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CPECC GTP\04--Liste Des soudeurs   Pipeline  C3\"/>
    </mc:Choice>
  </mc:AlternateContent>
  <bookViews>
    <workbookView xWindow="0" yWindow="0" windowWidth="15360" windowHeight="7620" activeTab="1"/>
  </bookViews>
  <sheets>
    <sheet name="HOMO" sheetId="43" r:id="rId1"/>
    <sheet name="liste des soudeurs" sheetId="12" r:id="rId2"/>
    <sheet name="WPS" sheetId="11" state="hidden" r:id="rId3"/>
    <sheet name="WQT-" sheetId="4" r:id="rId4"/>
    <sheet name="LISTE" sheetId="28" state="hidden" r:id="rId5"/>
    <sheet name="Prog" sheetId="58" r:id="rId6"/>
    <sheet name="VT-PPL" sheetId="56" r:id="rId7"/>
    <sheet name="RT-PPL" sheetId="57" r:id="rId8"/>
    <sheet name="SITUATION" sheetId="32" r:id="rId9"/>
    <sheet name="HOMO (2)" sheetId="60" r:id="rId10"/>
    <sheet name="1" sheetId="59" r:id="rId11"/>
    <sheet name="Feuil3" sheetId="49" state="hidden" r:id="rId12"/>
    <sheet name="Feuil1" sheetId="38" state="hidden" r:id="rId13"/>
    <sheet name="Feuil2" sheetId="42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1_2" localSheetId="9">WPS!#REF!</definedName>
    <definedName name="_1_2" localSheetId="5">#REF!</definedName>
    <definedName name="_1_2">WPS!#REF!</definedName>
    <definedName name="_1_PASSE" localSheetId="0">#REF!</definedName>
    <definedName name="_1_PASSE" localSheetId="9">#REF!</definedName>
    <definedName name="_1_PASSE" localSheetId="5">#REF!</definedName>
    <definedName name="_1_PASSE" localSheetId="3">#REF!</definedName>
    <definedName name="_1_PASSE">#REF!</definedName>
    <definedName name="_xlnm._FilterDatabase" localSheetId="10" hidden="1">'1'!$A$1:$B$49</definedName>
    <definedName name="_xlnm._FilterDatabase" localSheetId="11" hidden="1">Feuil3!$B$4:$Q$4</definedName>
    <definedName name="_xlnm._FilterDatabase" localSheetId="4" hidden="1">LISTE!$O$2:$Q$50</definedName>
    <definedName name="_xlnm._FilterDatabase" localSheetId="1" hidden="1">'liste des soudeurs'!$A$1:$BL$115</definedName>
    <definedName name="_xlnm._FilterDatabase" localSheetId="8" hidden="1">SITUATION!$A$7:$AA$110</definedName>
    <definedName name="_xlnm._FilterDatabase" localSheetId="2" hidden="1">WPS!$A$1:$AU$14</definedName>
    <definedName name="A" localSheetId="9">#REF!</definedName>
    <definedName name="A" localSheetId="5">#REF!</definedName>
    <definedName name="A">#REF!</definedName>
    <definedName name="A105_A105" localSheetId="9">#REF!</definedName>
    <definedName name="A105_A105" localSheetId="5">#REF!</definedName>
    <definedName name="A105_A105">#REF!</definedName>
    <definedName name="A105_A106GrB" localSheetId="9">#REF!</definedName>
    <definedName name="A105_A106GrB" localSheetId="5">#REF!</definedName>
    <definedName name="A105_A106GrB">#REF!</definedName>
    <definedName name="A105_A234WPB" localSheetId="9">#REF!</definedName>
    <definedName name="A105_A234WPB" localSheetId="5">#REF!</definedName>
    <definedName name="A105_A234WPB">#REF!</definedName>
    <definedName name="A105_A694F60" localSheetId="9">#REF!</definedName>
    <definedName name="A105_A694F60" localSheetId="5">#REF!</definedName>
    <definedName name="A105_A694F60">#REF!</definedName>
    <definedName name="A106GrB_A105" localSheetId="9">#REF!</definedName>
    <definedName name="A106GrB_A105" localSheetId="5">#REF!</definedName>
    <definedName name="A106GrB_A105">#REF!</definedName>
    <definedName name="A106GrB_A106GrB" localSheetId="9">#REF!</definedName>
    <definedName name="A106GrB_A106GrB" localSheetId="5">#REF!</definedName>
    <definedName name="A106GrB_A106GrB">#REF!</definedName>
    <definedName name="A106GrB_A234WPB" localSheetId="9">#REF!</definedName>
    <definedName name="A106GrB_A234WPB" localSheetId="5">#REF!</definedName>
    <definedName name="A106GrB_A234WPB">#REF!</definedName>
    <definedName name="A106GrB_A694F60" localSheetId="9">#REF!</definedName>
    <definedName name="A106GrB_A694F60" localSheetId="5">#REF!</definedName>
    <definedName name="A106GrB_A694F60">#REF!</definedName>
    <definedName name="A234WPB_A105" localSheetId="9">#REF!</definedName>
    <definedName name="A234WPB_A105" localSheetId="5">#REF!</definedName>
    <definedName name="A234WPB_A105">#REF!</definedName>
    <definedName name="A234WPB_A106GrB" localSheetId="9">#REF!</definedName>
    <definedName name="A234WPB_A106GrB" localSheetId="5">#REF!</definedName>
    <definedName name="A234WPB_A106GrB">#REF!</definedName>
    <definedName name="A234WPB_A234WPB" localSheetId="9">#REF!</definedName>
    <definedName name="A234WPB_A234WPB" localSheetId="5">#REF!</definedName>
    <definedName name="A234WPB_A234WPB">#REF!</definedName>
    <definedName name="A234WPB_A694F60" localSheetId="9">#REF!</definedName>
    <definedName name="A234WPB_A694F60" localSheetId="5">#REF!</definedName>
    <definedName name="A234WPB_A694F60">#REF!</definedName>
    <definedName name="A333Gr6_A333Gr6" localSheetId="9">#REF!</definedName>
    <definedName name="A333Gr6_A333Gr6" localSheetId="5">#REF!</definedName>
    <definedName name="A333Gr6_A333Gr6">#REF!</definedName>
    <definedName name="A333Gr6_A350LF2" localSheetId="9">#REF!</definedName>
    <definedName name="A333Gr6_A350LF2" localSheetId="5">#REF!</definedName>
    <definedName name="A333Gr6_A350LF2">#REF!</definedName>
    <definedName name="A333Gr6_A420WPL" localSheetId="9">#REF!</definedName>
    <definedName name="A333Gr6_A420WPL" localSheetId="5">#REF!</definedName>
    <definedName name="A333Gr6_A420WPL">#REF!</definedName>
    <definedName name="A333Gr6_A694F60" localSheetId="9">#REF!</definedName>
    <definedName name="A333Gr6_A694F60" localSheetId="5">#REF!</definedName>
    <definedName name="A333Gr6_A694F60">#REF!</definedName>
    <definedName name="A350LF2_A333Gr6" localSheetId="9">#REF!</definedName>
    <definedName name="A350LF2_A333Gr6" localSheetId="5">#REF!</definedName>
    <definedName name="A350LF2_A333Gr6">#REF!</definedName>
    <definedName name="A350LF2_A350LF2" localSheetId="9">#REF!</definedName>
    <definedName name="A350LF2_A350LF2" localSheetId="5">#REF!</definedName>
    <definedName name="A350LF2_A350LF2">#REF!</definedName>
    <definedName name="A350LF2_A420WPL" localSheetId="9">#REF!</definedName>
    <definedName name="A350LF2_A420WPL" localSheetId="5">#REF!</definedName>
    <definedName name="A350LF2_A420WPL">#REF!</definedName>
    <definedName name="A350LF2_A694F60" localSheetId="9">#REF!</definedName>
    <definedName name="A350LF2_A694F60" localSheetId="5">#REF!</definedName>
    <definedName name="A350LF2_A694F60">#REF!</definedName>
    <definedName name="A420WPL_A333Gr6" localSheetId="9">#REF!</definedName>
    <definedName name="A420WPL_A333Gr6" localSheetId="5">#REF!</definedName>
    <definedName name="A420WPL_A333Gr6">#REF!</definedName>
    <definedName name="A420WPL_A350LF2" localSheetId="9">#REF!</definedName>
    <definedName name="A420WPL_A350LF2" localSheetId="5">#REF!</definedName>
    <definedName name="A420WPL_A350LF2">#REF!</definedName>
    <definedName name="A420WPL_A420WPL" localSheetId="9">#REF!</definedName>
    <definedName name="A420WPL_A420WPL" localSheetId="5">#REF!</definedName>
    <definedName name="A420WPL_A420WPL">#REF!</definedName>
    <definedName name="A420WPL_A694F60" localSheetId="9">#REF!</definedName>
    <definedName name="A420WPL_A694F60" localSheetId="5">#REF!</definedName>
    <definedName name="A420WPL_A694F60">#REF!</definedName>
    <definedName name="A694F60_A105" localSheetId="9">#REF!</definedName>
    <definedName name="A694F60_A105" localSheetId="5">#REF!</definedName>
    <definedName name="A694F60_A105">#REF!</definedName>
    <definedName name="A694F60_A106GrB" localSheetId="9">#REF!</definedName>
    <definedName name="A694F60_A106GrB" localSheetId="5">#REF!</definedName>
    <definedName name="A694F60_A106GrB">#REF!</definedName>
    <definedName name="A694F60_A234WPB" localSheetId="9">#REF!</definedName>
    <definedName name="A694F60_A234WPB" localSheetId="5">#REF!</definedName>
    <definedName name="A694F60_A234WPB">#REF!</definedName>
    <definedName name="A694F60_A333Gr6" localSheetId="9">#REF!</definedName>
    <definedName name="A694F60_A333Gr6" localSheetId="5">#REF!</definedName>
    <definedName name="A694F60_A333Gr6">#REF!</definedName>
    <definedName name="A694F60_A350LF2" localSheetId="9">#REF!</definedName>
    <definedName name="A694F60_A350LF2" localSheetId="5">#REF!</definedName>
    <definedName name="A694F60_A350LF2">#REF!</definedName>
    <definedName name="A694F60_A420WPL" localSheetId="9">#REF!</definedName>
    <definedName name="A694F60_A420WPL" localSheetId="5">#REF!</definedName>
    <definedName name="A694F60_A420WPL">#REF!</definedName>
    <definedName name="A694F60_A694F60" localSheetId="9">#REF!</definedName>
    <definedName name="A694F60_A694F60" localSheetId="5">#REF!</definedName>
    <definedName name="A694F60_A694F60">#REF!</definedName>
    <definedName name="AA" localSheetId="9">#REF!</definedName>
    <definedName name="AA" localSheetId="5">#REF!</definedName>
    <definedName name="AA">#REF!</definedName>
    <definedName name="AAA" localSheetId="9">#REF!</definedName>
    <definedName name="AAA" localSheetId="5">#REF!</definedName>
    <definedName name="AAA">#REF!</definedName>
    <definedName name="AAAA" localSheetId="9">#REF!</definedName>
    <definedName name="AAAA" localSheetId="5">#REF!</definedName>
    <definedName name="AAAA">#REF!</definedName>
    <definedName name="AAAAA" localSheetId="9">#REF!</definedName>
    <definedName name="AAAAA" localSheetId="5">#REF!</definedName>
    <definedName name="AAAAA">#REF!</definedName>
    <definedName name="ACC" localSheetId="0">#REF!</definedName>
    <definedName name="ACC" localSheetId="9">#REF!</definedName>
    <definedName name="ACC" localSheetId="5">#REF!</definedName>
    <definedName name="ACC" localSheetId="3">#REF!</definedName>
    <definedName name="ACC">#REF!</definedName>
    <definedName name="ALEX" localSheetId="9">#REF!</definedName>
    <definedName name="ALEX" localSheetId="5">#REF!</definedName>
    <definedName name="ALEX">#REF!</definedName>
    <definedName name="Area_stampa_MI" localSheetId="0">#REF!</definedName>
    <definedName name="Area_stampa_MI" localSheetId="9">#REF!</definedName>
    <definedName name="Area_stampa_MI" localSheetId="5">#REF!</definedName>
    <definedName name="Area_stampa_MI">#REF!</definedName>
    <definedName name="AZERTY" localSheetId="0">#REF!</definedName>
    <definedName name="AZERTY" localSheetId="9">#REF!</definedName>
    <definedName name="AZERTY" localSheetId="5">#REF!</definedName>
    <definedName name="AZERTY">#REF!</definedName>
    <definedName name="B" localSheetId="5">'[1]REPAIR STATUS'!$Y$1:$Y$4</definedName>
    <definedName name="B">'[2]REPAIR STATUS'!$Y$1:$Y$4</definedName>
    <definedName name="base_defaux">'[3]ANALYSE SA MOIS'!$B$123:$AI$140</definedName>
    <definedName name="BB" localSheetId="9">#REF!</definedName>
    <definedName name="BB" localSheetId="5">#REF!</definedName>
    <definedName name="BB">#REF!</definedName>
    <definedName name="BBB" localSheetId="5">'[1]WPS PRCD'!$G$4:$G$55</definedName>
    <definedName name="BBB">'[2]WPS PRCD'!$G$4:$G$55</definedName>
    <definedName name="BBBB" localSheetId="9">#REF!</definedName>
    <definedName name="BBBB" localSheetId="5">#REF!</definedName>
    <definedName name="BBBB">#REF!</definedName>
    <definedName name="BBBBB" localSheetId="9">#REF!</definedName>
    <definedName name="BBBBB" localSheetId="5">#REF!</definedName>
    <definedName name="BBBBB">#REF!</definedName>
    <definedName name="BBBBBB" localSheetId="9">#REF!</definedName>
    <definedName name="BBBBBB" localSheetId="5">#REF!</definedName>
    <definedName name="BBBBBB">#REF!</definedName>
    <definedName name="CN">[3]LIGNE!$BC$9:$BC$51426</definedName>
    <definedName name="_xlnm.Criteria" localSheetId="0">HOMO!#REF!</definedName>
    <definedName name="_xlnm.Criteria" localSheetId="9">'HOMO (2)'!#REF!</definedName>
    <definedName name="_xlnm.Criteria" localSheetId="1">'liste des soudeurs'!$BH$1</definedName>
    <definedName name="D" localSheetId="0">'[4] CARNET-DE-SOUDURE '!#REF!</definedName>
    <definedName name="D" localSheetId="9">'[4] CARNET-DE-SOUDURE '!#REF!</definedName>
    <definedName name="D" localSheetId="5">'[5] CARNET-DE-SOUDURE '!#REF!</definedName>
    <definedName name="D">'[6] CARNET-DE-SOUDURE '!#REF!</definedName>
    <definedName name="D_SOUD">[3]LIGNE!$C$9:$C$51426</definedName>
    <definedName name="_xlnm.Database" localSheetId="9">#REF!</definedName>
    <definedName name="_xlnm.Database" localSheetId="5">#REF!</definedName>
    <definedName name="_xlnm.Database">#REF!</definedName>
    <definedName name="DCND_1">[3]LIGNE!$V$9:$V$51426</definedName>
    <definedName name="DCND_2">[3]LIGNE!$AA$9:$AA$51426</definedName>
    <definedName name="DCND_3">[3]LIGNE!$AF$9:$AF$51426</definedName>
    <definedName name="DCND_4">[3]LIGNE!$AK$9:$AK$51426</definedName>
    <definedName name="DCND_5">[3]LIGNE!$AP$9:$AP$51426</definedName>
    <definedName name="DD" localSheetId="9">#REF!</definedName>
    <definedName name="DD" localSheetId="5">#REF!</definedName>
    <definedName name="DD">#REF!</definedName>
    <definedName name="DDD" localSheetId="9">#REF!</definedName>
    <definedName name="DDD" localSheetId="5">#REF!</definedName>
    <definedName name="DDD">#REF!</definedName>
    <definedName name="DEF">'[3]ANALYSE SA MOIS'!$E$95</definedName>
    <definedName name="Défaut" localSheetId="0">#REF!</definedName>
    <definedName name="Défaut" localSheetId="9">#REF!</definedName>
    <definedName name="Défaut" localSheetId="5">#REF!</definedName>
    <definedName name="Défaut">#REF!</definedName>
    <definedName name="dia" localSheetId="0">#REF!</definedName>
    <definedName name="dia" localSheetId="9">#REF!</definedName>
    <definedName name="dia" localSheetId="5">[7]pro!$AY$6:$AY$32</definedName>
    <definedName name="dia" localSheetId="3">[8]pro!$AY$6:$AY$32</definedName>
    <definedName name="dia">#REF!</definedName>
    <definedName name="DJ" localSheetId="0">#REF!</definedName>
    <definedName name="DJ" localSheetId="9">#REF!</definedName>
    <definedName name="DJ" localSheetId="5">#REF!</definedName>
    <definedName name="DJ">#REF!</definedName>
    <definedName name="DR">[3]LIGNE!$BF$9:$BF$51426</definedName>
    <definedName name="DuplicatesStart" localSheetId="9">#REF!</definedName>
    <definedName name="DuplicatesStart" localSheetId="5">#REF!</definedName>
    <definedName name="DuplicatesStart">#REF!</definedName>
    <definedName name="Dwg" localSheetId="9">#REF!</definedName>
    <definedName name="Dwg" localSheetId="5">#REF!</definedName>
    <definedName name="Dwg">#REF!</definedName>
    <definedName name="E_6010" localSheetId="9">WPS!#REF!</definedName>
    <definedName name="E_6010" localSheetId="5">#REF!</definedName>
    <definedName name="E_6010">WPS!#REF!</definedName>
    <definedName name="EndCell" localSheetId="9">#REF!</definedName>
    <definedName name="EndCell" localSheetId="5">#REF!</definedName>
    <definedName name="EndCell">#REF!</definedName>
    <definedName name="ER_70_S_6" localSheetId="9">WPS!#REF!</definedName>
    <definedName name="ER_70_S_6" localSheetId="5">#REF!</definedName>
    <definedName name="ER_70_S_6">WPS!#REF!</definedName>
    <definedName name="EXPE">[3]LIGNE!$BH$9:$BH$51426</definedName>
    <definedName name="_xlnm.Extract" localSheetId="0">HOMO!#REF!</definedName>
    <definedName name="_xlnm.Extract" localSheetId="9">'HOMO (2)'!#REF!</definedName>
    <definedName name="_xlnm.Extract" localSheetId="1">'liste des soudeurs'!#REF!</definedName>
    <definedName name="FIS">[3]LIGNE!$AZ$9:$AZ$51426</definedName>
    <definedName name="From" localSheetId="9">#REF!</definedName>
    <definedName name="From" localSheetId="5">#REF!</definedName>
    <definedName name="From">#REF!</definedName>
    <definedName name="GMAW" localSheetId="9">WPS!#REF!</definedName>
    <definedName name="GMAW" localSheetId="5">#REF!</definedName>
    <definedName name="GMAW">WPS!#REF!</definedName>
    <definedName name="GTAW" localSheetId="9">WPS!#REF!</definedName>
    <definedName name="GTAW" localSheetId="5">#REF!</definedName>
    <definedName name="GTAW">WPS!#REF!</definedName>
    <definedName name="GTAW_SMAW" localSheetId="9">WPS!#REF!</definedName>
    <definedName name="GTAW_SMAW" localSheetId="5">#REF!</definedName>
    <definedName name="GTAW_SMAW">WPS!#REF!</definedName>
    <definedName name="H" localSheetId="9">#REF!</definedName>
    <definedName name="H" localSheetId="5">#REF!</definedName>
    <definedName name="H">#REF!</definedName>
    <definedName name="HGJK" localSheetId="0">[9]pro!$AY$6:$AY$32</definedName>
    <definedName name="HGJK" localSheetId="9">[9]pro!$AY$6:$AY$32</definedName>
    <definedName name="HGJK" localSheetId="5">[10]pro!$AY$6:$AY$32</definedName>
    <definedName name="HGJK">[11]pro!$AY$6:$AY$32</definedName>
    <definedName name="HICHEM" localSheetId="0">#REF!</definedName>
    <definedName name="HICHEM" localSheetId="9">#REF!</definedName>
    <definedName name="HICHEM" localSheetId="5">#REF!</definedName>
    <definedName name="HICHEM" localSheetId="3">#REF!</definedName>
    <definedName name="HICHEM">#REF!</definedName>
    <definedName name="INCENDIE" localSheetId="0">#REF!</definedName>
    <definedName name="INCENDIE" localSheetId="9">#REF!</definedName>
    <definedName name="INCENDIE" localSheetId="5">#REF!</definedName>
    <definedName name="INCENDIE" localSheetId="3">#REF!</definedName>
    <definedName name="INCENDIE">#REF!</definedName>
    <definedName name="INCG">[3]LIGNE!$BE$9:$BE$51426</definedName>
    <definedName name="INCL">[3]LIGNE!$BD$9:$BD$51426</definedName>
    <definedName name="jjjjjjjjjjjjjjjjjjjjj" localSheetId="0">#REF!</definedName>
    <definedName name="jjjjjjjjjjjjjjjjjjjjj" localSheetId="9">#REF!</definedName>
    <definedName name="jjjjjjjjjjjjjjjjjjjjj" localSheetId="5">#REF!</definedName>
    <definedName name="jjjjjjjjjjjjjjjjjjjjj">#REF!</definedName>
    <definedName name="kkkkkkkkkkkkkkk" localSheetId="0">#REF!</definedName>
    <definedName name="kkkkkkkkkkkkkkk" localSheetId="9">#REF!</definedName>
    <definedName name="kkkkkkkkkkkkkkk" localSheetId="5">#REF!</definedName>
    <definedName name="kkkkkkkkkkkkkkk">#REF!</definedName>
    <definedName name="LineNumberStart" localSheetId="9">#REF!</definedName>
    <definedName name="LineNumberStart" localSheetId="5">#REF!</definedName>
    <definedName name="LineNumberStart">#REF!</definedName>
    <definedName name="LineSizeStart" localSheetId="9">#REF!</definedName>
    <definedName name="LineSizeStart" localSheetId="5">#REF!</definedName>
    <definedName name="LineSizeStart">#REF!</definedName>
    <definedName name="Materials">[12]MaterialsDatabase!$A$1:$A$21</definedName>
    <definedName name="MergeCellsStart" localSheetId="9">#REF!</definedName>
    <definedName name="MergeCellsStart" localSheetId="5">#REF!</definedName>
    <definedName name="MergeCellsStart">#REF!</definedName>
    <definedName name="MF">[3]LIGNE!$BA$9:$BA$51426</definedName>
    <definedName name="MP">[3]LIGNE!$BB$9:$BB$51426</definedName>
    <definedName name="N" localSheetId="0">#REF!</definedName>
    <definedName name="N" localSheetId="9">#REF!</definedName>
    <definedName name="N" localSheetId="5">#REF!</definedName>
    <definedName name="N">#REF!</definedName>
    <definedName name="NUANCE" localSheetId="0">'[13]REPAIR STATUS'!$Y$1:$Y$4</definedName>
    <definedName name="NUANCE" localSheetId="9">'[13]REPAIR STATUS'!$Y$1:$Y$4</definedName>
    <definedName name="NUANCE" localSheetId="5">'[14]REPAIR STATUS'!$Y$1:$Y$4</definedName>
    <definedName name="NUANCE" localSheetId="3">'[15]REPAIR STATUS'!$Y$1:$Y$4</definedName>
    <definedName name="NUANCE">'[16]REPAIR STATUS'!$Y$1:$Y$4</definedName>
    <definedName name="OBS">[3]LIGNE!$AT$9:$AT$51426</definedName>
    <definedName name="OutField" localSheetId="9">#REF!</definedName>
    <definedName name="OutField" localSheetId="5">#REF!</definedName>
    <definedName name="OutField">#REF!</definedName>
    <definedName name="P" localSheetId="9">#REF!</definedName>
    <definedName name="P" localSheetId="5">#REF!</definedName>
    <definedName name="P">#REF!</definedName>
    <definedName name="Page_no." localSheetId="0">#REF!</definedName>
    <definedName name="Page_no." localSheetId="9">#REF!</definedName>
    <definedName name="Page_no." localSheetId="5">#REF!</definedName>
    <definedName name="Page_no." localSheetId="3">#REF!</definedName>
    <definedName name="Page_no.">#REF!</definedName>
    <definedName name="PERC">[3]LIGNE!$BG$9:$BG$51426</definedName>
    <definedName name="PRCD" localSheetId="0">'[13]WPS PRCD'!$G$4:$G$55</definedName>
    <definedName name="PRCD" localSheetId="9">'[13]WPS PRCD'!$G$4:$G$55</definedName>
    <definedName name="PRCD" localSheetId="5">'[14]WPS PRCD'!$G$4:$G$55</definedName>
    <definedName name="PRCD" localSheetId="3">'[15]WPS PRCD'!$G$4:$G$55</definedName>
    <definedName name="PRCD">'[16]WPS PRCD'!$G$4:$G$55</definedName>
    <definedName name="_xlnm.Print_Area" localSheetId="0">HOMO!$B$1:$N$27</definedName>
    <definedName name="_xlnm.Print_Area" localSheetId="9">'HOMO (2)'!$B$1:$N$27</definedName>
    <definedName name="_xlnm.Print_Area" localSheetId="4">LISTE!$A$1:$V$106</definedName>
    <definedName name="_xlnm.Print_Area" localSheetId="1">'liste des soudeurs'!$E$1:$BG$38</definedName>
    <definedName name="_xlnm.Print_Area" localSheetId="5">Prog!$B$2:$K$51</definedName>
    <definedName name="_xlnm.Print_Area" localSheetId="7">'RT-PPL'!$B$2:$O$39</definedName>
    <definedName name="_xlnm.Print_Area" localSheetId="8">SITUATION!$A$1:$Y$114</definedName>
    <definedName name="_xlnm.Print_Area" localSheetId="6">'VT-PPL'!$B$2:$W$37</definedName>
    <definedName name="_xlnm.Print_Area" localSheetId="2">WPS!$A$1:$AV$13</definedName>
    <definedName name="_xlnm.Print_Area" localSheetId="3">'WQT-'!$B$2:$O$57</definedName>
    <definedName name="Print_Area_MI" localSheetId="9">#REF!</definedName>
    <definedName name="Print_Area_MI" localSheetId="5">#REF!</definedName>
    <definedName name="Print_Area_MI">#REF!</definedName>
    <definedName name="Process" localSheetId="5">[17]WPS!$AL$2:$AL$6</definedName>
    <definedName name="Process">[18]WPS!$AL$2:$AL$6</definedName>
    <definedName name="Q" localSheetId="9">#REF!</definedName>
    <definedName name="Q" localSheetId="5">#REF!</definedName>
    <definedName name="Q">#REF!</definedName>
    <definedName name="QQ" localSheetId="9">#REF!</definedName>
    <definedName name="QQ" localSheetId="5">#REF!</definedName>
    <definedName name="QQ">#REF!</definedName>
    <definedName name="QQQ" localSheetId="9">#REF!</definedName>
    <definedName name="QQQ" localSheetId="5">#REF!</definedName>
    <definedName name="QQQ">#REF!</definedName>
    <definedName name="QQQQ" localSheetId="9">#REF!</definedName>
    <definedName name="QQQQ" localSheetId="5">#REF!</definedName>
    <definedName name="QQQQ">#REF!</definedName>
    <definedName name="QQQQQ" localSheetId="9">#REF!</definedName>
    <definedName name="QQQQQ" localSheetId="5">#REF!</definedName>
    <definedName name="QQQQQ">#REF!</definedName>
    <definedName name="QQQQQQ" localSheetId="9">#REF!</definedName>
    <definedName name="QQQQQQ" localSheetId="5">#REF!</definedName>
    <definedName name="QQQQQQ">#REF!</definedName>
    <definedName name="QQQQQQQ" localSheetId="9">#REF!</definedName>
    <definedName name="QQQQQQQ" localSheetId="5">#REF!</definedName>
    <definedName name="QQQQQQQ">#REF!</definedName>
    <definedName name="QQQQQQQQ" localSheetId="9">#REF!</definedName>
    <definedName name="QQQQQQQQ" localSheetId="5">#REF!</definedName>
    <definedName name="QQQQQQQQ">#REF!</definedName>
    <definedName name="QS" localSheetId="9">#REF!</definedName>
    <definedName name="QS" localSheetId="5">#REF!</definedName>
    <definedName name="QS">#REF!</definedName>
    <definedName name="R_1">[3]LIGNE!$W$9:$W$51426</definedName>
    <definedName name="R_2">[3]LIGNE!$AB$9:$AB$51426</definedName>
    <definedName name="R_3">[3]LIGNE!$AG$9:$AG$51426</definedName>
    <definedName name="R_4">[3]LIGNE!$AL$9:$AL$51426</definedName>
    <definedName name="R_5">[3]LIGNE!$AQ$9:$AQ$51426</definedName>
    <definedName name="s" localSheetId="0">'[19]PV-RT001'!$A:$IV</definedName>
    <definedName name="s" localSheetId="9">'[19]PV-RT001'!$A:$IV</definedName>
    <definedName name="s" localSheetId="5">'[20]PV-RT001'!$A:$IV</definedName>
    <definedName name="s">'[21]PV-RT001'!$A:$IV</definedName>
    <definedName name="saa" localSheetId="0">#REF!</definedName>
    <definedName name="saa" localSheetId="9">#REF!</definedName>
    <definedName name="saa" localSheetId="5">#REF!</definedName>
    <definedName name="saa" localSheetId="3">#REF!</definedName>
    <definedName name="saa">#REF!</definedName>
    <definedName name="SIK" localSheetId="9">#REF!</definedName>
    <definedName name="SIK" localSheetId="5">#REF!</definedName>
    <definedName name="SIK">#REF!</definedName>
    <definedName name="SMAW" localSheetId="9">WPS!#REF!</definedName>
    <definedName name="SMAW" localSheetId="5">#REF!</definedName>
    <definedName name="SMAW">WPS!#REF!</definedName>
    <definedName name="SMAW_UP_HILL_MONTANT" localSheetId="9">WPS!#REF!</definedName>
    <definedName name="SMAW_UP_HILL_MONTANT" localSheetId="5">#REF!</definedName>
    <definedName name="SMAW_UP_HILL_MONTANT">WPS!#REF!</definedName>
    <definedName name="SOUD">[3]LIGNE!$B$9:$B$51426</definedName>
    <definedName name="SQ" localSheetId="9">#REF!</definedName>
    <definedName name="SQ" localSheetId="5">#REF!</definedName>
    <definedName name="SQ">#REF!</definedName>
    <definedName name="SR" localSheetId="0">[22]SR!$A$14:$B$52</definedName>
    <definedName name="SR" localSheetId="9">[22]SR!$A$14:$B$52</definedName>
    <definedName name="SR" localSheetId="5">[23]SR!$A$14:$B$52</definedName>
    <definedName name="SR">[24]SR!$A$14:$B$52</definedName>
    <definedName name="ss" localSheetId="9">#REF!</definedName>
    <definedName name="ss" localSheetId="5">#REF!</definedName>
    <definedName name="ss">#REF!</definedName>
    <definedName name="StartCell" localSheetId="9">#REF!</definedName>
    <definedName name="StartCell" localSheetId="5">#REF!</definedName>
    <definedName name="StartCell">#REF!</definedName>
    <definedName name="StopMergeCells" localSheetId="9">#REF!</definedName>
    <definedName name="StopMergeCells" localSheetId="5">#REF!</definedName>
    <definedName name="StopMergeCells">#REF!</definedName>
    <definedName name="T" localSheetId="0">#REF!</definedName>
    <definedName name="T" localSheetId="9">#REF!</definedName>
    <definedName name="T" localSheetId="5">#REF!</definedName>
    <definedName name="T" localSheetId="3">#REF!</definedName>
    <definedName name="T">#REF!</definedName>
    <definedName name="T5T6" localSheetId="0">#REF!</definedName>
    <definedName name="T5T6" localSheetId="9">#REF!</definedName>
    <definedName name="T5T6" localSheetId="5">#REF!</definedName>
    <definedName name="T5T6">#REF!</definedName>
    <definedName name="tableau7">'liste des soudeurs'!$B$2:$AW$37</definedName>
    <definedName name="TAE" localSheetId="9">#REF!</definedName>
    <definedName name="TAE" localSheetId="5">#REF!</definedName>
    <definedName name="TAE">#REF!</definedName>
    <definedName name="To" localSheetId="9">#REF!</definedName>
    <definedName name="To" localSheetId="5">#REF!</definedName>
    <definedName name="To">#REF!</definedName>
    <definedName name="type">[3]LIGNE!$D$9:$D$51426</definedName>
    <definedName name="V" localSheetId="9">#REF!</definedName>
    <definedName name="V" localSheetId="5">#REF!</definedName>
    <definedName name="V">#REF!</definedName>
    <definedName name="VISUEL" localSheetId="9">[25]WELDBOOK!#REF!</definedName>
    <definedName name="VISUEL" localSheetId="5">[26]WELDBOOK!#REF!</definedName>
    <definedName name="VISUEL">[25]WELDBOOK!#REF!</definedName>
    <definedName name="VT" localSheetId="0">#REF!</definedName>
    <definedName name="VT" localSheetId="9">#REF!</definedName>
    <definedName name="VT" localSheetId="5">#REF!</definedName>
    <definedName name="VT">#REF!</definedName>
    <definedName name="VV" localSheetId="9">#REF!</definedName>
    <definedName name="VV" localSheetId="5">#REF!</definedName>
    <definedName name="VV">#REF!</definedName>
    <definedName name="VVV" localSheetId="9">#REF!</definedName>
    <definedName name="VVV" localSheetId="5">#REF!</definedName>
    <definedName name="VVV">#REF!</definedName>
    <definedName name="VVVV" localSheetId="9">#REF!</definedName>
    <definedName name="VVVV" localSheetId="5">#REF!</definedName>
    <definedName name="VVVV">#REF!</definedName>
    <definedName name="VVVVCV" localSheetId="9">#REF!</definedName>
    <definedName name="VVVVCV" localSheetId="5">#REF!</definedName>
    <definedName name="VVVVCV">#REF!</definedName>
    <definedName name="W" localSheetId="9">#REF!</definedName>
    <definedName name="W" localSheetId="5">#REF!</definedName>
    <definedName name="W">#REF!</definedName>
    <definedName name="WPS" localSheetId="0">#REF!</definedName>
    <definedName name="WPS" localSheetId="9">#REF!</definedName>
    <definedName name="WPS" localSheetId="5">#REF!</definedName>
    <definedName name="WPS">#REF!</definedName>
    <definedName name="WPS_01" localSheetId="9">#REF!</definedName>
    <definedName name="WPS_01" localSheetId="5">#REF!</definedName>
    <definedName name="WPS_01">#REF!</definedName>
    <definedName name="WPS_02" localSheetId="9">#REF!</definedName>
    <definedName name="WPS_02" localSheetId="5">#REF!</definedName>
    <definedName name="WPS_02">#REF!</definedName>
    <definedName name="WPS_03" localSheetId="9">#REF!</definedName>
    <definedName name="WPS_03" localSheetId="5">#REF!</definedName>
    <definedName name="WPS_03">#REF!</definedName>
    <definedName name="WPS_04" localSheetId="9">#REF!</definedName>
    <definedName name="WPS_04" localSheetId="5">#REF!</definedName>
    <definedName name="WPS_04">#REF!</definedName>
    <definedName name="WW" localSheetId="9">#REF!</definedName>
    <definedName name="WW" localSheetId="5">#REF!</definedName>
    <definedName name="WW">#REF!</definedName>
    <definedName name="WWW" localSheetId="9">#REF!</definedName>
    <definedName name="WWW" localSheetId="5">#REF!</definedName>
    <definedName name="WWW">#REF!</definedName>
    <definedName name="WWWWW" localSheetId="9">#REF!</definedName>
    <definedName name="WWWWW" localSheetId="5">#REF!</definedName>
    <definedName name="WWWWW">#REF!</definedName>
    <definedName name="X" localSheetId="9">#REF!</definedName>
    <definedName name="X" localSheetId="5">#REF!</definedName>
    <definedName name="X">#REF!</definedName>
    <definedName name="XX" localSheetId="9">#REF!</definedName>
    <definedName name="XX" localSheetId="5">#REF!</definedName>
    <definedName name="XX">#REF!</definedName>
    <definedName name="XXX" localSheetId="9">#REF!</definedName>
    <definedName name="XXX" localSheetId="5">#REF!</definedName>
    <definedName name="XXX">#REF!</definedName>
    <definedName name="XXXX" localSheetId="9">#REF!</definedName>
    <definedName name="XXXX" localSheetId="5">#REF!</definedName>
    <definedName name="XXXX">#REF!</definedName>
    <definedName name="XXXXX" localSheetId="9">#REF!</definedName>
    <definedName name="XXXXX" localSheetId="5">#REF!</definedName>
    <definedName name="XXXXX">#REF!</definedName>
    <definedName name="XXXXXXX" localSheetId="9">#REF!</definedName>
    <definedName name="XXXXXXX" localSheetId="5">#REF!</definedName>
    <definedName name="XXXXXXX">#REF!</definedName>
  </definedNames>
  <calcPr calcId="162913"/>
</workbook>
</file>

<file path=xl/calcChain.xml><?xml version="1.0" encoding="utf-8"?>
<calcChain xmlns="http://schemas.openxmlformats.org/spreadsheetml/2006/main">
  <c r="B88" i="12" l="1"/>
  <c r="C88" i="12"/>
  <c r="B89" i="12"/>
  <c r="C89" i="12"/>
  <c r="D88" i="12"/>
  <c r="D89" i="12"/>
  <c r="A88" i="12"/>
  <c r="A89" i="12"/>
  <c r="D86" i="12" l="1"/>
  <c r="D87" i="12"/>
  <c r="C86" i="12"/>
  <c r="B86" i="12"/>
  <c r="B87" i="12"/>
  <c r="C87" i="12"/>
  <c r="A86" i="12" l="1"/>
  <c r="A87" i="12"/>
  <c r="D85" i="12" l="1"/>
  <c r="C85" i="12"/>
  <c r="B85" i="12"/>
  <c r="B84" i="12"/>
  <c r="C84" i="12"/>
  <c r="D84" i="12"/>
  <c r="A85" i="12"/>
  <c r="A84" i="12"/>
  <c r="Z83" i="12" l="1"/>
  <c r="Z82" i="12"/>
  <c r="U81" i="12"/>
  <c r="V81" i="12"/>
  <c r="W81" i="12"/>
  <c r="X81" i="12"/>
  <c r="Y81" i="12"/>
  <c r="Z81" i="12"/>
  <c r="AE81" i="12"/>
  <c r="AH81" i="12" s="1"/>
  <c r="AS81" i="12" s="1"/>
  <c r="AG81" i="12"/>
  <c r="AK81" i="12"/>
  <c r="AL81" i="12"/>
  <c r="AM81" i="12"/>
  <c r="AN81" i="12"/>
  <c r="AO81" i="12"/>
  <c r="AP81" i="12"/>
  <c r="AQ81" i="12"/>
  <c r="AR81" i="12"/>
  <c r="AT81" i="12"/>
  <c r="AU81" i="12"/>
  <c r="AV81" i="12"/>
  <c r="AX81" i="12"/>
  <c r="AY81" i="12"/>
  <c r="AZ81" i="12"/>
  <c r="BB81" i="12"/>
  <c r="BC81" i="12"/>
  <c r="U82" i="12"/>
  <c r="V82" i="12"/>
  <c r="W82" i="12"/>
  <c r="X82" i="12"/>
  <c r="Y82" i="12"/>
  <c r="AE82" i="12"/>
  <c r="AI82" i="12" s="1"/>
  <c r="AG82" i="12"/>
  <c r="AL82" i="12"/>
  <c r="AM82" i="12"/>
  <c r="AN82" i="12"/>
  <c r="AO82" i="12"/>
  <c r="AP82" i="12"/>
  <c r="AQ82" i="12"/>
  <c r="AR82" i="12"/>
  <c r="AT82" i="12"/>
  <c r="AU82" i="12"/>
  <c r="AV82" i="12"/>
  <c r="AX82" i="12"/>
  <c r="AY82" i="12"/>
  <c r="AZ82" i="12"/>
  <c r="BB82" i="12"/>
  <c r="BC82" i="12"/>
  <c r="U83" i="12"/>
  <c r="V83" i="12"/>
  <c r="W83" i="12"/>
  <c r="X83" i="12"/>
  <c r="Y83" i="12"/>
  <c r="AE83" i="12"/>
  <c r="AH83" i="12" s="1"/>
  <c r="AS83" i="12" s="1"/>
  <c r="AG83" i="12"/>
  <c r="AL83" i="12"/>
  <c r="AM83" i="12"/>
  <c r="AN83" i="12"/>
  <c r="AO83" i="12"/>
  <c r="AP83" i="12"/>
  <c r="AQ83" i="12"/>
  <c r="AR83" i="12"/>
  <c r="AT83" i="12"/>
  <c r="AU83" i="12"/>
  <c r="AV83" i="12"/>
  <c r="AW83" i="12"/>
  <c r="AX83" i="12"/>
  <c r="AY83" i="12"/>
  <c r="AZ83" i="12"/>
  <c r="BB83" i="12"/>
  <c r="BC83" i="12"/>
  <c r="U84" i="12"/>
  <c r="V84" i="12"/>
  <c r="W84" i="12"/>
  <c r="X84" i="12"/>
  <c r="Y84" i="12"/>
  <c r="Z84" i="12"/>
  <c r="AE84" i="12"/>
  <c r="AD84" i="12" s="1"/>
  <c r="AF84" i="12"/>
  <c r="AG84" i="12"/>
  <c r="AL84" i="12"/>
  <c r="AM84" i="12"/>
  <c r="AN84" i="12"/>
  <c r="AO84" i="12"/>
  <c r="AP84" i="12"/>
  <c r="AQ84" i="12"/>
  <c r="AR84" i="12"/>
  <c r="AT84" i="12"/>
  <c r="AU84" i="12"/>
  <c r="AV84" i="12"/>
  <c r="AX84" i="12"/>
  <c r="AY84" i="12"/>
  <c r="AZ84" i="12"/>
  <c r="BB84" i="12"/>
  <c r="AA84" i="12" s="1"/>
  <c r="BC84" i="12"/>
  <c r="U85" i="12"/>
  <c r="V85" i="12"/>
  <c r="W85" i="12"/>
  <c r="X85" i="12"/>
  <c r="Y85" i="12"/>
  <c r="Z85" i="12"/>
  <c r="AE85" i="12"/>
  <c r="AC85" i="12" s="1"/>
  <c r="AF85" i="12"/>
  <c r="AG85" i="12"/>
  <c r="AL85" i="12"/>
  <c r="AM85" i="12"/>
  <c r="AN85" i="12"/>
  <c r="AO85" i="12"/>
  <c r="AP85" i="12"/>
  <c r="AQ85" i="12"/>
  <c r="AR85" i="12"/>
  <c r="AT85" i="12"/>
  <c r="AU85" i="12"/>
  <c r="AV85" i="12"/>
  <c r="AX85" i="12"/>
  <c r="AY85" i="12"/>
  <c r="AZ85" i="12"/>
  <c r="BB85" i="12"/>
  <c r="AA85" i="12" s="1"/>
  <c r="BC85" i="12"/>
  <c r="U86" i="12"/>
  <c r="V86" i="12"/>
  <c r="W86" i="12"/>
  <c r="X86" i="12"/>
  <c r="Y86" i="12"/>
  <c r="Z86" i="12"/>
  <c r="AE86" i="12"/>
  <c r="AI86" i="12" s="1"/>
  <c r="AF86" i="12"/>
  <c r="AG86" i="12"/>
  <c r="AL86" i="12"/>
  <c r="AM86" i="12"/>
  <c r="AN86" i="12"/>
  <c r="AO86" i="12"/>
  <c r="AP86" i="12"/>
  <c r="AQ86" i="12"/>
  <c r="AR86" i="12"/>
  <c r="AT86" i="12"/>
  <c r="AU86" i="12"/>
  <c r="AV86" i="12"/>
  <c r="AX86" i="12"/>
  <c r="AY86" i="12"/>
  <c r="AZ86" i="12"/>
  <c r="BB86" i="12"/>
  <c r="AB86" i="12" s="1"/>
  <c r="BC86" i="12"/>
  <c r="U87" i="12"/>
  <c r="V87" i="12"/>
  <c r="W87" i="12"/>
  <c r="X87" i="12"/>
  <c r="Y87" i="12"/>
  <c r="Z87" i="12"/>
  <c r="AE87" i="12"/>
  <c r="AK87" i="12" s="1"/>
  <c r="AF87" i="12"/>
  <c r="AG87" i="12"/>
  <c r="AL87" i="12"/>
  <c r="AM87" i="12"/>
  <c r="AN87" i="12"/>
  <c r="AO87" i="12"/>
  <c r="AP87" i="12"/>
  <c r="AQ87" i="12"/>
  <c r="AR87" i="12"/>
  <c r="AT87" i="12"/>
  <c r="AU87" i="12"/>
  <c r="AV87" i="12"/>
  <c r="AX87" i="12"/>
  <c r="AY87" i="12"/>
  <c r="AZ87" i="12"/>
  <c r="BB87" i="12"/>
  <c r="AB87" i="12" s="1"/>
  <c r="BC87" i="12"/>
  <c r="U88" i="12"/>
  <c r="V88" i="12"/>
  <c r="W88" i="12"/>
  <c r="X88" i="12"/>
  <c r="Y88" i="12"/>
  <c r="Z88" i="12"/>
  <c r="AE88" i="12"/>
  <c r="AC88" i="12" s="1"/>
  <c r="AF88" i="12"/>
  <c r="AG88" i="12"/>
  <c r="AL88" i="12"/>
  <c r="AM88" i="12"/>
  <c r="AN88" i="12"/>
  <c r="AO88" i="12"/>
  <c r="AP88" i="12"/>
  <c r="AQ88" i="12"/>
  <c r="AR88" i="12"/>
  <c r="AT88" i="12"/>
  <c r="AU88" i="12"/>
  <c r="AV88" i="12"/>
  <c r="AX88" i="12"/>
  <c r="AY88" i="12"/>
  <c r="AZ88" i="12"/>
  <c r="BB88" i="12"/>
  <c r="AA88" i="12" s="1"/>
  <c r="BC88" i="12"/>
  <c r="U89" i="12"/>
  <c r="V89" i="12"/>
  <c r="W89" i="12"/>
  <c r="X89" i="12"/>
  <c r="Y89" i="12"/>
  <c r="Z89" i="12"/>
  <c r="AE89" i="12"/>
  <c r="AD89" i="12" s="1"/>
  <c r="AF89" i="12"/>
  <c r="AG89" i="12"/>
  <c r="AL89" i="12"/>
  <c r="AM89" i="12"/>
  <c r="AN89" i="12"/>
  <c r="AO89" i="12"/>
  <c r="AP89" i="12"/>
  <c r="AQ89" i="12"/>
  <c r="AR89" i="12"/>
  <c r="AT89" i="12"/>
  <c r="AU89" i="12"/>
  <c r="AV89" i="12"/>
  <c r="AX89" i="12"/>
  <c r="AY89" i="12"/>
  <c r="AZ89" i="12"/>
  <c r="BB89" i="12"/>
  <c r="AA89" i="12" s="1"/>
  <c r="BC89" i="12"/>
  <c r="U90" i="12"/>
  <c r="V90" i="12"/>
  <c r="W90" i="12"/>
  <c r="X90" i="12"/>
  <c r="Y90" i="12"/>
  <c r="Z90" i="12"/>
  <c r="AE90" i="12"/>
  <c r="AF90" i="12"/>
  <c r="AG90" i="12"/>
  <c r="AL90" i="12"/>
  <c r="AM90" i="12"/>
  <c r="AN90" i="12"/>
  <c r="AO90" i="12"/>
  <c r="AP90" i="12"/>
  <c r="AQ90" i="12"/>
  <c r="AR90" i="12"/>
  <c r="AT90" i="12"/>
  <c r="AU90" i="12"/>
  <c r="AV90" i="12"/>
  <c r="AX90" i="12"/>
  <c r="AY90" i="12"/>
  <c r="AZ90" i="12"/>
  <c r="BB90" i="12"/>
  <c r="AB90" i="12" s="1"/>
  <c r="BC90" i="12"/>
  <c r="U91" i="12"/>
  <c r="V91" i="12"/>
  <c r="W91" i="12"/>
  <c r="X91" i="12"/>
  <c r="Y91" i="12"/>
  <c r="Z91" i="12"/>
  <c r="AE91" i="12"/>
  <c r="AK91" i="12" s="1"/>
  <c r="AF91" i="12"/>
  <c r="AG91" i="12"/>
  <c r="AL91" i="12"/>
  <c r="AM91" i="12"/>
  <c r="AN91" i="12"/>
  <c r="AO91" i="12"/>
  <c r="AP91" i="12"/>
  <c r="AQ91" i="12"/>
  <c r="AR91" i="12"/>
  <c r="AT91" i="12"/>
  <c r="AU91" i="12"/>
  <c r="AV91" i="12"/>
  <c r="AX91" i="12"/>
  <c r="AY91" i="12"/>
  <c r="AZ91" i="12"/>
  <c r="BB91" i="12"/>
  <c r="AB91" i="12" s="1"/>
  <c r="BC91" i="12"/>
  <c r="U92" i="12"/>
  <c r="V92" i="12"/>
  <c r="W92" i="12"/>
  <c r="X92" i="12"/>
  <c r="Y92" i="12"/>
  <c r="Z92" i="12"/>
  <c r="AE92" i="12"/>
  <c r="AD92" i="12" s="1"/>
  <c r="AF92" i="12"/>
  <c r="AG92" i="12"/>
  <c r="AL92" i="12"/>
  <c r="AM92" i="12"/>
  <c r="AN92" i="12"/>
  <c r="AO92" i="12"/>
  <c r="AP92" i="12"/>
  <c r="AQ92" i="12"/>
  <c r="AR92" i="12"/>
  <c r="AT92" i="12"/>
  <c r="AU92" i="12"/>
  <c r="AV92" i="12"/>
  <c r="AX92" i="12"/>
  <c r="AY92" i="12"/>
  <c r="AZ92" i="12"/>
  <c r="BB92" i="12"/>
  <c r="AA92" i="12" s="1"/>
  <c r="BC92" i="12"/>
  <c r="U93" i="12"/>
  <c r="V93" i="12"/>
  <c r="W93" i="12"/>
  <c r="X93" i="12"/>
  <c r="Y93" i="12"/>
  <c r="Z93" i="12"/>
  <c r="AE93" i="12"/>
  <c r="AD93" i="12" s="1"/>
  <c r="AF93" i="12"/>
  <c r="AG93" i="12"/>
  <c r="AL93" i="12"/>
  <c r="AM93" i="12"/>
  <c r="AN93" i="12"/>
  <c r="AO93" i="12"/>
  <c r="AP93" i="12"/>
  <c r="AQ93" i="12"/>
  <c r="AR93" i="12"/>
  <c r="AT93" i="12"/>
  <c r="AU93" i="12"/>
  <c r="AV93" i="12"/>
  <c r="AX93" i="12"/>
  <c r="AY93" i="12"/>
  <c r="AZ93" i="12"/>
  <c r="BB93" i="12"/>
  <c r="AA93" i="12" s="1"/>
  <c r="BC93" i="12"/>
  <c r="U94" i="12"/>
  <c r="V94" i="12"/>
  <c r="W94" i="12"/>
  <c r="X94" i="12"/>
  <c r="Y94" i="12"/>
  <c r="Z94" i="12"/>
  <c r="AE94" i="12"/>
  <c r="AW94" i="12" s="1"/>
  <c r="AF94" i="12"/>
  <c r="AG94" i="12"/>
  <c r="AL94" i="12"/>
  <c r="AM94" i="12"/>
  <c r="AN94" i="12"/>
  <c r="AO94" i="12"/>
  <c r="AP94" i="12"/>
  <c r="AQ94" i="12"/>
  <c r="AR94" i="12"/>
  <c r="AT94" i="12"/>
  <c r="AU94" i="12"/>
  <c r="AV94" i="12"/>
  <c r="AX94" i="12"/>
  <c r="AY94" i="12"/>
  <c r="AZ94" i="12"/>
  <c r="BB94" i="12"/>
  <c r="AA94" i="12" s="1"/>
  <c r="BC94" i="12"/>
  <c r="U95" i="12"/>
  <c r="V95" i="12"/>
  <c r="W95" i="12"/>
  <c r="X95" i="12"/>
  <c r="Y95" i="12"/>
  <c r="Z95" i="12"/>
  <c r="AE95" i="12"/>
  <c r="AD95" i="12" s="1"/>
  <c r="AF95" i="12"/>
  <c r="AG95" i="12"/>
  <c r="AL95" i="12"/>
  <c r="AM95" i="12"/>
  <c r="AN95" i="12"/>
  <c r="AO95" i="12"/>
  <c r="AP95" i="12"/>
  <c r="AQ95" i="12"/>
  <c r="AR95" i="12"/>
  <c r="AT95" i="12"/>
  <c r="AU95" i="12"/>
  <c r="AV95" i="12"/>
  <c r="AX95" i="12"/>
  <c r="AY95" i="12"/>
  <c r="AZ95" i="12"/>
  <c r="BB95" i="12"/>
  <c r="AB95" i="12" s="1"/>
  <c r="BC95" i="12"/>
  <c r="U96" i="12"/>
  <c r="V96" i="12"/>
  <c r="W96" i="12"/>
  <c r="X96" i="12"/>
  <c r="Y96" i="12"/>
  <c r="Z96" i="12"/>
  <c r="AE96" i="12"/>
  <c r="AC96" i="12" s="1"/>
  <c r="AF96" i="12"/>
  <c r="AG96" i="12"/>
  <c r="AL96" i="12"/>
  <c r="AM96" i="12"/>
  <c r="AN96" i="12"/>
  <c r="AO96" i="12"/>
  <c r="AP96" i="12"/>
  <c r="AQ96" i="12"/>
  <c r="AR96" i="12"/>
  <c r="AT96" i="12"/>
  <c r="AU96" i="12"/>
  <c r="AV96" i="12"/>
  <c r="AX96" i="12"/>
  <c r="AY96" i="12"/>
  <c r="AZ96" i="12"/>
  <c r="BB96" i="12"/>
  <c r="AA96" i="12" s="1"/>
  <c r="BC96" i="12"/>
  <c r="U97" i="12"/>
  <c r="V97" i="12"/>
  <c r="W97" i="12"/>
  <c r="X97" i="12"/>
  <c r="Y97" i="12"/>
  <c r="Z97" i="12"/>
  <c r="AE97" i="12"/>
  <c r="AD97" i="12" s="1"/>
  <c r="AF97" i="12"/>
  <c r="AG97" i="12"/>
  <c r="AL97" i="12"/>
  <c r="AM97" i="12"/>
  <c r="AN97" i="12"/>
  <c r="AO97" i="12"/>
  <c r="AP97" i="12"/>
  <c r="AQ97" i="12"/>
  <c r="AR97" i="12"/>
  <c r="AT97" i="12"/>
  <c r="AU97" i="12"/>
  <c r="AV97" i="12"/>
  <c r="AX97" i="12"/>
  <c r="AY97" i="12"/>
  <c r="AZ97" i="12"/>
  <c r="BB97" i="12"/>
  <c r="AA97" i="12" s="1"/>
  <c r="BC97" i="12"/>
  <c r="U98" i="12"/>
  <c r="V98" i="12"/>
  <c r="W98" i="12"/>
  <c r="X98" i="12"/>
  <c r="Y98" i="12"/>
  <c r="Z98" i="12"/>
  <c r="AE98" i="12"/>
  <c r="AI98" i="12" s="1"/>
  <c r="AF98" i="12"/>
  <c r="AG98" i="12"/>
  <c r="AL98" i="12"/>
  <c r="AM98" i="12"/>
  <c r="AN98" i="12"/>
  <c r="AO98" i="12"/>
  <c r="AP98" i="12"/>
  <c r="AQ98" i="12"/>
  <c r="AR98" i="12"/>
  <c r="AT98" i="12"/>
  <c r="AU98" i="12"/>
  <c r="AV98" i="12"/>
  <c r="AX98" i="12"/>
  <c r="AY98" i="12"/>
  <c r="AZ98" i="12"/>
  <c r="BB98" i="12"/>
  <c r="AB98" i="12" s="1"/>
  <c r="BC98" i="12"/>
  <c r="U99" i="12"/>
  <c r="V99" i="12"/>
  <c r="W99" i="12"/>
  <c r="X99" i="12"/>
  <c r="Y99" i="12"/>
  <c r="Z99" i="12"/>
  <c r="AE99" i="12"/>
  <c r="AI99" i="12" s="1"/>
  <c r="AF99" i="12"/>
  <c r="AG99" i="12"/>
  <c r="AL99" i="12"/>
  <c r="AM99" i="12"/>
  <c r="AN99" i="12"/>
  <c r="AO99" i="12"/>
  <c r="AP99" i="12"/>
  <c r="AQ99" i="12"/>
  <c r="AR99" i="12"/>
  <c r="AT99" i="12"/>
  <c r="AU99" i="12"/>
  <c r="AV99" i="12"/>
  <c r="AX99" i="12"/>
  <c r="AY99" i="12"/>
  <c r="AZ99" i="12"/>
  <c r="BB99" i="12"/>
  <c r="AB99" i="12" s="1"/>
  <c r="BC99" i="12"/>
  <c r="U100" i="12"/>
  <c r="V100" i="12"/>
  <c r="W100" i="12"/>
  <c r="X100" i="12"/>
  <c r="Y100" i="12"/>
  <c r="Z100" i="12"/>
  <c r="AE100" i="12"/>
  <c r="AK100" i="12" s="1"/>
  <c r="AF100" i="12"/>
  <c r="AG100" i="12"/>
  <c r="AL100" i="12"/>
  <c r="AM100" i="12"/>
  <c r="AN100" i="12"/>
  <c r="AO100" i="12"/>
  <c r="AP100" i="12"/>
  <c r="AQ100" i="12"/>
  <c r="AR100" i="12"/>
  <c r="AT100" i="12"/>
  <c r="AU100" i="12"/>
  <c r="AV100" i="12"/>
  <c r="AX100" i="12"/>
  <c r="AY100" i="12"/>
  <c r="AZ100" i="12"/>
  <c r="BB100" i="12"/>
  <c r="AA100" i="12" s="1"/>
  <c r="BC100" i="12"/>
  <c r="U101" i="12"/>
  <c r="V101" i="12"/>
  <c r="W101" i="12"/>
  <c r="X101" i="12"/>
  <c r="Y101" i="12"/>
  <c r="Z101" i="12"/>
  <c r="AE101" i="12"/>
  <c r="AD101" i="12" s="1"/>
  <c r="AF101" i="12"/>
  <c r="AG101" i="12"/>
  <c r="AL101" i="12"/>
  <c r="AM101" i="12"/>
  <c r="AN101" i="12"/>
  <c r="AO101" i="12"/>
  <c r="AP101" i="12"/>
  <c r="AQ101" i="12"/>
  <c r="AR101" i="12"/>
  <c r="AT101" i="12"/>
  <c r="AU101" i="12"/>
  <c r="AV101" i="12"/>
  <c r="AX101" i="12"/>
  <c r="AY101" i="12"/>
  <c r="AZ101" i="12"/>
  <c r="BB101" i="12"/>
  <c r="AA101" i="12" s="1"/>
  <c r="BC101" i="12"/>
  <c r="U102" i="12"/>
  <c r="V102" i="12"/>
  <c r="W102" i="12"/>
  <c r="X102" i="12"/>
  <c r="Y102" i="12"/>
  <c r="Z102" i="12"/>
  <c r="AE102" i="12"/>
  <c r="AW102" i="12" s="1"/>
  <c r="AF102" i="12"/>
  <c r="AG102" i="12"/>
  <c r="AL102" i="12"/>
  <c r="AM102" i="12"/>
  <c r="AN102" i="12"/>
  <c r="AO102" i="12"/>
  <c r="AP102" i="12"/>
  <c r="AQ102" i="12"/>
  <c r="AR102" i="12"/>
  <c r="AT102" i="12"/>
  <c r="AU102" i="12"/>
  <c r="AV102" i="12"/>
  <c r="AX102" i="12"/>
  <c r="AY102" i="12"/>
  <c r="AZ102" i="12"/>
  <c r="BB102" i="12"/>
  <c r="AA102" i="12" s="1"/>
  <c r="BC102" i="12"/>
  <c r="U103" i="12"/>
  <c r="V103" i="12"/>
  <c r="W103" i="12"/>
  <c r="X103" i="12"/>
  <c r="Y103" i="12"/>
  <c r="Z103" i="12"/>
  <c r="AE103" i="12"/>
  <c r="AD103" i="12" s="1"/>
  <c r="AF103" i="12"/>
  <c r="AG103" i="12"/>
  <c r="AL103" i="12"/>
  <c r="AM103" i="12"/>
  <c r="AN103" i="12"/>
  <c r="AO103" i="12"/>
  <c r="AP103" i="12"/>
  <c r="AQ103" i="12"/>
  <c r="AR103" i="12"/>
  <c r="AT103" i="12"/>
  <c r="AU103" i="12"/>
  <c r="AV103" i="12"/>
  <c r="AX103" i="12"/>
  <c r="AY103" i="12"/>
  <c r="AZ103" i="12"/>
  <c r="BB103" i="12"/>
  <c r="AB103" i="12" s="1"/>
  <c r="BC103" i="12"/>
  <c r="U104" i="12"/>
  <c r="V104" i="12"/>
  <c r="W104" i="12"/>
  <c r="X104" i="12"/>
  <c r="Y104" i="12"/>
  <c r="Z104" i="12"/>
  <c r="AE104" i="12"/>
  <c r="AC104" i="12" s="1"/>
  <c r="AF104" i="12"/>
  <c r="AG104" i="12"/>
  <c r="AL104" i="12"/>
  <c r="AM104" i="12"/>
  <c r="AN104" i="12"/>
  <c r="AO104" i="12"/>
  <c r="AP104" i="12"/>
  <c r="AQ104" i="12"/>
  <c r="AR104" i="12"/>
  <c r="AT104" i="12"/>
  <c r="AU104" i="12"/>
  <c r="AV104" i="12"/>
  <c r="AX104" i="12"/>
  <c r="AY104" i="12"/>
  <c r="AZ104" i="12"/>
  <c r="BB104" i="12"/>
  <c r="AA104" i="12" s="1"/>
  <c r="BC104" i="12"/>
  <c r="U105" i="12"/>
  <c r="V105" i="12"/>
  <c r="W105" i="12"/>
  <c r="X105" i="12"/>
  <c r="Y105" i="12"/>
  <c r="Z105" i="12"/>
  <c r="AE105" i="12"/>
  <c r="AD105" i="12" s="1"/>
  <c r="AF105" i="12"/>
  <c r="AG105" i="12"/>
  <c r="AL105" i="12"/>
  <c r="AM105" i="12"/>
  <c r="AN105" i="12"/>
  <c r="AO105" i="12"/>
  <c r="AP105" i="12"/>
  <c r="AQ105" i="12"/>
  <c r="AR105" i="12"/>
  <c r="AT105" i="12"/>
  <c r="AU105" i="12"/>
  <c r="AV105" i="12"/>
  <c r="AX105" i="12"/>
  <c r="AY105" i="12"/>
  <c r="AZ105" i="12"/>
  <c r="BB105" i="12"/>
  <c r="AA105" i="12" s="1"/>
  <c r="BC105" i="12"/>
  <c r="U106" i="12"/>
  <c r="V106" i="12"/>
  <c r="W106" i="12"/>
  <c r="X106" i="12"/>
  <c r="Y106" i="12"/>
  <c r="Z106" i="12"/>
  <c r="AA106" i="12"/>
  <c r="AE106" i="12"/>
  <c r="AI106" i="12" s="1"/>
  <c r="AF106" i="12"/>
  <c r="AG106" i="12"/>
  <c r="AL106" i="12"/>
  <c r="AM106" i="12"/>
  <c r="AN106" i="12"/>
  <c r="AO106" i="12"/>
  <c r="AP106" i="12"/>
  <c r="AQ106" i="12"/>
  <c r="AR106" i="12"/>
  <c r="AT106" i="12"/>
  <c r="AU106" i="12"/>
  <c r="AV106" i="12"/>
  <c r="AX106" i="12"/>
  <c r="AY106" i="12"/>
  <c r="AZ106" i="12"/>
  <c r="BB106" i="12"/>
  <c r="AB106" i="12" s="1"/>
  <c r="BC106" i="12"/>
  <c r="U107" i="12"/>
  <c r="V107" i="12"/>
  <c r="W107" i="12"/>
  <c r="X107" i="12"/>
  <c r="Y107" i="12"/>
  <c r="Z107" i="12"/>
  <c r="AE107" i="12"/>
  <c r="AI107" i="12" s="1"/>
  <c r="AF107" i="12"/>
  <c r="AG107" i="12"/>
  <c r="AL107" i="12"/>
  <c r="AM107" i="12"/>
  <c r="AN107" i="12"/>
  <c r="AO107" i="12"/>
  <c r="AP107" i="12"/>
  <c r="AQ107" i="12"/>
  <c r="AR107" i="12"/>
  <c r="AT107" i="12"/>
  <c r="AU107" i="12"/>
  <c r="AV107" i="12"/>
  <c r="AX107" i="12"/>
  <c r="AY107" i="12"/>
  <c r="AZ107" i="12"/>
  <c r="BB107" i="12"/>
  <c r="AB107" i="12" s="1"/>
  <c r="BC107" i="12"/>
  <c r="U108" i="12"/>
  <c r="V108" i="12"/>
  <c r="W108" i="12"/>
  <c r="X108" i="12"/>
  <c r="Y108" i="12"/>
  <c r="Z108" i="12"/>
  <c r="AE108" i="12"/>
  <c r="AC108" i="12" s="1"/>
  <c r="AF108" i="12"/>
  <c r="AG108" i="12"/>
  <c r="AL108" i="12"/>
  <c r="AM108" i="12"/>
  <c r="AN108" i="12"/>
  <c r="AO108" i="12"/>
  <c r="AP108" i="12"/>
  <c r="AQ108" i="12"/>
  <c r="AR108" i="12"/>
  <c r="AT108" i="12"/>
  <c r="AU108" i="12"/>
  <c r="AV108" i="12"/>
  <c r="AX108" i="12"/>
  <c r="AY108" i="12"/>
  <c r="AZ108" i="12"/>
  <c r="BB108" i="12"/>
  <c r="AA108" i="12" s="1"/>
  <c r="BC108" i="12"/>
  <c r="U109" i="12"/>
  <c r="V109" i="12"/>
  <c r="W109" i="12"/>
  <c r="X109" i="12"/>
  <c r="Y109" i="12"/>
  <c r="Z109" i="12"/>
  <c r="AE109" i="12"/>
  <c r="AD109" i="12" s="1"/>
  <c r="AF109" i="12"/>
  <c r="AG109" i="12"/>
  <c r="AL109" i="12"/>
  <c r="AM109" i="12"/>
  <c r="AN109" i="12"/>
  <c r="AO109" i="12"/>
  <c r="AP109" i="12"/>
  <c r="AQ109" i="12"/>
  <c r="AR109" i="12"/>
  <c r="AT109" i="12"/>
  <c r="AU109" i="12"/>
  <c r="AV109" i="12"/>
  <c r="AX109" i="12"/>
  <c r="AY109" i="12"/>
  <c r="AZ109" i="12"/>
  <c r="BB109" i="12"/>
  <c r="AA109" i="12" s="1"/>
  <c r="BC109" i="12"/>
  <c r="U110" i="12"/>
  <c r="V110" i="12"/>
  <c r="W110" i="12"/>
  <c r="X110" i="12"/>
  <c r="Y110" i="12"/>
  <c r="Z110" i="12"/>
  <c r="AE110" i="12"/>
  <c r="AI110" i="12" s="1"/>
  <c r="AF110" i="12"/>
  <c r="AG110" i="12"/>
  <c r="AL110" i="12"/>
  <c r="AM110" i="12"/>
  <c r="AN110" i="12"/>
  <c r="AO110" i="12"/>
  <c r="AP110" i="12"/>
  <c r="AQ110" i="12"/>
  <c r="AR110" i="12"/>
  <c r="AT110" i="12"/>
  <c r="AU110" i="12"/>
  <c r="AV110" i="12"/>
  <c r="AX110" i="12"/>
  <c r="AY110" i="12"/>
  <c r="AZ110" i="12"/>
  <c r="BB110" i="12"/>
  <c r="AB110" i="12" s="1"/>
  <c r="BC110" i="12"/>
  <c r="U111" i="12"/>
  <c r="V111" i="12"/>
  <c r="W111" i="12"/>
  <c r="X111" i="12"/>
  <c r="Y111" i="12"/>
  <c r="Z111" i="12"/>
  <c r="AE111" i="12"/>
  <c r="AC111" i="12" s="1"/>
  <c r="AF111" i="12"/>
  <c r="AG111" i="12"/>
  <c r="AL111" i="12"/>
  <c r="AM111" i="12"/>
  <c r="AN111" i="12"/>
  <c r="AO111" i="12"/>
  <c r="AP111" i="12"/>
  <c r="AQ111" i="12"/>
  <c r="AR111" i="12"/>
  <c r="AT111" i="12"/>
  <c r="AU111" i="12"/>
  <c r="AV111" i="12"/>
  <c r="AX111" i="12"/>
  <c r="AY111" i="12"/>
  <c r="AZ111" i="12"/>
  <c r="BB111" i="12"/>
  <c r="AB111" i="12" s="1"/>
  <c r="BC111" i="12"/>
  <c r="U112" i="12"/>
  <c r="V112" i="12"/>
  <c r="W112" i="12"/>
  <c r="X112" i="12"/>
  <c r="Y112" i="12"/>
  <c r="Z112" i="12"/>
  <c r="AE112" i="12"/>
  <c r="AC112" i="12" s="1"/>
  <c r="AF112" i="12"/>
  <c r="AG112" i="12"/>
  <c r="AL112" i="12"/>
  <c r="AM112" i="12"/>
  <c r="AN112" i="12"/>
  <c r="AO112" i="12"/>
  <c r="AP112" i="12"/>
  <c r="AQ112" i="12"/>
  <c r="AR112" i="12"/>
  <c r="AT112" i="12"/>
  <c r="AU112" i="12"/>
  <c r="AV112" i="12"/>
  <c r="AX112" i="12"/>
  <c r="AY112" i="12"/>
  <c r="AZ112" i="12"/>
  <c r="BB112" i="12"/>
  <c r="AA112" i="12" s="1"/>
  <c r="BC112" i="12"/>
  <c r="U113" i="12"/>
  <c r="V113" i="12"/>
  <c r="W113" i="12"/>
  <c r="X113" i="12"/>
  <c r="Y113" i="12"/>
  <c r="Z113" i="12"/>
  <c r="AE113" i="12"/>
  <c r="AW113" i="12" s="1"/>
  <c r="AF113" i="12"/>
  <c r="AG113" i="12"/>
  <c r="AL113" i="12"/>
  <c r="AM113" i="12"/>
  <c r="AN113" i="12"/>
  <c r="AO113" i="12"/>
  <c r="AP113" i="12"/>
  <c r="AQ113" i="12"/>
  <c r="AR113" i="12"/>
  <c r="AT113" i="12"/>
  <c r="AU113" i="12"/>
  <c r="AV113" i="12"/>
  <c r="AX113" i="12"/>
  <c r="AY113" i="12"/>
  <c r="AZ113" i="12"/>
  <c r="BB113" i="12"/>
  <c r="AB113" i="12" s="1"/>
  <c r="BC113" i="12"/>
  <c r="U114" i="12"/>
  <c r="V114" i="12"/>
  <c r="W114" i="12"/>
  <c r="X114" i="12"/>
  <c r="Y114" i="12"/>
  <c r="Z114" i="12"/>
  <c r="AE114" i="12"/>
  <c r="AC114" i="12" s="1"/>
  <c r="AF114" i="12"/>
  <c r="AG114" i="12"/>
  <c r="AL114" i="12"/>
  <c r="AM114" i="12"/>
  <c r="AN114" i="12"/>
  <c r="AO114" i="12"/>
  <c r="AP114" i="12"/>
  <c r="AQ114" i="12"/>
  <c r="AR114" i="12"/>
  <c r="AT114" i="12"/>
  <c r="AU114" i="12"/>
  <c r="AV114" i="12"/>
  <c r="AX114" i="12"/>
  <c r="AY114" i="12"/>
  <c r="AZ114" i="12"/>
  <c r="BB114" i="12"/>
  <c r="AA114" i="12" s="1"/>
  <c r="BC114" i="12"/>
  <c r="U115" i="12"/>
  <c r="V115" i="12"/>
  <c r="W115" i="12"/>
  <c r="X115" i="12"/>
  <c r="Y115" i="12"/>
  <c r="Z115" i="12"/>
  <c r="AE115" i="12"/>
  <c r="AC115" i="12" s="1"/>
  <c r="AF115" i="12"/>
  <c r="AG115" i="12"/>
  <c r="AL115" i="12"/>
  <c r="AM115" i="12"/>
  <c r="AN115" i="12"/>
  <c r="AO115" i="12"/>
  <c r="AP115" i="12"/>
  <c r="AQ115" i="12"/>
  <c r="AR115" i="12"/>
  <c r="AT115" i="12"/>
  <c r="AU115" i="12"/>
  <c r="AV115" i="12"/>
  <c r="AX115" i="12"/>
  <c r="AY115" i="12"/>
  <c r="AZ115" i="12"/>
  <c r="BB115" i="12"/>
  <c r="AB115" i="12" s="1"/>
  <c r="BC115" i="12"/>
  <c r="BD81" i="12"/>
  <c r="BE81" i="12" s="1"/>
  <c r="BF81" i="12"/>
  <c r="BG81" i="12" s="1"/>
  <c r="BH81" i="12"/>
  <c r="BI81" i="12" s="1"/>
  <c r="BJ81" i="12"/>
  <c r="BK81" i="12" s="1"/>
  <c r="BD82" i="12"/>
  <c r="BF82" i="12"/>
  <c r="BG82" i="12" s="1"/>
  <c r="BH82" i="12"/>
  <c r="BJ82" i="12"/>
  <c r="BK82" i="12" s="1"/>
  <c r="BD83" i="12"/>
  <c r="BF83" i="12"/>
  <c r="BG83" i="12" s="1"/>
  <c r="BH83" i="12"/>
  <c r="BJ83" i="12"/>
  <c r="BK83" i="12" s="1"/>
  <c r="BD84" i="12"/>
  <c r="BF84" i="12"/>
  <c r="BH84" i="12"/>
  <c r="BI84" i="12" s="1"/>
  <c r="BJ84" i="12"/>
  <c r="BK84" i="12" s="1"/>
  <c r="BD85" i="12"/>
  <c r="BF85" i="12"/>
  <c r="BH85" i="12"/>
  <c r="BI85" i="12" s="1"/>
  <c r="BJ85" i="12"/>
  <c r="BK85" i="12" s="1"/>
  <c r="BD86" i="12"/>
  <c r="BF86" i="12"/>
  <c r="BH86" i="12"/>
  <c r="BI86" i="12" s="1"/>
  <c r="BJ86" i="12"/>
  <c r="BD87" i="12"/>
  <c r="BF87" i="12"/>
  <c r="BH87" i="12"/>
  <c r="BI87" i="12" s="1"/>
  <c r="BJ87" i="12"/>
  <c r="BD88" i="12"/>
  <c r="BF88" i="12"/>
  <c r="BH88" i="12"/>
  <c r="BJ88" i="12"/>
  <c r="BD89" i="12"/>
  <c r="BF89" i="12"/>
  <c r="BH89" i="12"/>
  <c r="BJ89" i="12"/>
  <c r="BD90" i="12"/>
  <c r="BE90" i="12" s="1"/>
  <c r="BF90" i="12"/>
  <c r="BG90" i="12" s="1"/>
  <c r="BH90" i="12"/>
  <c r="BI90" i="12" s="1"/>
  <c r="BJ90" i="12"/>
  <c r="BK90" i="12" s="1"/>
  <c r="BD91" i="12"/>
  <c r="BE91" i="12" s="1"/>
  <c r="BF91" i="12"/>
  <c r="BG91" i="12" s="1"/>
  <c r="BH91" i="12"/>
  <c r="BI91" i="12" s="1"/>
  <c r="BJ91" i="12"/>
  <c r="BK91" i="12" s="1"/>
  <c r="BD92" i="12"/>
  <c r="BE92" i="12" s="1"/>
  <c r="BF92" i="12"/>
  <c r="BG92" i="12" s="1"/>
  <c r="BH92" i="12"/>
  <c r="BI92" i="12" s="1"/>
  <c r="BJ92" i="12"/>
  <c r="BK92" i="12" s="1"/>
  <c r="BD93" i="12"/>
  <c r="BE93" i="12" s="1"/>
  <c r="BF93" i="12"/>
  <c r="BG93" i="12" s="1"/>
  <c r="BH93" i="12"/>
  <c r="BI93" i="12" s="1"/>
  <c r="BJ93" i="12"/>
  <c r="BK93" i="12" s="1"/>
  <c r="BD94" i="12"/>
  <c r="BE94" i="12" s="1"/>
  <c r="BF94" i="12"/>
  <c r="BG94" i="12" s="1"/>
  <c r="BH94" i="12"/>
  <c r="BI94" i="12" s="1"/>
  <c r="BJ94" i="12"/>
  <c r="BK94" i="12" s="1"/>
  <c r="BD95" i="12"/>
  <c r="BE95" i="12" s="1"/>
  <c r="BF95" i="12"/>
  <c r="BG95" i="12" s="1"/>
  <c r="BH95" i="12"/>
  <c r="BI95" i="12" s="1"/>
  <c r="BJ95" i="12"/>
  <c r="BK95" i="12" s="1"/>
  <c r="AK108" i="12" l="1"/>
  <c r="AW104" i="12"/>
  <c r="AI91" i="12"/>
  <c r="AK101" i="12"/>
  <c r="AW108" i="12"/>
  <c r="AW101" i="12"/>
  <c r="AI101" i="12"/>
  <c r="AC101" i="12"/>
  <c r="AW81" i="12"/>
  <c r="AI81" i="12"/>
  <c r="AI100" i="12"/>
  <c r="AW88" i="12"/>
  <c r="AK114" i="12"/>
  <c r="AA113" i="12"/>
  <c r="AK98" i="12"/>
  <c r="AK89" i="12"/>
  <c r="AI83" i="12"/>
  <c r="AK97" i="12"/>
  <c r="AK104" i="12"/>
  <c r="AK93" i="12"/>
  <c r="AI87" i="12"/>
  <c r="AK105" i="12"/>
  <c r="AK110" i="12"/>
  <c r="AI108" i="12"/>
  <c r="AK106" i="12"/>
  <c r="AI104" i="12"/>
  <c r="AK102" i="12"/>
  <c r="AB101" i="12"/>
  <c r="AK92" i="12"/>
  <c r="AH91" i="12"/>
  <c r="AS91" i="12" s="1"/>
  <c r="AW89" i="12"/>
  <c r="AI89" i="12"/>
  <c r="AC89" i="12"/>
  <c r="AW105" i="12"/>
  <c r="AI105" i="12"/>
  <c r="AC105" i="12"/>
  <c r="AI103" i="12"/>
  <c r="AW100" i="12"/>
  <c r="AH100" i="12"/>
  <c r="AS100" i="12" s="1"/>
  <c r="AD100" i="12"/>
  <c r="AA90" i="12"/>
  <c r="AI115" i="12"/>
  <c r="AI112" i="12"/>
  <c r="AK109" i="12"/>
  <c r="AH108" i="12"/>
  <c r="AS108" i="12" s="1"/>
  <c r="AD108" i="12"/>
  <c r="AH104" i="12"/>
  <c r="AS104" i="12" s="1"/>
  <c r="AD104" i="12"/>
  <c r="AH103" i="12"/>
  <c r="AS103" i="12" s="1"/>
  <c r="AI96" i="12"/>
  <c r="AW93" i="12"/>
  <c r="AI93" i="12"/>
  <c r="AC93" i="12"/>
  <c r="AW92" i="12"/>
  <c r="AI92" i="12"/>
  <c r="AC92" i="12"/>
  <c r="AK85" i="12"/>
  <c r="AI111" i="12"/>
  <c r="AA99" i="12"/>
  <c r="AW98" i="12"/>
  <c r="AA98" i="12"/>
  <c r="AW97" i="12"/>
  <c r="AI97" i="12"/>
  <c r="AC97" i="12"/>
  <c r="AW96" i="12"/>
  <c r="AI95" i="12"/>
  <c r="AW85" i="12"/>
  <c r="AW112" i="12"/>
  <c r="AK112" i="12"/>
  <c r="AK96" i="12"/>
  <c r="AA91" i="12"/>
  <c r="AK88" i="12"/>
  <c r="AB85" i="12"/>
  <c r="AK83" i="12"/>
  <c r="AI88" i="12"/>
  <c r="AA115" i="12"/>
  <c r="AW114" i="12"/>
  <c r="AI114" i="12"/>
  <c r="AB114" i="12"/>
  <c r="AH112" i="12"/>
  <c r="AS112" i="12" s="1"/>
  <c r="AD112" i="12"/>
  <c r="AA111" i="12"/>
  <c r="AW110" i="12"/>
  <c r="AA110" i="12"/>
  <c r="AW109" i="12"/>
  <c r="AI109" i="12"/>
  <c r="AC109" i="12"/>
  <c r="AA107" i="12"/>
  <c r="AW106" i="12"/>
  <c r="AC100" i="12"/>
  <c r="AH96" i="12"/>
  <c r="AS96" i="12" s="1"/>
  <c r="AD96" i="12"/>
  <c r="AH95" i="12"/>
  <c r="AS95" i="12" s="1"/>
  <c r="AK94" i="12"/>
  <c r="AB93" i="12"/>
  <c r="AH88" i="12"/>
  <c r="AS88" i="12" s="1"/>
  <c r="AD88" i="12"/>
  <c r="AK84" i="12"/>
  <c r="AA103" i="12"/>
  <c r="AA95" i="12"/>
  <c r="AH92" i="12"/>
  <c r="AS92" i="12" s="1"/>
  <c r="AD91" i="12"/>
  <c r="AA86" i="12"/>
  <c r="AH87" i="12"/>
  <c r="AS87" i="12" s="1"/>
  <c r="AD87" i="12"/>
  <c r="AA87" i="12"/>
  <c r="AI85" i="12"/>
  <c r="AW84" i="12"/>
  <c r="AI84" i="12"/>
  <c r="AC84" i="12"/>
  <c r="AB112" i="12"/>
  <c r="AD113" i="12"/>
  <c r="AH113" i="12"/>
  <c r="AS113" i="12" s="1"/>
  <c r="AK90" i="12"/>
  <c r="AW90" i="12"/>
  <c r="AC90" i="12"/>
  <c r="AD90" i="12"/>
  <c r="AH90" i="12"/>
  <c r="AS90" i="12" s="1"/>
  <c r="AI113" i="12"/>
  <c r="AC102" i="12"/>
  <c r="AD102" i="12"/>
  <c r="AH102" i="12"/>
  <c r="AS102" i="12" s="1"/>
  <c r="AC94" i="12"/>
  <c r="AD94" i="12"/>
  <c r="AH94" i="12"/>
  <c r="AS94" i="12" s="1"/>
  <c r="AI90" i="12"/>
  <c r="AK113" i="12"/>
  <c r="AK115" i="12"/>
  <c r="AW115" i="12"/>
  <c r="AC113" i="12"/>
  <c r="AK111" i="12"/>
  <c r="AW111" i="12"/>
  <c r="AC110" i="12"/>
  <c r="AD110" i="12"/>
  <c r="AB109" i="12"/>
  <c r="AK107" i="12"/>
  <c r="AW107" i="12"/>
  <c r="AC107" i="12"/>
  <c r="AK99" i="12"/>
  <c r="AW99" i="12"/>
  <c r="AC99" i="12"/>
  <c r="AH115" i="12"/>
  <c r="AS115" i="12" s="1"/>
  <c r="AD115" i="12"/>
  <c r="AH114" i="12"/>
  <c r="AS114" i="12" s="1"/>
  <c r="AD114" i="12"/>
  <c r="AH111" i="12"/>
  <c r="AS111" i="12" s="1"/>
  <c r="AD111" i="12"/>
  <c r="AH110" i="12"/>
  <c r="AS110" i="12" s="1"/>
  <c r="AH107" i="12"/>
  <c r="AS107" i="12" s="1"/>
  <c r="AD107" i="12"/>
  <c r="AI102" i="12"/>
  <c r="AB102" i="12"/>
  <c r="AH99" i="12"/>
  <c r="AS99" i="12" s="1"/>
  <c r="AD99" i="12"/>
  <c r="AI94" i="12"/>
  <c r="AB94" i="12"/>
  <c r="AK86" i="12"/>
  <c r="AW86" i="12"/>
  <c r="AC86" i="12"/>
  <c r="AD86" i="12"/>
  <c r="AH86" i="12"/>
  <c r="AS86" i="12" s="1"/>
  <c r="AC106" i="12"/>
  <c r="AD106" i="12"/>
  <c r="AH106" i="12"/>
  <c r="AS106" i="12" s="1"/>
  <c r="AB105" i="12"/>
  <c r="AK103" i="12"/>
  <c r="AW103" i="12"/>
  <c r="AC103" i="12"/>
  <c r="AC98" i="12"/>
  <c r="AH98" i="12"/>
  <c r="AS98" i="12" s="1"/>
  <c r="AD98" i="12"/>
  <c r="AB97" i="12"/>
  <c r="AK95" i="12"/>
  <c r="AW95" i="12"/>
  <c r="AC95" i="12"/>
  <c r="AB89" i="12"/>
  <c r="AK82" i="12"/>
  <c r="AW82" i="12"/>
  <c r="AH82" i="12"/>
  <c r="AS82" i="12" s="1"/>
  <c r="AB96" i="12"/>
  <c r="AC91" i="12"/>
  <c r="AB88" i="12"/>
  <c r="AC87" i="12"/>
  <c r="AB84" i="12"/>
  <c r="AB108" i="12"/>
  <c r="AB104" i="12"/>
  <c r="AB100" i="12"/>
  <c r="AB92" i="12"/>
  <c r="AH109" i="12"/>
  <c r="AS109" i="12" s="1"/>
  <c r="AH105" i="12"/>
  <c r="AS105" i="12" s="1"/>
  <c r="AH101" i="12"/>
  <c r="AS101" i="12" s="1"/>
  <c r="AH97" i="12"/>
  <c r="AS97" i="12" s="1"/>
  <c r="AH93" i="12"/>
  <c r="AS93" i="12" s="1"/>
  <c r="AW91" i="12"/>
  <c r="AH89" i="12"/>
  <c r="AS89" i="12" s="1"/>
  <c r="AW87" i="12"/>
  <c r="AH85" i="12"/>
  <c r="AS85" i="12" s="1"/>
  <c r="AD85" i="12"/>
  <c r="AH84" i="12"/>
  <c r="AS84" i="12" s="1"/>
  <c r="B82" i="12"/>
  <c r="C82" i="12"/>
  <c r="D82" i="12"/>
  <c r="AD82" i="12" s="1"/>
  <c r="B83" i="12"/>
  <c r="C83" i="12"/>
  <c r="D83" i="12"/>
  <c r="AA83" i="12" s="1"/>
  <c r="A83" i="12"/>
  <c r="A82" i="12"/>
  <c r="AB83" i="12" l="1"/>
  <c r="AF82" i="12"/>
  <c r="AA82" i="12"/>
  <c r="AC82" i="12"/>
  <c r="AC83" i="12"/>
  <c r="AD83" i="12"/>
  <c r="AF83" i="12"/>
  <c r="AB82" i="12"/>
  <c r="A81" i="12"/>
  <c r="D81" i="12"/>
  <c r="C81" i="12"/>
  <c r="B81" i="12"/>
  <c r="AC81" i="12" l="1"/>
  <c r="AD81" i="12"/>
  <c r="AF81" i="12"/>
  <c r="AA81" i="12"/>
  <c r="AB81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BD96" i="12" l="1"/>
  <c r="BE96" i="12" s="1"/>
  <c r="BF96" i="12"/>
  <c r="BG96" i="12" s="1"/>
  <c r="BH96" i="12"/>
  <c r="BI96" i="12" s="1"/>
  <c r="BJ96" i="12"/>
  <c r="BK96" i="12" s="1"/>
  <c r="BD97" i="12"/>
  <c r="BE97" i="12" s="1"/>
  <c r="BF97" i="12"/>
  <c r="BG97" i="12" s="1"/>
  <c r="BH97" i="12"/>
  <c r="BI97" i="12" s="1"/>
  <c r="BJ97" i="12"/>
  <c r="BK97" i="12" s="1"/>
  <c r="BD98" i="12"/>
  <c r="BE98" i="12" s="1"/>
  <c r="BF98" i="12"/>
  <c r="BG98" i="12" s="1"/>
  <c r="BH98" i="12"/>
  <c r="BI98" i="12" s="1"/>
  <c r="BJ98" i="12"/>
  <c r="BK98" i="12" s="1"/>
  <c r="BD99" i="12"/>
  <c r="BE99" i="12" s="1"/>
  <c r="BF99" i="12"/>
  <c r="BG99" i="12" s="1"/>
  <c r="BH99" i="12"/>
  <c r="BI99" i="12" s="1"/>
  <c r="BJ99" i="12"/>
  <c r="BK99" i="12" s="1"/>
  <c r="BD100" i="12"/>
  <c r="BE100" i="12" s="1"/>
  <c r="BF100" i="12"/>
  <c r="BG100" i="12" s="1"/>
  <c r="BH100" i="12"/>
  <c r="BI100" i="12" s="1"/>
  <c r="BJ100" i="12"/>
  <c r="BK100" i="12" s="1"/>
  <c r="BD101" i="12"/>
  <c r="BE101" i="12" s="1"/>
  <c r="BF101" i="12"/>
  <c r="BG101" i="12" s="1"/>
  <c r="BH101" i="12"/>
  <c r="BI101" i="12" s="1"/>
  <c r="BJ101" i="12"/>
  <c r="BK101" i="12" s="1"/>
  <c r="BD102" i="12"/>
  <c r="BE102" i="12" s="1"/>
  <c r="BF102" i="12"/>
  <c r="BG102" i="12" s="1"/>
  <c r="BH102" i="12"/>
  <c r="BI102" i="12" s="1"/>
  <c r="BJ102" i="12"/>
  <c r="BK102" i="12" s="1"/>
  <c r="BD103" i="12"/>
  <c r="BE103" i="12" s="1"/>
  <c r="BF103" i="12"/>
  <c r="BG103" i="12" s="1"/>
  <c r="BH103" i="12"/>
  <c r="BI103" i="12" s="1"/>
  <c r="BJ103" i="12"/>
  <c r="BK103" i="12" s="1"/>
  <c r="BD104" i="12"/>
  <c r="BE104" i="12" s="1"/>
  <c r="BF104" i="12"/>
  <c r="BG104" i="12" s="1"/>
  <c r="BH104" i="12"/>
  <c r="BI104" i="12" s="1"/>
  <c r="BJ104" i="12"/>
  <c r="BK104" i="12" s="1"/>
  <c r="BD105" i="12"/>
  <c r="BE105" i="12" s="1"/>
  <c r="BF105" i="12"/>
  <c r="BG105" i="12" s="1"/>
  <c r="BH105" i="12"/>
  <c r="BI105" i="12" s="1"/>
  <c r="BJ105" i="12"/>
  <c r="BK105" i="12" s="1"/>
  <c r="BD106" i="12"/>
  <c r="BE106" i="12" s="1"/>
  <c r="BF106" i="12"/>
  <c r="BG106" i="12" s="1"/>
  <c r="BH106" i="12"/>
  <c r="BI106" i="12" s="1"/>
  <c r="BJ106" i="12"/>
  <c r="BK106" i="12" s="1"/>
  <c r="BD107" i="12"/>
  <c r="BE107" i="12" s="1"/>
  <c r="BF107" i="12"/>
  <c r="BG107" i="12" s="1"/>
  <c r="BH107" i="12"/>
  <c r="BI107" i="12" s="1"/>
  <c r="BJ107" i="12"/>
  <c r="BK107" i="12" s="1"/>
  <c r="BD108" i="12"/>
  <c r="BE108" i="12" s="1"/>
  <c r="BF108" i="12"/>
  <c r="BG108" i="12" s="1"/>
  <c r="BH108" i="12"/>
  <c r="BI108" i="12" s="1"/>
  <c r="BJ108" i="12"/>
  <c r="BK108" i="12" s="1"/>
  <c r="BD109" i="12"/>
  <c r="BE109" i="12" s="1"/>
  <c r="BF109" i="12"/>
  <c r="BG109" i="12" s="1"/>
  <c r="BH109" i="12"/>
  <c r="BI109" i="12" s="1"/>
  <c r="BJ109" i="12"/>
  <c r="BK109" i="12" s="1"/>
  <c r="BD110" i="12"/>
  <c r="BE110" i="12" s="1"/>
  <c r="BF110" i="12"/>
  <c r="BG110" i="12" s="1"/>
  <c r="BH110" i="12"/>
  <c r="BI110" i="12" s="1"/>
  <c r="BJ110" i="12"/>
  <c r="BK110" i="12" s="1"/>
  <c r="BD111" i="12"/>
  <c r="BE111" i="12" s="1"/>
  <c r="BF111" i="12"/>
  <c r="BG111" i="12" s="1"/>
  <c r="BH111" i="12"/>
  <c r="BI111" i="12" s="1"/>
  <c r="BJ111" i="12"/>
  <c r="BK111" i="12" s="1"/>
  <c r="BD112" i="12"/>
  <c r="BE112" i="12" s="1"/>
  <c r="BF112" i="12"/>
  <c r="BG112" i="12" s="1"/>
  <c r="BH112" i="12"/>
  <c r="BI112" i="12" s="1"/>
  <c r="BJ112" i="12"/>
  <c r="BK112" i="12" s="1"/>
  <c r="BD113" i="12"/>
  <c r="BE113" i="12" s="1"/>
  <c r="BF113" i="12"/>
  <c r="BG113" i="12" s="1"/>
  <c r="BH113" i="12"/>
  <c r="BI113" i="12" s="1"/>
  <c r="BJ113" i="12"/>
  <c r="BK113" i="12" s="1"/>
  <c r="BD114" i="12"/>
  <c r="BE114" i="12" s="1"/>
  <c r="BF114" i="12"/>
  <c r="BG114" i="12" s="1"/>
  <c r="BH114" i="12"/>
  <c r="BI114" i="12" s="1"/>
  <c r="BJ114" i="12"/>
  <c r="BK114" i="12" s="1"/>
  <c r="BD115" i="12"/>
  <c r="BE115" i="12" s="1"/>
  <c r="BF115" i="12"/>
  <c r="BG115" i="12" s="1"/>
  <c r="BH115" i="12"/>
  <c r="BI115" i="12" s="1"/>
  <c r="BJ115" i="12"/>
  <c r="BK115" i="12" s="1"/>
  <c r="BD116" i="12"/>
  <c r="BE116" i="12" s="1"/>
  <c r="BF116" i="12"/>
  <c r="BG116" i="12" s="1"/>
  <c r="BH116" i="12"/>
  <c r="BI116" i="12" s="1"/>
  <c r="BJ116" i="12"/>
  <c r="BK116" i="12" s="1"/>
  <c r="BD117" i="12"/>
  <c r="BE117" i="12" s="1"/>
  <c r="BF117" i="12"/>
  <c r="BG117" i="12" s="1"/>
  <c r="BH117" i="12"/>
  <c r="BI117" i="12" s="1"/>
  <c r="BJ117" i="12"/>
  <c r="BK117" i="12" s="1"/>
  <c r="BD118" i="12"/>
  <c r="BE118" i="12" s="1"/>
  <c r="BF118" i="12"/>
  <c r="BG118" i="12" s="1"/>
  <c r="BH118" i="12"/>
  <c r="BI118" i="12" s="1"/>
  <c r="BJ118" i="12"/>
  <c r="BK118" i="12" s="1"/>
  <c r="BD119" i="12"/>
  <c r="BE119" i="12" s="1"/>
  <c r="BF119" i="12"/>
  <c r="BG119" i="12" s="1"/>
  <c r="BH119" i="12"/>
  <c r="BI119" i="12" s="1"/>
  <c r="BJ119" i="12"/>
  <c r="BK119" i="12" s="1"/>
  <c r="BD120" i="12"/>
  <c r="BE120" i="12" s="1"/>
  <c r="BF120" i="12"/>
  <c r="BG120" i="12" s="1"/>
  <c r="BH120" i="12"/>
  <c r="BI120" i="12" s="1"/>
  <c r="BJ120" i="12"/>
  <c r="BK120" i="12" s="1"/>
  <c r="BD121" i="12"/>
  <c r="BE121" i="12" s="1"/>
  <c r="BF121" i="12"/>
  <c r="BG121" i="12" s="1"/>
  <c r="BH121" i="12"/>
  <c r="BI121" i="12" s="1"/>
  <c r="BJ121" i="12"/>
  <c r="BK121" i="12" s="1"/>
  <c r="BD74" i="12"/>
  <c r="BF74" i="12"/>
  <c r="BG74" i="12" s="1"/>
  <c r="BH74" i="12"/>
  <c r="BI74" i="12" s="1"/>
  <c r="BJ74" i="12"/>
  <c r="BD75" i="12"/>
  <c r="BF75" i="12"/>
  <c r="BG75" i="12" s="1"/>
  <c r="BH75" i="12"/>
  <c r="BI75" i="12" s="1"/>
  <c r="BJ75" i="12"/>
  <c r="BD76" i="12"/>
  <c r="BF76" i="12"/>
  <c r="BG76" i="12" s="1"/>
  <c r="BH76" i="12"/>
  <c r="BI76" i="12" s="1"/>
  <c r="BJ76" i="12"/>
  <c r="BD77" i="12"/>
  <c r="BF77" i="12"/>
  <c r="BG77" i="12" s="1"/>
  <c r="BH77" i="12"/>
  <c r="BI77" i="12" s="1"/>
  <c r="BJ77" i="12"/>
  <c r="BD78" i="12"/>
  <c r="BF78" i="12"/>
  <c r="BG78" i="12" s="1"/>
  <c r="BH78" i="12"/>
  <c r="BI78" i="12" s="1"/>
  <c r="BJ78" i="12"/>
  <c r="BD79" i="12"/>
  <c r="BF79" i="12"/>
  <c r="BG79" i="12" s="1"/>
  <c r="BH79" i="12"/>
  <c r="BI79" i="12" s="1"/>
  <c r="BJ79" i="12"/>
  <c r="BD80" i="12"/>
  <c r="BF80" i="12"/>
  <c r="BG80" i="12" s="1"/>
  <c r="BH80" i="12"/>
  <c r="BI80" i="12" s="1"/>
  <c r="BJ80" i="12"/>
  <c r="BD73" i="12"/>
  <c r="BF73" i="12"/>
  <c r="BH73" i="12"/>
  <c r="BJ73" i="12"/>
  <c r="B73" i="12" l="1"/>
  <c r="B74" i="12"/>
  <c r="B75" i="12"/>
  <c r="B76" i="12"/>
  <c r="B77" i="12"/>
  <c r="B78" i="12"/>
  <c r="B79" i="12"/>
  <c r="B80" i="12"/>
  <c r="BC80" i="12"/>
  <c r="BB80" i="12"/>
  <c r="AZ80" i="12"/>
  <c r="AY80" i="12"/>
  <c r="AX80" i="12"/>
  <c r="AV80" i="12"/>
  <c r="AU80" i="12"/>
  <c r="AT80" i="12"/>
  <c r="AR80" i="12"/>
  <c r="AQ80" i="12"/>
  <c r="AP80" i="12"/>
  <c r="AO80" i="12"/>
  <c r="AN80" i="12"/>
  <c r="AM80" i="12"/>
  <c r="AL80" i="12"/>
  <c r="AG80" i="12"/>
  <c r="AE80" i="12"/>
  <c r="AW80" i="12" s="1"/>
  <c r="Z80" i="12"/>
  <c r="Y80" i="12"/>
  <c r="X80" i="12"/>
  <c r="W80" i="12"/>
  <c r="V80" i="12"/>
  <c r="U80" i="12"/>
  <c r="AF80" i="12"/>
  <c r="C80" i="12"/>
  <c r="A80" i="12"/>
  <c r="BC79" i="12"/>
  <c r="BB79" i="12"/>
  <c r="AZ79" i="12"/>
  <c r="AY79" i="12"/>
  <c r="AX79" i="12"/>
  <c r="AV79" i="12"/>
  <c r="AU79" i="12"/>
  <c r="AT79" i="12"/>
  <c r="AR79" i="12"/>
  <c r="AQ79" i="12"/>
  <c r="AP79" i="12"/>
  <c r="AO79" i="12"/>
  <c r="AN79" i="12"/>
  <c r="AM79" i="12"/>
  <c r="AL79" i="12"/>
  <c r="AG79" i="12"/>
  <c r="AE79" i="12"/>
  <c r="AI79" i="12" s="1"/>
  <c r="Z79" i="12"/>
  <c r="Y79" i="12"/>
  <c r="X79" i="12"/>
  <c r="W79" i="12"/>
  <c r="V79" i="12"/>
  <c r="U79" i="12"/>
  <c r="AF79" i="12"/>
  <c r="C79" i="12"/>
  <c r="A79" i="12"/>
  <c r="BC78" i="12"/>
  <c r="BB78" i="12"/>
  <c r="AZ78" i="12"/>
  <c r="AY78" i="12"/>
  <c r="AX78" i="12"/>
  <c r="AV78" i="12"/>
  <c r="AU78" i="12"/>
  <c r="AT78" i="12"/>
  <c r="AR78" i="12"/>
  <c r="AQ78" i="12"/>
  <c r="AP78" i="12"/>
  <c r="AO78" i="12"/>
  <c r="AN78" i="12"/>
  <c r="AM78" i="12"/>
  <c r="AL78" i="12"/>
  <c r="AG78" i="12"/>
  <c r="AE78" i="12"/>
  <c r="AI78" i="12" s="1"/>
  <c r="Z78" i="12"/>
  <c r="Y78" i="12"/>
  <c r="X78" i="12"/>
  <c r="W78" i="12"/>
  <c r="V78" i="12"/>
  <c r="U78" i="12"/>
  <c r="AF78" i="12"/>
  <c r="C78" i="12"/>
  <c r="A78" i="12"/>
  <c r="BC77" i="12"/>
  <c r="BB77" i="12"/>
  <c r="AZ77" i="12"/>
  <c r="AY77" i="12"/>
  <c r="AX77" i="12"/>
  <c r="AV77" i="12"/>
  <c r="AU77" i="12"/>
  <c r="AT77" i="12"/>
  <c r="AR77" i="12"/>
  <c r="AQ77" i="12"/>
  <c r="AP77" i="12"/>
  <c r="AO77" i="12"/>
  <c r="AN77" i="12"/>
  <c r="AM77" i="12"/>
  <c r="AL77" i="12"/>
  <c r="AG77" i="12"/>
  <c r="AE77" i="12"/>
  <c r="AI77" i="12" s="1"/>
  <c r="Z77" i="12"/>
  <c r="Y77" i="12"/>
  <c r="X77" i="12"/>
  <c r="W77" i="12"/>
  <c r="V77" i="12"/>
  <c r="U77" i="12"/>
  <c r="AF77" i="12"/>
  <c r="C77" i="12"/>
  <c r="A77" i="12"/>
  <c r="BC76" i="12"/>
  <c r="BB76" i="12"/>
  <c r="AZ76" i="12"/>
  <c r="AY76" i="12"/>
  <c r="AX76" i="12"/>
  <c r="AV76" i="12"/>
  <c r="AU76" i="12"/>
  <c r="AT76" i="12"/>
  <c r="AR76" i="12"/>
  <c r="AQ76" i="12"/>
  <c r="AP76" i="12"/>
  <c r="AO76" i="12"/>
  <c r="AN76" i="12"/>
  <c r="AM76" i="12"/>
  <c r="AL76" i="12"/>
  <c r="AG76" i="12"/>
  <c r="AE76" i="12"/>
  <c r="AI76" i="12" s="1"/>
  <c r="Z76" i="12"/>
  <c r="Y76" i="12"/>
  <c r="X76" i="12"/>
  <c r="W76" i="12"/>
  <c r="V76" i="12"/>
  <c r="U76" i="12"/>
  <c r="AF76" i="12"/>
  <c r="C76" i="12"/>
  <c r="A76" i="12"/>
  <c r="BC75" i="12"/>
  <c r="BB75" i="12"/>
  <c r="AZ75" i="12"/>
  <c r="AY75" i="12"/>
  <c r="AX75" i="12"/>
  <c r="AV75" i="12"/>
  <c r="AU75" i="12"/>
  <c r="AT75" i="12"/>
  <c r="AR75" i="12"/>
  <c r="AQ75" i="12"/>
  <c r="AP75" i="12"/>
  <c r="AO75" i="12"/>
  <c r="AN75" i="12"/>
  <c r="AM75" i="12"/>
  <c r="AL75" i="12"/>
  <c r="AG75" i="12"/>
  <c r="AE75" i="12"/>
  <c r="AI75" i="12" s="1"/>
  <c r="Z75" i="12"/>
  <c r="Y75" i="12"/>
  <c r="X75" i="12"/>
  <c r="W75" i="12"/>
  <c r="V75" i="12"/>
  <c r="U75" i="12"/>
  <c r="AF75" i="12"/>
  <c r="C75" i="12"/>
  <c r="A75" i="12"/>
  <c r="AK80" i="12" l="1"/>
  <c r="AK78" i="12"/>
  <c r="AC79" i="12"/>
  <c r="AK76" i="12"/>
  <c r="AH77" i="12"/>
  <c r="AS77" i="12" s="1"/>
  <c r="AC77" i="12"/>
  <c r="AH80" i="12"/>
  <c r="AS80" i="12" s="1"/>
  <c r="AD80" i="12"/>
  <c r="AC80" i="12"/>
  <c r="AH79" i="12"/>
  <c r="AS79" i="12" s="1"/>
  <c r="AW79" i="12"/>
  <c r="AD79" i="12"/>
  <c r="AK79" i="12"/>
  <c r="AC78" i="12"/>
  <c r="AH78" i="12"/>
  <c r="AS78" i="12" s="1"/>
  <c r="AW78" i="12"/>
  <c r="AD78" i="12"/>
  <c r="AW77" i="12"/>
  <c r="AD77" i="12"/>
  <c r="AK77" i="12"/>
  <c r="AD76" i="12"/>
  <c r="AC76" i="12"/>
  <c r="AH76" i="12"/>
  <c r="AS76" i="12" s="1"/>
  <c r="AW76" i="12"/>
  <c r="AC75" i="12"/>
  <c r="AH75" i="12"/>
  <c r="AS75" i="12" s="1"/>
  <c r="AW75" i="12"/>
  <c r="AD75" i="12"/>
  <c r="AK75" i="12"/>
  <c r="AA75" i="12"/>
  <c r="AA76" i="12"/>
  <c r="AA77" i="12"/>
  <c r="AA78" i="12"/>
  <c r="AA79" i="12"/>
  <c r="AA80" i="12"/>
  <c r="AI80" i="12"/>
  <c r="AB75" i="12"/>
  <c r="AB76" i="12"/>
  <c r="AB77" i="12"/>
  <c r="AB78" i="12"/>
  <c r="AB79" i="12"/>
  <c r="AB80" i="12"/>
  <c r="BF72" i="12"/>
  <c r="BH72" i="12"/>
  <c r="BI72" i="12" s="1"/>
  <c r="BJ72" i="12"/>
  <c r="BK72" i="12" s="1"/>
  <c r="U73" i="12"/>
  <c r="V73" i="12"/>
  <c r="W73" i="12"/>
  <c r="X73" i="12"/>
  <c r="Y73" i="12"/>
  <c r="Z73" i="12"/>
  <c r="AE73" i="12"/>
  <c r="AK73" i="12" s="1"/>
  <c r="AG73" i="12"/>
  <c r="AL73" i="12"/>
  <c r="AM73" i="12"/>
  <c r="AN73" i="12"/>
  <c r="AO73" i="12"/>
  <c r="AP73" i="12"/>
  <c r="AQ73" i="12"/>
  <c r="AR73" i="12"/>
  <c r="AT73" i="12"/>
  <c r="AU73" i="12"/>
  <c r="AV73" i="12"/>
  <c r="AX73" i="12"/>
  <c r="AY73" i="12"/>
  <c r="AZ73" i="12"/>
  <c r="BB73" i="12"/>
  <c r="BC73" i="12"/>
  <c r="U74" i="12"/>
  <c r="V74" i="12"/>
  <c r="W74" i="12"/>
  <c r="X74" i="12"/>
  <c r="Y74" i="12"/>
  <c r="Z74" i="12"/>
  <c r="AE74" i="12"/>
  <c r="AK74" i="12" s="1"/>
  <c r="AG74" i="12"/>
  <c r="AL74" i="12"/>
  <c r="AM74" i="12"/>
  <c r="AN74" i="12"/>
  <c r="AO74" i="12"/>
  <c r="AP74" i="12"/>
  <c r="AQ74" i="12"/>
  <c r="AR74" i="12"/>
  <c r="AT74" i="12"/>
  <c r="AU74" i="12"/>
  <c r="AV74" i="12"/>
  <c r="AX74" i="12"/>
  <c r="AY74" i="12"/>
  <c r="AZ74" i="12"/>
  <c r="BB74" i="12"/>
  <c r="BC74" i="12"/>
  <c r="A74" i="12"/>
  <c r="A73" i="12"/>
  <c r="C74" i="12"/>
  <c r="AF73" i="12"/>
  <c r="C73" i="12"/>
  <c r="A72" i="12"/>
  <c r="AI73" i="12" l="1"/>
  <c r="AA74" i="12"/>
  <c r="AF74" i="12"/>
  <c r="AB74" i="12"/>
  <c r="AH73" i="12"/>
  <c r="AS73" i="12" s="1"/>
  <c r="AD73" i="12"/>
  <c r="AC74" i="12"/>
  <c r="AC73" i="12"/>
  <c r="AA73" i="12"/>
  <c r="AW73" i="12"/>
  <c r="AB73" i="12"/>
  <c r="AH74" i="12"/>
  <c r="AS74" i="12" s="1"/>
  <c r="AD74" i="12"/>
  <c r="AI74" i="12"/>
  <c r="AW74" i="12"/>
  <c r="BD72" i="12"/>
  <c r="BC72" i="12"/>
  <c r="BB72" i="12"/>
  <c r="AZ72" i="12"/>
  <c r="AY72" i="12"/>
  <c r="AX72" i="12"/>
  <c r="AV72" i="12"/>
  <c r="AU72" i="12"/>
  <c r="AT72" i="12"/>
  <c r="AR72" i="12"/>
  <c r="AQ72" i="12"/>
  <c r="AP72" i="12"/>
  <c r="AO72" i="12"/>
  <c r="AN72" i="12"/>
  <c r="AM72" i="12"/>
  <c r="AL72" i="12"/>
  <c r="AG72" i="12"/>
  <c r="AE72" i="12"/>
  <c r="AW72" i="12" s="1"/>
  <c r="Z72" i="12"/>
  <c r="Y72" i="12"/>
  <c r="X72" i="12"/>
  <c r="W72" i="12"/>
  <c r="V72" i="12"/>
  <c r="U72" i="12"/>
  <c r="AC72" i="12"/>
  <c r="C72" i="12"/>
  <c r="B72" i="12"/>
  <c r="BJ71" i="12"/>
  <c r="BH71" i="12"/>
  <c r="BI71" i="12" s="1"/>
  <c r="BF71" i="12"/>
  <c r="BD71" i="12"/>
  <c r="BC71" i="12"/>
  <c r="BB71" i="12"/>
  <c r="AZ71" i="12"/>
  <c r="AY71" i="12"/>
  <c r="AX71" i="12"/>
  <c r="AV71" i="12"/>
  <c r="AU71" i="12"/>
  <c r="AT71" i="12"/>
  <c r="AR71" i="12"/>
  <c r="AQ71" i="12"/>
  <c r="AP71" i="12"/>
  <c r="AO71" i="12"/>
  <c r="AN71" i="12"/>
  <c r="AM71" i="12"/>
  <c r="AL71" i="12"/>
  <c r="AG71" i="12"/>
  <c r="AE71" i="12"/>
  <c r="AW71" i="12" s="1"/>
  <c r="Z71" i="12"/>
  <c r="Y71" i="12"/>
  <c r="X71" i="12"/>
  <c r="W71" i="12"/>
  <c r="V71" i="12"/>
  <c r="U71" i="12"/>
  <c r="AC71" i="12"/>
  <c r="C71" i="12"/>
  <c r="B71" i="12"/>
  <c r="A71" i="12"/>
  <c r="BJ70" i="12"/>
  <c r="BH70" i="12"/>
  <c r="BF70" i="12"/>
  <c r="BD70" i="12"/>
  <c r="BC70" i="12"/>
  <c r="BB70" i="12"/>
  <c r="AZ70" i="12"/>
  <c r="AY70" i="12"/>
  <c r="AX70" i="12"/>
  <c r="AV70" i="12"/>
  <c r="AU70" i="12"/>
  <c r="AT70" i="12"/>
  <c r="AR70" i="12"/>
  <c r="AQ70" i="12"/>
  <c r="AP70" i="12"/>
  <c r="AO70" i="12"/>
  <c r="AN70" i="12"/>
  <c r="AM70" i="12"/>
  <c r="AL70" i="12"/>
  <c r="AG70" i="12"/>
  <c r="AE70" i="12"/>
  <c r="AW70" i="12" s="1"/>
  <c r="Z70" i="12"/>
  <c r="Y70" i="12"/>
  <c r="X70" i="12"/>
  <c r="W70" i="12"/>
  <c r="V70" i="12"/>
  <c r="U70" i="12"/>
  <c r="AC70" i="12"/>
  <c r="C70" i="12"/>
  <c r="B70" i="12"/>
  <c r="A70" i="12"/>
  <c r="AH72" i="12" l="1"/>
  <c r="AS72" i="12" s="1"/>
  <c r="AK70" i="12"/>
  <c r="AA71" i="12"/>
  <c r="AA72" i="12"/>
  <c r="AD70" i="12"/>
  <c r="AD72" i="12"/>
  <c r="AH71" i="12"/>
  <c r="AS71" i="12" s="1"/>
  <c r="AH70" i="12"/>
  <c r="AS70" i="12" s="1"/>
  <c r="AD71" i="12"/>
  <c r="AI72" i="12"/>
  <c r="AB72" i="12"/>
  <c r="AF72" i="12"/>
  <c r="AK72" i="12"/>
  <c r="AI71" i="12"/>
  <c r="AB71" i="12"/>
  <c r="AF71" i="12"/>
  <c r="AK71" i="12"/>
  <c r="AA70" i="12"/>
  <c r="AI70" i="12"/>
  <c r="AB70" i="12"/>
  <c r="AF70" i="12"/>
  <c r="C69" i="12" l="1"/>
  <c r="B69" i="12"/>
  <c r="A69" i="12"/>
  <c r="C68" i="12"/>
  <c r="B68" i="12"/>
  <c r="A68" i="12"/>
  <c r="BJ69" i="12" l="1"/>
  <c r="BH69" i="12"/>
  <c r="BF69" i="12"/>
  <c r="BD69" i="12"/>
  <c r="BC69" i="12"/>
  <c r="BB69" i="12"/>
  <c r="AZ69" i="12"/>
  <c r="AY69" i="12"/>
  <c r="AX69" i="12"/>
  <c r="AV69" i="12"/>
  <c r="AU69" i="12"/>
  <c r="AT69" i="12"/>
  <c r="AR69" i="12"/>
  <c r="AQ69" i="12"/>
  <c r="AP69" i="12"/>
  <c r="AO69" i="12"/>
  <c r="AN69" i="12"/>
  <c r="AM69" i="12"/>
  <c r="AL69" i="12"/>
  <c r="AG69" i="12"/>
  <c r="AE69" i="12"/>
  <c r="AI69" i="12" s="1"/>
  <c r="Z69" i="12"/>
  <c r="Y69" i="12"/>
  <c r="X69" i="12"/>
  <c r="W69" i="12"/>
  <c r="V69" i="12"/>
  <c r="U69" i="12"/>
  <c r="BJ68" i="12"/>
  <c r="BH68" i="12"/>
  <c r="BF68" i="12"/>
  <c r="BD68" i="12"/>
  <c r="BC68" i="12"/>
  <c r="BB68" i="12"/>
  <c r="AZ68" i="12"/>
  <c r="AY68" i="12"/>
  <c r="AX68" i="12"/>
  <c r="AV68" i="12"/>
  <c r="AU68" i="12"/>
  <c r="AT68" i="12"/>
  <c r="AR68" i="12"/>
  <c r="AQ68" i="12"/>
  <c r="AP68" i="12"/>
  <c r="AO68" i="12"/>
  <c r="AN68" i="12"/>
  <c r="AM68" i="12"/>
  <c r="AL68" i="12"/>
  <c r="AG68" i="12"/>
  <c r="AE68" i="12"/>
  <c r="AH68" i="12" s="1"/>
  <c r="AS68" i="12" s="1"/>
  <c r="Z68" i="12"/>
  <c r="Y68" i="12"/>
  <c r="X68" i="12"/>
  <c r="W68" i="12"/>
  <c r="V68" i="12"/>
  <c r="U68" i="12"/>
  <c r="AF69" i="12"/>
  <c r="AF68" i="12"/>
  <c r="AW69" i="12" l="1"/>
  <c r="AD69" i="12"/>
  <c r="AB69" i="12"/>
  <c r="AH69" i="12"/>
  <c r="AS69" i="12" s="1"/>
  <c r="AB68" i="12"/>
  <c r="AC69" i="12"/>
  <c r="AC68" i="12"/>
  <c r="AA69" i="12"/>
  <c r="AA68" i="12"/>
  <c r="AK69" i="12"/>
  <c r="AK68" i="12"/>
  <c r="AW68" i="12"/>
  <c r="AI68" i="12"/>
  <c r="AD68" i="12"/>
  <c r="BJ53" i="12"/>
  <c r="BK53" i="12" s="1"/>
  <c r="BH53" i="12"/>
  <c r="BF53" i="12"/>
  <c r="BG53" i="12" s="1"/>
  <c r="BD53" i="12"/>
  <c r="BE53" i="12" s="1"/>
  <c r="BC53" i="12"/>
  <c r="BB53" i="12"/>
  <c r="AZ53" i="12"/>
  <c r="AY53" i="12"/>
  <c r="AX53" i="12"/>
  <c r="AV53" i="12"/>
  <c r="AU53" i="12"/>
  <c r="AT53" i="12"/>
  <c r="AR53" i="12"/>
  <c r="AQ53" i="12"/>
  <c r="AP53" i="12"/>
  <c r="AO53" i="12"/>
  <c r="AN53" i="12"/>
  <c r="AM53" i="12"/>
  <c r="AL53" i="12"/>
  <c r="AG53" i="12"/>
  <c r="AE53" i="12"/>
  <c r="AI53" i="12" s="1"/>
  <c r="Z53" i="12"/>
  <c r="Y53" i="12"/>
  <c r="X53" i="12"/>
  <c r="W53" i="12"/>
  <c r="V53" i="12"/>
  <c r="U53" i="12"/>
  <c r="BD13" i="12"/>
  <c r="BE13" i="12" s="1"/>
  <c r="BF13" i="12"/>
  <c r="BG13" i="12" s="1"/>
  <c r="BH13" i="12"/>
  <c r="BI13" i="12" s="1"/>
  <c r="BJ13" i="12"/>
  <c r="BK13" i="12" s="1"/>
  <c r="BD14" i="12"/>
  <c r="BE14" i="12" s="1"/>
  <c r="BF14" i="12"/>
  <c r="BG14" i="12" s="1"/>
  <c r="BH14" i="12"/>
  <c r="BI14" i="12" s="1"/>
  <c r="BJ14" i="12"/>
  <c r="BK14" i="12" s="1"/>
  <c r="BD15" i="12"/>
  <c r="BE15" i="12" s="1"/>
  <c r="BF15" i="12"/>
  <c r="BG15" i="12" s="1"/>
  <c r="BH15" i="12"/>
  <c r="BI15" i="12" s="1"/>
  <c r="BJ15" i="12"/>
  <c r="BK15" i="12" s="1"/>
  <c r="BD16" i="12"/>
  <c r="BE16" i="12" s="1"/>
  <c r="BF16" i="12"/>
  <c r="BG16" i="12" s="1"/>
  <c r="BH16" i="12"/>
  <c r="BI16" i="12" s="1"/>
  <c r="BJ16" i="12"/>
  <c r="BK16" i="12" s="1"/>
  <c r="BD17" i="12"/>
  <c r="BE17" i="12" s="1"/>
  <c r="BF17" i="12"/>
  <c r="BG17" i="12" s="1"/>
  <c r="BH17" i="12"/>
  <c r="BI17" i="12" s="1"/>
  <c r="BJ17" i="12"/>
  <c r="BK17" i="12" s="1"/>
  <c r="BD18" i="12"/>
  <c r="BE18" i="12" s="1"/>
  <c r="BF18" i="12"/>
  <c r="BG18" i="12" s="1"/>
  <c r="BH18" i="12"/>
  <c r="BI18" i="12" s="1"/>
  <c r="BJ18" i="12"/>
  <c r="BK18" i="12" s="1"/>
  <c r="BD19" i="12"/>
  <c r="BE19" i="12" s="1"/>
  <c r="BF19" i="12"/>
  <c r="BG19" i="12" s="1"/>
  <c r="BH19" i="12"/>
  <c r="BI19" i="12" s="1"/>
  <c r="BJ19" i="12"/>
  <c r="BK19" i="12" s="1"/>
  <c r="BD20" i="12"/>
  <c r="BE20" i="12" s="1"/>
  <c r="BF20" i="12"/>
  <c r="BG20" i="12" s="1"/>
  <c r="BH20" i="12"/>
  <c r="BI20" i="12" s="1"/>
  <c r="BJ20" i="12"/>
  <c r="BK20" i="12" s="1"/>
  <c r="BD21" i="12"/>
  <c r="BE21" i="12" s="1"/>
  <c r="BF21" i="12"/>
  <c r="BG21" i="12" s="1"/>
  <c r="BH21" i="12"/>
  <c r="BI21" i="12" s="1"/>
  <c r="BJ21" i="12"/>
  <c r="BK21" i="12" s="1"/>
  <c r="BD22" i="12"/>
  <c r="BE22" i="12" s="1"/>
  <c r="BF22" i="12"/>
  <c r="BG22" i="12" s="1"/>
  <c r="BH22" i="12"/>
  <c r="BI22" i="12" s="1"/>
  <c r="BJ22" i="12"/>
  <c r="BK22" i="12" s="1"/>
  <c r="BD23" i="12"/>
  <c r="BE23" i="12" s="1"/>
  <c r="BF23" i="12"/>
  <c r="BG23" i="12" s="1"/>
  <c r="BH23" i="12"/>
  <c r="BI23" i="12" s="1"/>
  <c r="BJ23" i="12"/>
  <c r="BK23" i="12" s="1"/>
  <c r="BD24" i="12"/>
  <c r="BE24" i="12" s="1"/>
  <c r="BF24" i="12"/>
  <c r="BG24" i="12" s="1"/>
  <c r="BH24" i="12"/>
  <c r="BI24" i="12" s="1"/>
  <c r="BJ24" i="12"/>
  <c r="BK24" i="12" s="1"/>
  <c r="BD25" i="12"/>
  <c r="BE25" i="12" s="1"/>
  <c r="BF25" i="12"/>
  <c r="BG25" i="12" s="1"/>
  <c r="BH25" i="12"/>
  <c r="BI25" i="12" s="1"/>
  <c r="BJ25" i="12"/>
  <c r="BK25" i="12" s="1"/>
  <c r="BD26" i="12"/>
  <c r="BE26" i="12" s="1"/>
  <c r="BF26" i="12"/>
  <c r="BG26" i="12" s="1"/>
  <c r="BH26" i="12"/>
  <c r="BI26" i="12" s="1"/>
  <c r="BJ26" i="12"/>
  <c r="BK26" i="12" s="1"/>
  <c r="BD27" i="12"/>
  <c r="BE27" i="12" s="1"/>
  <c r="BF27" i="12"/>
  <c r="BG27" i="12" s="1"/>
  <c r="BH27" i="12"/>
  <c r="BI27" i="12" s="1"/>
  <c r="BJ27" i="12"/>
  <c r="BK27" i="12" s="1"/>
  <c r="BD28" i="12"/>
  <c r="BE28" i="12" s="1"/>
  <c r="BF28" i="12"/>
  <c r="BG28" i="12" s="1"/>
  <c r="BH28" i="12"/>
  <c r="BI28" i="12" s="1"/>
  <c r="BJ28" i="12"/>
  <c r="BK28" i="12" s="1"/>
  <c r="BD29" i="12"/>
  <c r="BE29" i="12" s="1"/>
  <c r="BF29" i="12"/>
  <c r="BG29" i="12" s="1"/>
  <c r="BH29" i="12"/>
  <c r="BI29" i="12" s="1"/>
  <c r="BJ29" i="12"/>
  <c r="BK29" i="12" s="1"/>
  <c r="BD30" i="12"/>
  <c r="BE30" i="12" s="1"/>
  <c r="BF30" i="12"/>
  <c r="BG30" i="12" s="1"/>
  <c r="BH30" i="12"/>
  <c r="BI30" i="12" s="1"/>
  <c r="BJ30" i="12"/>
  <c r="BK30" i="12" s="1"/>
  <c r="BD31" i="12"/>
  <c r="BE31" i="12" s="1"/>
  <c r="BF31" i="12"/>
  <c r="BG31" i="12" s="1"/>
  <c r="BH31" i="12"/>
  <c r="BI31" i="12" s="1"/>
  <c r="BJ31" i="12"/>
  <c r="BK31" i="12" s="1"/>
  <c r="BD32" i="12"/>
  <c r="BE32" i="12" s="1"/>
  <c r="BF32" i="12"/>
  <c r="BG32" i="12" s="1"/>
  <c r="BH32" i="12"/>
  <c r="BI32" i="12" s="1"/>
  <c r="BJ32" i="12"/>
  <c r="BK32" i="12" s="1"/>
  <c r="BD33" i="12"/>
  <c r="BE33" i="12" s="1"/>
  <c r="BF33" i="12"/>
  <c r="BG33" i="12" s="1"/>
  <c r="BH33" i="12"/>
  <c r="BI33" i="12" s="1"/>
  <c r="BJ33" i="12"/>
  <c r="BK33" i="12" s="1"/>
  <c r="BD34" i="12"/>
  <c r="BE34" i="12" s="1"/>
  <c r="BF34" i="12"/>
  <c r="BG34" i="12" s="1"/>
  <c r="BH34" i="12"/>
  <c r="BI34" i="12" s="1"/>
  <c r="BJ34" i="12"/>
  <c r="BK34" i="12" s="1"/>
  <c r="BD35" i="12"/>
  <c r="BE35" i="12" s="1"/>
  <c r="BF35" i="12"/>
  <c r="BG35" i="12" s="1"/>
  <c r="BH35" i="12"/>
  <c r="BI35" i="12" s="1"/>
  <c r="BJ35" i="12"/>
  <c r="BK35" i="12" s="1"/>
  <c r="BD36" i="12"/>
  <c r="BE36" i="12" s="1"/>
  <c r="BF36" i="12"/>
  <c r="BG36" i="12" s="1"/>
  <c r="BH36" i="12"/>
  <c r="BI36" i="12" s="1"/>
  <c r="BJ36" i="12"/>
  <c r="BK36" i="12" s="1"/>
  <c r="BD37" i="12"/>
  <c r="BE37" i="12" s="1"/>
  <c r="BF37" i="12"/>
  <c r="BG37" i="12" s="1"/>
  <c r="BH37" i="12"/>
  <c r="BI37" i="12" s="1"/>
  <c r="BJ37" i="12"/>
  <c r="BK37" i="12" s="1"/>
  <c r="BD38" i="12"/>
  <c r="BE38" i="12" s="1"/>
  <c r="BF38" i="12"/>
  <c r="BG38" i="12" s="1"/>
  <c r="BH38" i="12"/>
  <c r="BI38" i="12" s="1"/>
  <c r="BJ38" i="12"/>
  <c r="BK38" i="12" s="1"/>
  <c r="BD39" i="12"/>
  <c r="BE39" i="12" s="1"/>
  <c r="BF39" i="12"/>
  <c r="BG39" i="12" s="1"/>
  <c r="BH39" i="12"/>
  <c r="BI39" i="12" s="1"/>
  <c r="BJ39" i="12"/>
  <c r="BK39" i="12" s="1"/>
  <c r="BD40" i="12"/>
  <c r="BE40" i="12" s="1"/>
  <c r="BF40" i="12"/>
  <c r="BG40" i="12" s="1"/>
  <c r="BH40" i="12"/>
  <c r="BI40" i="12" s="1"/>
  <c r="BJ40" i="12"/>
  <c r="BK40" i="12" s="1"/>
  <c r="BD41" i="12"/>
  <c r="BE41" i="12" s="1"/>
  <c r="BF41" i="12"/>
  <c r="BG41" i="12" s="1"/>
  <c r="BH41" i="12"/>
  <c r="BI41" i="12" s="1"/>
  <c r="BJ41" i="12"/>
  <c r="BK41" i="12" s="1"/>
  <c r="BD42" i="12"/>
  <c r="BE42" i="12" s="1"/>
  <c r="BF42" i="12"/>
  <c r="BG42" i="12" s="1"/>
  <c r="BH42" i="12"/>
  <c r="BI42" i="12" s="1"/>
  <c r="BJ42" i="12"/>
  <c r="BK42" i="12" s="1"/>
  <c r="BD43" i="12"/>
  <c r="BE43" i="12" s="1"/>
  <c r="BF43" i="12"/>
  <c r="BG43" i="12" s="1"/>
  <c r="BH43" i="12"/>
  <c r="BI43" i="12" s="1"/>
  <c r="BJ43" i="12"/>
  <c r="BK43" i="12" s="1"/>
  <c r="BD44" i="12"/>
  <c r="BE44" i="12" s="1"/>
  <c r="BF44" i="12"/>
  <c r="BG44" i="12" s="1"/>
  <c r="BH44" i="12"/>
  <c r="BI44" i="12" s="1"/>
  <c r="BJ44" i="12"/>
  <c r="BK44" i="12" s="1"/>
  <c r="BD45" i="12"/>
  <c r="BE45" i="12" s="1"/>
  <c r="BF45" i="12"/>
  <c r="BG45" i="12" s="1"/>
  <c r="BH45" i="12"/>
  <c r="BI45" i="12" s="1"/>
  <c r="BJ45" i="12"/>
  <c r="BK45" i="12" s="1"/>
  <c r="BD46" i="12"/>
  <c r="BE46" i="12" s="1"/>
  <c r="BF46" i="12"/>
  <c r="BG46" i="12" s="1"/>
  <c r="BH46" i="12"/>
  <c r="BI46" i="12" s="1"/>
  <c r="BJ46" i="12"/>
  <c r="BK46" i="12" s="1"/>
  <c r="BD47" i="12"/>
  <c r="BE47" i="12" s="1"/>
  <c r="BF47" i="12"/>
  <c r="BG47" i="12" s="1"/>
  <c r="BH47" i="12"/>
  <c r="BI47" i="12" s="1"/>
  <c r="BJ47" i="12"/>
  <c r="BK47" i="12" s="1"/>
  <c r="BD48" i="12"/>
  <c r="BE48" i="12" s="1"/>
  <c r="BF48" i="12"/>
  <c r="BG48" i="12" s="1"/>
  <c r="BH48" i="12"/>
  <c r="BI48" i="12" s="1"/>
  <c r="BJ48" i="12"/>
  <c r="BK48" i="12" s="1"/>
  <c r="BD49" i="12"/>
  <c r="BE49" i="12" s="1"/>
  <c r="BF49" i="12"/>
  <c r="BG49" i="12" s="1"/>
  <c r="BH49" i="12"/>
  <c r="BI49" i="12" s="1"/>
  <c r="BJ49" i="12"/>
  <c r="BK49" i="12" s="1"/>
  <c r="BD50" i="12"/>
  <c r="BE50" i="12" s="1"/>
  <c r="BF50" i="12"/>
  <c r="BG50" i="12" s="1"/>
  <c r="BH50" i="12"/>
  <c r="BI50" i="12" s="1"/>
  <c r="BJ50" i="12"/>
  <c r="BK50" i="12" s="1"/>
  <c r="BD51" i="12"/>
  <c r="BE51" i="12" s="1"/>
  <c r="BF51" i="12"/>
  <c r="BG51" i="12" s="1"/>
  <c r="BH51" i="12"/>
  <c r="BI51" i="12" s="1"/>
  <c r="BJ51" i="12"/>
  <c r="BK51" i="12" s="1"/>
  <c r="BD52" i="12"/>
  <c r="BE52" i="12" s="1"/>
  <c r="BF52" i="12"/>
  <c r="BG52" i="12" s="1"/>
  <c r="BH52" i="12"/>
  <c r="BJ52" i="12"/>
  <c r="BK52" i="12" s="1"/>
  <c r="BD54" i="12"/>
  <c r="BE54" i="12" s="1"/>
  <c r="BF54" i="12"/>
  <c r="BG54" i="12" s="1"/>
  <c r="BH54" i="12"/>
  <c r="BI54" i="12" s="1"/>
  <c r="BJ54" i="12"/>
  <c r="BK54" i="12" s="1"/>
  <c r="BD55" i="12"/>
  <c r="BF55" i="12"/>
  <c r="BH55" i="12"/>
  <c r="BJ55" i="12"/>
  <c r="BD56" i="12"/>
  <c r="BF56" i="12"/>
  <c r="BH56" i="12"/>
  <c r="BJ56" i="12"/>
  <c r="BD57" i="12"/>
  <c r="BF57" i="12"/>
  <c r="BH57" i="12"/>
  <c r="BJ57" i="12"/>
  <c r="BD58" i="12"/>
  <c r="BF58" i="12"/>
  <c r="BH58" i="12"/>
  <c r="BJ58" i="12"/>
  <c r="BD59" i="12"/>
  <c r="BF59" i="12"/>
  <c r="BH59" i="12"/>
  <c r="BJ59" i="12"/>
  <c r="BD60" i="12"/>
  <c r="BF60" i="12"/>
  <c r="BH60" i="12"/>
  <c r="BJ60" i="12"/>
  <c r="BD61" i="12"/>
  <c r="BF61" i="12"/>
  <c r="BH61" i="12"/>
  <c r="BJ61" i="12"/>
  <c r="BD62" i="12"/>
  <c r="BF62" i="12"/>
  <c r="BH62" i="12"/>
  <c r="BI62" i="12" s="1"/>
  <c r="BJ62" i="12"/>
  <c r="BD63" i="12"/>
  <c r="BF63" i="12"/>
  <c r="BH63" i="12"/>
  <c r="BJ63" i="12"/>
  <c r="BD64" i="12"/>
  <c r="BF64" i="12"/>
  <c r="BH64" i="12"/>
  <c r="BJ64" i="12"/>
  <c r="BD65" i="12"/>
  <c r="BF65" i="12"/>
  <c r="BH65" i="12"/>
  <c r="BJ65" i="12"/>
  <c r="BD66" i="12"/>
  <c r="BF66" i="12"/>
  <c r="BH66" i="12"/>
  <c r="BJ66" i="12"/>
  <c r="BD67" i="12"/>
  <c r="BF67" i="12"/>
  <c r="BH67" i="12"/>
  <c r="BJ67" i="12"/>
  <c r="A53" i="12"/>
  <c r="B53" i="12"/>
  <c r="C53" i="12"/>
  <c r="D53" i="12"/>
  <c r="AC53" i="12" s="1"/>
  <c r="AH53" i="12" l="1"/>
  <c r="AS53" i="12" s="1"/>
  <c r="AD53" i="12"/>
  <c r="AB53" i="12"/>
  <c r="AF53" i="12"/>
  <c r="AA53" i="12"/>
  <c r="AK53" i="12"/>
  <c r="AW53" i="12"/>
  <c r="A56" i="12" l="1"/>
  <c r="B56" i="12"/>
  <c r="C56" i="12"/>
  <c r="D56" i="12"/>
  <c r="AC56" i="12" s="1"/>
  <c r="U56" i="12"/>
  <c r="V56" i="12"/>
  <c r="W56" i="12"/>
  <c r="X56" i="12"/>
  <c r="Y56" i="12"/>
  <c r="Z56" i="12"/>
  <c r="AE56" i="12"/>
  <c r="AI56" i="12" s="1"/>
  <c r="AG56" i="12"/>
  <c r="AL56" i="12"/>
  <c r="AM56" i="12"/>
  <c r="AN56" i="12"/>
  <c r="AO56" i="12"/>
  <c r="AP56" i="12"/>
  <c r="AQ56" i="12"/>
  <c r="AR56" i="12"/>
  <c r="AT56" i="12"/>
  <c r="AU56" i="12"/>
  <c r="AV56" i="12"/>
  <c r="AX56" i="12"/>
  <c r="AY56" i="12"/>
  <c r="AZ56" i="12"/>
  <c r="BB56" i="12"/>
  <c r="BC56" i="12"/>
  <c r="A57" i="12"/>
  <c r="B57" i="12"/>
  <c r="C57" i="12"/>
  <c r="D57" i="12"/>
  <c r="AF57" i="12" s="1"/>
  <c r="U57" i="12"/>
  <c r="V57" i="12"/>
  <c r="W57" i="12"/>
  <c r="X57" i="12"/>
  <c r="Y57" i="12"/>
  <c r="Z57" i="12"/>
  <c r="AE57" i="12"/>
  <c r="AK57" i="12" s="1"/>
  <c r="AG57" i="12"/>
  <c r="AL57" i="12"/>
  <c r="AM57" i="12"/>
  <c r="AN57" i="12"/>
  <c r="AO57" i="12"/>
  <c r="AP57" i="12"/>
  <c r="AQ57" i="12"/>
  <c r="AR57" i="12"/>
  <c r="AT57" i="12"/>
  <c r="AU57" i="12"/>
  <c r="AV57" i="12"/>
  <c r="AX57" i="12"/>
  <c r="AY57" i="12"/>
  <c r="AZ57" i="12"/>
  <c r="BB57" i="12"/>
  <c r="BC57" i="12"/>
  <c r="A58" i="12"/>
  <c r="B58" i="12"/>
  <c r="C58" i="12"/>
  <c r="D58" i="12"/>
  <c r="AF58" i="12" s="1"/>
  <c r="U58" i="12"/>
  <c r="V58" i="12"/>
  <c r="W58" i="12"/>
  <c r="X58" i="12"/>
  <c r="Y58" i="12"/>
  <c r="Z58" i="12"/>
  <c r="AE58" i="12"/>
  <c r="AW58" i="12" s="1"/>
  <c r="AG58" i="12"/>
  <c r="AL58" i="12"/>
  <c r="AM58" i="12"/>
  <c r="AN58" i="12"/>
  <c r="AO58" i="12"/>
  <c r="AP58" i="12"/>
  <c r="AQ58" i="12"/>
  <c r="AR58" i="12"/>
  <c r="AT58" i="12"/>
  <c r="AU58" i="12"/>
  <c r="AV58" i="12"/>
  <c r="AX58" i="12"/>
  <c r="AY58" i="12"/>
  <c r="AZ58" i="12"/>
  <c r="BB58" i="12"/>
  <c r="BC58" i="12"/>
  <c r="A59" i="12"/>
  <c r="B59" i="12"/>
  <c r="C59" i="12"/>
  <c r="D59" i="12"/>
  <c r="AF59" i="12" s="1"/>
  <c r="U59" i="12"/>
  <c r="V59" i="12"/>
  <c r="W59" i="12"/>
  <c r="X59" i="12"/>
  <c r="Y59" i="12"/>
  <c r="Z59" i="12"/>
  <c r="AE59" i="12"/>
  <c r="AI59" i="12" s="1"/>
  <c r="AG59" i="12"/>
  <c r="AL59" i="12"/>
  <c r="AM59" i="12"/>
  <c r="AN59" i="12"/>
  <c r="AO59" i="12"/>
  <c r="AP59" i="12"/>
  <c r="AQ59" i="12"/>
  <c r="AR59" i="12"/>
  <c r="AT59" i="12"/>
  <c r="AU59" i="12"/>
  <c r="AV59" i="12"/>
  <c r="AX59" i="12"/>
  <c r="AY59" i="12"/>
  <c r="AZ59" i="12"/>
  <c r="BB59" i="12"/>
  <c r="BC59" i="12"/>
  <c r="A60" i="12"/>
  <c r="B60" i="12"/>
  <c r="C60" i="12"/>
  <c r="D60" i="12"/>
  <c r="U60" i="12"/>
  <c r="V60" i="12"/>
  <c r="W60" i="12"/>
  <c r="X60" i="12"/>
  <c r="Y60" i="12"/>
  <c r="Z60" i="12"/>
  <c r="AE60" i="12"/>
  <c r="AI60" i="12" s="1"/>
  <c r="AG60" i="12"/>
  <c r="AL60" i="12"/>
  <c r="AM60" i="12"/>
  <c r="AN60" i="12"/>
  <c r="AO60" i="12"/>
  <c r="AP60" i="12"/>
  <c r="AQ60" i="12"/>
  <c r="AR60" i="12"/>
  <c r="AT60" i="12"/>
  <c r="AU60" i="12"/>
  <c r="AV60" i="12"/>
  <c r="AX60" i="12"/>
  <c r="AY60" i="12"/>
  <c r="AZ60" i="12"/>
  <c r="BB60" i="12"/>
  <c r="BC60" i="12"/>
  <c r="A61" i="12"/>
  <c r="B61" i="12"/>
  <c r="C61" i="12"/>
  <c r="D61" i="12"/>
  <c r="U61" i="12"/>
  <c r="V61" i="12"/>
  <c r="W61" i="12"/>
  <c r="X61" i="12"/>
  <c r="Y61" i="12"/>
  <c r="Z61" i="12"/>
  <c r="AE61" i="12"/>
  <c r="AK61" i="12" s="1"/>
  <c r="AG61" i="12"/>
  <c r="AL61" i="12"/>
  <c r="AM61" i="12"/>
  <c r="AN61" i="12"/>
  <c r="AO61" i="12"/>
  <c r="AP61" i="12"/>
  <c r="AQ61" i="12"/>
  <c r="AR61" i="12"/>
  <c r="AT61" i="12"/>
  <c r="AU61" i="12"/>
  <c r="AV61" i="12"/>
  <c r="AX61" i="12"/>
  <c r="AY61" i="12"/>
  <c r="AZ61" i="12"/>
  <c r="BB61" i="12"/>
  <c r="BC61" i="12"/>
  <c r="A62" i="12"/>
  <c r="B62" i="12"/>
  <c r="C62" i="12"/>
  <c r="D62" i="12"/>
  <c r="AF62" i="12" s="1"/>
  <c r="U62" i="12"/>
  <c r="V62" i="12"/>
  <c r="W62" i="12"/>
  <c r="X62" i="12"/>
  <c r="Y62" i="12"/>
  <c r="Z62" i="12"/>
  <c r="AE62" i="12"/>
  <c r="AH62" i="12" s="1"/>
  <c r="AS62" i="12" s="1"/>
  <c r="AG62" i="12"/>
  <c r="AL62" i="12"/>
  <c r="AM62" i="12"/>
  <c r="AN62" i="12"/>
  <c r="AO62" i="12"/>
  <c r="AP62" i="12"/>
  <c r="AQ62" i="12"/>
  <c r="AR62" i="12"/>
  <c r="AT62" i="12"/>
  <c r="AU62" i="12"/>
  <c r="AV62" i="12"/>
  <c r="AX62" i="12"/>
  <c r="AY62" i="12"/>
  <c r="AZ62" i="12"/>
  <c r="BB62" i="12"/>
  <c r="BC62" i="12"/>
  <c r="A63" i="12"/>
  <c r="B63" i="12"/>
  <c r="C63" i="12"/>
  <c r="D63" i="12"/>
  <c r="U63" i="12"/>
  <c r="V63" i="12"/>
  <c r="W63" i="12"/>
  <c r="X63" i="12"/>
  <c r="Y63" i="12"/>
  <c r="Z63" i="12"/>
  <c r="AE63" i="12"/>
  <c r="AG63" i="12"/>
  <c r="AL63" i="12"/>
  <c r="AM63" i="12"/>
  <c r="AN63" i="12"/>
  <c r="AO63" i="12"/>
  <c r="AP63" i="12"/>
  <c r="AQ63" i="12"/>
  <c r="AR63" i="12"/>
  <c r="AT63" i="12"/>
  <c r="AU63" i="12"/>
  <c r="AV63" i="12"/>
  <c r="AX63" i="12"/>
  <c r="AY63" i="12"/>
  <c r="AZ63" i="12"/>
  <c r="BB63" i="12"/>
  <c r="BC63" i="12"/>
  <c r="A64" i="12"/>
  <c r="B64" i="12"/>
  <c r="C64" i="12"/>
  <c r="D64" i="12"/>
  <c r="U64" i="12"/>
  <c r="V64" i="12"/>
  <c r="W64" i="12"/>
  <c r="X64" i="12"/>
  <c r="Y64" i="12"/>
  <c r="Z64" i="12"/>
  <c r="AE64" i="12"/>
  <c r="AH64" i="12" s="1"/>
  <c r="AS64" i="12" s="1"/>
  <c r="AG64" i="12"/>
  <c r="AL64" i="12"/>
  <c r="AM64" i="12"/>
  <c r="AN64" i="12"/>
  <c r="AO64" i="12"/>
  <c r="AP64" i="12"/>
  <c r="AQ64" i="12"/>
  <c r="AR64" i="12"/>
  <c r="AT64" i="12"/>
  <c r="AU64" i="12"/>
  <c r="AV64" i="12"/>
  <c r="AW64" i="12"/>
  <c r="AX64" i="12"/>
  <c r="AY64" i="12"/>
  <c r="AZ64" i="12"/>
  <c r="BB64" i="12"/>
  <c r="BC64" i="12"/>
  <c r="A65" i="12"/>
  <c r="B65" i="12"/>
  <c r="C65" i="12"/>
  <c r="D65" i="12"/>
  <c r="AC65" i="12" s="1"/>
  <c r="U65" i="12"/>
  <c r="V65" i="12"/>
  <c r="W65" i="12"/>
  <c r="X65" i="12"/>
  <c r="Y65" i="12"/>
  <c r="Z65" i="12"/>
  <c r="AE65" i="12"/>
  <c r="AK65" i="12" s="1"/>
  <c r="AG65" i="12"/>
  <c r="AL65" i="12"/>
  <c r="AM65" i="12"/>
  <c r="AN65" i="12"/>
  <c r="AO65" i="12"/>
  <c r="AP65" i="12"/>
  <c r="AQ65" i="12"/>
  <c r="AR65" i="12"/>
  <c r="AT65" i="12"/>
  <c r="AU65" i="12"/>
  <c r="AV65" i="12"/>
  <c r="AX65" i="12"/>
  <c r="AY65" i="12"/>
  <c r="AZ65" i="12"/>
  <c r="BB65" i="12"/>
  <c r="BC65" i="12"/>
  <c r="A66" i="12"/>
  <c r="B66" i="12"/>
  <c r="C66" i="12"/>
  <c r="D66" i="12"/>
  <c r="U66" i="12"/>
  <c r="V66" i="12"/>
  <c r="W66" i="12"/>
  <c r="X66" i="12"/>
  <c r="Y66" i="12"/>
  <c r="Z66" i="12"/>
  <c r="AE66" i="12"/>
  <c r="AH66" i="12" s="1"/>
  <c r="AS66" i="12" s="1"/>
  <c r="AG66" i="12"/>
  <c r="AL66" i="12"/>
  <c r="AM66" i="12"/>
  <c r="AN66" i="12"/>
  <c r="AO66" i="12"/>
  <c r="AP66" i="12"/>
  <c r="AQ66" i="12"/>
  <c r="AR66" i="12"/>
  <c r="AT66" i="12"/>
  <c r="AU66" i="12"/>
  <c r="AV66" i="12"/>
  <c r="AX66" i="12"/>
  <c r="AY66" i="12"/>
  <c r="AZ66" i="12"/>
  <c r="BB66" i="12"/>
  <c r="BC66" i="12"/>
  <c r="A67" i="12"/>
  <c r="B67" i="12"/>
  <c r="C67" i="12"/>
  <c r="D67" i="12"/>
  <c r="AF67" i="12" s="1"/>
  <c r="U67" i="12"/>
  <c r="V67" i="12"/>
  <c r="W67" i="12"/>
  <c r="X67" i="12"/>
  <c r="Y67" i="12"/>
  <c r="Z67" i="12"/>
  <c r="AE67" i="12"/>
  <c r="AG67" i="12"/>
  <c r="AL67" i="12"/>
  <c r="AM67" i="12"/>
  <c r="AN67" i="12"/>
  <c r="AO67" i="12"/>
  <c r="AP67" i="12"/>
  <c r="AQ67" i="12"/>
  <c r="AR67" i="12"/>
  <c r="AT67" i="12"/>
  <c r="AU67" i="12"/>
  <c r="AV67" i="12"/>
  <c r="AX67" i="12"/>
  <c r="AY67" i="12"/>
  <c r="AZ67" i="12"/>
  <c r="BB67" i="12"/>
  <c r="BC67" i="12"/>
  <c r="AB66" i="12" l="1"/>
  <c r="AI66" i="12"/>
  <c r="AW66" i="12"/>
  <c r="AB62" i="12"/>
  <c r="AF56" i="12"/>
  <c r="AC63" i="12"/>
  <c r="AB61" i="12"/>
  <c r="AB57" i="12"/>
  <c r="AK62" i="12"/>
  <c r="AD67" i="12"/>
  <c r="AW62" i="12"/>
  <c r="AI62" i="12"/>
  <c r="AK64" i="12"/>
  <c r="AD62" i="12"/>
  <c r="AI58" i="12"/>
  <c r="AI67" i="12"/>
  <c r="AC67" i="12"/>
  <c r="AI64" i="12"/>
  <c r="AD63" i="12"/>
  <c r="AK56" i="12"/>
  <c r="AA67" i="12"/>
  <c r="AD65" i="12"/>
  <c r="AC64" i="12"/>
  <c r="AB58" i="12"/>
  <c r="AB56" i="12"/>
  <c r="AW56" i="12"/>
  <c r="AK60" i="12"/>
  <c r="AW60" i="12"/>
  <c r="AH60" i="12"/>
  <c r="AS60" i="12" s="1"/>
  <c r="AD58" i="12"/>
  <c r="AH56" i="12"/>
  <c r="AS56" i="12" s="1"/>
  <c r="AK58" i="12"/>
  <c r="AH58" i="12"/>
  <c r="AS58" i="12" s="1"/>
  <c r="AA61" i="12"/>
  <c r="AA58" i="12"/>
  <c r="AA66" i="12"/>
  <c r="AA62" i="12"/>
  <c r="AA57" i="12"/>
  <c r="AK66" i="12"/>
  <c r="AF66" i="12"/>
  <c r="AA65" i="12"/>
  <c r="AA63" i="12"/>
  <c r="AF63" i="12"/>
  <c r="AC61" i="12"/>
  <c r="AD61" i="12"/>
  <c r="AC60" i="12"/>
  <c r="AA59" i="12"/>
  <c r="AC59" i="12"/>
  <c r="AF65" i="12"/>
  <c r="AB59" i="12"/>
  <c r="AD66" i="12"/>
  <c r="AB65" i="12"/>
  <c r="AI63" i="12"/>
  <c r="AF61" i="12"/>
  <c r="AD59" i="12"/>
  <c r="AC57" i="12"/>
  <c r="AF64" i="12"/>
  <c r="AB64" i="12"/>
  <c r="AW67" i="12"/>
  <c r="AK67" i="12"/>
  <c r="AB67" i="12"/>
  <c r="AC66" i="12"/>
  <c r="AH65" i="12"/>
  <c r="AS65" i="12" s="1"/>
  <c r="AA64" i="12"/>
  <c r="AW63" i="12"/>
  <c r="AK63" i="12"/>
  <c r="AB63" i="12"/>
  <c r="AC62" i="12"/>
  <c r="AH61" i="12"/>
  <c r="AS61" i="12" s="1"/>
  <c r="AA60" i="12"/>
  <c r="AW59" i="12"/>
  <c r="AK59" i="12"/>
  <c r="AC58" i="12"/>
  <c r="AH57" i="12"/>
  <c r="AS57" i="12" s="1"/>
  <c r="AD57" i="12"/>
  <c r="AA56" i="12"/>
  <c r="AI65" i="12"/>
  <c r="AI61" i="12"/>
  <c r="AI57" i="12"/>
  <c r="AD64" i="12"/>
  <c r="AD60" i="12"/>
  <c r="AD56" i="12"/>
  <c r="AF60" i="12"/>
  <c r="AB60" i="12"/>
  <c r="AH67" i="12"/>
  <c r="AS67" i="12" s="1"/>
  <c r="AW65" i="12"/>
  <c r="AH63" i="12"/>
  <c r="AS63" i="12" s="1"/>
  <c r="AW61" i="12"/>
  <c r="AH59" i="12"/>
  <c r="AS59" i="12" s="1"/>
  <c r="AW57" i="12"/>
  <c r="AA109" i="32"/>
  <c r="AA110" i="32"/>
  <c r="AA8" i="32"/>
  <c r="S1" i="32" l="1"/>
  <c r="C42" i="12"/>
  <c r="U2" i="12"/>
  <c r="U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BC42" i="12" l="1"/>
  <c r="BC43" i="12"/>
  <c r="BC44" i="12"/>
  <c r="BC45" i="12"/>
  <c r="BC46" i="12"/>
  <c r="BC47" i="12"/>
  <c r="BC48" i="12"/>
  <c r="BC49" i="12"/>
  <c r="BC50" i="12"/>
  <c r="BC51" i="12"/>
  <c r="BC52" i="12"/>
  <c r="BC54" i="12"/>
  <c r="BC55" i="12"/>
  <c r="B42" i="12"/>
  <c r="D42" i="12"/>
  <c r="AF42" i="12" s="1"/>
  <c r="B43" i="12"/>
  <c r="C43" i="12"/>
  <c r="D43" i="12"/>
  <c r="AF43" i="12" s="1"/>
  <c r="B44" i="12"/>
  <c r="C44" i="12"/>
  <c r="D44" i="12"/>
  <c r="AF44" i="12" s="1"/>
  <c r="B45" i="12"/>
  <c r="C45" i="12"/>
  <c r="D45" i="12"/>
  <c r="AF45" i="12" s="1"/>
  <c r="B46" i="12"/>
  <c r="C46" i="12"/>
  <c r="D46" i="12"/>
  <c r="AF46" i="12" s="1"/>
  <c r="B47" i="12"/>
  <c r="C47" i="12"/>
  <c r="D47" i="12"/>
  <c r="AF47" i="12" s="1"/>
  <c r="B48" i="12"/>
  <c r="C48" i="12"/>
  <c r="D48" i="12"/>
  <c r="AF48" i="12" s="1"/>
  <c r="B49" i="12"/>
  <c r="C49" i="12"/>
  <c r="D49" i="12"/>
  <c r="B50" i="12"/>
  <c r="C50" i="12"/>
  <c r="D50" i="12"/>
  <c r="AF50" i="12" s="1"/>
  <c r="B51" i="12"/>
  <c r="C51" i="12"/>
  <c r="D51" i="12"/>
  <c r="AF51" i="12" s="1"/>
  <c r="B52" i="12"/>
  <c r="C52" i="12"/>
  <c r="D52" i="12"/>
  <c r="AF52" i="12" s="1"/>
  <c r="B54" i="12"/>
  <c r="C54" i="12"/>
  <c r="D54" i="12"/>
  <c r="B55" i="12"/>
  <c r="C55" i="12"/>
  <c r="D55" i="12"/>
  <c r="BB55" i="12"/>
  <c r="AZ55" i="12"/>
  <c r="AY55" i="12"/>
  <c r="AX55" i="12"/>
  <c r="AV55" i="12"/>
  <c r="AU55" i="12"/>
  <c r="AT55" i="12"/>
  <c r="AR55" i="12"/>
  <c r="AQ55" i="12"/>
  <c r="AP55" i="12"/>
  <c r="AO55" i="12"/>
  <c r="AN55" i="12"/>
  <c r="AM55" i="12"/>
  <c r="AL55" i="12"/>
  <c r="AG55" i="12"/>
  <c r="AE55" i="12"/>
  <c r="AI55" i="12" s="1"/>
  <c r="Z55" i="12"/>
  <c r="Y55" i="12"/>
  <c r="X55" i="12"/>
  <c r="W55" i="12"/>
  <c r="V55" i="12"/>
  <c r="U55" i="12"/>
  <c r="A55" i="12"/>
  <c r="BB54" i="12"/>
  <c r="AZ54" i="12"/>
  <c r="AY54" i="12"/>
  <c r="AX54" i="12"/>
  <c r="AV54" i="12"/>
  <c r="AU54" i="12"/>
  <c r="AT54" i="12"/>
  <c r="AR54" i="12"/>
  <c r="AQ54" i="12"/>
  <c r="AP54" i="12"/>
  <c r="AO54" i="12"/>
  <c r="AN54" i="12"/>
  <c r="AM54" i="12"/>
  <c r="AL54" i="12"/>
  <c r="AG54" i="12"/>
  <c r="AE54" i="12"/>
  <c r="AH54" i="12" s="1"/>
  <c r="AS54" i="12" s="1"/>
  <c r="Z54" i="12"/>
  <c r="Y54" i="12"/>
  <c r="X54" i="12"/>
  <c r="W54" i="12"/>
  <c r="V54" i="12"/>
  <c r="U54" i="12"/>
  <c r="A54" i="12"/>
  <c r="BB52" i="12"/>
  <c r="AZ52" i="12"/>
  <c r="AY52" i="12"/>
  <c r="AX52" i="12"/>
  <c r="AV52" i="12"/>
  <c r="AU52" i="12"/>
  <c r="AT52" i="12"/>
  <c r="AR52" i="12"/>
  <c r="AQ52" i="12"/>
  <c r="AP52" i="12"/>
  <c r="AO52" i="12"/>
  <c r="AN52" i="12"/>
  <c r="AM52" i="12"/>
  <c r="AL52" i="12"/>
  <c r="AG52" i="12"/>
  <c r="AE52" i="12"/>
  <c r="AI52" i="12" s="1"/>
  <c r="Z52" i="12"/>
  <c r="Y52" i="12"/>
  <c r="X52" i="12"/>
  <c r="W52" i="12"/>
  <c r="V52" i="12"/>
  <c r="U52" i="12"/>
  <c r="A52" i="12"/>
  <c r="BB51" i="12"/>
  <c r="AZ51" i="12"/>
  <c r="AY51" i="12"/>
  <c r="AX51" i="12"/>
  <c r="AV51" i="12"/>
  <c r="AU51" i="12"/>
  <c r="AT51" i="12"/>
  <c r="AR51" i="12"/>
  <c r="AQ51" i="12"/>
  <c r="AP51" i="12"/>
  <c r="AO51" i="12"/>
  <c r="AN51" i="12"/>
  <c r="AM51" i="12"/>
  <c r="AL51" i="12"/>
  <c r="AG51" i="12"/>
  <c r="AE51" i="12"/>
  <c r="AW51" i="12" s="1"/>
  <c r="Z51" i="12"/>
  <c r="Y51" i="12"/>
  <c r="X51" i="12"/>
  <c r="W51" i="12"/>
  <c r="V51" i="12"/>
  <c r="U51" i="12"/>
  <c r="A51" i="12"/>
  <c r="BB50" i="12"/>
  <c r="AZ50" i="12"/>
  <c r="AY50" i="12"/>
  <c r="AX50" i="12"/>
  <c r="AV50" i="12"/>
  <c r="AU50" i="12"/>
  <c r="AT50" i="12"/>
  <c r="AR50" i="12"/>
  <c r="AQ50" i="12"/>
  <c r="AP50" i="12"/>
  <c r="AO50" i="12"/>
  <c r="AN50" i="12"/>
  <c r="AM50" i="12"/>
  <c r="AL50" i="12"/>
  <c r="AG50" i="12"/>
  <c r="AE50" i="12"/>
  <c r="AI50" i="12" s="1"/>
  <c r="Z50" i="12"/>
  <c r="Y50" i="12"/>
  <c r="X50" i="12"/>
  <c r="W50" i="12"/>
  <c r="V50" i="12"/>
  <c r="U50" i="12"/>
  <c r="A50" i="12"/>
  <c r="BB49" i="12"/>
  <c r="AZ49" i="12"/>
  <c r="AY49" i="12"/>
  <c r="AX49" i="12"/>
  <c r="AV49" i="12"/>
  <c r="AU49" i="12"/>
  <c r="AT49" i="12"/>
  <c r="AR49" i="12"/>
  <c r="AQ49" i="12"/>
  <c r="AP49" i="12"/>
  <c r="AO49" i="12"/>
  <c r="AN49" i="12"/>
  <c r="AM49" i="12"/>
  <c r="AL49" i="12"/>
  <c r="AG49" i="12"/>
  <c r="AE49" i="12"/>
  <c r="AH49" i="12" s="1"/>
  <c r="AS49" i="12" s="1"/>
  <c r="Z49" i="12"/>
  <c r="Y49" i="12"/>
  <c r="X49" i="12"/>
  <c r="W49" i="12"/>
  <c r="V49" i="12"/>
  <c r="U49" i="12"/>
  <c r="A49" i="12"/>
  <c r="BB48" i="12"/>
  <c r="AA48" i="12" s="1"/>
  <c r="AZ48" i="12"/>
  <c r="AY48" i="12"/>
  <c r="AX48" i="12"/>
  <c r="AV48" i="12"/>
  <c r="AU48" i="12"/>
  <c r="AT48" i="12"/>
  <c r="AR48" i="12"/>
  <c r="AQ48" i="12"/>
  <c r="AP48" i="12"/>
  <c r="AO48" i="12"/>
  <c r="AN48" i="12"/>
  <c r="AM48" i="12"/>
  <c r="AL48" i="12"/>
  <c r="AG48" i="12"/>
  <c r="AE48" i="12"/>
  <c r="AI48" i="12" s="1"/>
  <c r="Z48" i="12"/>
  <c r="Y48" i="12"/>
  <c r="X48" i="12"/>
  <c r="W48" i="12"/>
  <c r="V48" i="12"/>
  <c r="U48" i="12"/>
  <c r="A48" i="12"/>
  <c r="BB47" i="12"/>
  <c r="AZ47" i="12"/>
  <c r="AY47" i="12"/>
  <c r="AX47" i="12"/>
  <c r="AV47" i="12"/>
  <c r="AU47" i="12"/>
  <c r="AT47" i="12"/>
  <c r="AR47" i="12"/>
  <c r="AQ47" i="12"/>
  <c r="AP47" i="12"/>
  <c r="AO47" i="12"/>
  <c r="AN47" i="12"/>
  <c r="AM47" i="12"/>
  <c r="AL47" i="12"/>
  <c r="AG47" i="12"/>
  <c r="AE47" i="12"/>
  <c r="AW47" i="12" s="1"/>
  <c r="Z47" i="12"/>
  <c r="Y47" i="12"/>
  <c r="X47" i="12"/>
  <c r="W47" i="12"/>
  <c r="V47" i="12"/>
  <c r="U47" i="12"/>
  <c r="A47" i="12"/>
  <c r="BB46" i="12"/>
  <c r="AZ46" i="12"/>
  <c r="AY46" i="12"/>
  <c r="AX46" i="12"/>
  <c r="AV46" i="12"/>
  <c r="AU46" i="12"/>
  <c r="AT46" i="12"/>
  <c r="AR46" i="12"/>
  <c r="AQ46" i="12"/>
  <c r="AP46" i="12"/>
  <c r="AO46" i="12"/>
  <c r="AN46" i="12"/>
  <c r="AM46" i="12"/>
  <c r="AL46" i="12"/>
  <c r="AG46" i="12"/>
  <c r="AE46" i="12"/>
  <c r="AI46" i="12" s="1"/>
  <c r="Z46" i="12"/>
  <c r="Y46" i="12"/>
  <c r="X46" i="12"/>
  <c r="W46" i="12"/>
  <c r="V46" i="12"/>
  <c r="U46" i="12"/>
  <c r="A46" i="12"/>
  <c r="BB45" i="12"/>
  <c r="AZ45" i="12"/>
  <c r="AY45" i="12"/>
  <c r="AX45" i="12"/>
  <c r="AV45" i="12"/>
  <c r="AU45" i="12"/>
  <c r="AT45" i="12"/>
  <c r="AR45" i="12"/>
  <c r="AQ45" i="12"/>
  <c r="AP45" i="12"/>
  <c r="AO45" i="12"/>
  <c r="AN45" i="12"/>
  <c r="AM45" i="12"/>
  <c r="AL45" i="12"/>
  <c r="AG45" i="12"/>
  <c r="AE45" i="12"/>
  <c r="AH45" i="12" s="1"/>
  <c r="AS45" i="12" s="1"/>
  <c r="Z45" i="12"/>
  <c r="Y45" i="12"/>
  <c r="X45" i="12"/>
  <c r="W45" i="12"/>
  <c r="V45" i="12"/>
  <c r="U45" i="12"/>
  <c r="A45" i="12"/>
  <c r="BB44" i="12"/>
  <c r="AA44" i="12" s="1"/>
  <c r="AZ44" i="12"/>
  <c r="AY44" i="12"/>
  <c r="AX44" i="12"/>
  <c r="AV44" i="12"/>
  <c r="AU44" i="12"/>
  <c r="AT44" i="12"/>
  <c r="AR44" i="12"/>
  <c r="AQ44" i="12"/>
  <c r="AP44" i="12"/>
  <c r="AO44" i="12"/>
  <c r="AN44" i="12"/>
  <c r="AM44" i="12"/>
  <c r="AL44" i="12"/>
  <c r="AG44" i="12"/>
  <c r="AE44" i="12"/>
  <c r="AI44" i="12" s="1"/>
  <c r="Z44" i="12"/>
  <c r="Y44" i="12"/>
  <c r="X44" i="12"/>
  <c r="W44" i="12"/>
  <c r="V44" i="12"/>
  <c r="U44" i="12"/>
  <c r="A44" i="12"/>
  <c r="BB43" i="12"/>
  <c r="AZ43" i="12"/>
  <c r="AY43" i="12"/>
  <c r="AX43" i="12"/>
  <c r="AV43" i="12"/>
  <c r="AU43" i="12"/>
  <c r="AT43" i="12"/>
  <c r="AR43" i="12"/>
  <c r="AQ43" i="12"/>
  <c r="AP43" i="12"/>
  <c r="AO43" i="12"/>
  <c r="AN43" i="12"/>
  <c r="AM43" i="12"/>
  <c r="AL43" i="12"/>
  <c r="AG43" i="12"/>
  <c r="AE43" i="12"/>
  <c r="AW43" i="12" s="1"/>
  <c r="Z43" i="12"/>
  <c r="Y43" i="12"/>
  <c r="X43" i="12"/>
  <c r="W43" i="12"/>
  <c r="V43" i="12"/>
  <c r="A43" i="12"/>
  <c r="BB42" i="12"/>
  <c r="AZ42" i="12"/>
  <c r="AY42" i="12"/>
  <c r="AX42" i="12"/>
  <c r="AV42" i="12"/>
  <c r="AU42" i="12"/>
  <c r="AT42" i="12"/>
  <c r="AR42" i="12"/>
  <c r="AQ42" i="12"/>
  <c r="AP42" i="12"/>
  <c r="AO42" i="12"/>
  <c r="AN42" i="12"/>
  <c r="AM42" i="12"/>
  <c r="AL42" i="12"/>
  <c r="AG42" i="12"/>
  <c r="AE42" i="12"/>
  <c r="AI42" i="12" s="1"/>
  <c r="Z42" i="12"/>
  <c r="Y42" i="12"/>
  <c r="X42" i="12"/>
  <c r="W42" i="12"/>
  <c r="V42" i="12"/>
  <c r="A42" i="12"/>
  <c r="A40" i="12"/>
  <c r="A41" i="12"/>
  <c r="C40" i="12"/>
  <c r="D40" i="12"/>
  <c r="C41" i="12"/>
  <c r="D41" i="12"/>
  <c r="B40" i="12"/>
  <c r="B41" i="12"/>
  <c r="BC41" i="12"/>
  <c r="BB41" i="12"/>
  <c r="AZ41" i="12"/>
  <c r="AY41" i="12"/>
  <c r="AX41" i="12"/>
  <c r="AV41" i="12"/>
  <c r="AU41" i="12"/>
  <c r="AT41" i="12"/>
  <c r="AR41" i="12"/>
  <c r="AQ41" i="12"/>
  <c r="AP41" i="12"/>
  <c r="AO41" i="12"/>
  <c r="AN41" i="12"/>
  <c r="AM41" i="12"/>
  <c r="AL41" i="12"/>
  <c r="AG41" i="12"/>
  <c r="AE41" i="12"/>
  <c r="AW41" i="12" s="1"/>
  <c r="Z41" i="12"/>
  <c r="Y41" i="12"/>
  <c r="X41" i="12"/>
  <c r="W41" i="12"/>
  <c r="V41" i="12"/>
  <c r="BC40" i="12"/>
  <c r="BB40" i="12"/>
  <c r="AZ40" i="12"/>
  <c r="AY40" i="12"/>
  <c r="AX40" i="12"/>
  <c r="AV40" i="12"/>
  <c r="AU40" i="12"/>
  <c r="AT40" i="12"/>
  <c r="AR40" i="12"/>
  <c r="AQ40" i="12"/>
  <c r="AP40" i="12"/>
  <c r="AO40" i="12"/>
  <c r="AN40" i="12"/>
  <c r="AM40" i="12"/>
  <c r="AL40" i="12"/>
  <c r="AG40" i="12"/>
  <c r="AE40" i="12"/>
  <c r="AH40" i="12" s="1"/>
  <c r="AS40" i="12" s="1"/>
  <c r="Z40" i="12"/>
  <c r="Y40" i="12"/>
  <c r="X40" i="12"/>
  <c r="W40" i="12"/>
  <c r="V40" i="12"/>
  <c r="A39" i="12"/>
  <c r="AA47" i="12" l="1"/>
  <c r="AA51" i="12"/>
  <c r="AA52" i="12"/>
  <c r="AC55" i="12"/>
  <c r="AF55" i="12"/>
  <c r="AA54" i="12"/>
  <c r="AF54" i="12"/>
  <c r="AA49" i="12"/>
  <c r="AF49" i="12"/>
  <c r="AC40" i="12"/>
  <c r="AF40" i="12"/>
  <c r="AC41" i="12"/>
  <c r="AF41" i="12"/>
  <c r="AD42" i="12"/>
  <c r="AW50" i="12"/>
  <c r="AC50" i="12"/>
  <c r="AH50" i="12"/>
  <c r="AS50" i="12" s="1"/>
  <c r="AC43" i="12"/>
  <c r="AA43" i="12"/>
  <c r="AC46" i="12"/>
  <c r="AC42" i="12"/>
  <c r="AD55" i="12"/>
  <c r="AW44" i="12"/>
  <c r="AW48" i="12"/>
  <c r="AD50" i="12"/>
  <c r="AK50" i="12"/>
  <c r="AK55" i="12"/>
  <c r="AH44" i="12"/>
  <c r="AS44" i="12" s="1"/>
  <c r="AC51" i="12"/>
  <c r="AK41" i="12"/>
  <c r="AA45" i="12"/>
  <c r="AK42" i="12"/>
  <c r="AK44" i="12"/>
  <c r="AK48" i="12"/>
  <c r="AC54" i="12"/>
  <c r="AD45" i="12"/>
  <c r="AC47" i="12"/>
  <c r="AH46" i="12"/>
  <c r="AS46" i="12" s="1"/>
  <c r="AW46" i="12"/>
  <c r="AC49" i="12"/>
  <c r="AH52" i="12"/>
  <c r="AS52" i="12" s="1"/>
  <c r="AH41" i="12"/>
  <c r="AS41" i="12" s="1"/>
  <c r="AH42" i="12"/>
  <c r="AS42" i="12" s="1"/>
  <c r="AW42" i="12"/>
  <c r="AC45" i="12"/>
  <c r="AD46" i="12"/>
  <c r="AK46" i="12"/>
  <c r="AH48" i="12"/>
  <c r="AS48" i="12" s="1"/>
  <c r="AD49" i="12"/>
  <c r="AK52" i="12"/>
  <c r="AW52" i="12"/>
  <c r="AH55" i="12"/>
  <c r="AS55" i="12" s="1"/>
  <c r="AW55" i="12"/>
  <c r="AI45" i="12"/>
  <c r="AA42" i="12"/>
  <c r="AD43" i="12"/>
  <c r="AH43" i="12"/>
  <c r="AS43" i="12" s="1"/>
  <c r="AC44" i="12"/>
  <c r="AB45" i="12"/>
  <c r="AK45" i="12"/>
  <c r="AW45" i="12"/>
  <c r="AA46" i="12"/>
  <c r="AD47" i="12"/>
  <c r="AH47" i="12"/>
  <c r="AS47" i="12" s="1"/>
  <c r="AC48" i="12"/>
  <c r="AB49" i="12"/>
  <c r="AK49" i="12"/>
  <c r="AW49" i="12"/>
  <c r="AA50" i="12"/>
  <c r="AD51" i="12"/>
  <c r="AH51" i="12"/>
  <c r="AS51" i="12" s="1"/>
  <c r="AC52" i="12"/>
  <c r="AB54" i="12"/>
  <c r="AK54" i="12"/>
  <c r="AW54" i="12"/>
  <c r="AA55" i="12"/>
  <c r="AB48" i="12"/>
  <c r="AI54" i="12"/>
  <c r="AB42" i="12"/>
  <c r="AD44" i="12"/>
  <c r="AB46" i="12"/>
  <c r="AI47" i="12"/>
  <c r="AD48" i="12"/>
  <c r="AB50" i="12"/>
  <c r="AI51" i="12"/>
  <c r="AD52" i="12"/>
  <c r="AB55" i="12"/>
  <c r="AB44" i="12"/>
  <c r="AI49" i="12"/>
  <c r="AB52" i="12"/>
  <c r="AI43" i="12"/>
  <c r="AB43" i="12"/>
  <c r="AK43" i="12"/>
  <c r="AB47" i="12"/>
  <c r="AK47" i="12"/>
  <c r="AB51" i="12"/>
  <c r="AK51" i="12"/>
  <c r="AD54" i="12"/>
  <c r="AA40" i="12"/>
  <c r="AD41" i="12"/>
  <c r="AB40" i="12"/>
  <c r="AK40" i="12"/>
  <c r="AW40" i="12"/>
  <c r="AA41" i="12"/>
  <c r="AI41" i="12"/>
  <c r="AI40" i="12"/>
  <c r="AB41" i="12"/>
  <c r="AD40" i="12"/>
  <c r="C11" i="32" l="1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5" i="32"/>
  <c r="C66" i="32"/>
  <c r="C67" i="32"/>
  <c r="C68" i="32"/>
  <c r="C69" i="32"/>
  <c r="C70" i="32"/>
  <c r="C71" i="32"/>
  <c r="C72" i="32"/>
  <c r="C73" i="32"/>
  <c r="C74" i="32"/>
  <c r="C75" i="32"/>
  <c r="C76" i="32"/>
  <c r="C77" i="32"/>
  <c r="C78" i="32"/>
  <c r="C79" i="32"/>
  <c r="C80" i="32"/>
  <c r="C81" i="32"/>
  <c r="C82" i="32"/>
  <c r="C83" i="32"/>
  <c r="C84" i="32"/>
  <c r="C85" i="32"/>
  <c r="C86" i="32"/>
  <c r="C87" i="32"/>
  <c r="C88" i="32"/>
  <c r="C89" i="32"/>
  <c r="C90" i="32"/>
  <c r="C91" i="32"/>
  <c r="C92" i="32"/>
  <c r="C93" i="32"/>
  <c r="C94" i="32"/>
  <c r="C95" i="32"/>
  <c r="C96" i="32"/>
  <c r="C97" i="32"/>
  <c r="C98" i="32"/>
  <c r="C99" i="32"/>
  <c r="C100" i="32"/>
  <c r="C101" i="32"/>
  <c r="C102" i="32"/>
  <c r="C103" i="32"/>
  <c r="C104" i="32"/>
  <c r="C105" i="32"/>
  <c r="C106" i="32"/>
  <c r="C107" i="32"/>
  <c r="C108" i="32"/>
  <c r="C10" i="32"/>
  <c r="C9" i="32"/>
  <c r="R9" i="32" l="1" a="1"/>
  <c r="R9" i="32" s="1"/>
  <c r="T9" i="32" a="1"/>
  <c r="T9" i="32" s="1"/>
  <c r="O9" i="32"/>
  <c r="L9" i="32"/>
  <c r="U9" i="32" a="1"/>
  <c r="U9" i="32" s="1"/>
  <c r="V9" i="32" a="1"/>
  <c r="V9" i="32" s="1"/>
  <c r="J9" i="32"/>
  <c r="N9" i="32" a="1"/>
  <c r="N9" i="32" s="1"/>
  <c r="P9" i="32" a="1"/>
  <c r="P9" i="32" s="1"/>
  <c r="I9" i="32" a="1"/>
  <c r="I9" i="32" s="1"/>
  <c r="S9" i="32" a="1"/>
  <c r="S9" i="32" s="1"/>
  <c r="M9" i="32" a="1"/>
  <c r="M9" i="32" s="1"/>
  <c r="F9" i="32" a="1"/>
  <c r="F9" i="32" s="1"/>
  <c r="G9" i="32" a="1"/>
  <c r="G9" i="32" s="1"/>
  <c r="H9" i="32" a="1"/>
  <c r="H9" i="32" s="1"/>
  <c r="S102" i="32" a="1"/>
  <c r="S102" i="32" s="1"/>
  <c r="V102" i="32" a="1"/>
  <c r="V102" i="32" s="1"/>
  <c r="R102" i="32" a="1"/>
  <c r="R102" i="32" s="1"/>
  <c r="P102" i="32" a="1"/>
  <c r="P102" i="32" s="1"/>
  <c r="T102" i="32" a="1"/>
  <c r="T102" i="32" s="1"/>
  <c r="L102" i="32" a="1"/>
  <c r="L102" i="32" s="1"/>
  <c r="J102" i="32" a="1"/>
  <c r="J102" i="32" s="1"/>
  <c r="U102" i="32" a="1"/>
  <c r="U102" i="32" s="1"/>
  <c r="M102" i="32" a="1"/>
  <c r="M102" i="32" s="1"/>
  <c r="G102" i="32" a="1"/>
  <c r="G102" i="32" s="1"/>
  <c r="H102" i="32" a="1"/>
  <c r="H102" i="32" s="1"/>
  <c r="N102" i="32" a="1"/>
  <c r="N102" i="32" s="1"/>
  <c r="I102" i="32" a="1"/>
  <c r="I102" i="32" s="1"/>
  <c r="O102" i="32" a="1"/>
  <c r="O102" i="32" s="1"/>
  <c r="F102" i="32" a="1"/>
  <c r="F102" i="32" s="1"/>
  <c r="S94" i="32" a="1"/>
  <c r="S94" i="32" s="1"/>
  <c r="V94" i="32" a="1"/>
  <c r="V94" i="32" s="1"/>
  <c r="Y94" i="32" s="1"/>
  <c r="T94" i="32" a="1"/>
  <c r="T94" i="32" s="1"/>
  <c r="U94" i="32" a="1"/>
  <c r="U94" i="32" s="1"/>
  <c r="P94" i="32" a="1"/>
  <c r="P94" i="32" s="1"/>
  <c r="M94" i="32" a="1"/>
  <c r="M94" i="32" s="1"/>
  <c r="J94" i="32" a="1"/>
  <c r="J94" i="32" s="1"/>
  <c r="R94" i="32" a="1"/>
  <c r="R94" i="32" s="1"/>
  <c r="X94" i="32" s="1"/>
  <c r="N94" i="32" a="1"/>
  <c r="N94" i="32" s="1"/>
  <c r="O94" i="32" a="1"/>
  <c r="O94" i="32" s="1"/>
  <c r="H94" i="32" a="1"/>
  <c r="H94" i="32" s="1"/>
  <c r="I94" i="32" a="1"/>
  <c r="I94" i="32" s="1"/>
  <c r="F94" i="32" a="1"/>
  <c r="F94" i="32" s="1"/>
  <c r="L94" i="32" a="1"/>
  <c r="L94" i="32" s="1"/>
  <c r="G94" i="32" a="1"/>
  <c r="G94" i="32" s="1"/>
  <c r="S86" i="32" a="1"/>
  <c r="S86" i="32" s="1"/>
  <c r="V86" i="32" a="1"/>
  <c r="V86" i="32" s="1"/>
  <c r="R86" i="32" a="1"/>
  <c r="R86" i="32" s="1"/>
  <c r="X86" i="32" s="1"/>
  <c r="T86" i="32" a="1"/>
  <c r="T86" i="32" s="1"/>
  <c r="P86" i="32" a="1"/>
  <c r="P86" i="32" s="1"/>
  <c r="U86" i="32" a="1"/>
  <c r="U86" i="32" s="1"/>
  <c r="N86" i="32" a="1"/>
  <c r="N86" i="32" s="1"/>
  <c r="J86" i="32" a="1"/>
  <c r="J86" i="32" s="1"/>
  <c r="O86" i="32" a="1"/>
  <c r="O86" i="32" s="1"/>
  <c r="L86" i="32" a="1"/>
  <c r="L86" i="32" s="1"/>
  <c r="I86" i="32" a="1"/>
  <c r="I86" i="32" s="1"/>
  <c r="M86" i="32" a="1"/>
  <c r="M86" i="32" s="1"/>
  <c r="F86" i="32" a="1"/>
  <c r="F86" i="32" s="1"/>
  <c r="G86" i="32" a="1"/>
  <c r="G86" i="32" s="1"/>
  <c r="H86" i="32" a="1"/>
  <c r="H86" i="32" s="1"/>
  <c r="T74" i="32" a="1"/>
  <c r="T74" i="32" s="1"/>
  <c r="R74" i="32" a="1"/>
  <c r="R74" i="32" s="1"/>
  <c r="U74" i="32" a="1"/>
  <c r="U74" i="32" s="1"/>
  <c r="S74" i="32" a="1"/>
  <c r="S74" i="32" s="1"/>
  <c r="L74" i="32" a="1"/>
  <c r="L74" i="32" s="1"/>
  <c r="O74" i="32" a="1"/>
  <c r="O74" i="32" s="1"/>
  <c r="M74" i="32" a="1"/>
  <c r="M74" i="32" s="1"/>
  <c r="N74" i="32" a="1"/>
  <c r="N74" i="32" s="1"/>
  <c r="F74" i="32" a="1"/>
  <c r="F74" i="32" s="1"/>
  <c r="I74" i="32" a="1"/>
  <c r="I74" i="32" s="1"/>
  <c r="P74" i="32" a="1"/>
  <c r="P74" i="32" s="1"/>
  <c r="H74" i="32" a="1"/>
  <c r="H74" i="32" s="1"/>
  <c r="G74" i="32" a="1"/>
  <c r="G74" i="32" s="1"/>
  <c r="J74" i="32" a="1"/>
  <c r="J74" i="32" s="1"/>
  <c r="V74" i="32" a="1"/>
  <c r="V74" i="32" s="1"/>
  <c r="R66" i="32" a="1"/>
  <c r="R66" i="32" s="1"/>
  <c r="X66" i="32" s="1"/>
  <c r="U66" i="32" a="1"/>
  <c r="U66" i="32" s="1"/>
  <c r="S66" i="32" a="1"/>
  <c r="S66" i="32" s="1"/>
  <c r="V66" i="32" a="1"/>
  <c r="V66" i="32" s="1"/>
  <c r="L66" i="32" a="1"/>
  <c r="L66" i="32" s="1"/>
  <c r="O66" i="32" a="1"/>
  <c r="O66" i="32" s="1"/>
  <c r="P66" i="32" a="1"/>
  <c r="P66" i="32" s="1"/>
  <c r="M66" i="32" a="1"/>
  <c r="M66" i="32" s="1"/>
  <c r="N66" i="32" a="1"/>
  <c r="N66" i="32" s="1"/>
  <c r="F66" i="32" a="1"/>
  <c r="F66" i="32" s="1"/>
  <c r="I66" i="32" a="1"/>
  <c r="I66" i="32" s="1"/>
  <c r="T66" i="32" a="1"/>
  <c r="T66" i="32" s="1"/>
  <c r="G66" i="32" a="1"/>
  <c r="G66" i="32" s="1"/>
  <c r="H66" i="32" a="1"/>
  <c r="H66" i="32" s="1"/>
  <c r="J66" i="32" a="1"/>
  <c r="J66" i="32" s="1"/>
  <c r="S58" i="32" a="1"/>
  <c r="S58" i="32" s="1"/>
  <c r="T58" i="32" a="1"/>
  <c r="T58" i="32" s="1"/>
  <c r="U58" i="32" a="1"/>
  <c r="U58" i="32" s="1"/>
  <c r="R58" i="32" a="1"/>
  <c r="R58" i="32" s="1"/>
  <c r="V58" i="32" a="1"/>
  <c r="V58" i="32" s="1"/>
  <c r="M58" i="32" a="1"/>
  <c r="M58" i="32" s="1"/>
  <c r="N58" i="32" a="1"/>
  <c r="N58" i="32" s="1"/>
  <c r="O58" i="32" a="1"/>
  <c r="O58" i="32" s="1"/>
  <c r="P58" i="32" a="1"/>
  <c r="P58" i="32" s="1"/>
  <c r="G58" i="32" a="1"/>
  <c r="G58" i="32" s="1"/>
  <c r="L58" i="32" a="1"/>
  <c r="L58" i="32" s="1"/>
  <c r="H58" i="32" a="1"/>
  <c r="H58" i="32" s="1"/>
  <c r="I58" i="32" a="1"/>
  <c r="I58" i="32" s="1"/>
  <c r="F58" i="32" a="1"/>
  <c r="F58" i="32" s="1"/>
  <c r="J58" i="32" a="1"/>
  <c r="J58" i="32" s="1"/>
  <c r="S50" i="32" a="1"/>
  <c r="S50" i="32" s="1"/>
  <c r="T50" i="32" a="1"/>
  <c r="T50" i="32" s="1"/>
  <c r="U50" i="32" a="1"/>
  <c r="U50" i="32" s="1"/>
  <c r="R50" i="32" a="1"/>
  <c r="R50" i="32" s="1"/>
  <c r="L50" i="32" a="1"/>
  <c r="L50" i="32" s="1"/>
  <c r="O50" i="32" a="1"/>
  <c r="O50" i="32" s="1"/>
  <c r="V50" i="32" a="1"/>
  <c r="V50" i="32" s="1"/>
  <c r="Y50" i="32" s="1"/>
  <c r="P50" i="32" a="1"/>
  <c r="P50" i="32" s="1"/>
  <c r="F50" i="32" a="1"/>
  <c r="F50" i="32" s="1"/>
  <c r="I50" i="32" a="1"/>
  <c r="I50" i="32" s="1"/>
  <c r="J50" i="32" a="1"/>
  <c r="J50" i="32" s="1"/>
  <c r="M50" i="32" a="1"/>
  <c r="M50" i="32" s="1"/>
  <c r="G50" i="32" a="1"/>
  <c r="G50" i="32" s="1"/>
  <c r="N50" i="32" a="1"/>
  <c r="N50" i="32" s="1"/>
  <c r="H50" i="32" a="1"/>
  <c r="H50" i="32" s="1"/>
  <c r="R42" i="32" a="1"/>
  <c r="R42" i="32" s="1"/>
  <c r="U42" i="32" a="1"/>
  <c r="U42" i="32" s="1"/>
  <c r="S42" i="32" a="1"/>
  <c r="S42" i="32" s="1"/>
  <c r="V42" i="32" a="1"/>
  <c r="V42" i="32" s="1"/>
  <c r="Y42" i="32" s="1"/>
  <c r="T42" i="32" a="1"/>
  <c r="T42" i="32" s="1"/>
  <c r="L42" i="32" a="1"/>
  <c r="L42" i="32" s="1"/>
  <c r="P42" i="32" a="1"/>
  <c r="P42" i="32" s="1"/>
  <c r="M42" i="32" a="1"/>
  <c r="M42" i="32" s="1"/>
  <c r="F42" i="32" a="1"/>
  <c r="F42" i="32" s="1"/>
  <c r="J42" i="32" a="1"/>
  <c r="J42" i="32" s="1"/>
  <c r="N42" i="32" a="1"/>
  <c r="N42" i="32" s="1"/>
  <c r="O42" i="32" a="1"/>
  <c r="O42" i="32" s="1"/>
  <c r="G42" i="32" a="1"/>
  <c r="G42" i="32" s="1"/>
  <c r="H42" i="32" a="1"/>
  <c r="H42" i="32" s="1"/>
  <c r="I42" i="32" a="1"/>
  <c r="I42" i="32" s="1"/>
  <c r="U34" i="32" a="1"/>
  <c r="U34" i="32" s="1"/>
  <c r="R34" i="32" a="1"/>
  <c r="R34" i="32" s="1"/>
  <c r="V34" i="32" a="1"/>
  <c r="V34" i="32" s="1"/>
  <c r="S34" i="32" a="1"/>
  <c r="S34" i="32" s="1"/>
  <c r="T34" i="32" a="1"/>
  <c r="T34" i="32" s="1"/>
  <c r="M34" i="32" a="1"/>
  <c r="M34" i="32" s="1"/>
  <c r="N34" i="32" a="1"/>
  <c r="N34" i="32" s="1"/>
  <c r="O34" i="32" a="1"/>
  <c r="O34" i="32" s="1"/>
  <c r="H34" i="32" a="1"/>
  <c r="H34" i="32" s="1"/>
  <c r="P34" i="32" a="1"/>
  <c r="P34" i="32" s="1"/>
  <c r="F34" i="32" a="1"/>
  <c r="F34" i="32" s="1"/>
  <c r="G34" i="32" a="1"/>
  <c r="G34" i="32" s="1"/>
  <c r="I34" i="32" a="1"/>
  <c r="I34" i="32" s="1"/>
  <c r="J34" i="32" a="1"/>
  <c r="J34" i="32" s="1"/>
  <c r="L34" i="32" a="1"/>
  <c r="L34" i="32" s="1"/>
  <c r="S18" i="32" a="1"/>
  <c r="S18" i="32" s="1"/>
  <c r="T18" i="32" a="1"/>
  <c r="T18" i="32" s="1"/>
  <c r="U18" i="32" a="1"/>
  <c r="U18" i="32" s="1"/>
  <c r="R18" i="32" a="1"/>
  <c r="R18" i="32" s="1"/>
  <c r="V18" i="32" a="1"/>
  <c r="V18" i="32" s="1"/>
  <c r="O18" i="32" a="1"/>
  <c r="O18" i="32" s="1"/>
  <c r="L18" i="32" a="1"/>
  <c r="L18" i="32" s="1"/>
  <c r="P18" i="32" a="1"/>
  <c r="P18" i="32" s="1"/>
  <c r="F18" i="32" a="1"/>
  <c r="F18" i="32" s="1"/>
  <c r="J18" i="32" a="1"/>
  <c r="J18" i="32" s="1"/>
  <c r="M18" i="32" a="1"/>
  <c r="M18" i="32" s="1"/>
  <c r="N18" i="32" a="1"/>
  <c r="N18" i="32" s="1"/>
  <c r="G18" i="32" a="1"/>
  <c r="G18" i="32" s="1"/>
  <c r="H18" i="32" a="1"/>
  <c r="H18" i="32" s="1"/>
  <c r="I18" i="32" a="1"/>
  <c r="I18" i="32" s="1"/>
  <c r="T10" i="32" a="1"/>
  <c r="T10" i="32" s="1"/>
  <c r="R10" i="32" a="1"/>
  <c r="R10" i="32" s="1"/>
  <c r="U10" i="32" a="1"/>
  <c r="U10" i="32" s="1"/>
  <c r="S10" i="32" a="1"/>
  <c r="S10" i="32" s="1"/>
  <c r="V10" i="32" a="1"/>
  <c r="V10" i="32" s="1"/>
  <c r="M10" i="32" a="1"/>
  <c r="M10" i="32" s="1"/>
  <c r="P10" i="32" a="1"/>
  <c r="P10" i="32" s="1"/>
  <c r="N10" i="32" a="1"/>
  <c r="N10" i="32" s="1"/>
  <c r="O10" i="32" a="1"/>
  <c r="O10" i="32" s="1"/>
  <c r="H10" i="32" a="1"/>
  <c r="H10" i="32" s="1"/>
  <c r="L10" i="32" a="1"/>
  <c r="L10" i="32" s="1"/>
  <c r="I10" i="32" a="1"/>
  <c r="I10" i="32" s="1"/>
  <c r="J10" i="32" a="1"/>
  <c r="J10" i="32" s="1"/>
  <c r="F10" i="32" a="1"/>
  <c r="F10" i="32" s="1"/>
  <c r="G10" i="32" a="1"/>
  <c r="G10" i="32" s="1"/>
  <c r="U101" i="32" a="1"/>
  <c r="U101" i="32" s="1"/>
  <c r="S101" i="32" a="1"/>
  <c r="S101" i="32" s="1"/>
  <c r="V101" i="32" a="1"/>
  <c r="V101" i="32" s="1"/>
  <c r="R101" i="32" a="1"/>
  <c r="R101" i="32" s="1"/>
  <c r="X101" i="32" s="1"/>
  <c r="T101" i="32" a="1"/>
  <c r="T101" i="32" s="1"/>
  <c r="M101" i="32" a="1"/>
  <c r="M101" i="32" s="1"/>
  <c r="P101" i="32" a="1"/>
  <c r="P101" i="32" s="1"/>
  <c r="N101" i="32" a="1"/>
  <c r="N101" i="32" s="1"/>
  <c r="G101" i="32" a="1"/>
  <c r="G101" i="32" s="1"/>
  <c r="J101" i="32" a="1"/>
  <c r="J101" i="32" s="1"/>
  <c r="O101" i="32" a="1"/>
  <c r="O101" i="32" s="1"/>
  <c r="F101" i="32" a="1"/>
  <c r="F101" i="32" s="1"/>
  <c r="I101" i="32" a="1"/>
  <c r="I101" i="32" s="1"/>
  <c r="L101" i="32" a="1"/>
  <c r="L101" i="32" s="1"/>
  <c r="H101" i="32" a="1"/>
  <c r="H101" i="32" s="1"/>
  <c r="U93" i="32" a="1"/>
  <c r="U93" i="32" s="1"/>
  <c r="S93" i="32" a="1"/>
  <c r="S93" i="32" s="1"/>
  <c r="V93" i="32" a="1"/>
  <c r="V93" i="32" s="1"/>
  <c r="Y93" i="32" s="1"/>
  <c r="T93" i="32" a="1"/>
  <c r="T93" i="32" s="1"/>
  <c r="M93" i="32" a="1"/>
  <c r="M93" i="32" s="1"/>
  <c r="P93" i="32" a="1"/>
  <c r="P93" i="32" s="1"/>
  <c r="R93" i="32" a="1"/>
  <c r="R93" i="32" s="1"/>
  <c r="X93" i="32" s="1"/>
  <c r="G93" i="32" a="1"/>
  <c r="G93" i="32" s="1"/>
  <c r="J93" i="32" a="1"/>
  <c r="J93" i="32" s="1"/>
  <c r="L93" i="32" a="1"/>
  <c r="L93" i="32" s="1"/>
  <c r="O93" i="32" a="1"/>
  <c r="O93" i="32" s="1"/>
  <c r="F93" i="32" a="1"/>
  <c r="F93" i="32" s="1"/>
  <c r="I93" i="32" a="1"/>
  <c r="I93" i="32" s="1"/>
  <c r="N93" i="32" a="1"/>
  <c r="N93" i="32" s="1"/>
  <c r="H93" i="32" a="1"/>
  <c r="H93" i="32" s="1"/>
  <c r="U85" i="32" a="1"/>
  <c r="U85" i="32" s="1"/>
  <c r="S85" i="32" a="1"/>
  <c r="S85" i="32" s="1"/>
  <c r="V85" i="32" a="1"/>
  <c r="V85" i="32" s="1"/>
  <c r="R85" i="32" a="1"/>
  <c r="R85" i="32" s="1"/>
  <c r="X85" i="32" s="1"/>
  <c r="M85" i="32" a="1"/>
  <c r="M85" i="32" s="1"/>
  <c r="P85" i="32" a="1"/>
  <c r="P85" i="32" s="1"/>
  <c r="T85" i="32" a="1"/>
  <c r="T85" i="32" s="1"/>
  <c r="L85" i="32" a="1"/>
  <c r="L85" i="32" s="1"/>
  <c r="O85" i="32" a="1"/>
  <c r="O85" i="32" s="1"/>
  <c r="G85" i="32" a="1"/>
  <c r="G85" i="32" s="1"/>
  <c r="J85" i="32" a="1"/>
  <c r="J85" i="32" s="1"/>
  <c r="H85" i="32" a="1"/>
  <c r="H85" i="32" s="1"/>
  <c r="N85" i="32" a="1"/>
  <c r="N85" i="32" s="1"/>
  <c r="F85" i="32" a="1"/>
  <c r="F85" i="32" s="1"/>
  <c r="I85" i="32" a="1"/>
  <c r="I85" i="32" s="1"/>
  <c r="U77" i="32" a="1"/>
  <c r="U77" i="32" s="1"/>
  <c r="S77" i="32" a="1"/>
  <c r="S77" i="32" s="1"/>
  <c r="V77" i="32" a="1"/>
  <c r="V77" i="32" s="1"/>
  <c r="Y77" i="32" s="1"/>
  <c r="T77" i="32" a="1"/>
  <c r="T77" i="32" s="1"/>
  <c r="M77" i="32" a="1"/>
  <c r="M77" i="32" s="1"/>
  <c r="P77" i="32" a="1"/>
  <c r="P77" i="32" s="1"/>
  <c r="N77" i="32" a="1"/>
  <c r="N77" i="32" s="1"/>
  <c r="G77" i="32" a="1"/>
  <c r="G77" i="32" s="1"/>
  <c r="J77" i="32" a="1"/>
  <c r="J77" i="32" s="1"/>
  <c r="R77" i="32" a="1"/>
  <c r="R77" i="32" s="1"/>
  <c r="O77" i="32" a="1"/>
  <c r="O77" i="32" s="1"/>
  <c r="H77" i="32" a="1"/>
  <c r="H77" i="32" s="1"/>
  <c r="L77" i="32" a="1"/>
  <c r="L77" i="32" s="1"/>
  <c r="F77" i="32" a="1"/>
  <c r="F77" i="32" s="1"/>
  <c r="I77" i="32" a="1"/>
  <c r="I77" i="32" s="1"/>
  <c r="S69" i="32" a="1"/>
  <c r="S69" i="32" s="1"/>
  <c r="U69" i="32" a="1"/>
  <c r="U69" i="32" s="1"/>
  <c r="R69" i="32" a="1"/>
  <c r="R69" i="32" s="1"/>
  <c r="V69" i="32" a="1"/>
  <c r="V69" i="32" s="1"/>
  <c r="Y69" i="32" s="1"/>
  <c r="M69" i="32" a="1"/>
  <c r="M69" i="32" s="1"/>
  <c r="P69" i="32" a="1"/>
  <c r="P69" i="32" s="1"/>
  <c r="T69" i="32" a="1"/>
  <c r="T69" i="32" s="1"/>
  <c r="G69" i="32" a="1"/>
  <c r="G69" i="32" s="1"/>
  <c r="J69" i="32" a="1"/>
  <c r="J69" i="32" s="1"/>
  <c r="L69" i="32" a="1"/>
  <c r="L69" i="32" s="1"/>
  <c r="H69" i="32" a="1"/>
  <c r="H69" i="32" s="1"/>
  <c r="I69" i="32" a="1"/>
  <c r="I69" i="32" s="1"/>
  <c r="N69" i="32" a="1"/>
  <c r="N69" i="32" s="1"/>
  <c r="F69" i="32" a="1"/>
  <c r="F69" i="32" s="1"/>
  <c r="O69" i="32" a="1"/>
  <c r="O69" i="32" s="1"/>
  <c r="T61" i="32" a="1"/>
  <c r="T61" i="32" s="1"/>
  <c r="U61" i="32" a="1"/>
  <c r="U61" i="32" s="1"/>
  <c r="R61" i="32" a="1"/>
  <c r="R61" i="32" s="1"/>
  <c r="V61" i="32" a="1"/>
  <c r="V61" i="32" s="1"/>
  <c r="S61" i="32" a="1"/>
  <c r="S61" i="32" s="1"/>
  <c r="N61" i="32" a="1"/>
  <c r="N61" i="32" s="1"/>
  <c r="L61" i="32" a="1"/>
  <c r="L61" i="32" s="1"/>
  <c r="O61" i="32" a="1"/>
  <c r="O61" i="32" s="1"/>
  <c r="M61" i="32" a="1"/>
  <c r="M61" i="32" s="1"/>
  <c r="P61" i="32" a="1"/>
  <c r="P61" i="32" s="1"/>
  <c r="H61" i="32" a="1"/>
  <c r="H61" i="32" s="1"/>
  <c r="F61" i="32" a="1"/>
  <c r="F61" i="32" s="1"/>
  <c r="J61" i="32" a="1"/>
  <c r="J61" i="32" s="1"/>
  <c r="G61" i="32" a="1"/>
  <c r="G61" i="32" s="1"/>
  <c r="I61" i="32" a="1"/>
  <c r="I61" i="32" s="1"/>
  <c r="T53" i="32" a="1"/>
  <c r="T53" i="32" s="1"/>
  <c r="U53" i="32" a="1"/>
  <c r="U53" i="32" s="1"/>
  <c r="R53" i="32" a="1"/>
  <c r="R53" i="32" s="1"/>
  <c r="V53" i="32" a="1"/>
  <c r="V53" i="32" s="1"/>
  <c r="M53" i="32" a="1"/>
  <c r="M53" i="32" s="1"/>
  <c r="P53" i="32" a="1"/>
  <c r="P53" i="32" s="1"/>
  <c r="N53" i="32" a="1"/>
  <c r="N53" i="32" s="1"/>
  <c r="O53" i="32" a="1"/>
  <c r="O53" i="32" s="1"/>
  <c r="G53" i="32" a="1"/>
  <c r="G53" i="32" s="1"/>
  <c r="J53" i="32" a="1"/>
  <c r="J53" i="32" s="1"/>
  <c r="L53" i="32" a="1"/>
  <c r="L53" i="32" s="1"/>
  <c r="H53" i="32" a="1"/>
  <c r="H53" i="32" s="1"/>
  <c r="S53" i="32" a="1"/>
  <c r="S53" i="32" s="1"/>
  <c r="I53" i="32" a="1"/>
  <c r="I53" i="32" s="1"/>
  <c r="F53" i="32" a="1"/>
  <c r="F53" i="32" s="1"/>
  <c r="T45" i="32" a="1"/>
  <c r="T45" i="32" s="1"/>
  <c r="U45" i="32" a="1"/>
  <c r="U45" i="32" s="1"/>
  <c r="R45" i="32" a="1"/>
  <c r="R45" i="32" s="1"/>
  <c r="X45" i="32" s="1"/>
  <c r="V45" i="32" a="1"/>
  <c r="V45" i="32" s="1"/>
  <c r="S45" i="32" a="1"/>
  <c r="S45" i="32" s="1"/>
  <c r="N45" i="32" a="1"/>
  <c r="N45" i="32" s="1"/>
  <c r="L45" i="32" a="1"/>
  <c r="L45" i="32" s="1"/>
  <c r="O45" i="32" a="1"/>
  <c r="O45" i="32" s="1"/>
  <c r="P45" i="32" a="1"/>
  <c r="P45" i="32" s="1"/>
  <c r="H45" i="32" a="1"/>
  <c r="H45" i="32" s="1"/>
  <c r="I45" i="32" a="1"/>
  <c r="I45" i="32" s="1"/>
  <c r="F45" i="32" a="1"/>
  <c r="F45" i="32" s="1"/>
  <c r="J45" i="32" a="1"/>
  <c r="J45" i="32" s="1"/>
  <c r="M45" i="32" a="1"/>
  <c r="M45" i="32" s="1"/>
  <c r="G45" i="32" a="1"/>
  <c r="G45" i="32" s="1"/>
  <c r="T37" i="32" a="1"/>
  <c r="T37" i="32" s="1"/>
  <c r="R37" i="32" a="1"/>
  <c r="R37" i="32" s="1"/>
  <c r="X37" i="32" s="1"/>
  <c r="U37" i="32" a="1"/>
  <c r="U37" i="32" s="1"/>
  <c r="V37" i="32" a="1"/>
  <c r="V37" i="32" s="1"/>
  <c r="Y37" i="32" s="1"/>
  <c r="S37" i="32" a="1"/>
  <c r="S37" i="32" s="1"/>
  <c r="P37" i="32" a="1"/>
  <c r="P37" i="32" s="1"/>
  <c r="M37" i="32" a="1"/>
  <c r="M37" i="32" s="1"/>
  <c r="N37" i="32" a="1"/>
  <c r="N37" i="32" s="1"/>
  <c r="O37" i="32" a="1"/>
  <c r="O37" i="32" s="1"/>
  <c r="J37" i="32" a="1"/>
  <c r="J37" i="32" s="1"/>
  <c r="G37" i="32" a="1"/>
  <c r="G37" i="32" s="1"/>
  <c r="L37" i="32" a="1"/>
  <c r="L37" i="32" s="1"/>
  <c r="H37" i="32" a="1"/>
  <c r="H37" i="32" s="1"/>
  <c r="I37" i="32" a="1"/>
  <c r="I37" i="32" s="1"/>
  <c r="F37" i="32" a="1"/>
  <c r="F37" i="32" s="1"/>
  <c r="U29" i="32" a="1"/>
  <c r="U29" i="32" s="1"/>
  <c r="S29" i="32" a="1"/>
  <c r="S29" i="32" s="1"/>
  <c r="V29" i="32" a="1"/>
  <c r="V29" i="32" s="1"/>
  <c r="T29" i="32" a="1"/>
  <c r="T29" i="32" s="1"/>
  <c r="R29" i="32" a="1"/>
  <c r="R29" i="32" s="1"/>
  <c r="X29" i="32" s="1"/>
  <c r="M29" i="32" a="1"/>
  <c r="M29" i="32" s="1"/>
  <c r="N29" i="32" a="1"/>
  <c r="N29" i="32" s="1"/>
  <c r="L29" i="32" a="1"/>
  <c r="L29" i="32" s="1"/>
  <c r="H29" i="32" a="1"/>
  <c r="H29" i="32" s="1"/>
  <c r="O29" i="32" a="1"/>
  <c r="O29" i="32" s="1"/>
  <c r="G29" i="32" a="1"/>
  <c r="G29" i="32" s="1"/>
  <c r="P29" i="32" a="1"/>
  <c r="P29" i="32" s="1"/>
  <c r="I29" i="32" a="1"/>
  <c r="I29" i="32" s="1"/>
  <c r="J29" i="32" a="1"/>
  <c r="J29" i="32" s="1"/>
  <c r="F29" i="32" a="1"/>
  <c r="F29" i="32" s="1"/>
  <c r="U17" i="32" a="1"/>
  <c r="U17" i="32" s="1"/>
  <c r="R17" i="32" a="1"/>
  <c r="R17" i="32" s="1"/>
  <c r="X17" i="32" s="1"/>
  <c r="V17" i="32" a="1"/>
  <c r="V17" i="32" s="1"/>
  <c r="S17" i="32" a="1"/>
  <c r="S17" i="32" s="1"/>
  <c r="M17" i="32" a="1"/>
  <c r="M17" i="32" s="1"/>
  <c r="T17" i="32" a="1"/>
  <c r="T17" i="32" s="1"/>
  <c r="N17" i="32" a="1"/>
  <c r="N17" i="32" s="1"/>
  <c r="O17" i="32" a="1"/>
  <c r="O17" i="32" s="1"/>
  <c r="H17" i="32" a="1"/>
  <c r="H17" i="32" s="1"/>
  <c r="P17" i="32" a="1"/>
  <c r="P17" i="32" s="1"/>
  <c r="F17" i="32" a="1"/>
  <c r="F17" i="32" s="1"/>
  <c r="G17" i="32" a="1"/>
  <c r="G17" i="32" s="1"/>
  <c r="I17" i="32" a="1"/>
  <c r="I17" i="32" s="1"/>
  <c r="L17" i="32" a="1"/>
  <c r="L17" i="32" s="1"/>
  <c r="J17" i="32" a="1"/>
  <c r="J17" i="32" s="1"/>
  <c r="R108" i="32" a="1"/>
  <c r="R108" i="32" s="1"/>
  <c r="X108" i="32" s="1"/>
  <c r="U108" i="32" a="1"/>
  <c r="U108" i="32" s="1"/>
  <c r="S108" i="32" a="1"/>
  <c r="S108" i="32" s="1"/>
  <c r="M108" i="32" a="1"/>
  <c r="M108" i="32" s="1"/>
  <c r="T108" i="32" a="1"/>
  <c r="T108" i="32" s="1"/>
  <c r="N108" i="32" a="1"/>
  <c r="N108" i="32" s="1"/>
  <c r="G108" i="32" a="1"/>
  <c r="G108" i="32" s="1"/>
  <c r="O108" i="32" a="1"/>
  <c r="O108" i="32" s="1"/>
  <c r="V108" i="32" a="1"/>
  <c r="V108" i="32" s="1"/>
  <c r="Y108" i="32" s="1"/>
  <c r="P108" i="32" a="1"/>
  <c r="P108" i="32" s="1"/>
  <c r="I108" i="32" a="1"/>
  <c r="I108" i="32" s="1"/>
  <c r="F108" i="32" a="1"/>
  <c r="F108" i="32" s="1"/>
  <c r="J108" i="32" a="1"/>
  <c r="J108" i="32" s="1"/>
  <c r="L108" i="32" a="1"/>
  <c r="L108" i="32" s="1"/>
  <c r="H108" i="32" a="1"/>
  <c r="H108" i="32" s="1"/>
  <c r="R100" i="32" a="1"/>
  <c r="R100" i="32" s="1"/>
  <c r="U100" i="32" a="1"/>
  <c r="U100" i="32" s="1"/>
  <c r="S100" i="32" a="1"/>
  <c r="S100" i="32" s="1"/>
  <c r="V100" i="32" a="1"/>
  <c r="V100" i="32" s="1"/>
  <c r="Y100" i="32" s="1"/>
  <c r="M100" i="32" a="1"/>
  <c r="M100" i="32" s="1"/>
  <c r="O100" i="32" a="1"/>
  <c r="O100" i="32" s="1"/>
  <c r="G100" i="32" a="1"/>
  <c r="G100" i="32" s="1"/>
  <c r="L100" i="32" a="1"/>
  <c r="L100" i="32" s="1"/>
  <c r="P100" i="32" a="1"/>
  <c r="P100" i="32" s="1"/>
  <c r="F100" i="32" a="1"/>
  <c r="F100" i="32" s="1"/>
  <c r="J100" i="32" a="1"/>
  <c r="J100" i="32" s="1"/>
  <c r="N100" i="32" a="1"/>
  <c r="N100" i="32" s="1"/>
  <c r="H100" i="32" a="1"/>
  <c r="H100" i="32" s="1"/>
  <c r="T100" i="32" a="1"/>
  <c r="T100" i="32" s="1"/>
  <c r="I100" i="32" a="1"/>
  <c r="I100" i="32" s="1"/>
  <c r="R92" i="32" a="1"/>
  <c r="R92" i="32" s="1"/>
  <c r="X92" i="32" s="1"/>
  <c r="U92" i="32" a="1"/>
  <c r="U92" i="32" s="1"/>
  <c r="S92" i="32" a="1"/>
  <c r="S92" i="32" s="1"/>
  <c r="T92" i="32" a="1"/>
  <c r="T92" i="32" s="1"/>
  <c r="V92" i="32" a="1"/>
  <c r="V92" i="32" s="1"/>
  <c r="Y92" i="32" s="1"/>
  <c r="M92" i="32" a="1"/>
  <c r="M92" i="32" s="1"/>
  <c r="L92" i="32" a="1"/>
  <c r="L92" i="32" s="1"/>
  <c r="P92" i="32" a="1"/>
  <c r="P92" i="32" s="1"/>
  <c r="G92" i="32" a="1"/>
  <c r="G92" i="32" s="1"/>
  <c r="H92" i="32" a="1"/>
  <c r="H92" i="32" s="1"/>
  <c r="N92" i="32" a="1"/>
  <c r="N92" i="32" s="1"/>
  <c r="I92" i="32" a="1"/>
  <c r="I92" i="32" s="1"/>
  <c r="O92" i="32" a="1"/>
  <c r="O92" i="32" s="1"/>
  <c r="F92" i="32" a="1"/>
  <c r="F92" i="32" s="1"/>
  <c r="J92" i="32" a="1"/>
  <c r="J92" i="32" s="1"/>
  <c r="R84" i="32" a="1"/>
  <c r="R84" i="32" s="1"/>
  <c r="U84" i="32" a="1"/>
  <c r="U84" i="32" s="1"/>
  <c r="S84" i="32" a="1"/>
  <c r="S84" i="32" s="1"/>
  <c r="V84" i="32" a="1"/>
  <c r="V84" i="32" s="1"/>
  <c r="Y84" i="32" s="1"/>
  <c r="L84" i="32" a="1"/>
  <c r="L84" i="32" s="1"/>
  <c r="T84" i="32" a="1"/>
  <c r="T84" i="32" s="1"/>
  <c r="M84" i="32" a="1"/>
  <c r="M84" i="32" s="1"/>
  <c r="G84" i="32" a="1"/>
  <c r="G84" i="32" s="1"/>
  <c r="N84" i="32" a="1"/>
  <c r="N84" i="32" s="1"/>
  <c r="O84" i="32" a="1"/>
  <c r="O84" i="32" s="1"/>
  <c r="H84" i="32" a="1"/>
  <c r="H84" i="32" s="1"/>
  <c r="P84" i="32" a="1"/>
  <c r="P84" i="32" s="1"/>
  <c r="I84" i="32" a="1"/>
  <c r="I84" i="32" s="1"/>
  <c r="F84" i="32" a="1"/>
  <c r="F84" i="32" s="1"/>
  <c r="J84" i="32" a="1"/>
  <c r="J84" i="32" s="1"/>
  <c r="R76" i="32" a="1"/>
  <c r="R76" i="32" s="1"/>
  <c r="X76" i="32" s="1"/>
  <c r="U76" i="32" a="1"/>
  <c r="U76" i="32" s="1"/>
  <c r="S76" i="32" a="1"/>
  <c r="S76" i="32" s="1"/>
  <c r="M76" i="32" a="1"/>
  <c r="M76" i="32" s="1"/>
  <c r="T76" i="32" a="1"/>
  <c r="T76" i="32" s="1"/>
  <c r="P76" i="32" a="1"/>
  <c r="P76" i="32" s="1"/>
  <c r="N76" i="32" a="1"/>
  <c r="N76" i="32" s="1"/>
  <c r="V76" i="32" a="1"/>
  <c r="V76" i="32" s="1"/>
  <c r="G76" i="32" a="1"/>
  <c r="G76" i="32" s="1"/>
  <c r="L76" i="32" a="1"/>
  <c r="L76" i="32" s="1"/>
  <c r="O76" i="32" a="1"/>
  <c r="O76" i="32" s="1"/>
  <c r="I76" i="32" a="1"/>
  <c r="I76" i="32" s="1"/>
  <c r="F76" i="32" a="1"/>
  <c r="F76" i="32" s="1"/>
  <c r="J76" i="32" a="1"/>
  <c r="J76" i="32" s="1"/>
  <c r="H76" i="32" a="1"/>
  <c r="H76" i="32" s="1"/>
  <c r="T68" i="32" a="1"/>
  <c r="T68" i="32" s="1"/>
  <c r="R68" i="32" a="1"/>
  <c r="R68" i="32" s="1"/>
  <c r="X68" i="32" s="1"/>
  <c r="U68" i="32" a="1"/>
  <c r="U68" i="32" s="1"/>
  <c r="V68" i="32" a="1"/>
  <c r="V68" i="32" s="1"/>
  <c r="Y68" i="32" s="1"/>
  <c r="S68" i="32" a="1"/>
  <c r="S68" i="32" s="1"/>
  <c r="O68" i="32" a="1"/>
  <c r="O68" i="32" s="1"/>
  <c r="L68" i="32" a="1"/>
  <c r="L68" i="32" s="1"/>
  <c r="P68" i="32" a="1"/>
  <c r="P68" i="32" s="1"/>
  <c r="N68" i="32" a="1"/>
  <c r="N68" i="32" s="1"/>
  <c r="I68" i="32" a="1"/>
  <c r="I68" i="32" s="1"/>
  <c r="J68" i="32" a="1"/>
  <c r="J68" i="32" s="1"/>
  <c r="M68" i="32" a="1"/>
  <c r="M68" i="32" s="1"/>
  <c r="F68" i="32" a="1"/>
  <c r="F68" i="32" s="1"/>
  <c r="G68" i="32" a="1"/>
  <c r="G68" i="32" s="1"/>
  <c r="H68" i="32" a="1"/>
  <c r="H68" i="32" s="1"/>
  <c r="U60" i="32" a="1"/>
  <c r="U60" i="32" s="1"/>
  <c r="R60" i="32" a="1"/>
  <c r="R60" i="32" s="1"/>
  <c r="V60" i="32" a="1"/>
  <c r="V60" i="32" s="1"/>
  <c r="Y60" i="32" s="1"/>
  <c r="S60" i="32" a="1"/>
  <c r="S60" i="32" s="1"/>
  <c r="M60" i="32" a="1"/>
  <c r="M60" i="32" s="1"/>
  <c r="N60" i="32" a="1"/>
  <c r="N60" i="32" s="1"/>
  <c r="T60" i="32" a="1"/>
  <c r="T60" i="32" s="1"/>
  <c r="L60" i="32" a="1"/>
  <c r="L60" i="32" s="1"/>
  <c r="G60" i="32" a="1"/>
  <c r="G60" i="32" s="1"/>
  <c r="F60" i="32" a="1"/>
  <c r="F60" i="32" s="1"/>
  <c r="H60" i="32" a="1"/>
  <c r="H60" i="32" s="1"/>
  <c r="O60" i="32" a="1"/>
  <c r="O60" i="32" s="1"/>
  <c r="I60" i="32" a="1"/>
  <c r="I60" i="32" s="1"/>
  <c r="P60" i="32" a="1"/>
  <c r="P60" i="32" s="1"/>
  <c r="J60" i="32" a="1"/>
  <c r="J60" i="32" s="1"/>
  <c r="T32" i="32" a="1"/>
  <c r="T32" i="32" s="1"/>
  <c r="R32" i="32" a="1"/>
  <c r="R32" i="32" s="1"/>
  <c r="X32" i="32" s="1"/>
  <c r="U32" i="32" a="1"/>
  <c r="U32" i="32" s="1"/>
  <c r="S32" i="32" a="1"/>
  <c r="S32" i="32" s="1"/>
  <c r="V32" i="32" a="1"/>
  <c r="V32" i="32" s="1"/>
  <c r="M32" i="32" a="1"/>
  <c r="M32" i="32" s="1"/>
  <c r="P32" i="32" a="1"/>
  <c r="P32" i="32" s="1"/>
  <c r="L32" i="32" a="1"/>
  <c r="L32" i="32" s="1"/>
  <c r="N32" i="32" a="1"/>
  <c r="N32" i="32" s="1"/>
  <c r="G32" i="32" a="1"/>
  <c r="G32" i="32" s="1"/>
  <c r="O32" i="32" a="1"/>
  <c r="O32" i="32" s="1"/>
  <c r="J32" i="32" a="1"/>
  <c r="J32" i="32" s="1"/>
  <c r="F32" i="32" a="1"/>
  <c r="F32" i="32" s="1"/>
  <c r="H32" i="32" a="1"/>
  <c r="H32" i="32" s="1"/>
  <c r="I32" i="32" a="1"/>
  <c r="I32" i="32" s="1"/>
  <c r="R106" i="32" a="1"/>
  <c r="R106" i="32" s="1"/>
  <c r="X106" i="32" s="1"/>
  <c r="T106" i="32" a="1"/>
  <c r="T106" i="32" s="1"/>
  <c r="U106" i="32" a="1"/>
  <c r="U106" i="32" s="1"/>
  <c r="S106" i="32" a="1"/>
  <c r="S106" i="32" s="1"/>
  <c r="L106" i="32" a="1"/>
  <c r="L106" i="32" s="1"/>
  <c r="O106" i="32" a="1"/>
  <c r="O106" i="32" s="1"/>
  <c r="F106" i="32" a="1"/>
  <c r="F106" i="32" s="1"/>
  <c r="I106" i="32" a="1"/>
  <c r="I106" i="32" s="1"/>
  <c r="N106" i="32" a="1"/>
  <c r="N106" i="32" s="1"/>
  <c r="H106" i="32" a="1"/>
  <c r="H106" i="32" s="1"/>
  <c r="M106" i="32" a="1"/>
  <c r="M106" i="32" s="1"/>
  <c r="G106" i="32" a="1"/>
  <c r="G106" i="32" s="1"/>
  <c r="J106" i="32" a="1"/>
  <c r="J106" i="32" s="1"/>
  <c r="V106" i="32" a="1"/>
  <c r="V106" i="32" s="1"/>
  <c r="P106" i="32" a="1"/>
  <c r="P106" i="32" s="1"/>
  <c r="T98" i="32" a="1"/>
  <c r="T98" i="32" s="1"/>
  <c r="R98" i="32" a="1"/>
  <c r="R98" i="32" s="1"/>
  <c r="X98" i="32" s="1"/>
  <c r="U98" i="32" a="1"/>
  <c r="U98" i="32" s="1"/>
  <c r="V98" i="32" a="1"/>
  <c r="V98" i="32" s="1"/>
  <c r="Y98" i="32" s="1"/>
  <c r="L98" i="32" a="1"/>
  <c r="L98" i="32" s="1"/>
  <c r="O98" i="32" a="1"/>
  <c r="O98" i="32" s="1"/>
  <c r="S98" i="32" a="1"/>
  <c r="S98" i="32" s="1"/>
  <c r="N98" i="32" a="1"/>
  <c r="N98" i="32" s="1"/>
  <c r="F98" i="32" a="1"/>
  <c r="F98" i="32" s="1"/>
  <c r="I98" i="32" a="1"/>
  <c r="I98" i="32" s="1"/>
  <c r="P98" i="32" a="1"/>
  <c r="P98" i="32" s="1"/>
  <c r="G98" i="32" a="1"/>
  <c r="G98" i="32" s="1"/>
  <c r="J98" i="32" a="1"/>
  <c r="J98" i="32" s="1"/>
  <c r="M98" i="32" a="1"/>
  <c r="M98" i="32" s="1"/>
  <c r="H98" i="32" a="1"/>
  <c r="H98" i="32" s="1"/>
  <c r="T90" i="32" a="1"/>
  <c r="T90" i="32" s="1"/>
  <c r="R90" i="32" a="1"/>
  <c r="R90" i="32" s="1"/>
  <c r="U90" i="32" a="1"/>
  <c r="U90" i="32" s="1"/>
  <c r="S90" i="32" a="1"/>
  <c r="S90" i="32" s="1"/>
  <c r="L90" i="32" a="1"/>
  <c r="L90" i="32" s="1"/>
  <c r="O90" i="32" a="1"/>
  <c r="O90" i="32" s="1"/>
  <c r="V90" i="32" a="1"/>
  <c r="V90" i="32" s="1"/>
  <c r="Y90" i="32" s="1"/>
  <c r="F90" i="32" a="1"/>
  <c r="F90" i="32" s="1"/>
  <c r="I90" i="32" a="1"/>
  <c r="I90" i="32" s="1"/>
  <c r="M90" i="32" a="1"/>
  <c r="M90" i="32" s="1"/>
  <c r="P90" i="32" a="1"/>
  <c r="P90" i="32" s="1"/>
  <c r="G90" i="32" a="1"/>
  <c r="G90" i="32" s="1"/>
  <c r="J90" i="32" a="1"/>
  <c r="J90" i="32" s="1"/>
  <c r="N90" i="32" a="1"/>
  <c r="N90" i="32" s="1"/>
  <c r="H90" i="32" a="1"/>
  <c r="H90" i="32" s="1"/>
  <c r="T82" i="32" a="1"/>
  <c r="T82" i="32" s="1"/>
  <c r="R82" i="32" a="1"/>
  <c r="R82" i="32" s="1"/>
  <c r="X82" i="32" s="1"/>
  <c r="U82" i="32" a="1"/>
  <c r="U82" i="32" s="1"/>
  <c r="V82" i="32" a="1"/>
  <c r="V82" i="32" s="1"/>
  <c r="M82" i="32" a="1"/>
  <c r="M82" i="32" s="1"/>
  <c r="S82" i="32" a="1"/>
  <c r="S82" i="32" s="1"/>
  <c r="O82" i="32" a="1"/>
  <c r="O82" i="32" s="1"/>
  <c r="F82" i="32" a="1"/>
  <c r="F82" i="32" s="1"/>
  <c r="I82" i="32" a="1"/>
  <c r="I82" i="32" s="1"/>
  <c r="N82" i="32" a="1"/>
  <c r="N82" i="32" s="1"/>
  <c r="P82" i="32" a="1"/>
  <c r="P82" i="32" s="1"/>
  <c r="H82" i="32" a="1"/>
  <c r="H82" i="32" s="1"/>
  <c r="L82" i="32" a="1"/>
  <c r="L82" i="32" s="1"/>
  <c r="G82" i="32" a="1"/>
  <c r="G82" i="32" s="1"/>
  <c r="J82" i="32" a="1"/>
  <c r="J82" i="32" s="1"/>
  <c r="S78" i="32" a="1"/>
  <c r="S78" i="32" s="1"/>
  <c r="V78" i="32" a="1"/>
  <c r="V78" i="32" s="1"/>
  <c r="Y78" i="32" s="1"/>
  <c r="T78" i="32" a="1"/>
  <c r="T78" i="32" s="1"/>
  <c r="U78" i="32" a="1"/>
  <c r="U78" i="32" s="1"/>
  <c r="N78" i="32" a="1"/>
  <c r="N78" i="32" s="1"/>
  <c r="R78" i="32" a="1"/>
  <c r="R78" i="32" s="1"/>
  <c r="O78" i="32" a="1"/>
  <c r="O78" i="32" s="1"/>
  <c r="J78" i="32" a="1"/>
  <c r="J78" i="32" s="1"/>
  <c r="P78" i="32" a="1"/>
  <c r="P78" i="32" s="1"/>
  <c r="F78" i="32" a="1"/>
  <c r="F78" i="32" s="1"/>
  <c r="G78" i="32" a="1"/>
  <c r="G78" i="32" s="1"/>
  <c r="L78" i="32" a="1"/>
  <c r="L78" i="32" s="1"/>
  <c r="H78" i="32" a="1"/>
  <c r="H78" i="32" s="1"/>
  <c r="M78" i="32" a="1"/>
  <c r="M78" i="32" s="1"/>
  <c r="I78" i="32" a="1"/>
  <c r="I78" i="32" s="1"/>
  <c r="S70" i="32" a="1"/>
  <c r="S70" i="32" s="1"/>
  <c r="V70" i="32" a="1"/>
  <c r="V70" i="32" s="1"/>
  <c r="Y70" i="32" s="1"/>
  <c r="P70" i="32" a="1"/>
  <c r="P70" i="32" s="1"/>
  <c r="R70" i="32" a="1"/>
  <c r="R70" i="32" s="1"/>
  <c r="X70" i="32" s="1"/>
  <c r="N70" i="32" a="1"/>
  <c r="N70" i="32" s="1"/>
  <c r="L70" i="32" a="1"/>
  <c r="L70" i="32" s="1"/>
  <c r="M70" i="32" a="1"/>
  <c r="M70" i="32" s="1"/>
  <c r="J70" i="32" a="1"/>
  <c r="J70" i="32" s="1"/>
  <c r="O70" i="32" a="1"/>
  <c r="O70" i="32" s="1"/>
  <c r="T70" i="32" a="1"/>
  <c r="T70" i="32" s="1"/>
  <c r="G70" i="32" a="1"/>
  <c r="G70" i="32" s="1"/>
  <c r="U70" i="32" a="1"/>
  <c r="U70" i="32" s="1"/>
  <c r="H70" i="32" a="1"/>
  <c r="H70" i="32" s="1"/>
  <c r="I70" i="32" a="1"/>
  <c r="I70" i="32" s="1"/>
  <c r="F70" i="32" a="1"/>
  <c r="F70" i="32" s="1"/>
  <c r="S62" i="32" a="1"/>
  <c r="S62" i="32" s="1"/>
  <c r="T62" i="32" a="1"/>
  <c r="T62" i="32" s="1"/>
  <c r="U62" i="32" a="1"/>
  <c r="U62" i="32" s="1"/>
  <c r="R62" i="32" a="1"/>
  <c r="R62" i="32" s="1"/>
  <c r="X62" i="32" s="1"/>
  <c r="V62" i="32" a="1"/>
  <c r="V62" i="32" s="1"/>
  <c r="Y62" i="32" s="1"/>
  <c r="M62" i="32" a="1"/>
  <c r="M62" i="32" s="1"/>
  <c r="P62" i="32" a="1"/>
  <c r="P62" i="32" s="1"/>
  <c r="N62" i="32" a="1"/>
  <c r="N62" i="32" s="1"/>
  <c r="O62" i="32" a="1"/>
  <c r="O62" i="32" s="1"/>
  <c r="G62" i="32" a="1"/>
  <c r="G62" i="32" s="1"/>
  <c r="J62" i="32" a="1"/>
  <c r="J62" i="32" s="1"/>
  <c r="L62" i="32" a="1"/>
  <c r="L62" i="32" s="1"/>
  <c r="I62" i="32" a="1"/>
  <c r="I62" i="32" s="1"/>
  <c r="F62" i="32" a="1"/>
  <c r="F62" i="32" s="1"/>
  <c r="H62" i="32" a="1"/>
  <c r="H62" i="32" s="1"/>
  <c r="S54" i="32" a="1"/>
  <c r="S54" i="32" s="1"/>
  <c r="T54" i="32" a="1"/>
  <c r="T54" i="32" s="1"/>
  <c r="U54" i="32" a="1"/>
  <c r="U54" i="32" s="1"/>
  <c r="V54" i="32" a="1"/>
  <c r="V54" i="32" s="1"/>
  <c r="Y54" i="32" s="1"/>
  <c r="L54" i="32" a="1"/>
  <c r="L54" i="32" s="1"/>
  <c r="O54" i="32" a="1"/>
  <c r="O54" i="32" s="1"/>
  <c r="P54" i="32" a="1"/>
  <c r="P54" i="32" s="1"/>
  <c r="M54" i="32" a="1"/>
  <c r="M54" i="32" s="1"/>
  <c r="N54" i="32" a="1"/>
  <c r="N54" i="32" s="1"/>
  <c r="G54" i="32" a="1"/>
  <c r="G54" i="32" s="1"/>
  <c r="H54" i="32" a="1"/>
  <c r="H54" i="32" s="1"/>
  <c r="I54" i="32" a="1"/>
  <c r="I54" i="32" s="1"/>
  <c r="R54" i="32" a="1"/>
  <c r="R54" i="32" s="1"/>
  <c r="X54" i="32" s="1"/>
  <c r="F54" i="32" a="1"/>
  <c r="F54" i="32" s="1"/>
  <c r="J54" i="32" a="1"/>
  <c r="J54" i="32" s="1"/>
  <c r="S46" i="32" a="1"/>
  <c r="S46" i="32" s="1"/>
  <c r="T46" i="32" a="1"/>
  <c r="T46" i="32" s="1"/>
  <c r="U46" i="32" a="1"/>
  <c r="U46" i="32" s="1"/>
  <c r="R46" i="32" a="1"/>
  <c r="R46" i="32" s="1"/>
  <c r="M46" i="32" a="1"/>
  <c r="M46" i="32" s="1"/>
  <c r="P46" i="32" a="1"/>
  <c r="P46" i="32" s="1"/>
  <c r="N46" i="32" a="1"/>
  <c r="N46" i="32" s="1"/>
  <c r="V46" i="32" a="1"/>
  <c r="V46" i="32" s="1"/>
  <c r="L46" i="32" a="1"/>
  <c r="L46" i="32" s="1"/>
  <c r="G46" i="32" a="1"/>
  <c r="G46" i="32" s="1"/>
  <c r="J46" i="32" a="1"/>
  <c r="J46" i="32" s="1"/>
  <c r="O46" i="32" a="1"/>
  <c r="O46" i="32" s="1"/>
  <c r="I46" i="32" a="1"/>
  <c r="I46" i="32" s="1"/>
  <c r="F46" i="32" a="1"/>
  <c r="F46" i="32" s="1"/>
  <c r="H46" i="32" a="1"/>
  <c r="H46" i="32" s="1"/>
  <c r="S38" i="32" a="1"/>
  <c r="S38" i="32" s="1"/>
  <c r="V38" i="32" a="1"/>
  <c r="V38" i="32" s="1"/>
  <c r="Y38" i="32" s="1"/>
  <c r="T38" i="32" a="1"/>
  <c r="T38" i="32" s="1"/>
  <c r="U38" i="32" a="1"/>
  <c r="U38" i="32" s="1"/>
  <c r="R38" i="32" a="1"/>
  <c r="R38" i="32" s="1"/>
  <c r="O38" i="32" a="1"/>
  <c r="O38" i="32" s="1"/>
  <c r="L38" i="32" a="1"/>
  <c r="L38" i="32" s="1"/>
  <c r="P38" i="32" a="1"/>
  <c r="P38" i="32" s="1"/>
  <c r="M38" i="32" a="1"/>
  <c r="M38" i="32" s="1"/>
  <c r="I38" i="32" a="1"/>
  <c r="I38" i="32" s="1"/>
  <c r="N38" i="32" a="1"/>
  <c r="N38" i="32" s="1"/>
  <c r="G38" i="32" a="1"/>
  <c r="G38" i="32" s="1"/>
  <c r="H38" i="32" a="1"/>
  <c r="H38" i="32" s="1"/>
  <c r="F38" i="32" a="1"/>
  <c r="F38" i="32" s="1"/>
  <c r="J38" i="32" a="1"/>
  <c r="J38" i="32" s="1"/>
  <c r="T30" i="32" a="1"/>
  <c r="T30" i="32" s="1"/>
  <c r="U30" i="32" a="1"/>
  <c r="U30" i="32" s="1"/>
  <c r="R30" i="32" a="1"/>
  <c r="R30" i="32" s="1"/>
  <c r="X30" i="32" s="1"/>
  <c r="L30" i="32" a="1"/>
  <c r="L30" i="32" s="1"/>
  <c r="M30" i="32" a="1"/>
  <c r="M30" i="32" s="1"/>
  <c r="P30" i="32" a="1"/>
  <c r="P30" i="32" s="1"/>
  <c r="N30" i="32" a="1"/>
  <c r="N30" i="32" s="1"/>
  <c r="G30" i="32" a="1"/>
  <c r="G30" i="32" s="1"/>
  <c r="J30" i="32" a="1"/>
  <c r="J30" i="32" s="1"/>
  <c r="O30" i="32" a="1"/>
  <c r="O30" i="32" s="1"/>
  <c r="H30" i="32" a="1"/>
  <c r="H30" i="32" s="1"/>
  <c r="S30" i="32" a="1"/>
  <c r="S30" i="32" s="1"/>
  <c r="I30" i="32" a="1"/>
  <c r="I30" i="32" s="1"/>
  <c r="V30" i="32" a="1"/>
  <c r="V30" i="32" s="1"/>
  <c r="F30" i="32" a="1"/>
  <c r="F30" i="32" s="1"/>
  <c r="T26" i="32" a="1"/>
  <c r="T26" i="32" s="1"/>
  <c r="U26" i="32" a="1"/>
  <c r="U26" i="32" s="1"/>
  <c r="R26" i="32" a="1"/>
  <c r="R26" i="32" s="1"/>
  <c r="V26" i="32" a="1"/>
  <c r="V26" i="32" s="1"/>
  <c r="Y26" i="32" s="1"/>
  <c r="S26" i="32" a="1"/>
  <c r="S26" i="32" s="1"/>
  <c r="N26" i="32" a="1"/>
  <c r="N26" i="32" s="1"/>
  <c r="O26" i="32" a="1"/>
  <c r="O26" i="32" s="1"/>
  <c r="L26" i="32" a="1"/>
  <c r="L26" i="32" s="1"/>
  <c r="I26" i="32" a="1"/>
  <c r="I26" i="32" s="1"/>
  <c r="M26" i="32" a="1"/>
  <c r="M26" i="32" s="1"/>
  <c r="P26" i="32" a="1"/>
  <c r="P26" i="32" s="1"/>
  <c r="H26" i="32" a="1"/>
  <c r="H26" i="32" s="1"/>
  <c r="J26" i="32" a="1"/>
  <c r="J26" i="32" s="1"/>
  <c r="F26" i="32" a="1"/>
  <c r="F26" i="32" s="1"/>
  <c r="G26" i="32" a="1"/>
  <c r="G26" i="32" s="1"/>
  <c r="S22" i="32" a="1"/>
  <c r="S22" i="32" s="1"/>
  <c r="V22" i="32" a="1"/>
  <c r="V22" i="32" s="1"/>
  <c r="Y22" i="32" s="1"/>
  <c r="T22" i="32" a="1"/>
  <c r="T22" i="32" s="1"/>
  <c r="U22" i="32" a="1"/>
  <c r="U22" i="32" s="1"/>
  <c r="R22" i="32" a="1"/>
  <c r="R22" i="32" s="1"/>
  <c r="X22" i="32" s="1"/>
  <c r="M22" i="32" a="1"/>
  <c r="M22" i="32" s="1"/>
  <c r="P22" i="32" a="1"/>
  <c r="P22" i="32" s="1"/>
  <c r="N22" i="32" a="1"/>
  <c r="N22" i="32" s="1"/>
  <c r="H22" i="32" a="1"/>
  <c r="H22" i="32" s="1"/>
  <c r="L22" i="32" a="1"/>
  <c r="L22" i="32" s="1"/>
  <c r="F22" i="32" a="1"/>
  <c r="F22" i="32" s="1"/>
  <c r="J22" i="32" a="1"/>
  <c r="J22" i="32" s="1"/>
  <c r="G22" i="32" a="1"/>
  <c r="G22" i="32" s="1"/>
  <c r="I22" i="32" a="1"/>
  <c r="I22" i="32" s="1"/>
  <c r="O22" i="32" a="1"/>
  <c r="O22" i="32" s="1"/>
  <c r="T14" i="32" a="1"/>
  <c r="T14" i="32" s="1"/>
  <c r="U14" i="32" a="1"/>
  <c r="U14" i="32" s="1"/>
  <c r="R14" i="32" a="1"/>
  <c r="R14" i="32" s="1"/>
  <c r="X14" i="32" s="1"/>
  <c r="N14" i="32" a="1"/>
  <c r="N14" i="32" s="1"/>
  <c r="O14" i="32" a="1"/>
  <c r="O14" i="32" s="1"/>
  <c r="S14" i="32" a="1"/>
  <c r="S14" i="32" s="1"/>
  <c r="I14" i="32" a="1"/>
  <c r="I14" i="32" s="1"/>
  <c r="V14" i="32" a="1"/>
  <c r="V14" i="32" s="1"/>
  <c r="Y14" i="32" s="1"/>
  <c r="P14" i="32" a="1"/>
  <c r="P14" i="32" s="1"/>
  <c r="G14" i="32" a="1"/>
  <c r="G14" i="32" s="1"/>
  <c r="H14" i="32" a="1"/>
  <c r="H14" i="32" s="1"/>
  <c r="L14" i="32" a="1"/>
  <c r="L14" i="32" s="1"/>
  <c r="M14" i="32" a="1"/>
  <c r="M14" i="32" s="1"/>
  <c r="J14" i="32" a="1"/>
  <c r="J14" i="32" s="1"/>
  <c r="F14" i="32" a="1"/>
  <c r="F14" i="32" s="1"/>
  <c r="R105" i="32" a="1"/>
  <c r="R105" i="32" s="1"/>
  <c r="X105" i="32" s="1"/>
  <c r="V105" i="32" a="1"/>
  <c r="V105" i="32" s="1"/>
  <c r="S105" i="32" a="1"/>
  <c r="S105" i="32" s="1"/>
  <c r="L105" i="32" a="1"/>
  <c r="L105" i="32" s="1"/>
  <c r="T105" i="32" a="1"/>
  <c r="T105" i="32" s="1"/>
  <c r="O105" i="32" a="1"/>
  <c r="O105" i="32" s="1"/>
  <c r="F105" i="32" a="1"/>
  <c r="F105" i="32" s="1"/>
  <c r="U105" i="32" a="1"/>
  <c r="U105" i="32" s="1"/>
  <c r="P105" i="32" a="1"/>
  <c r="P105" i="32" s="1"/>
  <c r="J105" i="32" a="1"/>
  <c r="J105" i="32" s="1"/>
  <c r="G105" i="32" a="1"/>
  <c r="G105" i="32" s="1"/>
  <c r="M105" i="32" a="1"/>
  <c r="M105" i="32" s="1"/>
  <c r="H105" i="32" a="1"/>
  <c r="H105" i="32" s="1"/>
  <c r="N105" i="32" a="1"/>
  <c r="N105" i="32" s="1"/>
  <c r="I105" i="32" a="1"/>
  <c r="I105" i="32" s="1"/>
  <c r="T97" i="32" a="1"/>
  <c r="T97" i="32" s="1"/>
  <c r="R97" i="32" a="1"/>
  <c r="R97" i="32" s="1"/>
  <c r="X97" i="32" s="1"/>
  <c r="U97" i="32" a="1"/>
  <c r="U97" i="32" s="1"/>
  <c r="V97" i="32" a="1"/>
  <c r="V97" i="32" s="1"/>
  <c r="Y97" i="32" s="1"/>
  <c r="L97" i="32" a="1"/>
  <c r="L97" i="32" s="1"/>
  <c r="S97" i="32" a="1"/>
  <c r="S97" i="32" s="1"/>
  <c r="P97" i="32" a="1"/>
  <c r="P97" i="32" s="1"/>
  <c r="F97" i="32" a="1"/>
  <c r="F97" i="32" s="1"/>
  <c r="M97" i="32" a="1"/>
  <c r="M97" i="32" s="1"/>
  <c r="N97" i="32" a="1"/>
  <c r="N97" i="32" s="1"/>
  <c r="G97" i="32" a="1"/>
  <c r="G97" i="32" s="1"/>
  <c r="O97" i="32" a="1"/>
  <c r="O97" i="32" s="1"/>
  <c r="H97" i="32" a="1"/>
  <c r="H97" i="32" s="1"/>
  <c r="I97" i="32" a="1"/>
  <c r="I97" i="32" s="1"/>
  <c r="J97" i="32" a="1"/>
  <c r="J97" i="32" s="1"/>
  <c r="T89" i="32" a="1"/>
  <c r="T89" i="32" s="1"/>
  <c r="R89" i="32" a="1"/>
  <c r="R89" i="32" s="1"/>
  <c r="X89" i="32" s="1"/>
  <c r="S89" i="32" a="1"/>
  <c r="S89" i="32" s="1"/>
  <c r="L89" i="32" a="1"/>
  <c r="L89" i="32" s="1"/>
  <c r="U89" i="32" a="1"/>
  <c r="U89" i="32" s="1"/>
  <c r="M89" i="32" a="1"/>
  <c r="M89" i="32" s="1"/>
  <c r="F89" i="32" a="1"/>
  <c r="F89" i="32" s="1"/>
  <c r="V89" i="32" a="1"/>
  <c r="V89" i="32" s="1"/>
  <c r="N89" i="32" a="1"/>
  <c r="N89" i="32" s="1"/>
  <c r="H89" i="32" a="1"/>
  <c r="H89" i="32" s="1"/>
  <c r="I89" i="32" a="1"/>
  <c r="I89" i="32" s="1"/>
  <c r="O89" i="32" a="1"/>
  <c r="O89" i="32" s="1"/>
  <c r="J89" i="32" a="1"/>
  <c r="J89" i="32" s="1"/>
  <c r="P89" i="32" a="1"/>
  <c r="P89" i="32" s="1"/>
  <c r="G89" i="32" a="1"/>
  <c r="G89" i="32" s="1"/>
  <c r="T81" i="32" a="1"/>
  <c r="T81" i="32" s="1"/>
  <c r="R81" i="32" a="1"/>
  <c r="R81" i="32" s="1"/>
  <c r="X81" i="32" s="1"/>
  <c r="U81" i="32" a="1"/>
  <c r="U81" i="32" s="1"/>
  <c r="V81" i="32" a="1"/>
  <c r="V81" i="32" s="1"/>
  <c r="Y81" i="32" s="1"/>
  <c r="O81" i="32" a="1"/>
  <c r="O81" i="32" s="1"/>
  <c r="M81" i="32" a="1"/>
  <c r="M81" i="32" s="1"/>
  <c r="N81" i="32" a="1"/>
  <c r="N81" i="32" s="1"/>
  <c r="F81" i="32" a="1"/>
  <c r="F81" i="32" s="1"/>
  <c r="S81" i="32" a="1"/>
  <c r="S81" i="32" s="1"/>
  <c r="I81" i="32" a="1"/>
  <c r="I81" i="32" s="1"/>
  <c r="L81" i="32" a="1"/>
  <c r="L81" i="32" s="1"/>
  <c r="J81" i="32" a="1"/>
  <c r="J81" i="32" s="1"/>
  <c r="P81" i="32" a="1"/>
  <c r="P81" i="32" s="1"/>
  <c r="G81" i="32" a="1"/>
  <c r="G81" i="32" s="1"/>
  <c r="H81" i="32" a="1"/>
  <c r="H81" i="32" s="1"/>
  <c r="T73" i="32" a="1"/>
  <c r="T73" i="32" s="1"/>
  <c r="R73" i="32" a="1"/>
  <c r="R73" i="32" s="1"/>
  <c r="X73" i="32" s="1"/>
  <c r="L73" i="32" a="1"/>
  <c r="L73" i="32" s="1"/>
  <c r="S73" i="32" a="1"/>
  <c r="S73" i="32" s="1"/>
  <c r="O73" i="32" a="1"/>
  <c r="O73" i="32" s="1"/>
  <c r="U73" i="32" a="1"/>
  <c r="U73" i="32" s="1"/>
  <c r="M73" i="32" a="1"/>
  <c r="M73" i="32" s="1"/>
  <c r="V73" i="32" a="1"/>
  <c r="V73" i="32" s="1"/>
  <c r="Y73" i="32" s="1"/>
  <c r="F73" i="32" a="1"/>
  <c r="F73" i="32" s="1"/>
  <c r="N73" i="32" a="1"/>
  <c r="N73" i="32" s="1"/>
  <c r="P73" i="32" a="1"/>
  <c r="P73" i="32" s="1"/>
  <c r="J73" i="32" a="1"/>
  <c r="J73" i="32" s="1"/>
  <c r="G73" i="32" a="1"/>
  <c r="G73" i="32" s="1"/>
  <c r="H73" i="32" a="1"/>
  <c r="H73" i="32" s="1"/>
  <c r="I73" i="32" a="1"/>
  <c r="I73" i="32" s="1"/>
  <c r="T65" i="32" a="1"/>
  <c r="T65" i="32" s="1"/>
  <c r="U65" i="32" a="1"/>
  <c r="U65" i="32" s="1"/>
  <c r="R65" i="32" a="1"/>
  <c r="R65" i="32" s="1"/>
  <c r="V65" i="32" a="1"/>
  <c r="V65" i="32" s="1"/>
  <c r="Y65" i="32" s="1"/>
  <c r="S65" i="32" a="1"/>
  <c r="S65" i="32" s="1"/>
  <c r="N65" i="32" a="1"/>
  <c r="N65" i="32" s="1"/>
  <c r="O65" i="32" a="1"/>
  <c r="O65" i="32" s="1"/>
  <c r="L65" i="32" a="1"/>
  <c r="L65" i="32" s="1"/>
  <c r="M65" i="32" a="1"/>
  <c r="M65" i="32" s="1"/>
  <c r="H65" i="32" a="1"/>
  <c r="H65" i="32" s="1"/>
  <c r="G65" i="32" a="1"/>
  <c r="G65" i="32" s="1"/>
  <c r="I65" i="32" a="1"/>
  <c r="I65" i="32" s="1"/>
  <c r="P65" i="32" a="1"/>
  <c r="P65" i="32" s="1"/>
  <c r="F65" i="32" a="1"/>
  <c r="F65" i="32" s="1"/>
  <c r="J65" i="32" a="1"/>
  <c r="J65" i="32" s="1"/>
  <c r="T57" i="32" a="1"/>
  <c r="T57" i="32" s="1"/>
  <c r="U57" i="32" a="1"/>
  <c r="U57" i="32" s="1"/>
  <c r="R57" i="32" a="1"/>
  <c r="R57" i="32" s="1"/>
  <c r="X57" i="32" s="1"/>
  <c r="V57" i="32" a="1"/>
  <c r="V57" i="32" s="1"/>
  <c r="L57" i="32" a="1"/>
  <c r="L57" i="32" s="1"/>
  <c r="S57" i="32" a="1"/>
  <c r="S57" i="32" s="1"/>
  <c r="M57" i="32" a="1"/>
  <c r="M57" i="32" s="1"/>
  <c r="P57" i="32" a="1"/>
  <c r="P57" i="32" s="1"/>
  <c r="N57" i="32" a="1"/>
  <c r="N57" i="32" s="1"/>
  <c r="O57" i="32" a="1"/>
  <c r="O57" i="32" s="1"/>
  <c r="F57" i="32" a="1"/>
  <c r="F57" i="32" s="1"/>
  <c r="I57" i="32" a="1"/>
  <c r="I57" i="32" s="1"/>
  <c r="J57" i="32" a="1"/>
  <c r="J57" i="32" s="1"/>
  <c r="G57" i="32" a="1"/>
  <c r="G57" i="32" s="1"/>
  <c r="H57" i="32" a="1"/>
  <c r="H57" i="32" s="1"/>
  <c r="T49" i="32" a="1"/>
  <c r="T49" i="32" s="1"/>
  <c r="U49" i="32" a="1"/>
  <c r="U49" i="32" s="1"/>
  <c r="R49" i="32" a="1"/>
  <c r="R49" i="32" s="1"/>
  <c r="X49" i="32" s="1"/>
  <c r="V49" i="32" a="1"/>
  <c r="V49" i="32" s="1"/>
  <c r="Y49" i="32" s="1"/>
  <c r="S49" i="32" a="1"/>
  <c r="S49" i="32" s="1"/>
  <c r="N49" i="32" a="1"/>
  <c r="N49" i="32" s="1"/>
  <c r="O49" i="32" a="1"/>
  <c r="O49" i="32" s="1"/>
  <c r="P49" i="32" a="1"/>
  <c r="P49" i="32" s="1"/>
  <c r="L49" i="32" a="1"/>
  <c r="L49" i="32" s="1"/>
  <c r="H49" i="32" a="1"/>
  <c r="H49" i="32" s="1"/>
  <c r="M49" i="32" a="1"/>
  <c r="M49" i="32" s="1"/>
  <c r="F49" i="32" a="1"/>
  <c r="F49" i="32" s="1"/>
  <c r="J49" i="32" a="1"/>
  <c r="J49" i="32" s="1"/>
  <c r="G49" i="32" a="1"/>
  <c r="G49" i="32" s="1"/>
  <c r="I49" i="32" a="1"/>
  <c r="I49" i="32" s="1"/>
  <c r="T41" i="32" a="1"/>
  <c r="T41" i="32" s="1"/>
  <c r="U41" i="32" a="1"/>
  <c r="U41" i="32" s="1"/>
  <c r="R41" i="32" a="1"/>
  <c r="R41" i="32" s="1"/>
  <c r="X41" i="32" s="1"/>
  <c r="V41" i="32" a="1"/>
  <c r="V41" i="32" s="1"/>
  <c r="Y41" i="32" s="1"/>
  <c r="N41" i="32" a="1"/>
  <c r="N41" i="32" s="1"/>
  <c r="O41" i="32" a="1"/>
  <c r="O41" i="32" s="1"/>
  <c r="P41" i="32" a="1"/>
  <c r="P41" i="32" s="1"/>
  <c r="S41" i="32" a="1"/>
  <c r="S41" i="32" s="1"/>
  <c r="L41" i="32" a="1"/>
  <c r="L41" i="32" s="1"/>
  <c r="H41" i="32" a="1"/>
  <c r="H41" i="32" s="1"/>
  <c r="M41" i="32" a="1"/>
  <c r="M41" i="32" s="1"/>
  <c r="F41" i="32" a="1"/>
  <c r="F41" i="32" s="1"/>
  <c r="G41" i="32" a="1"/>
  <c r="G41" i="32" s="1"/>
  <c r="I41" i="32" a="1"/>
  <c r="I41" i="32" s="1"/>
  <c r="J41" i="32" a="1"/>
  <c r="J41" i="32" s="1"/>
  <c r="S33" i="32" a="1"/>
  <c r="S33" i="32" s="1"/>
  <c r="T33" i="32" a="1"/>
  <c r="T33" i="32" s="1"/>
  <c r="U33" i="32" a="1"/>
  <c r="U33" i="32" s="1"/>
  <c r="R33" i="32" a="1"/>
  <c r="R33" i="32" s="1"/>
  <c r="X33" i="32" s="1"/>
  <c r="O33" i="32" a="1"/>
  <c r="O33" i="32" s="1"/>
  <c r="V33" i="32" a="1"/>
  <c r="V33" i="32" s="1"/>
  <c r="Y33" i="32" s="1"/>
  <c r="L33" i="32" a="1"/>
  <c r="L33" i="32" s="1"/>
  <c r="P33" i="32" a="1"/>
  <c r="P33" i="32" s="1"/>
  <c r="M33" i="32" a="1"/>
  <c r="M33" i="32" s="1"/>
  <c r="F33" i="32" a="1"/>
  <c r="F33" i="32" s="1"/>
  <c r="J33" i="32" a="1"/>
  <c r="J33" i="32" s="1"/>
  <c r="N33" i="32" a="1"/>
  <c r="N33" i="32" s="1"/>
  <c r="G33" i="32" a="1"/>
  <c r="G33" i="32" s="1"/>
  <c r="H33" i="32" a="1"/>
  <c r="H33" i="32" s="1"/>
  <c r="I33" i="32" a="1"/>
  <c r="I33" i="32" s="1"/>
  <c r="R25" i="32" a="1"/>
  <c r="R25" i="32" s="1"/>
  <c r="X25" i="32" s="1"/>
  <c r="V25" i="32" a="1"/>
  <c r="V25" i="32" s="1"/>
  <c r="Y25" i="32" s="1"/>
  <c r="S25" i="32" a="1"/>
  <c r="S25" i="32" s="1"/>
  <c r="T25" i="32" a="1"/>
  <c r="T25" i="32" s="1"/>
  <c r="L25" i="32" a="1"/>
  <c r="L25" i="32" s="1"/>
  <c r="P25" i="32" a="1"/>
  <c r="P25" i="32" s="1"/>
  <c r="M25" i="32" a="1"/>
  <c r="M25" i="32" s="1"/>
  <c r="G25" i="32" a="1"/>
  <c r="G25" i="32" s="1"/>
  <c r="U25" i="32" a="1"/>
  <c r="U25" i="32" s="1"/>
  <c r="I25" i="32" a="1"/>
  <c r="I25" i="32" s="1"/>
  <c r="J25" i="32" a="1"/>
  <c r="J25" i="32" s="1"/>
  <c r="N25" i="32" a="1"/>
  <c r="N25" i="32" s="1"/>
  <c r="O25" i="32" a="1"/>
  <c r="O25" i="32" s="1"/>
  <c r="F25" i="32" a="1"/>
  <c r="F25" i="32" s="1"/>
  <c r="H25" i="32" a="1"/>
  <c r="H25" i="32" s="1"/>
  <c r="R21" i="32" a="1"/>
  <c r="R21" i="32" s="1"/>
  <c r="U21" i="32" a="1"/>
  <c r="U21" i="32" s="1"/>
  <c r="S21" i="32" a="1"/>
  <c r="S21" i="32" s="1"/>
  <c r="V21" i="32" a="1"/>
  <c r="V21" i="32" s="1"/>
  <c r="Y21" i="32" s="1"/>
  <c r="T21" i="32" a="1"/>
  <c r="T21" i="32" s="1"/>
  <c r="N21" i="32" a="1"/>
  <c r="N21" i="32" s="1"/>
  <c r="L21" i="32" a="1"/>
  <c r="L21" i="32" s="1"/>
  <c r="O21" i="32" a="1"/>
  <c r="O21" i="32" s="1"/>
  <c r="P21" i="32" a="1"/>
  <c r="P21" i="32" s="1"/>
  <c r="F21" i="32" a="1"/>
  <c r="F21" i="32" s="1"/>
  <c r="I21" i="32" a="1"/>
  <c r="I21" i="32" s="1"/>
  <c r="J21" i="32" a="1"/>
  <c r="J21" i="32" s="1"/>
  <c r="M21" i="32" a="1"/>
  <c r="M21" i="32" s="1"/>
  <c r="G21" i="32" a="1"/>
  <c r="G21" i="32" s="1"/>
  <c r="H21" i="32" a="1"/>
  <c r="H21" i="32" s="1"/>
  <c r="U13" i="32" a="1"/>
  <c r="U13" i="32" s="1"/>
  <c r="S13" i="32" a="1"/>
  <c r="S13" i="32" s="1"/>
  <c r="V13" i="32" a="1"/>
  <c r="V13" i="32" s="1"/>
  <c r="Y13" i="32" s="1"/>
  <c r="T13" i="32" a="1"/>
  <c r="T13" i="32" s="1"/>
  <c r="R13" i="32" a="1"/>
  <c r="R13" i="32" s="1"/>
  <c r="X13" i="32" s="1"/>
  <c r="L13" i="32" a="1"/>
  <c r="L13" i="32" s="1"/>
  <c r="O13" i="32" a="1"/>
  <c r="O13" i="32" s="1"/>
  <c r="P13" i="32" a="1"/>
  <c r="P13" i="32" s="1"/>
  <c r="M13" i="32" a="1"/>
  <c r="M13" i="32" s="1"/>
  <c r="J13" i="32" a="1"/>
  <c r="J13" i="32" s="1"/>
  <c r="N13" i="32" a="1"/>
  <c r="N13" i="32" s="1"/>
  <c r="G13" i="32" a="1"/>
  <c r="G13" i="32" s="1"/>
  <c r="H13" i="32" a="1"/>
  <c r="H13" i="32" s="1"/>
  <c r="F13" i="32" a="1"/>
  <c r="F13" i="32" s="1"/>
  <c r="I13" i="32" a="1"/>
  <c r="I13" i="32" s="1"/>
  <c r="T104" i="32" a="1"/>
  <c r="T104" i="32" s="1"/>
  <c r="U104" i="32" a="1"/>
  <c r="U104" i="32" s="1"/>
  <c r="N104" i="32" a="1"/>
  <c r="N104" i="32" s="1"/>
  <c r="V104" i="32" a="1"/>
  <c r="V104" i="32" s="1"/>
  <c r="Y104" i="32" s="1"/>
  <c r="M104" i="32" a="1"/>
  <c r="M104" i="32" s="1"/>
  <c r="P104" i="32" a="1"/>
  <c r="P104" i="32" s="1"/>
  <c r="H104" i="32" a="1"/>
  <c r="H104" i="32" s="1"/>
  <c r="R104" i="32" a="1"/>
  <c r="R104" i="32" s="1"/>
  <c r="X104" i="32" s="1"/>
  <c r="O104" i="32" a="1"/>
  <c r="O104" i="32" s="1"/>
  <c r="S104" i="32" a="1"/>
  <c r="S104" i="32" s="1"/>
  <c r="I104" i="32" a="1"/>
  <c r="I104" i="32" s="1"/>
  <c r="F104" i="32" a="1"/>
  <c r="F104" i="32" s="1"/>
  <c r="L104" i="32" a="1"/>
  <c r="L104" i="32" s="1"/>
  <c r="G104" i="32" a="1"/>
  <c r="G104" i="32" s="1"/>
  <c r="J104" i="32" a="1"/>
  <c r="J104" i="32" s="1"/>
  <c r="V96" i="32" a="1"/>
  <c r="V96" i="32" s="1"/>
  <c r="Y96" i="32" s="1"/>
  <c r="T96" i="32" a="1"/>
  <c r="T96" i="32" s="1"/>
  <c r="U96" i="32" a="1"/>
  <c r="U96" i="32" s="1"/>
  <c r="N96" i="32" a="1"/>
  <c r="N96" i="32" s="1"/>
  <c r="H96" i="32" a="1"/>
  <c r="H96" i="32" s="1"/>
  <c r="O96" i="32" a="1"/>
  <c r="O96" i="32" s="1"/>
  <c r="R96" i="32" a="1"/>
  <c r="R96" i="32" s="1"/>
  <c r="X96" i="32" s="1"/>
  <c r="L96" i="32" a="1"/>
  <c r="L96" i="32" s="1"/>
  <c r="I96" i="32" a="1"/>
  <c r="I96" i="32" s="1"/>
  <c r="S96" i="32" a="1"/>
  <c r="S96" i="32" s="1"/>
  <c r="M96" i="32" a="1"/>
  <c r="M96" i="32" s="1"/>
  <c r="F96" i="32" a="1"/>
  <c r="F96" i="32" s="1"/>
  <c r="G96" i="32" a="1"/>
  <c r="G96" i="32" s="1"/>
  <c r="J96" i="32" a="1"/>
  <c r="J96" i="32" s="1"/>
  <c r="P96" i="32" a="1"/>
  <c r="P96" i="32" s="1"/>
  <c r="V88" i="32" a="1"/>
  <c r="V88" i="32" s="1"/>
  <c r="Y88" i="32" s="1"/>
  <c r="T88" i="32" a="1"/>
  <c r="T88" i="32" s="1"/>
  <c r="R88" i="32" a="1"/>
  <c r="R88" i="32" s="1"/>
  <c r="X88" i="32" s="1"/>
  <c r="S88" i="32" a="1"/>
  <c r="S88" i="32" s="1"/>
  <c r="U88" i="32" a="1"/>
  <c r="U88" i="32" s="1"/>
  <c r="N88" i="32" a="1"/>
  <c r="N88" i="32" s="1"/>
  <c r="O88" i="32" a="1"/>
  <c r="O88" i="32" s="1"/>
  <c r="H88" i="32" a="1"/>
  <c r="H88" i="32" s="1"/>
  <c r="L88" i="32" a="1"/>
  <c r="L88" i="32" s="1"/>
  <c r="P88" i="32" a="1"/>
  <c r="P88" i="32" s="1"/>
  <c r="F88" i="32" a="1"/>
  <c r="F88" i="32" s="1"/>
  <c r="G88" i="32" a="1"/>
  <c r="G88" i="32" s="1"/>
  <c r="J88" i="32" a="1"/>
  <c r="J88" i="32" s="1"/>
  <c r="M88" i="32" a="1"/>
  <c r="M88" i="32" s="1"/>
  <c r="I88" i="32" a="1"/>
  <c r="I88" i="32" s="1"/>
  <c r="V80" i="32" a="1"/>
  <c r="V80" i="32" s="1"/>
  <c r="Y80" i="32" s="1"/>
  <c r="T80" i="32" a="1"/>
  <c r="T80" i="32" s="1"/>
  <c r="U80" i="32" a="1"/>
  <c r="U80" i="32" s="1"/>
  <c r="L80" i="32" a="1"/>
  <c r="L80" i="32" s="1"/>
  <c r="O80" i="32" a="1"/>
  <c r="O80" i="32" s="1"/>
  <c r="R80" i="32" a="1"/>
  <c r="R80" i="32" s="1"/>
  <c r="X80" i="32" s="1"/>
  <c r="N80" i="32" a="1"/>
  <c r="N80" i="32" s="1"/>
  <c r="S80" i="32" a="1"/>
  <c r="S80" i="32" s="1"/>
  <c r="H80" i="32" a="1"/>
  <c r="H80" i="32" s="1"/>
  <c r="P80" i="32" a="1"/>
  <c r="P80" i="32" s="1"/>
  <c r="G80" i="32" a="1"/>
  <c r="G80" i="32" s="1"/>
  <c r="J80" i="32" a="1"/>
  <c r="J80" i="32" s="1"/>
  <c r="I80" i="32" a="1"/>
  <c r="I80" i="32" s="1"/>
  <c r="M80" i="32" a="1"/>
  <c r="M80" i="32" s="1"/>
  <c r="F80" i="32" a="1"/>
  <c r="F80" i="32" s="1"/>
  <c r="V72" i="32" a="1"/>
  <c r="V72" i="32" s="1"/>
  <c r="Y72" i="32" s="1"/>
  <c r="T72" i="32" a="1"/>
  <c r="T72" i="32" s="1"/>
  <c r="R72" i="32" a="1"/>
  <c r="R72" i="32" s="1"/>
  <c r="X72" i="32" s="1"/>
  <c r="N72" i="32" a="1"/>
  <c r="N72" i="32" s="1"/>
  <c r="S72" i="32" a="1"/>
  <c r="S72" i="32" s="1"/>
  <c r="L72" i="32" a="1"/>
  <c r="L72" i="32" s="1"/>
  <c r="O72" i="32" a="1"/>
  <c r="O72" i="32" s="1"/>
  <c r="M72" i="32" a="1"/>
  <c r="M72" i="32" s="1"/>
  <c r="U72" i="32" a="1"/>
  <c r="U72" i="32" s="1"/>
  <c r="P72" i="32" a="1"/>
  <c r="P72" i="32" s="1"/>
  <c r="H72" i="32" a="1"/>
  <c r="H72" i="32" s="1"/>
  <c r="I72" i="32" a="1"/>
  <c r="I72" i="32" s="1"/>
  <c r="F72" i="32" a="1"/>
  <c r="F72" i="32" s="1"/>
  <c r="G72" i="32" a="1"/>
  <c r="G72" i="32" s="1"/>
  <c r="J72" i="32" a="1"/>
  <c r="J72" i="32" s="1"/>
  <c r="U64" i="32" a="1"/>
  <c r="U64" i="32" s="1"/>
  <c r="R64" i="32" a="1"/>
  <c r="R64" i="32" s="1"/>
  <c r="X64" i="32" s="1"/>
  <c r="V64" i="32" a="1"/>
  <c r="V64" i="32" s="1"/>
  <c r="Y64" i="32" s="1"/>
  <c r="S64" i="32" a="1"/>
  <c r="S64" i="32" s="1"/>
  <c r="T64" i="32" a="1"/>
  <c r="T64" i="32" s="1"/>
  <c r="O64" i="32" a="1"/>
  <c r="O64" i="32" s="1"/>
  <c r="M64" i="32" a="1"/>
  <c r="M64" i="32" s="1"/>
  <c r="P64" i="32" a="1"/>
  <c r="P64" i="32" s="1"/>
  <c r="L64" i="32" a="1"/>
  <c r="L64" i="32" s="1"/>
  <c r="N64" i="32" a="1"/>
  <c r="N64" i="32" s="1"/>
  <c r="I64" i="32" a="1"/>
  <c r="I64" i="32" s="1"/>
  <c r="H64" i="32" a="1"/>
  <c r="H64" i="32" s="1"/>
  <c r="F64" i="32" a="1"/>
  <c r="F64" i="32" s="1"/>
  <c r="J64" i="32" a="1"/>
  <c r="J64" i="32" s="1"/>
  <c r="G64" i="32" a="1"/>
  <c r="G64" i="32" s="1"/>
  <c r="U56" i="32" a="1"/>
  <c r="U56" i="32" s="1"/>
  <c r="R56" i="32" a="1"/>
  <c r="R56" i="32" s="1"/>
  <c r="X56" i="32" s="1"/>
  <c r="V56" i="32" a="1"/>
  <c r="V56" i="32" s="1"/>
  <c r="Y56" i="32" s="1"/>
  <c r="S56" i="32" a="1"/>
  <c r="S56" i="32" s="1"/>
  <c r="T56" i="32" a="1"/>
  <c r="T56" i="32" s="1"/>
  <c r="N56" i="32" a="1"/>
  <c r="N56" i="32" s="1"/>
  <c r="L56" i="32" a="1"/>
  <c r="L56" i="32" s="1"/>
  <c r="M56" i="32" a="1"/>
  <c r="M56" i="32" s="1"/>
  <c r="O56" i="32" a="1"/>
  <c r="O56" i="32" s="1"/>
  <c r="H56" i="32" a="1"/>
  <c r="H56" i="32" s="1"/>
  <c r="P56" i="32" a="1"/>
  <c r="P56" i="32" s="1"/>
  <c r="F56" i="32" a="1"/>
  <c r="F56" i="32" s="1"/>
  <c r="I56" i="32" a="1"/>
  <c r="I56" i="32" s="1"/>
  <c r="J56" i="32" a="1"/>
  <c r="J56" i="32" s="1"/>
  <c r="G56" i="32" a="1"/>
  <c r="G56" i="32" s="1"/>
  <c r="U52" i="32" a="1"/>
  <c r="U52" i="32" s="1"/>
  <c r="R52" i="32" a="1"/>
  <c r="R52" i="32" s="1"/>
  <c r="X52" i="32" s="1"/>
  <c r="V52" i="32" a="1"/>
  <c r="V52" i="32" s="1"/>
  <c r="Y52" i="32" s="1"/>
  <c r="S52" i="32" a="1"/>
  <c r="S52" i="32" s="1"/>
  <c r="T52" i="32" a="1"/>
  <c r="T52" i="32" s="1"/>
  <c r="O52" i="32" a="1"/>
  <c r="O52" i="32" s="1"/>
  <c r="L52" i="32" a="1"/>
  <c r="L52" i="32" s="1"/>
  <c r="P52" i="32" a="1"/>
  <c r="P52" i="32" s="1"/>
  <c r="M52" i="32" a="1"/>
  <c r="M52" i="32" s="1"/>
  <c r="N52" i="32" a="1"/>
  <c r="N52" i="32" s="1"/>
  <c r="I52" i="32" a="1"/>
  <c r="I52" i="32" s="1"/>
  <c r="H52" i="32" a="1"/>
  <c r="H52" i="32" s="1"/>
  <c r="J52" i="32" a="1"/>
  <c r="J52" i="32" s="1"/>
  <c r="F52" i="32" a="1"/>
  <c r="F52" i="32" s="1"/>
  <c r="G52" i="32" a="1"/>
  <c r="G52" i="32" s="1"/>
  <c r="U48" i="32" a="1"/>
  <c r="U48" i="32" s="1"/>
  <c r="R48" i="32" a="1"/>
  <c r="R48" i="32" s="1"/>
  <c r="X48" i="32" s="1"/>
  <c r="V48" i="32" a="1"/>
  <c r="V48" i="32" s="1"/>
  <c r="Y48" i="32" s="1"/>
  <c r="S48" i="32" a="1"/>
  <c r="S48" i="32" s="1"/>
  <c r="T48" i="32" a="1"/>
  <c r="T48" i="32" s="1"/>
  <c r="O48" i="32" a="1"/>
  <c r="O48" i="32" s="1"/>
  <c r="M48" i="32" a="1"/>
  <c r="M48" i="32" s="1"/>
  <c r="P48" i="32" a="1"/>
  <c r="P48" i="32" s="1"/>
  <c r="N48" i="32" a="1"/>
  <c r="N48" i="32" s="1"/>
  <c r="I48" i="32" a="1"/>
  <c r="I48" i="32" s="1"/>
  <c r="G48" i="32" a="1"/>
  <c r="G48" i="32" s="1"/>
  <c r="L48" i="32" a="1"/>
  <c r="L48" i="32" s="1"/>
  <c r="H48" i="32" a="1"/>
  <c r="H48" i="32" s="1"/>
  <c r="F48" i="32" a="1"/>
  <c r="F48" i="32" s="1"/>
  <c r="J48" i="32" a="1"/>
  <c r="J48" i="32" s="1"/>
  <c r="U44" i="32" a="1"/>
  <c r="U44" i="32" s="1"/>
  <c r="R44" i="32" a="1"/>
  <c r="R44" i="32" s="1"/>
  <c r="X44" i="32" s="1"/>
  <c r="V44" i="32" a="1"/>
  <c r="V44" i="32" s="1"/>
  <c r="Y44" i="32" s="1"/>
  <c r="S44" i="32" a="1"/>
  <c r="S44" i="32" s="1"/>
  <c r="M44" i="32" a="1"/>
  <c r="M44" i="32" s="1"/>
  <c r="T44" i="32" a="1"/>
  <c r="T44" i="32" s="1"/>
  <c r="N44" i="32" a="1"/>
  <c r="N44" i="32" s="1"/>
  <c r="O44" i="32" a="1"/>
  <c r="O44" i="32" s="1"/>
  <c r="P44" i="32" a="1"/>
  <c r="P44" i="32" s="1"/>
  <c r="G44" i="32" a="1"/>
  <c r="G44" i="32" s="1"/>
  <c r="L44" i="32" a="1"/>
  <c r="L44" i="32" s="1"/>
  <c r="J44" i="32" a="1"/>
  <c r="J44" i="32" s="1"/>
  <c r="F44" i="32" a="1"/>
  <c r="F44" i="32" s="1"/>
  <c r="H44" i="32" a="1"/>
  <c r="H44" i="32" s="1"/>
  <c r="I44" i="32" a="1"/>
  <c r="I44" i="32" s="1"/>
  <c r="S40" i="32" a="1"/>
  <c r="S40" i="32" s="1"/>
  <c r="V40" i="32" a="1"/>
  <c r="V40" i="32" s="1"/>
  <c r="Y40" i="32" s="1"/>
  <c r="T40" i="32" a="1"/>
  <c r="T40" i="32" s="1"/>
  <c r="R40" i="32" a="1"/>
  <c r="R40" i="32" s="1"/>
  <c r="X40" i="32" s="1"/>
  <c r="U40" i="32" a="1"/>
  <c r="U40" i="32" s="1"/>
  <c r="L40" i="32" a="1"/>
  <c r="L40" i="32" s="1"/>
  <c r="O40" i="32" a="1"/>
  <c r="O40" i="32" s="1"/>
  <c r="M40" i="32" a="1"/>
  <c r="M40" i="32" s="1"/>
  <c r="P40" i="32" a="1"/>
  <c r="P40" i="32" s="1"/>
  <c r="N40" i="32" a="1"/>
  <c r="N40" i="32" s="1"/>
  <c r="F40" i="32" a="1"/>
  <c r="F40" i="32" s="1"/>
  <c r="I40" i="32" a="1"/>
  <c r="I40" i="32" s="1"/>
  <c r="G40" i="32" a="1"/>
  <c r="G40" i="32" s="1"/>
  <c r="H40" i="32" a="1"/>
  <c r="H40" i="32" s="1"/>
  <c r="J40" i="32" a="1"/>
  <c r="J40" i="32" s="1"/>
  <c r="R36" i="32" a="1"/>
  <c r="R36" i="32" s="1"/>
  <c r="X36" i="32" s="1"/>
  <c r="V36" i="32" a="1"/>
  <c r="V36" i="32" s="1"/>
  <c r="Y36" i="32" s="1"/>
  <c r="S36" i="32" a="1"/>
  <c r="S36" i="32" s="1"/>
  <c r="T36" i="32" a="1"/>
  <c r="T36" i="32" s="1"/>
  <c r="N36" i="32" a="1"/>
  <c r="N36" i="32" s="1"/>
  <c r="O36" i="32" a="1"/>
  <c r="O36" i="32" s="1"/>
  <c r="L36" i="32" a="1"/>
  <c r="L36" i="32" s="1"/>
  <c r="U36" i="32" a="1"/>
  <c r="U36" i="32" s="1"/>
  <c r="M36" i="32" a="1"/>
  <c r="M36" i="32" s="1"/>
  <c r="H36" i="32" a="1"/>
  <c r="H36" i="32" s="1"/>
  <c r="P36" i="32" a="1"/>
  <c r="P36" i="32" s="1"/>
  <c r="G36" i="32" a="1"/>
  <c r="G36" i="32" s="1"/>
  <c r="I36" i="32" a="1"/>
  <c r="I36" i="32" s="1"/>
  <c r="J36" i="32" a="1"/>
  <c r="J36" i="32" s="1"/>
  <c r="F36" i="32" a="1"/>
  <c r="F36" i="32" s="1"/>
  <c r="T28" i="32" a="1"/>
  <c r="T28" i="32" s="1"/>
  <c r="U28" i="32" a="1"/>
  <c r="U28" i="32" s="1"/>
  <c r="R28" i="32" a="1"/>
  <c r="R28" i="32" s="1"/>
  <c r="X28" i="32" s="1"/>
  <c r="V28" i="32" a="1"/>
  <c r="V28" i="32" s="1"/>
  <c r="Y28" i="32" s="1"/>
  <c r="O28" i="32" a="1"/>
  <c r="O28" i="32" s="1"/>
  <c r="S28" i="32" a="1"/>
  <c r="S28" i="32" s="1"/>
  <c r="L28" i="32" a="1"/>
  <c r="L28" i="32" s="1"/>
  <c r="P28" i="32" a="1"/>
  <c r="P28" i="32" s="1"/>
  <c r="F28" i="32" a="1"/>
  <c r="F28" i="32" s="1"/>
  <c r="J28" i="32" a="1"/>
  <c r="J28" i="32" s="1"/>
  <c r="H28" i="32" a="1"/>
  <c r="H28" i="32" s="1"/>
  <c r="G28" i="32" a="1"/>
  <c r="G28" i="32" s="1"/>
  <c r="M28" i="32" a="1"/>
  <c r="M28" i="32" s="1"/>
  <c r="I28" i="32" a="1"/>
  <c r="I28" i="32" s="1"/>
  <c r="N28" i="32" a="1"/>
  <c r="N28" i="32" s="1"/>
  <c r="T24" i="32" a="1"/>
  <c r="T24" i="32" s="1"/>
  <c r="R24" i="32" a="1"/>
  <c r="R24" i="32" s="1"/>
  <c r="X24" i="32" s="1"/>
  <c r="U24" i="32" a="1"/>
  <c r="U24" i="32" s="1"/>
  <c r="S24" i="32" a="1"/>
  <c r="S24" i="32" s="1"/>
  <c r="N24" i="32" a="1"/>
  <c r="N24" i="32" s="1"/>
  <c r="V24" i="32" a="1"/>
  <c r="V24" i="32" s="1"/>
  <c r="Y24" i="32" s="1"/>
  <c r="O24" i="32" a="1"/>
  <c r="O24" i="32" s="1"/>
  <c r="H24" i="32" a="1"/>
  <c r="H24" i="32" s="1"/>
  <c r="P24" i="32" a="1"/>
  <c r="P24" i="32" s="1"/>
  <c r="L24" i="32" a="1"/>
  <c r="L24" i="32" s="1"/>
  <c r="I24" i="32" a="1"/>
  <c r="I24" i="32" s="1"/>
  <c r="M24" i="32" a="1"/>
  <c r="M24" i="32" s="1"/>
  <c r="F24" i="32" a="1"/>
  <c r="F24" i="32" s="1"/>
  <c r="J24" i="32" a="1"/>
  <c r="J24" i="32" s="1"/>
  <c r="G24" i="32" a="1"/>
  <c r="G24" i="32" s="1"/>
  <c r="S20" i="32" a="1"/>
  <c r="S20" i="32" s="1"/>
  <c r="T20" i="32" a="1"/>
  <c r="T20" i="32" s="1"/>
  <c r="U20" i="32" a="1"/>
  <c r="U20" i="32" s="1"/>
  <c r="V20" i="32" a="1"/>
  <c r="V20" i="32" s="1"/>
  <c r="Y20" i="32" s="1"/>
  <c r="L20" i="32" a="1"/>
  <c r="L20" i="32" s="1"/>
  <c r="P20" i="32" a="1"/>
  <c r="P20" i="32" s="1"/>
  <c r="M20" i="32" a="1"/>
  <c r="M20" i="32" s="1"/>
  <c r="N20" i="32" a="1"/>
  <c r="N20" i="32" s="1"/>
  <c r="G20" i="32" a="1"/>
  <c r="G20" i="32" s="1"/>
  <c r="O20" i="32" a="1"/>
  <c r="O20" i="32" s="1"/>
  <c r="J20" i="32" a="1"/>
  <c r="J20" i="32" s="1"/>
  <c r="R20" i="32" a="1"/>
  <c r="R20" i="32" s="1"/>
  <c r="X20" i="32" s="1"/>
  <c r="F20" i="32" a="1"/>
  <c r="F20" i="32" s="1"/>
  <c r="H20" i="32" a="1"/>
  <c r="H20" i="32" s="1"/>
  <c r="I20" i="32" a="1"/>
  <c r="I20" i="32" s="1"/>
  <c r="V16" i="32" a="1"/>
  <c r="V16" i="32" s="1"/>
  <c r="Y16" i="32" s="1"/>
  <c r="T16" i="32" a="1"/>
  <c r="T16" i="32" s="1"/>
  <c r="R16" i="32" a="1"/>
  <c r="R16" i="32" s="1"/>
  <c r="X16" i="32" s="1"/>
  <c r="U16" i="32" a="1"/>
  <c r="U16" i="32" s="1"/>
  <c r="S16" i="32" a="1"/>
  <c r="S16" i="32" s="1"/>
  <c r="N16" i="32" a="1"/>
  <c r="N16" i="32" s="1"/>
  <c r="L16" i="32" a="1"/>
  <c r="L16" i="32" s="1"/>
  <c r="O16" i="32" a="1"/>
  <c r="O16" i="32" s="1"/>
  <c r="M16" i="32" a="1"/>
  <c r="M16" i="32" s="1"/>
  <c r="F16" i="32" a="1"/>
  <c r="F16" i="32" s="1"/>
  <c r="I16" i="32" a="1"/>
  <c r="I16" i="32" s="1"/>
  <c r="G16" i="32" a="1"/>
  <c r="G16" i="32" s="1"/>
  <c r="H16" i="32" a="1"/>
  <c r="H16" i="32" s="1"/>
  <c r="J16" i="32" a="1"/>
  <c r="J16" i="32" s="1"/>
  <c r="P16" i="32" a="1"/>
  <c r="P16" i="32" s="1"/>
  <c r="T12" i="32" a="1"/>
  <c r="T12" i="32" s="1"/>
  <c r="U12" i="32" a="1"/>
  <c r="U12" i="32" s="1"/>
  <c r="R12" i="32" a="1"/>
  <c r="R12" i="32" s="1"/>
  <c r="X12" i="32" s="1"/>
  <c r="V12" i="32" a="1"/>
  <c r="V12" i="32" s="1"/>
  <c r="Y12" i="32" s="1"/>
  <c r="M12" i="32" a="1"/>
  <c r="M12" i="32" s="1"/>
  <c r="S12" i="32" a="1"/>
  <c r="S12" i="32" s="1"/>
  <c r="N12" i="32" a="1"/>
  <c r="N12" i="32" s="1"/>
  <c r="H12" i="32" a="1"/>
  <c r="H12" i="32" s="1"/>
  <c r="L12" i="32" a="1"/>
  <c r="L12" i="32" s="1"/>
  <c r="O12" i="32" a="1"/>
  <c r="O12" i="32" s="1"/>
  <c r="G12" i="32" a="1"/>
  <c r="G12" i="32" s="1"/>
  <c r="P12" i="32" a="1"/>
  <c r="P12" i="32" s="1"/>
  <c r="I12" i="32" a="1"/>
  <c r="I12" i="32" s="1"/>
  <c r="J12" i="32" a="1"/>
  <c r="J12" i="32" s="1"/>
  <c r="F12" i="32" a="1"/>
  <c r="F12" i="32" s="1"/>
  <c r="R107" i="32" a="1"/>
  <c r="R107" i="32" s="1"/>
  <c r="X107" i="32" s="1"/>
  <c r="U107" i="32" a="1"/>
  <c r="U107" i="32" s="1"/>
  <c r="S107" i="32" a="1"/>
  <c r="S107" i="32" s="1"/>
  <c r="O107" i="32" a="1"/>
  <c r="O107" i="32" s="1"/>
  <c r="T107" i="32" a="1"/>
  <c r="T107" i="32" s="1"/>
  <c r="V107" i="32" a="1"/>
  <c r="V107" i="32" s="1"/>
  <c r="Y107" i="32" s="1"/>
  <c r="L107" i="32" a="1"/>
  <c r="L107" i="32" s="1"/>
  <c r="P107" i="32" a="1"/>
  <c r="P107" i="32" s="1"/>
  <c r="I107" i="32" a="1"/>
  <c r="I107" i="32" s="1"/>
  <c r="M107" i="32" a="1"/>
  <c r="M107" i="32" s="1"/>
  <c r="N107" i="32" a="1"/>
  <c r="N107" i="32" s="1"/>
  <c r="G107" i="32" a="1"/>
  <c r="G107" i="32" s="1"/>
  <c r="H107" i="32" a="1"/>
  <c r="H107" i="32" s="1"/>
  <c r="F107" i="32" a="1"/>
  <c r="F107" i="32" s="1"/>
  <c r="J107" i="32" a="1"/>
  <c r="J107" i="32" s="1"/>
  <c r="T103" i="32" a="1"/>
  <c r="T103" i="32" s="1"/>
  <c r="R103" i="32" a="1"/>
  <c r="R103" i="32" s="1"/>
  <c r="X103" i="32" s="1"/>
  <c r="U103" i="32" a="1"/>
  <c r="U103" i="32" s="1"/>
  <c r="V103" i="32" a="1"/>
  <c r="V103" i="32" s="1"/>
  <c r="Y103" i="32" s="1"/>
  <c r="S103" i="32" a="1"/>
  <c r="S103" i="32" s="1"/>
  <c r="N103" i="32" a="1"/>
  <c r="N103" i="32" s="1"/>
  <c r="H103" i="32" a="1"/>
  <c r="H103" i="32" s="1"/>
  <c r="L103" i="32" a="1"/>
  <c r="L103" i="32" s="1"/>
  <c r="O103" i="32" a="1"/>
  <c r="O103" i="32" s="1"/>
  <c r="F103" i="32" a="1"/>
  <c r="F103" i="32" s="1"/>
  <c r="I103" i="32" a="1"/>
  <c r="I103" i="32" s="1"/>
  <c r="M103" i="32" a="1"/>
  <c r="M103" i="32" s="1"/>
  <c r="J103" i="32" a="1"/>
  <c r="J103" i="32" s="1"/>
  <c r="P103" i="32" a="1"/>
  <c r="P103" i="32" s="1"/>
  <c r="G103" i="32" a="1"/>
  <c r="G103" i="32" s="1"/>
  <c r="R99" i="32" a="1"/>
  <c r="R99" i="32" s="1"/>
  <c r="X99" i="32" s="1"/>
  <c r="U99" i="32" a="1"/>
  <c r="U99" i="32" s="1"/>
  <c r="V99" i="32" a="1"/>
  <c r="V99" i="32" s="1"/>
  <c r="Y99" i="32" s="1"/>
  <c r="S99" i="32" a="1"/>
  <c r="S99" i="32" s="1"/>
  <c r="O99" i="32" a="1"/>
  <c r="O99" i="32" s="1"/>
  <c r="T99" i="32" a="1"/>
  <c r="T99" i="32" s="1"/>
  <c r="M99" i="32" a="1"/>
  <c r="M99" i="32" s="1"/>
  <c r="I99" i="32" a="1"/>
  <c r="I99" i="32" s="1"/>
  <c r="N99" i="32" a="1"/>
  <c r="N99" i="32" s="1"/>
  <c r="H99" i="32" a="1"/>
  <c r="H99" i="32" s="1"/>
  <c r="L99" i="32" a="1"/>
  <c r="L99" i="32" s="1"/>
  <c r="F99" i="32" a="1"/>
  <c r="F99" i="32" s="1"/>
  <c r="J99" i="32" a="1"/>
  <c r="J99" i="32" s="1"/>
  <c r="P99" i="32" a="1"/>
  <c r="P99" i="32" s="1"/>
  <c r="G99" i="32" a="1"/>
  <c r="G99" i="32" s="1"/>
  <c r="S95" i="32" a="1"/>
  <c r="S95" i="32" s="1"/>
  <c r="V95" i="32" a="1"/>
  <c r="V95" i="32" s="1"/>
  <c r="Y95" i="32" s="1"/>
  <c r="T95" i="32" a="1"/>
  <c r="T95" i="32" s="1"/>
  <c r="U95" i="32" a="1"/>
  <c r="U95" i="32" s="1"/>
  <c r="R95" i="32" a="1"/>
  <c r="R95" i="32" s="1"/>
  <c r="X95" i="32" s="1"/>
  <c r="N95" i="32" a="1"/>
  <c r="N95" i="32" s="1"/>
  <c r="L95" i="32" a="1"/>
  <c r="L95" i="32" s="1"/>
  <c r="O95" i="32" a="1"/>
  <c r="O95" i="32" s="1"/>
  <c r="H95" i="32" a="1"/>
  <c r="H95" i="32" s="1"/>
  <c r="P95" i="32" a="1"/>
  <c r="P95" i="32" s="1"/>
  <c r="J95" i="32" a="1"/>
  <c r="J95" i="32" s="1"/>
  <c r="G95" i="32" a="1"/>
  <c r="G95" i="32" s="1"/>
  <c r="M95" i="32" a="1"/>
  <c r="M95" i="32" s="1"/>
  <c r="F95" i="32" a="1"/>
  <c r="F95" i="32" s="1"/>
  <c r="I95" i="32" a="1"/>
  <c r="I95" i="32" s="1"/>
  <c r="R91" i="32" a="1"/>
  <c r="R91" i="32" s="1"/>
  <c r="X91" i="32" s="1"/>
  <c r="U91" i="32" a="1"/>
  <c r="U91" i="32" s="1"/>
  <c r="S91" i="32" a="1"/>
  <c r="S91" i="32" s="1"/>
  <c r="T91" i="32" a="1"/>
  <c r="T91" i="32" s="1"/>
  <c r="O91" i="32" a="1"/>
  <c r="O91" i="32" s="1"/>
  <c r="N91" i="32" a="1"/>
  <c r="N91" i="32" s="1"/>
  <c r="I91" i="32" a="1"/>
  <c r="I91" i="32" s="1"/>
  <c r="P91" i="32" a="1"/>
  <c r="P91" i="32" s="1"/>
  <c r="F91" i="32" a="1"/>
  <c r="F91" i="32" s="1"/>
  <c r="J91" i="32" a="1"/>
  <c r="J91" i="32" s="1"/>
  <c r="V91" i="32" a="1"/>
  <c r="V91" i="32" s="1"/>
  <c r="Y91" i="32" s="1"/>
  <c r="L91" i="32" a="1"/>
  <c r="L91" i="32" s="1"/>
  <c r="G91" i="32" a="1"/>
  <c r="G91" i="32" s="1"/>
  <c r="M91" i="32" a="1"/>
  <c r="M91" i="32" s="1"/>
  <c r="H91" i="32" a="1"/>
  <c r="H91" i="32" s="1"/>
  <c r="S87" i="32" a="1"/>
  <c r="S87" i="32" s="1"/>
  <c r="V87" i="32" a="1"/>
  <c r="V87" i="32" s="1"/>
  <c r="Y87" i="32" s="1"/>
  <c r="T87" i="32" a="1"/>
  <c r="T87" i="32" s="1"/>
  <c r="R87" i="32" a="1"/>
  <c r="R87" i="32" s="1"/>
  <c r="N87" i="32" a="1"/>
  <c r="N87" i="32" s="1"/>
  <c r="P87" i="32" a="1"/>
  <c r="P87" i="32" s="1"/>
  <c r="H87" i="32" a="1"/>
  <c r="H87" i="32" s="1"/>
  <c r="M87" i="32" a="1"/>
  <c r="M87" i="32" s="1"/>
  <c r="G87" i="32" a="1"/>
  <c r="G87" i="32" s="1"/>
  <c r="U87" i="32" a="1"/>
  <c r="U87" i="32" s="1"/>
  <c r="O87" i="32" a="1"/>
  <c r="O87" i="32" s="1"/>
  <c r="F87" i="32" a="1"/>
  <c r="F87" i="32" s="1"/>
  <c r="I87" i="32" a="1"/>
  <c r="I87" i="32" s="1"/>
  <c r="L87" i="32" a="1"/>
  <c r="L87" i="32" s="1"/>
  <c r="J87" i="32" a="1"/>
  <c r="J87" i="32" s="1"/>
  <c r="R83" i="32" a="1"/>
  <c r="R83" i="32" s="1"/>
  <c r="X83" i="32" s="1"/>
  <c r="U83" i="32" a="1"/>
  <c r="U83" i="32" s="1"/>
  <c r="V83" i="32" a="1"/>
  <c r="V83" i="32" s="1"/>
  <c r="Y83" i="32" s="1"/>
  <c r="M83" i="32" a="1"/>
  <c r="M83" i="32" s="1"/>
  <c r="P83" i="32" a="1"/>
  <c r="P83" i="32" s="1"/>
  <c r="N83" i="32" a="1"/>
  <c r="N83" i="32" s="1"/>
  <c r="I83" i="32" a="1"/>
  <c r="I83" i="32" s="1"/>
  <c r="F83" i="32" a="1"/>
  <c r="F83" i="32" s="1"/>
  <c r="J83" i="32" a="1"/>
  <c r="J83" i="32" s="1"/>
  <c r="L83" i="32" a="1"/>
  <c r="L83" i="32" s="1"/>
  <c r="G83" i="32" a="1"/>
  <c r="G83" i="32" s="1"/>
  <c r="S83" i="32" a="1"/>
  <c r="S83" i="32" s="1"/>
  <c r="O83" i="32" a="1"/>
  <c r="O83" i="32" s="1"/>
  <c r="H83" i="32" a="1"/>
  <c r="H83" i="32" s="1"/>
  <c r="T83" i="32" a="1"/>
  <c r="T83" i="32" s="1"/>
  <c r="S79" i="32" a="1"/>
  <c r="S79" i="32" s="1"/>
  <c r="V79" i="32" a="1"/>
  <c r="V79" i="32" s="1"/>
  <c r="Y79" i="32" s="1"/>
  <c r="T79" i="32" a="1"/>
  <c r="T79" i="32" s="1"/>
  <c r="U79" i="32" a="1"/>
  <c r="U79" i="32" s="1"/>
  <c r="L79" i="32" a="1"/>
  <c r="L79" i="32" s="1"/>
  <c r="P79" i="32" a="1"/>
  <c r="P79" i="32" s="1"/>
  <c r="N79" i="32" a="1"/>
  <c r="N79" i="32" s="1"/>
  <c r="H79" i="32" a="1"/>
  <c r="H79" i="32" s="1"/>
  <c r="O79" i="32" a="1"/>
  <c r="O79" i="32" s="1"/>
  <c r="R79" i="32" a="1"/>
  <c r="R79" i="32" s="1"/>
  <c r="X79" i="32" s="1"/>
  <c r="M79" i="32" a="1"/>
  <c r="M79" i="32" s="1"/>
  <c r="F79" i="32" a="1"/>
  <c r="F79" i="32" s="1"/>
  <c r="I79" i="32" a="1"/>
  <c r="I79" i="32" s="1"/>
  <c r="J79" i="32" a="1"/>
  <c r="J79" i="32" s="1"/>
  <c r="G79" i="32" a="1"/>
  <c r="G79" i="32" s="1"/>
  <c r="R75" i="32" a="1"/>
  <c r="R75" i="32" s="1"/>
  <c r="X75" i="32" s="1"/>
  <c r="U75" i="32" a="1"/>
  <c r="U75" i="32" s="1"/>
  <c r="S75" i="32" a="1"/>
  <c r="S75" i="32" s="1"/>
  <c r="O75" i="32" a="1"/>
  <c r="O75" i="32" s="1"/>
  <c r="T75" i="32" a="1"/>
  <c r="T75" i="32" s="1"/>
  <c r="M75" i="32" a="1"/>
  <c r="M75" i="32" s="1"/>
  <c r="P75" i="32" a="1"/>
  <c r="P75" i="32" s="1"/>
  <c r="V75" i="32" a="1"/>
  <c r="V75" i="32" s="1"/>
  <c r="Y75" i="32" s="1"/>
  <c r="N75" i="32" a="1"/>
  <c r="N75" i="32" s="1"/>
  <c r="I75" i="32" a="1"/>
  <c r="I75" i="32" s="1"/>
  <c r="G75" i="32" a="1"/>
  <c r="G75" i="32" s="1"/>
  <c r="H75" i="32" a="1"/>
  <c r="H75" i="32" s="1"/>
  <c r="L75" i="32" a="1"/>
  <c r="L75" i="32" s="1"/>
  <c r="F75" i="32" a="1"/>
  <c r="F75" i="32" s="1"/>
  <c r="J75" i="32" a="1"/>
  <c r="J75" i="32" s="1"/>
  <c r="S71" i="32" a="1"/>
  <c r="S71" i="32" s="1"/>
  <c r="V71" i="32" a="1"/>
  <c r="V71" i="32" s="1"/>
  <c r="Y71" i="32" s="1"/>
  <c r="T71" i="32" a="1"/>
  <c r="T71" i="32" s="1"/>
  <c r="R71" i="32" a="1"/>
  <c r="R71" i="32" s="1"/>
  <c r="X71" i="32" s="1"/>
  <c r="N71" i="32" a="1"/>
  <c r="N71" i="32" s="1"/>
  <c r="L71" i="32" a="1"/>
  <c r="L71" i="32" s="1"/>
  <c r="U71" i="32" a="1"/>
  <c r="U71" i="32" s="1"/>
  <c r="O71" i="32" a="1"/>
  <c r="O71" i="32" s="1"/>
  <c r="H71" i="32" a="1"/>
  <c r="H71" i="32" s="1"/>
  <c r="P71" i="32" a="1"/>
  <c r="P71" i="32" s="1"/>
  <c r="F71" i="32" a="1"/>
  <c r="F71" i="32" s="1"/>
  <c r="I71" i="32" a="1"/>
  <c r="I71" i="32" s="1"/>
  <c r="M71" i="32" a="1"/>
  <c r="M71" i="32" s="1"/>
  <c r="J71" i="32" a="1"/>
  <c r="J71" i="32" s="1"/>
  <c r="G71" i="32" a="1"/>
  <c r="G71" i="32" s="1"/>
  <c r="S67" i="32" a="1"/>
  <c r="S67" i="32" s="1"/>
  <c r="V67" i="32" a="1"/>
  <c r="V67" i="32" s="1"/>
  <c r="Y67" i="32" s="1"/>
  <c r="T67" i="32" a="1"/>
  <c r="T67" i="32" s="1"/>
  <c r="R67" i="32" a="1"/>
  <c r="R67" i="32" s="1"/>
  <c r="X67" i="32" s="1"/>
  <c r="U67" i="32" a="1"/>
  <c r="U67" i="32" s="1"/>
  <c r="P67" i="32" a="1"/>
  <c r="P67" i="32" s="1"/>
  <c r="N67" i="32" a="1"/>
  <c r="N67" i="32" s="1"/>
  <c r="O67" i="32" a="1"/>
  <c r="O67" i="32" s="1"/>
  <c r="L67" i="32" a="1"/>
  <c r="L67" i="32" s="1"/>
  <c r="J67" i="32" a="1"/>
  <c r="J67" i="32" s="1"/>
  <c r="M67" i="32" a="1"/>
  <c r="M67" i="32" s="1"/>
  <c r="F67" i="32" a="1"/>
  <c r="F67" i="32" s="1"/>
  <c r="G67" i="32" a="1"/>
  <c r="G67" i="32" s="1"/>
  <c r="H67" i="32" a="1"/>
  <c r="H67" i="32" s="1"/>
  <c r="I67" i="32" a="1"/>
  <c r="I67" i="32" s="1"/>
  <c r="R63" i="32" a="1"/>
  <c r="R63" i="32" s="1"/>
  <c r="X63" i="32" s="1"/>
  <c r="V63" i="32" a="1"/>
  <c r="V63" i="32" s="1"/>
  <c r="Y63" i="32" s="1"/>
  <c r="S63" i="32" a="1"/>
  <c r="S63" i="32" s="1"/>
  <c r="T63" i="32" a="1"/>
  <c r="T63" i="32" s="1"/>
  <c r="N63" i="32" a="1"/>
  <c r="N63" i="32" s="1"/>
  <c r="U63" i="32" a="1"/>
  <c r="U63" i="32" s="1"/>
  <c r="O63" i="32" a="1"/>
  <c r="O63" i="32" s="1"/>
  <c r="P63" i="32" a="1"/>
  <c r="P63" i="32" s="1"/>
  <c r="H63" i="32" a="1"/>
  <c r="H63" i="32" s="1"/>
  <c r="L63" i="32" a="1"/>
  <c r="L63" i="32" s="1"/>
  <c r="I63" i="32" a="1"/>
  <c r="I63" i="32" s="1"/>
  <c r="M63" i="32" a="1"/>
  <c r="M63" i="32" s="1"/>
  <c r="J63" i="32" a="1"/>
  <c r="J63" i="32" s="1"/>
  <c r="F63" i="32" a="1"/>
  <c r="F63" i="32" s="1"/>
  <c r="G63" i="32" a="1"/>
  <c r="G63" i="32" s="1"/>
  <c r="R59" i="32" a="1"/>
  <c r="R59" i="32" s="1"/>
  <c r="X59" i="32" s="1"/>
  <c r="V59" i="32" a="1"/>
  <c r="V59" i="32" s="1"/>
  <c r="Y59" i="32" s="1"/>
  <c r="S59" i="32" a="1"/>
  <c r="S59" i="32" s="1"/>
  <c r="T59" i="32" a="1"/>
  <c r="T59" i="32" s="1"/>
  <c r="L59" i="32" a="1"/>
  <c r="L59" i="32" s="1"/>
  <c r="O59" i="32" a="1"/>
  <c r="O59" i="32" s="1"/>
  <c r="M59" i="32" a="1"/>
  <c r="M59" i="32" s="1"/>
  <c r="U59" i="32" a="1"/>
  <c r="U59" i="32" s="1"/>
  <c r="P59" i="32" a="1"/>
  <c r="P59" i="32" s="1"/>
  <c r="F59" i="32" a="1"/>
  <c r="F59" i="32" s="1"/>
  <c r="I59" i="32" a="1"/>
  <c r="I59" i="32" s="1"/>
  <c r="N59" i="32" a="1"/>
  <c r="N59" i="32" s="1"/>
  <c r="H59" i="32" a="1"/>
  <c r="H59" i="32" s="1"/>
  <c r="G59" i="32" a="1"/>
  <c r="G59" i="32" s="1"/>
  <c r="J59" i="32" a="1"/>
  <c r="J59" i="32" s="1"/>
  <c r="R55" i="32" a="1"/>
  <c r="R55" i="32" s="1"/>
  <c r="X55" i="32" s="1"/>
  <c r="V55" i="32" a="1"/>
  <c r="V55" i="32" s="1"/>
  <c r="Y55" i="32" s="1"/>
  <c r="S55" i="32" a="1"/>
  <c r="S55" i="32" s="1"/>
  <c r="T55" i="32" a="1"/>
  <c r="T55" i="32" s="1"/>
  <c r="U55" i="32" a="1"/>
  <c r="U55" i="32" s="1"/>
  <c r="L55" i="32" a="1"/>
  <c r="L55" i="32" s="1"/>
  <c r="P55" i="32" a="1"/>
  <c r="P55" i="32" s="1"/>
  <c r="M55" i="32" a="1"/>
  <c r="M55" i="32" s="1"/>
  <c r="F55" i="32" a="1"/>
  <c r="F55" i="32" s="1"/>
  <c r="J55" i="32" a="1"/>
  <c r="J55" i="32" s="1"/>
  <c r="G55" i="32" a="1"/>
  <c r="G55" i="32" s="1"/>
  <c r="N55" i="32" a="1"/>
  <c r="N55" i="32" s="1"/>
  <c r="H55" i="32" a="1"/>
  <c r="H55" i="32" s="1"/>
  <c r="O55" i="32" a="1"/>
  <c r="O55" i="32" s="1"/>
  <c r="I55" i="32" a="1"/>
  <c r="I55" i="32" s="1"/>
  <c r="R51" i="32" a="1"/>
  <c r="R51" i="32" s="1"/>
  <c r="X51" i="32" s="1"/>
  <c r="V51" i="32" a="1"/>
  <c r="V51" i="32" s="1"/>
  <c r="Y51" i="32" s="1"/>
  <c r="S51" i="32" a="1"/>
  <c r="S51" i="32" s="1"/>
  <c r="T51" i="32" a="1"/>
  <c r="T51" i="32" s="1"/>
  <c r="U51" i="32" a="1"/>
  <c r="U51" i="32" s="1"/>
  <c r="P51" i="32" a="1"/>
  <c r="P51" i="32" s="1"/>
  <c r="N51" i="32" a="1"/>
  <c r="N51" i="32" s="1"/>
  <c r="L51" i="32" a="1"/>
  <c r="L51" i="32" s="1"/>
  <c r="M51" i="32" a="1"/>
  <c r="M51" i="32" s="1"/>
  <c r="O51" i="32" a="1"/>
  <c r="O51" i="32" s="1"/>
  <c r="J51" i="32" a="1"/>
  <c r="J51" i="32" s="1"/>
  <c r="I51" i="32" a="1"/>
  <c r="I51" i="32" s="1"/>
  <c r="F51" i="32" a="1"/>
  <c r="F51" i="32" s="1"/>
  <c r="G51" i="32" a="1"/>
  <c r="G51" i="32" s="1"/>
  <c r="H51" i="32" a="1"/>
  <c r="H51" i="32" s="1"/>
  <c r="R47" i="32" a="1"/>
  <c r="R47" i="32" s="1"/>
  <c r="X47" i="32" s="1"/>
  <c r="V47" i="32" a="1"/>
  <c r="V47" i="32" s="1"/>
  <c r="Y47" i="32" s="1"/>
  <c r="S47" i="32" a="1"/>
  <c r="S47" i="32" s="1"/>
  <c r="T47" i="32" a="1"/>
  <c r="T47" i="32" s="1"/>
  <c r="N47" i="32" a="1"/>
  <c r="N47" i="32" s="1"/>
  <c r="O47" i="32" a="1"/>
  <c r="O47" i="32" s="1"/>
  <c r="L47" i="32" a="1"/>
  <c r="L47" i="32" s="1"/>
  <c r="U47" i="32" a="1"/>
  <c r="U47" i="32" s="1"/>
  <c r="M47" i="32" a="1"/>
  <c r="M47" i="32" s="1"/>
  <c r="H47" i="32" a="1"/>
  <c r="H47" i="32" s="1"/>
  <c r="P47" i="32" a="1"/>
  <c r="P47" i="32" s="1"/>
  <c r="G47" i="32" a="1"/>
  <c r="G47" i="32" s="1"/>
  <c r="I47" i="32" a="1"/>
  <c r="I47" i="32" s="1"/>
  <c r="J47" i="32" a="1"/>
  <c r="J47" i="32" s="1"/>
  <c r="F47" i="32" a="1"/>
  <c r="F47" i="32" s="1"/>
  <c r="T43" i="32" a="1"/>
  <c r="T43" i="32" s="1"/>
  <c r="R43" i="32" a="1"/>
  <c r="R43" i="32" s="1"/>
  <c r="X43" i="32" s="1"/>
  <c r="U43" i="32" a="1"/>
  <c r="U43" i="32" s="1"/>
  <c r="S43" i="32" a="1"/>
  <c r="S43" i="32" s="1"/>
  <c r="V43" i="32" a="1"/>
  <c r="V43" i="32" s="1"/>
  <c r="Y43" i="32" s="1"/>
  <c r="L43" i="32" a="1"/>
  <c r="L43" i="32" s="1"/>
  <c r="O43" i="32" a="1"/>
  <c r="O43" i="32" s="1"/>
  <c r="M43" i="32" a="1"/>
  <c r="M43" i="32" s="1"/>
  <c r="N43" i="32" a="1"/>
  <c r="N43" i="32" s="1"/>
  <c r="P43" i="32" a="1"/>
  <c r="P43" i="32" s="1"/>
  <c r="F43" i="32" a="1"/>
  <c r="F43" i="32" s="1"/>
  <c r="J43" i="32" a="1"/>
  <c r="J43" i="32" s="1"/>
  <c r="G43" i="32" a="1"/>
  <c r="G43" i="32" s="1"/>
  <c r="H43" i="32" a="1"/>
  <c r="H43" i="32" s="1"/>
  <c r="I43" i="32" a="1"/>
  <c r="I43" i="32" s="1"/>
  <c r="T39" i="32" a="1"/>
  <c r="T39" i="32" s="1"/>
  <c r="R39" i="32" a="1"/>
  <c r="R39" i="32" s="1"/>
  <c r="X39" i="32" s="1"/>
  <c r="U39" i="32" a="1"/>
  <c r="U39" i="32" s="1"/>
  <c r="V39" i="32" a="1"/>
  <c r="V39" i="32" s="1"/>
  <c r="Y39" i="32" s="1"/>
  <c r="M39" i="32" a="1"/>
  <c r="M39" i="32" s="1"/>
  <c r="S39" i="32" a="1"/>
  <c r="S39" i="32" s="1"/>
  <c r="N39" i="32" a="1"/>
  <c r="N39" i="32" s="1"/>
  <c r="L39" i="32" a="1"/>
  <c r="L39" i="32" s="1"/>
  <c r="G39" i="32" a="1"/>
  <c r="G39" i="32" s="1"/>
  <c r="F39" i="32" a="1"/>
  <c r="F39" i="32" s="1"/>
  <c r="H39" i="32" a="1"/>
  <c r="H39" i="32" s="1"/>
  <c r="O39" i="32" a="1"/>
  <c r="O39" i="32" s="1"/>
  <c r="I39" i="32" a="1"/>
  <c r="I39" i="32" s="1"/>
  <c r="P39" i="32" a="1"/>
  <c r="P39" i="32" s="1"/>
  <c r="J39" i="32" a="1"/>
  <c r="J39" i="32" s="1"/>
  <c r="T35" i="32" a="1"/>
  <c r="T35" i="32" s="1"/>
  <c r="R35" i="32" a="1"/>
  <c r="R35" i="32" s="1"/>
  <c r="X35" i="32" s="1"/>
  <c r="U35" i="32" a="1"/>
  <c r="U35" i="32" s="1"/>
  <c r="S35" i="32" a="1"/>
  <c r="S35" i="32" s="1"/>
  <c r="L35" i="32" a="1"/>
  <c r="L35" i="32" s="1"/>
  <c r="O35" i="32" a="1"/>
  <c r="O35" i="32" s="1"/>
  <c r="M35" i="32" a="1"/>
  <c r="M35" i="32" s="1"/>
  <c r="P35" i="32" a="1"/>
  <c r="P35" i="32" s="1"/>
  <c r="V35" i="32" a="1"/>
  <c r="V35" i="32" s="1"/>
  <c r="Y35" i="32" s="1"/>
  <c r="N35" i="32" a="1"/>
  <c r="N35" i="32" s="1"/>
  <c r="F35" i="32" a="1"/>
  <c r="F35" i="32" s="1"/>
  <c r="I35" i="32" a="1"/>
  <c r="I35" i="32" s="1"/>
  <c r="H35" i="32" a="1"/>
  <c r="H35" i="32" s="1"/>
  <c r="J35" i="32" a="1"/>
  <c r="J35" i="32" s="1"/>
  <c r="G35" i="32" a="1"/>
  <c r="G35" i="32" s="1"/>
  <c r="R31" i="32" a="1"/>
  <c r="R31" i="32" s="1"/>
  <c r="X31" i="32" s="1"/>
  <c r="V31" i="32" a="1"/>
  <c r="V31" i="32" s="1"/>
  <c r="Y31" i="32" s="1"/>
  <c r="S31" i="32" a="1"/>
  <c r="S31" i="32" s="1"/>
  <c r="T31" i="32" a="1"/>
  <c r="T31" i="32" s="1"/>
  <c r="U31" i="32" a="1"/>
  <c r="U31" i="32" s="1"/>
  <c r="N31" i="32" a="1"/>
  <c r="N31" i="32" s="1"/>
  <c r="O31" i="32" a="1"/>
  <c r="O31" i="32" s="1"/>
  <c r="P31" i="32" a="1"/>
  <c r="P31" i="32" s="1"/>
  <c r="I31" i="32" a="1"/>
  <c r="I31" i="32" s="1"/>
  <c r="G31" i="32" a="1"/>
  <c r="G31" i="32" s="1"/>
  <c r="L31" i="32" a="1"/>
  <c r="L31" i="32" s="1"/>
  <c r="J31" i="32" a="1"/>
  <c r="J31" i="32" s="1"/>
  <c r="M31" i="32" a="1"/>
  <c r="M31" i="32" s="1"/>
  <c r="F31" i="32" a="1"/>
  <c r="F31" i="32" s="1"/>
  <c r="H31" i="32" a="1"/>
  <c r="H31" i="32" s="1"/>
  <c r="S27" i="32" a="1"/>
  <c r="S27" i="32" s="1"/>
  <c r="V27" i="32" a="1"/>
  <c r="V27" i="32" s="1"/>
  <c r="Y27" i="32" s="1"/>
  <c r="T27" i="32" a="1"/>
  <c r="T27" i="32" s="1"/>
  <c r="R27" i="32" a="1"/>
  <c r="R27" i="32" s="1"/>
  <c r="X27" i="32" s="1"/>
  <c r="U27" i="32" a="1"/>
  <c r="U27" i="32" s="1"/>
  <c r="M27" i="32" a="1"/>
  <c r="M27" i="32" s="1"/>
  <c r="P27" i="32" a="1"/>
  <c r="P27" i="32" s="1"/>
  <c r="N27" i="32" a="1"/>
  <c r="N27" i="32" s="1"/>
  <c r="H27" i="32" a="1"/>
  <c r="H27" i="32" s="1"/>
  <c r="O27" i="32" a="1"/>
  <c r="O27" i="32" s="1"/>
  <c r="L27" i="32" a="1"/>
  <c r="L27" i="32" s="1"/>
  <c r="I27" i="32" a="1"/>
  <c r="I27" i="32" s="1"/>
  <c r="J27" i="32" a="1"/>
  <c r="J27" i="32" s="1"/>
  <c r="F27" i="32" a="1"/>
  <c r="F27" i="32" s="1"/>
  <c r="G27" i="32" a="1"/>
  <c r="G27" i="32" s="1"/>
  <c r="U23" i="32" a="1"/>
  <c r="U23" i="32" s="1"/>
  <c r="R23" i="32" a="1"/>
  <c r="R23" i="32" s="1"/>
  <c r="X23" i="32" s="1"/>
  <c r="V23" i="32" a="1"/>
  <c r="V23" i="32" s="1"/>
  <c r="Y23" i="32" s="1"/>
  <c r="S23" i="32" a="1"/>
  <c r="S23" i="32" s="1"/>
  <c r="T23" i="32" a="1"/>
  <c r="T23" i="32" s="1"/>
  <c r="O23" i="32" a="1"/>
  <c r="O23" i="32" s="1"/>
  <c r="L23" i="32" a="1"/>
  <c r="L23" i="32" s="1"/>
  <c r="P23" i="32" a="1"/>
  <c r="P23" i="32" s="1"/>
  <c r="M23" i="32" a="1"/>
  <c r="M23" i="32" s="1"/>
  <c r="F23" i="32" a="1"/>
  <c r="F23" i="32" s="1"/>
  <c r="J23" i="32" a="1"/>
  <c r="J23" i="32" s="1"/>
  <c r="N23" i="32" a="1"/>
  <c r="N23" i="32" s="1"/>
  <c r="I23" i="32" a="1"/>
  <c r="I23" i="32" s="1"/>
  <c r="G23" i="32" a="1"/>
  <c r="G23" i="32" s="1"/>
  <c r="H23" i="32" a="1"/>
  <c r="H23" i="32" s="1"/>
  <c r="R19" i="32" a="1"/>
  <c r="R19" i="32" s="1"/>
  <c r="X19" i="32" s="1"/>
  <c r="U19" i="32" a="1"/>
  <c r="U19" i="32" s="1"/>
  <c r="S19" i="32" a="1"/>
  <c r="S19" i="32" s="1"/>
  <c r="V19" i="32" a="1"/>
  <c r="V19" i="32" s="1"/>
  <c r="Y19" i="32" s="1"/>
  <c r="T19" i="32" a="1"/>
  <c r="T19" i="32" s="1"/>
  <c r="N19" i="32" a="1"/>
  <c r="N19" i="32" s="1"/>
  <c r="L19" i="32" a="1"/>
  <c r="L19" i="32" s="1"/>
  <c r="M19" i="32" a="1"/>
  <c r="M19" i="32" s="1"/>
  <c r="F19" i="32" a="1"/>
  <c r="F19" i="32" s="1"/>
  <c r="J19" i="32" a="1"/>
  <c r="J19" i="32" s="1"/>
  <c r="G19" i="32" a="1"/>
  <c r="G19" i="32" s="1"/>
  <c r="O19" i="32" a="1"/>
  <c r="O19" i="32" s="1"/>
  <c r="P19" i="32" a="1"/>
  <c r="P19" i="32" s="1"/>
  <c r="H19" i="32" a="1"/>
  <c r="H19" i="32" s="1"/>
  <c r="I19" i="32" a="1"/>
  <c r="I19" i="32" s="1"/>
  <c r="R15" i="32" a="1"/>
  <c r="R15" i="32" s="1"/>
  <c r="X15" i="32" s="1"/>
  <c r="U15" i="32" a="1"/>
  <c r="U15" i="32" s="1"/>
  <c r="V15" i="32" a="1"/>
  <c r="V15" i="32" s="1"/>
  <c r="Y15" i="32" s="1"/>
  <c r="S15" i="32" a="1"/>
  <c r="S15" i="32" s="1"/>
  <c r="T15" i="32" a="1"/>
  <c r="T15" i="32" s="1"/>
  <c r="L15" i="32" a="1"/>
  <c r="L15" i="32" s="1"/>
  <c r="P15" i="32" a="1"/>
  <c r="P15" i="32" s="1"/>
  <c r="M15" i="32" a="1"/>
  <c r="M15" i="32" s="1"/>
  <c r="G15" i="32" a="1"/>
  <c r="G15" i="32" s="1"/>
  <c r="N15" i="32" a="1"/>
  <c r="N15" i="32" s="1"/>
  <c r="F15" i="32" a="1"/>
  <c r="F15" i="32" s="1"/>
  <c r="O15" i="32" a="1"/>
  <c r="O15" i="32" s="1"/>
  <c r="H15" i="32" a="1"/>
  <c r="H15" i="32" s="1"/>
  <c r="I15" i="32" a="1"/>
  <c r="I15" i="32" s="1"/>
  <c r="J15" i="32" a="1"/>
  <c r="J15" i="32" s="1"/>
  <c r="S11" i="32" a="1"/>
  <c r="S11" i="32" s="1"/>
  <c r="V11" i="32" a="1"/>
  <c r="V11" i="32" s="1"/>
  <c r="Y11" i="32" s="1"/>
  <c r="T11" i="32" a="1"/>
  <c r="T11" i="32" s="1"/>
  <c r="R11" i="32" a="1"/>
  <c r="R11" i="32" s="1"/>
  <c r="X11" i="32" s="1"/>
  <c r="U11" i="32" a="1"/>
  <c r="U11" i="32" s="1"/>
  <c r="L11" i="32" a="1"/>
  <c r="L11" i="32" s="1"/>
  <c r="O11" i="32" a="1"/>
  <c r="O11" i="32" s="1"/>
  <c r="P11" i="32" a="1"/>
  <c r="P11" i="32" s="1"/>
  <c r="F11" i="32" a="1"/>
  <c r="F11" i="32" s="1"/>
  <c r="I11" i="32" a="1"/>
  <c r="I11" i="32" s="1"/>
  <c r="H11" i="32" a="1"/>
  <c r="H11" i="32" s="1"/>
  <c r="G11" i="32" a="1"/>
  <c r="G11" i="32" s="1"/>
  <c r="M11" i="32" a="1"/>
  <c r="M11" i="32" s="1"/>
  <c r="J11" i="32" a="1"/>
  <c r="J11" i="32" s="1"/>
  <c r="N11" i="32" a="1"/>
  <c r="N11" i="32" s="1"/>
  <c r="Z102" i="32"/>
  <c r="Z94" i="32"/>
  <c r="Z86" i="32"/>
  <c r="Z78" i="32"/>
  <c r="Z74" i="32"/>
  <c r="Z70" i="32"/>
  <c r="Z62" i="32"/>
  <c r="Z54" i="32"/>
  <c r="Z46" i="32"/>
  <c r="Z42" i="32"/>
  <c r="Z38" i="32"/>
  <c r="Z30" i="32"/>
  <c r="Z26" i="32"/>
  <c r="Z22" i="32"/>
  <c r="Z18" i="32"/>
  <c r="Z14" i="32"/>
  <c r="Z10" i="32"/>
  <c r="Z101" i="32"/>
  <c r="Z85" i="32"/>
  <c r="Z69" i="32"/>
  <c r="Z65" i="32"/>
  <c r="Z61" i="32"/>
  <c r="Z57" i="32"/>
  <c r="Z53" i="32"/>
  <c r="Z49" i="32"/>
  <c r="Z45" i="32"/>
  <c r="Z41" i="32"/>
  <c r="Z37" i="32"/>
  <c r="Z33" i="32"/>
  <c r="Z29" i="32"/>
  <c r="Z25" i="32"/>
  <c r="Z21" i="32"/>
  <c r="Z17" i="32"/>
  <c r="Z13" i="32"/>
  <c r="Z48" i="32"/>
  <c r="Z44" i="32"/>
  <c r="Z40" i="32"/>
  <c r="Z36" i="32"/>
  <c r="Z32" i="32"/>
  <c r="Z28" i="32"/>
  <c r="Z24" i="32"/>
  <c r="Z20" i="32"/>
  <c r="Z16" i="32"/>
  <c r="Z12" i="32"/>
  <c r="Z47" i="32"/>
  <c r="Z43" i="32"/>
  <c r="Z39" i="32"/>
  <c r="Z35" i="32"/>
  <c r="Z31" i="32"/>
  <c r="Z27" i="32"/>
  <c r="Z23" i="32"/>
  <c r="Z19" i="32"/>
  <c r="Z15" i="32"/>
  <c r="Z11" i="32"/>
  <c r="Z106" i="32"/>
  <c r="Z98" i="32"/>
  <c r="Z90" i="32"/>
  <c r="Z82" i="32"/>
  <c r="Z66" i="32"/>
  <c r="Z58" i="32"/>
  <c r="X50" i="32"/>
  <c r="Z50" i="32"/>
  <c r="Z34" i="32"/>
  <c r="Z105" i="32"/>
  <c r="Z97" i="32"/>
  <c r="Z89" i="32"/>
  <c r="Z81" i="32"/>
  <c r="Z73" i="32"/>
  <c r="Z108" i="32"/>
  <c r="Z104" i="32"/>
  <c r="Z100" i="32"/>
  <c r="Z96" i="32"/>
  <c r="Z92" i="32"/>
  <c r="Z88" i="32"/>
  <c r="Z84" i="32"/>
  <c r="Z80" i="32"/>
  <c r="Z76" i="32"/>
  <c r="Z72" i="32"/>
  <c r="Z68" i="32"/>
  <c r="Z64" i="32"/>
  <c r="Z60" i="32"/>
  <c r="Z56" i="32"/>
  <c r="Z52" i="32"/>
  <c r="Z9" i="32"/>
  <c r="Z93" i="32"/>
  <c r="Z77" i="32"/>
  <c r="Z107" i="32"/>
  <c r="Z103" i="32"/>
  <c r="Z99" i="32"/>
  <c r="Z95" i="32"/>
  <c r="Z91" i="32"/>
  <c r="X87" i="32"/>
  <c r="Z87" i="32"/>
  <c r="Z83" i="32"/>
  <c r="Z79" i="32"/>
  <c r="Z75" i="32"/>
  <c r="Z71" i="32"/>
  <c r="Z67" i="32"/>
  <c r="Z63" i="32"/>
  <c r="Z59" i="32"/>
  <c r="Z55" i="32"/>
  <c r="Z51" i="32"/>
  <c r="X60" i="32"/>
  <c r="X102" i="32"/>
  <c r="X46" i="32"/>
  <c r="Y46" i="32"/>
  <c r="X38" i="32"/>
  <c r="Y30" i="32"/>
  <c r="Y86" i="32"/>
  <c r="Y101" i="32"/>
  <c r="Y85" i="32"/>
  <c r="X77" i="32"/>
  <c r="X69" i="32"/>
  <c r="X61" i="32"/>
  <c r="Y61" i="32"/>
  <c r="Y53" i="32"/>
  <c r="X53" i="32"/>
  <c r="Y45" i="32"/>
  <c r="Y29" i="32"/>
  <c r="X21" i="32"/>
  <c r="Y89" i="32"/>
  <c r="X90" i="32"/>
  <c r="X65" i="32"/>
  <c r="Y57" i="32"/>
  <c r="Y17" i="32"/>
  <c r="Y102" i="32"/>
  <c r="Y105" i="32"/>
  <c r="Y82" i="32"/>
  <c r="X78" i="32"/>
  <c r="Y106" i="32"/>
  <c r="X74" i="32"/>
  <c r="Y74" i="32"/>
  <c r="Y66" i="32"/>
  <c r="X58" i="32"/>
  <c r="Y58" i="32"/>
  <c r="X42" i="32"/>
  <c r="X34" i="32"/>
  <c r="Y34" i="32"/>
  <c r="X26" i="32"/>
  <c r="X18" i="32"/>
  <c r="Y18" i="32"/>
  <c r="X84" i="32"/>
  <c r="Y32" i="32"/>
  <c r="Y76" i="32"/>
  <c r="X100" i="32"/>
  <c r="Y9" i="32"/>
  <c r="X9" i="32"/>
  <c r="X10" i="32"/>
  <c r="Y10" i="32"/>
  <c r="E9" i="32" l="1"/>
  <c r="AA9" i="32" s="1"/>
  <c r="E68" i="32"/>
  <c r="AA68" i="32" s="1"/>
  <c r="E83" i="32"/>
  <c r="AA83" i="32" s="1"/>
  <c r="E28" i="32"/>
  <c r="AA28" i="32" s="1"/>
  <c r="E56" i="32"/>
  <c r="AA56" i="32" s="1"/>
  <c r="E49" i="32"/>
  <c r="AA49" i="32" s="1"/>
  <c r="E65" i="32"/>
  <c r="AA65" i="32" s="1"/>
  <c r="E107" i="32"/>
  <c r="AA107" i="32" s="1"/>
  <c r="E13" i="32"/>
  <c r="AA13" i="32" s="1"/>
  <c r="E23" i="32"/>
  <c r="AA23" i="32" s="1"/>
  <c r="E64" i="32"/>
  <c r="AA64" i="32" s="1"/>
  <c r="E20" i="32"/>
  <c r="AA20" i="32" s="1"/>
  <c r="E40" i="32"/>
  <c r="AA40" i="32" s="1"/>
  <c r="E48" i="32"/>
  <c r="AA48" i="32" s="1"/>
  <c r="E10" i="32"/>
  <c r="AA10" i="32" s="1"/>
  <c r="E55" i="32"/>
  <c r="AA55" i="32" s="1"/>
  <c r="E15" i="32"/>
  <c r="AA15" i="32" s="1"/>
  <c r="E27" i="32"/>
  <c r="AA27" i="32" s="1"/>
  <c r="E39" i="32"/>
  <c r="AA39" i="32" s="1"/>
  <c r="E43" i="32"/>
  <c r="AA43" i="32" s="1"/>
  <c r="E34" i="32"/>
  <c r="AA34" i="32" s="1"/>
  <c r="E50" i="32"/>
  <c r="AA50" i="32" s="1"/>
  <c r="E41" i="32"/>
  <c r="AA41" i="32" s="1"/>
  <c r="E46" i="32"/>
  <c r="AA46" i="32" s="1"/>
  <c r="E102" i="32"/>
  <c r="AA102" i="32" s="1"/>
  <c r="E11" i="32"/>
  <c r="AA11" i="32" s="1"/>
  <c r="E79" i="32"/>
  <c r="AA79" i="32" s="1"/>
  <c r="E84" i="32"/>
  <c r="AA84" i="32" s="1"/>
  <c r="E18" i="32"/>
  <c r="AA18" i="32" s="1"/>
  <c r="E26" i="32"/>
  <c r="AA26" i="32" s="1"/>
  <c r="E58" i="32"/>
  <c r="AA58" i="32" s="1"/>
  <c r="E66" i="32"/>
  <c r="AA66" i="32" s="1"/>
  <c r="E82" i="32"/>
  <c r="AA82" i="32" s="1"/>
  <c r="E17" i="32"/>
  <c r="AA17" i="32" s="1"/>
  <c r="E57" i="32"/>
  <c r="AA57" i="32" s="1"/>
  <c r="E73" i="32"/>
  <c r="AA73" i="32" s="1"/>
  <c r="E53" i="32"/>
  <c r="AA53" i="32" s="1"/>
  <c r="E22" i="32"/>
  <c r="AA22" i="32" s="1"/>
  <c r="E78" i="32"/>
  <c r="AA78" i="32" s="1"/>
  <c r="E99" i="32"/>
  <c r="AA99" i="32" s="1"/>
  <c r="E81" i="32"/>
  <c r="AA81" i="32" s="1"/>
  <c r="E51" i="32"/>
  <c r="AA51" i="32" s="1"/>
  <c r="E75" i="32"/>
  <c r="AA75" i="32" s="1"/>
  <c r="E60" i="32"/>
  <c r="AA60" i="32" s="1"/>
  <c r="E76" i="32"/>
  <c r="AA76" i="32" s="1"/>
  <c r="E92" i="32"/>
  <c r="AA92" i="32" s="1"/>
  <c r="E100" i="32"/>
  <c r="AA100" i="32" s="1"/>
  <c r="E108" i="32"/>
  <c r="AA108" i="32" s="1"/>
  <c r="E98" i="32"/>
  <c r="AA98" i="32" s="1"/>
  <c r="E35" i="32"/>
  <c r="AA35" i="32" s="1"/>
  <c r="E59" i="32"/>
  <c r="AA59" i="32" s="1"/>
  <c r="E44" i="32"/>
  <c r="AA44" i="32" s="1"/>
  <c r="E32" i="32"/>
  <c r="AA32" i="32" s="1"/>
  <c r="E14" i="32"/>
  <c r="AA14" i="32" s="1"/>
  <c r="E25" i="32"/>
  <c r="AA25" i="32" s="1"/>
  <c r="E33" i="32"/>
  <c r="AA33" i="32" s="1"/>
  <c r="E47" i="32"/>
  <c r="AA47" i="32" s="1"/>
  <c r="E67" i="32"/>
  <c r="AA67" i="32" s="1"/>
  <c r="E16" i="32"/>
  <c r="AA16" i="32" s="1"/>
  <c r="E29" i="32"/>
  <c r="AA29" i="32" s="1"/>
  <c r="E61" i="32"/>
  <c r="AA61" i="32" s="1"/>
  <c r="E93" i="32"/>
  <c r="AA93" i="32" s="1"/>
  <c r="E96" i="32"/>
  <c r="AA96" i="32" s="1"/>
  <c r="E91" i="32"/>
  <c r="AA91" i="32" s="1"/>
  <c r="E63" i="32"/>
  <c r="AA63" i="32" s="1"/>
  <c r="E36" i="32"/>
  <c r="AA36" i="32" s="1"/>
  <c r="E19" i="32"/>
  <c r="AA19" i="32" s="1"/>
  <c r="E31" i="32"/>
  <c r="AA31" i="32" s="1"/>
  <c r="E71" i="32"/>
  <c r="AA71" i="32" s="1"/>
  <c r="E87" i="32"/>
  <c r="AA87" i="32" s="1"/>
  <c r="E52" i="32"/>
  <c r="AA52" i="32" s="1"/>
  <c r="E12" i="32"/>
  <c r="AA12" i="32" s="1"/>
  <c r="E24" i="32"/>
  <c r="AA24" i="32" s="1"/>
  <c r="E72" i="32"/>
  <c r="AA72" i="32" s="1"/>
  <c r="E89" i="32"/>
  <c r="AA89" i="32" s="1"/>
  <c r="E42" i="32"/>
  <c r="AA42" i="32" s="1"/>
  <c r="E74" i="32"/>
  <c r="AA74" i="32" s="1"/>
  <c r="E77" i="32"/>
  <c r="AA77" i="32" s="1"/>
  <c r="E97" i="32"/>
  <c r="AA97" i="32" s="1"/>
  <c r="E21" i="32"/>
  <c r="AA21" i="32" s="1"/>
  <c r="E37" i="32"/>
  <c r="AA37" i="32" s="1"/>
  <c r="E45" i="32"/>
  <c r="AA45" i="32" s="1"/>
  <c r="E69" i="32"/>
  <c r="AA69" i="32" s="1"/>
  <c r="E85" i="32"/>
  <c r="AA85" i="32" s="1"/>
  <c r="E101" i="32"/>
  <c r="AA101" i="32" s="1"/>
  <c r="E30" i="32"/>
  <c r="AA30" i="32" s="1"/>
  <c r="E38" i="32"/>
  <c r="AA38" i="32" s="1"/>
  <c r="E54" i="32"/>
  <c r="AA54" i="32" s="1"/>
  <c r="E70" i="32"/>
  <c r="AA70" i="32" s="1"/>
  <c r="E86" i="32"/>
  <c r="AA86" i="32" s="1"/>
  <c r="E88" i="32"/>
  <c r="AA88" i="32" s="1"/>
  <c r="E104" i="32"/>
  <c r="AA104" i="32" s="1"/>
  <c r="E90" i="32"/>
  <c r="AA90" i="32" s="1"/>
  <c r="E62" i="32"/>
  <c r="AA62" i="32" s="1"/>
  <c r="E94" i="32"/>
  <c r="AA94" i="32" s="1"/>
  <c r="E95" i="32"/>
  <c r="AA95" i="32" s="1"/>
  <c r="E103" i="32"/>
  <c r="AA103" i="32" s="1"/>
  <c r="E80" i="32"/>
  <c r="AA80" i="32" s="1"/>
  <c r="E105" i="32"/>
  <c r="AA105" i="32" s="1"/>
  <c r="E106" i="32"/>
  <c r="AA106" i="32" s="1"/>
  <c r="BC17" i="12"/>
  <c r="BC23" i="12"/>
  <c r="BC24" i="12"/>
  <c r="BB23" i="12"/>
  <c r="AZ23" i="12"/>
  <c r="AY23" i="12"/>
  <c r="AX23" i="12"/>
  <c r="AV23" i="12"/>
  <c r="AU23" i="12"/>
  <c r="AT23" i="12"/>
  <c r="AR23" i="12"/>
  <c r="AQ23" i="12"/>
  <c r="AP23" i="12"/>
  <c r="AO23" i="12"/>
  <c r="AN23" i="12"/>
  <c r="AM23" i="12"/>
  <c r="AL23" i="12"/>
  <c r="AG23" i="12"/>
  <c r="AE23" i="12"/>
  <c r="AW23" i="12" s="1"/>
  <c r="Z23" i="12"/>
  <c r="Y23" i="12"/>
  <c r="X23" i="12"/>
  <c r="W23" i="12"/>
  <c r="V23" i="12"/>
  <c r="D23" i="12"/>
  <c r="AF23" i="12" s="1"/>
  <c r="C23" i="12"/>
  <c r="B39" i="12"/>
  <c r="AD23" i="12" l="1"/>
  <c r="AA23" i="12"/>
  <c r="AC23" i="12"/>
  <c r="AH23" i="12"/>
  <c r="AS23" i="12" s="1"/>
  <c r="AI23" i="12"/>
  <c r="AB23" i="12"/>
  <c r="AK23" i="12"/>
  <c r="A5" i="12" l="1"/>
  <c r="A12" i="12"/>
  <c r="A3" i="12"/>
  <c r="A2" i="12"/>
  <c r="A7" i="12"/>
  <c r="A6" i="12"/>
  <c r="A10" i="12"/>
  <c r="A9" i="12"/>
  <c r="A8" i="12"/>
  <c r="S24" i="4"/>
  <c r="BD4" i="12" l="1"/>
  <c r="BE4" i="12" s="1"/>
  <c r="BF3" i="12"/>
  <c r="BG3" i="12" s="1"/>
  <c r="BD3" i="12"/>
  <c r="BE3" i="12" s="1"/>
  <c r="BH3" i="12"/>
  <c r="BJ3" i="12"/>
  <c r="BK3" i="12" s="1"/>
  <c r="BF4" i="12"/>
  <c r="BG4" i="12" s="1"/>
  <c r="BH4" i="12"/>
  <c r="BJ4" i="12"/>
  <c r="BK4" i="12" s="1"/>
  <c r="BD5" i="12"/>
  <c r="BE5" i="12" s="1"/>
  <c r="BF5" i="12"/>
  <c r="BH5" i="12"/>
  <c r="BI5" i="12" s="1"/>
  <c r="BJ5" i="12"/>
  <c r="BK5" i="12" s="1"/>
  <c r="BD6" i="12"/>
  <c r="BE6" i="12" s="1"/>
  <c r="BF6" i="12"/>
  <c r="BH6" i="12"/>
  <c r="BI6" i="12" s="1"/>
  <c r="BJ6" i="12"/>
  <c r="BK6" i="12" s="1"/>
  <c r="BD7" i="12"/>
  <c r="BE7" i="12" s="1"/>
  <c r="BF7" i="12"/>
  <c r="BH7" i="12"/>
  <c r="BI7" i="12" s="1"/>
  <c r="BJ7" i="12"/>
  <c r="BK7" i="12" s="1"/>
  <c r="BD8" i="12"/>
  <c r="BE8" i="12" s="1"/>
  <c r="BF8" i="12"/>
  <c r="BG8" i="12" s="1"/>
  <c r="BH8" i="12"/>
  <c r="BJ8" i="12"/>
  <c r="BK8" i="12" s="1"/>
  <c r="BD9" i="12"/>
  <c r="BE9" i="12" s="1"/>
  <c r="BF9" i="12"/>
  <c r="BH9" i="12"/>
  <c r="BJ9" i="12"/>
  <c r="BK9" i="12" s="1"/>
  <c r="BD10" i="12"/>
  <c r="BE10" i="12" s="1"/>
  <c r="BF10" i="12"/>
  <c r="BH10" i="12"/>
  <c r="BJ10" i="12"/>
  <c r="BK10" i="12" s="1"/>
  <c r="BD11" i="12"/>
  <c r="BE11" i="12" s="1"/>
  <c r="BF11" i="12"/>
  <c r="BH11" i="12"/>
  <c r="BI11" i="12" s="1"/>
  <c r="BJ11" i="12"/>
  <c r="BK11" i="12" s="1"/>
  <c r="BD12" i="12"/>
  <c r="BE12" i="12" s="1"/>
  <c r="BF12" i="12"/>
  <c r="BH12" i="12"/>
  <c r="BI12" i="12" s="1"/>
  <c r="BJ12" i="12"/>
  <c r="BK12" i="12" s="1"/>
  <c r="B15" i="12" l="1"/>
  <c r="B21" i="12"/>
  <c r="B22" i="12"/>
  <c r="B16" i="12"/>
  <c r="A15" i="12"/>
  <c r="A21" i="12"/>
  <c r="A22" i="12"/>
  <c r="BH2" i="12" l="1"/>
  <c r="BH1" i="12"/>
  <c r="BC10" i="12"/>
  <c r="BC16" i="12"/>
  <c r="BC18" i="12"/>
  <c r="BC19" i="12"/>
  <c r="BC13" i="12"/>
  <c r="BJ2" i="12"/>
  <c r="BI88" i="12" l="1"/>
  <c r="BI89" i="12"/>
  <c r="BK89" i="12"/>
  <c r="BK88" i="12"/>
  <c r="BK86" i="12"/>
  <c r="BK87" i="12"/>
  <c r="BI82" i="12"/>
  <c r="BI83" i="12"/>
  <c r="BK78" i="12"/>
  <c r="BK76" i="12"/>
  <c r="BK80" i="12"/>
  <c r="BK75" i="12"/>
  <c r="BK79" i="12"/>
  <c r="BK74" i="12"/>
  <c r="BK77" i="12"/>
  <c r="BK73" i="12"/>
  <c r="BI73" i="12"/>
  <c r="BI3" i="12"/>
  <c r="BI4" i="12"/>
  <c r="BI52" i="12"/>
  <c r="BI53" i="12"/>
  <c r="BK65" i="12"/>
  <c r="BK70" i="12"/>
  <c r="BK71" i="12"/>
  <c r="BI70" i="12"/>
  <c r="BI63" i="12"/>
  <c r="BI68" i="12"/>
  <c r="BI69" i="12"/>
  <c r="BK62" i="12"/>
  <c r="BK68" i="12"/>
  <c r="BK69" i="12"/>
  <c r="BK67" i="12"/>
  <c r="BK66" i="12"/>
  <c r="BK64" i="12"/>
  <c r="BK63" i="12"/>
  <c r="BI65" i="12"/>
  <c r="BI67" i="12"/>
  <c r="BI66" i="12"/>
  <c r="BI64" i="12"/>
  <c r="BI59" i="12"/>
  <c r="BI56" i="12"/>
  <c r="BI58" i="12"/>
  <c r="BI61" i="12"/>
  <c r="BI57" i="12"/>
  <c r="BI60" i="12"/>
  <c r="BI55" i="12"/>
  <c r="BK58" i="12"/>
  <c r="BK57" i="12"/>
  <c r="BK55" i="12"/>
  <c r="BK61" i="12"/>
  <c r="BK60" i="12"/>
  <c r="BK56" i="12"/>
  <c r="BK59" i="12"/>
  <c r="BI9" i="12"/>
  <c r="BI10" i="12"/>
  <c r="BI8" i="12"/>
  <c r="BI2" i="12"/>
  <c r="H12" i="58"/>
  <c r="B11" i="43" l="1"/>
  <c r="C11" i="43" s="1"/>
  <c r="B7" i="58"/>
  <c r="BK2" i="12"/>
  <c r="B25" i="58" s="1"/>
  <c r="BD2" i="12"/>
  <c r="BC2" i="12"/>
  <c r="L3" i="58"/>
  <c r="BE89" i="12" l="1"/>
  <c r="BE88" i="12"/>
  <c r="BE87" i="12"/>
  <c r="BE86" i="12"/>
  <c r="BE82" i="12"/>
  <c r="BE83" i="12"/>
  <c r="BE85" i="12"/>
  <c r="BE84" i="12"/>
  <c r="BE79" i="12"/>
  <c r="BE75" i="12"/>
  <c r="BE77" i="12"/>
  <c r="BE80" i="12"/>
  <c r="BE76" i="12"/>
  <c r="BE78" i="12"/>
  <c r="BE74" i="12"/>
  <c r="BE73" i="12"/>
  <c r="BE72" i="12"/>
  <c r="BE71" i="12"/>
  <c r="BE70" i="12"/>
  <c r="BE62" i="12"/>
  <c r="BE68" i="12"/>
  <c r="BE69" i="12"/>
  <c r="BE66" i="12"/>
  <c r="BE63" i="12"/>
  <c r="BE67" i="12"/>
  <c r="BE65" i="12"/>
  <c r="BE64" i="12"/>
  <c r="BE57" i="12"/>
  <c r="BE58" i="12"/>
  <c r="BE56" i="12"/>
  <c r="BE61" i="12"/>
  <c r="BE55" i="12"/>
  <c r="BE59" i="12"/>
  <c r="BE60" i="12"/>
  <c r="BE2" i="12"/>
  <c r="B51" i="58" l="1"/>
  <c r="M51" i="58" s="1"/>
  <c r="B20" i="58"/>
  <c r="B42" i="58"/>
  <c r="B50" i="58"/>
  <c r="B33" i="58"/>
  <c r="B39" i="58"/>
  <c r="B22" i="58"/>
  <c r="B28" i="58"/>
  <c r="B23" i="58"/>
  <c r="B26" i="58"/>
  <c r="B48" i="58"/>
  <c r="B37" i="58"/>
  <c r="B31" i="58"/>
  <c r="B34" i="58"/>
  <c r="B45" i="58"/>
  <c r="B43" i="58"/>
  <c r="B18" i="58"/>
  <c r="B40" i="58"/>
  <c r="B36" i="58"/>
  <c r="B29" i="58"/>
  <c r="B35" i="58"/>
  <c r="B32" i="58"/>
  <c r="B46" i="58"/>
  <c r="B21" i="58"/>
  <c r="B27" i="58"/>
  <c r="B49" i="58"/>
  <c r="B24" i="58"/>
  <c r="B38" i="58"/>
  <c r="B44" i="58"/>
  <c r="B19" i="58"/>
  <c r="E19" i="58" s="1"/>
  <c r="B41" i="58"/>
  <c r="B47" i="58"/>
  <c r="B30" i="58"/>
  <c r="C6" i="43"/>
  <c r="R49" i="58" l="1"/>
  <c r="T49" i="58"/>
  <c r="S49" i="58"/>
  <c r="F45" i="58"/>
  <c r="E45" i="58"/>
  <c r="E22" i="58"/>
  <c r="F46" i="58"/>
  <c r="E46" i="58"/>
  <c r="F32" i="58"/>
  <c r="E32" i="58"/>
  <c r="F34" i="58"/>
  <c r="E34" i="58"/>
  <c r="F39" i="58"/>
  <c r="E39" i="58"/>
  <c r="F44" i="58"/>
  <c r="E44" i="58"/>
  <c r="F35" i="58"/>
  <c r="E35" i="58"/>
  <c r="F31" i="58"/>
  <c r="E31" i="58"/>
  <c r="F33" i="58"/>
  <c r="E33" i="58"/>
  <c r="F47" i="58"/>
  <c r="E47" i="58"/>
  <c r="F38" i="58"/>
  <c r="E38" i="58"/>
  <c r="F29" i="58"/>
  <c r="E29" i="58"/>
  <c r="F37" i="58"/>
  <c r="E37" i="58"/>
  <c r="F50" i="58"/>
  <c r="E50" i="58"/>
  <c r="E24" i="58"/>
  <c r="F36" i="58"/>
  <c r="E36" i="58"/>
  <c r="F48" i="58"/>
  <c r="E48" i="58"/>
  <c r="F42" i="58"/>
  <c r="E42" i="58"/>
  <c r="F41" i="58"/>
  <c r="E41" i="58"/>
  <c r="F49" i="58"/>
  <c r="E49" i="58"/>
  <c r="F40" i="58"/>
  <c r="E40" i="58"/>
  <c r="E26" i="58"/>
  <c r="E20" i="58"/>
  <c r="F30" i="58"/>
  <c r="E30" i="58"/>
  <c r="E27" i="58"/>
  <c r="E18" i="58"/>
  <c r="E23" i="58"/>
  <c r="E25" i="58"/>
  <c r="E21" i="58"/>
  <c r="F43" i="58"/>
  <c r="E43" i="58"/>
  <c r="F28" i="58"/>
  <c r="E28" i="58"/>
  <c r="F51" i="58"/>
  <c r="E51" i="58"/>
  <c r="D46" i="58"/>
  <c r="C46" i="58"/>
  <c r="L46" i="58"/>
  <c r="J46" i="58"/>
  <c r="M46" i="58"/>
  <c r="I46" i="58"/>
  <c r="H46" i="58"/>
  <c r="C45" i="58"/>
  <c r="L45" i="58"/>
  <c r="M45" i="58"/>
  <c r="J45" i="58"/>
  <c r="D45" i="58"/>
  <c r="I45" i="58"/>
  <c r="H45" i="58"/>
  <c r="C22" i="58"/>
  <c r="L22" i="58"/>
  <c r="J22" i="58"/>
  <c r="M22" i="58"/>
  <c r="I22" i="58"/>
  <c r="H22" i="58"/>
  <c r="J19" i="58"/>
  <c r="I19" i="58"/>
  <c r="H19" i="58"/>
  <c r="L19" i="58"/>
  <c r="M19" i="58"/>
  <c r="C19" i="58"/>
  <c r="D32" i="58"/>
  <c r="C32" i="58"/>
  <c r="H32" i="58"/>
  <c r="M32" i="58"/>
  <c r="J32" i="58"/>
  <c r="I32" i="58"/>
  <c r="L32" i="58"/>
  <c r="I34" i="58"/>
  <c r="H34" i="58"/>
  <c r="L34" i="58"/>
  <c r="M34" i="58"/>
  <c r="D34" i="58"/>
  <c r="C34" i="58"/>
  <c r="J34" i="58"/>
  <c r="D39" i="58"/>
  <c r="C39" i="58"/>
  <c r="J39" i="58"/>
  <c r="L39" i="58"/>
  <c r="I39" i="58"/>
  <c r="M39" i="58"/>
  <c r="H39" i="58"/>
  <c r="C21" i="58"/>
  <c r="L21" i="58"/>
  <c r="M21" i="58"/>
  <c r="J21" i="58"/>
  <c r="I21" i="58"/>
  <c r="H21" i="58"/>
  <c r="M44" i="58"/>
  <c r="J44" i="58"/>
  <c r="I44" i="58"/>
  <c r="H44" i="58"/>
  <c r="C44" i="58"/>
  <c r="D44" i="58"/>
  <c r="L44" i="58"/>
  <c r="J35" i="58"/>
  <c r="I35" i="58"/>
  <c r="H35" i="58"/>
  <c r="L35" i="58"/>
  <c r="D35" i="58"/>
  <c r="M35" i="58"/>
  <c r="C35" i="58"/>
  <c r="D31" i="58"/>
  <c r="C31" i="58"/>
  <c r="J31" i="58"/>
  <c r="L31" i="58"/>
  <c r="I31" i="58"/>
  <c r="M31" i="58"/>
  <c r="H31" i="58"/>
  <c r="H33" i="58"/>
  <c r="L33" i="58"/>
  <c r="M33" i="58"/>
  <c r="I33" i="58"/>
  <c r="D33" i="58"/>
  <c r="C33" i="58"/>
  <c r="J33" i="58"/>
  <c r="D38" i="58"/>
  <c r="C38" i="58"/>
  <c r="L38" i="58"/>
  <c r="J38" i="58"/>
  <c r="M38" i="58"/>
  <c r="I38" i="58"/>
  <c r="H38" i="58"/>
  <c r="C29" i="58"/>
  <c r="L29" i="58"/>
  <c r="M29" i="58"/>
  <c r="D29" i="58"/>
  <c r="J29" i="58"/>
  <c r="I29" i="58"/>
  <c r="H29" i="58"/>
  <c r="C37" i="58"/>
  <c r="L37" i="58"/>
  <c r="M37" i="58"/>
  <c r="J37" i="58"/>
  <c r="I37" i="58"/>
  <c r="D37" i="58"/>
  <c r="H37" i="58"/>
  <c r="I50" i="58"/>
  <c r="H50" i="58"/>
  <c r="L50" i="58"/>
  <c r="M50" i="58"/>
  <c r="J50" i="58"/>
  <c r="D50" i="58"/>
  <c r="C50" i="58"/>
  <c r="D47" i="58"/>
  <c r="C47" i="58"/>
  <c r="J47" i="58"/>
  <c r="L47" i="58"/>
  <c r="I47" i="58"/>
  <c r="M47" i="58"/>
  <c r="H47" i="58"/>
  <c r="H24" i="58"/>
  <c r="D24" i="58"/>
  <c r="M24" i="58"/>
  <c r="C24" i="58"/>
  <c r="J24" i="58"/>
  <c r="I24" i="58"/>
  <c r="L24" i="58"/>
  <c r="F24" i="58" s="1"/>
  <c r="J36" i="58"/>
  <c r="M36" i="58"/>
  <c r="I36" i="58"/>
  <c r="C36" i="58"/>
  <c r="H36" i="58"/>
  <c r="D36" i="58"/>
  <c r="L36" i="58"/>
  <c r="D48" i="58"/>
  <c r="M48" i="58"/>
  <c r="C48" i="58"/>
  <c r="J48" i="58"/>
  <c r="H48" i="58"/>
  <c r="I48" i="58"/>
  <c r="L48" i="58"/>
  <c r="I42" i="58"/>
  <c r="H42" i="58"/>
  <c r="J42" i="58"/>
  <c r="L42" i="58"/>
  <c r="M42" i="58"/>
  <c r="D42" i="58"/>
  <c r="C42" i="58"/>
  <c r="H41" i="58"/>
  <c r="L41" i="58"/>
  <c r="M41" i="58"/>
  <c r="I41" i="58"/>
  <c r="D41" i="58"/>
  <c r="C41" i="58"/>
  <c r="J41" i="58"/>
  <c r="H49" i="58"/>
  <c r="L49" i="58"/>
  <c r="I49" i="58"/>
  <c r="D49" i="58"/>
  <c r="C49" i="58"/>
  <c r="J49" i="58"/>
  <c r="D40" i="58"/>
  <c r="C40" i="58"/>
  <c r="H40" i="58"/>
  <c r="J40" i="58"/>
  <c r="M40" i="58"/>
  <c r="I40" i="58"/>
  <c r="L40" i="58"/>
  <c r="I26" i="58"/>
  <c r="H26" i="58"/>
  <c r="L26" i="58"/>
  <c r="J26" i="58"/>
  <c r="M26" i="58"/>
  <c r="D26" i="58"/>
  <c r="C26" i="58"/>
  <c r="J20" i="58"/>
  <c r="I20" i="58"/>
  <c r="H20" i="58"/>
  <c r="C20" i="58"/>
  <c r="M20" i="58"/>
  <c r="L20" i="58"/>
  <c r="D30" i="58"/>
  <c r="C30" i="58"/>
  <c r="L30" i="58"/>
  <c r="J30" i="58"/>
  <c r="M30" i="58"/>
  <c r="I30" i="58"/>
  <c r="H30" i="58"/>
  <c r="J27" i="58"/>
  <c r="I27" i="58"/>
  <c r="H27" i="58"/>
  <c r="L27" i="58"/>
  <c r="D27" i="58"/>
  <c r="M27" i="58"/>
  <c r="C27" i="58"/>
  <c r="H18" i="58"/>
  <c r="C18" i="58"/>
  <c r="I18" i="58"/>
  <c r="J18" i="58"/>
  <c r="M18" i="58"/>
  <c r="L18" i="58"/>
  <c r="D23" i="58"/>
  <c r="C23" i="58"/>
  <c r="J23" i="58"/>
  <c r="L23" i="58"/>
  <c r="I23" i="58"/>
  <c r="M23" i="58"/>
  <c r="H23" i="58"/>
  <c r="H25" i="58"/>
  <c r="L25" i="58"/>
  <c r="M25" i="58"/>
  <c r="D25" i="58"/>
  <c r="C25" i="58"/>
  <c r="I25" i="58"/>
  <c r="J25" i="58"/>
  <c r="J43" i="58"/>
  <c r="I43" i="58"/>
  <c r="H43" i="58"/>
  <c r="L43" i="58"/>
  <c r="D43" i="58"/>
  <c r="M43" i="58"/>
  <c r="C43" i="58"/>
  <c r="J28" i="58"/>
  <c r="I28" i="58"/>
  <c r="H28" i="58"/>
  <c r="C28" i="58"/>
  <c r="M28" i="58"/>
  <c r="D28" i="58"/>
  <c r="L28" i="58"/>
  <c r="J51" i="58"/>
  <c r="I51" i="58"/>
  <c r="H51" i="58"/>
  <c r="L51" i="58"/>
  <c r="D51" i="58"/>
  <c r="C51" i="58"/>
  <c r="V25" i="56"/>
  <c r="J25" i="56"/>
  <c r="K25" i="56"/>
  <c r="L25" i="56"/>
  <c r="M25" i="56"/>
  <c r="N25" i="56"/>
  <c r="O25" i="56"/>
  <c r="P25" i="56"/>
  <c r="T25" i="56"/>
  <c r="D12" i="58" l="1"/>
  <c r="F26" i="58"/>
  <c r="F27" i="58"/>
  <c r="F25" i="58"/>
  <c r="M49" i="58"/>
  <c r="P49" i="58"/>
  <c r="O49" i="58"/>
  <c r="N49" i="58"/>
  <c r="F23" i="58"/>
  <c r="F22" i="58"/>
  <c r="F18" i="58"/>
  <c r="F21" i="58"/>
  <c r="F20" i="58"/>
  <c r="F19" i="58"/>
  <c r="BB3" i="12"/>
  <c r="BB4" i="12"/>
  <c r="BB5" i="12"/>
  <c r="BB6" i="12"/>
  <c r="BB7" i="12"/>
  <c r="BB8" i="12"/>
  <c r="BB11" i="12"/>
  <c r="BB12" i="12"/>
  <c r="BB9" i="12"/>
  <c r="BB10" i="12"/>
  <c r="BB16" i="12"/>
  <c r="BB18" i="12"/>
  <c r="BB19" i="12"/>
  <c r="BB13" i="12"/>
  <c r="BB14" i="12"/>
  <c r="BB20" i="12"/>
  <c r="BB15" i="12"/>
  <c r="BB17" i="12"/>
  <c r="BB21" i="12"/>
  <c r="BB22" i="12"/>
  <c r="BB24" i="12"/>
  <c r="BB25" i="12"/>
  <c r="BB26" i="12"/>
  <c r="BB27" i="12"/>
  <c r="BB28" i="12"/>
  <c r="BB29" i="12"/>
  <c r="BB30" i="12"/>
  <c r="BB31" i="12"/>
  <c r="BB32" i="12"/>
  <c r="BB33" i="12"/>
  <c r="BB34" i="12"/>
  <c r="BB36" i="12"/>
  <c r="BB37" i="12"/>
  <c r="BB38" i="12"/>
  <c r="BB35" i="12"/>
  <c r="BB39" i="12"/>
  <c r="AZ2" i="12"/>
  <c r="BB2" i="12"/>
  <c r="BF2" i="12" l="1"/>
  <c r="E6" i="57"/>
  <c r="BG89" i="12" l="1"/>
  <c r="BG88" i="12"/>
  <c r="BG86" i="12"/>
  <c r="BG87" i="12"/>
  <c r="BG85" i="12"/>
  <c r="BG84" i="12"/>
  <c r="BG73" i="12"/>
  <c r="BG72" i="12"/>
  <c r="BG70" i="12"/>
  <c r="BG71" i="12"/>
  <c r="BG62" i="12"/>
  <c r="BG69" i="12"/>
  <c r="BG68" i="12"/>
  <c r="BG64" i="12"/>
  <c r="BG65" i="12"/>
  <c r="BG66" i="12"/>
  <c r="BG63" i="12"/>
  <c r="BG67" i="12"/>
  <c r="BG61" i="12"/>
  <c r="BG55" i="12"/>
  <c r="BG60" i="12"/>
  <c r="BG59" i="12"/>
  <c r="BG58" i="12"/>
  <c r="BG57" i="12"/>
  <c r="BG56" i="12"/>
  <c r="BG5" i="12"/>
  <c r="BG7" i="12"/>
  <c r="BG6" i="12"/>
  <c r="BG10" i="12"/>
  <c r="BG9" i="12"/>
  <c r="BG11" i="12"/>
  <c r="BG12" i="12"/>
  <c r="BG2" i="12"/>
  <c r="V39" i="12" l="1"/>
  <c r="W39" i="12"/>
  <c r="X39" i="12"/>
  <c r="Y39" i="12"/>
  <c r="Z39" i="12"/>
  <c r="AE39" i="12"/>
  <c r="AK39" i="12" s="1"/>
  <c r="AG39" i="12"/>
  <c r="AL39" i="12"/>
  <c r="AM39" i="12"/>
  <c r="AN39" i="12"/>
  <c r="AO39" i="12"/>
  <c r="AP39" i="12"/>
  <c r="AQ39" i="12"/>
  <c r="AR39" i="12"/>
  <c r="AT39" i="12"/>
  <c r="AU39" i="12"/>
  <c r="AV39" i="12"/>
  <c r="AX39" i="12"/>
  <c r="AY39" i="12"/>
  <c r="AZ39" i="12"/>
  <c r="D39" i="12"/>
  <c r="AF39" i="12" s="1"/>
  <c r="B35" i="12"/>
  <c r="C39" i="12"/>
  <c r="A35" i="12"/>
  <c r="J24" i="56"/>
  <c r="K24" i="56"/>
  <c r="L24" i="56"/>
  <c r="M24" i="56"/>
  <c r="N24" i="56"/>
  <c r="O24" i="56"/>
  <c r="P24" i="56"/>
  <c r="T24" i="56"/>
  <c r="V24" i="56"/>
  <c r="AA39" i="12" l="1"/>
  <c r="AD39" i="12"/>
  <c r="AC39" i="12"/>
  <c r="AB39" i="12"/>
  <c r="AH39" i="12"/>
  <c r="AS39" i="12" s="1"/>
  <c r="AW39" i="12"/>
  <c r="AI39" i="12"/>
  <c r="B32" i="12" l="1"/>
  <c r="B33" i="12"/>
  <c r="B34" i="12"/>
  <c r="B27" i="12"/>
  <c r="B28" i="12"/>
  <c r="B29" i="12"/>
  <c r="B25" i="12"/>
  <c r="B26" i="12"/>
  <c r="B30" i="12"/>
  <c r="B24" i="12"/>
  <c r="B23" i="12"/>
  <c r="B17" i="12"/>
  <c r="B18" i="12"/>
  <c r="B19" i="12"/>
  <c r="B20" i="12"/>
  <c r="B13" i="12"/>
  <c r="B14" i="12"/>
  <c r="B11" i="12"/>
  <c r="B12" i="12"/>
  <c r="B8" i="12"/>
  <c r="B9" i="12"/>
  <c r="B10" i="12"/>
  <c r="B5" i="12"/>
  <c r="B6" i="12"/>
  <c r="B7" i="12"/>
  <c r="B2" i="12"/>
  <c r="B3" i="12"/>
  <c r="B4" i="12"/>
  <c r="B36" i="12"/>
  <c r="B37" i="12"/>
  <c r="B38" i="12"/>
  <c r="A32" i="12"/>
  <c r="A33" i="12"/>
  <c r="A34" i="12"/>
  <c r="A27" i="12"/>
  <c r="A28" i="12"/>
  <c r="A29" i="12"/>
  <c r="A25" i="12"/>
  <c r="A26" i="12"/>
  <c r="A30" i="12"/>
  <c r="A24" i="12"/>
  <c r="A23" i="12"/>
  <c r="A17" i="12"/>
  <c r="A18" i="12"/>
  <c r="A19" i="12"/>
  <c r="A20" i="12"/>
  <c r="A16" i="12"/>
  <c r="A13" i="12"/>
  <c r="A14" i="12"/>
  <c r="A11" i="12"/>
  <c r="A4" i="12"/>
  <c r="A36" i="12"/>
  <c r="A37" i="12"/>
  <c r="A38" i="12"/>
  <c r="D2" i="12"/>
  <c r="AF2" i="12" s="1"/>
  <c r="C2" i="12"/>
  <c r="B31" i="12"/>
  <c r="BC3" i="12"/>
  <c r="BC4" i="12"/>
  <c r="BC5" i="12"/>
  <c r="BC6" i="12"/>
  <c r="BC7" i="12"/>
  <c r="BC8" i="12"/>
  <c r="BC11" i="12"/>
  <c r="BC12" i="12"/>
  <c r="BC9" i="12"/>
  <c r="BC14" i="12"/>
  <c r="BC20" i="12"/>
  <c r="BC15" i="12"/>
  <c r="BC21" i="12"/>
  <c r="BC22" i="12"/>
  <c r="BC25" i="12"/>
  <c r="BC26" i="12"/>
  <c r="BC27" i="12"/>
  <c r="BC28" i="12"/>
  <c r="BC29" i="12"/>
  <c r="BC30" i="12"/>
  <c r="BC31" i="12"/>
  <c r="BC32" i="12"/>
  <c r="BC33" i="12"/>
  <c r="BC34" i="12"/>
  <c r="BC36" i="12"/>
  <c r="BC37" i="12"/>
  <c r="BC38" i="12"/>
  <c r="BC35" i="12"/>
  <c r="AM3" i="12"/>
  <c r="AN3" i="12"/>
  <c r="AO3" i="12"/>
  <c r="AP3" i="12"/>
  <c r="AQ3" i="12"/>
  <c r="AR3" i="12"/>
  <c r="AM4" i="12"/>
  <c r="AN4" i="12"/>
  <c r="AO4" i="12"/>
  <c r="AP4" i="12"/>
  <c r="AQ4" i="12"/>
  <c r="AR4" i="12"/>
  <c r="AM5" i="12"/>
  <c r="AN5" i="12"/>
  <c r="AO5" i="12"/>
  <c r="AP5" i="12"/>
  <c r="AQ5" i="12"/>
  <c r="AR5" i="12"/>
  <c r="AM6" i="12"/>
  <c r="AN6" i="12"/>
  <c r="AO6" i="12"/>
  <c r="AP6" i="12"/>
  <c r="AQ6" i="12"/>
  <c r="AR6" i="12"/>
  <c r="AM7" i="12"/>
  <c r="AN7" i="12"/>
  <c r="AO7" i="12"/>
  <c r="AP7" i="12"/>
  <c r="AQ7" i="12"/>
  <c r="AR7" i="12"/>
  <c r="AM8" i="12"/>
  <c r="AN8" i="12"/>
  <c r="AO8" i="12"/>
  <c r="AP8" i="12"/>
  <c r="AQ8" i="12"/>
  <c r="AR8" i="12"/>
  <c r="AM11" i="12"/>
  <c r="AN11" i="12"/>
  <c r="AO11" i="12"/>
  <c r="AP11" i="12"/>
  <c r="AQ11" i="12"/>
  <c r="AR11" i="12"/>
  <c r="AM12" i="12"/>
  <c r="AN12" i="12"/>
  <c r="AO12" i="12"/>
  <c r="AP12" i="12"/>
  <c r="AQ12" i="12"/>
  <c r="AR12" i="12"/>
  <c r="AM9" i="12"/>
  <c r="AN9" i="12"/>
  <c r="AO9" i="12"/>
  <c r="AP9" i="12"/>
  <c r="AQ9" i="12"/>
  <c r="AR9" i="12"/>
  <c r="AM10" i="12"/>
  <c r="AN10" i="12"/>
  <c r="AO10" i="12"/>
  <c r="AP10" i="12"/>
  <c r="AQ10" i="12"/>
  <c r="AR10" i="12"/>
  <c r="AM16" i="12"/>
  <c r="AN16" i="12"/>
  <c r="AO16" i="12"/>
  <c r="AP16" i="12"/>
  <c r="AQ16" i="12"/>
  <c r="AR16" i="12"/>
  <c r="AM18" i="12"/>
  <c r="AN18" i="12"/>
  <c r="AO18" i="12"/>
  <c r="AP18" i="12"/>
  <c r="AQ18" i="12"/>
  <c r="AR18" i="12"/>
  <c r="AM19" i="12"/>
  <c r="AN19" i="12"/>
  <c r="AO19" i="12"/>
  <c r="AP19" i="12"/>
  <c r="AQ19" i="12"/>
  <c r="AR19" i="12"/>
  <c r="AM13" i="12"/>
  <c r="AN13" i="12"/>
  <c r="AO13" i="12"/>
  <c r="AP13" i="12"/>
  <c r="AQ13" i="12"/>
  <c r="AR13" i="12"/>
  <c r="AM14" i="12"/>
  <c r="AN14" i="12"/>
  <c r="AO14" i="12"/>
  <c r="AP14" i="12"/>
  <c r="AQ14" i="12"/>
  <c r="AR14" i="12"/>
  <c r="AM20" i="12"/>
  <c r="AN20" i="12"/>
  <c r="AO20" i="12"/>
  <c r="AP20" i="12"/>
  <c r="AQ20" i="12"/>
  <c r="AR20" i="12"/>
  <c r="AM15" i="12"/>
  <c r="AN15" i="12"/>
  <c r="AO15" i="12"/>
  <c r="AP15" i="12"/>
  <c r="AQ15" i="12"/>
  <c r="AR15" i="12"/>
  <c r="AM17" i="12"/>
  <c r="AN17" i="12"/>
  <c r="AO17" i="12"/>
  <c r="AP17" i="12"/>
  <c r="AQ17" i="12"/>
  <c r="AR17" i="12"/>
  <c r="AM21" i="12"/>
  <c r="AN21" i="12"/>
  <c r="AO21" i="12"/>
  <c r="AP21" i="12"/>
  <c r="AQ21" i="12"/>
  <c r="AR21" i="12"/>
  <c r="AM22" i="12"/>
  <c r="AN22" i="12"/>
  <c r="AO22" i="12"/>
  <c r="AP22" i="12"/>
  <c r="AQ22" i="12"/>
  <c r="AR22" i="12"/>
  <c r="AM24" i="12"/>
  <c r="AN24" i="12"/>
  <c r="AO24" i="12"/>
  <c r="AP24" i="12"/>
  <c r="AQ24" i="12"/>
  <c r="AR24" i="12"/>
  <c r="AM25" i="12"/>
  <c r="AN25" i="12"/>
  <c r="AO25" i="12"/>
  <c r="AP25" i="12"/>
  <c r="AQ25" i="12"/>
  <c r="AR25" i="12"/>
  <c r="AM26" i="12"/>
  <c r="AN26" i="12"/>
  <c r="AO26" i="12"/>
  <c r="AP26" i="12"/>
  <c r="AQ26" i="12"/>
  <c r="AR26" i="12"/>
  <c r="AM27" i="12"/>
  <c r="AN27" i="12"/>
  <c r="AO27" i="12"/>
  <c r="AP27" i="12"/>
  <c r="AQ27" i="12"/>
  <c r="AR27" i="12"/>
  <c r="AM28" i="12"/>
  <c r="AN28" i="12"/>
  <c r="AO28" i="12"/>
  <c r="AP28" i="12"/>
  <c r="AQ28" i="12"/>
  <c r="AR28" i="12"/>
  <c r="AM29" i="12"/>
  <c r="AN29" i="12"/>
  <c r="AO29" i="12"/>
  <c r="AP29" i="12"/>
  <c r="AQ29" i="12"/>
  <c r="AR29" i="12"/>
  <c r="AM30" i="12"/>
  <c r="AN30" i="12"/>
  <c r="AO30" i="12"/>
  <c r="AP30" i="12"/>
  <c r="AQ30" i="12"/>
  <c r="AR30" i="12"/>
  <c r="AM31" i="12"/>
  <c r="AN31" i="12"/>
  <c r="AO31" i="12"/>
  <c r="AP31" i="12"/>
  <c r="AQ31" i="12"/>
  <c r="AR31" i="12"/>
  <c r="AM32" i="12"/>
  <c r="AN32" i="12"/>
  <c r="AO32" i="12"/>
  <c r="AP32" i="12"/>
  <c r="AQ32" i="12"/>
  <c r="AR32" i="12"/>
  <c r="AM33" i="12"/>
  <c r="AN33" i="12"/>
  <c r="AO33" i="12"/>
  <c r="AP33" i="12"/>
  <c r="AQ33" i="12"/>
  <c r="AR33" i="12"/>
  <c r="AM34" i="12"/>
  <c r="AN34" i="12"/>
  <c r="AO34" i="12"/>
  <c r="AP34" i="12"/>
  <c r="AQ34" i="12"/>
  <c r="AR34" i="12"/>
  <c r="AM36" i="12"/>
  <c r="AN36" i="12"/>
  <c r="AO36" i="12"/>
  <c r="AP36" i="12"/>
  <c r="AQ36" i="12"/>
  <c r="AR36" i="12"/>
  <c r="AM37" i="12"/>
  <c r="AN37" i="12"/>
  <c r="AO37" i="12"/>
  <c r="AP37" i="12"/>
  <c r="AQ37" i="12"/>
  <c r="AR37" i="12"/>
  <c r="AM38" i="12"/>
  <c r="AN38" i="12"/>
  <c r="AO38" i="12"/>
  <c r="AP38" i="12"/>
  <c r="AQ38" i="12"/>
  <c r="AR38" i="12"/>
  <c r="AM35" i="12"/>
  <c r="AN35" i="12"/>
  <c r="AO35" i="12"/>
  <c r="AP35" i="12"/>
  <c r="AQ35" i="12"/>
  <c r="AR35" i="12"/>
  <c r="AL2" i="12"/>
  <c r="AL3" i="12"/>
  <c r="AL4" i="12"/>
  <c r="AL5" i="12"/>
  <c r="AL6" i="12"/>
  <c r="AL7" i="12"/>
  <c r="AL8" i="12"/>
  <c r="AL11" i="12"/>
  <c r="AL12" i="12"/>
  <c r="AL9" i="12"/>
  <c r="AE3" i="12"/>
  <c r="AW3" i="12" s="1"/>
  <c r="AE8" i="12"/>
  <c r="AK8" i="12" s="1"/>
  <c r="AZ3" i="12"/>
  <c r="AZ4" i="12"/>
  <c r="AZ5" i="12"/>
  <c r="AZ6" i="12"/>
  <c r="AZ7" i="12"/>
  <c r="AZ8" i="12"/>
  <c r="AZ11" i="12"/>
  <c r="AZ12" i="12"/>
  <c r="AZ9" i="12"/>
  <c r="AZ10" i="12"/>
  <c r="AZ16" i="12"/>
  <c r="AZ18" i="12"/>
  <c r="AZ19" i="12"/>
  <c r="AZ13" i="12"/>
  <c r="AZ14" i="12"/>
  <c r="AZ20" i="12"/>
  <c r="AZ15" i="12"/>
  <c r="AZ17" i="12"/>
  <c r="AZ21" i="12"/>
  <c r="AZ22" i="12"/>
  <c r="AZ24" i="12"/>
  <c r="AZ25" i="12"/>
  <c r="AZ26" i="12"/>
  <c r="AZ27" i="12"/>
  <c r="AZ28" i="12"/>
  <c r="AZ29" i="12"/>
  <c r="AZ30" i="12"/>
  <c r="AZ31" i="12"/>
  <c r="AZ32" i="12"/>
  <c r="AZ33" i="12"/>
  <c r="AZ34" i="12"/>
  <c r="AZ36" i="12"/>
  <c r="AZ37" i="12"/>
  <c r="AZ38" i="12"/>
  <c r="AZ35" i="12"/>
  <c r="BC39" i="12"/>
  <c r="AI8" i="12" l="1"/>
  <c r="AH3" i="12"/>
  <c r="AS3" i="12" s="1"/>
  <c r="AK3" i="12"/>
  <c r="AH8" i="12"/>
  <c r="AW8" i="12"/>
  <c r="Z4" i="12"/>
  <c r="Z5" i="12"/>
  <c r="Z6" i="12"/>
  <c r="Z7" i="12"/>
  <c r="Z8" i="12"/>
  <c r="Z11" i="12"/>
  <c r="Z12" i="12"/>
  <c r="Z9" i="12"/>
  <c r="Z10" i="12"/>
  <c r="Z16" i="12"/>
  <c r="Z18" i="12"/>
  <c r="Z19" i="12"/>
  <c r="Z13" i="12"/>
  <c r="Z14" i="12"/>
  <c r="Z20" i="12"/>
  <c r="Z15" i="12"/>
  <c r="Z17" i="12"/>
  <c r="Z21" i="12"/>
  <c r="Z22" i="12"/>
  <c r="Z24" i="12"/>
  <c r="Z25" i="12"/>
  <c r="Z26" i="12"/>
  <c r="Z27" i="12"/>
  <c r="Z28" i="12"/>
  <c r="Z29" i="12"/>
  <c r="Z30" i="12"/>
  <c r="Z31" i="12"/>
  <c r="Z32" i="12"/>
  <c r="Z33" i="12"/>
  <c r="Z34" i="12"/>
  <c r="Z36" i="12"/>
  <c r="Z37" i="12"/>
  <c r="Z38" i="12"/>
  <c r="Z35" i="12"/>
  <c r="Y4" i="12"/>
  <c r="Y5" i="12"/>
  <c r="Y6" i="12"/>
  <c r="Y7" i="12"/>
  <c r="Y8" i="12"/>
  <c r="Y11" i="12"/>
  <c r="Y12" i="12"/>
  <c r="Y9" i="12"/>
  <c r="Y10" i="12"/>
  <c r="Y16" i="12"/>
  <c r="Y18" i="12"/>
  <c r="Y19" i="12"/>
  <c r="Y13" i="12"/>
  <c r="Y14" i="12"/>
  <c r="Y20" i="12"/>
  <c r="Y15" i="12"/>
  <c r="Y17" i="12"/>
  <c r="Y21" i="12"/>
  <c r="Y22" i="12"/>
  <c r="Y24" i="12"/>
  <c r="Y25" i="12"/>
  <c r="Y26" i="12"/>
  <c r="Y27" i="12"/>
  <c r="Y28" i="12"/>
  <c r="Y29" i="12"/>
  <c r="Y30" i="12"/>
  <c r="Y31" i="12"/>
  <c r="Y32" i="12"/>
  <c r="Y33" i="12"/>
  <c r="Y34" i="12"/>
  <c r="Y36" i="12"/>
  <c r="Y37" i="12"/>
  <c r="Y38" i="12"/>
  <c r="Y35" i="12"/>
  <c r="X4" i="12"/>
  <c r="X5" i="12"/>
  <c r="X6" i="12"/>
  <c r="X7" i="12"/>
  <c r="X8" i="12"/>
  <c r="X11" i="12"/>
  <c r="X12" i="12"/>
  <c r="X9" i="12"/>
  <c r="X10" i="12"/>
  <c r="X16" i="12"/>
  <c r="X18" i="12"/>
  <c r="X19" i="12"/>
  <c r="X13" i="12"/>
  <c r="X14" i="12"/>
  <c r="X20" i="12"/>
  <c r="X15" i="12"/>
  <c r="X17" i="12"/>
  <c r="X21" i="12"/>
  <c r="X22" i="12"/>
  <c r="X24" i="12"/>
  <c r="X25" i="12"/>
  <c r="X26" i="12"/>
  <c r="X27" i="12"/>
  <c r="X28" i="12"/>
  <c r="X29" i="12"/>
  <c r="X30" i="12"/>
  <c r="X31" i="12"/>
  <c r="X32" i="12"/>
  <c r="X33" i="12"/>
  <c r="X34" i="12"/>
  <c r="X36" i="12"/>
  <c r="X37" i="12"/>
  <c r="X38" i="12"/>
  <c r="X35" i="12"/>
  <c r="W3" i="12"/>
  <c r="W4" i="12"/>
  <c r="W5" i="12"/>
  <c r="W6" i="12"/>
  <c r="W7" i="12"/>
  <c r="W8" i="12"/>
  <c r="W11" i="12"/>
  <c r="W12" i="12"/>
  <c r="W9" i="12"/>
  <c r="W10" i="12"/>
  <c r="W16" i="12"/>
  <c r="W18" i="12"/>
  <c r="W19" i="12"/>
  <c r="W13" i="12"/>
  <c r="W14" i="12"/>
  <c r="W20" i="12"/>
  <c r="W15" i="12"/>
  <c r="W17" i="12"/>
  <c r="W21" i="12"/>
  <c r="W22" i="12"/>
  <c r="W24" i="12"/>
  <c r="W25" i="12"/>
  <c r="W26" i="12"/>
  <c r="W27" i="12"/>
  <c r="W28" i="12"/>
  <c r="W29" i="12"/>
  <c r="W30" i="12"/>
  <c r="W31" i="12"/>
  <c r="W32" i="12"/>
  <c r="W33" i="12"/>
  <c r="W34" i="12"/>
  <c r="W36" i="12"/>
  <c r="W37" i="12"/>
  <c r="W38" i="12"/>
  <c r="W35" i="12"/>
  <c r="V4" i="12"/>
  <c r="V5" i="12"/>
  <c r="V6" i="12"/>
  <c r="V7" i="12"/>
  <c r="V8" i="12"/>
  <c r="V11" i="12"/>
  <c r="V12" i="12"/>
  <c r="V9" i="12"/>
  <c r="V10" i="12"/>
  <c r="V16" i="12"/>
  <c r="V18" i="12"/>
  <c r="V19" i="12"/>
  <c r="V13" i="12"/>
  <c r="V14" i="12"/>
  <c r="V20" i="12"/>
  <c r="V15" i="12"/>
  <c r="V17" i="12"/>
  <c r="V21" i="12"/>
  <c r="V22" i="12"/>
  <c r="V24" i="12"/>
  <c r="V25" i="12"/>
  <c r="V26" i="12"/>
  <c r="V27" i="12"/>
  <c r="V28" i="12"/>
  <c r="V29" i="12"/>
  <c r="V30" i="12"/>
  <c r="V31" i="12"/>
  <c r="V32" i="12"/>
  <c r="V33" i="12"/>
  <c r="V34" i="12"/>
  <c r="V36" i="12"/>
  <c r="V37" i="12"/>
  <c r="V38" i="12"/>
  <c r="V35" i="12"/>
  <c r="D19" i="12"/>
  <c r="AF19" i="12" s="1"/>
  <c r="D13" i="12"/>
  <c r="AF13" i="12" s="1"/>
  <c r="D14" i="12"/>
  <c r="AF14" i="12" s="1"/>
  <c r="D20" i="12"/>
  <c r="AF20" i="12" s="1"/>
  <c r="D15" i="12"/>
  <c r="AF15" i="12" s="1"/>
  <c r="D17" i="12"/>
  <c r="AF17" i="12" s="1"/>
  <c r="D21" i="12"/>
  <c r="AF21" i="12" s="1"/>
  <c r="D22" i="12"/>
  <c r="AF22" i="12" s="1"/>
  <c r="D24" i="12"/>
  <c r="AF24" i="12" s="1"/>
  <c r="D25" i="12"/>
  <c r="AF25" i="12" s="1"/>
  <c r="D26" i="12"/>
  <c r="AF26" i="12" s="1"/>
  <c r="D27" i="12"/>
  <c r="AF27" i="12" s="1"/>
  <c r="D28" i="12"/>
  <c r="AF28" i="12" s="1"/>
  <c r="D29" i="12"/>
  <c r="AF29" i="12" s="1"/>
  <c r="D30" i="12"/>
  <c r="AF30" i="12" s="1"/>
  <c r="D31" i="12"/>
  <c r="AF31" i="12" s="1"/>
  <c r="D32" i="12"/>
  <c r="AF32" i="12" s="1"/>
  <c r="D33" i="12"/>
  <c r="AF33" i="12" s="1"/>
  <c r="D34" i="12"/>
  <c r="AF34" i="12" s="1"/>
  <c r="D36" i="12"/>
  <c r="AF36" i="12" s="1"/>
  <c r="D37" i="12"/>
  <c r="AF37" i="12" s="1"/>
  <c r="D38" i="12"/>
  <c r="AF38" i="12" s="1"/>
  <c r="D35" i="12"/>
  <c r="AF35" i="12" s="1"/>
  <c r="D4" i="12"/>
  <c r="AF4" i="12" s="1"/>
  <c r="D5" i="12"/>
  <c r="AF5" i="12" s="1"/>
  <c r="D6" i="12"/>
  <c r="AF6" i="12" s="1"/>
  <c r="D7" i="12"/>
  <c r="AF7" i="12" s="1"/>
  <c r="D8" i="12"/>
  <c r="AF8" i="12" s="1"/>
  <c r="D11" i="12"/>
  <c r="AF11" i="12" s="1"/>
  <c r="D12" i="12"/>
  <c r="AF12" i="12" s="1"/>
  <c r="D9" i="12"/>
  <c r="AF9" i="12" s="1"/>
  <c r="D10" i="12"/>
  <c r="AF10" i="12" s="1"/>
  <c r="D16" i="12"/>
  <c r="AF16" i="12" s="1"/>
  <c r="D18" i="12"/>
  <c r="AF18" i="12" s="1"/>
  <c r="C20" i="12"/>
  <c r="C15" i="12"/>
  <c r="C17" i="12"/>
  <c r="C21" i="12"/>
  <c r="C22" i="12"/>
  <c r="C24" i="12"/>
  <c r="C25" i="12"/>
  <c r="C26" i="12"/>
  <c r="C27" i="12"/>
  <c r="C28" i="12"/>
  <c r="C29" i="12"/>
  <c r="C30" i="12"/>
  <c r="C31" i="12"/>
  <c r="C32" i="12"/>
  <c r="C33" i="12"/>
  <c r="C34" i="12"/>
  <c r="C36" i="12"/>
  <c r="C37" i="12"/>
  <c r="C38" i="12"/>
  <c r="C35" i="12"/>
  <c r="C18" i="12"/>
  <c r="C19" i="12"/>
  <c r="C13" i="12"/>
  <c r="C14" i="12"/>
  <c r="D3" i="12"/>
  <c r="C5" i="12"/>
  <c r="C6" i="12"/>
  <c r="C7" i="12"/>
  <c r="C8" i="12"/>
  <c r="C11" i="12"/>
  <c r="C12" i="12"/>
  <c r="C9" i="12"/>
  <c r="C10" i="12"/>
  <c r="C16" i="12"/>
  <c r="C4" i="12"/>
  <c r="C3" i="12"/>
  <c r="AS8" i="12" l="1"/>
  <c r="J12" i="56" l="1"/>
  <c r="K12" i="56"/>
  <c r="L12" i="56"/>
  <c r="M12" i="56"/>
  <c r="N12" i="56"/>
  <c r="O12" i="56"/>
  <c r="P12" i="56"/>
  <c r="T12" i="56"/>
  <c r="J13" i="56"/>
  <c r="K13" i="56"/>
  <c r="L13" i="56"/>
  <c r="M13" i="56"/>
  <c r="N13" i="56"/>
  <c r="O13" i="56"/>
  <c r="P13" i="56"/>
  <c r="T13" i="56"/>
  <c r="J14" i="56"/>
  <c r="K14" i="56"/>
  <c r="L14" i="56"/>
  <c r="M14" i="56"/>
  <c r="N14" i="56"/>
  <c r="O14" i="56"/>
  <c r="P14" i="56"/>
  <c r="T14" i="56"/>
  <c r="J15" i="56"/>
  <c r="K15" i="56"/>
  <c r="L15" i="56"/>
  <c r="M15" i="56"/>
  <c r="N15" i="56"/>
  <c r="O15" i="56"/>
  <c r="P15" i="56"/>
  <c r="T15" i="56"/>
  <c r="J16" i="56"/>
  <c r="K16" i="56"/>
  <c r="L16" i="56"/>
  <c r="M16" i="56"/>
  <c r="N16" i="56"/>
  <c r="O16" i="56"/>
  <c r="P16" i="56"/>
  <c r="T16" i="56"/>
  <c r="J17" i="56"/>
  <c r="K17" i="56"/>
  <c r="L17" i="56"/>
  <c r="M17" i="56"/>
  <c r="N17" i="56"/>
  <c r="O17" i="56"/>
  <c r="P17" i="56"/>
  <c r="T17" i="56"/>
  <c r="J18" i="56"/>
  <c r="K18" i="56"/>
  <c r="L18" i="56"/>
  <c r="M18" i="56"/>
  <c r="N18" i="56"/>
  <c r="O18" i="56"/>
  <c r="P18" i="56"/>
  <c r="T18" i="56"/>
  <c r="J19" i="56"/>
  <c r="K19" i="56"/>
  <c r="L19" i="56"/>
  <c r="M19" i="56"/>
  <c r="N19" i="56"/>
  <c r="O19" i="56"/>
  <c r="P19" i="56"/>
  <c r="T19" i="56"/>
  <c r="J20" i="56"/>
  <c r="K20" i="56"/>
  <c r="L20" i="56"/>
  <c r="M20" i="56"/>
  <c r="N20" i="56"/>
  <c r="O20" i="56"/>
  <c r="P20" i="56"/>
  <c r="T20" i="56"/>
  <c r="J21" i="56"/>
  <c r="K21" i="56"/>
  <c r="L21" i="56"/>
  <c r="M21" i="56"/>
  <c r="N21" i="56"/>
  <c r="O21" i="56"/>
  <c r="P21" i="56"/>
  <c r="T21" i="56"/>
  <c r="J22" i="56"/>
  <c r="K22" i="56"/>
  <c r="L22" i="56"/>
  <c r="M22" i="56"/>
  <c r="N22" i="56"/>
  <c r="O22" i="56"/>
  <c r="P22" i="56"/>
  <c r="T22" i="56"/>
  <c r="J23" i="56"/>
  <c r="K23" i="56"/>
  <c r="L23" i="56"/>
  <c r="M23" i="56"/>
  <c r="N23" i="56"/>
  <c r="O23" i="56"/>
  <c r="P23" i="56"/>
  <c r="T23" i="56"/>
  <c r="J26" i="56"/>
  <c r="K26" i="56"/>
  <c r="L26" i="56"/>
  <c r="M26" i="56"/>
  <c r="N26" i="56"/>
  <c r="O26" i="56"/>
  <c r="P26" i="56"/>
  <c r="T26" i="56"/>
  <c r="BF1" i="12" l="1"/>
  <c r="BD1" i="12"/>
  <c r="E6" i="56"/>
  <c r="V12" i="56"/>
  <c r="V13" i="56"/>
  <c r="V14" i="56"/>
  <c r="V15" i="56"/>
  <c r="V16" i="56"/>
  <c r="V17" i="56"/>
  <c r="V18" i="56"/>
  <c r="V19" i="56"/>
  <c r="V20" i="56"/>
  <c r="V21" i="56"/>
  <c r="V22" i="56"/>
  <c r="V23" i="56"/>
  <c r="V26" i="56"/>
  <c r="O18" i="57"/>
  <c r="N18" i="57"/>
  <c r="M18" i="57"/>
  <c r="B19" i="43" l="1"/>
  <c r="C19" i="43" s="1"/>
  <c r="B16" i="43"/>
  <c r="B20" i="43"/>
  <c r="B13" i="43"/>
  <c r="D13" i="43" s="1"/>
  <c r="B15" i="43"/>
  <c r="B12" i="43"/>
  <c r="D12" i="43" s="1"/>
  <c r="B17" i="43"/>
  <c r="B14" i="43"/>
  <c r="D14" i="43" s="1"/>
  <c r="B18" i="43"/>
  <c r="E17" i="43" l="1"/>
  <c r="D17" i="43"/>
  <c r="C17" i="43"/>
  <c r="E16" i="43"/>
  <c r="D16" i="43"/>
  <c r="C16" i="43"/>
  <c r="E15" i="43"/>
  <c r="D15" i="43"/>
  <c r="C13" i="43"/>
  <c r="E13" i="43"/>
  <c r="C14" i="43"/>
  <c r="E14" i="43"/>
  <c r="G11" i="43"/>
  <c r="E11" i="43"/>
  <c r="C12" i="43"/>
  <c r="E12" i="43"/>
  <c r="J17" i="43"/>
  <c r="F17" i="43"/>
  <c r="M17" i="43"/>
  <c r="I17" i="43"/>
  <c r="L17" i="43"/>
  <c r="H17" i="43"/>
  <c r="K17" i="43"/>
  <c r="G17" i="43"/>
  <c r="C18" i="43"/>
  <c r="L18" i="43"/>
  <c r="L16" i="43"/>
  <c r="H16" i="43"/>
  <c r="G16" i="43"/>
  <c r="K16" i="43"/>
  <c r="J16" i="43"/>
  <c r="F16" i="43"/>
  <c r="M16" i="43"/>
  <c r="I16" i="43"/>
  <c r="C15" i="43"/>
  <c r="G8" i="43"/>
  <c r="H15" i="43"/>
  <c r="M15" i="43"/>
  <c r="G15" i="43"/>
  <c r="L15" i="43"/>
  <c r="I15" i="43"/>
  <c r="H13" i="43"/>
  <c r="L13" i="43"/>
  <c r="G13" i="43"/>
  <c r="I13" i="43"/>
  <c r="M13" i="43"/>
  <c r="E18" i="43"/>
  <c r="I18" i="43"/>
  <c r="M18" i="43"/>
  <c r="G18" i="43"/>
  <c r="H18" i="43"/>
  <c r="F18" i="43"/>
  <c r="J18" i="43"/>
  <c r="K18" i="43"/>
  <c r="D18" i="43"/>
  <c r="I14" i="43"/>
  <c r="M14" i="43"/>
  <c r="G14" i="43"/>
  <c r="H14" i="43"/>
  <c r="L14" i="43"/>
  <c r="G12" i="43"/>
  <c r="M12" i="43"/>
  <c r="H12" i="43"/>
  <c r="L12" i="43"/>
  <c r="I12" i="43"/>
  <c r="J20" i="43"/>
  <c r="C20" i="43"/>
  <c r="G20" i="43"/>
  <c r="K20" i="43"/>
  <c r="I20" i="43"/>
  <c r="D20" i="43"/>
  <c r="H20" i="43"/>
  <c r="L20" i="43"/>
  <c r="E20" i="43"/>
  <c r="M20" i="43"/>
  <c r="F20" i="43"/>
  <c r="I19" i="43"/>
  <c r="F19" i="43"/>
  <c r="J19" i="43"/>
  <c r="D19" i="43"/>
  <c r="L19" i="43"/>
  <c r="E19" i="43"/>
  <c r="M19" i="43"/>
  <c r="G19" i="43"/>
  <c r="K19" i="43"/>
  <c r="H19" i="43"/>
  <c r="H11" i="43"/>
  <c r="D11" i="43"/>
  <c r="I11" i="43"/>
  <c r="L4" i="43"/>
  <c r="AV2" i="12"/>
  <c r="AC2" i="11"/>
  <c r="AB2" i="11"/>
  <c r="B11" i="56" l="1"/>
  <c r="B12" i="56"/>
  <c r="X12" i="56" s="1"/>
  <c r="B16" i="56"/>
  <c r="B20" i="56"/>
  <c r="B24" i="56"/>
  <c r="B19" i="56"/>
  <c r="B13" i="56"/>
  <c r="B17" i="56"/>
  <c r="B21" i="56"/>
  <c r="B25" i="56"/>
  <c r="B23" i="56"/>
  <c r="B14" i="56"/>
  <c r="B18" i="56"/>
  <c r="B22" i="56"/>
  <c r="B26" i="56"/>
  <c r="B15" i="56"/>
  <c r="AT11" i="11"/>
  <c r="AT12" i="11"/>
  <c r="AT13" i="11"/>
  <c r="AT3" i="11"/>
  <c r="AT4" i="11"/>
  <c r="AT5" i="11"/>
  <c r="AT6" i="11"/>
  <c r="AT7" i="11"/>
  <c r="AT8" i="11"/>
  <c r="AT9" i="11"/>
  <c r="AT10" i="11"/>
  <c r="AT2" i="11"/>
  <c r="Y20" i="56" l="1"/>
  <c r="X11" i="56"/>
  <c r="E11" i="56"/>
  <c r="G11" i="56"/>
  <c r="Y11" i="56"/>
  <c r="F11" i="56"/>
  <c r="M6" i="56"/>
  <c r="Y25" i="56"/>
  <c r="U25" i="56"/>
  <c r="F25" i="56"/>
  <c r="E25" i="56"/>
  <c r="H25" i="56"/>
  <c r="D25" i="56"/>
  <c r="X25" i="56"/>
  <c r="I25" i="56" s="1"/>
  <c r="G25" i="56"/>
  <c r="C25" i="56"/>
  <c r="X26" i="56"/>
  <c r="Y26" i="56"/>
  <c r="C24" i="56"/>
  <c r="U24" i="56"/>
  <c r="X24" i="56"/>
  <c r="Y24" i="56"/>
  <c r="F24" i="56"/>
  <c r="D24" i="56"/>
  <c r="G24" i="56"/>
  <c r="E24" i="56"/>
  <c r="H24" i="56"/>
  <c r="T11" i="11"/>
  <c r="T12" i="11"/>
  <c r="T13" i="11"/>
  <c r="T3" i="11"/>
  <c r="T4" i="11"/>
  <c r="T5" i="11"/>
  <c r="T6" i="11"/>
  <c r="T7" i="11"/>
  <c r="T8" i="11"/>
  <c r="T9" i="11"/>
  <c r="T10" i="11"/>
  <c r="T2" i="11"/>
  <c r="I24" i="56" l="1"/>
  <c r="I11" i="56"/>
  <c r="AW10" i="11"/>
  <c r="AV10" i="11" s="1"/>
  <c r="AL10" i="11"/>
  <c r="AK10" i="11"/>
  <c r="AJ10" i="11"/>
  <c r="AE10" i="11"/>
  <c r="AD10" i="11"/>
  <c r="AC10" i="11"/>
  <c r="AB10" i="11"/>
  <c r="AW11" i="11"/>
  <c r="AV11" i="11" s="1"/>
  <c r="AL11" i="11"/>
  <c r="AK11" i="11"/>
  <c r="AJ11" i="11"/>
  <c r="AE11" i="11"/>
  <c r="AD11" i="11"/>
  <c r="AC11" i="11"/>
  <c r="AB11" i="11"/>
  <c r="AG3" i="12" l="1"/>
  <c r="AT3" i="12"/>
  <c r="AU3" i="12"/>
  <c r="AV3" i="12"/>
  <c r="AX3" i="12"/>
  <c r="AY3" i="12"/>
  <c r="AE4" i="12"/>
  <c r="AG4" i="12"/>
  <c r="AT4" i="12"/>
  <c r="AU4" i="12"/>
  <c r="AV4" i="12"/>
  <c r="AX4" i="12"/>
  <c r="AY4" i="12"/>
  <c r="AE5" i="12"/>
  <c r="AG5" i="12"/>
  <c r="AT5" i="12"/>
  <c r="AU5" i="12"/>
  <c r="AV5" i="12"/>
  <c r="AX5" i="12"/>
  <c r="AY5" i="12"/>
  <c r="AE6" i="12"/>
  <c r="AG6" i="12"/>
  <c r="AT6" i="12"/>
  <c r="AU6" i="12"/>
  <c r="AV6" i="12"/>
  <c r="AX6" i="12"/>
  <c r="AY6" i="12"/>
  <c r="AE7" i="12"/>
  <c r="AG7" i="12"/>
  <c r="AT7" i="12"/>
  <c r="AU7" i="12"/>
  <c r="AV7" i="12"/>
  <c r="AX7" i="12"/>
  <c r="AY7" i="12"/>
  <c r="AG8" i="12"/>
  <c r="AT8" i="12"/>
  <c r="AU8" i="12"/>
  <c r="AV8" i="12"/>
  <c r="AX8" i="12"/>
  <c r="AY8" i="12"/>
  <c r="AE11" i="12"/>
  <c r="AG11" i="12"/>
  <c r="AT11" i="12"/>
  <c r="AU11" i="12"/>
  <c r="AV11" i="12"/>
  <c r="AX11" i="12"/>
  <c r="AY11" i="12"/>
  <c r="AE12" i="12"/>
  <c r="AG12" i="12"/>
  <c r="AT12" i="12"/>
  <c r="AU12" i="12"/>
  <c r="AV12" i="12"/>
  <c r="AX12" i="12"/>
  <c r="AY12" i="12"/>
  <c r="AE9" i="12"/>
  <c r="AG9" i="12"/>
  <c r="AT9" i="12"/>
  <c r="AU9" i="12"/>
  <c r="AV9" i="12"/>
  <c r="AX9" i="12"/>
  <c r="AY9" i="12"/>
  <c r="AE10" i="12"/>
  <c r="AG10" i="12"/>
  <c r="AL10" i="12"/>
  <c r="AT10" i="12"/>
  <c r="AU10" i="12"/>
  <c r="AV10" i="12"/>
  <c r="AX10" i="12"/>
  <c r="AY10" i="12"/>
  <c r="AE16" i="12"/>
  <c r="AG16" i="12"/>
  <c r="AL16" i="12"/>
  <c r="AT16" i="12"/>
  <c r="AU16" i="12"/>
  <c r="AV16" i="12"/>
  <c r="AX16" i="12"/>
  <c r="AY16" i="12"/>
  <c r="AE18" i="12"/>
  <c r="AG18" i="12"/>
  <c r="AL18" i="12"/>
  <c r="AT18" i="12"/>
  <c r="AU18" i="12"/>
  <c r="AV18" i="12"/>
  <c r="AX18" i="12"/>
  <c r="AY18" i="12"/>
  <c r="AE19" i="12"/>
  <c r="AG19" i="12"/>
  <c r="AL19" i="12"/>
  <c r="AT19" i="12"/>
  <c r="AU19" i="12"/>
  <c r="AV19" i="12"/>
  <c r="AX19" i="12"/>
  <c r="AY19" i="12"/>
  <c r="AE13" i="12"/>
  <c r="AG13" i="12"/>
  <c r="AL13" i="12"/>
  <c r="AT13" i="12"/>
  <c r="AU13" i="12"/>
  <c r="AV13" i="12"/>
  <c r="AX13" i="12"/>
  <c r="AY13" i="12"/>
  <c r="AE14" i="12"/>
  <c r="AG14" i="12"/>
  <c r="AL14" i="12"/>
  <c r="AT14" i="12"/>
  <c r="AU14" i="12"/>
  <c r="AV14" i="12"/>
  <c r="AX14" i="12"/>
  <c r="AY14" i="12"/>
  <c r="AE20" i="12"/>
  <c r="AG20" i="12"/>
  <c r="AL20" i="12"/>
  <c r="AT20" i="12"/>
  <c r="AU20" i="12"/>
  <c r="AV20" i="12"/>
  <c r="AX20" i="12"/>
  <c r="AY20" i="12"/>
  <c r="AE15" i="12"/>
  <c r="AG15" i="12"/>
  <c r="AL15" i="12"/>
  <c r="AT15" i="12"/>
  <c r="AU15" i="12"/>
  <c r="AV15" i="12"/>
  <c r="AX15" i="12"/>
  <c r="AY15" i="12"/>
  <c r="AE17" i="12"/>
  <c r="AG17" i="12"/>
  <c r="AL17" i="12"/>
  <c r="AT17" i="12"/>
  <c r="AU17" i="12"/>
  <c r="AV17" i="12"/>
  <c r="AX17" i="12"/>
  <c r="AY17" i="12"/>
  <c r="F15" i="43" l="1"/>
  <c r="K15" i="43"/>
  <c r="AW14" i="12"/>
  <c r="AK14" i="12"/>
  <c r="AI14" i="12"/>
  <c r="AH14" i="12"/>
  <c r="AK17" i="12"/>
  <c r="AI17" i="12"/>
  <c r="AW17" i="12"/>
  <c r="AH17" i="12"/>
  <c r="AS17" i="12" s="1"/>
  <c r="AK13" i="12"/>
  <c r="AI13" i="12"/>
  <c r="AH13" i="12"/>
  <c r="AW13" i="12"/>
  <c r="AK10" i="12"/>
  <c r="AI10" i="12"/>
  <c r="AW10" i="12"/>
  <c r="AH10" i="12"/>
  <c r="D22" i="58" s="1"/>
  <c r="AH9" i="12"/>
  <c r="AW9" i="12"/>
  <c r="AI9" i="12"/>
  <c r="AK9" i="12"/>
  <c r="AI12" i="12"/>
  <c r="AH12" i="12"/>
  <c r="AW12" i="12"/>
  <c r="AK12" i="12"/>
  <c r="AW11" i="12"/>
  <c r="AK11" i="12"/>
  <c r="AI11" i="12"/>
  <c r="AH11" i="12"/>
  <c r="AH15" i="12"/>
  <c r="AS15" i="12" s="1"/>
  <c r="AW15" i="12"/>
  <c r="AI15" i="12"/>
  <c r="AK15" i="12"/>
  <c r="AH19" i="12"/>
  <c r="AW19" i="12"/>
  <c r="AK19" i="12"/>
  <c r="AI19" i="12"/>
  <c r="AH20" i="12"/>
  <c r="AW20" i="12"/>
  <c r="AK20" i="12"/>
  <c r="AI20" i="12"/>
  <c r="AH18" i="12"/>
  <c r="AS18" i="12" s="1"/>
  <c r="AW18" i="12"/>
  <c r="AI18" i="12"/>
  <c r="AK18" i="12"/>
  <c r="AW16" i="12"/>
  <c r="AK16" i="12"/>
  <c r="AI16" i="12"/>
  <c r="AH16" i="12"/>
  <c r="AS16" i="12" s="1"/>
  <c r="AI7" i="12"/>
  <c r="AH7" i="12"/>
  <c r="AS7" i="12" s="1"/>
  <c r="AW7" i="12"/>
  <c r="AK7" i="12"/>
  <c r="AI6" i="12"/>
  <c r="AH6" i="12"/>
  <c r="AS6" i="12" s="1"/>
  <c r="AW6" i="12"/>
  <c r="AK6" i="12"/>
  <c r="AW5" i="12"/>
  <c r="AK5" i="12"/>
  <c r="AI5" i="12"/>
  <c r="AH5" i="12"/>
  <c r="AS5" i="12" s="1"/>
  <c r="AW4" i="12"/>
  <c r="AK4" i="12"/>
  <c r="AI4" i="12"/>
  <c r="AH4" i="12"/>
  <c r="AS4" i="12" s="1"/>
  <c r="AB3" i="12"/>
  <c r="AA3" i="12"/>
  <c r="AB17" i="12"/>
  <c r="AA17" i="12"/>
  <c r="AA15" i="12"/>
  <c r="AB15" i="12"/>
  <c r="AA20" i="12"/>
  <c r="AB20" i="12"/>
  <c r="AA14" i="12"/>
  <c r="AB14" i="12"/>
  <c r="AB13" i="12"/>
  <c r="AA13" i="12"/>
  <c r="AA19" i="12"/>
  <c r="AB19" i="12"/>
  <c r="AA18" i="12"/>
  <c r="AB18" i="12"/>
  <c r="AB16" i="12"/>
  <c r="AA16" i="12"/>
  <c r="AB10" i="12"/>
  <c r="AA10" i="12"/>
  <c r="AB9" i="12"/>
  <c r="AA9" i="12"/>
  <c r="AA12" i="12"/>
  <c r="AB12" i="12"/>
  <c r="AA11" i="12"/>
  <c r="AB11" i="12"/>
  <c r="AB8" i="12"/>
  <c r="AA8" i="12"/>
  <c r="AB7" i="12"/>
  <c r="AA7" i="12"/>
  <c r="AA6" i="12"/>
  <c r="AB6" i="12"/>
  <c r="AA5" i="12"/>
  <c r="AB5" i="12"/>
  <c r="AB4" i="12"/>
  <c r="AA4" i="12"/>
  <c r="AI3" i="12"/>
  <c r="AS20" i="12" l="1"/>
  <c r="AS11" i="12"/>
  <c r="AS9" i="12"/>
  <c r="AS12" i="12"/>
  <c r="AS10" i="12"/>
  <c r="J15" i="43"/>
  <c r="AS13" i="12"/>
  <c r="AS14" i="12"/>
  <c r="AS19" i="12"/>
  <c r="M11" i="56" l="1"/>
  <c r="T11" i="56"/>
  <c r="N11" i="56"/>
  <c r="K11" i="56"/>
  <c r="O11" i="56"/>
  <c r="P11" i="56"/>
  <c r="J11" i="56"/>
  <c r="L11" i="56"/>
  <c r="V11" i="56"/>
  <c r="A30" i="32" l="1"/>
  <c r="A34" i="32"/>
  <c r="A38" i="32"/>
  <c r="A42" i="32"/>
  <c r="A46" i="32"/>
  <c r="A50" i="32"/>
  <c r="A54" i="32"/>
  <c r="A58" i="32"/>
  <c r="A62" i="32"/>
  <c r="A66" i="32"/>
  <c r="A70" i="32"/>
  <c r="A74" i="32"/>
  <c r="A78" i="32"/>
  <c r="A82" i="32"/>
  <c r="A86" i="32"/>
  <c r="A90" i="32"/>
  <c r="A94" i="32"/>
  <c r="A98" i="32"/>
  <c r="A102" i="32"/>
  <c r="A106" i="32"/>
  <c r="A11" i="32"/>
  <c r="A15" i="32"/>
  <c r="A19" i="32"/>
  <c r="A23" i="32"/>
  <c r="A27" i="32"/>
  <c r="A31" i="32"/>
  <c r="A35" i="32"/>
  <c r="A39" i="32"/>
  <c r="A43" i="32"/>
  <c r="A47" i="32"/>
  <c r="A51" i="32"/>
  <c r="A55" i="32"/>
  <c r="A59" i="32"/>
  <c r="A63" i="32"/>
  <c r="A67" i="32"/>
  <c r="A71" i="32"/>
  <c r="A75" i="32"/>
  <c r="A79" i="32"/>
  <c r="A83" i="32"/>
  <c r="A87" i="32"/>
  <c r="A91" i="32"/>
  <c r="A95" i="32"/>
  <c r="A99" i="32"/>
  <c r="A103" i="32"/>
  <c r="A107" i="32"/>
  <c r="A12" i="32"/>
  <c r="A16" i="32"/>
  <c r="A20" i="32"/>
  <c r="A24" i="32"/>
  <c r="A28" i="32"/>
  <c r="A32" i="32"/>
  <c r="A36" i="32"/>
  <c r="A40" i="32"/>
  <c r="A44" i="32"/>
  <c r="A48" i="32"/>
  <c r="A52" i="32"/>
  <c r="A56" i="32"/>
  <c r="A60" i="32"/>
  <c r="A64" i="32"/>
  <c r="A68" i="32"/>
  <c r="A72" i="32"/>
  <c r="A76" i="32"/>
  <c r="A80" i="32"/>
  <c r="A84" i="32"/>
  <c r="A88" i="32"/>
  <c r="A92" i="32"/>
  <c r="A96" i="32"/>
  <c r="A100" i="32"/>
  <c r="A104" i="32"/>
  <c r="A108" i="32"/>
  <c r="C109" i="32" s="1"/>
  <c r="A13" i="32"/>
  <c r="A17" i="32"/>
  <c r="A21" i="32"/>
  <c r="A25" i="32"/>
  <c r="A29" i="32"/>
  <c r="A33" i="32"/>
  <c r="A37" i="32"/>
  <c r="A41" i="32"/>
  <c r="A45" i="32"/>
  <c r="A49" i="32"/>
  <c r="A53" i="32"/>
  <c r="A57" i="32"/>
  <c r="A61" i="32"/>
  <c r="A65" i="32"/>
  <c r="A69" i="32"/>
  <c r="A73" i="32"/>
  <c r="A77" i="32"/>
  <c r="A81" i="32"/>
  <c r="A85" i="32"/>
  <c r="A89" i="32"/>
  <c r="A93" i="32"/>
  <c r="A97" i="32"/>
  <c r="A101" i="32"/>
  <c r="A105" i="32"/>
  <c r="A10" i="32"/>
  <c r="A14" i="32"/>
  <c r="A18" i="32"/>
  <c r="A22" i="32"/>
  <c r="A26" i="32"/>
  <c r="A9" i="32"/>
  <c r="A1" i="12"/>
  <c r="AE21" i="12"/>
  <c r="AG21" i="12"/>
  <c r="AL21" i="12"/>
  <c r="AT21" i="12"/>
  <c r="AU21" i="12"/>
  <c r="AV21" i="12"/>
  <c r="AX21" i="12"/>
  <c r="AY21" i="12"/>
  <c r="AE22" i="12"/>
  <c r="AG22" i="12"/>
  <c r="AL22" i="12"/>
  <c r="AT22" i="12"/>
  <c r="AU22" i="12"/>
  <c r="AV22" i="12"/>
  <c r="AX22" i="12"/>
  <c r="AY22" i="12"/>
  <c r="AE24" i="12"/>
  <c r="AG24" i="12"/>
  <c r="AL24" i="12"/>
  <c r="AT24" i="12"/>
  <c r="AU24" i="12"/>
  <c r="AV24" i="12"/>
  <c r="AX24" i="12"/>
  <c r="AY24" i="12"/>
  <c r="AE25" i="12"/>
  <c r="AG25" i="12"/>
  <c r="AL25" i="12"/>
  <c r="AT25" i="12"/>
  <c r="AU25" i="12"/>
  <c r="AV25" i="12"/>
  <c r="AX25" i="12"/>
  <c r="AY25" i="12"/>
  <c r="AE26" i="12"/>
  <c r="AG26" i="12"/>
  <c r="AL26" i="12"/>
  <c r="AT26" i="12"/>
  <c r="AU26" i="12"/>
  <c r="AV26" i="12"/>
  <c r="AX26" i="12"/>
  <c r="AY26" i="12"/>
  <c r="AE27" i="12"/>
  <c r="AG27" i="12"/>
  <c r="AL27" i="12"/>
  <c r="AT27" i="12"/>
  <c r="AU27" i="12"/>
  <c r="AV27" i="12"/>
  <c r="AX27" i="12"/>
  <c r="AY27" i="12"/>
  <c r="AE28" i="12"/>
  <c r="AG28" i="12"/>
  <c r="AL28" i="12"/>
  <c r="AT28" i="12"/>
  <c r="AU28" i="12"/>
  <c r="AV28" i="12"/>
  <c r="AX28" i="12"/>
  <c r="AY28" i="12"/>
  <c r="AE29" i="12"/>
  <c r="AG29" i="12"/>
  <c r="AL29" i="12"/>
  <c r="AT29" i="12"/>
  <c r="AU29" i="12"/>
  <c r="AV29" i="12"/>
  <c r="AX29" i="12"/>
  <c r="AY29" i="12"/>
  <c r="AE30" i="12"/>
  <c r="AG30" i="12"/>
  <c r="AL30" i="12"/>
  <c r="AT30" i="12"/>
  <c r="AU30" i="12"/>
  <c r="AV30" i="12"/>
  <c r="AX30" i="12"/>
  <c r="AY30" i="12"/>
  <c r="AE31" i="12"/>
  <c r="AG31" i="12"/>
  <c r="AL31" i="12"/>
  <c r="AT31" i="12"/>
  <c r="AU31" i="12"/>
  <c r="AV31" i="12"/>
  <c r="AX31" i="12"/>
  <c r="AY31" i="12"/>
  <c r="AE32" i="12"/>
  <c r="AG32" i="12"/>
  <c r="AL32" i="12"/>
  <c r="AT32" i="12"/>
  <c r="AU32" i="12"/>
  <c r="AV32" i="12"/>
  <c r="AX32" i="12"/>
  <c r="AY32" i="12"/>
  <c r="AE33" i="12"/>
  <c r="AG33" i="12"/>
  <c r="AL33" i="12"/>
  <c r="AT33" i="12"/>
  <c r="AU33" i="12"/>
  <c r="AV33" i="12"/>
  <c r="AX33" i="12"/>
  <c r="AY33" i="12"/>
  <c r="AE34" i="12"/>
  <c r="AG34" i="12"/>
  <c r="AL34" i="12"/>
  <c r="AT34" i="12"/>
  <c r="AU34" i="12"/>
  <c r="AV34" i="12"/>
  <c r="AX34" i="12"/>
  <c r="AY34" i="12"/>
  <c r="AE36" i="12"/>
  <c r="AG36" i="12"/>
  <c r="AL36" i="12"/>
  <c r="AT36" i="12"/>
  <c r="AU36" i="12"/>
  <c r="AV36" i="12"/>
  <c r="AX36" i="12"/>
  <c r="AY36" i="12"/>
  <c r="AE37" i="12"/>
  <c r="F12" i="43" s="1"/>
  <c r="AG37" i="12"/>
  <c r="AL37" i="12"/>
  <c r="AT37" i="12"/>
  <c r="AU37" i="12"/>
  <c r="AV37" i="12"/>
  <c r="AX37" i="12"/>
  <c r="K12" i="43" s="1"/>
  <c r="AY37" i="12"/>
  <c r="AE38" i="12"/>
  <c r="AG38" i="12"/>
  <c r="AL38" i="12"/>
  <c r="AT38" i="12"/>
  <c r="AU38" i="12"/>
  <c r="AV38" i="12"/>
  <c r="AX38" i="12"/>
  <c r="AY38" i="12"/>
  <c r="AE35" i="12"/>
  <c r="AG35" i="12"/>
  <c r="AL35" i="12"/>
  <c r="AT35" i="12"/>
  <c r="AU35" i="12"/>
  <c r="AV35" i="12"/>
  <c r="AX35" i="12"/>
  <c r="AY35" i="12"/>
  <c r="AY2" i="12"/>
  <c r="AE12" i="11"/>
  <c r="AE13" i="11"/>
  <c r="AD13" i="11"/>
  <c r="AD12" i="11"/>
  <c r="AC13" i="11"/>
  <c r="AC12" i="11"/>
  <c r="AB13" i="11"/>
  <c r="AB12" i="11"/>
  <c r="AL6" i="11"/>
  <c r="AL7" i="11"/>
  <c r="AL8" i="11"/>
  <c r="AL9" i="11"/>
  <c r="AL12" i="11"/>
  <c r="AL13" i="11"/>
  <c r="AK6" i="11"/>
  <c r="AK7" i="11"/>
  <c r="AK8" i="11"/>
  <c r="AK9" i="11"/>
  <c r="AK12" i="11"/>
  <c r="AK13" i="11"/>
  <c r="AJ6" i="11"/>
  <c r="AJ7" i="11"/>
  <c r="AJ8" i="11"/>
  <c r="AJ9" i="11"/>
  <c r="AJ12" i="11"/>
  <c r="AJ13" i="11"/>
  <c r="AW12" i="11"/>
  <c r="AV12" i="11" s="1"/>
  <c r="AW13" i="11"/>
  <c r="AV13" i="11" s="1"/>
  <c r="AW3" i="11"/>
  <c r="AV3" i="11" s="1"/>
  <c r="AW4" i="11"/>
  <c r="AV4" i="11" s="1"/>
  <c r="AW5" i="11"/>
  <c r="AV5" i="11" s="1"/>
  <c r="AW6" i="11"/>
  <c r="AV6" i="11" s="1"/>
  <c r="AW7" i="11"/>
  <c r="AV7" i="11" s="1"/>
  <c r="AW8" i="11"/>
  <c r="AV8" i="11" s="1"/>
  <c r="AW9" i="11"/>
  <c r="AV9" i="11" s="1"/>
  <c r="AW2" i="11"/>
  <c r="AV2" i="11" s="1"/>
  <c r="A14" i="11"/>
  <c r="B14" i="11"/>
  <c r="C14" i="11"/>
  <c r="M11" i="43"/>
  <c r="L11" i="43"/>
  <c r="AX2" i="12"/>
  <c r="AU2" i="12"/>
  <c r="AT2" i="12"/>
  <c r="AR2" i="12"/>
  <c r="AQ2" i="12"/>
  <c r="AP2" i="12"/>
  <c r="AO2" i="12"/>
  <c r="AN2" i="12"/>
  <c r="AM2" i="12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T14" i="11"/>
  <c r="AU14" i="11"/>
  <c r="AV14" i="11"/>
  <c r="K11" i="43" l="1"/>
  <c r="K14" i="43"/>
  <c r="K13" i="43"/>
  <c r="F14" i="43"/>
  <c r="F13" i="43"/>
  <c r="AW35" i="12"/>
  <c r="AK35" i="12"/>
  <c r="AI35" i="12"/>
  <c r="AH35" i="12"/>
  <c r="AS35" i="12" s="1"/>
  <c r="AK38" i="12"/>
  <c r="AI38" i="12"/>
  <c r="AH38" i="12"/>
  <c r="AS38" i="12" s="1"/>
  <c r="AW38" i="12"/>
  <c r="AK37" i="12"/>
  <c r="AI37" i="12"/>
  <c r="AW37" i="12"/>
  <c r="AH37" i="12"/>
  <c r="AH36" i="12"/>
  <c r="AS36" i="12" s="1"/>
  <c r="AW36" i="12"/>
  <c r="AK36" i="12"/>
  <c r="AI36" i="12"/>
  <c r="AW34" i="12"/>
  <c r="AK34" i="12"/>
  <c r="AI34" i="12"/>
  <c r="AH34" i="12"/>
  <c r="AS34" i="12" s="1"/>
  <c r="AK33" i="12"/>
  <c r="AI33" i="12"/>
  <c r="AH33" i="12"/>
  <c r="AS33" i="12" s="1"/>
  <c r="AW33" i="12"/>
  <c r="AK32" i="12"/>
  <c r="AI32" i="12"/>
  <c r="AW32" i="12"/>
  <c r="AH32" i="12"/>
  <c r="AH31" i="12"/>
  <c r="AW31" i="12"/>
  <c r="AK31" i="12"/>
  <c r="AI31" i="12"/>
  <c r="AW30" i="12"/>
  <c r="AI30" i="12"/>
  <c r="AK30" i="12"/>
  <c r="AH30" i="12"/>
  <c r="AS30" i="12" s="1"/>
  <c r="AK29" i="12"/>
  <c r="AI29" i="12"/>
  <c r="AW29" i="12"/>
  <c r="AH29" i="12"/>
  <c r="AS29" i="12" s="1"/>
  <c r="AH28" i="12"/>
  <c r="AS28" i="12" s="1"/>
  <c r="AW28" i="12"/>
  <c r="AI28" i="12"/>
  <c r="AK28" i="12"/>
  <c r="AH27" i="12"/>
  <c r="AS27" i="12" s="1"/>
  <c r="AW27" i="12"/>
  <c r="AK27" i="12"/>
  <c r="AI27" i="12"/>
  <c r="AW26" i="12"/>
  <c r="AK26" i="12"/>
  <c r="AI26" i="12"/>
  <c r="AH26" i="12"/>
  <c r="AS26" i="12" s="1"/>
  <c r="AK25" i="12"/>
  <c r="AI25" i="12"/>
  <c r="AH25" i="12"/>
  <c r="AS25" i="12" s="1"/>
  <c r="AW25" i="12"/>
  <c r="AH24" i="12"/>
  <c r="AS24" i="12" s="1"/>
  <c r="AW24" i="12"/>
  <c r="AK24" i="12"/>
  <c r="AI24" i="12"/>
  <c r="AH22" i="12"/>
  <c r="AW22" i="12"/>
  <c r="AK22" i="12"/>
  <c r="AI22" i="12"/>
  <c r="AW21" i="12"/>
  <c r="AI21" i="12"/>
  <c r="AK21" i="12"/>
  <c r="AH21" i="12"/>
  <c r="AC20" i="12"/>
  <c r="AD20" i="12"/>
  <c r="AC12" i="12"/>
  <c r="AD12" i="12"/>
  <c r="AD14" i="12"/>
  <c r="AC14" i="12"/>
  <c r="AD16" i="12"/>
  <c r="AC16" i="12"/>
  <c r="AD11" i="12"/>
  <c r="AC11" i="12"/>
  <c r="AD5" i="12"/>
  <c r="AC5" i="12"/>
  <c r="AD17" i="12"/>
  <c r="AC17" i="12"/>
  <c r="AD13" i="12"/>
  <c r="AC13" i="12"/>
  <c r="AC10" i="12"/>
  <c r="AD10" i="12"/>
  <c r="AD8" i="12"/>
  <c r="AC8" i="12"/>
  <c r="AD4" i="12"/>
  <c r="AC4" i="12"/>
  <c r="AC18" i="12"/>
  <c r="AD18" i="12"/>
  <c r="AD6" i="12"/>
  <c r="AC6" i="12"/>
  <c r="AD15" i="12"/>
  <c r="AC15" i="12"/>
  <c r="AC19" i="12"/>
  <c r="AD19" i="12"/>
  <c r="AD9" i="12"/>
  <c r="AC9" i="12"/>
  <c r="AC7" i="12"/>
  <c r="AD7" i="12"/>
  <c r="AC38" i="12"/>
  <c r="AD38" i="12"/>
  <c r="AC25" i="12"/>
  <c r="AD25" i="12"/>
  <c r="AD32" i="12"/>
  <c r="AC32" i="12"/>
  <c r="AD24" i="12"/>
  <c r="AC24" i="12"/>
  <c r="AC29" i="12"/>
  <c r="AD29" i="12"/>
  <c r="AC37" i="12"/>
  <c r="AD37" i="12"/>
  <c r="AC28" i="12"/>
  <c r="AD28" i="12"/>
  <c r="AC36" i="12"/>
  <c r="AD36" i="12"/>
  <c r="AC31" i="12"/>
  <c r="AD31" i="12"/>
  <c r="AC27" i="12"/>
  <c r="AD27" i="12"/>
  <c r="AC22" i="12"/>
  <c r="AD22" i="12"/>
  <c r="AC33" i="12"/>
  <c r="AD33" i="12"/>
  <c r="AD35" i="12"/>
  <c r="AC35" i="12"/>
  <c r="AD34" i="12"/>
  <c r="AC34" i="12"/>
  <c r="AD30" i="12"/>
  <c r="AC30" i="12"/>
  <c r="AD26" i="12"/>
  <c r="AC26" i="12"/>
  <c r="AD21" i="12"/>
  <c r="AC21" i="12"/>
  <c r="AK3" i="11"/>
  <c r="AK4" i="11"/>
  <c r="AK5" i="11"/>
  <c r="AK2" i="11"/>
  <c r="A109" i="32" l="1"/>
  <c r="AS32" i="12"/>
  <c r="D19" i="58"/>
  <c r="AS37" i="12"/>
  <c r="J12" i="43"/>
  <c r="AS31" i="12"/>
  <c r="D18" i="58"/>
  <c r="AS22" i="12"/>
  <c r="D21" i="58"/>
  <c r="J14" i="43"/>
  <c r="AS21" i="12"/>
  <c r="D20" i="58"/>
  <c r="J13" i="43"/>
  <c r="AC3" i="12"/>
  <c r="AF3" i="12" l="1"/>
  <c r="AD3" i="12"/>
  <c r="E14" i="11"/>
  <c r="D14" i="11"/>
  <c r="AE9" i="11"/>
  <c r="AE8" i="11"/>
  <c r="AE7" i="11"/>
  <c r="AE6" i="11"/>
  <c r="AE5" i="11"/>
  <c r="AE4" i="11"/>
  <c r="AE3" i="11"/>
  <c r="AE2" i="11"/>
  <c r="AD9" i="11"/>
  <c r="AD8" i="11"/>
  <c r="AD7" i="11"/>
  <c r="AD6" i="11"/>
  <c r="AD5" i="11"/>
  <c r="AD4" i="11"/>
  <c r="AD3" i="11"/>
  <c r="AD2" i="11"/>
  <c r="AC3" i="11"/>
  <c r="AC4" i="11"/>
  <c r="AC5" i="11"/>
  <c r="AC6" i="11"/>
  <c r="AC7" i="11"/>
  <c r="AC8" i="11"/>
  <c r="AC9" i="11"/>
  <c r="AB9" i="11"/>
  <c r="AB8" i="11"/>
  <c r="AB7" i="11"/>
  <c r="AB6" i="11"/>
  <c r="AB5" i="11"/>
  <c r="AB4" i="11"/>
  <c r="AB3" i="11"/>
  <c r="X3" i="12" l="1"/>
  <c r="Y3" i="12"/>
  <c r="Z3" i="12"/>
  <c r="V3" i="12"/>
  <c r="V2" i="12"/>
  <c r="X2" i="12"/>
  <c r="W2" i="12"/>
  <c r="Y2" i="12"/>
  <c r="Z2" i="12"/>
  <c r="AA2" i="12" l="1"/>
  <c r="AA36" i="12" l="1"/>
  <c r="AB36" i="12"/>
  <c r="AA31" i="12"/>
  <c r="AB31" i="12"/>
  <c r="AA27" i="12"/>
  <c r="AB27" i="12"/>
  <c r="AA22" i="12"/>
  <c r="AB22" i="12"/>
  <c r="AA34" i="12"/>
  <c r="AB34" i="12"/>
  <c r="AA30" i="12"/>
  <c r="AB30" i="12"/>
  <c r="AA26" i="12"/>
  <c r="AB26" i="12"/>
  <c r="AA21" i="12"/>
  <c r="AB21" i="12"/>
  <c r="AB38" i="12"/>
  <c r="AA38" i="12"/>
  <c r="AB33" i="12"/>
  <c r="AA33" i="12"/>
  <c r="AB29" i="12"/>
  <c r="AA29" i="12"/>
  <c r="AB25" i="12"/>
  <c r="AA25" i="12"/>
  <c r="AA35" i="12"/>
  <c r="AB35" i="12"/>
  <c r="AA37" i="12"/>
  <c r="AB37" i="12"/>
  <c r="AA32" i="12"/>
  <c r="AB32" i="12"/>
  <c r="AA28" i="12"/>
  <c r="AB28" i="12"/>
  <c r="AB24" i="12"/>
  <c r="AA24" i="12"/>
  <c r="AB2" i="12"/>
  <c r="A31" i="12"/>
  <c r="K50" i="4" l="1"/>
  <c r="H19" i="4"/>
  <c r="K45" i="4"/>
  <c r="E6" i="4"/>
  <c r="L23" i="4"/>
  <c r="J6" i="4"/>
  <c r="E57" i="4" s="1"/>
  <c r="H41" i="4"/>
  <c r="H45" i="4"/>
  <c r="H23" i="4"/>
  <c r="J8" i="4"/>
  <c r="K47" i="4"/>
  <c r="H25" i="4"/>
  <c r="H47" i="4"/>
  <c r="J10" i="4"/>
  <c r="I44" i="4"/>
  <c r="L44" i="4" s="1"/>
  <c r="I29" i="4"/>
  <c r="I37" i="4"/>
  <c r="I43" i="4"/>
  <c r="I30" i="4"/>
  <c r="I31" i="4"/>
  <c r="I32" i="4"/>
  <c r="L29" i="4"/>
  <c r="L32" i="4"/>
  <c r="L30" i="4"/>
  <c r="L31" i="4"/>
  <c r="P20" i="38"/>
  <c r="P21" i="38"/>
  <c r="P22" i="38"/>
  <c r="P23" i="38"/>
  <c r="P24" i="38"/>
  <c r="P25" i="38"/>
  <c r="P26" i="38"/>
  <c r="P27" i="38"/>
  <c r="P28" i="38"/>
  <c r="P29" i="38"/>
  <c r="P30" i="38"/>
  <c r="P31" i="38"/>
  <c r="P32" i="38"/>
  <c r="P33" i="38"/>
  <c r="P34" i="38"/>
  <c r="AE2" i="12" l="1"/>
  <c r="AW2" i="12" s="1"/>
  <c r="AG2" i="12"/>
  <c r="G7" i="43"/>
  <c r="F11" i="43" l="1"/>
  <c r="H12" i="4"/>
  <c r="AK2" i="12"/>
  <c r="AI2" i="12"/>
  <c r="H21" i="4" s="1"/>
  <c r="AH2" i="12"/>
  <c r="AD2" i="12"/>
  <c r="AC2" i="12"/>
  <c r="H35" i="4" l="1"/>
  <c r="J11" i="43"/>
  <c r="AS2" i="12"/>
  <c r="L33" i="4" s="1"/>
  <c r="H33" i="4"/>
  <c r="AJ3" i="11" l="1"/>
  <c r="AL3" i="11"/>
  <c r="AJ4" i="11"/>
  <c r="AL4" i="11"/>
  <c r="AJ5" i="11"/>
  <c r="AL5" i="11"/>
  <c r="A23" i="49" l="1"/>
  <c r="A24" i="49"/>
  <c r="A25" i="49"/>
  <c r="A26" i="49"/>
  <c r="A27" i="49"/>
  <c r="A28" i="49"/>
  <c r="A29" i="49"/>
  <c r="A30" i="49"/>
  <c r="A31" i="49"/>
  <c r="A32" i="49"/>
  <c r="A33" i="49"/>
  <c r="A34" i="49"/>
  <c r="A5" i="49"/>
  <c r="A6" i="49"/>
  <c r="A7" i="49"/>
  <c r="A8" i="49"/>
  <c r="A9" i="49"/>
  <c r="A10" i="49"/>
  <c r="A11" i="49"/>
  <c r="A12" i="49"/>
  <c r="A13" i="49"/>
  <c r="A14" i="49"/>
  <c r="A15" i="49"/>
  <c r="A16" i="49"/>
  <c r="A17" i="49"/>
  <c r="A18" i="49"/>
  <c r="A19" i="49"/>
  <c r="A20" i="49"/>
  <c r="A21" i="49"/>
  <c r="A22" i="49"/>
  <c r="AJ2" i="11" l="1"/>
  <c r="AL2" i="11"/>
  <c r="L25" i="4" l="1"/>
  <c r="L28" i="4"/>
  <c r="L27" i="4"/>
  <c r="L26" i="4"/>
  <c r="AD5" i="42" l="1"/>
  <c r="AD6" i="42"/>
  <c r="AD7" i="42"/>
  <c r="AD8" i="42"/>
  <c r="AD9" i="42"/>
  <c r="AD10" i="42"/>
  <c r="AD11" i="42"/>
  <c r="AD12" i="42"/>
  <c r="AD13" i="42"/>
  <c r="AD14" i="42"/>
  <c r="AD15" i="42"/>
  <c r="AD16" i="42"/>
  <c r="AD17" i="42"/>
  <c r="AD18" i="42"/>
  <c r="AD19" i="42"/>
  <c r="AD20" i="42"/>
  <c r="AD21" i="42"/>
  <c r="AD22" i="42"/>
  <c r="AD23" i="42"/>
  <c r="AD4" i="42"/>
  <c r="AC4" i="42"/>
  <c r="AC5" i="42"/>
  <c r="AC6" i="42"/>
  <c r="AC7" i="42"/>
  <c r="AC8" i="42"/>
  <c r="AC9" i="42"/>
  <c r="AC10" i="42"/>
  <c r="AC11" i="42"/>
  <c r="AC12" i="42"/>
  <c r="AC13" i="42"/>
  <c r="AC14" i="42"/>
  <c r="AC15" i="42"/>
  <c r="AC16" i="42"/>
  <c r="AC17" i="42"/>
  <c r="AC18" i="42"/>
  <c r="AC19" i="42"/>
  <c r="AC20" i="42"/>
  <c r="AC21" i="42"/>
  <c r="AC22" i="42"/>
  <c r="AC23" i="42"/>
  <c r="L47" i="4" l="1"/>
  <c r="L45" i="4"/>
  <c r="L19" i="4"/>
  <c r="L41" i="4"/>
  <c r="L35" i="4"/>
  <c r="L21" i="4"/>
  <c r="L37" i="4"/>
  <c r="L43" i="4"/>
  <c r="U6" i="56" l="1"/>
  <c r="U11" i="56"/>
  <c r="C12" i="56"/>
  <c r="H23" i="56"/>
  <c r="E23" i="56"/>
  <c r="X23" i="56"/>
  <c r="X17" i="56"/>
  <c r="E17" i="56"/>
  <c r="X13" i="56"/>
  <c r="E13" i="56"/>
  <c r="E18" i="56"/>
  <c r="X18" i="56"/>
  <c r="E19" i="56"/>
  <c r="X19" i="56"/>
  <c r="H12" i="56"/>
  <c r="E12" i="56"/>
  <c r="F20" i="56"/>
  <c r="X20" i="56"/>
  <c r="I20" i="56" s="1"/>
  <c r="E20" i="56"/>
  <c r="F13" i="56"/>
  <c r="H16" i="56"/>
  <c r="X16" i="56"/>
  <c r="E16" i="56"/>
  <c r="U15" i="56"/>
  <c r="E15" i="56"/>
  <c r="X15" i="56"/>
  <c r="E22" i="56"/>
  <c r="X22" i="56"/>
  <c r="G21" i="56"/>
  <c r="X21" i="56"/>
  <c r="E21" i="56"/>
  <c r="D12" i="56"/>
  <c r="U20" i="56"/>
  <c r="U26" i="56"/>
  <c r="I26" i="56"/>
  <c r="E26" i="56"/>
  <c r="U14" i="56"/>
  <c r="X14" i="56"/>
  <c r="E14" i="56"/>
  <c r="C20" i="56"/>
  <c r="H13" i="56"/>
  <c r="F15" i="56"/>
  <c r="G15" i="56"/>
  <c r="Y15" i="56"/>
  <c r="F22" i="56"/>
  <c r="C22" i="56"/>
  <c r="U16" i="56"/>
  <c r="D23" i="56"/>
  <c r="U23" i="56"/>
  <c r="D21" i="56"/>
  <c r="C23" i="56"/>
  <c r="C15" i="56"/>
  <c r="D15" i="56"/>
  <c r="Y21" i="56"/>
  <c r="H26" i="56"/>
  <c r="C13" i="56"/>
  <c r="G22" i="56"/>
  <c r="C16" i="56"/>
  <c r="F12" i="56"/>
  <c r="H15" i="56"/>
  <c r="H22" i="56"/>
  <c r="G23" i="56"/>
  <c r="Y23" i="56"/>
  <c r="H21" i="56"/>
  <c r="F21" i="56"/>
  <c r="Y12" i="56"/>
  <c r="Y13" i="56"/>
  <c r="U13" i="56"/>
  <c r="F19" i="56"/>
  <c r="G19" i="56"/>
  <c r="F18" i="56"/>
  <c r="D18" i="56"/>
  <c r="C18" i="56"/>
  <c r="U22" i="56"/>
  <c r="Y22" i="56"/>
  <c r="F16" i="56"/>
  <c r="Y16" i="56"/>
  <c r="F23" i="56"/>
  <c r="Y19" i="56"/>
  <c r="U21" i="56"/>
  <c r="G12" i="56"/>
  <c r="U12" i="56"/>
  <c r="H17" i="56"/>
  <c r="C17" i="56"/>
  <c r="G17" i="56"/>
  <c r="G20" i="56"/>
  <c r="D20" i="56"/>
  <c r="C26" i="56"/>
  <c r="G26" i="56"/>
  <c r="D13" i="56"/>
  <c r="H11" i="56"/>
  <c r="H14" i="56"/>
  <c r="C14" i="56"/>
  <c r="D11" i="56"/>
  <c r="G14" i="56"/>
  <c r="F17" i="56"/>
  <c r="H18" i="56"/>
  <c r="G18" i="56"/>
  <c r="D22" i="56"/>
  <c r="G16" i="56"/>
  <c r="D16" i="56"/>
  <c r="C19" i="56"/>
  <c r="H19" i="56"/>
  <c r="U19" i="56"/>
  <c r="C21" i="56"/>
  <c r="D17" i="56"/>
  <c r="U17" i="56"/>
  <c r="H20" i="56"/>
  <c r="D26" i="56"/>
  <c r="G13" i="56"/>
  <c r="C11" i="56"/>
  <c r="D14" i="56"/>
  <c r="Y14" i="56"/>
  <c r="U18" i="56"/>
  <c r="Y18" i="56"/>
  <c r="D19" i="56"/>
  <c r="Y17" i="56"/>
  <c r="F26" i="56"/>
  <c r="F14" i="56"/>
  <c r="I23" i="56" l="1"/>
  <c r="I19" i="56"/>
  <c r="I22" i="56"/>
  <c r="I18" i="56"/>
  <c r="I21" i="56"/>
  <c r="I15" i="56"/>
  <c r="I16" i="56"/>
  <c r="I17" i="56"/>
  <c r="I14" i="56"/>
  <c r="I13" i="56"/>
  <c r="I12" i="56"/>
  <c r="B22" i="57"/>
  <c r="C22" i="57" s="1"/>
  <c r="B19" i="57"/>
  <c r="B27" i="57"/>
  <c r="C27" i="57" s="1"/>
  <c r="B15" i="57"/>
  <c r="G15" i="57" s="1"/>
  <c r="B23" i="57"/>
  <c r="D23" i="57" s="1"/>
  <c r="B13" i="57"/>
  <c r="B18" i="57"/>
  <c r="B16" i="57"/>
  <c r="H16" i="57" s="1"/>
  <c r="B28" i="57"/>
  <c r="D28" i="57" s="1"/>
  <c r="B24" i="57"/>
  <c r="C24" i="57" s="1"/>
  <c r="B25" i="57"/>
  <c r="D25" i="57" s="1"/>
  <c r="B21" i="57"/>
  <c r="C21" i="57" s="1"/>
  <c r="B14" i="57"/>
  <c r="D14" i="57" s="1"/>
  <c r="B26" i="57"/>
  <c r="H26" i="57" s="1"/>
  <c r="B20" i="57"/>
  <c r="H20" i="57" s="1"/>
  <c r="B17" i="57"/>
  <c r="Q17" i="57" l="1"/>
  <c r="P17" i="57"/>
  <c r="H18" i="57"/>
  <c r="P18" i="57"/>
  <c r="Q18" i="57"/>
  <c r="F19" i="57"/>
  <c r="P19" i="57"/>
  <c r="Q19" i="57"/>
  <c r="H17" i="57"/>
  <c r="C20" i="57"/>
  <c r="E21" i="57"/>
  <c r="E17" i="57"/>
  <c r="L17" i="57"/>
  <c r="P20" i="57"/>
  <c r="G20" i="57"/>
  <c r="P14" i="57"/>
  <c r="D24" i="57"/>
  <c r="G28" i="57"/>
  <c r="C16" i="57"/>
  <c r="F16" i="57"/>
  <c r="C18" i="57"/>
  <c r="G22" i="57"/>
  <c r="Q23" i="57"/>
  <c r="L23" i="57"/>
  <c r="F27" i="57"/>
  <c r="F15" i="57"/>
  <c r="G19" i="57"/>
  <c r="E13" i="57"/>
  <c r="G26" i="57"/>
  <c r="G14" i="57"/>
  <c r="H21" i="57"/>
  <c r="F25" i="57"/>
  <c r="I24" i="57"/>
  <c r="R24" i="57"/>
  <c r="E28" i="57"/>
  <c r="G16" i="57"/>
  <c r="D18" i="57"/>
  <c r="L22" i="57"/>
  <c r="E23" i="57"/>
  <c r="P23" i="57"/>
  <c r="H27" i="57"/>
  <c r="D15" i="57"/>
  <c r="E19" i="57"/>
  <c r="D13" i="57"/>
  <c r="L13" i="57"/>
  <c r="E26" i="57"/>
  <c r="D20" i="57"/>
  <c r="D26" i="57"/>
  <c r="F26" i="57"/>
  <c r="Q14" i="57"/>
  <c r="Q21" i="57"/>
  <c r="F21" i="57"/>
  <c r="H25" i="57"/>
  <c r="H24" i="57"/>
  <c r="L24" i="57"/>
  <c r="F28" i="57"/>
  <c r="E16" i="57"/>
  <c r="F18" i="57"/>
  <c r="P22" i="57"/>
  <c r="R23" i="57"/>
  <c r="G27" i="57"/>
  <c r="E27" i="57"/>
  <c r="P15" i="57"/>
  <c r="K6" i="57"/>
  <c r="G13" i="57"/>
  <c r="C26" i="57"/>
  <c r="R21" i="57"/>
  <c r="R25" i="57"/>
  <c r="C17" i="57"/>
  <c r="L20" i="57"/>
  <c r="F17" i="57"/>
  <c r="Q20" i="57"/>
  <c r="P26" i="57"/>
  <c r="L26" i="57"/>
  <c r="H14" i="57"/>
  <c r="P21" i="57"/>
  <c r="I25" i="57"/>
  <c r="C25" i="57"/>
  <c r="P24" i="57"/>
  <c r="H28" i="57"/>
  <c r="R28" i="57"/>
  <c r="Q16" i="57"/>
  <c r="L18" i="57"/>
  <c r="E22" i="57"/>
  <c r="I23" i="57"/>
  <c r="Q27" i="57"/>
  <c r="D27" i="57"/>
  <c r="H15" i="57"/>
  <c r="C19" i="57"/>
  <c r="H13" i="57"/>
  <c r="F13" i="57"/>
  <c r="P28" i="57"/>
  <c r="P16" i="57"/>
  <c r="E18" i="57"/>
  <c r="Q22" i="57"/>
  <c r="I22" i="57" s="1"/>
  <c r="D22" i="57"/>
  <c r="C23" i="57"/>
  <c r="R27" i="57"/>
  <c r="I27" i="57"/>
  <c r="Q15" i="57"/>
  <c r="D19" i="57"/>
  <c r="N6" i="57"/>
  <c r="Q13" i="57"/>
  <c r="C14" i="57"/>
  <c r="G21" i="57"/>
  <c r="G25" i="57"/>
  <c r="Q25" i="57"/>
  <c r="F24" i="57"/>
  <c r="C28" i="57"/>
  <c r="Q28" i="57"/>
  <c r="D16" i="57"/>
  <c r="G18" i="57"/>
  <c r="F22" i="57"/>
  <c r="G23" i="57"/>
  <c r="P27" i="57"/>
  <c r="E15" i="57"/>
  <c r="C15" i="57"/>
  <c r="L19" i="57"/>
  <c r="P13" i="57"/>
  <c r="Q26" i="57"/>
  <c r="F14" i="57"/>
  <c r="R26" i="57"/>
  <c r="G17" i="57"/>
  <c r="E20" i="57"/>
  <c r="F20" i="57"/>
  <c r="I26" i="57"/>
  <c r="E14" i="57"/>
  <c r="D21" i="57"/>
  <c r="L25" i="57"/>
  <c r="E25" i="57"/>
  <c r="E24" i="57"/>
  <c r="L28" i="57"/>
  <c r="I28" i="57"/>
  <c r="L16" i="57"/>
  <c r="R22" i="57"/>
  <c r="H22" i="57"/>
  <c r="F23" i="57"/>
  <c r="L27" i="57"/>
  <c r="L15" i="57"/>
  <c r="C13" i="57"/>
  <c r="L14" i="57"/>
  <c r="P25" i="57"/>
  <c r="Q24" i="57"/>
  <c r="D17" i="57"/>
  <c r="L21" i="57"/>
  <c r="G24" i="57"/>
  <c r="H23" i="57"/>
  <c r="H19" i="57"/>
  <c r="I18" i="57" l="1"/>
  <c r="I21" i="57"/>
  <c r="I20" i="57"/>
  <c r="I19" i="57"/>
  <c r="I17" i="57"/>
  <c r="I16" i="57"/>
  <c r="I15" i="57"/>
  <c r="I13" i="57"/>
  <c r="I14" i="57"/>
</calcChain>
</file>

<file path=xl/sharedStrings.xml><?xml version="1.0" encoding="utf-8"?>
<sst xmlns="http://schemas.openxmlformats.org/spreadsheetml/2006/main" count="3279" uniqueCount="1008">
  <si>
    <t xml:space="preserve">Repère soudeur   WELDER  </t>
  </si>
  <si>
    <t>WPS N°</t>
  </si>
  <si>
    <t>Rev.</t>
  </si>
  <si>
    <t>PROCESS</t>
  </si>
  <si>
    <t>NUANCE     MATERIAL</t>
  </si>
  <si>
    <t>POSITION</t>
  </si>
  <si>
    <t xml:space="preserve">DIAMETER   SIZE Ø </t>
  </si>
  <si>
    <t>EPAISSEUR  THK  (mm)</t>
  </si>
  <si>
    <t>RESULT VT</t>
  </si>
  <si>
    <t>DATE VT</t>
  </si>
  <si>
    <t>RESULT RT</t>
  </si>
  <si>
    <t>DATE RT</t>
  </si>
  <si>
    <t>SUPERVISEUR ENGTP</t>
  </si>
  <si>
    <t>CLIENT</t>
  </si>
  <si>
    <t>WPQ cetificate NO</t>
  </si>
  <si>
    <t xml:space="preserve">Date </t>
  </si>
  <si>
    <t>Type de Procédé</t>
  </si>
  <si>
    <t>PIPE/ PLATE</t>
  </si>
  <si>
    <t xml:space="preserve">Progression de soudage </t>
  </si>
  <si>
    <t xml:space="preserve">P-NO   </t>
  </si>
  <si>
    <t>Filler Metal   F-N Root &amp; Hot</t>
  </si>
  <si>
    <t xml:space="preserve">Type de gaz/Composition        </t>
  </si>
  <si>
    <t>BACKING (YES/NO)</t>
  </si>
  <si>
    <t>P-NO   2</t>
  </si>
  <si>
    <t>Filler Metal   F-N Root &amp; Hot2</t>
  </si>
  <si>
    <t>Min   Dia   (inch)</t>
  </si>
  <si>
    <t>Max Dia   (inch)</t>
  </si>
  <si>
    <t>Min  thk   (inch)</t>
  </si>
  <si>
    <t>Max thk   (inch)</t>
  </si>
  <si>
    <t>POSTION</t>
  </si>
  <si>
    <t xml:space="preserve">Courant    (DC / AC)    </t>
  </si>
  <si>
    <t xml:space="preserve">Polarité   Root &amp; Hot         </t>
  </si>
  <si>
    <t>Polarité   Fill &amp; Cap</t>
  </si>
  <si>
    <t>5G</t>
  </si>
  <si>
    <t xml:space="preserve">PIPE </t>
  </si>
  <si>
    <t>FN°1</t>
  </si>
  <si>
    <t>FN°2</t>
  </si>
  <si>
    <t>DC</t>
  </si>
  <si>
    <t>(+)</t>
  </si>
  <si>
    <t>(-)</t>
  </si>
  <si>
    <t>FN°3</t>
  </si>
  <si>
    <t>Nuance</t>
  </si>
  <si>
    <t>WPS</t>
  </si>
  <si>
    <t>ENGTP</t>
  </si>
  <si>
    <t>Page N° :1/1</t>
  </si>
  <si>
    <t xml:space="preserve">Date:  </t>
  </si>
  <si>
    <t>Nom du Soudeur :</t>
  </si>
  <si>
    <t xml:space="preserve">RepèreN°: </t>
  </si>
  <si>
    <t>WPS Utilisé N° :</t>
  </si>
  <si>
    <t xml:space="preserve">Révision. N°: </t>
  </si>
  <si>
    <t>Nom de la société :</t>
  </si>
  <si>
    <t xml:space="preserve">Variable </t>
  </si>
  <si>
    <t xml:space="preserve">                 Valeurs réelles                  </t>
  </si>
  <si>
    <t xml:space="preserve"> Gamme De Qualification</t>
  </si>
  <si>
    <t xml:space="preserve">Procédé </t>
  </si>
  <si>
    <t xml:space="preserve">Type de Procédé (Auto, Semi Auto, Manuel, etc.) </t>
  </si>
  <si>
    <t xml:space="preserve">Spec. de matériel </t>
  </si>
  <si>
    <t xml:space="preserve">Epaisseur   </t>
  </si>
  <si>
    <t>Diamètre  (")</t>
  </si>
  <si>
    <t xml:space="preserve">Métal d’apport    </t>
  </si>
  <si>
    <t>Root &amp; Hot</t>
  </si>
  <si>
    <t xml:space="preserve"> Fill / Cap </t>
  </si>
  <si>
    <r>
      <t>Spec.AWS /SFA N°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</t>
    </r>
  </si>
  <si>
    <r>
      <t xml:space="preserve">Position                                                                                          </t>
    </r>
    <r>
      <rPr>
        <sz val="11"/>
        <color theme="1"/>
        <rFont val="Calibri"/>
        <family val="2"/>
        <scheme val="minor"/>
      </rPr>
      <t xml:space="preserve"> </t>
    </r>
  </si>
  <si>
    <t xml:space="preserve">Progression de soudage (Montant, Descendant)                                                         </t>
  </si>
  <si>
    <t xml:space="preserve">Type de gaz/Composition                                                                    </t>
  </si>
  <si>
    <t xml:space="preserve">Courant    (DC / AC)                                                                  </t>
  </si>
  <si>
    <t xml:space="preserve">Polarité                                                                                               </t>
  </si>
  <si>
    <t xml:space="preserve">Résultats de l’examen visuel                                                            </t>
  </si>
  <si>
    <t>PV-VISUEL N°</t>
  </si>
  <si>
    <t xml:space="preserve">Résultats du test radio                                                          </t>
  </si>
  <si>
    <t>PV-RADIO N°</t>
  </si>
  <si>
    <t xml:space="preserve">Nous attestons que les informations ci-incluses sont correctes et que les éprouvettes de soudage ont été </t>
  </si>
  <si>
    <t xml:space="preserve">préparées, soudées et testées conformément aux spécifications de ..... </t>
  </si>
  <si>
    <t xml:space="preserve">(Code Applicable). </t>
  </si>
  <si>
    <t>PROJET</t>
  </si>
  <si>
    <t>GMAW FCAW</t>
  </si>
  <si>
    <t>ER 80 S-G</t>
  </si>
  <si>
    <t>FN°5</t>
  </si>
  <si>
    <t>FN°8</t>
  </si>
  <si>
    <t>100%CO2(Root &amp; Hot P)
75%Ar+25%Co2(F&amp;C)</t>
  </si>
  <si>
    <t>GTAW SMAW</t>
  </si>
  <si>
    <t>6G</t>
  </si>
  <si>
    <t>FN°6</t>
  </si>
  <si>
    <t>FN°4</t>
  </si>
  <si>
    <t>Ar 99,99%</t>
  </si>
  <si>
    <t>A5.1 or A5.5</t>
  </si>
  <si>
    <t>A5.5</t>
  </si>
  <si>
    <t>ASME IX</t>
  </si>
  <si>
    <t>FN°7</t>
  </si>
  <si>
    <t>CODE INTERPRETATION</t>
  </si>
  <si>
    <t>CODE VISUEL</t>
  </si>
  <si>
    <t>Filler Metal  Classification Root &amp; Hot</t>
  </si>
  <si>
    <t>Filler Metal    Classification Fill &amp; Cap</t>
  </si>
  <si>
    <t>AWS-SFA  Fill &amp; Cap</t>
  </si>
  <si>
    <t>AWS-SFA Root &amp; Hot</t>
  </si>
  <si>
    <t>Filler Metal   F-N Fill &amp; Cap</t>
  </si>
  <si>
    <t xml:space="preserve">AWS-SFA  Fill &amp; Cap </t>
  </si>
  <si>
    <t>Filler Metal Root &amp; Hot</t>
  </si>
  <si>
    <t>Filler Metal Fill &amp; Cap</t>
  </si>
  <si>
    <t>SMAW UP HILL MONTANT</t>
  </si>
  <si>
    <t>SMAW Mixte UP HILL/ Down hill</t>
  </si>
  <si>
    <t>PreHeat    Préchauffage:</t>
  </si>
  <si>
    <t>N/A</t>
  </si>
  <si>
    <t>E 6010</t>
  </si>
  <si>
    <t>E 8010</t>
  </si>
  <si>
    <t>E 8018-G</t>
  </si>
  <si>
    <t xml:space="preserve">NOM &amp; PRENOM                                  F-NAME  &amp; NAME </t>
  </si>
  <si>
    <t>PIPE</t>
  </si>
  <si>
    <t xml:space="preserve">Limite elastique </t>
  </si>
  <si>
    <t>E 8018</t>
  </si>
  <si>
    <t>Ar 99,99 %
(Root pass)</t>
  </si>
  <si>
    <t>PV RT-WQT</t>
  </si>
  <si>
    <t>A5.1</t>
  </si>
  <si>
    <t>A5.18</t>
  </si>
  <si>
    <t>A5.28</t>
  </si>
  <si>
    <t>A5.29</t>
  </si>
  <si>
    <t>A5.20</t>
  </si>
  <si>
    <t>A5.9</t>
  </si>
  <si>
    <t>A5.4</t>
  </si>
  <si>
    <t>1G</t>
  </si>
  <si>
    <t>E 7018</t>
  </si>
  <si>
    <t>ER 309L</t>
  </si>
  <si>
    <t>E 7010</t>
  </si>
  <si>
    <t>Range with / Without</t>
  </si>
  <si>
    <t>≥≤</t>
  </si>
  <si>
    <t>ALL</t>
  </si>
  <si>
    <t>FN°</t>
  </si>
  <si>
    <t>GTAW :Without Backing  SMAW : With Backing</t>
  </si>
  <si>
    <t>piping or pipeline</t>
  </si>
  <si>
    <t>A5.2</t>
  </si>
  <si>
    <t>ER 316L</t>
  </si>
  <si>
    <t>E 7018-1</t>
  </si>
  <si>
    <t>SMAW :Without Backing  SMAW : With Backing</t>
  </si>
  <si>
    <t>GMAW :Without Backing  FCAW : With Backing</t>
  </si>
  <si>
    <t>ER 2209</t>
  </si>
  <si>
    <t>E 9010</t>
  </si>
  <si>
    <t>E 8010-P1</t>
  </si>
  <si>
    <t>E 2209-17</t>
  </si>
  <si>
    <t>ER 308L</t>
  </si>
  <si>
    <t>PWHT</t>
  </si>
  <si>
    <t>S.CHAIRA</t>
  </si>
  <si>
    <t>GTAW</t>
  </si>
  <si>
    <t xml:space="preserve">M.BEZAI </t>
  </si>
  <si>
    <t>A790</t>
  </si>
  <si>
    <t>HARDNESS TEST</t>
  </si>
  <si>
    <t>IMPACT</t>
  </si>
  <si>
    <t>SMAW Downhill</t>
  </si>
  <si>
    <t>E 2209</t>
  </si>
  <si>
    <t>E 8018-GH4R</t>
  </si>
  <si>
    <t>E 316L</t>
  </si>
  <si>
    <t>E 81 T1 Ni1</t>
  </si>
  <si>
    <t>ER 70 S-6</t>
  </si>
  <si>
    <t xml:space="preserve">GTAW :Without Backing </t>
  </si>
  <si>
    <t>WF-1b</t>
  </si>
  <si>
    <t>WF-4e</t>
  </si>
  <si>
    <t>Range Filler Metal   F-N Root &amp; Hot</t>
  </si>
  <si>
    <t>Range Filler Metal   F-N Fill &amp; Cap</t>
  </si>
  <si>
    <t>Range AWS-SFA Root &amp; Hot</t>
  </si>
  <si>
    <t>Range AWS-SFA  Fill &amp; Cap</t>
  </si>
  <si>
    <t>WF-6e</t>
  </si>
  <si>
    <t xml:space="preserve">WF-2c </t>
  </si>
  <si>
    <t>WF-5</t>
  </si>
  <si>
    <t>RACCORDEMENT 22 PUITS DE PRODUCTION DE GAZ NATUREL DES GISEMENTS GAZIERS DE GUERT EL GUEFOUL ET DU COMPLEXE BAZZENE AUX INSTALLATIONS DE IN SALAH GAZ</t>
  </si>
  <si>
    <t>A</t>
  </si>
  <si>
    <t>ASME B31.3</t>
  </si>
  <si>
    <t>API 1104</t>
  </si>
  <si>
    <t>CODE INTERPRETATION PRODUCTION</t>
  </si>
  <si>
    <t xml:space="preserve">CODE  </t>
  </si>
  <si>
    <t>E 9018</t>
  </si>
  <si>
    <t>100%CO2(Root &amp; Hot P)
80%Ar+20%Co2(F&amp;C)</t>
  </si>
  <si>
    <t xml:space="preserve">WF-3d </t>
  </si>
  <si>
    <t>A5.18     A5.28</t>
  </si>
  <si>
    <t>A5.20 or A5.36    A5.29</t>
  </si>
  <si>
    <t>E 2209-15</t>
  </si>
  <si>
    <t>E 2209-16</t>
  </si>
  <si>
    <t>E 309L</t>
  </si>
  <si>
    <t>E 7010-P1</t>
  </si>
  <si>
    <t>E 8010-G</t>
  </si>
  <si>
    <t>E 9010-G</t>
  </si>
  <si>
    <t>E 9018-G</t>
  </si>
  <si>
    <t>E 308L</t>
  </si>
  <si>
    <t>E 309L-15</t>
  </si>
  <si>
    <t>E 309L-16</t>
  </si>
  <si>
    <t>E 308L-15</t>
  </si>
  <si>
    <t>E 308L-16</t>
  </si>
  <si>
    <t>E 308L-17</t>
  </si>
  <si>
    <t>E 309L-17</t>
  </si>
  <si>
    <t>E 309MOL-17</t>
  </si>
  <si>
    <t>ER 2594</t>
  </si>
  <si>
    <t>EM12K</t>
  </si>
  <si>
    <t>FN°9</t>
  </si>
  <si>
    <t>SMAW</t>
  </si>
  <si>
    <t>E 81 T1 Ni1M</t>
  </si>
  <si>
    <t>F7A6/EM 12K</t>
  </si>
  <si>
    <t>ER 347</t>
  </si>
  <si>
    <t>E 71 T1 Ni1</t>
  </si>
  <si>
    <t>AWS</t>
  </si>
  <si>
    <t>GROUP</t>
  </si>
  <si>
    <t>A5,1</t>
  </si>
  <si>
    <t>A5,5</t>
  </si>
  <si>
    <t>A5,18</t>
  </si>
  <si>
    <t>A5,20</t>
  </si>
  <si>
    <t>E 71 T1 C</t>
  </si>
  <si>
    <t>A5,28</t>
  </si>
  <si>
    <t>A5,29</t>
  </si>
  <si>
    <r>
      <t>FN°</t>
    </r>
    <r>
      <rPr>
        <sz val="11"/>
        <color rgb="FFFF0000"/>
        <rFont val="Calibri"/>
        <family val="2"/>
        <scheme val="minor"/>
      </rPr>
      <t>9</t>
    </r>
  </si>
  <si>
    <r>
      <t>A5,</t>
    </r>
    <r>
      <rPr>
        <sz val="11"/>
        <color rgb="FFFF0000"/>
        <rFont val="Calibri"/>
        <family val="2"/>
        <scheme val="minor"/>
      </rPr>
      <t>28</t>
    </r>
  </si>
  <si>
    <t>E 71 T1</t>
  </si>
  <si>
    <t>E 316L-16</t>
  </si>
  <si>
    <t>FN°4a</t>
  </si>
  <si>
    <t>A5,17</t>
  </si>
  <si>
    <t>G:\WELDING LOG\PHOTO\</t>
  </si>
  <si>
    <t>Raccordement du puits producteur de gaz LDII- Hassi Rmel-</t>
  </si>
  <si>
    <t>Raccordement du puits producteur de gaz LD II ( la nouvelle jonction E3J2 &amp; le Trunkline 10'' du E3J2 vers E3J1 )
nouvelle jonction E3J2 &amp; le Trunkline 10'' du E3J2 vers
E3J1 ) - Hassi Rmel -</t>
  </si>
  <si>
    <t>100%CO2 (Root &amp; Hot P)80%Ar+20%CO2(F&amp;C)</t>
  </si>
  <si>
    <t>NUANCE     MATERIAL1</t>
  </si>
  <si>
    <t>NUANCE     MATERIAL2</t>
  </si>
  <si>
    <t>NUANCE     MATERIAL4</t>
  </si>
  <si>
    <t>NUANCE     MATERIAL5</t>
  </si>
  <si>
    <t>NUANCE     MATERIAL3</t>
  </si>
  <si>
    <t>A.SIABDELHADI</t>
  </si>
  <si>
    <t>Y.BOUSSEKRA</t>
  </si>
  <si>
    <t>A.MAATOUGUI</t>
  </si>
  <si>
    <t>Travaux de Confection et Raparation aux différents ateliers et installations SH-HRM</t>
  </si>
  <si>
    <t>A.TOULA</t>
  </si>
  <si>
    <t>H.CHABANE</t>
  </si>
  <si>
    <t>P1.1 to P1.1</t>
  </si>
  <si>
    <t>120°C Min</t>
  </si>
  <si>
    <t>E 71T-1C</t>
  </si>
  <si>
    <t>140°C Min</t>
  </si>
  <si>
    <t>200°C Min</t>
  </si>
  <si>
    <t>50°C Min</t>
  </si>
  <si>
    <t>20°C Min</t>
  </si>
  <si>
    <t>E 71T -1 C</t>
  </si>
  <si>
    <t>95°C Min</t>
  </si>
  <si>
    <t>10°C Min</t>
  </si>
  <si>
    <t>RT-WQT-012</t>
  </si>
  <si>
    <t>RT-WQT-017</t>
  </si>
  <si>
    <t>RT-WQT-018</t>
  </si>
  <si>
    <t>RT-WQT-020</t>
  </si>
  <si>
    <t>RT-WQT-013</t>
  </si>
  <si>
    <t>RT-WQT-015</t>
  </si>
  <si>
    <t>RT-WQT-014</t>
  </si>
  <si>
    <t>RT-WQT-016</t>
  </si>
  <si>
    <t>RT-WQT-019</t>
  </si>
  <si>
    <t>Raccordement du puits producteur d'huile HDB02 - MFD-CEN----Raccordement de la jonction CHEB/LGL - MFD-CP/ATK</t>
  </si>
  <si>
    <t>Heat Exchanger Temporary Option
Phase 1 &amp; 2</t>
  </si>
  <si>
    <t>ExHg Mercury Removal</t>
  </si>
  <si>
    <t>Préfabrication des structures metalliques au niveau  des ateliers DRR</t>
  </si>
  <si>
    <t>FCAW</t>
  </si>
  <si>
    <t>OFW</t>
  </si>
  <si>
    <t>GMAW or
GTAW</t>
  </si>
  <si>
    <t xml:space="preserve">A5.18 </t>
  </si>
  <si>
    <t>METAL</t>
  </si>
  <si>
    <t>E 71 T-1C</t>
  </si>
  <si>
    <t>E 81 T-1C</t>
  </si>
  <si>
    <t>E 81 T-1M</t>
  </si>
  <si>
    <t>E 71 T-1M</t>
  </si>
  <si>
    <t>E 71 T-9C</t>
  </si>
  <si>
    <t>E 81 T-9C</t>
  </si>
  <si>
    <t>E 71 T-9M</t>
  </si>
  <si>
    <t>E81 T-9M</t>
  </si>
  <si>
    <t>E 71 T-12C</t>
  </si>
  <si>
    <t>E 81 T-12C</t>
  </si>
  <si>
    <t>E 71 T-12M</t>
  </si>
  <si>
    <t>E 81 T-12M</t>
  </si>
  <si>
    <t>Grp F N°1</t>
  </si>
  <si>
    <t>Grp F N°2</t>
  </si>
  <si>
    <t>Grp F N°3</t>
  </si>
  <si>
    <t>Grp F N°4</t>
  </si>
  <si>
    <t>Grp F N°5</t>
  </si>
  <si>
    <t>Grp F N°6</t>
  </si>
  <si>
    <t>Grp F N°7</t>
  </si>
  <si>
    <t>F N° 1 With Backing</t>
  </si>
  <si>
    <t xml:space="preserve">F N° 1 Without Backing </t>
  </si>
  <si>
    <t xml:space="preserve">F N° 2 With Backing </t>
  </si>
  <si>
    <t xml:space="preserve">F N° 2 Without Backing </t>
  </si>
  <si>
    <t>F N° 3 With Backing</t>
  </si>
  <si>
    <t>F N° 3 Without Backing</t>
  </si>
  <si>
    <t xml:space="preserve">F N° 4 With Backing </t>
  </si>
  <si>
    <t xml:space="preserve">F N° 4 Without Backing </t>
  </si>
  <si>
    <t xml:space="preserve">F N° 5 With Backing </t>
  </si>
  <si>
    <t>F N° 5 Without Backing</t>
  </si>
  <si>
    <t>X</t>
  </si>
  <si>
    <t>F N°1</t>
  </si>
  <si>
    <t>F N°2</t>
  </si>
  <si>
    <t>F N°3</t>
  </si>
  <si>
    <t>F N°4</t>
  </si>
  <si>
    <t>F N°5</t>
  </si>
  <si>
    <t>F N°6</t>
  </si>
  <si>
    <t>Raccordement des puits producteurs d’huile à
- ONR - Hassi R'mel -</t>
  </si>
  <si>
    <t>70°C Min</t>
  </si>
  <si>
    <t>100°C Min</t>
  </si>
  <si>
    <t>90°C Min</t>
  </si>
  <si>
    <t>Raccordement du puits d'huile HRE409 au réseau Gaz Lift à Hassi R'mel</t>
  </si>
  <si>
    <t>Travaux de Soudage sur les  différentes lignes et collectes  SH-HRM</t>
  </si>
  <si>
    <t>Performance Qualification Base Metals Qualified</t>
  </si>
  <si>
    <t>P-No. 1 through P-No. 15F,</t>
  </si>
  <si>
    <t>P-No. 34, or P-No. 41</t>
  </si>
  <si>
    <t>through P-No. 49</t>
  </si>
  <si>
    <t>P-No. 34, and P-No. 41 through</t>
  </si>
  <si>
    <t>P-No. 49</t>
  </si>
  <si>
    <t>P-No. 21 through P-No. 26 P-No. 21 through P-No. 26</t>
  </si>
  <si>
    <t>P-No. 51 through P-No. 53 or</t>
  </si>
  <si>
    <t>P-No. 61 or P-No. 62</t>
  </si>
  <si>
    <t>P-No. 51 through P-No. 53 and</t>
  </si>
  <si>
    <t>P-No. 61 and P-No. 62</t>
  </si>
  <si>
    <t>Any unassigned metal to the</t>
  </si>
  <si>
    <t>same unassigned metal</t>
  </si>
  <si>
    <t>The unassigned metal to itself</t>
  </si>
  <si>
    <t>Any unassigned metal to any</t>
  </si>
  <si>
    <t>P-Number metal</t>
  </si>
  <si>
    <t>The unassigned metal to any metal</t>
  </si>
  <si>
    <t>assigned to the same P-Number as</t>
  </si>
  <si>
    <t>the qualified metal</t>
  </si>
  <si>
    <t>other unassigned metal</t>
  </si>
  <si>
    <t>The first unassigned metal to the</t>
  </si>
  <si>
    <t>second unassigned metal</t>
  </si>
  <si>
    <t>-</t>
  </si>
  <si>
    <t>A 350</t>
  </si>
  <si>
    <t>A672 B70</t>
  </si>
  <si>
    <t>PQR</t>
  </si>
  <si>
    <t>A105N</t>
  </si>
  <si>
    <t>A105</t>
  </si>
  <si>
    <t>ER 80S-G</t>
  </si>
  <si>
    <t>A928</t>
  </si>
  <si>
    <t>A182</t>
  </si>
  <si>
    <t>E 81T1Ni1</t>
  </si>
  <si>
    <t>E 71 T1 MJH4</t>
  </si>
  <si>
    <t>GMAW FCAW SAW</t>
  </si>
  <si>
    <t>TEST COUPON</t>
  </si>
  <si>
    <t>PLATE</t>
  </si>
  <si>
    <t xml:space="preserve">Ar 99,99 %
</t>
  </si>
  <si>
    <t>2G</t>
  </si>
  <si>
    <t>3G</t>
  </si>
  <si>
    <t>4G</t>
  </si>
  <si>
    <t>1F</t>
  </si>
  <si>
    <t>2F</t>
  </si>
  <si>
    <t>3F</t>
  </si>
  <si>
    <t>4F</t>
  </si>
  <si>
    <t>2G &amp; 3G</t>
  </si>
  <si>
    <t>2F &amp; 3F</t>
  </si>
  <si>
    <t>3G &amp; 4G</t>
  </si>
  <si>
    <t>2G &amp; 3G &amp; 4G</t>
  </si>
  <si>
    <t>2G &amp; 5G</t>
  </si>
  <si>
    <t>3F &amp; 4F</t>
  </si>
  <si>
    <t>P1.2 to P1.2</t>
  </si>
  <si>
    <t xml:space="preserve">P1.1  to P1.2 </t>
  </si>
  <si>
    <t>P8.1  to P1.1/P1.2</t>
  </si>
  <si>
    <t>P8H.1 to P8H.1</t>
  </si>
  <si>
    <t>P1.1 to P8.1</t>
  </si>
  <si>
    <t>AC</t>
  </si>
  <si>
    <t>CODE</t>
  </si>
  <si>
    <t>E 81TNi 1+( F9A6/EF2-F2)</t>
  </si>
  <si>
    <t>E 316L-17</t>
  </si>
  <si>
    <t>15°C Min</t>
  </si>
  <si>
    <t>30°C Min</t>
  </si>
  <si>
    <t>60°C Min</t>
  </si>
  <si>
    <t>80°C Min</t>
  </si>
  <si>
    <t>170°C Min</t>
  </si>
  <si>
    <t>180°C Min</t>
  </si>
  <si>
    <t>150°C Min</t>
  </si>
  <si>
    <t>A350 LF2</t>
  </si>
  <si>
    <t>P-No. 1 through P-No. 15F, P-No. 34, and P-No. 41 through P-No. 35</t>
  </si>
  <si>
    <t>APPROUVEE/INST APPROBATION</t>
  </si>
  <si>
    <t>Grp F N°8</t>
  </si>
  <si>
    <t>A304</t>
  </si>
  <si>
    <t>A234</t>
  </si>
  <si>
    <t>P8.1 to P1.1</t>
  </si>
  <si>
    <t>P10H.1 to P10H.1</t>
  </si>
  <si>
    <t>PV VT-WQT-WQT</t>
  </si>
  <si>
    <t>RT-WQT-021</t>
  </si>
  <si>
    <t>RT-WQT-001</t>
  </si>
  <si>
    <t>GMAW : With/Without Backing  FCAW : With Backing</t>
  </si>
  <si>
    <t>GTAW : With/Without Backing  SMAW : With Backing</t>
  </si>
  <si>
    <t>SMAW : With/Without Backing  SMAW : With Backing</t>
  </si>
  <si>
    <t xml:space="preserve">GTAW : With/Without Backing </t>
  </si>
  <si>
    <t>RANGE BACKING (YES/NO)</t>
  </si>
  <si>
    <t>RANGE P-No</t>
  </si>
  <si>
    <t>EDDITION</t>
  </si>
  <si>
    <t>ASME B31.3 édition 2020</t>
  </si>
  <si>
    <t>édition</t>
  </si>
  <si>
    <t>NUANCE     MATERIAL6</t>
  </si>
  <si>
    <t>API</t>
  </si>
  <si>
    <t>ASME</t>
  </si>
  <si>
    <t>(J2&gt;=3,9;J2&lt;19,05)</t>
  </si>
  <si>
    <t>J2&lt;3,9</t>
  </si>
  <si>
    <t>J2&gt;=19,05</t>
  </si>
  <si>
    <t>≥≤&lt;&gt;</t>
  </si>
  <si>
    <t>SI(ET(C2="API 1104";J2&lt;3,9;AE="SMAW Mixte UP HILL/ Down hill");" SMAW &lt;3,9 mm";SI(ET(C2="API 1104";ET(J2&gt;=3,9;J2&lt;19));" SMAW ≥  3,9 mm";SI(ET(C2="API 1104";J2&gt;=19);"SMAW &gt;=19mm";SI(ET(C2="ASME B31.3";AE2="gtaw";J2&lt;13);" ";SI(ET(C2="ASME B31.3";AE2="GTAW SMAW";J2&lt;13);"GTAW ≤ 8 mm";SI(ET(C2="ASME B31.3";AE2="GmAW fcAW";J2&lt;13);"GMAW ≤ 8 mm";SI(ET(C2="ASME B31.3";AE2="gtaw";J2&gt;=13);CONCATENER("≤ ";J2*2;" mm");SI(ET(C2="ASME B31.3";J2&gt;=13;AE2="GTAW SMAW");"GTAW ≤ 8mm";SI(ET(C2="ASME B31.3";J2&gt;=13;AE2="GmAW fcAW");"GMAW ≤ 8mm";"")))))))))</t>
  </si>
  <si>
    <t>SI(ET(C4="API 1104";AE4="GMAW FCAW";et(J4&gt;=3,9;j4&lt;19,05));" GMAW &lt;3,9 mm"</t>
  </si>
  <si>
    <t>SI(ET(C4="API 1104";AE4="GMAW FCAW";J2&gt;=19,05);" GMAW &lt;3,9 mm"</t>
  </si>
  <si>
    <t>J2&lt;13</t>
  </si>
  <si>
    <t>J2&gt;=13</t>
  </si>
  <si>
    <t xml:space="preserve">API5L_GrB </t>
  </si>
  <si>
    <t>API5L_X46</t>
  </si>
  <si>
    <t>API5L_X52</t>
  </si>
  <si>
    <t>API5L_X60</t>
  </si>
  <si>
    <t>A333_Gr6</t>
  </si>
  <si>
    <t xml:space="preserve">A106_GrB </t>
  </si>
  <si>
    <t xml:space="preserve">A53_GrB </t>
  </si>
  <si>
    <t>A312_TP316/316L</t>
  </si>
  <si>
    <t>A234_WPB</t>
  </si>
  <si>
    <t>A403_WP316/316L</t>
  </si>
  <si>
    <t>A790_UNS S31803</t>
  </si>
  <si>
    <t>A182_F51</t>
  </si>
  <si>
    <t>A672_B70</t>
  </si>
  <si>
    <t>A312_TP304</t>
  </si>
  <si>
    <t>A516_70</t>
  </si>
  <si>
    <t>A516_60</t>
  </si>
  <si>
    <t>A694_F60</t>
  </si>
  <si>
    <t>API 5L _70</t>
  </si>
  <si>
    <t>A420_WPL6</t>
  </si>
  <si>
    <t>A671_CC60</t>
  </si>
  <si>
    <t>A312 _TP304</t>
  </si>
  <si>
    <t>A420_WPL</t>
  </si>
  <si>
    <t>A403_WP316L</t>
  </si>
  <si>
    <t>A182_F316/316L</t>
  </si>
  <si>
    <t>A815_S32101</t>
  </si>
  <si>
    <t>A182_F60</t>
  </si>
  <si>
    <t>A790_S32101</t>
  </si>
  <si>
    <t>A928_S32101</t>
  </si>
  <si>
    <t>A860_WPHY60</t>
  </si>
  <si>
    <t xml:space="preserve">Département Construction </t>
  </si>
  <si>
    <t>Service Soudage</t>
  </si>
  <si>
    <t xml:space="preserve">Homologation Des Soudeurs Pour </t>
  </si>
  <si>
    <t xml:space="preserve">NOM &amp; PRENOM                         </t>
  </si>
  <si>
    <t xml:space="preserve">Repère soudeur </t>
  </si>
  <si>
    <t xml:space="preserve"> PROCESS </t>
  </si>
  <si>
    <t>PreHeat</t>
  </si>
  <si>
    <t>VISUEL ACC/REJ</t>
  </si>
  <si>
    <t>CONTROLEUR GTP</t>
  </si>
  <si>
    <t>ACCEPTE</t>
  </si>
  <si>
    <t>Projet :  TOUAT GAZ / MERCURY FAST TRACK ¨MRU PROJECT</t>
  </si>
  <si>
    <t>Projet :   GROUPEMENT  TOUAT GAZ / MERCURY FAST TRACK ¨MRU PROJECT</t>
  </si>
  <si>
    <t>YACEF  RADOUANE</t>
  </si>
  <si>
    <t>NOM</t>
  </si>
  <si>
    <t>SIGNATURE</t>
  </si>
  <si>
    <t>position</t>
  </si>
  <si>
    <t>DMI-DJ PP03 Rev.00</t>
  </si>
  <si>
    <t>WR-340</t>
  </si>
  <si>
    <t>AIT HAMADA REDAH</t>
  </si>
  <si>
    <t>WR-051</t>
  </si>
  <si>
    <t>WR-219</t>
  </si>
  <si>
    <t>WR-334</t>
  </si>
  <si>
    <t>CHALABI HABIB</t>
  </si>
  <si>
    <t>FENNICHE REDHA</t>
  </si>
  <si>
    <t>YOUNES CHERIF</t>
  </si>
  <si>
    <t>WR-056</t>
  </si>
  <si>
    <t>NA</t>
  </si>
  <si>
    <t>ASME B31.3 édition 2021</t>
  </si>
  <si>
    <t>ASME B31.3 édition 2022</t>
  </si>
  <si>
    <t>ASME B31.3 édition 2024</t>
  </si>
  <si>
    <t>ASME B31.3 édition 2025</t>
  </si>
  <si>
    <t>WR-195</t>
  </si>
  <si>
    <t>NEHAL ABDELATIF</t>
  </si>
  <si>
    <t>WR-276</t>
  </si>
  <si>
    <t>HAMMAD  AISSA</t>
  </si>
  <si>
    <t>/</t>
  </si>
  <si>
    <t>WR-015</t>
  </si>
  <si>
    <t>WR-079</t>
  </si>
  <si>
    <t>WR-154</t>
  </si>
  <si>
    <t>WR-181</t>
  </si>
  <si>
    <t>WR-187</t>
  </si>
  <si>
    <t>WR-255</t>
  </si>
  <si>
    <t>WR-277</t>
  </si>
  <si>
    <t>WR-279</t>
  </si>
  <si>
    <t>WR-282</t>
  </si>
  <si>
    <t>SIGUI LAKHDER</t>
  </si>
  <si>
    <t>BOUHAR SABER</t>
  </si>
  <si>
    <t>OUELD DAOUD HACENE</t>
  </si>
  <si>
    <t>TERRACHE ABDELGHANI</t>
  </si>
  <si>
    <t>H-CHABANE</t>
  </si>
  <si>
    <t>WQT-035</t>
  </si>
  <si>
    <t>VT-WQT-012</t>
  </si>
  <si>
    <t>WQT-036</t>
  </si>
  <si>
    <t>WQT-037</t>
  </si>
  <si>
    <t>WQT-038</t>
  </si>
  <si>
    <t>WQT-039</t>
  </si>
  <si>
    <t>WQT-040</t>
  </si>
  <si>
    <t>VT-WQT-013</t>
  </si>
  <si>
    <t xml:space="preserve">BERNIGA CHARIF </t>
  </si>
  <si>
    <t>WQT-041</t>
  </si>
  <si>
    <t xml:space="preserve">MEKHANET ABDELBASSET </t>
  </si>
  <si>
    <t>VT-WQT-014</t>
  </si>
  <si>
    <t>VT-WQT-015</t>
  </si>
  <si>
    <t>WQT-043</t>
  </si>
  <si>
    <t>WQT-044</t>
  </si>
  <si>
    <t>BOUTADJINE mustapha</t>
  </si>
  <si>
    <t>BEGOUGA MOHAMED</t>
  </si>
  <si>
    <t>WQT-047</t>
  </si>
  <si>
    <t>VT-WQT-016</t>
  </si>
  <si>
    <t>A-MAATOUGUI</t>
  </si>
  <si>
    <t>WQT-051</t>
  </si>
  <si>
    <t>VT-WQT-017</t>
  </si>
  <si>
    <t>WQT-053</t>
  </si>
  <si>
    <t>N-MOUSSAOUI</t>
  </si>
  <si>
    <t>BENABID MOHAMED EL AMINE</t>
  </si>
  <si>
    <t>VT-WQT-018</t>
  </si>
  <si>
    <t>WQT-054</t>
  </si>
  <si>
    <t>WQT-059</t>
  </si>
  <si>
    <t>VT-WQT-019</t>
  </si>
  <si>
    <t>WQT-060</t>
  </si>
  <si>
    <t>WQT-061</t>
  </si>
  <si>
    <t>VT-WQT-020</t>
  </si>
  <si>
    <t>A312_TP316L</t>
  </si>
  <si>
    <t>VT-WQT-021</t>
  </si>
  <si>
    <t>WQT-063</t>
  </si>
  <si>
    <t>WQT-064</t>
  </si>
  <si>
    <t xml:space="preserve">BOUHAR SABER   </t>
  </si>
  <si>
    <t xml:space="preserve">OUELD DAOUD HACENE  </t>
  </si>
  <si>
    <t>inox</t>
  </si>
  <si>
    <t>liste des soudeurs homologuè</t>
  </si>
  <si>
    <t>production</t>
  </si>
  <si>
    <t>Range Filler Metal   F-N Root &amp; Hot2</t>
  </si>
  <si>
    <t>PV VT-WQT</t>
  </si>
  <si>
    <t>RT-WQT-010</t>
  </si>
  <si>
    <t>VT-WQT-004</t>
  </si>
  <si>
    <t>RT-WQT-008</t>
  </si>
  <si>
    <t>VT-WQT-022</t>
  </si>
  <si>
    <t>VT-WQT-023</t>
  </si>
  <si>
    <t>VT-WQT-024</t>
  </si>
  <si>
    <t>VT-WQT-026</t>
  </si>
  <si>
    <t>RT-WQT-002</t>
  </si>
  <si>
    <t>RT-WQT-003</t>
  </si>
  <si>
    <t>RT-WQT-004</t>
  </si>
  <si>
    <t>RT-WQT-005</t>
  </si>
  <si>
    <t>RT-WQT-006</t>
  </si>
  <si>
    <t>RT-WQT-007</t>
  </si>
  <si>
    <t>RT-WQT-009</t>
  </si>
  <si>
    <t>RT-WQT-011</t>
  </si>
  <si>
    <t>RT-WQT-022</t>
  </si>
  <si>
    <t>RT-WQT-023</t>
  </si>
  <si>
    <t>RT-WQT-024</t>
  </si>
  <si>
    <t>RT-WQT-025</t>
  </si>
  <si>
    <t>RT-WQT-026</t>
  </si>
  <si>
    <t>RT-WQT-027</t>
  </si>
  <si>
    <t>A105_N</t>
  </si>
  <si>
    <t xml:space="preserve">Ar 99,995 %
</t>
  </si>
  <si>
    <t>TBQ</t>
  </si>
  <si>
    <t>A815_S32103</t>
  </si>
  <si>
    <t>API 1104 (22 em edition )</t>
  </si>
  <si>
    <t xml:space="preserve">                               Caractéristiques Electriques                                                                                                                                                       </t>
  </si>
  <si>
    <t xml:space="preserve">   PV N°: </t>
  </si>
  <si>
    <t xml:space="preserve">               F-N°                                                                                                                      </t>
  </si>
  <si>
    <t>Procès-Verbal Homologation Soudeur (WQT)</t>
  </si>
  <si>
    <t xml:space="preserve">GTFT / ENGTP  le </t>
  </si>
  <si>
    <t>PROCÈS VERBAL DE CONTRÔLE VISUEL (VT)</t>
  </si>
  <si>
    <t>Item</t>
  </si>
  <si>
    <t xml:space="preserve">
Joint</t>
  </si>
  <si>
    <t>PK</t>
  </si>
  <si>
    <t xml:space="preserve">
Pipe 1</t>
  </si>
  <si>
    <t xml:space="preserve">
Pipe 2</t>
  </si>
  <si>
    <t xml:space="preserve">
Coulée-1</t>
  </si>
  <si>
    <t xml:space="preserve">
Coulée-2</t>
  </si>
  <si>
    <t>CODE :</t>
  </si>
  <si>
    <t>Ligne / ouvrage : Qualification des soudeurs</t>
  </si>
  <si>
    <t>RFI nº :</t>
  </si>
  <si>
    <r>
      <rPr>
        <sz val="12"/>
        <rFont val="Arial MT"/>
        <family val="2"/>
      </rPr>
      <t xml:space="preserve">Rapport </t>
    </r>
    <r>
      <rPr>
        <b/>
        <sz val="12"/>
        <rFont val="Arial"/>
        <family val="2"/>
      </rPr>
      <t>n°</t>
    </r>
  </si>
  <si>
    <t>Page 1/1</t>
  </si>
  <si>
    <t>Date :</t>
  </si>
  <si>
    <t>PROCÈS VERBAL DE CONTRÔLE PAR RADIOGRAPHIE (RT)</t>
  </si>
  <si>
    <t>1 ere passe</t>
  </si>
  <si>
    <r>
      <rPr>
        <b/>
        <sz val="11"/>
        <rFont val="Arial"/>
        <family val="2"/>
      </rPr>
      <t>A</t>
    </r>
    <r>
      <rPr>
        <b/>
        <sz val="11"/>
        <rFont val="Cambria"/>
        <family val="1"/>
      </rPr>
      <t xml:space="preserve">: </t>
    </r>
    <r>
      <rPr>
        <sz val="11"/>
        <rFont val="Arial MT"/>
        <family val="2"/>
      </rPr>
      <t xml:space="preserve">accepté    </t>
    </r>
    <r>
      <rPr>
        <b/>
        <sz val="11"/>
        <rFont val="Arial"/>
        <family val="2"/>
      </rPr>
      <t>R</t>
    </r>
    <r>
      <rPr>
        <b/>
        <sz val="11"/>
        <rFont val="Cambria"/>
        <family val="1"/>
      </rPr>
      <t xml:space="preserve">: </t>
    </r>
    <r>
      <rPr>
        <sz val="11"/>
        <rFont val="Arial MT"/>
        <family val="2"/>
      </rPr>
      <t xml:space="preserve">réparation  </t>
    </r>
    <r>
      <rPr>
        <b/>
        <sz val="11"/>
        <rFont val="Arial"/>
        <family val="2"/>
      </rPr>
      <t>C</t>
    </r>
    <r>
      <rPr>
        <b/>
        <sz val="11"/>
        <rFont val="Cambria"/>
        <family val="1"/>
      </rPr>
      <t xml:space="preserve">: </t>
    </r>
    <r>
      <rPr>
        <sz val="11"/>
        <rFont val="Arial MT"/>
        <family val="2"/>
      </rPr>
      <t xml:space="preserve">coupe  </t>
    </r>
    <r>
      <rPr>
        <b/>
        <sz val="11"/>
        <rFont val="Arial"/>
        <family val="2"/>
      </rPr>
      <t>FC</t>
    </r>
    <r>
      <rPr>
        <b/>
        <sz val="11"/>
        <rFont val="Cambria"/>
        <family val="1"/>
      </rPr>
      <t xml:space="preserve">: </t>
    </r>
    <r>
      <rPr>
        <sz val="11"/>
        <rFont val="Arial MT"/>
        <family val="2"/>
      </rPr>
      <t>film de confirmation</t>
    </r>
  </si>
  <si>
    <r>
      <rPr>
        <b/>
        <sz val="14"/>
        <rFont val="Arial MT"/>
        <family val="2"/>
      </rPr>
      <t xml:space="preserve">ø
</t>
    </r>
    <r>
      <rPr>
        <b/>
        <sz val="14"/>
        <rFont val="Calibri"/>
        <family val="1"/>
      </rPr>
      <t>(</t>
    </r>
    <r>
      <rPr>
        <b/>
        <sz val="14"/>
        <rFont val="Arial MT"/>
        <family val="2"/>
      </rPr>
      <t>"</t>
    </r>
    <r>
      <rPr>
        <b/>
        <sz val="14"/>
        <rFont val="Calibri"/>
        <family val="1"/>
      </rPr>
      <t>)</t>
    </r>
  </si>
  <si>
    <r>
      <rPr>
        <b/>
        <sz val="11"/>
        <rFont val="Arial MT"/>
        <family val="2"/>
      </rPr>
      <t>EP
mm</t>
    </r>
  </si>
  <si>
    <r>
      <rPr>
        <b/>
        <sz val="11"/>
        <rFont val="Arial MT"/>
        <family val="2"/>
      </rPr>
      <t>WPS</t>
    </r>
  </si>
  <si>
    <r>
      <rPr>
        <b/>
        <sz val="11"/>
        <rFont val="Arial MT"/>
        <family val="2"/>
      </rPr>
      <t xml:space="preserve">Repère soudeurs </t>
    </r>
    <r>
      <rPr>
        <b/>
        <sz val="11"/>
        <rFont val="Calibri"/>
        <family val="1"/>
      </rPr>
      <t>(</t>
    </r>
    <r>
      <rPr>
        <b/>
        <sz val="11"/>
        <rFont val="Arial MT"/>
        <family val="2"/>
      </rPr>
      <t>WR</t>
    </r>
    <r>
      <rPr>
        <b/>
        <sz val="11"/>
        <rFont val="Calibri"/>
        <family val="1"/>
      </rPr>
      <t>)</t>
    </r>
  </si>
  <si>
    <r>
      <rPr>
        <b/>
        <sz val="11"/>
        <rFont val="Arial MT"/>
        <family val="2"/>
      </rPr>
      <t>RESULTAT</t>
    </r>
  </si>
  <si>
    <r>
      <rPr>
        <b/>
        <sz val="11"/>
        <rFont val="Arial MT"/>
        <family val="2"/>
      </rPr>
      <t>Remarques</t>
    </r>
  </si>
  <si>
    <r>
      <rPr>
        <b/>
        <sz val="11"/>
        <rFont val="Arial MT"/>
        <family val="2"/>
      </rPr>
      <t>2 eme pass</t>
    </r>
  </si>
  <si>
    <r>
      <rPr>
        <b/>
        <sz val="11"/>
        <rFont val="Arial MT"/>
        <family val="2"/>
      </rPr>
      <t>B+F</t>
    </r>
  </si>
  <si>
    <r>
      <rPr>
        <b/>
        <sz val="11"/>
        <rFont val="Arial MT"/>
        <family val="2"/>
      </rPr>
      <t>Décision</t>
    </r>
  </si>
  <si>
    <r>
      <rPr>
        <b/>
        <sz val="11"/>
        <rFont val="Arial MT"/>
        <family val="2"/>
      </rPr>
      <t>Paramètre</t>
    </r>
  </si>
  <si>
    <r>
      <rPr>
        <b/>
        <sz val="11"/>
        <rFont val="Arial MT"/>
        <family val="2"/>
      </rPr>
      <t xml:space="preserve">Repère soudeurs 
</t>
    </r>
    <r>
      <rPr>
        <b/>
        <sz val="11"/>
        <rFont val="Calibri"/>
        <family val="1"/>
      </rPr>
      <t>(</t>
    </r>
    <r>
      <rPr>
        <b/>
        <sz val="11"/>
        <rFont val="Arial MT"/>
        <family val="2"/>
      </rPr>
      <t>WR</t>
    </r>
    <r>
      <rPr>
        <b/>
        <sz val="11"/>
        <rFont val="Calibri"/>
        <family val="1"/>
      </rPr>
      <t>)</t>
    </r>
  </si>
  <si>
    <r>
      <rPr>
        <b/>
        <sz val="11"/>
        <rFont val="Arial MT"/>
        <family val="2"/>
      </rPr>
      <t>1 ere passe</t>
    </r>
  </si>
  <si>
    <t>Méthode de radiographie</t>
  </si>
  <si>
    <t>Ir192</t>
  </si>
  <si>
    <t>W10</t>
  </si>
  <si>
    <r>
      <rPr>
        <sz val="12"/>
        <rFont val="Arial MT"/>
        <family val="2"/>
      </rPr>
      <t>Source :</t>
    </r>
  </si>
  <si>
    <r>
      <rPr>
        <sz val="12"/>
        <rFont val="Arial MT"/>
        <family val="2"/>
      </rPr>
      <t>Films :</t>
    </r>
  </si>
  <si>
    <r>
      <rPr>
        <sz val="12"/>
        <rFont val="Arial MT"/>
        <family val="2"/>
      </rPr>
      <t>IQI:</t>
    </r>
  </si>
  <si>
    <t>D5</t>
  </si>
  <si>
    <t>GAMMA</t>
  </si>
  <si>
    <t>Type :</t>
  </si>
  <si>
    <t>WR</t>
  </si>
  <si>
    <t>017</t>
  </si>
  <si>
    <t>7,14mm</t>
  </si>
  <si>
    <t>15,88mm</t>
  </si>
  <si>
    <t>Oui</t>
  </si>
  <si>
    <t>21063-G0-PPL-RT-0130</t>
  </si>
  <si>
    <t>Date :03/07/2025</t>
  </si>
  <si>
    <t>TFT II / TFT SUD GAZ 
FIELD DEVELOPMENT</t>
  </si>
  <si>
    <t>D</t>
  </si>
  <si>
    <t>TFT-II-PL-01</t>
  </si>
  <si>
    <t>TFT-II-PL-02</t>
  </si>
  <si>
    <t>TFT-II-PL-03</t>
  </si>
  <si>
    <t>TFT-II-PL-04</t>
  </si>
  <si>
    <t>TFT-II-REP-PL01</t>
  </si>
  <si>
    <t>TFT-II-REP-PL02</t>
  </si>
  <si>
    <t>TFT-II-REP-PL03</t>
  </si>
  <si>
    <t>TFT-II-PL-05</t>
  </si>
  <si>
    <t>TFT-II-PL-06</t>
  </si>
  <si>
    <t>TFT-II-PL-07</t>
  </si>
  <si>
    <t>TFT-II-PL-08</t>
  </si>
  <si>
    <t>TFT-II-PL-09</t>
  </si>
  <si>
    <t>5,33mm</t>
  </si>
  <si>
    <t>13,75mm</t>
  </si>
  <si>
    <t>8,25mm</t>
  </si>
  <si>
    <t xml:space="preserve">8"*9,52mm                                              16"*12,7mm  </t>
  </si>
  <si>
    <t xml:space="preserve">6"*7,11mm                                              6"*11mm  </t>
  </si>
  <si>
    <t xml:space="preserve"> 6"*11mm  </t>
  </si>
  <si>
    <t>R</t>
  </si>
  <si>
    <t>WR-013</t>
  </si>
  <si>
    <t>WR-014</t>
  </si>
  <si>
    <t>WR-016</t>
  </si>
  <si>
    <t>WR-017</t>
  </si>
  <si>
    <t>WR-018</t>
  </si>
  <si>
    <t>Développement des champs gaziers de TFT II Contrat construction &amp; commissionning 
« réseau de collecte TFT sud offsite-raccordement de vingt-quatre 
(24) puits producteurs de gaz »</t>
  </si>
  <si>
    <t>APPROBATION</t>
  </si>
  <si>
    <t xml:space="preserve">         QCI</t>
  </si>
  <si>
    <t xml:space="preserve">Nom </t>
  </si>
  <si>
    <t xml:space="preserve">Signature </t>
  </si>
  <si>
    <t>Conclusion de 
l' inspection</t>
  </si>
  <si>
    <t xml:space="preserve"> Non applicable   </t>
  </si>
  <si>
    <t xml:space="preserve"> Rejeté   </t>
  </si>
  <si>
    <t xml:space="preserve">    C3</t>
  </si>
  <si>
    <t xml:space="preserve"> CST</t>
  </si>
  <si>
    <t xml:space="preserve">          CA</t>
  </si>
  <si>
    <t xml:space="preserve">     C1</t>
  </si>
  <si>
    <t>API 1104 (22 em edition)</t>
  </si>
  <si>
    <r>
      <rPr>
        <b/>
        <sz val="12"/>
        <rFont val="Arial"/>
        <family val="2"/>
      </rPr>
      <t>A</t>
    </r>
    <r>
      <rPr>
        <b/>
        <sz val="12"/>
        <rFont val="Cambria"/>
        <family val="1"/>
      </rPr>
      <t xml:space="preserve">: </t>
    </r>
    <r>
      <rPr>
        <sz val="12"/>
        <rFont val="Arial MT"/>
        <family val="2"/>
      </rPr>
      <t xml:space="preserve">accepté    </t>
    </r>
    <r>
      <rPr>
        <b/>
        <sz val="12"/>
        <rFont val="Arial"/>
        <family val="2"/>
      </rPr>
      <t>R</t>
    </r>
    <r>
      <rPr>
        <b/>
        <sz val="12"/>
        <rFont val="Cambria"/>
        <family val="1"/>
      </rPr>
      <t xml:space="preserve">: </t>
    </r>
    <r>
      <rPr>
        <sz val="12"/>
        <rFont val="Arial MT"/>
        <family val="2"/>
      </rPr>
      <t xml:space="preserve">réparation  </t>
    </r>
    <r>
      <rPr>
        <b/>
        <sz val="12"/>
        <rFont val="Arial"/>
        <family val="2"/>
      </rPr>
      <t>C</t>
    </r>
    <r>
      <rPr>
        <b/>
        <sz val="12"/>
        <rFont val="Cambria"/>
        <family val="1"/>
      </rPr>
      <t xml:space="preserve">: </t>
    </r>
    <r>
      <rPr>
        <sz val="12"/>
        <rFont val="Arial MT"/>
        <family val="2"/>
      </rPr>
      <t>coupe</t>
    </r>
  </si>
  <si>
    <t>RFI-VT</t>
  </si>
  <si>
    <t>RFI-RT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</si>
  <si>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</si>
  <si>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</si>
  <si>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</si>
  <si>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</si>
  <si>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</si>
  <si>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</si>
  <si>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</si>
  <si>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</si>
  <si>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</si>
  <si>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</si>
  <si>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</si>
  <si>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</si>
  <si>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</si>
  <si>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</si>
  <si>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</si>
  <si>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</si>
  <si>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 xml:space="preserve">Accepté                     </t>
  </si>
  <si>
    <t>VT-WQT-001</t>
  </si>
  <si>
    <t>Resultat</t>
  </si>
  <si>
    <t xml:space="preserve"> C1</t>
  </si>
  <si>
    <t>CA</t>
  </si>
  <si>
    <t xml:space="preserve">      Rejeté   </t>
  </si>
  <si>
    <t xml:space="preserve">         Rejeté   </t>
  </si>
  <si>
    <t>C3</t>
  </si>
  <si>
    <t>Développement des champs gaziers de TFT II Contrat construction &amp;
commissionning « réseau de collecte TFT sud offsiteraccordement
 de vingt-quatre (24) puits producteurs de gaz »</t>
  </si>
  <si>
    <t>WR-010</t>
  </si>
  <si>
    <t>WR-011</t>
  </si>
  <si>
    <t>WR-012</t>
  </si>
  <si>
    <t>WR-019</t>
  </si>
  <si>
    <t>WR-020</t>
  </si>
  <si>
    <t>WR-021</t>
  </si>
  <si>
    <t>WR-022</t>
  </si>
  <si>
    <t>WR-023</t>
  </si>
  <si>
    <t>WR-024</t>
  </si>
  <si>
    <t>WR-025</t>
  </si>
  <si>
    <t>WR-026</t>
  </si>
  <si>
    <t>WR-027</t>
  </si>
  <si>
    <t>WR-028</t>
  </si>
  <si>
    <t>WR-029</t>
  </si>
  <si>
    <t>WR-030</t>
  </si>
  <si>
    <t>WR-031</t>
  </si>
  <si>
    <t>WR-032</t>
  </si>
  <si>
    <t>WR-033</t>
  </si>
  <si>
    <t>WR-034</t>
  </si>
  <si>
    <t>WR-035</t>
  </si>
  <si>
    <t>WR-036</t>
  </si>
  <si>
    <t>WR-037</t>
  </si>
  <si>
    <t>WR-038</t>
  </si>
  <si>
    <t>WR-039</t>
  </si>
  <si>
    <t>WR-040</t>
  </si>
  <si>
    <t>WR-001</t>
  </si>
  <si>
    <t>WR-002</t>
  </si>
  <si>
    <t>WR-003</t>
  </si>
  <si>
    <t>WR-004</t>
  </si>
  <si>
    <t>WR-005</t>
  </si>
  <si>
    <t>WR-006</t>
  </si>
  <si>
    <t>WR-007</t>
  </si>
  <si>
    <t>WR-008</t>
  </si>
  <si>
    <t>WR-009</t>
  </si>
  <si>
    <t>Développement des champs gaziers de TFT II Contrat construction&amp;
 commissionning « réseau de collecte TFT sud offsite-raccordement
 de vingt-quatre (24) puits producteurs de gaz »</t>
  </si>
  <si>
    <t>CHERNOUG  Sidali</t>
  </si>
  <si>
    <t>DJEHID Faris</t>
  </si>
  <si>
    <t>REMINI  Halim</t>
  </si>
  <si>
    <t>WQT-001</t>
  </si>
  <si>
    <t>VT-WQT-002</t>
  </si>
  <si>
    <t>VT-WQT-003</t>
  </si>
  <si>
    <t>VT-WQT-005</t>
  </si>
  <si>
    <t>VT-WQT-006</t>
  </si>
  <si>
    <t>VT-WQT-007</t>
  </si>
  <si>
    <t>VT-WQT-008</t>
  </si>
  <si>
    <t>VT-WQT-009</t>
  </si>
  <si>
    <t>VT-WQT-010</t>
  </si>
  <si>
    <t>VT-WQT-011</t>
  </si>
  <si>
    <t>VT-WQT-025</t>
  </si>
  <si>
    <t>VT-WQT-027</t>
  </si>
  <si>
    <t>VT-WQT-028</t>
  </si>
  <si>
    <t>VT-WQT-029</t>
  </si>
  <si>
    <t>VT-WQT-030</t>
  </si>
  <si>
    <t>VT-WQT-031</t>
  </si>
  <si>
    <t>VT-WQT-032</t>
  </si>
  <si>
    <r>
      <t xml:space="preserve">Raccordement de onze (11) nouveaux puits au réseau de collects a </t>
    </r>
    <r>
      <rPr>
        <b/>
        <sz val="11"/>
        <color theme="1"/>
        <rFont val="Calibri"/>
        <family val="2"/>
        <scheme val="minor"/>
      </rPr>
      <t>TFT- Hassi Rmel</t>
    </r>
  </si>
  <si>
    <r>
      <t xml:space="preserve">Développement des champs gaziers de TFT II Contrat construction&amp; commissionning « réseau de collecte TFT sud offsite-raccordement  de vingt-quatre (24) puits producteurs de gaz » a </t>
    </r>
    <r>
      <rPr>
        <b/>
        <sz val="11"/>
        <color theme="1"/>
        <rFont val="Calibri"/>
        <family val="2"/>
        <scheme val="minor"/>
      </rPr>
      <t>TFT- Hassi Rmel</t>
    </r>
  </si>
  <si>
    <t xml:space="preserve">                            C1    </t>
  </si>
  <si>
    <t xml:space="preserve">                         C3                                                                                                                                                          </t>
  </si>
  <si>
    <t xml:space="preserve">                                 CA</t>
  </si>
  <si>
    <t>KEMOUCHE Choayb</t>
  </si>
  <si>
    <t>HAMDI Maged</t>
  </si>
  <si>
    <t>DRARDJA Ali</t>
  </si>
  <si>
    <r>
      <t>21063-G0-PPL-RT-</t>
    </r>
    <r>
      <rPr>
        <b/>
        <sz val="12"/>
        <rFont val="Arial MT"/>
      </rPr>
      <t>0131</t>
    </r>
  </si>
  <si>
    <t>WQT-002</t>
  </si>
  <si>
    <t>WQT-003</t>
  </si>
  <si>
    <t>WQT-004</t>
  </si>
  <si>
    <r>
      <t>21063-G0-PPL-RT-</t>
    </r>
    <r>
      <rPr>
        <b/>
        <sz val="12"/>
        <rFont val="Arial MT"/>
      </rPr>
      <t>0132</t>
    </r>
  </si>
  <si>
    <t xml:space="preserve">NOM &amp; PRENOM                        
F-NAME  &amp; NAME </t>
  </si>
  <si>
    <t>CODE 
INTERPRETATION</t>
  </si>
  <si>
    <t>21063-G0-PPL-RFI-0052</t>
  </si>
  <si>
    <t>21063-G0-PPL-RFI-0055</t>
  </si>
  <si>
    <t>AMMERI MOHAMED</t>
  </si>
  <si>
    <t>HABIK ZOHIR</t>
  </si>
  <si>
    <t>NAILI AZZEDINE</t>
  </si>
  <si>
    <t>BOUSARIA SAMEH</t>
  </si>
  <si>
    <t>AFFAIRE :</t>
  </si>
  <si>
    <t>Filler Metal 
Fill Cap</t>
  </si>
  <si>
    <t>Développement des champs gaziers de TFT II Contrat construction &amp; commissionning « réseau de collecte TFT sud offsiteraccordement  de vingt-quatre (24) puits producteurs de gaz »</t>
  </si>
  <si>
    <t>Extensions du réseau de collecte de GTFT (11 nouveaux puits)</t>
  </si>
  <si>
    <t>DIRECTION  REGIONALE  HASSI  R'MEL</t>
  </si>
  <si>
    <t>LA DATE</t>
  </si>
  <si>
    <t>Atelie Logistic (ENGTP)</t>
  </si>
  <si>
    <t>AFFAIRE</t>
  </si>
  <si>
    <t>SITE :</t>
  </si>
  <si>
    <t>EQUIPE  :</t>
  </si>
  <si>
    <t>BELHOUT Nadir</t>
  </si>
  <si>
    <t>BETTAHAR  ABDELMADJID ABDELLAH</t>
  </si>
  <si>
    <t>ITEM</t>
  </si>
  <si>
    <t>joint N°</t>
  </si>
  <si>
    <t>WELDER-02</t>
  </si>
  <si>
    <t>Diam (")</t>
  </si>
  <si>
    <t>Epaiss.</t>
  </si>
  <si>
    <t>PARAMETRE</t>
  </si>
  <si>
    <t>WR-05</t>
  </si>
  <si>
    <t>CHORFIKamel</t>
  </si>
  <si>
    <t>X-01</t>
  </si>
  <si>
    <t>LOUCIF taha akram</t>
  </si>
  <si>
    <t>X-02</t>
  </si>
  <si>
    <t>SMANIA BACHIR</t>
  </si>
  <si>
    <t>X-03</t>
  </si>
  <si>
    <t>DAHMANI DJAMEL</t>
  </si>
  <si>
    <t>X-04</t>
  </si>
  <si>
    <t>X-05</t>
  </si>
  <si>
    <t>YAHI AHMED-LAMINE</t>
  </si>
  <si>
    <t>X-06</t>
  </si>
  <si>
    <t>OULED BRAHIM Youcef</t>
  </si>
  <si>
    <t>X-07</t>
  </si>
  <si>
    <t>BOUALI Yassine</t>
  </si>
  <si>
    <t>X-08</t>
  </si>
  <si>
    <t>X-09</t>
  </si>
  <si>
    <t>LISTE DES SOUDEURS  PIPELINE C3</t>
  </si>
  <si>
    <t>programme</t>
  </si>
  <si>
    <t>Posit
ion</t>
  </si>
  <si>
    <t>Nom Et Prénom 
Du Soudeur</t>
  </si>
  <si>
    <t>21063-G0-PPL-RFI-0077</t>
  </si>
  <si>
    <t>BEN DECHOU BACHIR</t>
  </si>
  <si>
    <t>WQT-005</t>
  </si>
  <si>
    <t>WQT-006</t>
  </si>
  <si>
    <t>WQT-007</t>
  </si>
  <si>
    <t>WQT-008</t>
  </si>
  <si>
    <t xml:space="preserve">ATTIA MOHAMED  </t>
  </si>
  <si>
    <t>21063-G0-PPL-RFI-0091</t>
  </si>
  <si>
    <t>21063-G0-PPL-RFI-0092</t>
  </si>
  <si>
    <t>RFI:</t>
  </si>
  <si>
    <t>WQT-009</t>
  </si>
  <si>
    <t>WQT-010</t>
  </si>
  <si>
    <t>PIPE CPECC</t>
  </si>
  <si>
    <t>PIPE GTFT</t>
  </si>
  <si>
    <t>X52</t>
  </si>
  <si>
    <t>X60</t>
  </si>
  <si>
    <t>API5L_X53</t>
  </si>
  <si>
    <t>WQT-011</t>
  </si>
  <si>
    <t>WQT-012</t>
  </si>
  <si>
    <t>WQT-013</t>
  </si>
  <si>
    <t>WQT-014</t>
  </si>
  <si>
    <t>BOUDECHICHA ZINEDINE</t>
  </si>
  <si>
    <t>BEN MAISA MOHAMED</t>
  </si>
  <si>
    <t>21063-G0-PPL-RFI-0099</t>
  </si>
  <si>
    <t>WQT-015</t>
  </si>
  <si>
    <t>WQT-016</t>
  </si>
  <si>
    <t>WQT-017</t>
  </si>
  <si>
    <t>GHOUIALA SMAIL</t>
  </si>
  <si>
    <t>EL MOKHREFI FETHALLAH</t>
  </si>
  <si>
    <t xml:space="preserve">RACHEDI ABDELAH </t>
  </si>
  <si>
    <t>21063-G0-PPL-RFI-0108</t>
  </si>
  <si>
    <t>X-10</t>
  </si>
  <si>
    <t>X-11</t>
  </si>
  <si>
    <t>X-12</t>
  </si>
  <si>
    <t>X-13</t>
  </si>
  <si>
    <t>X-14</t>
  </si>
  <si>
    <t>RENNANE Attalah</t>
  </si>
  <si>
    <t>BENAMAR Adel Akram</t>
  </si>
  <si>
    <t>DAFI MOHAMED FATEH</t>
  </si>
  <si>
    <t>TEHNAT Khaled</t>
  </si>
  <si>
    <t>LACHAL MEMAR</t>
  </si>
  <si>
    <t xml:space="preserve">GUENIFI MOHAMED </t>
  </si>
  <si>
    <t>WQT-019</t>
  </si>
  <si>
    <t>Désignation : Qualification des soudeurs</t>
  </si>
  <si>
    <t>WR-041</t>
  </si>
  <si>
    <t>WR-042</t>
  </si>
  <si>
    <t>21063-G0-PPL-RFI-0109</t>
  </si>
  <si>
    <t>TEHAMI TAYEB</t>
  </si>
  <si>
    <t>21063-G0-PPL-RFI-0110</t>
  </si>
  <si>
    <t>WQT-021</t>
  </si>
  <si>
    <t>WQT-018</t>
  </si>
  <si>
    <t>WQT-020</t>
  </si>
  <si>
    <t>RACHEDI ABDELAH  01</t>
  </si>
  <si>
    <t>NEBAIR LAKHDAR 1</t>
  </si>
  <si>
    <t>EL MOKHREFI FETHALLAH 1</t>
  </si>
  <si>
    <t>BEN MAISA MOHAMED 1</t>
  </si>
  <si>
    <t>EL MOKHREFI FETHALLAH 2</t>
  </si>
  <si>
    <t>21063-G0-PPL-RFI-0113</t>
  </si>
  <si>
    <t>21063-G0-PPL-RFI-0102</t>
  </si>
  <si>
    <t>WQT-022</t>
  </si>
  <si>
    <t>WQT-023</t>
  </si>
  <si>
    <t>WQT-024</t>
  </si>
  <si>
    <t>WQT-025</t>
  </si>
  <si>
    <t>WQT-026</t>
  </si>
  <si>
    <t>WQT-027</t>
  </si>
  <si>
    <t>WQT-028</t>
  </si>
  <si>
    <r>
      <rPr>
        <b/>
        <sz val="10"/>
        <color rgb="FFFF0000"/>
        <rFont val="Times New Roman"/>
        <family val="1"/>
      </rPr>
      <t>B</t>
    </r>
    <r>
      <rPr>
        <sz val="10"/>
        <color rgb="FFFF0000"/>
        <rFont val="Times New Roman"/>
        <family val="1"/>
      </rPr>
      <t>RAHIMI Boumediene</t>
    </r>
  </si>
  <si>
    <r>
      <rPr>
        <b/>
        <sz val="10"/>
        <color rgb="FFFF0000"/>
        <rFont val="Times New Roman"/>
        <family val="1"/>
      </rPr>
      <t>M</t>
    </r>
    <r>
      <rPr>
        <sz val="10"/>
        <color rgb="FFFF0000"/>
        <rFont val="Times New Roman"/>
        <family val="1"/>
      </rPr>
      <t>EHANGUEF Med amine</t>
    </r>
  </si>
  <si>
    <r>
      <rPr>
        <b/>
        <sz val="10"/>
        <color rgb="FFFF0000"/>
        <rFont val="Times New Roman"/>
        <family val="1"/>
      </rPr>
      <t>B</t>
    </r>
    <r>
      <rPr>
        <sz val="10"/>
        <color rgb="FFFF0000"/>
        <rFont val="Times New Roman"/>
        <family val="1"/>
      </rPr>
      <t>EN KREDDA Mohammed amine</t>
    </r>
  </si>
  <si>
    <t>DEHKEL AMAR</t>
  </si>
  <si>
    <t xml:space="preserve">KHOUCHINI Sofiane </t>
  </si>
  <si>
    <t>ACHOUR WALID</t>
  </si>
  <si>
    <t>BENSENOUCI ABDESSLAM</t>
  </si>
  <si>
    <t>BOUHANIA ABDELKRIM</t>
  </si>
  <si>
    <t>LALA LAZHAR</t>
  </si>
  <si>
    <t>BOUTAIBA NOUR EDDINE</t>
  </si>
  <si>
    <t>HAMOUCHE ZAHER</t>
  </si>
  <si>
    <t>MERZOUK ACHOUR</t>
  </si>
  <si>
    <t>YACEF RADOUANE</t>
  </si>
  <si>
    <t>DIABAOUI IMAD</t>
  </si>
  <si>
    <t>HOUARI KOUIDER</t>
  </si>
  <si>
    <t>LAIACHI MANSOUR</t>
  </si>
  <si>
    <t xml:space="preserve">BENCHEKAL MUSTAPHA </t>
  </si>
  <si>
    <t>MEHTEL HOCINE</t>
  </si>
  <si>
    <t>DJEHICHE Faris</t>
  </si>
  <si>
    <t>OUAGUENOUNI CHAABANE</t>
  </si>
  <si>
    <t xml:space="preserve">CHEBBA LAKHDAR </t>
  </si>
  <si>
    <t>KICHE ABDENNOUR</t>
  </si>
  <si>
    <t xml:space="preserve">NEBAIR LAKHDAR </t>
  </si>
  <si>
    <t>HAMMOU REYAD</t>
  </si>
  <si>
    <t>HAMMOU REYAD 1</t>
  </si>
  <si>
    <t>WR-043</t>
  </si>
  <si>
    <t>WR-044</t>
  </si>
  <si>
    <t>WR-045</t>
  </si>
  <si>
    <t>WR-046</t>
  </si>
  <si>
    <t>WR-047</t>
  </si>
  <si>
    <t>WR-048</t>
  </si>
  <si>
    <t>WR-049</t>
  </si>
  <si>
    <t>WR-050</t>
  </si>
  <si>
    <t>WR-052</t>
  </si>
  <si>
    <t>WR-053</t>
  </si>
  <si>
    <t>WR-054</t>
  </si>
  <si>
    <t>WR-055</t>
  </si>
  <si>
    <t>WR-057</t>
  </si>
  <si>
    <t>WR-058</t>
  </si>
  <si>
    <t>WR-059</t>
  </si>
  <si>
    <t>WR-060</t>
  </si>
  <si>
    <t>WR-061</t>
  </si>
  <si>
    <t>WR-062</t>
  </si>
  <si>
    <t>WR-063</t>
  </si>
  <si>
    <t>WR-064</t>
  </si>
  <si>
    <t>WR-065</t>
  </si>
  <si>
    <t>WR-066</t>
  </si>
  <si>
    <t>WR-067</t>
  </si>
  <si>
    <t>WR-068</t>
  </si>
  <si>
    <t>WR-069</t>
  </si>
  <si>
    <t>WR-070</t>
  </si>
  <si>
    <t>WR-071</t>
  </si>
  <si>
    <t>WR-072</t>
  </si>
  <si>
    <t>WR-073</t>
  </si>
  <si>
    <t>WR-074</t>
  </si>
  <si>
    <t>WR-075</t>
  </si>
  <si>
    <t>WR-076</t>
  </si>
  <si>
    <t>WR-077</t>
  </si>
  <si>
    <t>WR-078</t>
  </si>
  <si>
    <t>WR-080</t>
  </si>
  <si>
    <t>WR-081</t>
  </si>
  <si>
    <t>WR-082</t>
  </si>
  <si>
    <t>WR-083</t>
  </si>
  <si>
    <t>WR-084</t>
  </si>
  <si>
    <t>WR-085</t>
  </si>
  <si>
    <t>WR-086</t>
  </si>
  <si>
    <t>WR-087</t>
  </si>
  <si>
    <t>WR-088</t>
  </si>
  <si>
    <t>WR-089</t>
  </si>
  <si>
    <t>WR-090</t>
  </si>
  <si>
    <t>WR-091</t>
  </si>
  <si>
    <t>WR-092</t>
  </si>
  <si>
    <t>WR-093</t>
  </si>
  <si>
    <t>WR-094</t>
  </si>
  <si>
    <t>WR-095</t>
  </si>
  <si>
    <t>WR-096</t>
  </si>
  <si>
    <t>WR-097</t>
  </si>
  <si>
    <t>WR-098</t>
  </si>
  <si>
    <t>WR-099</t>
  </si>
  <si>
    <t>WR-100</t>
  </si>
  <si>
    <t>DEBBARI RAFIK</t>
  </si>
  <si>
    <t>NACERI MOHAMED</t>
  </si>
  <si>
    <t>WQT-029</t>
  </si>
  <si>
    <t>WQT-030</t>
  </si>
  <si>
    <t>MEDJEBER HAMZA</t>
  </si>
  <si>
    <t>21063-G0-PPL-RFI-0120</t>
  </si>
  <si>
    <t>WQT-031</t>
  </si>
  <si>
    <t>OUCHENE NOUREDDINE</t>
  </si>
  <si>
    <t>WQT-032</t>
  </si>
  <si>
    <t>WQT-033</t>
  </si>
  <si>
    <t>MIMOUNE MOHAMMED</t>
  </si>
  <si>
    <t>GASMI ADEL</t>
  </si>
  <si>
    <t>21063-G0-PPL-RFI-0133</t>
  </si>
  <si>
    <t>WQT-034</t>
  </si>
  <si>
    <t>6"  -  8"  -  12"</t>
  </si>
  <si>
    <t xml:space="preserve"> 16"</t>
  </si>
  <si>
    <t xml:space="preserve">6"  </t>
  </si>
  <si>
    <t>Nom et Prenom</t>
  </si>
  <si>
    <t>AA7</t>
  </si>
  <si>
    <t>21063-G0-PPL-RFI-0146</t>
  </si>
  <si>
    <t>BOUNOUAR AGHILES</t>
  </si>
  <si>
    <t>BOUNOUAR AGHILES  1</t>
  </si>
  <si>
    <t>RT-WQT-028</t>
  </si>
  <si>
    <t>RT-WQT-029</t>
  </si>
  <si>
    <t>RT-WQT-030</t>
  </si>
  <si>
    <t>RT-WQT-031</t>
  </si>
  <si>
    <t>RT-WQT-032</t>
  </si>
  <si>
    <t>RT-WQT-033</t>
  </si>
  <si>
    <t>RT-WQT-034</t>
  </si>
  <si>
    <t>RT-WQT-035</t>
  </si>
  <si>
    <t>RT-WQT-036</t>
  </si>
  <si>
    <t>RT-WQT-037</t>
  </si>
  <si>
    <t>RT-WQT-038</t>
  </si>
  <si>
    <t>RT-WQT-039</t>
  </si>
  <si>
    <t>RT-WQT-040</t>
  </si>
  <si>
    <t>RT-WQT-041</t>
  </si>
  <si>
    <t>RT-WQT-042</t>
  </si>
  <si>
    <t>RT-WQT-043</t>
  </si>
  <si>
    <t>VT-WQT-033</t>
  </si>
  <si>
    <t>VT-WQT-034</t>
  </si>
  <si>
    <t>VT-WQT-035</t>
  </si>
  <si>
    <t>VT-WQT-036</t>
  </si>
  <si>
    <t>VT-WQT-037</t>
  </si>
  <si>
    <t>VT-WQT-038</t>
  </si>
  <si>
    <t>VT-WQT-039</t>
  </si>
  <si>
    <t>VT-WQT-040</t>
  </si>
  <si>
    <t>VT-WQT-041</t>
  </si>
  <si>
    <t>DJEMAI MOHAMED</t>
  </si>
  <si>
    <t>BELLOUNIS MOHAMED</t>
  </si>
  <si>
    <t>AMRANE ABDELHAFID</t>
  </si>
  <si>
    <t>21063-G0-PPL-RFI-0158</t>
  </si>
  <si>
    <t xml:space="preserve">BOUNOUAR AGHILES  </t>
  </si>
  <si>
    <t>WQT-042</t>
  </si>
  <si>
    <t>WQT-045</t>
  </si>
  <si>
    <t>WQT-046</t>
  </si>
  <si>
    <t>21063-G0-PPL-RFI-0161</t>
  </si>
  <si>
    <t>21063-G0-PPL-RFI-0175</t>
  </si>
  <si>
    <t>21063-G0-PPL-RFI-0176</t>
  </si>
  <si>
    <t>WQT-048</t>
  </si>
  <si>
    <t>WQT-049</t>
  </si>
  <si>
    <t>WQT-050</t>
  </si>
  <si>
    <t>WQT-052</t>
  </si>
  <si>
    <t>21063-G0-PPL-RFI-0182</t>
  </si>
  <si>
    <t>WQT-055</t>
  </si>
  <si>
    <t>GRAIRI OUSSAMA</t>
  </si>
  <si>
    <t>MESFAT MOURAD</t>
  </si>
  <si>
    <t>DJELID LAHCEN</t>
  </si>
  <si>
    <t>BENAOUDA HOUARI</t>
  </si>
  <si>
    <t>BOUSMAHA MOHAMED</t>
  </si>
  <si>
    <t>BENYARBAH DJAMALEDDIN</t>
  </si>
  <si>
    <t>21063-G0-PPL-RFI-0194</t>
  </si>
  <si>
    <t>ABDELAZIZ FAWZI</t>
  </si>
  <si>
    <t>WQT-056</t>
  </si>
  <si>
    <t>WQT-057</t>
  </si>
  <si>
    <t>WQT-058</t>
  </si>
  <si>
    <t>WQT-062</t>
  </si>
  <si>
    <t>BENFADEL LAZREG</t>
  </si>
  <si>
    <t>BENSID BILAL</t>
  </si>
  <si>
    <t>Développement des champs gaziers de TFT II Contrat construction&amp; commissionning « réseau de collecte TFT sud offsite-raccordement  de vingt-quatre (24) puits producteurs de gaz » a TFT- Hassi Rmel</t>
  </si>
  <si>
    <t/>
  </si>
  <si>
    <t>E6010</t>
  </si>
  <si>
    <t>E7010-P1</t>
  </si>
  <si>
    <t>BITAM RABAH</t>
  </si>
  <si>
    <t>MEBARKI RABAH</t>
  </si>
  <si>
    <t>21063-G0-PPL-RFI-0203</t>
  </si>
  <si>
    <t>WQT-065</t>
  </si>
  <si>
    <t>WQT-066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</si>
</sst>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&quot;€&quot;* #,##0.00_);_(&quot;€&quot;* \(#,##0.00\);_(&quot;€&quot;* &quot;-&quot;??_);_(@_)"/>
    <numFmt numFmtId="165" formatCode="_-* #,##0.00\ _D_A_-;\-* #,##0.00\ _D_A_-;_-* &quot;-&quot;??\ _D_A_-;_-@_-"/>
    <numFmt numFmtId="166" formatCode="[$-40C]d\ mmmm\ yyyy;@"/>
    <numFmt numFmtId="167" formatCode="#&quot; &quot;?/8"/>
  </numFmts>
  <fonts count="147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"/>
      <color theme="3"/>
      <name val="Calibri"/>
      <family val="2"/>
      <scheme val="minor"/>
    </font>
    <font>
      <sz val="11"/>
      <color indexed="9"/>
      <name val="Calibri"/>
      <family val="2"/>
    </font>
    <font>
      <sz val="1"/>
      <color theme="1"/>
      <name val="Arial"/>
      <family val="2"/>
    </font>
    <font>
      <sz val="10"/>
      <color theme="1"/>
      <name val="Arial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0"/>
      <name val="Arial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sz val="11"/>
      <color indexed="62"/>
      <name val="Calibri"/>
      <family val="2"/>
    </font>
    <font>
      <sz val="10"/>
      <name val="Courier New"/>
      <family val="3"/>
    </font>
    <font>
      <sz val="11"/>
      <color rgb="FFFF0000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2"/>
      <color indexed="8"/>
      <name val="굴림"/>
      <family val="3"/>
      <charset val="129"/>
    </font>
    <font>
      <sz val="11"/>
      <color theme="1"/>
      <name val="Calibri"/>
      <family val="2"/>
    </font>
    <font>
      <b/>
      <sz val="11"/>
      <color theme="9" tint="-0.249977111117893"/>
      <name val="Calibri"/>
      <family val="2"/>
      <scheme val="minor"/>
    </font>
    <font>
      <sz val="12"/>
      <color theme="1"/>
      <name val="Calibri"/>
      <family val="2"/>
    </font>
    <font>
      <b/>
      <sz val="11"/>
      <color theme="5" tint="-0.249977111117893"/>
      <name val="Calibri"/>
      <family val="2"/>
      <scheme val="minor"/>
    </font>
    <font>
      <b/>
      <sz val="12"/>
      <color theme="1"/>
      <name val="Calibri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b/>
      <sz val="11"/>
      <color theme="0"/>
      <name val="Calibri"/>
      <family val="2"/>
    </font>
    <font>
      <sz val="16"/>
      <color theme="1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theme="5" tint="-0.249977111117893"/>
      <name val="Calibri"/>
      <family val="2"/>
    </font>
    <font>
      <sz val="10"/>
      <color theme="1"/>
      <name val="Calibri"/>
      <family val="2"/>
    </font>
    <font>
      <b/>
      <sz val="11"/>
      <name val="Times New Roman"/>
      <family val="1"/>
    </font>
    <font>
      <sz val="11"/>
      <color theme="1"/>
      <name val="Arial"/>
      <family val="2"/>
    </font>
    <font>
      <sz val="11"/>
      <name val="Arial"/>
      <family val="2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Arial"/>
      <family val="2"/>
    </font>
    <font>
      <sz val="10"/>
      <color rgb="FF000000"/>
      <name val="Times New Roman"/>
      <family val="1"/>
    </font>
    <font>
      <sz val="11"/>
      <name val="Arial MT"/>
      <family val="2"/>
    </font>
    <font>
      <sz val="14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Arial MT"/>
    </font>
    <font>
      <sz val="12"/>
      <name val="Arial MT"/>
      <family val="2"/>
    </font>
    <font>
      <sz val="12"/>
      <name val="Times New Roman"/>
      <family val="1"/>
    </font>
    <font>
      <sz val="8"/>
      <color rgb="FF000000"/>
      <name val="Times New Roman"/>
      <family val="1"/>
    </font>
    <font>
      <b/>
      <sz val="11"/>
      <name val="Cambria"/>
      <family val="1"/>
    </font>
    <font>
      <b/>
      <sz val="11"/>
      <color rgb="FF000000"/>
      <name val="Times New Roman"/>
      <family val="1"/>
    </font>
    <font>
      <b/>
      <sz val="11"/>
      <name val="Arial MT"/>
      <family val="2"/>
    </font>
    <font>
      <b/>
      <sz val="11"/>
      <name val="Arial MT"/>
    </font>
    <font>
      <b/>
      <sz val="14"/>
      <color rgb="FF000000"/>
      <name val="Times New Roman"/>
      <family val="1"/>
    </font>
    <font>
      <b/>
      <sz val="14"/>
      <name val="Arial MT"/>
      <family val="2"/>
    </font>
    <font>
      <b/>
      <sz val="14"/>
      <name val="Calibri"/>
      <family val="1"/>
    </font>
    <font>
      <b/>
      <sz val="11"/>
      <name val="Calibri"/>
      <family val="1"/>
    </font>
    <font>
      <b/>
      <sz val="10"/>
      <name val="Arial MT"/>
      <family val="2"/>
    </font>
    <font>
      <b/>
      <sz val="10"/>
      <color rgb="FF000000"/>
      <name val="Times New Roman"/>
      <family val="1"/>
    </font>
    <font>
      <b/>
      <sz val="12"/>
      <name val="Arial MT"/>
      <family val="2"/>
    </font>
    <font>
      <b/>
      <sz val="12"/>
      <color rgb="FF000000"/>
      <name val="Times New Roman"/>
      <family val="1"/>
    </font>
    <font>
      <sz val="12"/>
      <color rgb="FFFF0000"/>
      <name val="Calibri"/>
      <family val="2"/>
      <scheme val="minor"/>
    </font>
    <font>
      <sz val="16"/>
      <color rgb="FF000000"/>
      <name val="Times New Roman"/>
      <family val="1"/>
    </font>
    <font>
      <b/>
      <sz val="14"/>
      <color theme="9" tint="0.59999389629810485"/>
      <name val="Times New Roman"/>
      <family val="1"/>
    </font>
    <font>
      <b/>
      <sz val="10"/>
      <color rgb="FFFF0000"/>
      <name val="Times New Roman"/>
      <family val="1"/>
    </font>
    <font>
      <sz val="9"/>
      <color rgb="FF000000"/>
      <name val="Times New Roman"/>
      <family val="1"/>
    </font>
    <font>
      <b/>
      <sz val="10"/>
      <color theme="5" tint="-0.249977111117893"/>
      <name val="Arial"/>
      <family val="2"/>
    </font>
    <font>
      <sz val="11"/>
      <color theme="1"/>
      <name val="Cambria"/>
      <family val="1"/>
    </font>
    <font>
      <b/>
      <sz val="12"/>
      <name val="Cambria"/>
      <family val="1"/>
    </font>
    <font>
      <b/>
      <sz val="16"/>
      <color rgb="FFFFFF00"/>
      <name val="Arial"/>
      <family val="2"/>
    </font>
    <font>
      <b/>
      <sz val="13"/>
      <name val="Arial"/>
      <family val="2"/>
    </font>
    <font>
      <b/>
      <sz val="16"/>
      <color rgb="FFFFC000"/>
      <name val="Arial"/>
      <family val="2"/>
    </font>
    <font>
      <sz val="9"/>
      <color theme="1"/>
      <name val="Calibri"/>
      <family val="2"/>
      <scheme val="minor"/>
    </font>
    <font>
      <b/>
      <sz val="12"/>
      <name val="Arial MT"/>
    </font>
    <font>
      <b/>
      <sz val="14"/>
      <color theme="0"/>
      <name val="Arial"/>
      <family val="2"/>
    </font>
    <font>
      <sz val="10"/>
      <color theme="0"/>
      <name val="Times New Roman"/>
      <family val="1"/>
    </font>
    <font>
      <b/>
      <sz val="13"/>
      <color theme="0"/>
      <name val="Arial"/>
      <family val="2"/>
    </font>
    <font>
      <sz val="12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Times New Roman"/>
      <family val="1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Calibri"/>
      <family val="2"/>
      <scheme val="minor"/>
    </font>
    <font>
      <sz val="11"/>
      <color theme="0"/>
      <name val="Arial"/>
      <family val="2"/>
    </font>
    <font>
      <b/>
      <sz val="11"/>
      <color theme="0"/>
      <name val="Times New Roman"/>
      <family val="1"/>
    </font>
    <font>
      <sz val="10"/>
      <name val="Calibri"/>
      <family val="2"/>
      <scheme val="minor"/>
    </font>
    <font>
      <sz val="10"/>
      <color indexed="8"/>
      <name val="Calibri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8"/>
      <color rgb="FFFF0000"/>
      <name val="Arial"/>
      <family val="2"/>
    </font>
    <font>
      <sz val="11"/>
      <name val="Cambria"/>
      <family val="2"/>
      <scheme val="major"/>
    </font>
    <font>
      <sz val="12"/>
      <name val="Cambria"/>
      <family val="2"/>
      <scheme val="maj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8"/>
      <color theme="1"/>
      <name val="Calibri  "/>
    </font>
    <font>
      <b/>
      <sz val="11"/>
      <color rgb="FFFFFF00"/>
      <name val="Calibri"/>
      <family val="2"/>
      <scheme val="minor"/>
    </font>
    <font>
      <b/>
      <sz val="13"/>
      <color rgb="FFFFFF00"/>
      <name val="Times New Roman"/>
      <family val="1"/>
    </font>
    <font>
      <b/>
      <sz val="14"/>
      <color theme="1"/>
      <name val="Times New Roman"/>
      <family val="1"/>
    </font>
    <font>
      <sz val="10"/>
      <color theme="0" tint="-0.249977111117893"/>
      <name val="Arial"/>
      <family val="2"/>
    </font>
    <font>
      <sz val="10"/>
      <color rgb="FFFF0000"/>
      <name val="Times New Roman"/>
      <family val="1"/>
    </font>
    <font>
      <sz val="10"/>
      <color rgb="FFFF0000"/>
      <name val="Calibri"/>
      <family val="2"/>
      <scheme val="minor"/>
    </font>
    <font>
      <sz val="10"/>
      <name val="Times New Roman"/>
      <family val="1"/>
    </font>
    <font>
      <sz val="10"/>
      <color rgb="FF33CCFF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mediumGray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gray125">
        <bgColor theme="0" tint="-0.1498764000366222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0.59999389629810485"/>
        <bgColor theme="9" tint="0.79998168889431442"/>
      </patternFill>
    </fill>
  </fills>
  <borders count="17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dotted">
        <color theme="0" tint="-0.14996795556505021"/>
      </left>
      <right style="dotted">
        <color theme="0" tint="-0.14996795556505021"/>
      </right>
      <top/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dotted">
        <color theme="0" tint="-0.24994659260841701"/>
      </left>
      <right style="dotted">
        <color theme="0" tint="-0.24994659260841701"/>
      </right>
      <top/>
      <bottom style="dotted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5" tint="-0.24994659260841701"/>
      </top>
      <bottom style="dotted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rgb="FF00B0F0"/>
      </left>
      <right style="double">
        <color rgb="FF00B0F0"/>
      </right>
      <top/>
      <bottom style="double">
        <color rgb="FF00B0F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thick">
        <color auto="1"/>
      </bottom>
      <diagonal/>
    </border>
    <border>
      <left/>
      <right style="thin">
        <color theme="0"/>
      </right>
      <top style="thin">
        <color theme="0"/>
      </top>
      <bottom style="thick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00FF00"/>
      </left>
      <right style="thick">
        <color rgb="FF00FF00"/>
      </right>
      <top style="thick">
        <color rgb="FF00FF00"/>
      </top>
      <bottom style="thick">
        <color rgb="FF00FF00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 style="hair">
        <color rgb="FF002060"/>
      </bottom>
      <diagonal/>
    </border>
    <border>
      <left/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thick">
        <color rgb="FF002060"/>
      </right>
      <top style="medium">
        <color rgb="FF002060"/>
      </top>
      <bottom style="medium">
        <color rgb="FF002060"/>
      </bottom>
      <diagonal/>
    </border>
    <border>
      <left style="thick">
        <color rgb="FF002060"/>
      </left>
      <right style="thick">
        <color rgb="FF002060"/>
      </right>
      <top style="medium">
        <color rgb="FF002060"/>
      </top>
      <bottom style="medium">
        <color rgb="FF002060"/>
      </bottom>
      <diagonal/>
    </border>
    <border>
      <left style="thick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hair">
        <color rgb="FF002060"/>
      </right>
      <top style="medium">
        <color rgb="FF002060"/>
      </top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medium">
        <color rgb="FF002060"/>
      </top>
      <bottom style="hair">
        <color rgb="FF002060"/>
      </bottom>
      <diagonal/>
    </border>
    <border>
      <left style="hair">
        <color rgb="FF002060"/>
      </left>
      <right style="medium">
        <color rgb="FF002060"/>
      </right>
      <top style="medium">
        <color rgb="FF002060"/>
      </top>
      <bottom style="hair">
        <color rgb="FF002060"/>
      </bottom>
      <diagonal/>
    </border>
    <border>
      <left style="medium">
        <color rgb="FF002060"/>
      </left>
      <right style="hair">
        <color rgb="FF002060"/>
      </right>
      <top style="hair">
        <color rgb="FF002060"/>
      </top>
      <bottom style="hair">
        <color rgb="FF002060"/>
      </bottom>
      <diagonal/>
    </border>
    <border>
      <left style="hair">
        <color rgb="FF002060"/>
      </left>
      <right style="medium">
        <color rgb="FF002060"/>
      </right>
      <top style="hair">
        <color rgb="FF002060"/>
      </top>
      <bottom style="hair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 style="hair">
        <color rgb="FF002060"/>
      </right>
      <top style="hair">
        <color rgb="FF002060"/>
      </top>
      <bottom style="medium">
        <color auto="1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 style="medium">
        <color auto="1"/>
      </bottom>
      <diagonal/>
    </border>
    <border>
      <left style="hair">
        <color rgb="FF002060"/>
      </left>
      <right style="medium">
        <color rgb="FF002060"/>
      </right>
      <top style="hair">
        <color rgb="FF00206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4802">
    <xf numFmtId="0" fontId="0" fillId="0" borderId="0"/>
    <xf numFmtId="0" fontId="3" fillId="0" borderId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18" borderId="0" applyNumberFormat="0" applyBorder="0" applyAlignment="0" applyProtection="0"/>
    <xf numFmtId="0" fontId="19" fillId="21" borderId="0" applyNumberFormat="0" applyBorder="0" applyAlignment="0" applyProtection="0"/>
    <xf numFmtId="0" fontId="19" fillId="24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4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5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6" fillId="29" borderId="12" applyNumberFormat="0" applyAlignment="0" applyProtection="0"/>
    <xf numFmtId="0" fontId="27" fillId="0" borderId="13" applyNumberFormat="0" applyFill="0" applyAlignment="0" applyProtection="0"/>
    <xf numFmtId="0" fontId="12" fillId="6" borderId="5" applyNumberFormat="0" applyAlignment="0" applyProtection="0"/>
    <xf numFmtId="0" fontId="23" fillId="30" borderId="14" applyNumberFormat="0" applyAlignment="0" applyProtection="0"/>
    <xf numFmtId="0" fontId="23" fillId="30" borderId="14" applyNumberFormat="0" applyAlignment="0" applyProtection="0"/>
    <xf numFmtId="0" fontId="23" fillId="30" borderId="14" applyNumberFormat="0" applyAlignment="0" applyProtection="0"/>
    <xf numFmtId="0" fontId="23" fillId="30" borderId="14" applyNumberFormat="0" applyAlignment="0" applyProtection="0"/>
    <xf numFmtId="0" fontId="23" fillId="30" borderId="14" applyNumberFormat="0" applyAlignment="0" applyProtection="0"/>
    <xf numFmtId="0" fontId="23" fillId="30" borderId="14" applyNumberFormat="0" applyAlignment="0" applyProtection="0"/>
    <xf numFmtId="0" fontId="19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8" fillId="7" borderId="6" applyNumberFormat="0" applyFont="0" applyAlignment="0" applyProtection="0"/>
    <xf numFmtId="0" fontId="29" fillId="20" borderId="12" applyNumberFormat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5" fillId="0" borderId="1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6" fillId="0" borderId="2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7" fillId="0" borderId="3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20" borderId="12" applyNumberFormat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10" fillId="4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31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3" fillId="0" borderId="0"/>
    <xf numFmtId="0" fontId="3" fillId="0" borderId="0"/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3" fillId="0" borderId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6" fillId="0" borderId="0"/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/>
    <xf numFmtId="0" fontId="3" fillId="0" borderId="0"/>
    <xf numFmtId="0" fontId="19" fillId="0" borderId="0"/>
    <xf numFmtId="0" fontId="26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3" fillId="0" borderId="0" applyNumberFormat="0"/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/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/>
    <xf numFmtId="0" fontId="23" fillId="0" borderId="0"/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3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/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6" fillId="0" borderId="0">
      <alignment wrapText="1"/>
    </xf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28" fillId="32" borderId="18" applyNumberFormat="0" applyFont="0" applyAlignment="0" applyProtection="0"/>
    <xf numFmtId="0" fontId="11" fillId="5" borderId="4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9" borderId="19" applyNumberFormat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5" borderId="4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1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2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23" fillId="6" borderId="5" applyNumberFormat="0" applyAlignment="0" applyProtection="0"/>
    <xf numFmtId="0" fontId="30" fillId="0" borderId="0"/>
    <xf numFmtId="165" fontId="3" fillId="0" borderId="0" applyFont="0" applyFill="0" applyBorder="0" applyAlignment="0" applyProtection="0"/>
    <xf numFmtId="0" fontId="39" fillId="0" borderId="0">
      <alignment vertical="center"/>
    </xf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5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6" fillId="29" borderId="56" applyNumberFormat="0" applyAlignment="0" applyProtection="0"/>
    <xf numFmtId="0" fontId="29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23" fillId="20" borderId="56" applyNumberFormat="0" applyAlignment="0" applyProtection="0"/>
    <xf numFmtId="0" fontId="3" fillId="0" borderId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8" fillId="32" borderId="57" applyNumberFormat="0" applyFon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23" fillId="29" borderId="58" applyNumberFormat="0" applyAlignment="0" applyProtection="0"/>
    <xf numFmtId="0" fontId="60" fillId="0" borderId="0"/>
    <xf numFmtId="166" fontId="18" fillId="0" borderId="0" applyNumberFormat="0" applyFill="0" applyBorder="0" applyAlignment="0" applyProtection="0"/>
    <xf numFmtId="164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28" fillId="0" borderId="0"/>
    <xf numFmtId="0" fontId="28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76" fillId="0" borderId="0"/>
    <xf numFmtId="0" fontId="30" fillId="0" borderId="0"/>
    <xf numFmtId="0" fontId="76" fillId="0" borderId="0"/>
  </cellStyleXfs>
  <cellXfs count="1089">
    <xf numFmtId="0" fontId="0" fillId="0" borderId="0" xfId="0"/>
    <xf numFmtId="0" fontId="3" fillId="0" borderId="0" xfId="2520"/>
    <xf numFmtId="0" fontId="3" fillId="0" borderId="8" xfId="2520" applyBorder="1"/>
    <xf numFmtId="0" fontId="3" fillId="0" borderId="9" xfId="2520" applyBorder="1"/>
    <xf numFmtId="0" fontId="3" fillId="0" borderId="27" xfId="2520" applyBorder="1"/>
    <xf numFmtId="0" fontId="3" fillId="0" borderId="28" xfId="2520" applyBorder="1"/>
    <xf numFmtId="0" fontId="3" fillId="0" borderId="30" xfId="2520" applyBorder="1"/>
    <xf numFmtId="0" fontId="3" fillId="0" borderId="0" xfId="2520" applyBorder="1"/>
    <xf numFmtId="0" fontId="3" fillId="0" borderId="10" xfId="2520" applyBorder="1"/>
    <xf numFmtId="0" fontId="3" fillId="0" borderId="22" xfId="2520" applyFill="1" applyBorder="1"/>
    <xf numFmtId="0" fontId="3" fillId="0" borderId="23" xfId="2520" applyFill="1" applyBorder="1"/>
    <xf numFmtId="0" fontId="14" fillId="0" borderId="28" xfId="2520" applyFont="1" applyFill="1" applyBorder="1"/>
    <xf numFmtId="0" fontId="3" fillId="0" borderId="0" xfId="2520" applyFill="1" applyBorder="1"/>
    <xf numFmtId="0" fontId="3" fillId="0" borderId="30" xfId="2520" applyFill="1" applyBorder="1"/>
    <xf numFmtId="0" fontId="36" fillId="0" borderId="0" xfId="2520" applyFont="1" applyFill="1" applyBorder="1"/>
    <xf numFmtId="0" fontId="35" fillId="0" borderId="0" xfId="2520" applyFont="1" applyFill="1" applyBorder="1" applyAlignment="1">
      <alignment horizontal="left"/>
    </xf>
    <xf numFmtId="0" fontId="0" fillId="0" borderId="0" xfId="2520" applyFont="1"/>
    <xf numFmtId="0" fontId="0" fillId="0" borderId="0" xfId="0" applyAlignment="1">
      <alignment horizontal="center" vertical="center"/>
    </xf>
    <xf numFmtId="0" fontId="0" fillId="0" borderId="0" xfId="0" applyFill="1"/>
    <xf numFmtId="49" fontId="0" fillId="0" borderId="0" xfId="0" applyNumberFormat="1"/>
    <xf numFmtId="0" fontId="42" fillId="34" borderId="0" xfId="0" applyFont="1" applyFill="1" applyAlignment="1">
      <alignment horizontal="center" vertical="center" wrapText="1"/>
    </xf>
    <xf numFmtId="0" fontId="42" fillId="34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44" fillId="34" borderId="0" xfId="0" applyFont="1" applyFill="1" applyAlignment="1">
      <alignment horizontal="center" vertical="center" wrapText="1"/>
    </xf>
    <xf numFmtId="0" fontId="44" fillId="0" borderId="0" xfId="0" applyFont="1" applyFill="1" applyAlignment="1">
      <alignment horizontal="center" vertical="center"/>
    </xf>
    <xf numFmtId="0" fontId="44" fillId="0" borderId="0" xfId="0" applyFont="1" applyAlignment="1" applyProtection="1">
      <alignment horizontal="center" vertical="center"/>
      <protection hidden="1"/>
    </xf>
    <xf numFmtId="0" fontId="44" fillId="0" borderId="0" xfId="0" applyFont="1" applyAlignment="1" applyProtection="1">
      <alignment horizontal="center" vertical="center"/>
      <protection locked="0" hidden="1"/>
    </xf>
    <xf numFmtId="0" fontId="44" fillId="40" borderId="0" xfId="0" applyFont="1" applyFill="1" applyAlignment="1" applyProtection="1">
      <alignment horizontal="center" vertical="center" wrapText="1"/>
      <protection locked="0" hidden="1"/>
    </xf>
    <xf numFmtId="0" fontId="16" fillId="40" borderId="0" xfId="0" applyFont="1" applyFill="1" applyAlignment="1" applyProtection="1">
      <alignment horizontal="center" vertical="center" wrapText="1"/>
      <protection locked="0" hidden="1"/>
    </xf>
    <xf numFmtId="0" fontId="50" fillId="34" borderId="0" xfId="0" applyFont="1" applyFill="1" applyAlignment="1">
      <alignment horizontal="center" vertical="center" wrapText="1"/>
    </xf>
    <xf numFmtId="0" fontId="44" fillId="39" borderId="51" xfId="0" applyFont="1" applyFill="1" applyBorder="1" applyAlignment="1">
      <alignment horizontal="center"/>
    </xf>
    <xf numFmtId="0" fontId="51" fillId="39" borderId="50" xfId="0" applyFont="1" applyFill="1" applyBorder="1" applyAlignment="1">
      <alignment horizontal="center" wrapText="1"/>
    </xf>
    <xf numFmtId="0" fontId="46" fillId="42" borderId="0" xfId="0" applyFont="1" applyFill="1" applyAlignment="1">
      <alignment horizontal="center" vertical="center" wrapText="1"/>
    </xf>
    <xf numFmtId="0" fontId="49" fillId="42" borderId="0" xfId="0" applyFont="1" applyFill="1"/>
    <xf numFmtId="0" fontId="52" fillId="36" borderId="51" xfId="0" applyFont="1" applyFill="1" applyBorder="1" applyAlignment="1">
      <alignment horizontal="center" wrapText="1"/>
    </xf>
    <xf numFmtId="0" fontId="52" fillId="37" borderId="51" xfId="0" applyFont="1" applyFill="1" applyBorder="1" applyAlignment="1">
      <alignment horizontal="center" wrapText="1"/>
    </xf>
    <xf numFmtId="0" fontId="54" fillId="39" borderId="50" xfId="0" applyFont="1" applyFill="1" applyBorder="1" applyAlignment="1">
      <alignment horizontal="center" wrapText="1"/>
    </xf>
    <xf numFmtId="0" fontId="38" fillId="43" borderId="0" xfId="0" applyFont="1" applyFill="1"/>
    <xf numFmtId="0" fontId="53" fillId="0" borderId="0" xfId="0" applyFont="1"/>
    <xf numFmtId="0" fontId="0" fillId="40" borderId="0" xfId="0" applyFill="1" applyAlignment="1">
      <alignment horizontal="center" vertical="center"/>
    </xf>
    <xf numFmtId="0" fontId="41" fillId="0" borderId="0" xfId="2520" applyFont="1"/>
    <xf numFmtId="0" fontId="44" fillId="0" borderId="0" xfId="0" applyFont="1" applyFill="1" applyAlignment="1">
      <alignment horizontal="center" vertical="center" wrapText="1"/>
    </xf>
    <xf numFmtId="0" fontId="45" fillId="0" borderId="53" xfId="0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horizontal="center" vertical="center"/>
    </xf>
    <xf numFmtId="0" fontId="44" fillId="0" borderId="0" xfId="0" applyFont="1" applyFill="1" applyAlignment="1" applyProtection="1">
      <alignment horizontal="center" vertical="center" wrapText="1"/>
      <protection locked="0" hidden="1"/>
    </xf>
    <xf numFmtId="0" fontId="47" fillId="0" borderId="0" xfId="0" applyFont="1" applyFill="1" applyAlignment="1" applyProtection="1">
      <alignment horizontal="center" vertical="center" wrapText="1"/>
      <protection locked="0" hidden="1"/>
    </xf>
    <xf numFmtId="0" fontId="37" fillId="0" borderId="5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 wrapText="1"/>
    </xf>
    <xf numFmtId="0" fontId="0" fillId="14" borderId="0" xfId="0" applyFill="1"/>
    <xf numFmtId="0" fontId="16" fillId="14" borderId="0" xfId="0" applyFont="1" applyFill="1" applyAlignment="1">
      <alignment horizontal="center" vertical="center" wrapText="1"/>
    </xf>
    <xf numFmtId="0" fontId="16" fillId="14" borderId="0" xfId="0" applyFont="1" applyFill="1" applyAlignment="1">
      <alignment horizontal="center" vertical="center"/>
    </xf>
    <xf numFmtId="0" fontId="0" fillId="14" borderId="0" xfId="0" applyFill="1" applyAlignment="1">
      <alignment vertical="top" wrapText="1"/>
    </xf>
    <xf numFmtId="0" fontId="31" fillId="0" borderId="0" xfId="0" applyFont="1" applyFill="1"/>
    <xf numFmtId="0" fontId="12" fillId="44" borderId="51" xfId="0" applyFont="1" applyFill="1" applyBorder="1" applyAlignment="1">
      <alignment horizontal="center" vertical="center"/>
    </xf>
    <xf numFmtId="0" fontId="51" fillId="0" borderId="50" xfId="0" applyFont="1" applyFill="1" applyBorder="1" applyAlignment="1">
      <alignment horizontal="center" wrapText="1"/>
    </xf>
    <xf numFmtId="0" fontId="53" fillId="0" borderId="0" xfId="0" applyFont="1" applyFill="1"/>
    <xf numFmtId="0" fontId="44" fillId="0" borderId="0" xfId="0" applyFont="1" applyAlignment="1" applyProtection="1">
      <alignment horizontal="left" vertical="center"/>
      <protection locked="0" hidden="1"/>
    </xf>
    <xf numFmtId="0" fontId="44" fillId="40" borderId="51" xfId="0" applyFont="1" applyFill="1" applyBorder="1" applyAlignment="1">
      <alignment horizontal="center"/>
    </xf>
    <xf numFmtId="0" fontId="52" fillId="46" borderId="51" xfId="0" applyFont="1" applyFill="1" applyBorder="1" applyAlignment="1">
      <alignment horizontal="center" wrapText="1"/>
    </xf>
    <xf numFmtId="0" fontId="44" fillId="46" borderId="51" xfId="0" applyFont="1" applyFill="1" applyBorder="1" applyAlignment="1">
      <alignment horizontal="center" wrapText="1"/>
    </xf>
    <xf numFmtId="0" fontId="45" fillId="0" borderId="55" xfId="0" applyFont="1" applyFill="1" applyBorder="1" applyAlignment="1">
      <alignment horizontal="center" vertical="center"/>
    </xf>
    <xf numFmtId="0" fontId="44" fillId="14" borderId="0" xfId="0" applyFont="1" applyFill="1" applyAlignment="1" applyProtection="1">
      <alignment horizontal="center" vertical="center" wrapText="1"/>
      <protection locked="0" hidden="1"/>
    </xf>
    <xf numFmtId="0" fontId="44" fillId="14" borderId="0" xfId="0" applyFont="1" applyFill="1" applyAlignment="1" applyProtection="1">
      <alignment horizontal="center" vertical="center"/>
      <protection locked="0" hidden="1"/>
    </xf>
    <xf numFmtId="0" fontId="57" fillId="14" borderId="51" xfId="0" applyFont="1" applyFill="1" applyBorder="1" applyAlignment="1">
      <alignment horizontal="center" wrapText="1"/>
    </xf>
    <xf numFmtId="0" fontId="51" fillId="39" borderId="0" xfId="0" applyFont="1" applyFill="1" applyBorder="1" applyAlignment="1">
      <alignment horizontal="center" wrapText="1"/>
    </xf>
    <xf numFmtId="0" fontId="44" fillId="40" borderId="51" xfId="0" applyFont="1" applyFill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9" fillId="40" borderId="0" xfId="0" applyFont="1" applyFill="1" applyAlignment="1">
      <alignment horizontal="center" vertical="center"/>
    </xf>
    <xf numFmtId="0" fontId="0" fillId="40" borderId="0" xfId="0" applyFill="1"/>
    <xf numFmtId="0" fontId="44" fillId="38" borderId="0" xfId="0" applyFont="1" applyFill="1" applyBorder="1" applyAlignment="1">
      <alignment horizontal="center" vertical="center"/>
    </xf>
    <xf numFmtId="0" fontId="44" fillId="38" borderId="51" xfId="0" applyFont="1" applyFill="1" applyBorder="1" applyAlignment="1">
      <alignment horizontal="center" vertical="center"/>
    </xf>
    <xf numFmtId="0" fontId="51" fillId="39" borderId="50" xfId="0" applyFont="1" applyFill="1" applyBorder="1" applyAlignment="1">
      <alignment horizontal="left" wrapText="1"/>
    </xf>
    <xf numFmtId="0" fontId="51" fillId="0" borderId="50" xfId="0" applyFont="1" applyFill="1" applyBorder="1" applyAlignment="1">
      <alignment horizontal="left" wrapText="1"/>
    </xf>
    <xf numFmtId="0" fontId="51" fillId="39" borderId="50" xfId="0" applyFont="1" applyFill="1" applyBorder="1" applyAlignment="1">
      <alignment horizontal="left" vertical="center" wrapText="1"/>
    </xf>
    <xf numFmtId="0" fontId="48" fillId="0" borderId="54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0" fillId="0" borderId="54" xfId="0" applyBorder="1"/>
    <xf numFmtId="0" fontId="0" fillId="0" borderId="54" xfId="0" applyBorder="1" applyAlignment="1">
      <alignment horizontal="center" vertical="center"/>
    </xf>
    <xf numFmtId="0" fontId="12" fillId="44" borderId="54" xfId="0" applyFont="1" applyFill="1" applyBorder="1" applyAlignment="1">
      <alignment horizontal="center" vertical="center"/>
    </xf>
    <xf numFmtId="0" fontId="44" fillId="14" borderId="54" xfId="0" applyFont="1" applyFill="1" applyBorder="1" applyAlignment="1">
      <alignment horizontal="center" vertical="center"/>
    </xf>
    <xf numFmtId="0" fontId="44" fillId="0" borderId="54" xfId="0" applyFont="1" applyFill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 wrapText="1"/>
    </xf>
    <xf numFmtId="14" fontId="44" fillId="0" borderId="0" xfId="0" applyNumberFormat="1" applyFont="1" applyFill="1" applyAlignment="1">
      <alignment horizontal="center" vertical="center" wrapText="1"/>
    </xf>
    <xf numFmtId="0" fontId="57" fillId="48" borderId="51" xfId="0" applyFont="1" applyFill="1" applyBorder="1" applyAlignment="1">
      <alignment horizontal="center" wrapText="1"/>
    </xf>
    <xf numFmtId="0" fontId="57" fillId="43" borderId="51" xfId="0" applyFont="1" applyFill="1" applyBorder="1" applyAlignment="1">
      <alignment horizontal="center" wrapText="1"/>
    </xf>
    <xf numFmtId="0" fontId="57" fillId="47" borderId="51" xfId="0" applyFont="1" applyFill="1" applyBorder="1" applyAlignment="1">
      <alignment horizontal="center" wrapText="1"/>
    </xf>
    <xf numFmtId="0" fontId="46" fillId="0" borderId="51" xfId="0" applyFont="1" applyFill="1" applyBorder="1" applyAlignment="1">
      <alignment horizontal="center" vertical="center"/>
    </xf>
    <xf numFmtId="0" fontId="58" fillId="39" borderId="51" xfId="0" applyFont="1" applyFill="1" applyBorder="1" applyAlignment="1">
      <alignment horizontal="center" wrapText="1"/>
    </xf>
    <xf numFmtId="0" fontId="38" fillId="37" borderId="51" xfId="0" applyFont="1" applyFill="1" applyBorder="1"/>
    <xf numFmtId="12" fontId="0" fillId="14" borderId="53" xfId="0" applyNumberFormat="1" applyFill="1" applyBorder="1" applyProtection="1">
      <protection locked="0" hidden="1"/>
    </xf>
    <xf numFmtId="2" fontId="0" fillId="14" borderId="53" xfId="0" applyNumberFormat="1" applyFill="1" applyBorder="1" applyProtection="1">
      <protection locked="0" hidden="1"/>
    </xf>
    <xf numFmtId="0" fontId="44" fillId="0" borderId="0" xfId="0" applyFont="1" applyFill="1" applyAlignment="1">
      <alignment horizontal="left" vertical="center" wrapText="1"/>
    </xf>
    <xf numFmtId="12" fontId="0" fillId="14" borderId="0" xfId="0" applyNumberFormat="1" applyFill="1" applyBorder="1" applyProtection="1">
      <protection locked="0" hidden="1"/>
    </xf>
    <xf numFmtId="2" fontId="0" fillId="14" borderId="0" xfId="0" applyNumberFormat="1" applyFill="1" applyBorder="1" applyProtection="1">
      <protection locked="0" hidden="1"/>
    </xf>
    <xf numFmtId="0" fontId="43" fillId="14" borderId="0" xfId="0" applyFont="1" applyFill="1" applyBorder="1" applyAlignment="1" applyProtection="1">
      <alignment horizontal="center" vertical="center"/>
      <protection locked="0" hidden="1"/>
    </xf>
    <xf numFmtId="0" fontId="0" fillId="14" borderId="53" xfId="0" applyFill="1" applyBorder="1" applyProtection="1">
      <protection locked="0" hidden="1"/>
    </xf>
    <xf numFmtId="0" fontId="19" fillId="0" borderId="57" xfId="479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3" fillId="0" borderId="57" xfId="4793" applyFont="1" applyFill="1" applyBorder="1" applyAlignment="1">
      <alignment horizontal="center" vertical="center" wrapText="1"/>
    </xf>
    <xf numFmtId="0" fontId="63" fillId="50" borderId="57" xfId="4793" applyFont="1" applyFill="1" applyBorder="1" applyAlignment="1">
      <alignment horizontal="center" vertical="center" wrapText="1"/>
    </xf>
    <xf numFmtId="0" fontId="46" fillId="0" borderId="0" xfId="0" applyFont="1" applyFill="1" applyBorder="1" applyAlignment="1">
      <alignment horizontal="center" vertical="center"/>
    </xf>
    <xf numFmtId="0" fontId="19" fillId="0" borderId="51" xfId="4793" applyFont="1" applyFill="1" applyBorder="1" applyAlignment="1">
      <alignment horizontal="center" vertical="center" wrapText="1"/>
    </xf>
    <xf numFmtId="0" fontId="63" fillId="14" borderId="60" xfId="4793" applyFont="1" applyFill="1" applyBorder="1" applyAlignment="1">
      <alignment horizontal="center" vertical="center" wrapText="1"/>
    </xf>
    <xf numFmtId="0" fontId="63" fillId="0" borderId="60" xfId="4793" applyFont="1" applyFill="1" applyBorder="1" applyAlignment="1">
      <alignment horizontal="center" vertical="center" wrapText="1"/>
    </xf>
    <xf numFmtId="0" fontId="44" fillId="39" borderId="54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64" fillId="0" borderId="57" xfId="4793" applyFont="1" applyFill="1" applyBorder="1" applyAlignment="1">
      <alignment horizontal="center" vertical="center" wrapText="1"/>
    </xf>
    <xf numFmtId="0" fontId="64" fillId="51" borderId="57" xfId="4793" applyFont="1" applyFill="1" applyBorder="1" applyAlignment="1">
      <alignment horizontal="center" vertical="center" wrapText="1"/>
    </xf>
    <xf numFmtId="0" fontId="62" fillId="40" borderId="60" xfId="4793" applyFont="1" applyFill="1" applyBorder="1" applyAlignment="1">
      <alignment horizontal="center" vertical="center" wrapText="1"/>
    </xf>
    <xf numFmtId="0" fontId="14" fillId="0" borderId="60" xfId="0" applyFont="1" applyBorder="1" applyAlignment="1">
      <alignment horizontal="center" vertical="center"/>
    </xf>
    <xf numFmtId="0" fontId="0" fillId="50" borderId="0" xfId="0" applyFill="1"/>
    <xf numFmtId="0" fontId="19" fillId="50" borderId="57" xfId="4793" applyFont="1" applyFill="1" applyBorder="1" applyAlignment="1">
      <alignment horizontal="center" vertical="center" wrapText="1"/>
    </xf>
    <xf numFmtId="0" fontId="16" fillId="14" borderId="0" xfId="0" applyFont="1" applyFill="1" applyAlignment="1" applyProtection="1">
      <alignment horizontal="center" vertical="center" wrapText="1"/>
      <protection locked="0" hidden="1"/>
    </xf>
    <xf numFmtId="0" fontId="16" fillId="50" borderId="0" xfId="0" applyFont="1" applyFill="1" applyAlignment="1" applyProtection="1">
      <alignment horizontal="center" vertical="center" wrapText="1"/>
      <protection locked="0" hidden="1"/>
    </xf>
    <xf numFmtId="0" fontId="44" fillId="50" borderId="0" xfId="0" applyFont="1" applyFill="1" applyAlignment="1" applyProtection="1">
      <alignment horizontal="center" vertical="center" wrapText="1"/>
      <protection locked="0" hidden="1"/>
    </xf>
    <xf numFmtId="0" fontId="44" fillId="50" borderId="0" xfId="0" applyFont="1" applyFill="1" applyAlignment="1" applyProtection="1">
      <alignment horizontal="center" vertical="center"/>
      <protection locked="0" hidden="1"/>
    </xf>
    <xf numFmtId="0" fontId="17" fillId="0" borderId="0" xfId="0" applyFont="1" applyAlignment="1">
      <alignment horizontal="center" vertical="center"/>
    </xf>
    <xf numFmtId="0" fontId="65" fillId="0" borderId="0" xfId="0" applyFont="1"/>
    <xf numFmtId="0" fontId="0" fillId="50" borderId="0" xfId="0" applyFill="1" applyAlignment="1">
      <alignment horizontal="center" vertical="center"/>
    </xf>
    <xf numFmtId="0" fontId="0" fillId="50" borderId="0" xfId="0" applyFill="1" applyAlignment="1">
      <alignment wrapText="1"/>
    </xf>
    <xf numFmtId="0" fontId="0" fillId="0" borderId="0" xfId="0" applyAlignment="1">
      <alignment vertical="top"/>
    </xf>
    <xf numFmtId="0" fontId="3" fillId="0" borderId="21" xfId="2520" applyFill="1" applyBorder="1"/>
    <xf numFmtId="0" fontId="67" fillId="43" borderId="0" xfId="0" applyFont="1" applyFill="1"/>
    <xf numFmtId="0" fontId="16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 applyProtection="1">
      <alignment horizontal="center" vertical="center" wrapText="1"/>
      <protection locked="0" hidden="1"/>
    </xf>
    <xf numFmtId="0" fontId="44" fillId="0" borderId="0" xfId="0" applyFont="1" applyFill="1" applyAlignment="1" applyProtection="1">
      <alignment horizontal="center" vertical="center"/>
      <protection locked="0" hidden="1"/>
    </xf>
    <xf numFmtId="0" fontId="44" fillId="0" borderId="0" xfId="0" applyFont="1" applyFill="1" applyAlignment="1" applyProtection="1">
      <alignment horizontal="left" vertical="center"/>
      <protection locked="0" hidden="1"/>
    </xf>
    <xf numFmtId="0" fontId="44" fillId="0" borderId="0" xfId="0" applyFont="1" applyFill="1" applyAlignment="1" applyProtection="1">
      <alignment horizontal="center" vertical="center"/>
      <protection hidden="1"/>
    </xf>
    <xf numFmtId="0" fontId="16" fillId="41" borderId="0" xfId="0" applyFont="1" applyFill="1" applyAlignment="1">
      <alignment horizontal="center" vertical="center"/>
    </xf>
    <xf numFmtId="0" fontId="68" fillId="0" borderId="0" xfId="0" applyFont="1" applyFill="1" applyAlignment="1">
      <alignment horizontal="center" vertical="center" wrapText="1"/>
    </xf>
    <xf numFmtId="0" fontId="16" fillId="52" borderId="0" xfId="0" applyFont="1" applyFill="1" applyAlignment="1" applyProtection="1">
      <alignment horizontal="center" vertical="center" wrapText="1"/>
      <protection locked="0" hidden="1"/>
    </xf>
    <xf numFmtId="0" fontId="16" fillId="34" borderId="0" xfId="0" applyFont="1" applyFill="1" applyAlignment="1" applyProtection="1">
      <alignment horizontal="center" vertical="center" wrapText="1"/>
      <protection locked="0" hidden="1"/>
    </xf>
    <xf numFmtId="0" fontId="51" fillId="0" borderId="0" xfId="0" applyFont="1" applyFill="1" applyAlignment="1" applyProtection="1">
      <alignment horizontal="center" vertical="center" wrapText="1"/>
      <protection locked="0" hidden="1"/>
    </xf>
    <xf numFmtId="0" fontId="41" fillId="0" borderId="0" xfId="0" applyFont="1"/>
    <xf numFmtId="0" fontId="0" fillId="53" borderId="51" xfId="0" applyFill="1" applyBorder="1" applyAlignment="1">
      <alignment wrapText="1"/>
    </xf>
    <xf numFmtId="0" fontId="14" fillId="0" borderId="0" xfId="0" applyFont="1" applyAlignment="1">
      <alignment horizontal="center" vertical="center"/>
    </xf>
    <xf numFmtId="0" fontId="44" fillId="0" borderId="54" xfId="0" applyFont="1" applyFill="1" applyBorder="1" applyAlignment="1">
      <alignment horizontal="center" vertical="center" wrapText="1"/>
    </xf>
    <xf numFmtId="1" fontId="44" fillId="0" borderId="54" xfId="0" applyNumberFormat="1" applyFont="1" applyFill="1" applyBorder="1" applyAlignment="1">
      <alignment horizontal="center" vertical="center" wrapText="1"/>
    </xf>
    <xf numFmtId="14" fontId="44" fillId="0" borderId="54" xfId="0" applyNumberFormat="1" applyFont="1" applyFill="1" applyBorder="1" applyAlignment="1">
      <alignment horizontal="center" vertical="center" wrapText="1"/>
    </xf>
    <xf numFmtId="0" fontId="41" fillId="0" borderId="54" xfId="0" applyFont="1" applyFill="1" applyBorder="1" applyAlignment="1">
      <alignment horizontal="center" vertical="center"/>
    </xf>
    <xf numFmtId="1" fontId="41" fillId="0" borderId="54" xfId="0" applyNumberFormat="1" applyFont="1" applyFill="1" applyBorder="1" applyAlignment="1">
      <alignment horizontal="center" vertical="center"/>
    </xf>
    <xf numFmtId="0" fontId="61" fillId="0" borderId="54" xfId="0" applyFont="1" applyFill="1" applyBorder="1" applyAlignment="1">
      <alignment horizontal="center" vertical="center"/>
    </xf>
    <xf numFmtId="0" fontId="43" fillId="0" borderId="54" xfId="0" applyFont="1" applyFill="1" applyBorder="1" applyAlignment="1">
      <alignment horizontal="center" vertical="center"/>
    </xf>
    <xf numFmtId="0" fontId="41" fillId="0" borderId="54" xfId="0" applyFont="1" applyFill="1" applyBorder="1" applyAlignment="1">
      <alignment horizontal="center" vertical="center" wrapText="1"/>
    </xf>
    <xf numFmtId="14" fontId="41" fillId="0" borderId="54" xfId="0" applyNumberFormat="1" applyFont="1" applyFill="1" applyBorder="1" applyAlignment="1">
      <alignment horizontal="center" vertical="center"/>
    </xf>
    <xf numFmtId="0" fontId="41" fillId="33" borderId="54" xfId="0" applyFont="1" applyFill="1" applyBorder="1" applyAlignment="1">
      <alignment horizontal="center" vertical="center"/>
    </xf>
    <xf numFmtId="0" fontId="69" fillId="0" borderId="54" xfId="0" applyFont="1" applyFill="1" applyBorder="1" applyAlignment="1">
      <alignment horizontal="center" vertical="center"/>
    </xf>
    <xf numFmtId="0" fontId="41" fillId="33" borderId="54" xfId="0" applyFont="1" applyFill="1" applyBorder="1" applyAlignment="1">
      <alignment horizontal="center" vertical="center" wrapText="1"/>
    </xf>
    <xf numFmtId="14" fontId="41" fillId="54" borderId="54" xfId="0" applyNumberFormat="1" applyFont="1" applyFill="1" applyBorder="1" applyAlignment="1">
      <alignment horizontal="center" vertical="center"/>
    </xf>
    <xf numFmtId="0" fontId="43" fillId="33" borderId="54" xfId="0" applyFont="1" applyFill="1" applyBorder="1" applyAlignment="1">
      <alignment horizontal="center" vertical="center"/>
    </xf>
    <xf numFmtId="12" fontId="41" fillId="0" borderId="54" xfId="0" applyNumberFormat="1" applyFont="1" applyFill="1" applyBorder="1" applyAlignment="1">
      <alignment horizontal="center" vertical="center"/>
    </xf>
    <xf numFmtId="0" fontId="1" fillId="0" borderId="0" xfId="0" applyFont="1"/>
    <xf numFmtId="0" fontId="15" fillId="0" borderId="0" xfId="0" applyFont="1"/>
    <xf numFmtId="0" fontId="0" fillId="0" borderId="0" xfId="0" applyAlignment="1">
      <alignment horizontal="left" vertical="center"/>
    </xf>
    <xf numFmtId="0" fontId="71" fillId="0" borderId="0" xfId="0" applyFont="1" applyBorder="1" applyAlignment="1">
      <alignment horizontal="center" vertical="center"/>
    </xf>
    <xf numFmtId="2" fontId="71" fillId="0" borderId="0" xfId="0" applyNumberFormat="1" applyFont="1" applyBorder="1" applyAlignment="1" applyProtection="1">
      <alignment horizontal="center" vertical="center"/>
      <protection hidden="1"/>
    </xf>
    <xf numFmtId="0" fontId="61" fillId="48" borderId="63" xfId="4793" applyFont="1" applyFill="1" applyBorder="1" applyAlignment="1">
      <alignment horizontal="center" vertical="center" wrapText="1"/>
    </xf>
    <xf numFmtId="0" fontId="46" fillId="0" borderId="50" xfId="0" applyFont="1" applyFill="1" applyBorder="1" applyAlignment="1">
      <alignment horizontal="center" vertical="center"/>
    </xf>
    <xf numFmtId="0" fontId="63" fillId="50" borderId="64" xfId="4793" applyFont="1" applyFill="1" applyBorder="1" applyAlignment="1">
      <alignment horizontal="center" vertical="center" wrapText="1"/>
    </xf>
    <xf numFmtId="0" fontId="42" fillId="34" borderId="54" xfId="0" applyFont="1" applyFill="1" applyBorder="1" applyAlignment="1">
      <alignment horizontal="center" vertical="center" wrapText="1"/>
    </xf>
    <xf numFmtId="0" fontId="42" fillId="35" borderId="54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12" fillId="51" borderId="57" xfId="0" applyFont="1" applyFill="1" applyBorder="1" applyAlignment="1">
      <alignment horizontal="center" vertical="center"/>
    </xf>
    <xf numFmtId="0" fontId="47" fillId="42" borderId="0" xfId="0" applyFont="1" applyFill="1" applyBorder="1" applyAlignment="1">
      <alignment horizontal="center" vertical="center"/>
    </xf>
    <xf numFmtId="0" fontId="12" fillId="36" borderId="57" xfId="0" applyFont="1" applyFill="1" applyBorder="1" applyAlignment="1">
      <alignment horizontal="center" vertical="center"/>
    </xf>
    <xf numFmtId="0" fontId="12" fillId="36" borderId="0" xfId="0" applyFont="1" applyFill="1" applyBorder="1" applyAlignment="1">
      <alignment horizontal="center" vertical="center"/>
    </xf>
    <xf numFmtId="0" fontId="46" fillId="42" borderId="57" xfId="0" applyFont="1" applyFill="1" applyBorder="1" applyAlignment="1">
      <alignment horizontal="center" vertical="center"/>
    </xf>
    <xf numFmtId="0" fontId="44" fillId="39" borderId="54" xfId="0" applyFont="1" applyFill="1" applyBorder="1" applyAlignment="1">
      <alignment horizontal="center" vertical="center" wrapText="1"/>
    </xf>
    <xf numFmtId="0" fontId="44" fillId="0" borderId="51" xfId="0" applyFont="1" applyFill="1" applyBorder="1" applyAlignment="1">
      <alignment horizontal="center" vertical="center"/>
    </xf>
    <xf numFmtId="0" fontId="46" fillId="48" borderId="51" xfId="0" applyFont="1" applyFill="1" applyBorder="1" applyAlignment="1">
      <alignment horizontal="center" vertical="center"/>
    </xf>
    <xf numFmtId="0" fontId="46" fillId="48" borderId="57" xfId="0" applyFont="1" applyFill="1" applyBorder="1" applyAlignment="1">
      <alignment horizontal="center" vertical="center"/>
    </xf>
    <xf numFmtId="0" fontId="12" fillId="0" borderId="57" xfId="0" applyFont="1" applyFill="1" applyBorder="1" applyAlignment="1">
      <alignment horizontal="center" vertical="center"/>
    </xf>
    <xf numFmtId="0" fontId="12" fillId="36" borderId="51" xfId="0" applyFont="1" applyFill="1" applyBorder="1" applyAlignment="1">
      <alignment horizontal="center" vertical="center"/>
    </xf>
    <xf numFmtId="0" fontId="46" fillId="40" borderId="51" xfId="0" applyFont="1" applyFill="1" applyBorder="1" applyAlignment="1">
      <alignment horizontal="center" vertical="center"/>
    </xf>
    <xf numFmtId="0" fontId="46" fillId="42" borderId="5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6" fillId="40" borderId="57" xfId="0" applyFont="1" applyFill="1" applyBorder="1" applyAlignment="1">
      <alignment horizontal="center" vertical="center"/>
    </xf>
    <xf numFmtId="0" fontId="46" fillId="42" borderId="0" xfId="0" applyFont="1" applyFill="1" applyBorder="1" applyAlignment="1">
      <alignment horizontal="center" vertical="center"/>
    </xf>
    <xf numFmtId="0" fontId="19" fillId="0" borderId="57" xfId="4794" applyFont="1" applyFill="1" applyBorder="1" applyAlignment="1">
      <alignment horizontal="center" vertical="center" wrapText="1"/>
    </xf>
    <xf numFmtId="0" fontId="57" fillId="50" borderId="51" xfId="0" applyFont="1" applyFill="1" applyBorder="1" applyAlignment="1">
      <alignment horizontal="center" vertical="center" wrapText="1"/>
    </xf>
    <xf numFmtId="0" fontId="57" fillId="50" borderId="0" xfId="0" applyFont="1" applyFill="1" applyBorder="1" applyAlignment="1">
      <alignment horizontal="center" vertical="center" wrapText="1"/>
    </xf>
    <xf numFmtId="0" fontId="0" fillId="50" borderId="0" xfId="0" applyFill="1" applyBorder="1" applyAlignment="1">
      <alignment horizontal="center" vertical="center"/>
    </xf>
    <xf numFmtId="0" fontId="12" fillId="36" borderId="59" xfId="0" applyFont="1" applyFill="1" applyBorder="1" applyAlignment="1">
      <alignment horizontal="center" vertical="center"/>
    </xf>
    <xf numFmtId="0" fontId="71" fillId="0" borderId="5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7" borderId="61" xfId="0" applyFill="1" applyBorder="1" applyAlignment="1">
      <alignment horizontal="center" vertical="center"/>
    </xf>
    <xf numFmtId="0" fontId="0" fillId="38" borderId="61" xfId="0" applyFill="1" applyBorder="1" applyAlignment="1">
      <alignment horizontal="center" vertical="center"/>
    </xf>
    <xf numFmtId="0" fontId="0" fillId="0" borderId="0" xfId="0" applyFont="1"/>
    <xf numFmtId="0" fontId="0" fillId="47" borderId="67" xfId="0" applyFill="1" applyBorder="1" applyAlignment="1">
      <alignment horizontal="center" vertical="center"/>
    </xf>
    <xf numFmtId="0" fontId="42" fillId="34" borderId="65" xfId="0" applyFont="1" applyFill="1" applyBorder="1" applyAlignment="1">
      <alignment horizontal="center" vertical="center" wrapText="1"/>
    </xf>
    <xf numFmtId="0" fontId="42" fillId="34" borderId="65" xfId="0" applyFont="1" applyFill="1" applyBorder="1" applyAlignment="1">
      <alignment horizontal="center" vertical="center"/>
    </xf>
    <xf numFmtId="49" fontId="42" fillId="34" borderId="65" xfId="0" applyNumberFormat="1" applyFont="1" applyFill="1" applyBorder="1" applyAlignment="1">
      <alignment horizontal="center" vertical="center"/>
    </xf>
    <xf numFmtId="0" fontId="50" fillId="34" borderId="65" xfId="0" applyFont="1" applyFill="1" applyBorder="1" applyAlignment="1">
      <alignment horizontal="center" vertical="center" wrapText="1"/>
    </xf>
    <xf numFmtId="0" fontId="44" fillId="34" borderId="65" xfId="0" applyFont="1" applyFill="1" applyBorder="1" applyAlignment="1">
      <alignment horizontal="center" vertical="center" wrapText="1"/>
    </xf>
    <xf numFmtId="0" fontId="42" fillId="35" borderId="65" xfId="0" applyFont="1" applyFill="1" applyBorder="1" applyAlignment="1">
      <alignment horizontal="center" vertical="center" wrapText="1"/>
    </xf>
    <xf numFmtId="0" fontId="46" fillId="42" borderId="65" xfId="0" applyFont="1" applyFill="1" applyBorder="1" applyAlignment="1">
      <alignment horizontal="center" vertical="center" wrapText="1"/>
    </xf>
    <xf numFmtId="0" fontId="44" fillId="0" borderId="65" xfId="0" applyFont="1" applyFill="1" applyBorder="1" applyAlignment="1">
      <alignment horizontal="center" vertical="center" wrapText="1"/>
    </xf>
    <xf numFmtId="0" fontId="66" fillId="34" borderId="65" xfId="0" applyFont="1" applyFill="1" applyBorder="1" applyAlignment="1">
      <alignment horizontal="center" vertical="center" wrapText="1"/>
    </xf>
    <xf numFmtId="0" fontId="12" fillId="43" borderId="65" xfId="0" applyFont="1" applyFill="1" applyBorder="1" applyAlignment="1">
      <alignment horizontal="center" vertical="center" wrapText="1"/>
    </xf>
    <xf numFmtId="0" fontId="56" fillId="43" borderId="65" xfId="0" applyFont="1" applyFill="1" applyBorder="1" applyAlignment="1">
      <alignment horizontal="center" vertical="center"/>
    </xf>
    <xf numFmtId="0" fontId="12" fillId="43" borderId="65" xfId="0" applyFont="1" applyFill="1" applyBorder="1" applyAlignment="1">
      <alignment horizontal="center" vertical="center"/>
    </xf>
    <xf numFmtId="0" fontId="36" fillId="0" borderId="65" xfId="0" applyFont="1" applyFill="1" applyBorder="1" applyAlignment="1">
      <alignment horizontal="center" vertical="center"/>
    </xf>
    <xf numFmtId="0" fontId="42" fillId="0" borderId="65" xfId="0" applyFont="1" applyFill="1" applyBorder="1" applyAlignment="1">
      <alignment horizontal="center" vertical="center"/>
    </xf>
    <xf numFmtId="0" fontId="44" fillId="45" borderId="65" xfId="0" applyFont="1" applyFill="1" applyBorder="1" applyAlignment="1">
      <alignment horizontal="center" vertical="center"/>
    </xf>
    <xf numFmtId="0" fontId="44" fillId="0" borderId="65" xfId="0" applyFont="1" applyFill="1" applyBorder="1" applyAlignment="1">
      <alignment horizontal="center" vertical="center"/>
    </xf>
    <xf numFmtId="0" fontId="38" fillId="47" borderId="65" xfId="0" applyFont="1" applyFill="1" applyBorder="1" applyAlignment="1">
      <alignment horizontal="center" vertical="center" wrapText="1"/>
    </xf>
    <xf numFmtId="0" fontId="63" fillId="14" borderId="65" xfId="4793" applyFont="1" applyFill="1" applyBorder="1" applyAlignment="1">
      <alignment horizontal="center" vertical="center" wrapText="1"/>
    </xf>
    <xf numFmtId="0" fontId="46" fillId="14" borderId="65" xfId="0" applyFont="1" applyFill="1" applyBorder="1" applyAlignment="1">
      <alignment horizontal="center" vertical="center"/>
    </xf>
    <xf numFmtId="0" fontId="46" fillId="42" borderId="64" xfId="0" applyFont="1" applyFill="1" applyBorder="1" applyAlignment="1">
      <alignment horizontal="left" vertical="center"/>
    </xf>
    <xf numFmtId="0" fontId="63" fillId="50" borderId="57" xfId="4793" applyFont="1" applyFill="1" applyBorder="1" applyAlignment="1">
      <alignment horizontal="left" vertical="center" wrapText="1"/>
    </xf>
    <xf numFmtId="0" fontId="63" fillId="0" borderId="57" xfId="4793" applyFont="1" applyFill="1" applyBorder="1" applyAlignment="1">
      <alignment horizontal="left" vertical="center" wrapText="1"/>
    </xf>
    <xf numFmtId="0" fontId="49" fillId="48" borderId="51" xfId="0" applyFont="1" applyFill="1" applyBorder="1" applyAlignment="1">
      <alignment horizontal="left" vertical="center"/>
    </xf>
    <xf numFmtId="0" fontId="46" fillId="42" borderId="57" xfId="0" applyFont="1" applyFill="1" applyBorder="1" applyAlignment="1">
      <alignment horizontal="left" vertical="center"/>
    </xf>
    <xf numFmtId="0" fontId="0" fillId="0" borderId="51" xfId="0" applyFill="1" applyBorder="1" applyAlignment="1">
      <alignment horizontal="left" vertical="center"/>
    </xf>
    <xf numFmtId="0" fontId="12" fillId="36" borderId="51" xfId="0" applyFont="1" applyFill="1" applyBorder="1" applyAlignment="1">
      <alignment horizontal="left" vertical="center"/>
    </xf>
    <xf numFmtId="0" fontId="46" fillId="0" borderId="0" xfId="0" applyFont="1" applyFill="1" applyBorder="1" applyAlignment="1">
      <alignment horizontal="left" vertical="center"/>
    </xf>
    <xf numFmtId="0" fontId="46" fillId="42" borderId="51" xfId="0" applyFont="1" applyFill="1" applyBorder="1" applyAlignment="1">
      <alignment horizontal="left" vertical="center"/>
    </xf>
    <xf numFmtId="0" fontId="46" fillId="48" borderId="51" xfId="0" applyFont="1" applyFill="1" applyBorder="1" applyAlignment="1">
      <alignment horizontal="left" vertical="center"/>
    </xf>
    <xf numFmtId="0" fontId="58" fillId="14" borderId="65" xfId="0" applyFont="1" applyFill="1" applyBorder="1" applyAlignment="1">
      <alignment horizontal="center" vertical="center" wrapText="1"/>
    </xf>
    <xf numFmtId="0" fontId="49" fillId="48" borderId="65" xfId="0" applyFont="1" applyFill="1" applyBorder="1" applyAlignment="1">
      <alignment horizontal="center" vertical="center" wrapText="1"/>
    </xf>
    <xf numFmtId="0" fontId="49" fillId="38" borderId="65" xfId="0" applyFont="1" applyFill="1" applyBorder="1" applyAlignment="1">
      <alignment horizontal="center" vertical="center" wrapText="1"/>
    </xf>
    <xf numFmtId="0" fontId="63" fillId="14" borderId="65" xfId="4793" applyFont="1" applyFill="1" applyBorder="1" applyAlignment="1">
      <alignment horizontal="left" vertical="center" wrapText="1"/>
    </xf>
    <xf numFmtId="0" fontId="14" fillId="14" borderId="65" xfId="0" applyFont="1" applyFill="1" applyBorder="1" applyAlignment="1">
      <alignment horizontal="left" vertical="center"/>
    </xf>
    <xf numFmtId="0" fontId="35" fillId="0" borderId="11" xfId="2520" applyFont="1" applyBorder="1" applyAlignment="1"/>
    <xf numFmtId="0" fontId="3" fillId="0" borderId="35" xfId="2520" applyBorder="1"/>
    <xf numFmtId="0" fontId="3" fillId="0" borderId="69" xfId="2520" applyFill="1" applyBorder="1"/>
    <xf numFmtId="0" fontId="76" fillId="0" borderId="0" xfId="4799" applyFill="1" applyBorder="1" applyAlignment="1">
      <alignment horizontal="left" vertical="top"/>
    </xf>
    <xf numFmtId="0" fontId="76" fillId="0" borderId="0" xfId="4799" applyFill="1" applyBorder="1" applyAlignment="1">
      <alignment horizontal="center" vertical="center"/>
    </xf>
    <xf numFmtId="0" fontId="79" fillId="0" borderId="86" xfId="4799" applyFont="1" applyFill="1" applyBorder="1" applyAlignment="1">
      <alignment horizontal="center" vertical="center" wrapText="1"/>
    </xf>
    <xf numFmtId="0" fontId="80" fillId="0" borderId="0" xfId="4799" applyFont="1" applyFill="1" applyBorder="1" applyAlignment="1">
      <alignment horizontal="left" vertical="top"/>
    </xf>
    <xf numFmtId="0" fontId="79" fillId="0" borderId="0" xfId="4799" applyFont="1" applyFill="1" applyBorder="1" applyAlignment="1">
      <alignment horizontal="left" vertical="top"/>
    </xf>
    <xf numFmtId="0" fontId="88" fillId="55" borderId="86" xfId="4799" applyFont="1" applyFill="1" applyBorder="1" applyAlignment="1">
      <alignment horizontal="center" vertical="center"/>
    </xf>
    <xf numFmtId="0" fontId="82" fillId="0" borderId="76" xfId="4799" applyFont="1" applyFill="1" applyBorder="1" applyAlignment="1">
      <alignment horizontal="right" vertical="center" wrapText="1" indent="1"/>
    </xf>
    <xf numFmtId="0" fontId="59" fillId="0" borderId="0" xfId="2520" applyFont="1" applyAlignment="1">
      <alignment horizontal="left"/>
    </xf>
    <xf numFmtId="0" fontId="80" fillId="0" borderId="86" xfId="4799" applyFont="1" applyFill="1" applyBorder="1" applyAlignment="1">
      <alignment horizontal="center" vertical="center" wrapText="1"/>
    </xf>
    <xf numFmtId="0" fontId="98" fillId="0" borderId="86" xfId="4799" applyFont="1" applyFill="1" applyBorder="1" applyAlignment="1">
      <alignment horizontal="center" vertical="center" wrapText="1"/>
    </xf>
    <xf numFmtId="0" fontId="100" fillId="33" borderId="0" xfId="3401" applyFont="1" applyFill="1"/>
    <xf numFmtId="0" fontId="19" fillId="56" borderId="65" xfId="4793" applyFont="1" applyFill="1" applyBorder="1" applyAlignment="1">
      <alignment horizontal="center" vertical="center" wrapText="1"/>
    </xf>
    <xf numFmtId="0" fontId="14" fillId="56" borderId="65" xfId="0" applyFont="1" applyFill="1" applyBorder="1" applyAlignment="1">
      <alignment horizontal="center" vertical="center"/>
    </xf>
    <xf numFmtId="0" fontId="63" fillId="56" borderId="65" xfId="4793" applyFont="1" applyFill="1" applyBorder="1" applyAlignment="1">
      <alignment horizontal="center" vertical="center" wrapText="1"/>
    </xf>
    <xf numFmtId="0" fontId="36" fillId="56" borderId="65" xfId="0" applyFont="1" applyFill="1" applyBorder="1" applyAlignment="1">
      <alignment horizontal="center" vertical="center"/>
    </xf>
    <xf numFmtId="0" fontId="15" fillId="56" borderId="65" xfId="0" applyFont="1" applyFill="1" applyBorder="1" applyAlignment="1">
      <alignment horizontal="center" vertical="center"/>
    </xf>
    <xf numFmtId="0" fontId="46" fillId="56" borderId="65" xfId="0" applyFont="1" applyFill="1" applyBorder="1" applyAlignment="1">
      <alignment horizontal="center" vertical="center"/>
    </xf>
    <xf numFmtId="0" fontId="44" fillId="56" borderId="65" xfId="0" applyFont="1" applyFill="1" applyBorder="1" applyAlignment="1">
      <alignment horizontal="center" vertical="center"/>
    </xf>
    <xf numFmtId="0" fontId="14" fillId="56" borderId="65" xfId="0" applyFont="1" applyFill="1" applyBorder="1" applyAlignment="1">
      <alignment horizontal="center" vertical="center" wrapText="1"/>
    </xf>
    <xf numFmtId="0" fontId="59" fillId="56" borderId="65" xfId="0" applyFont="1" applyFill="1" applyBorder="1" applyAlignment="1">
      <alignment horizontal="center" vertical="center"/>
    </xf>
    <xf numFmtId="0" fontId="38" fillId="56" borderId="65" xfId="0" applyFont="1" applyFill="1" applyBorder="1" applyAlignment="1">
      <alignment horizontal="center" vertical="center"/>
    </xf>
    <xf numFmtId="0" fontId="46" fillId="56" borderId="65" xfId="0" applyFont="1" applyFill="1" applyBorder="1" applyAlignment="1">
      <alignment horizontal="center" vertical="center" wrapText="1"/>
    </xf>
    <xf numFmtId="2" fontId="63" fillId="56" borderId="65" xfId="4793" applyNumberFormat="1" applyFont="1" applyFill="1" applyBorder="1" applyAlignment="1">
      <alignment horizontal="center" vertical="center" wrapText="1"/>
    </xf>
    <xf numFmtId="0" fontId="19" fillId="56" borderId="91" xfId="4793" applyFont="1" applyFill="1" applyBorder="1" applyAlignment="1">
      <alignment horizontal="center" vertical="center" wrapText="1"/>
    </xf>
    <xf numFmtId="0" fontId="14" fillId="56" borderId="91" xfId="0" applyFont="1" applyFill="1" applyBorder="1" applyAlignment="1">
      <alignment horizontal="center" vertical="center"/>
    </xf>
    <xf numFmtId="0" fontId="63" fillId="56" borderId="91" xfId="4793" applyFont="1" applyFill="1" applyBorder="1" applyAlignment="1">
      <alignment horizontal="center" vertical="center" wrapText="1"/>
    </xf>
    <xf numFmtId="0" fontId="63" fillId="14" borderId="91" xfId="4793" applyFont="1" applyFill="1" applyBorder="1" applyAlignment="1">
      <alignment horizontal="center" vertical="center" wrapText="1"/>
    </xf>
    <xf numFmtId="0" fontId="36" fillId="56" borderId="91" xfId="0" applyFont="1" applyFill="1" applyBorder="1" applyAlignment="1">
      <alignment horizontal="center" vertical="center"/>
    </xf>
    <xf numFmtId="0" fontId="15" fillId="56" borderId="91" xfId="0" applyFont="1" applyFill="1" applyBorder="1" applyAlignment="1">
      <alignment horizontal="center" vertical="center"/>
    </xf>
    <xf numFmtId="0" fontId="46" fillId="56" borderId="91" xfId="0" applyFont="1" applyFill="1" applyBorder="1" applyAlignment="1">
      <alignment horizontal="center" vertical="center"/>
    </xf>
    <xf numFmtId="0" fontId="44" fillId="56" borderId="91" xfId="0" applyFont="1" applyFill="1" applyBorder="1" applyAlignment="1">
      <alignment horizontal="center" vertical="center"/>
    </xf>
    <xf numFmtId="0" fontId="14" fillId="56" borderId="91" xfId="0" applyFont="1" applyFill="1" applyBorder="1" applyAlignment="1">
      <alignment horizontal="center" vertical="center" wrapText="1"/>
    </xf>
    <xf numFmtId="0" fontId="46" fillId="14" borderId="91" xfId="0" applyFont="1" applyFill="1" applyBorder="1" applyAlignment="1">
      <alignment horizontal="center" vertical="center"/>
    </xf>
    <xf numFmtId="0" fontId="59" fillId="56" borderId="91" xfId="0" applyFont="1" applyFill="1" applyBorder="1" applyAlignment="1">
      <alignment horizontal="center" vertical="center"/>
    </xf>
    <xf numFmtId="0" fontId="38" fillId="56" borderId="91" xfId="0" applyFont="1" applyFill="1" applyBorder="1" applyAlignment="1">
      <alignment horizontal="center" vertical="center"/>
    </xf>
    <xf numFmtId="0" fontId="58" fillId="14" borderId="91" xfId="0" applyFont="1" applyFill="1" applyBorder="1" applyAlignment="1">
      <alignment horizontal="center" vertical="center" wrapText="1"/>
    </xf>
    <xf numFmtId="0" fontId="46" fillId="56" borderId="91" xfId="0" applyFont="1" applyFill="1" applyBorder="1" applyAlignment="1">
      <alignment horizontal="center" vertical="center" wrapText="1"/>
    </xf>
    <xf numFmtId="0" fontId="38" fillId="47" borderId="91" xfId="0" applyFont="1" applyFill="1" applyBorder="1" applyAlignment="1">
      <alignment horizontal="center" vertical="center" wrapText="1"/>
    </xf>
    <xf numFmtId="0" fontId="63" fillId="14" borderId="91" xfId="4793" applyFont="1" applyFill="1" applyBorder="1" applyAlignment="1">
      <alignment horizontal="left" vertical="center" wrapText="1"/>
    </xf>
    <xf numFmtId="0" fontId="0" fillId="47" borderId="92" xfId="0" applyFill="1" applyBorder="1" applyAlignment="1">
      <alignment horizontal="center" vertical="center"/>
    </xf>
    <xf numFmtId="0" fontId="19" fillId="56" borderId="93" xfId="4793" applyFont="1" applyFill="1" applyBorder="1" applyAlignment="1">
      <alignment horizontal="center" vertical="center" wrapText="1"/>
    </xf>
    <xf numFmtId="0" fontId="14" fillId="56" borderId="93" xfId="0" applyFont="1" applyFill="1" applyBorder="1" applyAlignment="1">
      <alignment horizontal="center" vertical="center"/>
    </xf>
    <xf numFmtId="0" fontId="63" fillId="14" borderId="93" xfId="4793" applyFont="1" applyFill="1" applyBorder="1" applyAlignment="1">
      <alignment horizontal="center" vertical="center" wrapText="1"/>
    </xf>
    <xf numFmtId="0" fontId="63" fillId="56" borderId="93" xfId="4793" applyFont="1" applyFill="1" applyBorder="1" applyAlignment="1">
      <alignment horizontal="center" vertical="center" wrapText="1"/>
    </xf>
    <xf numFmtId="0" fontId="36" fillId="56" borderId="93" xfId="0" applyFont="1" applyFill="1" applyBorder="1" applyAlignment="1">
      <alignment horizontal="center" vertical="center"/>
    </xf>
    <xf numFmtId="0" fontId="15" fillId="56" borderId="93" xfId="0" applyFont="1" applyFill="1" applyBorder="1" applyAlignment="1">
      <alignment horizontal="center" vertical="center"/>
    </xf>
    <xf numFmtId="0" fontId="46" fillId="56" borderId="93" xfId="0" applyFont="1" applyFill="1" applyBorder="1" applyAlignment="1">
      <alignment horizontal="center" vertical="center"/>
    </xf>
    <xf numFmtId="0" fontId="44" fillId="56" borderId="93" xfId="0" applyFont="1" applyFill="1" applyBorder="1" applyAlignment="1">
      <alignment horizontal="center" vertical="center"/>
    </xf>
    <xf numFmtId="0" fontId="14" fillId="56" borderId="93" xfId="0" applyFont="1" applyFill="1" applyBorder="1" applyAlignment="1">
      <alignment horizontal="center" vertical="center" wrapText="1"/>
    </xf>
    <xf numFmtId="0" fontId="46" fillId="14" borderId="93" xfId="0" applyFont="1" applyFill="1" applyBorder="1" applyAlignment="1">
      <alignment horizontal="center" vertical="center"/>
    </xf>
    <xf numFmtId="0" fontId="59" fillId="56" borderId="93" xfId="0" applyFont="1" applyFill="1" applyBorder="1" applyAlignment="1">
      <alignment horizontal="center" vertical="center"/>
    </xf>
    <xf numFmtId="0" fontId="38" fillId="56" borderId="93" xfId="0" applyFont="1" applyFill="1" applyBorder="1" applyAlignment="1">
      <alignment horizontal="center" vertical="center"/>
    </xf>
    <xf numFmtId="0" fontId="58" fillId="14" borderId="93" xfId="0" applyFont="1" applyFill="1" applyBorder="1" applyAlignment="1">
      <alignment horizontal="center" vertical="center" wrapText="1"/>
    </xf>
    <xf numFmtId="0" fontId="46" fillId="56" borderId="93" xfId="0" applyFont="1" applyFill="1" applyBorder="1" applyAlignment="1">
      <alignment horizontal="center" vertical="center" wrapText="1"/>
    </xf>
    <xf numFmtId="0" fontId="38" fillId="47" borderId="93" xfId="0" applyFont="1" applyFill="1" applyBorder="1" applyAlignment="1">
      <alignment horizontal="center" vertical="center" wrapText="1"/>
    </xf>
    <xf numFmtId="0" fontId="63" fillId="14" borderId="93" xfId="4793" applyFont="1" applyFill="1" applyBorder="1" applyAlignment="1">
      <alignment horizontal="left" vertical="center" wrapText="1"/>
    </xf>
    <xf numFmtId="0" fontId="0" fillId="47" borderId="94" xfId="0" applyFill="1" applyBorder="1" applyAlignment="1">
      <alignment horizontal="center" vertical="center"/>
    </xf>
    <xf numFmtId="0" fontId="63" fillId="57" borderId="65" xfId="4793" applyFont="1" applyFill="1" applyBorder="1" applyAlignment="1">
      <alignment horizontal="center" vertical="center" wrapText="1"/>
    </xf>
    <xf numFmtId="0" fontId="63" fillId="57" borderId="93" xfId="4793" applyFont="1" applyFill="1" applyBorder="1" applyAlignment="1">
      <alignment horizontal="center" vertical="center" wrapText="1"/>
    </xf>
    <xf numFmtId="0" fontId="63" fillId="57" borderId="91" xfId="4793" applyFont="1" applyFill="1" applyBorder="1" applyAlignment="1">
      <alignment horizontal="center" vertical="center" wrapText="1"/>
    </xf>
    <xf numFmtId="0" fontId="63" fillId="58" borderId="65" xfId="4793" applyFont="1" applyFill="1" applyBorder="1" applyAlignment="1">
      <alignment horizontal="center" vertical="center" wrapText="1"/>
    </xf>
    <xf numFmtId="0" fontId="63" fillId="39" borderId="65" xfId="4793" applyFont="1" applyFill="1" applyBorder="1" applyAlignment="1">
      <alignment horizontal="center" vertical="center" wrapText="1"/>
    </xf>
    <xf numFmtId="0" fontId="63" fillId="59" borderId="65" xfId="4793" applyFont="1" applyFill="1" applyBorder="1" applyAlignment="1">
      <alignment horizontal="center" vertical="center" wrapText="1"/>
    </xf>
    <xf numFmtId="0" fontId="63" fillId="60" borderId="65" xfId="4793" applyFont="1" applyFill="1" applyBorder="1" applyAlignment="1">
      <alignment horizontal="center" vertical="center" wrapText="1"/>
    </xf>
    <xf numFmtId="0" fontId="63" fillId="39" borderId="93" xfId="4793" applyFont="1" applyFill="1" applyBorder="1" applyAlignment="1">
      <alignment horizontal="center" vertical="center" wrapText="1"/>
    </xf>
    <xf numFmtId="0" fontId="63" fillId="39" borderId="91" xfId="4793" applyFont="1" applyFill="1" applyBorder="1" applyAlignment="1">
      <alignment horizontal="center" vertical="center" wrapText="1"/>
    </xf>
    <xf numFmtId="49" fontId="46" fillId="56" borderId="65" xfId="0" applyNumberFormat="1" applyFont="1" applyFill="1" applyBorder="1" applyAlignment="1">
      <alignment horizontal="center" vertical="center" wrapText="1"/>
    </xf>
    <xf numFmtId="0" fontId="76" fillId="0" borderId="0" xfId="4799" applyFill="1" applyBorder="1" applyAlignment="1">
      <alignment horizontal="left" vertical="center"/>
    </xf>
    <xf numFmtId="49" fontId="99" fillId="0" borderId="0" xfId="4799" applyNumberFormat="1" applyFont="1" applyFill="1" applyBorder="1" applyAlignment="1">
      <alignment horizontal="left" vertical="center"/>
    </xf>
    <xf numFmtId="0" fontId="94" fillId="0" borderId="0" xfId="4799" applyFont="1" applyFill="1" applyBorder="1" applyAlignment="1">
      <alignment horizontal="left" vertical="top"/>
    </xf>
    <xf numFmtId="49" fontId="65" fillId="0" borderId="0" xfId="0" applyNumberFormat="1" applyFont="1" applyAlignment="1">
      <alignment horizontal="center" vertical="center"/>
    </xf>
    <xf numFmtId="0" fontId="99" fillId="0" borderId="0" xfId="4799" applyNumberFormat="1" applyFont="1" applyFill="1" applyBorder="1" applyAlignment="1">
      <alignment horizontal="left" vertical="center"/>
    </xf>
    <xf numFmtId="0" fontId="80" fillId="0" borderId="0" xfId="4799" applyFont="1" applyFill="1" applyBorder="1" applyAlignment="1">
      <alignment horizontal="left" vertical="center"/>
    </xf>
    <xf numFmtId="0" fontId="94" fillId="0" borderId="0" xfId="4799" applyFont="1" applyFill="1" applyBorder="1" applyAlignment="1">
      <alignment horizontal="left" vertical="center"/>
    </xf>
    <xf numFmtId="0" fontId="79" fillId="0" borderId="0" xfId="4799" applyFont="1" applyFill="1" applyBorder="1" applyAlignment="1">
      <alignment horizontal="left" vertical="center"/>
    </xf>
    <xf numFmtId="49" fontId="105" fillId="14" borderId="0" xfId="0" applyNumberFormat="1" applyFont="1" applyFill="1" applyBorder="1" applyAlignment="1">
      <alignment horizontal="center" vertical="center" wrapText="1"/>
    </xf>
    <xf numFmtId="49" fontId="65" fillId="0" borderId="0" xfId="0" applyNumberFormat="1" applyFont="1"/>
    <xf numFmtId="49" fontId="73" fillId="0" borderId="0" xfId="0" applyNumberFormat="1" applyFont="1" applyAlignment="1">
      <alignment horizontal="center" vertical="center"/>
    </xf>
    <xf numFmtId="0" fontId="81" fillId="0" borderId="76" xfId="4799" applyFont="1" applyFill="1" applyBorder="1" applyAlignment="1">
      <alignment horizontal="center" vertical="center" wrapText="1"/>
    </xf>
    <xf numFmtId="2" fontId="96" fillId="0" borderId="86" xfId="4799" applyNumberFormat="1" applyFont="1" applyFill="1" applyBorder="1" applyAlignment="1">
      <alignment horizontal="center" vertical="center" wrapText="1"/>
    </xf>
    <xf numFmtId="0" fontId="31" fillId="0" borderId="0" xfId="2520" applyFont="1" applyFill="1" applyBorder="1" applyAlignment="1"/>
    <xf numFmtId="0" fontId="31" fillId="0" borderId="0" xfId="2520" applyFont="1" applyFill="1" applyBorder="1" applyAlignment="1">
      <alignment horizontal="center" vertical="center"/>
    </xf>
    <xf numFmtId="0" fontId="86" fillId="0" borderId="0" xfId="4799" applyFont="1" applyFill="1" applyBorder="1" applyAlignment="1">
      <alignment horizontal="left" vertical="top"/>
    </xf>
    <xf numFmtId="0" fontId="3" fillId="0" borderId="90" xfId="2520" applyFill="1" applyBorder="1"/>
    <xf numFmtId="0" fontId="3" fillId="0" borderId="87" xfId="2520" applyFill="1" applyBorder="1"/>
    <xf numFmtId="0" fontId="3" fillId="0" borderId="88" xfId="2520" applyFill="1" applyBorder="1"/>
    <xf numFmtId="0" fontId="76" fillId="0" borderId="101" xfId="4799" applyFill="1" applyBorder="1" applyAlignment="1">
      <alignment horizontal="center" vertical="center"/>
    </xf>
    <xf numFmtId="0" fontId="76" fillId="0" borderId="105" xfId="4799" applyFill="1" applyBorder="1" applyAlignment="1">
      <alignment horizontal="left" vertical="top"/>
    </xf>
    <xf numFmtId="0" fontId="101" fillId="0" borderId="110" xfId="4799" applyFont="1" applyFill="1" applyBorder="1" applyAlignment="1">
      <alignment horizontal="center" vertical="center" wrapText="1"/>
    </xf>
    <xf numFmtId="0" fontId="76" fillId="0" borderId="111" xfId="4799" applyFill="1" applyBorder="1" applyAlignment="1">
      <alignment horizontal="left" vertical="top"/>
    </xf>
    <xf numFmtId="0" fontId="76" fillId="0" borderId="109" xfId="4799" applyFill="1" applyBorder="1" applyAlignment="1">
      <alignment horizontal="left" vertical="top"/>
    </xf>
    <xf numFmtId="0" fontId="93" fillId="1" borderId="86" xfId="4799" applyFont="1" applyFill="1" applyBorder="1" applyAlignment="1">
      <alignment horizontal="center" vertical="center"/>
    </xf>
    <xf numFmtId="0" fontId="88" fillId="1" borderId="86" xfId="4799" applyFont="1" applyFill="1" applyBorder="1" applyAlignment="1">
      <alignment horizontal="center" vertical="center" wrapText="1"/>
    </xf>
    <xf numFmtId="49" fontId="107" fillId="14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0" fillId="0" borderId="0" xfId="0" applyNumberFormat="1" applyFont="1" applyBorder="1" applyAlignment="1">
      <alignment horizontal="center" vertical="center"/>
    </xf>
    <xf numFmtId="0" fontId="103" fillId="0" borderId="0" xfId="0" applyFont="1" applyFill="1" applyBorder="1" applyAlignment="1">
      <alignment horizontal="left" vertical="center" indent="1"/>
    </xf>
    <xf numFmtId="0" fontId="103" fillId="0" borderId="0" xfId="0" applyFont="1" applyFill="1" applyBorder="1" applyAlignment="1">
      <alignment horizontal="center" vertical="center"/>
    </xf>
    <xf numFmtId="0" fontId="103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72" fillId="33" borderId="0" xfId="0" applyFont="1" applyFill="1" applyBorder="1" applyAlignment="1">
      <alignment horizontal="left" vertical="center"/>
    </xf>
    <xf numFmtId="0" fontId="3" fillId="0" borderId="0" xfId="1915" applyAlignment="1" applyProtection="1">
      <alignment horizontal="center" vertical="center"/>
    </xf>
    <xf numFmtId="0" fontId="84" fillId="0" borderId="110" xfId="4799" applyFont="1" applyFill="1" applyBorder="1" applyAlignment="1">
      <alignment horizontal="center" vertical="center" wrapText="1"/>
    </xf>
    <xf numFmtId="0" fontId="76" fillId="0" borderId="112" xfId="4799" applyFill="1" applyBorder="1" applyAlignment="1">
      <alignment horizontal="left" wrapText="1"/>
    </xf>
    <xf numFmtId="0" fontId="81" fillId="0" borderId="77" xfId="4799" applyFont="1" applyFill="1" applyBorder="1" applyAlignment="1">
      <alignment horizontal="left" vertical="center" wrapText="1" indent="1"/>
    </xf>
    <xf numFmtId="0" fontId="88" fillId="1" borderId="76" xfId="4799" applyFont="1" applyFill="1" applyBorder="1" applyAlignment="1">
      <alignment horizontal="center" vertical="center" wrapText="1"/>
    </xf>
    <xf numFmtId="0" fontId="111" fillId="0" borderId="0" xfId="4799" applyFont="1" applyFill="1" applyBorder="1" applyAlignment="1">
      <alignment horizontal="left" vertical="top"/>
    </xf>
    <xf numFmtId="0" fontId="110" fillId="0" borderId="96" xfId="4799" applyFont="1" applyFill="1" applyBorder="1" applyAlignment="1">
      <alignment vertical="center"/>
    </xf>
    <xf numFmtId="0" fontId="111" fillId="0" borderId="96" xfId="4799" applyFont="1" applyFill="1" applyBorder="1" applyAlignment="1">
      <alignment horizontal="left" vertical="top"/>
    </xf>
    <xf numFmtId="0" fontId="110" fillId="0" borderId="0" xfId="4799" applyFont="1" applyFill="1" applyBorder="1" applyAlignment="1">
      <alignment horizontal="left" vertical="center" indent="23"/>
    </xf>
    <xf numFmtId="0" fontId="110" fillId="0" borderId="0" xfId="4799" applyFont="1" applyFill="1" applyBorder="1" applyAlignment="1">
      <alignment horizontal="left" vertical="center"/>
    </xf>
    <xf numFmtId="0" fontId="110" fillId="0" borderId="0" xfId="4799" applyFont="1" applyFill="1" applyBorder="1" applyAlignment="1">
      <alignment horizontal="left" vertical="center" indent="9"/>
    </xf>
    <xf numFmtId="0" fontId="110" fillId="0" borderId="0" xfId="4799" applyFont="1" applyFill="1" applyBorder="1" applyAlignment="1">
      <alignment vertical="center"/>
    </xf>
    <xf numFmtId="0" fontId="110" fillId="0" borderId="0" xfId="4799" applyFont="1" applyFill="1" applyBorder="1" applyAlignment="1">
      <alignment horizontal="left" vertical="center" indent="11"/>
    </xf>
    <xf numFmtId="0" fontId="113" fillId="0" borderId="0" xfId="0" applyFont="1" applyBorder="1" applyAlignment="1">
      <alignment horizontal="left" vertical="center" indent="1"/>
    </xf>
    <xf numFmtId="0" fontId="113" fillId="0" borderId="0" xfId="0" applyFont="1" applyBorder="1" applyAlignment="1">
      <alignment vertical="center"/>
    </xf>
    <xf numFmtId="0" fontId="114" fillId="0" borderId="0" xfId="4799" applyFont="1" applyFill="1" applyBorder="1" applyAlignment="1">
      <alignment horizontal="left" vertical="top"/>
    </xf>
    <xf numFmtId="0" fontId="115" fillId="0" borderId="0" xfId="4799" applyFont="1" applyFill="1" applyBorder="1" applyAlignment="1">
      <alignment horizontal="left" vertical="top"/>
    </xf>
    <xf numFmtId="0" fontId="112" fillId="0" borderId="0" xfId="4799" applyFont="1" applyFill="1" applyBorder="1" applyAlignment="1">
      <alignment horizontal="left" vertical="center" indent="1"/>
    </xf>
    <xf numFmtId="0" fontId="76" fillId="0" borderId="107" xfId="4799" applyFill="1" applyBorder="1" applyAlignment="1">
      <alignment horizontal="left" vertical="top"/>
    </xf>
    <xf numFmtId="0" fontId="78" fillId="0" borderId="111" xfId="4799" applyFont="1" applyFill="1" applyBorder="1" applyAlignment="1">
      <alignment vertical="center"/>
    </xf>
    <xf numFmtId="49" fontId="23" fillId="0" borderId="0" xfId="0" applyNumberFormat="1" applyFont="1" applyAlignment="1">
      <alignment horizontal="center" vertical="center"/>
    </xf>
    <xf numFmtId="49" fontId="23" fillId="0" borderId="0" xfId="0" applyNumberFormat="1" applyFont="1" applyFill="1" applyAlignment="1">
      <alignment horizontal="center" vertical="center"/>
    </xf>
    <xf numFmtId="0" fontId="114" fillId="0" borderId="0" xfId="4799" applyFont="1" applyFill="1" applyBorder="1" applyAlignment="1">
      <alignment vertical="top"/>
    </xf>
    <xf numFmtId="0" fontId="14" fillId="0" borderId="10" xfId="2520" applyFont="1" applyFill="1" applyBorder="1"/>
    <xf numFmtId="0" fontId="3" fillId="0" borderId="35" xfId="2520" applyFill="1" applyBorder="1"/>
    <xf numFmtId="0" fontId="36" fillId="0" borderId="35" xfId="2520" applyFont="1" applyFill="1" applyBorder="1"/>
    <xf numFmtId="0" fontId="36" fillId="0" borderId="35" xfId="2520" applyFont="1" applyFill="1" applyBorder="1" applyAlignment="1"/>
    <xf numFmtId="0" fontId="31" fillId="0" borderId="35" xfId="2520" applyFont="1" applyFill="1" applyBorder="1"/>
    <xf numFmtId="0" fontId="35" fillId="0" borderId="35" xfId="2520" applyFont="1" applyFill="1" applyBorder="1" applyAlignment="1">
      <alignment horizontal="left"/>
    </xf>
    <xf numFmtId="0" fontId="3" fillId="0" borderId="11" xfId="2520" applyFill="1" applyBorder="1"/>
    <xf numFmtId="0" fontId="117" fillId="0" borderId="0" xfId="4799" applyFont="1" applyFill="1" applyBorder="1" applyAlignment="1">
      <alignment vertical="center"/>
    </xf>
    <xf numFmtId="0" fontId="120" fillId="0" borderId="0" xfId="4799" applyFont="1" applyFill="1" applyBorder="1" applyAlignment="1">
      <alignment horizontal="left" vertical="top"/>
    </xf>
    <xf numFmtId="0" fontId="38" fillId="0" borderId="0" xfId="2520" applyFont="1" applyFill="1" applyBorder="1"/>
    <xf numFmtId="0" fontId="118" fillId="0" borderId="0" xfId="2520" applyFont="1" applyFill="1" applyBorder="1" applyAlignment="1">
      <alignment horizontal="left"/>
    </xf>
    <xf numFmtId="0" fontId="38" fillId="0" borderId="0" xfId="2520" applyFont="1" applyFill="1" applyBorder="1" applyAlignment="1">
      <alignment vertical="top"/>
    </xf>
    <xf numFmtId="0" fontId="119" fillId="0" borderId="0" xfId="0" applyFont="1" applyFill="1" applyBorder="1" applyAlignment="1">
      <alignment horizontal="left" vertical="center" indent="1"/>
    </xf>
    <xf numFmtId="0" fontId="38" fillId="0" borderId="0" xfId="2520" applyFont="1" applyFill="1" applyBorder="1" applyAlignment="1">
      <alignment horizontal="left" indent="1"/>
    </xf>
    <xf numFmtId="0" fontId="59" fillId="0" borderId="0" xfId="0" applyFont="1" applyAlignment="1">
      <alignment horizontal="center" vertical="center"/>
    </xf>
    <xf numFmtId="49" fontId="23" fillId="0" borderId="117" xfId="0" applyNumberFormat="1" applyFont="1" applyFill="1" applyBorder="1" applyAlignment="1">
      <alignment horizontal="center" vertical="center"/>
    </xf>
    <xf numFmtId="49" fontId="23" fillId="33" borderId="117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49" fillId="0" borderId="0" xfId="2590" applyFont="1" applyBorder="1" applyAlignment="1" applyProtection="1">
      <alignment horizontal="left" vertical="center"/>
    </xf>
    <xf numFmtId="0" fontId="0" fillId="0" borderId="134" xfId="0" applyFont="1" applyBorder="1" applyAlignment="1">
      <alignment horizontal="center" vertical="center"/>
    </xf>
    <xf numFmtId="0" fontId="44" fillId="0" borderId="135" xfId="0" applyFont="1" applyFill="1" applyBorder="1" applyAlignment="1">
      <alignment horizontal="center" vertical="center" wrapText="1"/>
    </xf>
    <xf numFmtId="0" fontId="44" fillId="0" borderId="135" xfId="0" applyFont="1" applyFill="1" applyBorder="1" applyAlignment="1">
      <alignment horizontal="center" vertical="center"/>
    </xf>
    <xf numFmtId="0" fontId="44" fillId="0" borderId="136" xfId="0" applyFont="1" applyFill="1" applyBorder="1" applyAlignment="1">
      <alignment horizontal="center" vertical="center" wrapText="1"/>
    </xf>
    <xf numFmtId="0" fontId="0" fillId="0" borderId="126" xfId="0" applyNumberFormat="1" applyFont="1" applyBorder="1" applyAlignment="1">
      <alignment horizontal="center" vertical="center"/>
    </xf>
    <xf numFmtId="0" fontId="103" fillId="0" borderId="127" xfId="0" applyFont="1" applyFill="1" applyBorder="1" applyAlignment="1">
      <alignment horizontal="left" vertical="center" indent="1"/>
    </xf>
    <xf numFmtId="0" fontId="103" fillId="0" borderId="127" xfId="0" applyFont="1" applyFill="1" applyBorder="1" applyAlignment="1">
      <alignment horizontal="center" vertical="center"/>
    </xf>
    <xf numFmtId="0" fontId="103" fillId="0" borderId="127" xfId="0" applyFont="1" applyFill="1" applyBorder="1" applyAlignment="1">
      <alignment horizontal="center" vertical="center" wrapText="1"/>
    </xf>
    <xf numFmtId="0" fontId="0" fillId="0" borderId="128" xfId="0" applyFont="1" applyBorder="1" applyAlignment="1">
      <alignment horizontal="center" vertical="center"/>
    </xf>
    <xf numFmtId="0" fontId="0" fillId="0" borderId="123" xfId="0" applyNumberFormat="1" applyFont="1" applyBorder="1" applyAlignment="1">
      <alignment horizontal="center" vertical="center"/>
    </xf>
    <xf numFmtId="0" fontId="103" fillId="0" borderId="117" xfId="0" applyFont="1" applyFill="1" applyBorder="1" applyAlignment="1">
      <alignment horizontal="left" vertical="center" indent="1"/>
    </xf>
    <xf numFmtId="0" fontId="103" fillId="0" borderId="117" xfId="0" applyFont="1" applyFill="1" applyBorder="1" applyAlignment="1">
      <alignment horizontal="center" vertical="center"/>
    </xf>
    <xf numFmtId="0" fontId="103" fillId="0" borderId="117" xfId="0" applyFont="1" applyFill="1" applyBorder="1" applyAlignment="1">
      <alignment horizontal="center" vertical="center" wrapText="1"/>
    </xf>
    <xf numFmtId="0" fontId="0" fillId="0" borderId="124" xfId="0" applyFont="1" applyBorder="1" applyAlignment="1">
      <alignment horizontal="center" vertical="center"/>
    </xf>
    <xf numFmtId="0" fontId="0" fillId="0" borderId="129" xfId="0" applyNumberFormat="1" applyFont="1" applyBorder="1" applyAlignment="1">
      <alignment horizontal="center" vertical="center"/>
    </xf>
    <xf numFmtId="0" fontId="103" fillId="0" borderId="130" xfId="0" applyFont="1" applyFill="1" applyBorder="1" applyAlignment="1">
      <alignment horizontal="left" vertical="center" indent="1"/>
    </xf>
    <xf numFmtId="0" fontId="103" fillId="0" borderId="130" xfId="0" applyFont="1" applyFill="1" applyBorder="1" applyAlignment="1">
      <alignment horizontal="center" vertical="center"/>
    </xf>
    <xf numFmtId="0" fontId="103" fillId="0" borderId="130" xfId="0" applyFont="1" applyFill="1" applyBorder="1" applyAlignment="1">
      <alignment horizontal="center" vertical="center" wrapText="1"/>
    </xf>
    <xf numFmtId="0" fontId="0" fillId="0" borderId="131" xfId="0" applyFont="1" applyBorder="1" applyAlignment="1">
      <alignment horizontal="center" vertical="center"/>
    </xf>
    <xf numFmtId="0" fontId="35" fillId="0" borderId="0" xfId="1915" applyFont="1" applyAlignment="1" applyProtection="1">
      <alignment horizontal="center" vertical="center"/>
    </xf>
    <xf numFmtId="0" fontId="3" fillId="0" borderId="0" xfId="1915" applyProtection="1"/>
    <xf numFmtId="0" fontId="0" fillId="0" borderId="0" xfId="1915" applyFont="1" applyAlignment="1" applyProtection="1"/>
    <xf numFmtId="0" fontId="124" fillId="0" borderId="0" xfId="1915" applyFont="1" applyProtection="1"/>
    <xf numFmtId="0" fontId="124" fillId="0" borderId="0" xfId="1915" applyFont="1" applyAlignment="1" applyProtection="1"/>
    <xf numFmtId="0" fontId="124" fillId="0" borderId="0" xfId="1915" applyFont="1" applyBorder="1" applyProtection="1"/>
    <xf numFmtId="0" fontId="124" fillId="0" borderId="0" xfId="1915" applyFont="1" applyBorder="1" applyAlignment="1" applyProtection="1"/>
    <xf numFmtId="0" fontId="127" fillId="0" borderId="0" xfId="2166" applyFont="1" applyBorder="1" applyAlignment="1" applyProtection="1">
      <alignment horizontal="left" vertical="center"/>
    </xf>
    <xf numFmtId="0" fontId="128" fillId="0" borderId="0" xfId="2166" applyFont="1" applyBorder="1" applyAlignment="1" applyProtection="1">
      <alignment horizontal="center" vertical="center"/>
    </xf>
    <xf numFmtId="0" fontId="123" fillId="0" borderId="0" xfId="2590" applyFont="1" applyBorder="1" applyAlignment="1" applyProtection="1">
      <alignment horizontal="left" vertical="center"/>
    </xf>
    <xf numFmtId="0" fontId="123" fillId="0" borderId="0" xfId="2590" applyFont="1" applyBorder="1" applyAlignment="1" applyProtection="1">
      <alignment horizontal="right" vertical="center"/>
    </xf>
    <xf numFmtId="14" fontId="124" fillId="0" borderId="0" xfId="1915" applyNumberFormat="1" applyFont="1" applyProtection="1"/>
    <xf numFmtId="0" fontId="127" fillId="0" borderId="0" xfId="4797" applyFont="1" applyBorder="1" applyAlignment="1" applyProtection="1">
      <alignment horizontal="center" vertical="center" wrapText="1"/>
    </xf>
    <xf numFmtId="0" fontId="34" fillId="0" borderId="0" xfId="2590" applyFont="1" applyBorder="1" applyAlignment="1" applyProtection="1">
      <alignment horizontal="right" vertical="center"/>
    </xf>
    <xf numFmtId="14" fontId="124" fillId="0" borderId="0" xfId="1915" applyNumberFormat="1" applyFont="1" applyAlignment="1" applyProtection="1">
      <alignment horizontal="center" vertical="center"/>
    </xf>
    <xf numFmtId="0" fontId="125" fillId="0" borderId="0" xfId="1915" applyFont="1" applyAlignment="1" applyProtection="1">
      <alignment horizontal="center" vertical="center"/>
    </xf>
    <xf numFmtId="0" fontId="35" fillId="0" borderId="0" xfId="1915" applyFont="1" applyProtection="1"/>
    <xf numFmtId="0" fontId="131" fillId="33" borderId="0" xfId="1915" applyFont="1" applyFill="1" applyAlignment="1" applyProtection="1">
      <alignment horizontal="center" vertical="center"/>
    </xf>
    <xf numFmtId="0" fontId="35" fillId="0" borderId="134" xfId="1915" applyFont="1" applyBorder="1" applyAlignment="1" applyProtection="1">
      <alignment horizontal="center" vertical="center" textRotation="90"/>
    </xf>
    <xf numFmtId="0" fontId="127" fillId="0" borderId="135" xfId="4797" applyFont="1" applyBorder="1" applyAlignment="1" applyProtection="1">
      <alignment horizontal="center" vertical="center" wrapText="1"/>
    </xf>
    <xf numFmtId="0" fontId="127" fillId="14" borderId="135" xfId="4797" applyFont="1" applyFill="1" applyBorder="1" applyAlignment="1" applyProtection="1">
      <alignment horizontal="center" vertical="center" wrapText="1"/>
    </xf>
    <xf numFmtId="0" fontId="132" fillId="0" borderId="135" xfId="4797" applyFont="1" applyBorder="1" applyAlignment="1" applyProtection="1">
      <alignment horizontal="center" vertical="center" wrapText="1"/>
    </xf>
    <xf numFmtId="0" fontId="132" fillId="0" borderId="136" xfId="4797" applyFont="1" applyBorder="1" applyAlignment="1" applyProtection="1">
      <alignment horizontal="center" vertical="center" wrapText="1"/>
    </xf>
    <xf numFmtId="0" fontId="35" fillId="0" borderId="0" xfId="1915" applyFont="1" applyBorder="1" applyAlignment="1" applyProtection="1">
      <alignment horizontal="center" vertical="center" textRotation="90"/>
    </xf>
    <xf numFmtId="0" fontId="132" fillId="0" borderId="0" xfId="4797" applyFont="1" applyBorder="1" applyAlignment="1" applyProtection="1">
      <alignment horizontal="center" vertical="center" wrapText="1"/>
    </xf>
    <xf numFmtId="0" fontId="133" fillId="0" borderId="126" xfId="1915" applyFont="1" applyBorder="1" applyAlignment="1" applyProtection="1">
      <alignment horizontal="center" vertical="center"/>
    </xf>
    <xf numFmtId="0" fontId="35" fillId="0" borderId="127" xfId="1915" applyFont="1" applyBorder="1" applyAlignment="1" applyProtection="1">
      <alignment horizontal="center" vertical="center"/>
    </xf>
    <xf numFmtId="0" fontId="3" fillId="0" borderId="128" xfId="1915" applyBorder="1" applyAlignment="1" applyProtection="1">
      <alignment horizontal="center" vertical="center"/>
      <protection locked="0"/>
    </xf>
    <xf numFmtId="0" fontId="3" fillId="43" borderId="0" xfId="2498" applyFill="1" applyAlignment="1" applyProtection="1">
      <alignment horizontal="center" vertical="center"/>
    </xf>
    <xf numFmtId="0" fontId="133" fillId="0" borderId="123" xfId="1915" applyFont="1" applyBorder="1" applyAlignment="1" applyProtection="1">
      <alignment horizontal="center" vertical="center"/>
    </xf>
    <xf numFmtId="0" fontId="35" fillId="0" borderId="117" xfId="1915" applyFont="1" applyBorder="1" applyAlignment="1" applyProtection="1">
      <alignment horizontal="center" vertical="center"/>
    </xf>
    <xf numFmtId="0" fontId="3" fillId="0" borderId="124" xfId="1915" applyBorder="1" applyAlignment="1" applyProtection="1">
      <alignment horizontal="center" vertical="center"/>
      <protection locked="0"/>
    </xf>
    <xf numFmtId="0" fontId="3" fillId="0" borderId="124" xfId="1915" applyFont="1" applyBorder="1" applyAlignment="1" applyProtection="1">
      <alignment horizontal="center" vertical="center"/>
      <protection locked="0"/>
    </xf>
    <xf numFmtId="0" fontId="3" fillId="14" borderId="0" xfId="2498" applyFill="1" applyAlignment="1" applyProtection="1">
      <alignment horizontal="center" vertical="center"/>
    </xf>
    <xf numFmtId="0" fontId="133" fillId="0" borderId="129" xfId="1915" applyFont="1" applyBorder="1" applyAlignment="1" applyProtection="1">
      <alignment horizontal="center" vertical="center"/>
    </xf>
    <xf numFmtId="0" fontId="35" fillId="0" borderId="130" xfId="1915" applyFont="1" applyBorder="1" applyAlignment="1">
      <alignment horizontal="center" vertical="center"/>
    </xf>
    <xf numFmtId="0" fontId="14" fillId="0" borderId="130" xfId="1915" applyFont="1" applyBorder="1" applyAlignment="1">
      <alignment horizontal="center" vertical="center"/>
    </xf>
    <xf numFmtId="0" fontId="3" fillId="0" borderId="131" xfId="1915" applyBorder="1" applyAlignment="1" applyProtection="1">
      <alignment horizontal="center" vertical="center"/>
      <protection locked="0"/>
    </xf>
    <xf numFmtId="49" fontId="123" fillId="0" borderId="0" xfId="1915" applyNumberFormat="1" applyFont="1" applyFill="1" applyBorder="1" applyAlignment="1" applyProtection="1">
      <alignment horizontal="center" vertical="center" wrapText="1"/>
    </xf>
    <xf numFmtId="0" fontId="76" fillId="0" borderId="0" xfId="4801" applyNumberFormat="1" applyFont="1" applyFill="1" applyBorder="1" applyAlignment="1">
      <alignment horizontal="left" vertical="center"/>
    </xf>
    <xf numFmtId="0" fontId="3" fillId="0" borderId="0" xfId="1915" applyAlignment="1" applyProtection="1">
      <alignment horizontal="left"/>
    </xf>
    <xf numFmtId="0" fontId="76" fillId="0" borderId="0" xfId="4801" applyNumberFormat="1" applyFont="1" applyFill="1" applyBorder="1" applyAlignment="1">
      <alignment horizontal="center" vertical="center"/>
    </xf>
    <xf numFmtId="0" fontId="135" fillId="0" borderId="144" xfId="4799" applyFont="1" applyFill="1" applyBorder="1" applyAlignment="1">
      <alignment horizontal="center" vertical="center"/>
    </xf>
    <xf numFmtId="14" fontId="134" fillId="0" borderId="146" xfId="1915" applyNumberFormat="1" applyFont="1" applyFill="1" applyBorder="1" applyAlignment="1" applyProtection="1">
      <alignment horizontal="left" vertical="center"/>
    </xf>
    <xf numFmtId="0" fontId="59" fillId="0" borderId="0" xfId="0" applyFont="1" applyAlignment="1">
      <alignment horizontal="center" vertical="center"/>
    </xf>
    <xf numFmtId="49" fontId="23" fillId="50" borderId="117" xfId="0" applyNumberFormat="1" applyFont="1" applyFill="1" applyBorder="1" applyAlignment="1">
      <alignment horizontal="center" vertical="center"/>
    </xf>
    <xf numFmtId="0" fontId="81" fillId="0" borderId="102" xfId="4799" applyFont="1" applyFill="1" applyBorder="1" applyAlignment="1">
      <alignment horizontal="left" vertical="center" wrapText="1" indent="1"/>
    </xf>
    <xf numFmtId="0" fontId="136" fillId="0" borderId="145" xfId="4799" applyFont="1" applyFill="1" applyBorder="1" applyAlignment="1">
      <alignment horizontal="center" vertical="center"/>
    </xf>
    <xf numFmtId="0" fontId="35" fillId="0" borderId="127" xfId="1915" applyFont="1" applyBorder="1" applyAlignment="1" applyProtection="1">
      <alignment horizontal="left" vertical="center" wrapText="1"/>
    </xf>
    <xf numFmtId="0" fontId="35" fillId="0" borderId="117" xfId="1915" applyFont="1" applyBorder="1" applyAlignment="1" applyProtection="1">
      <alignment horizontal="left" vertical="center" wrapText="1"/>
    </xf>
    <xf numFmtId="0" fontId="3" fillId="43" borderId="0" xfId="2498" applyFill="1" applyProtection="1"/>
    <xf numFmtId="0" fontId="0" fillId="43" borderId="0" xfId="2498" applyFont="1" applyFill="1" applyProtection="1"/>
    <xf numFmtId="0" fontId="102" fillId="0" borderId="0" xfId="0" applyFont="1" applyAlignment="1" applyProtection="1">
      <alignment horizontal="center" vertical="center"/>
      <protection hidden="1"/>
    </xf>
    <xf numFmtId="0" fontId="102" fillId="0" borderId="0" xfId="0" applyFont="1" applyAlignment="1">
      <alignment horizontal="center" vertical="center"/>
    </xf>
    <xf numFmtId="0" fontId="23" fillId="0" borderId="53" xfId="0" applyFont="1" applyFill="1" applyBorder="1" applyAlignment="1" applyProtection="1">
      <alignment horizontal="center" vertical="center"/>
      <protection hidden="1"/>
    </xf>
    <xf numFmtId="0" fontId="23" fillId="0" borderId="49" xfId="0" applyFont="1" applyFill="1" applyBorder="1" applyAlignment="1">
      <alignment horizontal="center" vertical="center"/>
    </xf>
    <xf numFmtId="0" fontId="137" fillId="0" borderId="123" xfId="0" applyFont="1" applyFill="1" applyBorder="1" applyAlignment="1">
      <alignment horizontal="center" vertical="center" wrapText="1"/>
    </xf>
    <xf numFmtId="0" fontId="23" fillId="14" borderId="117" xfId="0" applyFont="1" applyFill="1" applyBorder="1" applyAlignment="1">
      <alignment horizontal="center" vertical="center" wrapText="1"/>
    </xf>
    <xf numFmtId="0" fontId="23" fillId="0" borderId="117" xfId="0" applyFont="1" applyFill="1" applyBorder="1" applyAlignment="1">
      <alignment horizontal="center" vertical="center"/>
    </xf>
    <xf numFmtId="0" fontId="23" fillId="33" borderId="117" xfId="0" applyFont="1" applyFill="1" applyBorder="1" applyAlignment="1">
      <alignment horizontal="center" vertical="center"/>
    </xf>
    <xf numFmtId="2" fontId="23" fillId="33" borderId="117" xfId="0" applyNumberFormat="1" applyFont="1" applyFill="1" applyBorder="1" applyAlignment="1">
      <alignment horizontal="center" vertical="center"/>
    </xf>
    <xf numFmtId="14" fontId="23" fillId="0" borderId="117" xfId="0" applyNumberFormat="1" applyFont="1" applyBorder="1" applyAlignment="1">
      <alignment horizontal="center" vertical="center"/>
    </xf>
    <xf numFmtId="14" fontId="23" fillId="0" borderId="117" xfId="0" applyNumberFormat="1" applyFont="1" applyFill="1" applyBorder="1" applyAlignment="1">
      <alignment horizontal="center" vertical="center"/>
    </xf>
    <xf numFmtId="0" fontId="23" fillId="33" borderId="117" xfId="0" applyNumberFormat="1" applyFont="1" applyFill="1" applyBorder="1" applyAlignment="1">
      <alignment horizontal="center" vertical="center"/>
    </xf>
    <xf numFmtId="14" fontId="23" fillId="14" borderId="117" xfId="0" applyNumberFormat="1" applyFont="1" applyFill="1" applyBorder="1" applyAlignment="1" applyProtection="1">
      <alignment horizontal="center" vertical="center"/>
      <protection locked="0" hidden="1"/>
    </xf>
    <xf numFmtId="0" fontId="23" fillId="14" borderId="117" xfId="0" applyFont="1" applyFill="1" applyBorder="1" applyAlignment="1" applyProtection="1">
      <alignment horizontal="center" vertical="center" wrapText="1"/>
      <protection locked="0" hidden="1"/>
    </xf>
    <xf numFmtId="0" fontId="23" fillId="14" borderId="117" xfId="0" applyFont="1" applyFill="1" applyBorder="1" applyAlignment="1" applyProtection="1">
      <alignment horizontal="center" vertical="center"/>
      <protection locked="0" hidden="1"/>
    </xf>
    <xf numFmtId="0" fontId="23" fillId="14" borderId="117" xfId="0" applyNumberFormat="1" applyFont="1" applyFill="1" applyBorder="1" applyAlignment="1" applyProtection="1">
      <alignment horizontal="center" vertical="center"/>
      <protection locked="0" hidden="1"/>
    </xf>
    <xf numFmtId="12" fontId="23" fillId="14" borderId="117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Font="1" applyFill="1" applyBorder="1" applyAlignment="1">
      <alignment horizontal="center" vertical="center"/>
    </xf>
    <xf numFmtId="0" fontId="23" fillId="50" borderId="117" xfId="0" applyFont="1" applyFill="1" applyBorder="1" applyAlignment="1">
      <alignment horizontal="center" vertical="center"/>
    </xf>
    <xf numFmtId="2" fontId="23" fillId="50" borderId="117" xfId="0" applyNumberFormat="1" applyFont="1" applyFill="1" applyBorder="1" applyAlignment="1">
      <alignment horizontal="center" vertical="center"/>
    </xf>
    <xf numFmtId="14" fontId="23" fillId="50" borderId="117" xfId="0" applyNumberFormat="1" applyFont="1" applyFill="1" applyBorder="1" applyAlignment="1">
      <alignment horizontal="center" vertical="center"/>
    </xf>
    <xf numFmtId="0" fontId="23" fillId="50" borderId="117" xfId="0" applyNumberFormat="1" applyFont="1" applyFill="1" applyBorder="1" applyAlignment="1">
      <alignment horizontal="center" vertical="center"/>
    </xf>
    <xf numFmtId="0" fontId="23" fillId="0" borderId="53" xfId="0" applyFont="1" applyFill="1" applyBorder="1" applyAlignment="1">
      <alignment horizontal="center" vertical="center"/>
    </xf>
    <xf numFmtId="0" fontId="23" fillId="0" borderId="53" xfId="0" applyFont="1" applyBorder="1" applyAlignment="1" applyProtection="1">
      <alignment horizontal="center" vertical="center"/>
      <protection hidden="1"/>
    </xf>
    <xf numFmtId="0" fontId="23" fillId="0" borderId="53" xfId="0" applyFont="1" applyBorder="1" applyAlignment="1">
      <alignment horizontal="center" vertical="center"/>
    </xf>
    <xf numFmtId="2" fontId="23" fillId="0" borderId="117" xfId="0" applyNumberFormat="1" applyFont="1" applyFill="1" applyBorder="1" applyAlignment="1">
      <alignment horizontal="center" vertical="center"/>
    </xf>
    <xf numFmtId="0" fontId="23" fillId="0" borderId="117" xfId="0" applyNumberFormat="1" applyFont="1" applyFill="1" applyBorder="1" applyAlignment="1">
      <alignment horizontal="center" vertical="center"/>
    </xf>
    <xf numFmtId="0" fontId="23" fillId="49" borderId="117" xfId="0" applyFont="1" applyFill="1" applyBorder="1" applyAlignment="1">
      <alignment horizontal="center" vertical="center"/>
    </xf>
    <xf numFmtId="14" fontId="23" fillId="49" borderId="117" xfId="0" applyNumberFormat="1" applyFont="1" applyFill="1" applyBorder="1" applyAlignment="1">
      <alignment horizontal="center" vertical="center"/>
    </xf>
    <xf numFmtId="0" fontId="23" fillId="0" borderId="62" xfId="0" applyFont="1" applyBorder="1" applyAlignment="1">
      <alignment horizontal="center" vertical="center"/>
    </xf>
    <xf numFmtId="0" fontId="23" fillId="50" borderId="117" xfId="0" applyFont="1" applyFill="1" applyBorder="1" applyAlignment="1">
      <alignment horizontal="center" vertical="center" wrapText="1"/>
    </xf>
    <xf numFmtId="14" fontId="23" fillId="33" borderId="117" xfId="0" applyNumberFormat="1" applyFont="1" applyFill="1" applyBorder="1" applyAlignment="1">
      <alignment horizontal="center" vertical="center"/>
    </xf>
    <xf numFmtId="0" fontId="23" fillId="0" borderId="117" xfId="0" applyFont="1" applyFill="1" applyBorder="1" applyAlignment="1">
      <alignment horizontal="center" vertical="center" wrapText="1"/>
    </xf>
    <xf numFmtId="12" fontId="23" fillId="14" borderId="117" xfId="0" applyNumberFormat="1" applyFont="1" applyFill="1" applyBorder="1" applyProtection="1">
      <protection locked="0" hidden="1"/>
    </xf>
    <xf numFmtId="0" fontId="23" fillId="33" borderId="117" xfId="0" applyFont="1" applyFill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33" borderId="0" xfId="0" applyFont="1" applyFill="1" applyAlignment="1" applyProtection="1">
      <alignment horizontal="center" vertical="center"/>
      <protection locked="0" hidden="1"/>
    </xf>
    <xf numFmtId="2" fontId="23" fillId="33" borderId="0" xfId="0" applyNumberFormat="1" applyFont="1" applyFill="1" applyAlignment="1" applyProtection="1">
      <alignment horizontal="center" vertical="center"/>
      <protection locked="0" hidden="1"/>
    </xf>
    <xf numFmtId="0" fontId="23" fillId="33" borderId="0" xfId="0" applyFont="1" applyFill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center"/>
      <protection hidden="1"/>
    </xf>
    <xf numFmtId="12" fontId="23" fillId="33" borderId="0" xfId="0" applyNumberFormat="1" applyFont="1" applyFill="1" applyAlignment="1" applyProtection="1">
      <alignment horizontal="center" vertical="center"/>
      <protection locked="0" hidden="1"/>
    </xf>
    <xf numFmtId="0" fontId="23" fillId="0" borderId="0" xfId="0" applyFont="1" applyFill="1" applyAlignment="1" applyProtection="1">
      <alignment horizontal="center" vertical="center"/>
      <protection locked="0" hidden="1"/>
    </xf>
    <xf numFmtId="0" fontId="23" fillId="0" borderId="0" xfId="0" applyFont="1" applyFill="1" applyAlignment="1">
      <alignment horizontal="center" vertical="center"/>
    </xf>
    <xf numFmtId="14" fontId="23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 wrapText="1"/>
    </xf>
    <xf numFmtId="0" fontId="23" fillId="33" borderId="0" xfId="0" applyFont="1" applyFill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2" fontId="23" fillId="0" borderId="0" xfId="0" applyNumberFormat="1" applyFont="1" applyFill="1" applyAlignment="1">
      <alignment horizontal="center" vertical="center"/>
    </xf>
    <xf numFmtId="14" fontId="23" fillId="14" borderId="0" xfId="0" applyNumberFormat="1" applyFont="1" applyFill="1" applyAlignment="1" applyProtection="1">
      <alignment horizontal="center" vertical="center"/>
      <protection locked="0" hidden="1"/>
    </xf>
    <xf numFmtId="0" fontId="23" fillId="14" borderId="0" xfId="0" applyFont="1" applyFill="1" applyAlignment="1" applyProtection="1">
      <alignment horizontal="center" vertical="center"/>
      <protection locked="0" hidden="1"/>
    </xf>
    <xf numFmtId="0" fontId="23" fillId="40" borderId="0" xfId="0" applyFont="1" applyFill="1" applyAlignment="1" applyProtection="1">
      <alignment horizontal="center" vertical="center"/>
      <protection locked="0" hidden="1"/>
    </xf>
    <xf numFmtId="0" fontId="23" fillId="50" borderId="0" xfId="0" applyFont="1" applyFill="1" applyAlignment="1" applyProtection="1">
      <alignment horizontal="center" vertical="center"/>
      <protection locked="0" hidden="1"/>
    </xf>
    <xf numFmtId="0" fontId="23" fillId="49" borderId="0" xfId="0" applyFont="1" applyFill="1" applyAlignment="1" applyProtection="1">
      <alignment horizontal="center" vertical="center"/>
      <protection locked="0" hidden="1"/>
    </xf>
    <xf numFmtId="0" fontId="23" fillId="0" borderId="148" xfId="0" applyFont="1" applyBorder="1" applyAlignment="1" applyProtection="1">
      <alignment horizontal="center" vertical="center"/>
      <protection hidden="1"/>
    </xf>
    <xf numFmtId="2" fontId="23" fillId="14" borderId="117" xfId="0" applyNumberFormat="1" applyFont="1" applyFill="1" applyBorder="1" applyProtection="1">
      <protection locked="0" hidden="1"/>
    </xf>
    <xf numFmtId="0" fontId="23" fillId="0" borderId="117" xfId="0" applyFont="1" applyFill="1" applyBorder="1" applyAlignment="1" applyProtection="1">
      <alignment horizontal="center" vertical="center"/>
      <protection hidden="1"/>
    </xf>
    <xf numFmtId="0" fontId="23" fillId="64" borderId="117" xfId="0" applyFont="1" applyFill="1" applyBorder="1" applyAlignment="1">
      <alignment horizontal="center" vertical="center"/>
    </xf>
    <xf numFmtId="0" fontId="23" fillId="46" borderId="117" xfId="0" applyFont="1" applyFill="1" applyBorder="1" applyAlignment="1">
      <alignment horizontal="center" vertical="center"/>
    </xf>
    <xf numFmtId="0" fontId="23" fillId="46" borderId="117" xfId="0" applyFont="1" applyFill="1" applyBorder="1" applyAlignment="1" applyProtection="1">
      <alignment horizontal="center" vertical="center"/>
      <protection hidden="1"/>
    </xf>
    <xf numFmtId="0" fontId="138" fillId="47" borderId="149" xfId="1915" applyFont="1" applyFill="1" applyBorder="1" applyAlignment="1">
      <alignment horizontal="center" vertical="center"/>
    </xf>
    <xf numFmtId="0" fontId="138" fillId="47" borderId="117" xfId="1915" applyFont="1" applyFill="1" applyBorder="1" applyAlignment="1">
      <alignment horizontal="center" vertical="center"/>
    </xf>
    <xf numFmtId="0" fontId="139" fillId="0" borderId="0" xfId="0" applyFont="1" applyAlignment="1">
      <alignment horizontal="center" vertical="center"/>
    </xf>
    <xf numFmtId="0" fontId="138" fillId="35" borderId="117" xfId="1915" applyFont="1" applyFill="1" applyBorder="1" applyAlignment="1">
      <alignment horizontal="center" vertical="center"/>
    </xf>
    <xf numFmtId="0" fontId="138" fillId="38" borderId="117" xfId="1915" applyFont="1" applyFill="1" applyBorder="1" applyAlignment="1">
      <alignment horizontal="center" vertical="center"/>
    </xf>
    <xf numFmtId="0" fontId="23" fillId="0" borderId="148" xfId="0" applyFont="1" applyFill="1" applyBorder="1" applyAlignment="1" applyProtection="1">
      <alignment horizontal="center" vertical="center"/>
      <protection hidden="1"/>
    </xf>
    <xf numFmtId="0" fontId="137" fillId="0" borderId="162" xfId="0" applyFont="1" applyFill="1" applyBorder="1" applyAlignment="1">
      <alignment horizontal="center" vertical="center" wrapText="1"/>
    </xf>
    <xf numFmtId="0" fontId="102" fillId="14" borderId="163" xfId="0" applyFont="1" applyFill="1" applyBorder="1" applyAlignment="1">
      <alignment horizontal="center" vertical="center" wrapText="1"/>
    </xf>
    <xf numFmtId="0" fontId="102" fillId="14" borderId="163" xfId="0" applyFont="1" applyFill="1" applyBorder="1" applyAlignment="1">
      <alignment horizontal="center" vertical="center"/>
    </xf>
    <xf numFmtId="0" fontId="102" fillId="0" borderId="163" xfId="0" applyFont="1" applyFill="1" applyBorder="1" applyAlignment="1">
      <alignment horizontal="center" vertical="center" wrapText="1"/>
    </xf>
    <xf numFmtId="0" fontId="102" fillId="0" borderId="163" xfId="0" applyFont="1" applyFill="1" applyBorder="1" applyAlignment="1">
      <alignment horizontal="center" vertical="center"/>
    </xf>
    <xf numFmtId="2" fontId="102" fillId="0" borderId="163" xfId="0" applyNumberFormat="1" applyFont="1" applyFill="1" applyBorder="1" applyAlignment="1">
      <alignment horizontal="center" vertical="center" wrapText="1"/>
    </xf>
    <xf numFmtId="14" fontId="102" fillId="0" borderId="163" xfId="0" applyNumberFormat="1" applyFont="1" applyFill="1" applyBorder="1" applyAlignment="1">
      <alignment horizontal="center" vertical="center" wrapText="1"/>
    </xf>
    <xf numFmtId="49" fontId="102" fillId="40" borderId="163" xfId="0" applyNumberFormat="1" applyFont="1" applyFill="1" applyBorder="1" applyAlignment="1">
      <alignment horizontal="center" vertical="center" wrapText="1"/>
    </xf>
    <xf numFmtId="49" fontId="102" fillId="38" borderId="163" xfId="0" applyNumberFormat="1" applyFont="1" applyFill="1" applyBorder="1" applyAlignment="1">
      <alignment horizontal="center" vertical="center" wrapText="1"/>
    </xf>
    <xf numFmtId="14" fontId="102" fillId="14" borderId="163" xfId="0" applyNumberFormat="1" applyFont="1" applyFill="1" applyBorder="1" applyAlignment="1" applyProtection="1">
      <alignment horizontal="center" vertical="center" wrapText="1"/>
      <protection locked="0" hidden="1"/>
    </xf>
    <xf numFmtId="0" fontId="102" fillId="14" borderId="163" xfId="0" applyFont="1" applyFill="1" applyBorder="1" applyAlignment="1" applyProtection="1">
      <alignment horizontal="center" vertical="center" wrapText="1"/>
      <protection locked="0" hidden="1"/>
    </xf>
    <xf numFmtId="0" fontId="102" fillId="40" borderId="163" xfId="0" applyFont="1" applyFill="1" applyBorder="1" applyAlignment="1" applyProtection="1">
      <alignment horizontal="center" vertical="center" wrapText="1"/>
      <protection locked="0" hidden="1"/>
    </xf>
    <xf numFmtId="0" fontId="102" fillId="50" borderId="163" xfId="0" applyFont="1" applyFill="1" applyBorder="1" applyAlignment="1" applyProtection="1">
      <alignment horizontal="center" vertical="center" wrapText="1"/>
      <protection locked="0" hidden="1"/>
    </xf>
    <xf numFmtId="0" fontId="102" fillId="0" borderId="163" xfId="0" applyFont="1" applyFill="1" applyBorder="1" applyAlignment="1" applyProtection="1">
      <alignment horizontal="center" vertical="center" wrapText="1"/>
      <protection locked="0" hidden="1"/>
    </xf>
    <xf numFmtId="0" fontId="102" fillId="14" borderId="163" xfId="0" applyFont="1" applyFill="1" applyBorder="1" applyAlignment="1" applyProtection="1">
      <alignment horizontal="center" vertical="center"/>
      <protection locked="0" hidden="1"/>
    </xf>
    <xf numFmtId="0" fontId="102" fillId="50" borderId="163" xfId="0" applyFont="1" applyFill="1" applyBorder="1" applyAlignment="1" applyProtection="1">
      <alignment horizontal="center" vertical="center"/>
      <protection locked="0" hidden="1"/>
    </xf>
    <xf numFmtId="0" fontId="34" fillId="0" borderId="163" xfId="0" applyFont="1" applyFill="1" applyBorder="1" applyAlignment="1" applyProtection="1">
      <alignment horizontal="center" vertical="center" wrapText="1"/>
      <protection locked="0" hidden="1"/>
    </xf>
    <xf numFmtId="0" fontId="102" fillId="33" borderId="164" xfId="0" applyFont="1" applyFill="1" applyBorder="1" applyAlignment="1" applyProtection="1">
      <alignment horizontal="center" vertical="center" textRotation="90"/>
      <protection locked="0" hidden="1"/>
    </xf>
    <xf numFmtId="2" fontId="102" fillId="33" borderId="164" xfId="0" applyNumberFormat="1" applyFont="1" applyFill="1" applyBorder="1" applyAlignment="1" applyProtection="1">
      <alignment horizontal="right" vertical="top" textRotation="90"/>
      <protection locked="0" hidden="1"/>
    </xf>
    <xf numFmtId="0" fontId="102" fillId="33" borderId="164" xfId="0" applyNumberFormat="1" applyFont="1" applyFill="1" applyBorder="1" applyAlignment="1" applyProtection="1">
      <alignment horizontal="right" vertical="top" textRotation="90"/>
      <protection locked="0" hidden="1"/>
    </xf>
    <xf numFmtId="0" fontId="34" fillId="0" borderId="164" xfId="0" applyFont="1" applyBorder="1" applyAlignment="1" applyProtection="1">
      <alignment horizontal="right" vertical="top" textRotation="90"/>
      <protection hidden="1"/>
    </xf>
    <xf numFmtId="14" fontId="34" fillId="0" borderId="164" xfId="0" applyNumberFormat="1" applyFont="1" applyBorder="1" applyAlignment="1" applyProtection="1">
      <alignment horizontal="right" vertical="top" textRotation="90"/>
      <protection hidden="1"/>
    </xf>
    <xf numFmtId="0" fontId="102" fillId="0" borderId="164" xfId="0" applyFont="1" applyBorder="1" applyAlignment="1" applyProtection="1">
      <alignment horizontal="right" vertical="top"/>
      <protection hidden="1"/>
    </xf>
    <xf numFmtId="0" fontId="137" fillId="0" borderId="126" xfId="0" applyFont="1" applyFill="1" applyBorder="1" applyAlignment="1">
      <alignment horizontal="center" vertical="center" wrapText="1"/>
    </xf>
    <xf numFmtId="0" fontId="23" fillId="14" borderId="127" xfId="0" applyFont="1" applyFill="1" applyBorder="1" applyAlignment="1">
      <alignment horizontal="center" vertical="center" wrapText="1"/>
    </xf>
    <xf numFmtId="0" fontId="23" fillId="0" borderId="127" xfId="0" applyFont="1" applyFill="1" applyBorder="1" applyAlignment="1">
      <alignment horizontal="center" vertical="center"/>
    </xf>
    <xf numFmtId="2" fontId="23" fillId="0" borderId="127" xfId="0" applyNumberFormat="1" applyFont="1" applyFill="1" applyBorder="1" applyAlignment="1">
      <alignment horizontal="center" vertical="center"/>
    </xf>
    <xf numFmtId="14" fontId="23" fillId="0" borderId="127" xfId="0" applyNumberFormat="1" applyFont="1" applyFill="1" applyBorder="1" applyAlignment="1">
      <alignment horizontal="center" vertical="center"/>
    </xf>
    <xf numFmtId="0" fontId="23" fillId="33" borderId="127" xfId="0" applyFont="1" applyFill="1" applyBorder="1" applyAlignment="1">
      <alignment horizontal="center" vertical="center"/>
    </xf>
    <xf numFmtId="49" fontId="23" fillId="0" borderId="127" xfId="0" applyNumberFormat="1" applyFont="1" applyFill="1" applyBorder="1" applyAlignment="1">
      <alignment horizontal="center" vertical="center"/>
    </xf>
    <xf numFmtId="0" fontId="23" fillId="0" borderId="127" xfId="0" applyNumberFormat="1" applyFont="1" applyFill="1" applyBorder="1" applyAlignment="1">
      <alignment horizontal="center" vertical="center"/>
    </xf>
    <xf numFmtId="0" fontId="23" fillId="49" borderId="127" xfId="0" applyFont="1" applyFill="1" applyBorder="1" applyAlignment="1">
      <alignment horizontal="center" vertical="center"/>
    </xf>
    <xf numFmtId="14" fontId="23" fillId="14" borderId="127" xfId="0" applyNumberFormat="1" applyFont="1" applyFill="1" applyBorder="1" applyAlignment="1" applyProtection="1">
      <alignment horizontal="center" vertical="center"/>
      <protection locked="0" hidden="1"/>
    </xf>
    <xf numFmtId="0" fontId="23" fillId="14" borderId="127" xfId="0" applyFont="1" applyFill="1" applyBorder="1" applyAlignment="1" applyProtection="1">
      <alignment horizontal="center" vertical="center" wrapText="1"/>
      <protection locked="0" hidden="1"/>
    </xf>
    <xf numFmtId="0" fontId="23" fillId="14" borderId="127" xfId="0" applyFont="1" applyFill="1" applyBorder="1" applyAlignment="1" applyProtection="1">
      <alignment horizontal="center" vertical="center"/>
      <protection locked="0" hidden="1"/>
    </xf>
    <xf numFmtId="0" fontId="23" fillId="14" borderId="127" xfId="0" applyNumberFormat="1" applyFont="1" applyFill="1" applyBorder="1" applyAlignment="1" applyProtection="1">
      <alignment horizontal="center" vertical="center"/>
      <protection locked="0" hidden="1"/>
    </xf>
    <xf numFmtId="12" fontId="23" fillId="14" borderId="127" xfId="0" applyNumberFormat="1" applyFont="1" applyFill="1" applyBorder="1" applyAlignment="1" applyProtection="1">
      <alignment horizontal="center" vertical="center"/>
      <protection locked="0" hidden="1"/>
    </xf>
    <xf numFmtId="2" fontId="23" fillId="14" borderId="127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127" xfId="0" applyFont="1" applyFill="1" applyBorder="1" applyAlignment="1" applyProtection="1">
      <alignment horizontal="center" vertical="center"/>
      <protection hidden="1"/>
    </xf>
    <xf numFmtId="0" fontId="23" fillId="64" borderId="127" xfId="0" applyFont="1" applyFill="1" applyBorder="1" applyAlignment="1">
      <alignment horizontal="center" vertical="center"/>
    </xf>
    <xf numFmtId="0" fontId="23" fillId="46" borderId="127" xfId="0" applyFont="1" applyFill="1" applyBorder="1" applyAlignment="1">
      <alignment horizontal="center" vertical="center"/>
    </xf>
    <xf numFmtId="0" fontId="23" fillId="46" borderId="127" xfId="0" applyFont="1" applyFill="1" applyBorder="1" applyAlignment="1" applyProtection="1">
      <alignment horizontal="center" vertical="center"/>
      <protection hidden="1"/>
    </xf>
    <xf numFmtId="0" fontId="23" fillId="0" borderId="128" xfId="0" applyFont="1" applyFill="1" applyBorder="1" applyAlignment="1" applyProtection="1">
      <alignment horizontal="center" vertical="center"/>
      <protection hidden="1"/>
    </xf>
    <xf numFmtId="2" fontId="23" fillId="14" borderId="117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124" xfId="0" applyFont="1" applyFill="1" applyBorder="1" applyAlignment="1" applyProtection="1">
      <alignment horizontal="center" vertical="center"/>
      <protection hidden="1"/>
    </xf>
    <xf numFmtId="0" fontId="23" fillId="0" borderId="117" xfId="0" applyFont="1" applyBorder="1" applyAlignment="1">
      <alignment horizontal="center" vertical="center"/>
    </xf>
    <xf numFmtId="49" fontId="23" fillId="0" borderId="117" xfId="0" applyNumberFormat="1" applyFont="1" applyBorder="1" applyAlignment="1">
      <alignment horizontal="center" vertical="center"/>
    </xf>
    <xf numFmtId="0" fontId="23" fillId="14" borderId="117" xfId="0" applyFont="1" applyFill="1" applyBorder="1" applyAlignment="1">
      <alignment horizontal="center" vertical="center"/>
    </xf>
    <xf numFmtId="14" fontId="23" fillId="14" borderId="117" xfId="0" applyNumberFormat="1" applyFont="1" applyFill="1" applyBorder="1" applyAlignment="1">
      <alignment horizontal="center" vertical="center"/>
    </xf>
    <xf numFmtId="0" fontId="139" fillId="0" borderId="0" xfId="0" applyFont="1" applyAlignment="1">
      <alignment horizontal="left" vertical="center" indent="1"/>
    </xf>
    <xf numFmtId="0" fontId="138" fillId="47" borderId="149" xfId="1915" applyFont="1" applyFill="1" applyBorder="1" applyAlignment="1">
      <alignment horizontal="left" vertical="center" indent="1"/>
    </xf>
    <xf numFmtId="0" fontId="138" fillId="47" borderId="117" xfId="1915" applyFont="1" applyFill="1" applyBorder="1" applyAlignment="1">
      <alignment horizontal="left" vertical="center" indent="1"/>
    </xf>
    <xf numFmtId="0" fontId="138" fillId="35" borderId="117" xfId="1915" applyFont="1" applyFill="1" applyBorder="1" applyAlignment="1">
      <alignment horizontal="left" vertical="center" indent="1"/>
    </xf>
    <xf numFmtId="0" fontId="138" fillId="38" borderId="117" xfId="1915" applyFont="1" applyFill="1" applyBorder="1" applyAlignment="1">
      <alignment horizontal="left" vertical="center" indent="1"/>
    </xf>
    <xf numFmtId="0" fontId="0" fillId="0" borderId="0" xfId="0" applyFont="1" applyAlignment="1" applyProtection="1">
      <alignment horizontal="center" vertical="center"/>
      <protection hidden="1"/>
    </xf>
    <xf numFmtId="0" fontId="35" fillId="0" borderId="0" xfId="0" applyFont="1" applyBorder="1" applyAlignment="1" applyProtection="1">
      <alignment horizontal="center" vertical="center"/>
      <protection hidden="1"/>
    </xf>
    <xf numFmtId="0" fontId="35" fillId="0" borderId="0" xfId="0" applyFont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17" fillId="0" borderId="0" xfId="0" applyFont="1" applyBorder="1" applyAlignment="1" applyProtection="1">
      <alignment horizontal="center" vertical="center"/>
      <protection hidden="1"/>
    </xf>
    <xf numFmtId="0" fontId="35" fillId="0" borderId="0" xfId="0" applyFont="1" applyBorder="1" applyProtection="1">
      <protection hidden="1"/>
    </xf>
    <xf numFmtId="0" fontId="0" fillId="0" borderId="0" xfId="0" applyFont="1" applyBorder="1" applyProtection="1">
      <protection hidden="1"/>
    </xf>
    <xf numFmtId="0" fontId="0" fillId="0" borderId="0" xfId="0" applyFont="1" applyProtection="1">
      <protection hidden="1"/>
    </xf>
    <xf numFmtId="0" fontId="139" fillId="0" borderId="0" xfId="0" applyNumberFormat="1" applyFont="1" applyBorder="1" applyAlignment="1" applyProtection="1">
      <alignment vertical="center"/>
      <protection hidden="1"/>
    </xf>
    <xf numFmtId="0" fontId="17" fillId="0" borderId="0" xfId="0" applyFont="1" applyBorder="1" applyAlignment="1" applyProtection="1">
      <alignment vertical="center"/>
      <protection hidden="1"/>
    </xf>
    <xf numFmtId="14" fontId="17" fillId="0" borderId="161" xfId="0" applyNumberFormat="1" applyFont="1" applyBorder="1" applyAlignment="1" applyProtection="1">
      <alignment horizontal="center" vertical="center"/>
      <protection hidden="1"/>
    </xf>
    <xf numFmtId="0" fontId="17" fillId="0" borderId="161" xfId="0" applyFont="1" applyBorder="1" applyAlignment="1" applyProtection="1">
      <alignment horizontal="center" vertical="center"/>
      <protection hidden="1"/>
    </xf>
    <xf numFmtId="0" fontId="35" fillId="0" borderId="0" xfId="0" applyFont="1" applyProtection="1"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145" fillId="0" borderId="0" xfId="0" applyFont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/>
      <protection hidden="1"/>
    </xf>
    <xf numFmtId="0" fontId="15" fillId="0" borderId="152" xfId="0" applyFont="1" applyBorder="1" applyAlignment="1" applyProtection="1">
      <alignment horizontal="center" vertical="center"/>
      <protection hidden="1"/>
    </xf>
    <xf numFmtId="0" fontId="15" fillId="0" borderId="0" xfId="0" applyFont="1" applyProtection="1">
      <protection hidden="1"/>
    </xf>
    <xf numFmtId="0" fontId="59" fillId="0" borderId="0" xfId="0" applyFont="1" applyAlignment="1" applyProtection="1">
      <alignment horizontal="center" vertical="center"/>
      <protection hidden="1"/>
    </xf>
    <xf numFmtId="0" fontId="59" fillId="0" borderId="0" xfId="0" applyFont="1" applyProtection="1">
      <protection hidden="1"/>
    </xf>
    <xf numFmtId="0" fontId="0" fillId="33" borderId="151" xfId="0" applyFont="1" applyFill="1" applyBorder="1" applyAlignment="1" applyProtection="1">
      <alignment horizontal="center" vertical="center"/>
      <protection hidden="1"/>
    </xf>
    <xf numFmtId="0" fontId="0" fillId="0" borderId="151" xfId="0" applyFont="1" applyFill="1" applyBorder="1" applyAlignment="1" applyProtection="1">
      <alignment horizontal="center" vertical="center"/>
      <protection hidden="1"/>
    </xf>
    <xf numFmtId="0" fontId="35" fillId="33" borderId="151" xfId="0" applyFont="1" applyFill="1" applyBorder="1" applyAlignment="1" applyProtection="1">
      <alignment horizontal="center" vertical="center"/>
      <protection hidden="1"/>
    </xf>
    <xf numFmtId="0" fontId="122" fillId="33" borderId="151" xfId="4793" applyFont="1" applyFill="1" applyBorder="1" applyAlignment="1" applyProtection="1">
      <alignment horizontal="center" vertical="center" textRotation="90" wrapText="1"/>
      <protection hidden="1"/>
    </xf>
    <xf numFmtId="0" fontId="141" fillId="0" borderId="0" xfId="0" applyFont="1" applyFill="1" applyAlignment="1" applyProtection="1">
      <alignment horizontal="center" vertical="center"/>
      <protection hidden="1"/>
    </xf>
    <xf numFmtId="0" fontId="122" fillId="33" borderId="152" xfId="4793" applyFont="1" applyFill="1" applyBorder="1" applyAlignment="1" applyProtection="1">
      <alignment horizontal="center" vertical="center" textRotation="90" wrapText="1"/>
      <protection hidden="1"/>
    </xf>
    <xf numFmtId="0" fontId="0" fillId="33" borderId="168" xfId="0" applyFont="1" applyFill="1" applyBorder="1" applyAlignment="1" applyProtection="1">
      <alignment horizontal="center" vertical="center"/>
      <protection hidden="1"/>
    </xf>
    <xf numFmtId="0" fontId="0" fillId="0" borderId="0" xfId="0" applyFont="1" applyFill="1" applyProtection="1">
      <protection hidden="1"/>
    </xf>
    <xf numFmtId="0" fontId="0" fillId="0" borderId="126" xfId="0" applyFont="1" applyFill="1" applyBorder="1" applyAlignment="1" applyProtection="1">
      <alignment horizontal="center" vertical="center"/>
      <protection hidden="1"/>
    </xf>
    <xf numFmtId="0" fontId="0" fillId="0" borderId="127" xfId="0" applyFont="1" applyFill="1" applyBorder="1" applyAlignment="1" applyProtection="1">
      <alignment horizontal="center" vertical="center"/>
      <protection hidden="1"/>
    </xf>
    <xf numFmtId="0" fontId="0" fillId="0" borderId="128" xfId="0" applyFont="1" applyFill="1" applyBorder="1" applyAlignment="1" applyProtection="1">
      <alignment horizontal="center" vertical="center"/>
      <protection hidden="1"/>
    </xf>
    <xf numFmtId="0" fontId="38" fillId="0" borderId="150" xfId="0" applyFont="1" applyFill="1" applyBorder="1" applyAlignment="1" applyProtection="1">
      <alignment horizontal="center" vertical="center"/>
      <protection hidden="1"/>
    </xf>
    <xf numFmtId="0" fontId="38" fillId="0" borderId="0" xfId="0" applyFont="1" applyFill="1" applyBorder="1" applyAlignment="1" applyProtection="1">
      <alignment horizontal="center" vertical="center"/>
      <protection hidden="1"/>
    </xf>
    <xf numFmtId="0" fontId="0" fillId="0" borderId="150" xfId="0" applyFont="1" applyFill="1" applyBorder="1" applyAlignment="1" applyProtection="1">
      <alignment horizontal="center" vertical="center"/>
      <protection hidden="1"/>
    </xf>
    <xf numFmtId="0" fontId="0" fillId="0" borderId="156" xfId="0" applyFont="1" applyFill="1" applyBorder="1" applyAlignment="1" applyProtection="1">
      <alignment horizontal="center" vertical="center"/>
      <protection hidden="1"/>
    </xf>
    <xf numFmtId="0" fontId="0" fillId="0" borderId="157" xfId="0" applyFont="1" applyFill="1" applyBorder="1" applyAlignment="1" applyProtection="1">
      <alignment horizontal="center" vertical="center"/>
      <protection hidden="1"/>
    </xf>
    <xf numFmtId="0" fontId="0" fillId="0" borderId="158" xfId="0" applyFont="1" applyFill="1" applyBorder="1" applyAlignment="1" applyProtection="1">
      <alignment horizontal="center" vertical="center"/>
      <protection hidden="1"/>
    </xf>
    <xf numFmtId="0" fontId="0" fillId="0" borderId="0" xfId="0" applyFont="1" applyBorder="1" applyAlignment="1" applyProtection="1">
      <alignment horizontal="center" vertical="center"/>
      <protection hidden="1"/>
    </xf>
    <xf numFmtId="0" fontId="0" fillId="0" borderId="132" xfId="0" applyFont="1" applyFill="1" applyBorder="1" applyAlignment="1" applyProtection="1">
      <alignment horizontal="center" vertical="center"/>
      <protection hidden="1"/>
    </xf>
    <xf numFmtId="0" fontId="0" fillId="0" borderId="133" xfId="0" applyFont="1" applyFill="1" applyBorder="1" applyAlignment="1" applyProtection="1">
      <alignment horizontal="center" vertical="center"/>
      <protection hidden="1"/>
    </xf>
    <xf numFmtId="0" fontId="0" fillId="0" borderId="66" xfId="0" applyFont="1" applyFill="1" applyBorder="1" applyAlignment="1" applyProtection="1">
      <alignment horizontal="center" vertical="center"/>
      <protection hidden="1"/>
    </xf>
    <xf numFmtId="0" fontId="0" fillId="0" borderId="123" xfId="0" applyFont="1" applyBorder="1" applyAlignment="1" applyProtection="1">
      <alignment horizontal="center" vertical="center"/>
      <protection hidden="1"/>
    </xf>
    <xf numFmtId="0" fontId="0" fillId="0" borderId="117" xfId="0" applyFont="1" applyBorder="1" applyAlignment="1" applyProtection="1">
      <alignment horizontal="center" vertical="center"/>
      <protection hidden="1"/>
    </xf>
    <xf numFmtId="0" fontId="121" fillId="0" borderId="117" xfId="0" applyNumberFormat="1" applyFont="1" applyFill="1" applyBorder="1" applyAlignment="1" applyProtection="1">
      <alignment horizontal="left" vertical="center"/>
      <protection hidden="1"/>
    </xf>
    <xf numFmtId="49" fontId="35" fillId="0" borderId="124" xfId="0" applyNumberFormat="1" applyFont="1" applyFill="1" applyBorder="1" applyAlignment="1" applyProtection="1">
      <alignment horizontal="center" vertical="center"/>
      <protection hidden="1"/>
    </xf>
    <xf numFmtId="0" fontId="35" fillId="0" borderId="123" xfId="0" applyNumberFormat="1" applyFont="1" applyFill="1" applyBorder="1" applyAlignment="1" applyProtection="1">
      <alignment horizontal="center" vertical="center"/>
      <protection hidden="1"/>
    </xf>
    <xf numFmtId="0" fontId="35" fillId="0" borderId="117" xfId="0" applyNumberFormat="1" applyFont="1" applyFill="1" applyBorder="1" applyAlignment="1" applyProtection="1">
      <alignment horizontal="center" vertical="center"/>
      <protection hidden="1"/>
    </xf>
    <xf numFmtId="0" fontId="35" fillId="0" borderId="124" xfId="0" applyNumberFormat="1" applyFont="1" applyFill="1" applyBorder="1" applyAlignment="1" applyProtection="1">
      <alignment horizontal="center" vertical="center"/>
      <protection hidden="1"/>
    </xf>
    <xf numFmtId="0" fontId="35" fillId="0" borderId="159" xfId="0" applyNumberFormat="1" applyFont="1" applyFill="1" applyBorder="1" applyAlignment="1" applyProtection="1">
      <alignment horizontal="center" vertical="center"/>
      <protection hidden="1"/>
    </xf>
    <xf numFmtId="0" fontId="35" fillId="0" borderId="147" xfId="0" applyNumberFormat="1" applyFont="1" applyFill="1" applyBorder="1" applyAlignment="1" applyProtection="1">
      <alignment horizontal="center" vertical="center"/>
      <protection hidden="1"/>
    </xf>
    <xf numFmtId="0" fontId="35" fillId="0" borderId="160" xfId="0" applyNumberFormat="1" applyFont="1" applyFill="1" applyBorder="1" applyAlignment="1" applyProtection="1">
      <alignment horizontal="center" vertical="center"/>
      <protection hidden="1"/>
    </xf>
    <xf numFmtId="0" fontId="35" fillId="0" borderId="0" xfId="0" applyNumberFormat="1" applyFont="1" applyFill="1" applyBorder="1" applyAlignment="1" applyProtection="1">
      <alignment horizontal="center" vertical="center"/>
      <protection hidden="1"/>
    </xf>
    <xf numFmtId="0" fontId="38" fillId="0" borderId="129" xfId="0" applyFont="1" applyBorder="1" applyAlignment="1" applyProtection="1">
      <alignment horizontal="center" vertical="center"/>
      <protection hidden="1"/>
    </xf>
    <xf numFmtId="0" fontId="0" fillId="0" borderId="130" xfId="0" applyFont="1" applyBorder="1" applyAlignment="1" applyProtection="1">
      <alignment horizontal="center" vertical="center"/>
      <protection hidden="1"/>
    </xf>
    <xf numFmtId="0" fontId="35" fillId="0" borderId="130" xfId="0" applyFont="1" applyBorder="1" applyAlignment="1" applyProtection="1">
      <alignment horizontal="center" vertical="center"/>
      <protection hidden="1"/>
    </xf>
    <xf numFmtId="0" fontId="35" fillId="0" borderId="131" xfId="0" applyFont="1" applyBorder="1" applyAlignment="1" applyProtection="1">
      <alignment horizontal="center" vertical="center"/>
      <protection hidden="1"/>
    </xf>
    <xf numFmtId="0" fontId="35" fillId="0" borderId="129" xfId="0" applyFont="1" applyBorder="1" applyAlignment="1" applyProtection="1">
      <alignment horizontal="center" vertical="center"/>
      <protection hidden="1"/>
    </xf>
    <xf numFmtId="0" fontId="35" fillId="0" borderId="129" xfId="0" applyNumberFormat="1" applyFont="1" applyFill="1" applyBorder="1" applyAlignment="1" applyProtection="1">
      <alignment horizontal="center" vertical="center"/>
      <protection hidden="1"/>
    </xf>
    <xf numFmtId="0" fontId="35" fillId="0" borderId="130" xfId="0" applyNumberFormat="1" applyFont="1" applyFill="1" applyBorder="1" applyAlignment="1" applyProtection="1">
      <alignment horizontal="center" vertical="center"/>
      <protection hidden="1"/>
    </xf>
    <xf numFmtId="0" fontId="35" fillId="0" borderId="131" xfId="0" applyNumberFormat="1" applyFont="1" applyFill="1" applyBorder="1" applyAlignment="1" applyProtection="1">
      <alignment horizontal="center" vertical="center"/>
      <protection hidden="1"/>
    </xf>
    <xf numFmtId="0" fontId="35" fillId="0" borderId="169" xfId="0" applyNumberFormat="1" applyFont="1" applyFill="1" applyBorder="1" applyAlignment="1" applyProtection="1">
      <alignment horizontal="center" vertical="center"/>
      <protection hidden="1"/>
    </xf>
    <xf numFmtId="0" fontId="35" fillId="0" borderId="170" xfId="0" applyNumberFormat="1" applyFont="1" applyFill="1" applyBorder="1" applyAlignment="1" applyProtection="1">
      <alignment horizontal="center" vertical="center"/>
      <protection hidden="1"/>
    </xf>
    <xf numFmtId="0" fontId="35" fillId="0" borderId="171" xfId="0" applyNumberFormat="1" applyFont="1" applyFill="1" applyBorder="1" applyAlignment="1" applyProtection="1">
      <alignment horizontal="center" vertical="center"/>
      <protection hidden="1"/>
    </xf>
    <xf numFmtId="0" fontId="146" fillId="0" borderId="0" xfId="0" applyFont="1" applyFill="1" applyAlignment="1" applyProtection="1">
      <alignment horizontal="center" vertical="center"/>
      <protection locked="0"/>
    </xf>
    <xf numFmtId="0" fontId="102" fillId="0" borderId="163" xfId="0" applyFont="1" applyFill="1" applyBorder="1" applyAlignment="1">
      <alignment vertical="center" wrapText="1"/>
    </xf>
    <xf numFmtId="0" fontId="23" fillId="0" borderId="127" xfId="0" applyFont="1" applyFill="1" applyBorder="1" applyAlignment="1">
      <alignment vertical="center"/>
    </xf>
    <xf numFmtId="0" fontId="23" fillId="0" borderId="117" xfId="0" applyFont="1" applyFill="1" applyBorder="1" applyAlignment="1">
      <alignment vertical="center"/>
    </xf>
    <xf numFmtId="0" fontId="23" fillId="50" borderId="117" xfId="0" applyFont="1" applyFill="1" applyBorder="1" applyAlignment="1">
      <alignment vertical="center"/>
    </xf>
    <xf numFmtId="0" fontId="23" fillId="33" borderId="117" xfId="0" applyFont="1" applyFill="1" applyBorder="1" applyAlignment="1">
      <alignment vertical="center"/>
    </xf>
    <xf numFmtId="0" fontId="142" fillId="33" borderId="117" xfId="0" applyFont="1" applyFill="1" applyBorder="1" applyAlignment="1">
      <alignment vertical="center"/>
    </xf>
    <xf numFmtId="0" fontId="142" fillId="0" borderId="117" xfId="0" applyFont="1" applyBorder="1" applyAlignment="1">
      <alignment vertical="center"/>
    </xf>
    <xf numFmtId="0" fontId="142" fillId="0" borderId="117" xfId="0" applyFont="1" applyFill="1" applyBorder="1" applyAlignment="1">
      <alignment vertical="center"/>
    </xf>
    <xf numFmtId="0" fontId="83" fillId="0" borderId="117" xfId="1915" applyFont="1" applyFill="1" applyBorder="1" applyAlignment="1">
      <alignment vertical="center"/>
    </xf>
    <xf numFmtId="0" fontId="23" fillId="0" borderId="117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Fill="1" applyAlignment="1">
      <alignment vertical="center"/>
    </xf>
    <xf numFmtId="0" fontId="140" fillId="0" borderId="117" xfId="1915" applyFont="1" applyFill="1" applyBorder="1" applyAlignment="1">
      <alignment vertical="center"/>
    </xf>
    <xf numFmtId="0" fontId="23" fillId="54" borderId="117" xfId="0" applyFont="1" applyFill="1" applyBorder="1" applyAlignment="1">
      <alignment vertical="center"/>
    </xf>
    <xf numFmtId="0" fontId="23" fillId="54" borderId="117" xfId="0" applyFont="1" applyFill="1" applyBorder="1" applyAlignment="1">
      <alignment horizontal="center" vertical="center"/>
    </xf>
    <xf numFmtId="2" fontId="23" fillId="54" borderId="117" xfId="0" applyNumberFormat="1" applyFont="1" applyFill="1" applyBorder="1" applyAlignment="1">
      <alignment horizontal="center" vertical="center"/>
    </xf>
    <xf numFmtId="14" fontId="23" fillId="54" borderId="117" xfId="0" applyNumberFormat="1" applyFont="1" applyFill="1" applyBorder="1" applyAlignment="1">
      <alignment horizontal="center" vertical="center"/>
    </xf>
    <xf numFmtId="0" fontId="23" fillId="54" borderId="117" xfId="0" applyFont="1" applyFill="1" applyBorder="1" applyAlignment="1">
      <alignment horizontal="center" vertical="center" wrapText="1"/>
    </xf>
    <xf numFmtId="49" fontId="23" fillId="54" borderId="117" xfId="0" applyNumberFormat="1" applyFont="1" applyFill="1" applyBorder="1" applyAlignment="1">
      <alignment horizontal="center" vertical="center"/>
    </xf>
    <xf numFmtId="49" fontId="23" fillId="14" borderId="117" xfId="0" applyNumberFormat="1" applyFont="1" applyFill="1" applyBorder="1" applyAlignment="1">
      <alignment horizontal="center" vertical="center"/>
    </xf>
    <xf numFmtId="0" fontId="79" fillId="0" borderId="86" xfId="4799" applyFont="1" applyFill="1" applyBorder="1" applyAlignment="1">
      <alignment horizontal="center" vertical="center"/>
    </xf>
    <xf numFmtId="0" fontId="108" fillId="0" borderId="127" xfId="1915" applyFont="1" applyBorder="1" applyAlignment="1">
      <alignment horizontal="center" vertical="center"/>
    </xf>
    <xf numFmtId="0" fontId="108" fillId="0" borderId="117" xfId="1915" applyFont="1" applyBorder="1" applyAlignment="1">
      <alignment horizontal="center" vertical="center"/>
    </xf>
    <xf numFmtId="0" fontId="0" fillId="0" borderId="0" xfId="2520" applyFont="1" applyAlignment="1">
      <alignment horizontal="center" vertical="center"/>
    </xf>
    <xf numFmtId="0" fontId="23" fillId="40" borderId="117" xfId="0" applyFont="1" applyFill="1" applyBorder="1" applyAlignment="1">
      <alignment horizontal="center" vertical="center"/>
    </xf>
    <xf numFmtId="14" fontId="23" fillId="40" borderId="117" xfId="0" applyNumberFormat="1" applyFont="1" applyFill="1" applyBorder="1" applyAlignment="1">
      <alignment horizontal="center" vertical="center"/>
    </xf>
    <xf numFmtId="0" fontId="23" fillId="66" borderId="117" xfId="0" applyFont="1" applyFill="1" applyBorder="1" applyAlignment="1">
      <alignment horizontal="center" vertical="center"/>
    </xf>
    <xf numFmtId="14" fontId="23" fillId="66" borderId="117" xfId="0" applyNumberFormat="1" applyFont="1" applyFill="1" applyBorder="1" applyAlignment="1">
      <alignment horizontal="center" vertical="center"/>
    </xf>
    <xf numFmtId="0" fontId="35" fillId="0" borderId="130" xfId="1915" applyFont="1" applyBorder="1" applyAlignment="1">
      <alignment horizontal="left" vertical="center" wrapText="1"/>
    </xf>
    <xf numFmtId="0" fontId="59" fillId="0" borderId="0" xfId="0" applyFont="1" applyAlignment="1">
      <alignment horizontal="center" vertical="center"/>
    </xf>
    <xf numFmtId="0" fontId="138" fillId="35" borderId="164" xfId="1915" applyFont="1" applyFill="1" applyBorder="1" applyAlignment="1">
      <alignment horizontal="center" vertical="center"/>
    </xf>
    <xf numFmtId="0" fontId="138" fillId="35" borderId="164" xfId="1915" applyFont="1" applyFill="1" applyBorder="1" applyAlignment="1">
      <alignment horizontal="left" vertical="center" indent="1"/>
    </xf>
    <xf numFmtId="0" fontId="140" fillId="35" borderId="172" xfId="1915" applyFont="1" applyFill="1" applyBorder="1" applyAlignment="1">
      <alignment horizontal="center" vertical="center"/>
    </xf>
    <xf numFmtId="0" fontId="140" fillId="35" borderId="172" xfId="1915" applyFont="1" applyFill="1" applyBorder="1" applyAlignment="1">
      <alignment vertical="center"/>
    </xf>
    <xf numFmtId="0" fontId="140" fillId="68" borderId="172" xfId="0" applyFont="1" applyFill="1" applyBorder="1" applyAlignment="1"/>
    <xf numFmtId="0" fontId="140" fillId="35" borderId="172" xfId="0" applyFont="1" applyFill="1" applyBorder="1" applyAlignment="1"/>
    <xf numFmtId="0" fontId="23" fillId="0" borderId="173" xfId="0" applyFont="1" applyFill="1" applyBorder="1" applyAlignment="1">
      <alignment vertical="center"/>
    </xf>
    <xf numFmtId="0" fontId="23" fillId="0" borderId="174" xfId="0" applyFont="1" applyFill="1" applyBorder="1" applyAlignment="1">
      <alignment horizontal="center" vertical="center"/>
    </xf>
    <xf numFmtId="0" fontId="142" fillId="0" borderId="164" xfId="0" applyFont="1" applyFill="1" applyBorder="1" applyAlignment="1">
      <alignment vertical="center"/>
    </xf>
    <xf numFmtId="0" fontId="0" fillId="67" borderId="117" xfId="0" applyFont="1" applyFill="1" applyBorder="1"/>
    <xf numFmtId="0" fontId="0" fillId="33" borderId="117" xfId="0" applyFont="1" applyFill="1" applyBorder="1"/>
    <xf numFmtId="0" fontId="142" fillId="33" borderId="175" xfId="0" applyFont="1" applyFill="1" applyBorder="1" applyAlignment="1">
      <alignment vertical="center"/>
    </xf>
    <xf numFmtId="14" fontId="23" fillId="0" borderId="173" xfId="0" applyNumberFormat="1" applyFont="1" applyBorder="1" applyAlignment="1">
      <alignment horizontal="center" vertical="center"/>
    </xf>
    <xf numFmtId="14" fontId="23" fillId="0" borderId="175" xfId="0" applyNumberFormat="1" applyFont="1" applyBorder="1" applyAlignment="1">
      <alignment horizontal="center" vertical="center"/>
    </xf>
    <xf numFmtId="0" fontId="41" fillId="33" borderId="117" xfId="0" applyFont="1" applyFill="1" applyBorder="1" applyAlignment="1">
      <alignment horizontal="left"/>
    </xf>
    <xf numFmtId="0" fontId="103" fillId="0" borderId="175" xfId="0" applyFont="1" applyFill="1" applyBorder="1" applyAlignment="1">
      <alignment horizontal="center" vertical="center" wrapText="1"/>
    </xf>
    <xf numFmtId="0" fontId="23" fillId="0" borderId="173" xfId="0" applyFont="1" applyBorder="1" applyAlignment="1">
      <alignment horizontal="center" vertical="center"/>
    </xf>
    <xf numFmtId="14" fontId="23" fillId="0" borderId="174" xfId="0" applyNumberFormat="1" applyFont="1" applyBorder="1" applyAlignment="1">
      <alignment horizontal="center" vertical="center"/>
    </xf>
    <xf numFmtId="0" fontId="23" fillId="0" borderId="117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9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 indent="1"/>
    </xf>
    <xf numFmtId="14" fontId="17" fillId="0" borderId="0" xfId="0" applyNumberFormat="1" applyFont="1" applyAlignment="1">
      <alignment horizontal="left" vertical="center" indent="1"/>
    </xf>
    <xf numFmtId="0" fontId="110" fillId="0" borderId="0" xfId="4799" applyFont="1" applyFill="1" applyBorder="1" applyAlignment="1">
      <alignment horizontal="center" vertical="center"/>
    </xf>
    <xf numFmtId="14" fontId="38" fillId="0" borderId="0" xfId="4799" applyNumberFormat="1" applyFont="1" applyFill="1" applyBorder="1" applyAlignment="1">
      <alignment horizontal="left" vertical="center" indent="3"/>
    </xf>
    <xf numFmtId="0" fontId="14" fillId="0" borderId="89" xfId="2520" applyFont="1" applyFill="1" applyBorder="1" applyAlignment="1">
      <alignment horizontal="left" vertical="center"/>
    </xf>
    <xf numFmtId="0" fontId="14" fillId="0" borderId="87" xfId="2520" applyFont="1" applyFill="1" applyBorder="1" applyAlignment="1">
      <alignment horizontal="left" vertical="center"/>
    </xf>
    <xf numFmtId="0" fontId="14" fillId="0" borderId="88" xfId="2520" applyFont="1" applyFill="1" applyBorder="1" applyAlignment="1">
      <alignment horizontal="left" vertical="center"/>
    </xf>
    <xf numFmtId="0" fontId="14" fillId="0" borderId="43" xfId="2520" applyFont="1" applyFill="1" applyBorder="1" applyAlignment="1">
      <alignment horizontal="left" vertical="center"/>
    </xf>
    <xf numFmtId="0" fontId="14" fillId="0" borderId="31" xfId="2520" applyFont="1" applyFill="1" applyBorder="1" applyAlignment="1">
      <alignment horizontal="left" vertical="center"/>
    </xf>
    <xf numFmtId="0" fontId="14" fillId="0" borderId="34" xfId="2520" applyFont="1" applyFill="1" applyBorder="1" applyAlignment="1">
      <alignment horizontal="left" vertical="center"/>
    </xf>
    <xf numFmtId="0" fontId="14" fillId="0" borderId="39" xfId="2520" applyFont="1" applyBorder="1" applyAlignment="1">
      <alignment horizontal="left" vertical="center" indent="1"/>
    </xf>
    <xf numFmtId="0" fontId="14" fillId="0" borderId="29" xfId="2520" applyFont="1" applyBorder="1" applyAlignment="1">
      <alignment horizontal="left" vertical="center" indent="1"/>
    </xf>
    <xf numFmtId="0" fontId="14" fillId="0" borderId="42" xfId="2520" applyFont="1" applyBorder="1" applyAlignment="1">
      <alignment horizontal="left" vertical="center" indent="1"/>
    </xf>
    <xf numFmtId="0" fontId="14" fillId="0" borderId="22" xfId="2520" applyFont="1" applyBorder="1" applyAlignment="1">
      <alignment horizontal="left" vertical="center" indent="1"/>
    </xf>
    <xf numFmtId="0" fontId="14" fillId="0" borderId="42" xfId="2520" applyFont="1" applyFill="1" applyBorder="1" applyAlignment="1">
      <alignment horizontal="left" vertical="center"/>
    </xf>
    <xf numFmtId="0" fontId="14" fillId="0" borderId="22" xfId="2520" applyFont="1" applyFill="1" applyBorder="1" applyAlignment="1">
      <alignment horizontal="left" vertical="center"/>
    </xf>
    <xf numFmtId="0" fontId="14" fillId="0" borderId="23" xfId="2520" applyFont="1" applyFill="1" applyBorder="1" applyAlignment="1">
      <alignment horizontal="left" vertical="center"/>
    </xf>
    <xf numFmtId="0" fontId="14" fillId="0" borderId="10" xfId="2520" applyFont="1" applyFill="1" applyBorder="1" applyAlignment="1">
      <alignment horizontal="left" vertical="center"/>
    </xf>
    <xf numFmtId="0" fontId="14" fillId="0" borderId="35" xfId="2520" applyFont="1" applyFill="1" applyBorder="1" applyAlignment="1">
      <alignment horizontal="left" vertical="center"/>
    </xf>
    <xf numFmtId="0" fontId="14" fillId="0" borderId="68" xfId="2520" applyFont="1" applyFill="1" applyBorder="1" applyAlignment="1">
      <alignment horizontal="left" vertical="center"/>
    </xf>
    <xf numFmtId="0" fontId="14" fillId="0" borderId="89" xfId="2520" applyFont="1" applyBorder="1" applyAlignment="1">
      <alignment horizontal="left" vertical="center"/>
    </xf>
    <xf numFmtId="0" fontId="14" fillId="0" borderId="87" xfId="2520" applyFont="1" applyBorder="1" applyAlignment="1">
      <alignment horizontal="left" vertical="center"/>
    </xf>
    <xf numFmtId="0" fontId="14" fillId="0" borderId="88" xfId="2520" applyFont="1" applyBorder="1" applyAlignment="1">
      <alignment horizontal="left" vertical="center"/>
    </xf>
    <xf numFmtId="0" fontId="14" fillId="0" borderId="42" xfId="2520" applyFont="1" applyBorder="1" applyAlignment="1">
      <alignment horizontal="left" vertical="center"/>
    </xf>
    <xf numFmtId="0" fontId="14" fillId="0" borderId="22" xfId="2520" applyFont="1" applyBorder="1" applyAlignment="1">
      <alignment horizontal="left" vertical="center"/>
    </xf>
    <xf numFmtId="0" fontId="14" fillId="0" borderId="23" xfId="2520" applyFont="1" applyBorder="1" applyAlignment="1">
      <alignment horizontal="left" vertical="center"/>
    </xf>
    <xf numFmtId="0" fontId="3" fillId="0" borderId="29" xfId="2520" applyFill="1" applyBorder="1" applyAlignment="1">
      <alignment horizontal="left" vertical="center" indent="1"/>
    </xf>
    <xf numFmtId="0" fontId="3" fillId="0" borderId="40" xfId="2520" applyFill="1" applyBorder="1" applyAlignment="1">
      <alignment horizontal="left" vertical="center" indent="1"/>
    </xf>
    <xf numFmtId="0" fontId="3" fillId="0" borderId="22" xfId="2520" applyFill="1" applyBorder="1" applyAlignment="1">
      <alignment horizontal="left" vertical="center" indent="1"/>
    </xf>
    <xf numFmtId="0" fontId="3" fillId="0" borderId="23" xfId="2520" applyFill="1" applyBorder="1" applyAlignment="1">
      <alignment horizontal="left" vertical="center" indent="1"/>
    </xf>
    <xf numFmtId="0" fontId="31" fillId="33" borderId="87" xfId="2520" applyFont="1" applyFill="1" applyBorder="1" applyAlignment="1">
      <alignment horizontal="left" vertical="center" indent="1"/>
    </xf>
    <xf numFmtId="0" fontId="31" fillId="33" borderId="88" xfId="2520" applyFont="1" applyFill="1" applyBorder="1" applyAlignment="1">
      <alignment horizontal="left" vertical="center" indent="1"/>
    </xf>
    <xf numFmtId="0" fontId="31" fillId="33" borderId="22" xfId="2520" applyFont="1" applyFill="1" applyBorder="1" applyAlignment="1">
      <alignment horizontal="left" vertical="center" indent="1"/>
    </xf>
    <xf numFmtId="0" fontId="31" fillId="33" borderId="23" xfId="2520" applyFont="1" applyFill="1" applyBorder="1" applyAlignment="1">
      <alignment horizontal="left" vertical="center" indent="1"/>
    </xf>
    <xf numFmtId="0" fontId="49" fillId="0" borderId="87" xfId="2520" applyFont="1" applyBorder="1" applyAlignment="1">
      <alignment horizontal="left" vertical="center" indent="1"/>
    </xf>
    <xf numFmtId="0" fontId="49" fillId="0" borderId="88" xfId="2520" applyFont="1" applyBorder="1" applyAlignment="1">
      <alignment horizontal="left" vertical="center" indent="1"/>
    </xf>
    <xf numFmtId="0" fontId="49" fillId="0" borderId="22" xfId="2520" applyFont="1" applyBorder="1" applyAlignment="1">
      <alignment horizontal="left" vertical="center" indent="1"/>
    </xf>
    <xf numFmtId="0" fontId="49" fillId="0" borderId="23" xfId="2520" applyFont="1" applyBorder="1" applyAlignment="1">
      <alignment horizontal="left" vertical="center" indent="1"/>
    </xf>
    <xf numFmtId="0" fontId="74" fillId="1" borderId="8" xfId="2520" applyFont="1" applyFill="1" applyBorder="1" applyAlignment="1">
      <alignment horizontal="center" vertical="center"/>
    </xf>
    <xf numFmtId="0" fontId="74" fillId="1" borderId="27" xfId="2520" applyFont="1" applyFill="1" applyBorder="1" applyAlignment="1">
      <alignment horizontal="center" vertical="center"/>
    </xf>
    <xf numFmtId="0" fontId="74" fillId="1" borderId="45" xfId="2520" applyFont="1" applyFill="1" applyBorder="1" applyAlignment="1">
      <alignment horizontal="center" vertical="center"/>
    </xf>
    <xf numFmtId="0" fontId="74" fillId="1" borderId="42" xfId="2520" applyFont="1" applyFill="1" applyBorder="1" applyAlignment="1">
      <alignment horizontal="center" vertical="center"/>
    </xf>
    <xf numFmtId="0" fontId="74" fillId="1" borderId="22" xfId="2520" applyFont="1" applyFill="1" applyBorder="1" applyAlignment="1">
      <alignment horizontal="center" vertical="center"/>
    </xf>
    <xf numFmtId="0" fontId="74" fillId="1" borderId="23" xfId="2520" applyFont="1" applyFill="1" applyBorder="1" applyAlignment="1">
      <alignment horizontal="center" vertical="center"/>
    </xf>
    <xf numFmtId="0" fontId="14" fillId="0" borderId="89" xfId="2520" applyFont="1" applyBorder="1" applyAlignment="1">
      <alignment horizontal="left" vertical="center" indent="1"/>
    </xf>
    <xf numFmtId="0" fontId="14" fillId="0" borderId="87" xfId="2520" applyFont="1" applyBorder="1" applyAlignment="1">
      <alignment horizontal="left" vertical="center" indent="1"/>
    </xf>
    <xf numFmtId="0" fontId="14" fillId="0" borderId="8" xfId="2520" applyFont="1" applyBorder="1" applyAlignment="1">
      <alignment horizontal="center" vertical="center" wrapText="1"/>
    </xf>
    <xf numFmtId="0" fontId="14" fillId="0" borderId="27" xfId="2520" applyFont="1" applyBorder="1" applyAlignment="1">
      <alignment horizontal="center" vertical="center" wrapText="1"/>
    </xf>
    <xf numFmtId="0" fontId="14" fillId="0" borderId="9" xfId="2520" applyFont="1" applyBorder="1" applyAlignment="1">
      <alignment horizontal="center" vertical="center" wrapText="1"/>
    </xf>
    <xf numFmtId="0" fontId="14" fillId="0" borderId="28" xfId="2520" applyFont="1" applyBorder="1" applyAlignment="1">
      <alignment horizontal="center" vertical="center" wrapText="1"/>
    </xf>
    <xf numFmtId="0" fontId="14" fillId="0" borderId="0" xfId="2520" applyFont="1" applyBorder="1" applyAlignment="1">
      <alignment horizontal="center" vertical="center" wrapText="1"/>
    </xf>
    <xf numFmtId="0" fontId="14" fillId="0" borderId="30" xfId="2520" applyFont="1" applyBorder="1" applyAlignment="1">
      <alignment horizontal="center" vertical="center" wrapText="1"/>
    </xf>
    <xf numFmtId="0" fontId="14" fillId="0" borderId="10" xfId="2520" applyFont="1" applyBorder="1" applyAlignment="1">
      <alignment horizontal="center" vertical="center" wrapText="1"/>
    </xf>
    <xf numFmtId="0" fontId="14" fillId="0" borderId="35" xfId="2520" applyFont="1" applyBorder="1" applyAlignment="1">
      <alignment horizontal="center" vertical="center" wrapText="1"/>
    </xf>
    <xf numFmtId="0" fontId="14" fillId="0" borderId="11" xfId="2520" applyFont="1" applyBorder="1" applyAlignment="1">
      <alignment horizontal="center" vertical="center" wrapText="1"/>
    </xf>
    <xf numFmtId="0" fontId="59" fillId="1" borderId="70" xfId="2520" applyFont="1" applyFill="1" applyBorder="1" applyAlignment="1">
      <alignment horizontal="center" vertical="center"/>
    </xf>
    <xf numFmtId="0" fontId="59" fillId="1" borderId="71" xfId="2520" applyFont="1" applyFill="1" applyBorder="1" applyAlignment="1">
      <alignment horizontal="center" vertical="center"/>
    </xf>
    <xf numFmtId="0" fontId="59" fillId="1" borderId="72" xfId="2520" applyFont="1" applyFill="1" applyBorder="1" applyAlignment="1">
      <alignment horizontal="center" vertical="center"/>
    </xf>
    <xf numFmtId="0" fontId="49" fillId="33" borderId="36" xfId="2520" applyFont="1" applyFill="1" applyBorder="1" applyAlignment="1">
      <alignment horizontal="left" vertical="center" indent="1"/>
    </xf>
    <xf numFmtId="0" fontId="49" fillId="33" borderId="37" xfId="2520" applyFont="1" applyFill="1" applyBorder="1" applyAlignment="1">
      <alignment horizontal="left" vertical="center" indent="1"/>
    </xf>
    <xf numFmtId="0" fontId="49" fillId="33" borderId="38" xfId="2520" applyFont="1" applyFill="1" applyBorder="1" applyAlignment="1">
      <alignment horizontal="left" vertical="center" indent="1"/>
    </xf>
    <xf numFmtId="0" fontId="55" fillId="0" borderId="32" xfId="2520" applyFont="1" applyBorder="1" applyAlignment="1">
      <alignment horizontal="center"/>
    </xf>
    <xf numFmtId="0" fontId="55" fillId="0" borderId="29" xfId="2520" applyFont="1" applyBorder="1" applyAlignment="1">
      <alignment horizontal="center"/>
    </xf>
    <xf numFmtId="0" fontId="55" fillId="0" borderId="41" xfId="2520" applyFont="1" applyBorder="1" applyAlignment="1">
      <alignment horizontal="center"/>
    </xf>
    <xf numFmtId="0" fontId="55" fillId="0" borderId="20" xfId="2520" applyFont="1" applyBorder="1" applyAlignment="1">
      <alignment horizontal="center"/>
    </xf>
    <xf numFmtId="0" fontId="55" fillId="0" borderId="0" xfId="2520" applyFont="1" applyBorder="1" applyAlignment="1">
      <alignment horizontal="center"/>
    </xf>
    <xf numFmtId="0" fontId="55" fillId="0" borderId="30" xfId="2520" applyFont="1" applyBorder="1" applyAlignment="1">
      <alignment horizontal="center"/>
    </xf>
    <xf numFmtId="0" fontId="55" fillId="0" borderId="33" xfId="2520" applyFont="1" applyBorder="1" applyAlignment="1">
      <alignment horizontal="center"/>
    </xf>
    <xf numFmtId="0" fontId="55" fillId="0" borderId="31" xfId="2520" applyFont="1" applyBorder="1" applyAlignment="1">
      <alignment horizontal="center"/>
    </xf>
    <xf numFmtId="0" fontId="55" fillId="0" borderId="44" xfId="2520" applyFont="1" applyBorder="1" applyAlignment="1">
      <alignment horizontal="center"/>
    </xf>
    <xf numFmtId="0" fontId="97" fillId="33" borderId="87" xfId="2520" applyFont="1" applyFill="1" applyBorder="1" applyAlignment="1">
      <alignment horizontal="center" vertical="center" wrapText="1"/>
    </xf>
    <xf numFmtId="0" fontId="97" fillId="33" borderId="88" xfId="2520" applyFont="1" applyFill="1" applyBorder="1" applyAlignment="1">
      <alignment horizontal="center" vertical="center" wrapText="1"/>
    </xf>
    <xf numFmtId="0" fontId="97" fillId="33" borderId="22" xfId="2520" applyFont="1" applyFill="1" applyBorder="1" applyAlignment="1">
      <alignment horizontal="center" vertical="center" wrapText="1"/>
    </xf>
    <xf numFmtId="0" fontId="97" fillId="33" borderId="23" xfId="2520" applyFont="1" applyFill="1" applyBorder="1" applyAlignment="1">
      <alignment horizontal="center" vertical="center" wrapText="1"/>
    </xf>
    <xf numFmtId="0" fontId="14" fillId="0" borderId="89" xfId="2520" applyFont="1" applyBorder="1" applyAlignment="1">
      <alignment horizontal="center" vertical="center" wrapText="1"/>
    </xf>
    <xf numFmtId="0" fontId="14" fillId="0" borderId="87" xfId="2520" applyFont="1" applyBorder="1" applyAlignment="1">
      <alignment horizontal="center" vertical="center" wrapText="1"/>
    </xf>
    <xf numFmtId="0" fontId="14" fillId="0" borderId="88" xfId="2520" applyFont="1" applyBorder="1" applyAlignment="1">
      <alignment horizontal="center" vertical="center" wrapText="1"/>
    </xf>
    <xf numFmtId="0" fontId="14" fillId="0" borderId="43" xfId="2520" applyFont="1" applyBorder="1" applyAlignment="1">
      <alignment horizontal="center" vertical="center" wrapText="1"/>
    </xf>
    <xf numFmtId="0" fontId="14" fillId="0" borderId="31" xfId="2520" applyFont="1" applyBorder="1" applyAlignment="1">
      <alignment horizontal="center" vertical="center" wrapText="1"/>
    </xf>
    <xf numFmtId="0" fontId="14" fillId="0" borderId="34" xfId="2520" applyFont="1" applyBorder="1" applyAlignment="1">
      <alignment horizontal="center" vertical="center" wrapText="1"/>
    </xf>
    <xf numFmtId="14" fontId="0" fillId="0" borderId="29" xfId="2520" applyNumberFormat="1" applyFont="1" applyFill="1" applyBorder="1" applyAlignment="1">
      <alignment horizontal="left" vertical="center" indent="1"/>
    </xf>
    <xf numFmtId="14" fontId="0" fillId="0" borderId="40" xfId="2520" applyNumberFormat="1" applyFont="1" applyFill="1" applyBorder="1" applyAlignment="1">
      <alignment horizontal="left" vertical="center" indent="1"/>
    </xf>
    <xf numFmtId="14" fontId="0" fillId="0" borderId="22" xfId="2520" applyNumberFormat="1" applyFont="1" applyFill="1" applyBorder="1" applyAlignment="1">
      <alignment horizontal="left" vertical="center" indent="1"/>
    </xf>
    <xf numFmtId="14" fontId="0" fillId="0" borderId="23" xfId="2520" applyNumberFormat="1" applyFont="1" applyFill="1" applyBorder="1" applyAlignment="1">
      <alignment horizontal="left" vertical="center" indent="1"/>
    </xf>
    <xf numFmtId="0" fontId="3" fillId="0" borderId="87" xfId="2520" applyFill="1" applyBorder="1" applyAlignment="1">
      <alignment horizontal="left" vertical="center" indent="1"/>
    </xf>
    <xf numFmtId="0" fontId="3" fillId="0" borderId="88" xfId="2520" applyFill="1" applyBorder="1" applyAlignment="1">
      <alignment horizontal="left" vertical="center" indent="1"/>
    </xf>
    <xf numFmtId="0" fontId="14" fillId="0" borderId="32" xfId="2520" applyFont="1" applyBorder="1" applyAlignment="1">
      <alignment horizontal="left" vertical="center" indent="1"/>
    </xf>
    <xf numFmtId="0" fontId="14" fillId="0" borderId="21" xfId="2520" applyFont="1" applyBorder="1" applyAlignment="1">
      <alignment horizontal="left" vertical="center" indent="1"/>
    </xf>
    <xf numFmtId="0" fontId="14" fillId="0" borderId="90" xfId="2520" applyFont="1" applyBorder="1" applyAlignment="1">
      <alignment horizontal="left" vertical="center" indent="1"/>
    </xf>
    <xf numFmtId="0" fontId="14" fillId="0" borderId="24" xfId="2520" applyFont="1" applyBorder="1" applyAlignment="1">
      <alignment horizontal="left" vertical="center" wrapText="1" indent="1"/>
    </xf>
    <xf numFmtId="0" fontId="14" fillId="0" borderId="25" xfId="2520" applyFont="1" applyBorder="1" applyAlignment="1">
      <alignment horizontal="left" vertical="center" wrapText="1" indent="1"/>
    </xf>
    <xf numFmtId="0" fontId="14" fillId="0" borderId="26" xfId="2520" applyFont="1" applyBorder="1" applyAlignment="1">
      <alignment horizontal="left" vertical="center" wrapText="1" indent="1"/>
    </xf>
    <xf numFmtId="0" fontId="74" fillId="1" borderId="46" xfId="2520" applyFont="1" applyFill="1" applyBorder="1" applyAlignment="1">
      <alignment horizontal="center" vertical="center"/>
    </xf>
    <xf numFmtId="0" fontId="74" fillId="1" borderId="9" xfId="2520" applyFont="1" applyFill="1" applyBorder="1" applyAlignment="1">
      <alignment horizontal="center" vertical="center"/>
    </xf>
    <xf numFmtId="0" fontId="74" fillId="1" borderId="21" xfId="2520" applyFont="1" applyFill="1" applyBorder="1" applyAlignment="1">
      <alignment horizontal="center" vertical="center"/>
    </xf>
    <xf numFmtId="0" fontId="74" fillId="1" borderId="47" xfId="2520" applyFont="1" applyFill="1" applyBorder="1" applyAlignment="1">
      <alignment horizontal="center" vertical="center"/>
    </xf>
    <xf numFmtId="0" fontId="49" fillId="33" borderId="90" xfId="2520" applyFont="1" applyFill="1" applyBorder="1" applyAlignment="1">
      <alignment horizontal="center" vertical="center"/>
    </xf>
    <xf numFmtId="0" fontId="49" fillId="33" borderId="87" xfId="2520" applyFont="1" applyFill="1" applyBorder="1" applyAlignment="1">
      <alignment horizontal="center" vertical="center"/>
    </xf>
    <xf numFmtId="0" fontId="49" fillId="33" borderId="48" xfId="2520" applyFont="1" applyFill="1" applyBorder="1" applyAlignment="1">
      <alignment horizontal="center" vertical="center"/>
    </xf>
    <xf numFmtId="0" fontId="0" fillId="33" borderId="21" xfId="2520" applyFont="1" applyFill="1" applyBorder="1" applyAlignment="1">
      <alignment horizontal="center" vertical="center"/>
    </xf>
    <xf numFmtId="0" fontId="0" fillId="33" borderId="22" xfId="2520" applyFont="1" applyFill="1" applyBorder="1" applyAlignment="1">
      <alignment horizontal="center" vertical="center"/>
    </xf>
    <xf numFmtId="0" fontId="0" fillId="33" borderId="47" xfId="2520" applyFont="1" applyFill="1" applyBorder="1" applyAlignment="1">
      <alignment horizontal="center" vertical="center"/>
    </xf>
    <xf numFmtId="0" fontId="3" fillId="0" borderId="90" xfId="2520" applyFill="1" applyBorder="1" applyAlignment="1">
      <alignment horizontal="center"/>
    </xf>
    <xf numFmtId="0" fontId="3" fillId="0" borderId="87" xfId="2520" applyFill="1" applyBorder="1" applyAlignment="1">
      <alignment horizontal="center"/>
    </xf>
    <xf numFmtId="0" fontId="3" fillId="0" borderId="48" xfId="2520" applyFill="1" applyBorder="1" applyAlignment="1">
      <alignment horizontal="center"/>
    </xf>
    <xf numFmtId="0" fontId="0" fillId="33" borderId="90" xfId="2520" applyFont="1" applyFill="1" applyBorder="1" applyAlignment="1">
      <alignment horizontal="center" vertical="center"/>
    </xf>
    <xf numFmtId="0" fontId="3" fillId="33" borderId="87" xfId="2520" applyFill="1" applyBorder="1" applyAlignment="1">
      <alignment horizontal="center" vertical="center"/>
    </xf>
    <xf numFmtId="0" fontId="3" fillId="33" borderId="48" xfId="2520" applyFill="1" applyBorder="1" applyAlignment="1">
      <alignment horizontal="center" vertical="center"/>
    </xf>
    <xf numFmtId="0" fontId="3" fillId="33" borderId="21" xfId="2520" applyFill="1" applyBorder="1" applyAlignment="1">
      <alignment horizontal="center" vertical="center"/>
    </xf>
    <xf numFmtId="0" fontId="3" fillId="33" borderId="22" xfId="2520" applyFill="1" applyBorder="1" applyAlignment="1">
      <alignment horizontal="center" vertical="center"/>
    </xf>
    <xf numFmtId="0" fontId="3" fillId="33" borderId="47" xfId="2520" applyFill="1" applyBorder="1" applyAlignment="1">
      <alignment horizontal="center" vertical="center"/>
    </xf>
    <xf numFmtId="0" fontId="108" fillId="0" borderId="90" xfId="2520" applyFont="1" applyFill="1" applyBorder="1" applyAlignment="1">
      <alignment horizontal="center" vertical="center"/>
    </xf>
    <xf numFmtId="0" fontId="108" fillId="0" borderId="87" xfId="2520" applyFont="1" applyFill="1" applyBorder="1" applyAlignment="1">
      <alignment horizontal="center" vertical="center"/>
    </xf>
    <xf numFmtId="0" fontId="108" fillId="0" borderId="48" xfId="2520" applyFont="1" applyFill="1" applyBorder="1" applyAlignment="1">
      <alignment horizontal="center" vertical="center"/>
    </xf>
    <xf numFmtId="0" fontId="108" fillId="0" borderId="21" xfId="2520" applyFont="1" applyFill="1" applyBorder="1" applyAlignment="1">
      <alignment horizontal="center" vertical="center"/>
    </xf>
    <xf numFmtId="0" fontId="108" fillId="0" borderId="22" xfId="2520" applyFont="1" applyFill="1" applyBorder="1" applyAlignment="1">
      <alignment horizontal="center" vertical="center"/>
    </xf>
    <xf numFmtId="0" fontId="108" fillId="0" borderId="47" xfId="2520" applyFont="1" applyFill="1" applyBorder="1" applyAlignment="1">
      <alignment horizontal="center" vertical="center"/>
    </xf>
    <xf numFmtId="0" fontId="0" fillId="0" borderId="87" xfId="2520" applyFont="1" applyBorder="1" applyAlignment="1">
      <alignment horizontal="left" vertical="center" indent="1"/>
    </xf>
    <xf numFmtId="0" fontId="0" fillId="0" borderId="88" xfId="2520" applyFont="1" applyBorder="1" applyAlignment="1">
      <alignment horizontal="left" vertical="center" indent="1"/>
    </xf>
    <xf numFmtId="0" fontId="0" fillId="0" borderId="22" xfId="2520" applyFont="1" applyBorder="1" applyAlignment="1">
      <alignment horizontal="left" vertical="center" indent="1"/>
    </xf>
    <xf numFmtId="0" fontId="0" fillId="0" borderId="23" xfId="2520" applyFont="1" applyBorder="1" applyAlignment="1">
      <alignment horizontal="left" vertical="center" indent="1"/>
    </xf>
    <xf numFmtId="0" fontId="3" fillId="0" borderId="21" xfId="2520" applyFill="1" applyBorder="1" applyAlignment="1">
      <alignment horizontal="center" vertical="center" wrapText="1"/>
    </xf>
    <xf numFmtId="0" fontId="3" fillId="0" borderId="22" xfId="2520" applyFill="1" applyBorder="1" applyAlignment="1">
      <alignment horizontal="center" vertical="center" wrapText="1"/>
    </xf>
    <xf numFmtId="0" fontId="3" fillId="0" borderId="23" xfId="2520" applyFill="1" applyBorder="1" applyAlignment="1">
      <alignment horizontal="center" vertical="center" wrapText="1"/>
    </xf>
    <xf numFmtId="0" fontId="74" fillId="61" borderId="28" xfId="2520" applyFont="1" applyFill="1" applyBorder="1" applyAlignment="1">
      <alignment horizontal="center" vertical="center" wrapText="1"/>
    </xf>
    <xf numFmtId="0" fontId="74" fillId="61" borderId="0" xfId="2520" applyFont="1" applyFill="1" applyBorder="1" applyAlignment="1">
      <alignment horizontal="center" vertical="center" wrapText="1"/>
    </xf>
    <xf numFmtId="0" fontId="74" fillId="61" borderId="30" xfId="2520" applyFont="1" applyFill="1" applyBorder="1" applyAlignment="1">
      <alignment horizontal="center" vertical="center" wrapText="1"/>
    </xf>
    <xf numFmtId="0" fontId="3" fillId="0" borderId="90" xfId="2520" applyFill="1" applyBorder="1" applyAlignment="1">
      <alignment horizontal="center" vertical="center"/>
    </xf>
    <xf numFmtId="0" fontId="3" fillId="0" borderId="87" xfId="2520" applyFill="1" applyBorder="1" applyAlignment="1">
      <alignment horizontal="center" vertical="center"/>
    </xf>
    <xf numFmtId="0" fontId="3" fillId="0" borderId="48" xfId="2520" applyFill="1" applyBorder="1" applyAlignment="1">
      <alignment horizontal="center" vertical="center"/>
    </xf>
    <xf numFmtId="0" fontId="3" fillId="0" borderId="21" xfId="2520" applyFill="1" applyBorder="1" applyAlignment="1">
      <alignment horizontal="center" vertical="center"/>
    </xf>
    <xf numFmtId="0" fontId="3" fillId="0" borderId="22" xfId="2520" applyFill="1" applyBorder="1" applyAlignment="1">
      <alignment horizontal="center" vertical="center"/>
    </xf>
    <xf numFmtId="0" fontId="3" fillId="0" borderId="47" xfId="2520" applyFill="1" applyBorder="1" applyAlignment="1">
      <alignment horizontal="center" vertical="center"/>
    </xf>
    <xf numFmtId="0" fontId="49" fillId="0" borderId="90" xfId="2520" applyFont="1" applyFill="1" applyBorder="1" applyAlignment="1">
      <alignment horizontal="center" vertical="center" wrapText="1"/>
    </xf>
    <xf numFmtId="0" fontId="49" fillId="0" borderId="87" xfId="2520" applyFont="1" applyFill="1" applyBorder="1" applyAlignment="1">
      <alignment horizontal="center" vertical="center" wrapText="1"/>
    </xf>
    <xf numFmtId="0" fontId="49" fillId="0" borderId="48" xfId="2520" applyFont="1" applyFill="1" applyBorder="1" applyAlignment="1">
      <alignment horizontal="center" vertical="center" wrapText="1"/>
    </xf>
    <xf numFmtId="0" fontId="49" fillId="0" borderId="21" xfId="2520" applyFont="1" applyFill="1" applyBorder="1" applyAlignment="1">
      <alignment horizontal="center" vertical="center" wrapText="1"/>
    </xf>
    <xf numFmtId="0" fontId="49" fillId="0" borderId="22" xfId="2520" applyFont="1" applyFill="1" applyBorder="1" applyAlignment="1">
      <alignment horizontal="center" vertical="center" wrapText="1"/>
    </xf>
    <xf numFmtId="0" fontId="49" fillId="0" borderId="47" xfId="2520" applyFont="1" applyFill="1" applyBorder="1" applyAlignment="1">
      <alignment horizontal="center" vertical="center" wrapText="1"/>
    </xf>
    <xf numFmtId="167" fontId="97" fillId="33" borderId="90" xfId="2520" applyNumberFormat="1" applyFont="1" applyFill="1" applyBorder="1" applyAlignment="1">
      <alignment horizontal="center" vertical="center"/>
    </xf>
    <xf numFmtId="167" fontId="97" fillId="33" borderId="87" xfId="2520" applyNumberFormat="1" applyFont="1" applyFill="1" applyBorder="1" applyAlignment="1">
      <alignment horizontal="center" vertical="center"/>
    </xf>
    <xf numFmtId="167" fontId="97" fillId="33" borderId="21" xfId="2520" applyNumberFormat="1" applyFont="1" applyFill="1" applyBorder="1" applyAlignment="1">
      <alignment horizontal="center" vertical="center"/>
    </xf>
    <xf numFmtId="167" fontId="97" fillId="33" borderId="22" xfId="2520" applyNumberFormat="1" applyFont="1" applyFill="1" applyBorder="1" applyAlignment="1">
      <alignment horizontal="center" vertical="center"/>
    </xf>
    <xf numFmtId="0" fontId="3" fillId="0" borderId="90" xfId="2520" applyNumberFormat="1" applyFill="1" applyBorder="1" applyAlignment="1">
      <alignment horizontal="center" vertical="center"/>
    </xf>
    <xf numFmtId="0" fontId="3" fillId="0" borderId="87" xfId="2520" applyNumberFormat="1" applyFill="1" applyBorder="1" applyAlignment="1">
      <alignment horizontal="center" vertical="center"/>
    </xf>
    <xf numFmtId="0" fontId="3" fillId="0" borderId="21" xfId="2520" applyNumberFormat="1" applyFill="1" applyBorder="1" applyAlignment="1">
      <alignment horizontal="center" vertical="center"/>
    </xf>
    <xf numFmtId="0" fontId="3" fillId="0" borderId="22" xfId="2520" applyNumberFormat="1" applyFill="1" applyBorder="1" applyAlignment="1">
      <alignment horizontal="center" vertical="center"/>
    </xf>
    <xf numFmtId="0" fontId="3" fillId="0" borderId="90" xfId="2520" applyFill="1" applyBorder="1" applyAlignment="1">
      <alignment horizontal="center" vertical="center" wrapText="1"/>
    </xf>
    <xf numFmtId="0" fontId="3" fillId="0" borderId="87" xfId="2520" applyFill="1" applyBorder="1" applyAlignment="1">
      <alignment horizontal="center" vertical="center" wrapText="1"/>
    </xf>
    <xf numFmtId="0" fontId="3" fillId="0" borderId="88" xfId="2520" applyFill="1" applyBorder="1" applyAlignment="1">
      <alignment horizontal="center" vertical="center" wrapText="1"/>
    </xf>
    <xf numFmtId="0" fontId="3" fillId="0" borderId="46" xfId="2520" applyFill="1" applyBorder="1" applyAlignment="1">
      <alignment horizontal="center" vertical="center" wrapText="1"/>
    </xf>
    <xf numFmtId="0" fontId="3" fillId="0" borderId="27" xfId="2520" applyFill="1" applyBorder="1" applyAlignment="1">
      <alignment horizontal="center" vertical="center" wrapText="1"/>
    </xf>
    <xf numFmtId="0" fontId="3" fillId="0" borderId="9" xfId="2520" applyFill="1" applyBorder="1" applyAlignment="1">
      <alignment horizontal="center" vertical="center" wrapText="1"/>
    </xf>
    <xf numFmtId="0" fontId="3" fillId="0" borderId="47" xfId="2520" applyFill="1" applyBorder="1" applyAlignment="1">
      <alignment horizontal="center" vertical="center" wrapText="1"/>
    </xf>
    <xf numFmtId="0" fontId="3" fillId="0" borderId="48" xfId="2520" applyFill="1" applyBorder="1" applyAlignment="1">
      <alignment horizontal="center" vertical="center" wrapText="1"/>
    </xf>
    <xf numFmtId="0" fontId="3" fillId="0" borderId="69" xfId="2520" applyFill="1" applyBorder="1" applyAlignment="1">
      <alignment horizontal="center" vertical="center" wrapText="1"/>
    </xf>
    <xf numFmtId="0" fontId="3" fillId="0" borderId="35" xfId="2520" applyFill="1" applyBorder="1" applyAlignment="1">
      <alignment horizontal="center" vertical="center" wrapText="1"/>
    </xf>
    <xf numFmtId="0" fontId="3" fillId="0" borderId="11" xfId="2520" applyFill="1" applyBorder="1" applyAlignment="1">
      <alignment horizontal="center" vertical="center" wrapText="1"/>
    </xf>
    <xf numFmtId="0" fontId="3" fillId="0" borderId="21" xfId="2520" applyFill="1" applyBorder="1" applyAlignment="1">
      <alignment horizontal="center"/>
    </xf>
    <xf numFmtId="0" fontId="3" fillId="0" borderId="22" xfId="2520" applyFill="1" applyBorder="1" applyAlignment="1">
      <alignment horizontal="center"/>
    </xf>
    <xf numFmtId="0" fontId="3" fillId="0" borderId="47" xfId="2520" applyFill="1" applyBorder="1" applyAlignment="1">
      <alignment horizontal="center"/>
    </xf>
    <xf numFmtId="0" fontId="3" fillId="0" borderId="68" xfId="2520" applyFill="1" applyBorder="1" applyAlignment="1">
      <alignment horizontal="center" vertical="center" wrapText="1"/>
    </xf>
    <xf numFmtId="0" fontId="14" fillId="0" borderId="8" xfId="2520" applyFont="1" applyFill="1" applyBorder="1" applyAlignment="1">
      <alignment vertical="center"/>
    </xf>
    <xf numFmtId="0" fontId="14" fillId="0" borderId="27" xfId="2520" applyFont="1" applyFill="1" applyBorder="1" applyAlignment="1">
      <alignment vertical="center"/>
    </xf>
    <xf numFmtId="0" fontId="14" fillId="0" borderId="45" xfId="2520" applyFont="1" applyFill="1" applyBorder="1" applyAlignment="1">
      <alignment vertical="center"/>
    </xf>
    <xf numFmtId="0" fontId="14" fillId="0" borderId="42" xfId="2520" applyFont="1" applyFill="1" applyBorder="1" applyAlignment="1">
      <alignment vertical="center"/>
    </xf>
    <xf numFmtId="0" fontId="14" fillId="0" borderId="22" xfId="2520" applyFont="1" applyFill="1" applyBorder="1" applyAlignment="1">
      <alignment vertical="center"/>
    </xf>
    <xf numFmtId="0" fontId="14" fillId="0" borderId="23" xfId="2520" applyFont="1" applyFill="1" applyBorder="1" applyAlignment="1">
      <alignment vertical="center"/>
    </xf>
    <xf numFmtId="0" fontId="0" fillId="0" borderId="0" xfId="2520" applyFont="1" applyAlignment="1">
      <alignment horizontal="center" vertical="center"/>
    </xf>
    <xf numFmtId="0" fontId="0" fillId="0" borderId="90" xfId="2520" applyFont="1" applyFill="1" applyBorder="1" applyAlignment="1">
      <alignment horizontal="center"/>
    </xf>
    <xf numFmtId="0" fontId="3" fillId="0" borderId="88" xfId="2520" applyFill="1" applyBorder="1" applyAlignment="1">
      <alignment horizontal="center"/>
    </xf>
    <xf numFmtId="0" fontId="0" fillId="0" borderId="21" xfId="2520" applyFont="1" applyFill="1" applyBorder="1" applyAlignment="1">
      <alignment horizontal="center"/>
    </xf>
    <xf numFmtId="0" fontId="3" fillId="0" borderId="23" xfId="2520" applyFill="1" applyBorder="1" applyAlignment="1">
      <alignment horizontal="center"/>
    </xf>
    <xf numFmtId="0" fontId="3" fillId="0" borderId="21" xfId="2520" applyFont="1" applyFill="1" applyBorder="1" applyAlignment="1">
      <alignment horizontal="center"/>
    </xf>
    <xf numFmtId="0" fontId="3" fillId="0" borderId="22" xfId="2520" applyFont="1" applyFill="1" applyBorder="1" applyAlignment="1">
      <alignment horizontal="center"/>
    </xf>
    <xf numFmtId="0" fontId="3" fillId="0" borderId="47" xfId="2520" applyFont="1" applyFill="1" applyBorder="1" applyAlignment="1">
      <alignment horizontal="center"/>
    </xf>
    <xf numFmtId="0" fontId="3" fillId="0" borderId="90" xfId="2520" applyFill="1" applyBorder="1" applyAlignment="1" applyProtection="1">
      <alignment horizontal="center" vertical="center"/>
      <protection hidden="1"/>
    </xf>
    <xf numFmtId="0" fontId="3" fillId="0" borderId="87" xfId="2520" applyFill="1" applyBorder="1" applyAlignment="1" applyProtection="1">
      <alignment horizontal="center" vertical="center"/>
      <protection hidden="1"/>
    </xf>
    <xf numFmtId="0" fontId="3" fillId="0" borderId="88" xfId="2520" applyFill="1" applyBorder="1" applyAlignment="1" applyProtection="1">
      <alignment horizontal="center" vertical="center"/>
      <protection hidden="1"/>
    </xf>
    <xf numFmtId="0" fontId="3" fillId="0" borderId="21" xfId="2520" applyFill="1" applyBorder="1" applyAlignment="1" applyProtection="1">
      <alignment horizontal="center" vertical="center"/>
      <protection hidden="1"/>
    </xf>
    <xf numFmtId="0" fontId="3" fillId="0" borderId="22" xfId="2520" applyFill="1" applyBorder="1" applyAlignment="1" applyProtection="1">
      <alignment horizontal="center" vertical="center"/>
      <protection hidden="1"/>
    </xf>
    <xf numFmtId="0" fontId="3" fillId="0" borderId="23" xfId="2520" applyFill="1" applyBorder="1" applyAlignment="1" applyProtection="1">
      <alignment horizontal="center" vertical="center"/>
      <protection hidden="1"/>
    </xf>
    <xf numFmtId="0" fontId="3" fillId="0" borderId="90" xfId="2520" applyFont="1" applyFill="1" applyBorder="1" applyAlignment="1">
      <alignment horizontal="center" vertical="center"/>
    </xf>
    <xf numFmtId="0" fontId="3" fillId="0" borderId="87" xfId="2520" applyFont="1" applyFill="1" applyBorder="1" applyAlignment="1">
      <alignment horizontal="center" vertical="center"/>
    </xf>
    <xf numFmtId="0" fontId="3" fillId="0" borderId="48" xfId="2520" applyFont="1" applyFill="1" applyBorder="1" applyAlignment="1">
      <alignment horizontal="center" vertical="center"/>
    </xf>
    <xf numFmtId="0" fontId="3" fillId="0" borderId="21" xfId="2520" applyFont="1" applyFill="1" applyBorder="1" applyAlignment="1">
      <alignment horizontal="center" vertical="center"/>
    </xf>
    <xf numFmtId="0" fontId="3" fillId="0" borderId="22" xfId="2520" applyFont="1" applyFill="1" applyBorder="1" applyAlignment="1">
      <alignment horizontal="center" vertical="center"/>
    </xf>
    <xf numFmtId="0" fontId="3" fillId="0" borderId="47" xfId="2520" applyFont="1" applyFill="1" applyBorder="1" applyAlignment="1">
      <alignment horizontal="center" vertical="center"/>
    </xf>
    <xf numFmtId="0" fontId="3" fillId="0" borderId="113" xfId="2520" applyFill="1" applyBorder="1" applyAlignment="1">
      <alignment horizontal="center" vertical="center" wrapText="1"/>
    </xf>
    <xf numFmtId="0" fontId="3" fillId="0" borderId="115" xfId="2520" applyFill="1" applyBorder="1" applyAlignment="1">
      <alignment horizontal="center" vertical="center" wrapText="1"/>
    </xf>
    <xf numFmtId="0" fontId="3" fillId="0" borderId="114" xfId="2520" applyFill="1" applyBorder="1" applyAlignment="1">
      <alignment horizontal="center" vertical="center" wrapText="1"/>
    </xf>
    <xf numFmtId="0" fontId="3" fillId="0" borderId="116" xfId="2520" applyFill="1" applyBorder="1" applyAlignment="1">
      <alignment horizontal="center" vertical="center" wrapText="1"/>
    </xf>
    <xf numFmtId="0" fontId="116" fillId="0" borderId="0" xfId="4799" applyFont="1" applyFill="1" applyBorder="1" applyAlignment="1">
      <alignment horizontal="center" vertical="center" wrapText="1"/>
    </xf>
    <xf numFmtId="0" fontId="117" fillId="0" borderId="0" xfId="4799" applyFont="1" applyFill="1" applyBorder="1" applyAlignment="1">
      <alignment horizontal="left" vertical="center" indent="1"/>
    </xf>
    <xf numFmtId="0" fontId="116" fillId="0" borderId="0" xfId="4799" applyFont="1" applyFill="1" applyBorder="1" applyAlignment="1">
      <alignment vertical="center" wrapText="1"/>
    </xf>
    <xf numFmtId="0" fontId="0" fillId="0" borderId="46" xfId="2520" applyFont="1" applyFill="1" applyBorder="1" applyAlignment="1">
      <alignment horizontal="center" vertical="center"/>
    </xf>
    <xf numFmtId="0" fontId="3" fillId="0" borderId="27" xfId="2520" applyFill="1" applyBorder="1" applyAlignment="1">
      <alignment horizontal="center" vertical="center"/>
    </xf>
    <xf numFmtId="0" fontId="3" fillId="0" borderId="45" xfId="2520" applyFill="1" applyBorder="1" applyAlignment="1">
      <alignment horizontal="center" vertical="center"/>
    </xf>
    <xf numFmtId="0" fontId="3" fillId="0" borderId="23" xfId="2520" applyFill="1" applyBorder="1" applyAlignment="1">
      <alignment horizontal="center" vertical="center"/>
    </xf>
    <xf numFmtId="0" fontId="3" fillId="0" borderId="33" xfId="2520" applyFill="1" applyBorder="1" applyAlignment="1">
      <alignment horizontal="center" vertical="center"/>
    </xf>
    <xf numFmtId="0" fontId="3" fillId="0" borderId="31" xfId="2520" applyFill="1" applyBorder="1" applyAlignment="1">
      <alignment horizontal="center" vertical="center"/>
    </xf>
    <xf numFmtId="0" fontId="3" fillId="0" borderId="44" xfId="2520" applyFill="1" applyBorder="1" applyAlignment="1">
      <alignment horizontal="center" vertical="center"/>
    </xf>
    <xf numFmtId="0" fontId="3" fillId="0" borderId="31" xfId="2520" applyFont="1" applyFill="1" applyBorder="1" applyAlignment="1">
      <alignment horizontal="center" vertical="center"/>
    </xf>
    <xf numFmtId="0" fontId="57" fillId="0" borderId="88" xfId="2520" applyFont="1" applyFill="1" applyBorder="1" applyAlignment="1">
      <alignment horizontal="center" vertical="center"/>
    </xf>
    <xf numFmtId="0" fontId="57" fillId="0" borderId="34" xfId="2520" applyFont="1" applyFill="1" applyBorder="1" applyAlignment="1">
      <alignment horizontal="center" vertical="center"/>
    </xf>
    <xf numFmtId="0" fontId="57" fillId="0" borderId="23" xfId="2520" applyFont="1" applyFill="1" applyBorder="1" applyAlignment="1">
      <alignment horizontal="center" vertical="center"/>
    </xf>
    <xf numFmtId="0" fontId="130" fillId="0" borderId="0" xfId="2590" applyFont="1" applyFill="1" applyBorder="1" applyAlignment="1" applyProtection="1">
      <alignment horizontal="center" vertical="center"/>
    </xf>
    <xf numFmtId="0" fontId="36" fillId="62" borderId="137" xfId="1915" applyFont="1" applyFill="1" applyBorder="1" applyAlignment="1" applyProtection="1">
      <alignment horizontal="center" vertical="center"/>
      <protection locked="0"/>
    </xf>
    <xf numFmtId="0" fontId="36" fillId="62" borderId="143" xfId="1915" applyFont="1" applyFill="1" applyBorder="1" applyAlignment="1" applyProtection="1">
      <alignment horizontal="center" vertical="center"/>
      <protection locked="0"/>
    </xf>
    <xf numFmtId="0" fontId="35" fillId="0" borderId="138" xfId="1915" applyFont="1" applyBorder="1" applyAlignment="1" applyProtection="1">
      <alignment horizontal="left" vertical="center" wrapText="1"/>
      <protection locked="0"/>
    </xf>
    <xf numFmtId="0" fontId="35" fillId="0" borderId="139" xfId="1915" applyFont="1" applyBorder="1" applyAlignment="1" applyProtection="1">
      <alignment horizontal="left" vertical="center" wrapText="1"/>
      <protection locked="0"/>
    </xf>
    <xf numFmtId="0" fontId="35" fillId="0" borderId="125" xfId="1915" applyFont="1" applyBorder="1" applyAlignment="1" applyProtection="1">
      <alignment horizontal="left" vertical="center" wrapText="1"/>
      <protection locked="0"/>
    </xf>
    <xf numFmtId="0" fontId="35" fillId="0" borderId="140" xfId="1915" applyFont="1" applyBorder="1" applyAlignment="1" applyProtection="1">
      <alignment horizontal="left" vertical="center" wrapText="1"/>
      <protection locked="0"/>
    </xf>
    <xf numFmtId="0" fontId="35" fillId="0" borderId="141" xfId="1915" applyFont="1" applyBorder="1" applyAlignment="1" applyProtection="1">
      <alignment horizontal="left" vertical="center" wrapText="1"/>
      <protection locked="0"/>
    </xf>
    <xf numFmtId="0" fontId="35" fillId="0" borderId="142" xfId="1915" applyFont="1" applyBorder="1" applyAlignment="1" applyProtection="1">
      <alignment horizontal="left" vertical="center" wrapText="1"/>
      <protection locked="0"/>
    </xf>
    <xf numFmtId="0" fontId="129" fillId="0" borderId="0" xfId="2590" applyFont="1" applyFill="1" applyBorder="1" applyAlignment="1" applyProtection="1">
      <alignment horizontal="left" vertical="center"/>
    </xf>
    <xf numFmtId="0" fontId="123" fillId="0" borderId="0" xfId="2590" applyFont="1" applyBorder="1" applyAlignment="1" applyProtection="1">
      <alignment horizontal="left" vertical="center" indent="1"/>
    </xf>
    <xf numFmtId="0" fontId="125" fillId="0" borderId="0" xfId="1915" applyFont="1" applyAlignment="1" applyProtection="1">
      <alignment horizontal="center" vertical="center"/>
    </xf>
    <xf numFmtId="14" fontId="35" fillId="0" borderId="0" xfId="1915" applyNumberFormat="1" applyFont="1" applyAlignment="1" applyProtection="1">
      <alignment horizontal="center" vertical="center"/>
    </xf>
    <xf numFmtId="0" fontId="126" fillId="0" borderId="0" xfId="2590" applyFont="1" applyBorder="1" applyAlignment="1" applyProtection="1">
      <alignment horizontal="left" vertical="center" wrapText="1" indent="1" readingOrder="1"/>
    </xf>
    <xf numFmtId="0" fontId="126" fillId="63" borderId="0" xfId="2590" applyFont="1" applyFill="1" applyBorder="1" applyAlignment="1" applyProtection="1">
      <alignment horizontal="center" vertical="center"/>
    </xf>
    <xf numFmtId="0" fontId="80" fillId="0" borderId="76" xfId="4799" applyFont="1" applyFill="1" applyBorder="1" applyAlignment="1">
      <alignment horizontal="center" vertical="center" wrapText="1"/>
    </xf>
    <xf numFmtId="0" fontId="80" fillId="0" borderId="77" xfId="4799" applyFont="1" applyFill="1" applyBorder="1" applyAlignment="1">
      <alignment horizontal="center" vertical="center" wrapText="1"/>
    </xf>
    <xf numFmtId="0" fontId="78" fillId="0" borderId="76" xfId="4799" applyFont="1" applyFill="1" applyBorder="1" applyAlignment="1">
      <alignment horizontal="left" vertical="center" indent="2"/>
    </xf>
    <xf numFmtId="0" fontId="78" fillId="0" borderId="83" xfId="4799" applyFont="1" applyFill="1" applyBorder="1" applyAlignment="1">
      <alignment horizontal="left" vertical="center" indent="2"/>
    </xf>
    <xf numFmtId="0" fontId="78" fillId="0" borderId="77" xfId="4799" applyFont="1" applyFill="1" applyBorder="1" applyAlignment="1">
      <alignment horizontal="left" vertical="center" indent="2"/>
    </xf>
    <xf numFmtId="0" fontId="88" fillId="55" borderId="107" xfId="4799" applyFont="1" applyFill="1" applyBorder="1" applyAlignment="1">
      <alignment horizontal="center" vertical="center"/>
    </xf>
    <xf numFmtId="0" fontId="88" fillId="55" borderId="109" xfId="4799" applyFont="1" applyFill="1" applyBorder="1" applyAlignment="1">
      <alignment horizontal="center" vertical="center"/>
    </xf>
    <xf numFmtId="0" fontId="70" fillId="55" borderId="76" xfId="4799" applyFont="1" applyFill="1" applyBorder="1" applyAlignment="1">
      <alignment horizontal="left" vertical="center" indent="6"/>
    </xf>
    <xf numFmtId="0" fontId="86" fillId="55" borderId="83" xfId="4799" applyFont="1" applyFill="1" applyBorder="1" applyAlignment="1">
      <alignment horizontal="left" vertical="center" indent="6"/>
    </xf>
    <xf numFmtId="0" fontId="86" fillId="55" borderId="77" xfId="4799" applyFont="1" applyFill="1" applyBorder="1" applyAlignment="1">
      <alignment horizontal="left" vertical="center" indent="6"/>
    </xf>
    <xf numFmtId="0" fontId="88" fillId="55" borderId="76" xfId="4799" applyFont="1" applyFill="1" applyBorder="1" applyAlignment="1">
      <alignment horizontal="center" vertical="center"/>
    </xf>
    <xf numFmtId="0" fontId="88" fillId="55" borderId="77" xfId="4799" applyFont="1" applyFill="1" applyBorder="1" applyAlignment="1">
      <alignment horizontal="center" vertical="center"/>
    </xf>
    <xf numFmtId="0" fontId="95" fillId="55" borderId="84" xfId="4799" applyFont="1" applyFill="1" applyBorder="1" applyAlignment="1">
      <alignment horizontal="center" vertical="top" wrapText="1"/>
    </xf>
    <xf numFmtId="0" fontId="96" fillId="55" borderId="85" xfId="4799" applyFont="1" applyFill="1" applyBorder="1" applyAlignment="1">
      <alignment horizontal="center" vertical="top"/>
    </xf>
    <xf numFmtId="0" fontId="95" fillId="55" borderId="73" xfId="4799" applyFont="1" applyFill="1" applyBorder="1" applyAlignment="1">
      <alignment horizontal="center" vertical="top" wrapText="1"/>
    </xf>
    <xf numFmtId="0" fontId="95" fillId="55" borderId="74" xfId="4799" applyFont="1" applyFill="1" applyBorder="1" applyAlignment="1">
      <alignment horizontal="center" vertical="top" wrapText="1"/>
    </xf>
    <xf numFmtId="0" fontId="95" fillId="55" borderId="75" xfId="4799" applyFont="1" applyFill="1" applyBorder="1" applyAlignment="1">
      <alignment horizontal="center" vertical="top" wrapText="1"/>
    </xf>
    <xf numFmtId="0" fontId="95" fillId="55" borderId="80" xfId="4799" applyFont="1" applyFill="1" applyBorder="1" applyAlignment="1">
      <alignment horizontal="center" vertical="top" wrapText="1"/>
    </xf>
    <xf numFmtId="0" fontId="95" fillId="55" borderId="81" xfId="4799" applyFont="1" applyFill="1" applyBorder="1" applyAlignment="1">
      <alignment horizontal="center" vertical="top" wrapText="1"/>
    </xf>
    <xf numFmtId="0" fontId="95" fillId="55" borderId="82" xfId="4799" applyFont="1" applyFill="1" applyBorder="1" applyAlignment="1">
      <alignment horizontal="center" vertical="top" wrapText="1"/>
    </xf>
    <xf numFmtId="0" fontId="87" fillId="55" borderId="84" xfId="4799" applyFont="1" applyFill="1" applyBorder="1" applyAlignment="1">
      <alignment horizontal="center" vertical="center"/>
    </xf>
    <xf numFmtId="0" fontId="88" fillId="55" borderId="85" xfId="4799" applyFont="1" applyFill="1" applyBorder="1" applyAlignment="1">
      <alignment horizontal="center" vertical="center"/>
    </xf>
    <xf numFmtId="0" fontId="95" fillId="55" borderId="84" xfId="4799" applyFont="1" applyFill="1" applyBorder="1" applyAlignment="1">
      <alignment horizontal="center" vertical="center"/>
    </xf>
    <xf numFmtId="0" fontId="95" fillId="55" borderId="85" xfId="4799" applyFont="1" applyFill="1" applyBorder="1" applyAlignment="1">
      <alignment horizontal="center" vertical="center"/>
    </xf>
    <xf numFmtId="0" fontId="89" fillId="55" borderId="84" xfId="4799" applyFont="1" applyFill="1" applyBorder="1" applyAlignment="1">
      <alignment horizontal="center" vertical="center" wrapText="1"/>
    </xf>
    <xf numFmtId="0" fontId="89" fillId="55" borderId="85" xfId="4799" applyFont="1" applyFill="1" applyBorder="1" applyAlignment="1">
      <alignment horizontal="center" vertical="center" wrapText="1"/>
    </xf>
    <xf numFmtId="0" fontId="86" fillId="55" borderId="84" xfId="4799" applyFont="1" applyFill="1" applyBorder="1" applyAlignment="1">
      <alignment horizontal="center" vertical="center" wrapText="1"/>
    </xf>
    <xf numFmtId="0" fontId="86" fillId="55" borderId="85" xfId="4799" applyFont="1" applyFill="1" applyBorder="1" applyAlignment="1">
      <alignment horizontal="center" vertical="center" wrapText="1"/>
    </xf>
    <xf numFmtId="0" fontId="76" fillId="0" borderId="95" xfId="4799" applyFill="1" applyBorder="1" applyAlignment="1">
      <alignment horizontal="left" vertical="top" wrapText="1"/>
    </xf>
    <xf numFmtId="0" fontId="76" fillId="0" borderId="96" xfId="4799" applyFill="1" applyBorder="1" applyAlignment="1">
      <alignment horizontal="left" vertical="top" wrapText="1"/>
    </xf>
    <xf numFmtId="0" fontId="76" fillId="0" borderId="97" xfId="4799" applyFill="1" applyBorder="1" applyAlignment="1">
      <alignment horizontal="left" vertical="top" wrapText="1"/>
    </xf>
    <xf numFmtId="0" fontId="76" fillId="0" borderId="101" xfId="4799" applyFill="1" applyBorder="1" applyAlignment="1">
      <alignment horizontal="left" vertical="top" wrapText="1"/>
    </xf>
    <xf numFmtId="0" fontId="76" fillId="0" borderId="0" xfId="4799" applyFill="1" applyBorder="1" applyAlignment="1">
      <alignment horizontal="left" vertical="top" wrapText="1"/>
    </xf>
    <xf numFmtId="0" fontId="76" fillId="0" borderId="79" xfId="4799" applyFill="1" applyBorder="1" applyAlignment="1">
      <alignment horizontal="left" vertical="top" wrapText="1"/>
    </xf>
    <xf numFmtId="0" fontId="76" fillId="0" borderId="103" xfId="4799" applyFill="1" applyBorder="1" applyAlignment="1">
      <alignment horizontal="left" vertical="top" wrapText="1"/>
    </xf>
    <xf numFmtId="0" fontId="76" fillId="0" borderId="81" xfId="4799" applyFill="1" applyBorder="1" applyAlignment="1">
      <alignment horizontal="left" vertical="top" wrapText="1"/>
    </xf>
    <xf numFmtId="0" fontId="76" fillId="0" borderId="82" xfId="4799" applyFill="1" applyBorder="1" applyAlignment="1">
      <alignment horizontal="left" vertical="top" wrapText="1"/>
    </xf>
    <xf numFmtId="0" fontId="106" fillId="0" borderId="104" xfId="4799" applyFont="1" applyFill="1" applyBorder="1" applyAlignment="1">
      <alignment horizontal="center" vertical="center" wrapText="1"/>
    </xf>
    <xf numFmtId="0" fontId="106" fillId="0" borderId="83" xfId="4799" applyFont="1" applyFill="1" applyBorder="1" applyAlignment="1">
      <alignment horizontal="center" vertical="center" wrapText="1"/>
    </xf>
    <xf numFmtId="0" fontId="106" fillId="0" borderId="102" xfId="4799" applyFont="1" applyFill="1" applyBorder="1" applyAlignment="1">
      <alignment horizontal="center" vertical="center" wrapText="1"/>
    </xf>
    <xf numFmtId="14" fontId="83" fillId="0" borderId="83" xfId="4799" applyNumberFormat="1" applyFont="1" applyFill="1" applyBorder="1" applyAlignment="1">
      <alignment horizontal="left" vertical="center" wrapText="1" indent="1"/>
    </xf>
    <xf numFmtId="14" fontId="83" fillId="0" borderId="77" xfId="4799" applyNumberFormat="1" applyFont="1" applyFill="1" applyBorder="1" applyAlignment="1">
      <alignment horizontal="left" vertical="center" wrapText="1" indent="1"/>
    </xf>
    <xf numFmtId="0" fontId="81" fillId="33" borderId="99" xfId="4799" applyFont="1" applyFill="1" applyBorder="1" applyAlignment="1">
      <alignment vertical="center"/>
    </xf>
    <xf numFmtId="0" fontId="81" fillId="33" borderId="118" xfId="4799" applyFont="1" applyFill="1" applyBorder="1" applyAlignment="1">
      <alignment vertical="center"/>
    </xf>
    <xf numFmtId="0" fontId="81" fillId="33" borderId="100" xfId="4799" applyFont="1" applyFill="1" applyBorder="1" applyAlignment="1">
      <alignment vertical="center"/>
    </xf>
    <xf numFmtId="0" fontId="81" fillId="33" borderId="80" xfId="4799" applyFont="1" applyFill="1" applyBorder="1" applyAlignment="1">
      <alignment vertical="center"/>
    </xf>
    <xf numFmtId="0" fontId="81" fillId="33" borderId="81" xfId="4799" applyFont="1" applyFill="1" applyBorder="1" applyAlignment="1">
      <alignment vertical="center"/>
    </xf>
    <xf numFmtId="0" fontId="81" fillId="33" borderId="119" xfId="4799" applyFont="1" applyFill="1" applyBorder="1" applyAlignment="1">
      <alignment vertical="center"/>
    </xf>
    <xf numFmtId="0" fontId="75" fillId="0" borderId="98" xfId="4799" applyFont="1" applyFill="1" applyBorder="1" applyAlignment="1">
      <alignment horizontal="center" vertical="center" wrapText="1"/>
    </xf>
    <xf numFmtId="0" fontId="75" fillId="0" borderId="96" xfId="4799" applyFont="1" applyFill="1" applyBorder="1" applyAlignment="1">
      <alignment horizontal="center" vertical="center" wrapText="1"/>
    </xf>
    <xf numFmtId="0" fontId="75" fillId="0" borderId="97" xfId="4799" applyFont="1" applyFill="1" applyBorder="1" applyAlignment="1">
      <alignment horizontal="center" vertical="center" wrapText="1"/>
    </xf>
    <xf numFmtId="0" fontId="75" fillId="0" borderId="78" xfId="4799" applyFont="1" applyFill="1" applyBorder="1" applyAlignment="1">
      <alignment horizontal="center" vertical="center" wrapText="1"/>
    </xf>
    <xf numFmtId="0" fontId="75" fillId="0" borderId="0" xfId="4799" applyFont="1" applyFill="1" applyBorder="1" applyAlignment="1">
      <alignment horizontal="center" vertical="center" wrapText="1"/>
    </xf>
    <xf numFmtId="0" fontId="75" fillId="0" borderId="79" xfId="4799" applyFont="1" applyFill="1" applyBorder="1" applyAlignment="1">
      <alignment horizontal="center" vertical="center" wrapText="1"/>
    </xf>
    <xf numFmtId="0" fontId="75" fillId="0" borderId="80" xfId="4799" applyFont="1" applyFill="1" applyBorder="1" applyAlignment="1">
      <alignment horizontal="center" vertical="center" wrapText="1"/>
    </xf>
    <xf numFmtId="0" fontId="75" fillId="0" borderId="81" xfId="4799" applyFont="1" applyFill="1" applyBorder="1" applyAlignment="1">
      <alignment horizontal="center" vertical="center" wrapText="1"/>
    </xf>
    <xf numFmtId="0" fontId="75" fillId="0" borderId="82" xfId="4799" applyFont="1" applyFill="1" applyBorder="1" applyAlignment="1">
      <alignment horizontal="center" vertical="center" wrapText="1"/>
    </xf>
    <xf numFmtId="0" fontId="81" fillId="0" borderId="76" xfId="4799" applyFont="1" applyFill="1" applyBorder="1" applyAlignment="1">
      <alignment horizontal="right" vertical="center" wrapText="1" indent="1"/>
    </xf>
    <xf numFmtId="0" fontId="81" fillId="0" borderId="83" xfId="4799" applyFont="1" applyFill="1" applyBorder="1" applyAlignment="1">
      <alignment horizontal="right" vertical="center" wrapText="1" indent="1"/>
    </xf>
    <xf numFmtId="0" fontId="80" fillId="0" borderId="104" xfId="4799" applyFont="1" applyFill="1" applyBorder="1" applyAlignment="1">
      <alignment horizontal="left" vertical="center" indent="1"/>
    </xf>
    <xf numFmtId="0" fontId="80" fillId="0" borderId="83" xfId="4799" applyFont="1" applyFill="1" applyBorder="1" applyAlignment="1">
      <alignment horizontal="left" vertical="center" indent="1"/>
    </xf>
    <xf numFmtId="49" fontId="83" fillId="0" borderId="83" xfId="4799" applyNumberFormat="1" applyFont="1" applyFill="1" applyBorder="1" applyAlignment="1">
      <alignment horizontal="left" vertical="center" wrapText="1"/>
    </xf>
    <xf numFmtId="0" fontId="83" fillId="0" borderId="83" xfId="4799" applyNumberFormat="1" applyFont="1" applyFill="1" applyBorder="1" applyAlignment="1">
      <alignment horizontal="left" vertical="center" wrapText="1"/>
    </xf>
    <xf numFmtId="0" fontId="83" fillId="0" borderId="77" xfId="4799" applyNumberFormat="1" applyFont="1" applyFill="1" applyBorder="1" applyAlignment="1">
      <alignment horizontal="left" vertical="center" wrapText="1"/>
    </xf>
    <xf numFmtId="0" fontId="83" fillId="0" borderId="83" xfId="4799" applyNumberFormat="1" applyFont="1" applyFill="1" applyBorder="1" applyAlignment="1">
      <alignment horizontal="left" vertical="center" wrapText="1" indent="1"/>
    </xf>
    <xf numFmtId="0" fontId="83" fillId="0" borderId="102" xfId="4799" applyNumberFormat="1" applyFont="1" applyFill="1" applyBorder="1" applyAlignment="1">
      <alignment horizontal="left" vertical="center" wrapText="1" indent="1"/>
    </xf>
    <xf numFmtId="0" fontId="82" fillId="0" borderId="76" xfId="4799" applyFont="1" applyFill="1" applyBorder="1" applyAlignment="1">
      <alignment horizontal="right" vertical="center" wrapText="1"/>
    </xf>
    <xf numFmtId="0" fontId="82" fillId="0" borderId="83" xfId="4799" applyFont="1" applyFill="1" applyBorder="1" applyAlignment="1">
      <alignment horizontal="right" vertical="center" wrapText="1"/>
    </xf>
    <xf numFmtId="0" fontId="81" fillId="0" borderId="104" xfId="4799" applyFont="1" applyFill="1" applyBorder="1" applyAlignment="1">
      <alignment horizontal="left" vertical="center" wrapText="1" indent="1"/>
    </xf>
    <xf numFmtId="0" fontId="81" fillId="0" borderId="83" xfId="4799" applyFont="1" applyFill="1" applyBorder="1" applyAlignment="1">
      <alignment horizontal="left" vertical="center" wrapText="1" indent="1"/>
    </xf>
    <xf numFmtId="0" fontId="81" fillId="0" borderId="77" xfId="4799" applyFont="1" applyFill="1" applyBorder="1" applyAlignment="1">
      <alignment horizontal="left" vertical="center" wrapText="1" indent="1"/>
    </xf>
    <xf numFmtId="0" fontId="87" fillId="55" borderId="76" xfId="4799" applyFont="1" applyFill="1" applyBorder="1" applyAlignment="1">
      <alignment horizontal="center" vertical="center"/>
    </xf>
    <xf numFmtId="0" fontId="94" fillId="55" borderId="106" xfId="4799" applyFont="1" applyFill="1" applyBorder="1" applyAlignment="1">
      <alignment horizontal="center" vertical="center" textRotation="90"/>
    </xf>
    <xf numFmtId="0" fontId="94" fillId="55" borderId="108" xfId="4799" applyFont="1" applyFill="1" applyBorder="1" applyAlignment="1">
      <alignment horizontal="center" vertical="center" textRotation="90"/>
    </xf>
    <xf numFmtId="0" fontId="86" fillId="55" borderId="85" xfId="4799" applyFont="1" applyFill="1" applyBorder="1" applyAlignment="1">
      <alignment horizontal="center" vertical="center"/>
    </xf>
    <xf numFmtId="0" fontId="82" fillId="0" borderId="83" xfId="4799" applyFont="1" applyFill="1" applyBorder="1" applyAlignment="1">
      <alignment horizontal="left" vertical="center"/>
    </xf>
    <xf numFmtId="0" fontId="82" fillId="0" borderId="102" xfId="4799" applyFont="1" applyFill="1" applyBorder="1" applyAlignment="1">
      <alignment horizontal="left" vertical="center"/>
    </xf>
    <xf numFmtId="0" fontId="81" fillId="0" borderId="76" xfId="4799" applyFont="1" applyFill="1" applyBorder="1" applyAlignment="1">
      <alignment horizontal="right" vertical="center" wrapText="1"/>
    </xf>
    <xf numFmtId="0" fontId="81" fillId="0" borderId="83" xfId="4799" applyFont="1" applyFill="1" applyBorder="1" applyAlignment="1">
      <alignment horizontal="right" vertical="center" wrapText="1"/>
    </xf>
    <xf numFmtId="0" fontId="110" fillId="0" borderId="0" xfId="4799" applyFont="1" applyFill="1" applyBorder="1" applyAlignment="1">
      <alignment horizontal="left" vertical="center" indent="7"/>
    </xf>
    <xf numFmtId="0" fontId="80" fillId="0" borderId="120" xfId="4799" applyFont="1" applyFill="1" applyBorder="1" applyAlignment="1">
      <alignment horizontal="left" vertical="center" wrapText="1" indent="2"/>
    </xf>
    <xf numFmtId="0" fontId="80" fillId="0" borderId="121" xfId="4799" applyFont="1" applyFill="1" applyBorder="1" applyAlignment="1">
      <alignment horizontal="left" vertical="center" wrapText="1" indent="2"/>
    </xf>
    <xf numFmtId="0" fontId="80" fillId="0" borderId="122" xfId="4799" applyFont="1" applyFill="1" applyBorder="1" applyAlignment="1">
      <alignment horizontal="left" vertical="center" wrapText="1" indent="2"/>
    </xf>
    <xf numFmtId="0" fontId="110" fillId="0" borderId="0" xfId="4799" applyFont="1" applyFill="1" applyBorder="1" applyAlignment="1">
      <alignment horizontal="left" vertical="center"/>
    </xf>
    <xf numFmtId="0" fontId="110" fillId="0" borderId="0" xfId="4799" applyFont="1" applyFill="1" applyBorder="1" applyAlignment="1">
      <alignment horizontal="left" vertical="center" indent="1"/>
    </xf>
    <xf numFmtId="0" fontId="110" fillId="0" borderId="0" xfId="4799" applyFont="1" applyFill="1" applyBorder="1" applyAlignment="1">
      <alignment horizontal="left" vertical="center" wrapText="1" indent="2"/>
    </xf>
    <xf numFmtId="0" fontId="112" fillId="0" borderId="0" xfId="4799" applyFont="1" applyFill="1" applyBorder="1" applyAlignment="1">
      <alignment horizontal="left" vertical="center" wrapText="1" indent="3"/>
    </xf>
    <xf numFmtId="0" fontId="113" fillId="0" borderId="0" xfId="0" applyFont="1" applyBorder="1" applyAlignment="1">
      <alignment horizontal="left" vertical="center" indent="1"/>
    </xf>
    <xf numFmtId="0" fontId="112" fillId="0" borderId="0" xfId="4799" applyFont="1" applyFill="1" applyBorder="1" applyAlignment="1">
      <alignment horizontal="left" vertical="center" indent="1"/>
    </xf>
    <xf numFmtId="0" fontId="110" fillId="0" borderId="0" xfId="4799" applyFont="1" applyFill="1" applyBorder="1" applyAlignment="1">
      <alignment horizontal="left" vertical="center" indent="2"/>
    </xf>
    <xf numFmtId="0" fontId="110" fillId="0" borderId="0" xfId="4799" applyFont="1" applyFill="1" applyBorder="1" applyAlignment="1">
      <alignment horizontal="left" vertical="center" indent="18"/>
    </xf>
    <xf numFmtId="0" fontId="110" fillId="0" borderId="96" xfId="4799" applyFont="1" applyFill="1" applyBorder="1" applyAlignment="1">
      <alignment horizontal="left" vertical="center" wrapText="1" indent="1"/>
    </xf>
    <xf numFmtId="0" fontId="81" fillId="33" borderId="99" xfId="4799" applyFont="1" applyFill="1" applyBorder="1" applyAlignment="1">
      <alignment horizontal="left" vertical="center" wrapText="1" indent="1"/>
    </xf>
    <xf numFmtId="0" fontId="81" fillId="33" borderId="100" xfId="4799" applyFont="1" applyFill="1" applyBorder="1" applyAlignment="1">
      <alignment horizontal="left" vertical="center" wrapText="1" indent="1"/>
    </xf>
    <xf numFmtId="0" fontId="81" fillId="33" borderId="76" xfId="4799" applyFont="1" applyFill="1" applyBorder="1" applyAlignment="1">
      <alignment horizontal="left" vertical="center" wrapText="1" indent="1"/>
    </xf>
    <xf numFmtId="0" fontId="81" fillId="33" borderId="102" xfId="4799" applyFont="1" applyFill="1" applyBorder="1" applyAlignment="1">
      <alignment horizontal="left" vertical="center" wrapText="1" indent="1"/>
    </xf>
    <xf numFmtId="0" fontId="32" fillId="0" borderId="104" xfId="4799" applyFont="1" applyFill="1" applyBorder="1" applyAlignment="1">
      <alignment horizontal="center" vertical="center" wrapText="1"/>
    </xf>
    <xf numFmtId="0" fontId="32" fillId="0" borderId="83" xfId="4799" applyFont="1" applyFill="1" applyBorder="1" applyAlignment="1">
      <alignment horizontal="center" vertical="center" wrapText="1"/>
    </xf>
    <xf numFmtId="0" fontId="32" fillId="0" borderId="102" xfId="4799" applyFont="1" applyFill="1" applyBorder="1" applyAlignment="1">
      <alignment horizontal="center" vertical="center" wrapText="1"/>
    </xf>
    <xf numFmtId="0" fontId="75" fillId="33" borderId="98" xfId="4799" applyFont="1" applyFill="1" applyBorder="1" applyAlignment="1">
      <alignment horizontal="center" vertical="center" wrapText="1"/>
    </xf>
    <xf numFmtId="0" fontId="75" fillId="33" borderId="96" xfId="4799" applyFont="1" applyFill="1" applyBorder="1" applyAlignment="1">
      <alignment horizontal="center" vertical="center" wrapText="1"/>
    </xf>
    <xf numFmtId="0" fontId="75" fillId="33" borderId="97" xfId="4799" applyFont="1" applyFill="1" applyBorder="1" applyAlignment="1">
      <alignment horizontal="center" vertical="center" wrapText="1"/>
    </xf>
    <xf numFmtId="0" fontId="75" fillId="33" borderId="78" xfId="4799" applyFont="1" applyFill="1" applyBorder="1" applyAlignment="1">
      <alignment horizontal="center" vertical="center" wrapText="1"/>
    </xf>
    <xf numFmtId="0" fontId="75" fillId="33" borderId="0" xfId="4799" applyFont="1" applyFill="1" applyBorder="1" applyAlignment="1">
      <alignment horizontal="center" vertical="center" wrapText="1"/>
    </xf>
    <xf numFmtId="0" fontId="75" fillId="33" borderId="79" xfId="4799" applyFont="1" applyFill="1" applyBorder="1" applyAlignment="1">
      <alignment horizontal="center" vertical="center" wrapText="1"/>
    </xf>
    <xf numFmtId="0" fontId="75" fillId="33" borderId="80" xfId="4799" applyFont="1" applyFill="1" applyBorder="1" applyAlignment="1">
      <alignment horizontal="center" vertical="center" wrapText="1"/>
    </xf>
    <xf numFmtId="0" fontId="75" fillId="33" borderId="81" xfId="4799" applyFont="1" applyFill="1" applyBorder="1" applyAlignment="1">
      <alignment horizontal="center" vertical="center" wrapText="1"/>
    </xf>
    <xf numFmtId="0" fontId="75" fillId="33" borderId="82" xfId="4799" applyFont="1" applyFill="1" applyBorder="1" applyAlignment="1">
      <alignment horizontal="center" vertical="center" wrapText="1"/>
    </xf>
    <xf numFmtId="0" fontId="80" fillId="0" borderId="104" xfId="4799" applyFont="1" applyFill="1" applyBorder="1" applyAlignment="1">
      <alignment horizontal="left" vertical="center" wrapText="1" indent="2"/>
    </xf>
    <xf numFmtId="0" fontId="80" fillId="0" borderId="83" xfId="4799" applyFont="1" applyFill="1" applyBorder="1" applyAlignment="1">
      <alignment horizontal="left" vertical="center" wrapText="1" indent="2"/>
    </xf>
    <xf numFmtId="0" fontId="89" fillId="1" borderId="73" xfId="4799" applyFont="1" applyFill="1" applyBorder="1" applyAlignment="1">
      <alignment horizontal="center" vertical="center" wrapText="1"/>
    </xf>
    <xf numFmtId="0" fontId="89" fillId="1" borderId="80" xfId="4799" applyFont="1" applyFill="1" applyBorder="1" applyAlignment="1">
      <alignment horizontal="center" vertical="center" wrapText="1"/>
    </xf>
    <xf numFmtId="0" fontId="86" fillId="1" borderId="84" xfId="4799" applyFont="1" applyFill="1" applyBorder="1" applyAlignment="1">
      <alignment horizontal="center" vertical="center" wrapText="1"/>
    </xf>
    <xf numFmtId="0" fontId="86" fillId="1" borderId="85" xfId="4799" applyFont="1" applyFill="1" applyBorder="1" applyAlignment="1">
      <alignment horizontal="center" vertical="center" wrapText="1"/>
    </xf>
    <xf numFmtId="0" fontId="81" fillId="0" borderId="104" xfId="4799" applyFont="1" applyFill="1" applyBorder="1" applyAlignment="1">
      <alignment horizontal="center" vertical="center" wrapText="1"/>
    </xf>
    <xf numFmtId="0" fontId="81" fillId="0" borderId="83" xfId="4799" applyFont="1" applyFill="1" applyBorder="1" applyAlignment="1">
      <alignment horizontal="center" vertical="center" wrapText="1"/>
    </xf>
    <xf numFmtId="0" fontId="81" fillId="0" borderId="102" xfId="4799" applyFont="1" applyFill="1" applyBorder="1" applyAlignment="1">
      <alignment horizontal="center" vertical="center" wrapText="1"/>
    </xf>
    <xf numFmtId="0" fontId="88" fillId="1" borderId="107" xfId="4799" applyFont="1" applyFill="1" applyBorder="1" applyAlignment="1">
      <alignment horizontal="center" vertical="center" wrapText="1"/>
    </xf>
    <xf numFmtId="0" fontId="88" fillId="1" borderId="109" xfId="4799" applyFont="1" applyFill="1" applyBorder="1" applyAlignment="1">
      <alignment horizontal="center" vertical="center" wrapText="1"/>
    </xf>
    <xf numFmtId="0" fontId="80" fillId="0" borderId="83" xfId="4799" applyFont="1" applyFill="1" applyBorder="1" applyAlignment="1">
      <alignment horizontal="left" vertical="center" indent="2"/>
    </xf>
    <xf numFmtId="0" fontId="80" fillId="0" borderId="102" xfId="4799" applyFont="1" applyFill="1" applyBorder="1" applyAlignment="1">
      <alignment horizontal="left" vertical="center" indent="2"/>
    </xf>
    <xf numFmtId="0" fontId="81" fillId="0" borderId="104" xfId="4799" applyFont="1" applyFill="1" applyBorder="1" applyAlignment="1">
      <alignment horizontal="left" vertical="center" wrapText="1" indent="2"/>
    </xf>
    <xf numFmtId="0" fontId="81" fillId="0" borderId="83" xfId="4799" applyFont="1" applyFill="1" applyBorder="1" applyAlignment="1">
      <alignment horizontal="left" vertical="center" wrapText="1" indent="2"/>
    </xf>
    <xf numFmtId="0" fontId="81" fillId="0" borderId="77" xfId="4799" applyFont="1" applyFill="1" applyBorder="1" applyAlignment="1">
      <alignment horizontal="left" vertical="center" wrapText="1" indent="2"/>
    </xf>
    <xf numFmtId="0" fontId="81" fillId="0" borderId="104" xfId="4799" applyFont="1" applyFill="1" applyBorder="1" applyAlignment="1">
      <alignment horizontal="right" vertical="center" wrapText="1" indent="1"/>
    </xf>
    <xf numFmtId="0" fontId="87" fillId="1" borderId="84" xfId="4799" applyFont="1" applyFill="1" applyBorder="1" applyAlignment="1">
      <alignment horizontal="center" vertical="center"/>
    </xf>
    <xf numFmtId="0" fontId="86" fillId="1" borderId="85" xfId="4799" applyFont="1" applyFill="1" applyBorder="1" applyAlignment="1">
      <alignment horizontal="center" vertical="center"/>
    </xf>
    <xf numFmtId="0" fontId="86" fillId="1" borderId="106" xfId="4799" applyFont="1" applyFill="1" applyBorder="1" applyAlignment="1">
      <alignment horizontal="center" vertical="center" textRotation="90"/>
    </xf>
    <xf numFmtId="0" fontId="86" fillId="1" borderId="108" xfId="4799" applyFont="1" applyFill="1" applyBorder="1" applyAlignment="1">
      <alignment horizontal="center" vertical="center" textRotation="90"/>
    </xf>
    <xf numFmtId="0" fontId="88" fillId="1" borderId="85" xfId="4799" applyFont="1" applyFill="1" applyBorder="1" applyAlignment="1">
      <alignment horizontal="center" vertical="center"/>
    </xf>
    <xf numFmtId="0" fontId="88" fillId="1" borderId="84" xfId="4799" applyFont="1" applyFill="1" applyBorder="1" applyAlignment="1">
      <alignment horizontal="center" vertical="center" wrapText="1"/>
    </xf>
    <xf numFmtId="0" fontId="88" fillId="1" borderId="85" xfId="4799" applyFont="1" applyFill="1" applyBorder="1" applyAlignment="1">
      <alignment horizontal="center" vertical="center" wrapText="1"/>
    </xf>
    <xf numFmtId="0" fontId="76" fillId="0" borderId="76" xfId="4799" applyFill="1" applyBorder="1" applyAlignment="1">
      <alignment horizontal="left" vertical="center" wrapText="1"/>
    </xf>
    <xf numFmtId="0" fontId="76" fillId="0" borderId="77" xfId="4799" applyFill="1" applyBorder="1" applyAlignment="1">
      <alignment horizontal="left" vertical="center" wrapText="1"/>
    </xf>
    <xf numFmtId="0" fontId="76" fillId="0" borderId="54" xfId="4799" applyFill="1" applyBorder="1" applyAlignment="1">
      <alignment horizontal="left" vertical="center" wrapText="1"/>
    </xf>
    <xf numFmtId="0" fontId="76" fillId="0" borderId="80" xfId="4799" applyFill="1" applyBorder="1" applyAlignment="1">
      <alignment horizontal="left" vertical="center" wrapText="1"/>
    </xf>
    <xf numFmtId="0" fontId="76" fillId="0" borderId="82" xfId="4799" applyFill="1" applyBorder="1" applyAlignment="1">
      <alignment horizontal="left" vertical="center" wrapText="1"/>
    </xf>
    <xf numFmtId="0" fontId="80" fillId="0" borderId="76" xfId="4799" applyFont="1" applyFill="1" applyBorder="1" applyAlignment="1">
      <alignment horizontal="left" vertical="center" indent="2"/>
    </xf>
    <xf numFmtId="0" fontId="80" fillId="0" borderId="77" xfId="4799" applyFont="1" applyFill="1" applyBorder="1" applyAlignment="1">
      <alignment horizontal="left" vertical="center" indent="2"/>
    </xf>
    <xf numFmtId="0" fontId="76" fillId="0" borderId="73" xfId="4799" applyFill="1" applyBorder="1" applyAlignment="1">
      <alignment horizontal="left" vertical="center" wrapText="1"/>
    </xf>
    <xf numFmtId="0" fontId="76" fillId="0" borderId="75" xfId="4799" applyFill="1" applyBorder="1" applyAlignment="1">
      <alignment horizontal="left" vertical="center" wrapText="1"/>
    </xf>
    <xf numFmtId="0" fontId="88" fillId="1" borderId="76" xfId="4799" applyFont="1" applyFill="1" applyBorder="1" applyAlignment="1">
      <alignment horizontal="center" vertical="center" wrapText="1"/>
    </xf>
    <xf numFmtId="0" fontId="88" fillId="1" borderId="77" xfId="4799" applyFont="1" applyFill="1" applyBorder="1" applyAlignment="1">
      <alignment horizontal="center" vertical="center" wrapText="1"/>
    </xf>
    <xf numFmtId="0" fontId="86" fillId="1" borderId="76" xfId="4799" applyFont="1" applyFill="1" applyBorder="1" applyAlignment="1">
      <alignment horizontal="center" vertical="center" wrapText="1"/>
    </xf>
    <xf numFmtId="0" fontId="86" fillId="1" borderId="83" xfId="4799" applyFont="1" applyFill="1" applyBorder="1" applyAlignment="1">
      <alignment horizontal="center" vertical="center" wrapText="1"/>
    </xf>
    <xf numFmtId="0" fontId="88" fillId="1" borderId="76" xfId="4799" applyFont="1" applyFill="1" applyBorder="1" applyAlignment="1">
      <alignment horizontal="center" vertical="top" wrapText="1"/>
    </xf>
    <xf numFmtId="0" fontId="88" fillId="1" borderId="83" xfId="4799" applyFont="1" applyFill="1" applyBorder="1" applyAlignment="1">
      <alignment horizontal="center" vertical="top" wrapText="1"/>
    </xf>
    <xf numFmtId="0" fontId="88" fillId="1" borderId="77" xfId="4799" applyFont="1" applyFill="1" applyBorder="1" applyAlignment="1">
      <alignment horizontal="center" vertical="top" wrapText="1"/>
    </xf>
    <xf numFmtId="0" fontId="113" fillId="0" borderId="0" xfId="0" applyFont="1" applyBorder="1" applyAlignment="1">
      <alignment horizontal="center" vertical="center"/>
    </xf>
    <xf numFmtId="0" fontId="79" fillId="0" borderId="120" xfId="4799" applyFont="1" applyFill="1" applyBorder="1" applyAlignment="1">
      <alignment horizontal="left" vertical="center" wrapText="1" indent="2"/>
    </xf>
    <xf numFmtId="0" fontId="79" fillId="0" borderId="121" xfId="4799" applyFont="1" applyFill="1" applyBorder="1" applyAlignment="1">
      <alignment horizontal="left" vertical="center" wrapText="1" indent="2"/>
    </xf>
    <xf numFmtId="0" fontId="79" fillId="0" borderId="122" xfId="4799" applyFont="1" applyFill="1" applyBorder="1" applyAlignment="1">
      <alignment horizontal="left" vertical="center" wrapText="1" indent="2"/>
    </xf>
    <xf numFmtId="0" fontId="76" fillId="0" borderId="76" xfId="4799" applyFill="1" applyBorder="1" applyAlignment="1">
      <alignment horizontal="center" vertical="center" wrapText="1"/>
    </xf>
    <xf numFmtId="0" fontId="76" fillId="0" borderId="77" xfId="4799" applyFill="1" applyBorder="1" applyAlignment="1">
      <alignment horizontal="center" vertical="center" wrapText="1"/>
    </xf>
    <xf numFmtId="0" fontId="114" fillId="0" borderId="0" xfId="4799" applyFont="1" applyFill="1" applyBorder="1" applyAlignment="1">
      <alignment horizontal="center" vertical="top"/>
    </xf>
    <xf numFmtId="0" fontId="144" fillId="0" borderId="0" xfId="0" applyFont="1" applyBorder="1" applyAlignment="1" applyProtection="1">
      <alignment horizontal="center" vertical="center"/>
      <protection hidden="1"/>
    </xf>
    <xf numFmtId="14" fontId="143" fillId="0" borderId="0" xfId="0" applyNumberFormat="1" applyFont="1" applyBorder="1" applyAlignment="1" applyProtection="1">
      <alignment horizontal="center" vertical="center"/>
      <protection hidden="1"/>
    </xf>
    <xf numFmtId="0" fontId="143" fillId="0" borderId="0" xfId="0" applyFont="1" applyBorder="1" applyAlignment="1" applyProtection="1">
      <alignment horizontal="center" vertical="center"/>
      <protection hidden="1"/>
    </xf>
    <xf numFmtId="0" fontId="0" fillId="56" borderId="153" xfId="0" applyFont="1" applyFill="1" applyBorder="1" applyAlignment="1" applyProtection="1">
      <alignment horizontal="center" vertical="center"/>
      <protection hidden="1"/>
    </xf>
    <xf numFmtId="0" fontId="0" fillId="56" borderId="154" xfId="0" applyFont="1" applyFill="1" applyBorder="1" applyAlignment="1" applyProtection="1">
      <alignment horizontal="center" vertical="center"/>
      <protection hidden="1"/>
    </xf>
    <xf numFmtId="0" fontId="0" fillId="56" borderId="155" xfId="0" applyFont="1" applyFill="1" applyBorder="1" applyAlignment="1" applyProtection="1">
      <alignment horizontal="center" vertical="center"/>
      <protection hidden="1"/>
    </xf>
    <xf numFmtId="0" fontId="15" fillId="35" borderId="152" xfId="0" applyFont="1" applyFill="1" applyBorder="1" applyAlignment="1" applyProtection="1">
      <alignment horizontal="center" vertical="center"/>
      <protection hidden="1"/>
    </xf>
    <xf numFmtId="0" fontId="15" fillId="34" borderId="152" xfId="0" applyFont="1" applyFill="1" applyBorder="1" applyAlignment="1" applyProtection="1">
      <alignment horizontal="center" vertical="center"/>
      <protection hidden="1"/>
    </xf>
    <xf numFmtId="0" fontId="59" fillId="0" borderId="165" xfId="0" applyFont="1" applyBorder="1" applyAlignment="1" applyProtection="1">
      <alignment horizontal="center" vertical="center"/>
      <protection hidden="1"/>
    </xf>
    <xf numFmtId="0" fontId="59" fillId="0" borderId="166" xfId="0" applyFont="1" applyBorder="1" applyAlignment="1" applyProtection="1">
      <alignment horizontal="center" vertical="center"/>
      <protection hidden="1"/>
    </xf>
    <xf numFmtId="0" fontId="59" fillId="0" borderId="167" xfId="0" applyFont="1" applyBorder="1" applyAlignment="1" applyProtection="1">
      <alignment horizontal="center" vertical="center"/>
      <protection hidden="1"/>
    </xf>
    <xf numFmtId="0" fontId="0" fillId="65" borderId="165" xfId="0" applyFont="1" applyFill="1" applyBorder="1" applyAlignment="1" applyProtection="1">
      <alignment horizontal="center" vertical="center"/>
      <protection hidden="1"/>
    </xf>
    <xf numFmtId="0" fontId="0" fillId="65" borderId="166" xfId="0" applyFont="1" applyFill="1" applyBorder="1" applyAlignment="1" applyProtection="1">
      <alignment horizontal="center" vertical="center"/>
      <protection hidden="1"/>
    </xf>
    <xf numFmtId="0" fontId="0" fillId="65" borderId="167" xfId="0" applyFont="1" applyFill="1" applyBorder="1" applyAlignment="1" applyProtection="1">
      <alignment horizontal="center" vertical="center"/>
      <protection hidden="1"/>
    </xf>
    <xf numFmtId="0" fontId="15" fillId="35" borderId="165" xfId="0" applyFont="1" applyFill="1" applyBorder="1" applyAlignment="1" applyProtection="1">
      <alignment horizontal="center" vertical="center"/>
      <protection hidden="1"/>
    </xf>
    <xf numFmtId="0" fontId="15" fillId="35" borderId="166" xfId="0" applyFont="1" applyFill="1" applyBorder="1" applyAlignment="1" applyProtection="1">
      <alignment horizontal="center" vertical="center"/>
      <protection hidden="1"/>
    </xf>
    <xf numFmtId="0" fontId="15" fillId="35" borderId="167" xfId="0" applyFont="1" applyFill="1" applyBorder="1" applyAlignment="1" applyProtection="1">
      <alignment horizontal="center" vertical="center"/>
      <protection hidden="1"/>
    </xf>
    <xf numFmtId="0" fontId="0" fillId="50" borderId="0" xfId="0" applyFill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5" fillId="0" borderId="127" xfId="1915" applyFont="1" applyBorder="1" applyAlignment="1" applyProtection="1">
      <alignment horizontal="center" vertical="center" wrapText="1"/>
    </xf>
    <xf numFmtId="0" fontId="35" fillId="0" borderId="117" xfId="1915" applyFont="1" applyBorder="1" applyAlignment="1" applyProtection="1">
      <alignment horizontal="center" vertical="center" wrapText="1"/>
    </xf>
  </cellXfs>
  <cellStyles count="4802">
    <cellStyle name="20 % - Accent1 2" xfId="2"/>
    <cellStyle name="20 % - Accent2 2" xfId="3"/>
    <cellStyle name="20 % - Accent3 2" xfId="4"/>
    <cellStyle name="20 % - Accent4 2" xfId="5"/>
    <cellStyle name="20 % - Accent5 2" xfId="6"/>
    <cellStyle name="20 % - Accent6 2" xfId="7"/>
    <cellStyle name="20% - Accent1" xfId="8"/>
    <cellStyle name="20% - Accent1 2" xfId="9"/>
    <cellStyle name="20% - Accent1 2 2" xfId="10"/>
    <cellStyle name="20% - Accent1 2 3" xfId="11"/>
    <cellStyle name="20% - Accent1 2 4" xfId="12"/>
    <cellStyle name="20% - Accent1 2 5" xfId="13"/>
    <cellStyle name="20% - Accent1 2 6" xfId="14"/>
    <cellStyle name="20% - Accent2" xfId="15"/>
    <cellStyle name="20% - Accent2 2" xfId="16"/>
    <cellStyle name="20% - Accent2 2 2" xfId="17"/>
    <cellStyle name="20% - Accent2 2 3" xfId="18"/>
    <cellStyle name="20% - Accent2 2 4" xfId="19"/>
    <cellStyle name="20% - Accent2 2 5" xfId="20"/>
    <cellStyle name="20% - Accent2 2 6" xfId="21"/>
    <cellStyle name="20% - Accent3" xfId="22"/>
    <cellStyle name="20% - Accent3 2" xfId="23"/>
    <cellStyle name="20% - Accent3 2 2" xfId="24"/>
    <cellStyle name="20% - Accent3 2 3" xfId="25"/>
    <cellStyle name="20% - Accent3 2 4" xfId="26"/>
    <cellStyle name="20% - Accent3 2 5" xfId="27"/>
    <cellStyle name="20% - Accent3 2 6" xfId="28"/>
    <cellStyle name="20% - Accent4" xfId="29"/>
    <cellStyle name="20% - Accent4 2" xfId="30"/>
    <cellStyle name="20% - Accent4 2 2" xfId="31"/>
    <cellStyle name="20% - Accent4 2 3" xfId="32"/>
    <cellStyle name="20% - Accent4 2 4" xfId="33"/>
    <cellStyle name="20% - Accent4 2 5" xfId="34"/>
    <cellStyle name="20% - Accent4 2 6" xfId="35"/>
    <cellStyle name="20% - Accent5" xfId="36"/>
    <cellStyle name="20% - Accent5 2" xfId="37"/>
    <cellStyle name="20% - Accent5 2 2" xfId="38"/>
    <cellStyle name="20% - Accent5 2 3" xfId="39"/>
    <cellStyle name="20% - Accent5 2 4" xfId="40"/>
    <cellStyle name="20% - Accent5 2 5" xfId="41"/>
    <cellStyle name="20% - Accent5 2 6" xfId="42"/>
    <cellStyle name="20% - Accent6" xfId="43"/>
    <cellStyle name="20% - Accent6 2" xfId="44"/>
    <cellStyle name="20% - Accent6 2 2" xfId="45"/>
    <cellStyle name="20% - Accent6 2 3" xfId="46"/>
    <cellStyle name="20% - Accent6 2 4" xfId="47"/>
    <cellStyle name="20% - Accent6 2 5" xfId="48"/>
    <cellStyle name="20% - Accent6 2 6" xfId="49"/>
    <cellStyle name="40 % - Accent1 2" xfId="50"/>
    <cellStyle name="40 % - Accent2 2" xfId="51"/>
    <cellStyle name="40 % - Accent3 2" xfId="52"/>
    <cellStyle name="40 % - Accent4 2" xfId="53"/>
    <cellStyle name="40 % - Accent5 2" xfId="54"/>
    <cellStyle name="40 % - Accent6 2" xfId="55"/>
    <cellStyle name="40% - Accent1" xfId="56"/>
    <cellStyle name="40% - Accent1 2" xfId="57"/>
    <cellStyle name="40% - Accent1 2 2" xfId="58"/>
    <cellStyle name="40% - Accent1 2 3" xfId="59"/>
    <cellStyle name="40% - Accent1 2 4" xfId="60"/>
    <cellStyle name="40% - Accent1 2 5" xfId="61"/>
    <cellStyle name="40% - Accent1 2 6" xfId="62"/>
    <cellStyle name="40% - Accent2" xfId="63"/>
    <cellStyle name="40% - Accent2 2" xfId="64"/>
    <cellStyle name="40% - Accent2 2 2" xfId="65"/>
    <cellStyle name="40% - Accent2 2 3" xfId="66"/>
    <cellStyle name="40% - Accent2 2 4" xfId="67"/>
    <cellStyle name="40% - Accent2 2 5" xfId="68"/>
    <cellStyle name="40% - Accent2 2 6" xfId="69"/>
    <cellStyle name="40% - Accent3" xfId="70"/>
    <cellStyle name="40% - Accent3 2" xfId="71"/>
    <cellStyle name="40% - Accent3 2 2" xfId="72"/>
    <cellStyle name="40% - Accent3 2 3" xfId="73"/>
    <cellStyle name="40% - Accent3 2 4" xfId="74"/>
    <cellStyle name="40% - Accent3 2 5" xfId="75"/>
    <cellStyle name="40% - Accent3 2 6" xfId="76"/>
    <cellStyle name="40% - Accent4" xfId="77"/>
    <cellStyle name="40% - Accent4 2" xfId="78"/>
    <cellStyle name="40% - Accent4 2 2" xfId="79"/>
    <cellStyle name="40% - Accent4 2 3" xfId="80"/>
    <cellStyle name="40% - Accent4 2 4" xfId="81"/>
    <cellStyle name="40% - Accent4 2 5" xfId="82"/>
    <cellStyle name="40% - Accent4 2 6" xfId="83"/>
    <cellStyle name="40% - Accent5" xfId="84"/>
    <cellStyle name="40% - Accent5 2" xfId="85"/>
    <cellStyle name="40% - Accent5 2 2" xfId="86"/>
    <cellStyle name="40% - Accent5 2 3" xfId="87"/>
    <cellStyle name="40% - Accent5 2 4" xfId="88"/>
    <cellStyle name="40% - Accent5 2 5" xfId="89"/>
    <cellStyle name="40% - Accent5 2 6" xfId="90"/>
    <cellStyle name="40% - Accent6" xfId="91"/>
    <cellStyle name="40% - Accent6 2" xfId="92"/>
    <cellStyle name="40% - Accent6 2 2" xfId="93"/>
    <cellStyle name="40% - Accent6 2 3" xfId="94"/>
    <cellStyle name="40% - Accent6 2 4" xfId="95"/>
    <cellStyle name="40% - Accent6 2 5" xfId="96"/>
    <cellStyle name="40% - Accent6 2 6" xfId="97"/>
    <cellStyle name="60 % - Accent1 2" xfId="98"/>
    <cellStyle name="60 % - Accent2 2" xfId="99"/>
    <cellStyle name="60 % - Accent3 2" xfId="100"/>
    <cellStyle name="60 % - Accent4 2" xfId="101"/>
    <cellStyle name="60 % - Accent5 2" xfId="102"/>
    <cellStyle name="60 % - Accent6 2" xfId="103"/>
    <cellStyle name="60% - Accent1" xfId="104"/>
    <cellStyle name="60% - Accent1 2" xfId="105"/>
    <cellStyle name="60% - Accent1 2 2" xfId="106"/>
    <cellStyle name="60% - Accent1 2 3" xfId="107"/>
    <cellStyle name="60% - Accent1 2 4" xfId="108"/>
    <cellStyle name="60% - Accent1 2 5" xfId="109"/>
    <cellStyle name="60% - Accent1 2 6" xfId="110"/>
    <cellStyle name="60% - Accent2" xfId="111"/>
    <cellStyle name="60% - Accent2 2" xfId="112"/>
    <cellStyle name="60% - Accent2 2 2" xfId="113"/>
    <cellStyle name="60% - Accent2 2 3" xfId="114"/>
    <cellStyle name="60% - Accent2 2 4" xfId="115"/>
    <cellStyle name="60% - Accent2 2 5" xfId="116"/>
    <cellStyle name="60% - Accent2 2 6" xfId="117"/>
    <cellStyle name="60% - Accent3" xfId="118"/>
    <cellStyle name="60% - Accent3 2" xfId="119"/>
    <cellStyle name="60% - Accent3 2 2" xfId="120"/>
    <cellStyle name="60% - Accent3 2 3" xfId="121"/>
    <cellStyle name="60% - Accent3 2 4" xfId="122"/>
    <cellStyle name="60% - Accent3 2 5" xfId="123"/>
    <cellStyle name="60% - Accent3 2 6" xfId="124"/>
    <cellStyle name="60% - Accent4" xfId="125"/>
    <cellStyle name="60% - Accent4 2" xfId="126"/>
    <cellStyle name="60% - Accent4 2 2" xfId="127"/>
    <cellStyle name="60% - Accent4 2 3" xfId="128"/>
    <cellStyle name="60% - Accent4 2 4" xfId="129"/>
    <cellStyle name="60% - Accent4 2 5" xfId="130"/>
    <cellStyle name="60% - Accent4 2 6" xfId="131"/>
    <cellStyle name="60% - Accent5" xfId="132"/>
    <cellStyle name="60% - Accent5 2" xfId="133"/>
    <cellStyle name="60% - Accent5 2 2" xfId="134"/>
    <cellStyle name="60% - Accent5 2 3" xfId="135"/>
    <cellStyle name="60% - Accent5 2 4" xfId="136"/>
    <cellStyle name="60% - Accent5 2 5" xfId="137"/>
    <cellStyle name="60% - Accent5 2 6" xfId="138"/>
    <cellStyle name="60% - Accent6" xfId="139"/>
    <cellStyle name="60% - Accent6 2" xfId="140"/>
    <cellStyle name="60% - Accent6 2 2" xfId="141"/>
    <cellStyle name="60% - Accent6 2 3" xfId="142"/>
    <cellStyle name="60% - Accent6 2 4" xfId="143"/>
    <cellStyle name="60% - Accent6 2 5" xfId="144"/>
    <cellStyle name="60% - Accent6 2 6" xfId="145"/>
    <cellStyle name="Accent1 10" xfId="146"/>
    <cellStyle name="Accent1 11" xfId="147"/>
    <cellStyle name="Accent1 12" xfId="148"/>
    <cellStyle name="Accent1 13" xfId="149"/>
    <cellStyle name="Accent1 14" xfId="150"/>
    <cellStyle name="Accent1 15" xfId="151"/>
    <cellStyle name="Accent1 16" xfId="152"/>
    <cellStyle name="Accent1 2" xfId="153"/>
    <cellStyle name="Accent1 2 2" xfId="154"/>
    <cellStyle name="Accent1 2 3" xfId="155"/>
    <cellStyle name="Accent1 2 4" xfId="156"/>
    <cellStyle name="Accent1 2 5" xfId="157"/>
    <cellStyle name="Accent1 2 6" xfId="158"/>
    <cellStyle name="Accent1 2 7" xfId="159"/>
    <cellStyle name="Accent1 2 8" xfId="160"/>
    <cellStyle name="Accent1 2 9" xfId="161"/>
    <cellStyle name="Accent1 3" xfId="162"/>
    <cellStyle name="Accent1 3 2" xfId="163"/>
    <cellStyle name="Accent1 3 3" xfId="164"/>
    <cellStyle name="Accent1 3 4" xfId="165"/>
    <cellStyle name="Accent1 3 5" xfId="166"/>
    <cellStyle name="Accent1 3 6" xfId="167"/>
    <cellStyle name="Accent1 4" xfId="168"/>
    <cellStyle name="Accent1 4 2" xfId="169"/>
    <cellStyle name="Accent1 4 3" xfId="170"/>
    <cellStyle name="Accent1 4 4" xfId="171"/>
    <cellStyle name="Accent1 4 5" xfId="172"/>
    <cellStyle name="Accent1 4 6" xfId="173"/>
    <cellStyle name="Accent1 5" xfId="174"/>
    <cellStyle name="Accent1 5 2" xfId="175"/>
    <cellStyle name="Accent1 5 3" xfId="176"/>
    <cellStyle name="Accent1 5 4" xfId="177"/>
    <cellStyle name="Accent1 5 5" xfId="178"/>
    <cellStyle name="Accent1 5 6" xfId="179"/>
    <cellStyle name="Accent1 6" xfId="180"/>
    <cellStyle name="Accent1 6 2" xfId="181"/>
    <cellStyle name="Accent1 6 3" xfId="182"/>
    <cellStyle name="Accent1 6 4" xfId="183"/>
    <cellStyle name="Accent1 6 5" xfId="184"/>
    <cellStyle name="Accent1 6 6" xfId="185"/>
    <cellStyle name="Accent1 7" xfId="186"/>
    <cellStyle name="Accent1 7 2" xfId="187"/>
    <cellStyle name="Accent1 7 3" xfId="188"/>
    <cellStyle name="Accent1 7 4" xfId="189"/>
    <cellStyle name="Accent1 7 5" xfId="190"/>
    <cellStyle name="Accent1 7 6" xfId="191"/>
    <cellStyle name="Accent1 8" xfId="192"/>
    <cellStyle name="Accent1 8 2" xfId="193"/>
    <cellStyle name="Accent1 8 3" xfId="194"/>
    <cellStyle name="Accent1 8 4" xfId="195"/>
    <cellStyle name="Accent1 8 5" xfId="196"/>
    <cellStyle name="Accent1 8 6" xfId="197"/>
    <cellStyle name="Accent1 9" xfId="198"/>
    <cellStyle name="Accent1 9 2" xfId="199"/>
    <cellStyle name="Accent1 9 3" xfId="200"/>
    <cellStyle name="Accent1 9 4" xfId="201"/>
    <cellStyle name="Accent1 9 5" xfId="202"/>
    <cellStyle name="Accent1 9 6" xfId="203"/>
    <cellStyle name="Accent2 10" xfId="204"/>
    <cellStyle name="Accent2 11" xfId="205"/>
    <cellStyle name="Accent2 12" xfId="206"/>
    <cellStyle name="Accent2 13" xfId="207"/>
    <cellStyle name="Accent2 14" xfId="208"/>
    <cellStyle name="Accent2 15" xfId="209"/>
    <cellStyle name="Accent2 16" xfId="210"/>
    <cellStyle name="Accent2 2" xfId="211"/>
    <cellStyle name="Accent2 2 2" xfId="212"/>
    <cellStyle name="Accent2 2 3" xfId="213"/>
    <cellStyle name="Accent2 2 4" xfId="214"/>
    <cellStyle name="Accent2 2 5" xfId="215"/>
    <cellStyle name="Accent2 2 6" xfId="216"/>
    <cellStyle name="Accent2 2 7" xfId="217"/>
    <cellStyle name="Accent2 2 8" xfId="218"/>
    <cellStyle name="Accent2 2 9" xfId="219"/>
    <cellStyle name="Accent2 3" xfId="220"/>
    <cellStyle name="Accent2 3 2" xfId="221"/>
    <cellStyle name="Accent2 3 3" xfId="222"/>
    <cellStyle name="Accent2 3 4" xfId="223"/>
    <cellStyle name="Accent2 3 5" xfId="224"/>
    <cellStyle name="Accent2 3 6" xfId="225"/>
    <cellStyle name="Accent2 4" xfId="226"/>
    <cellStyle name="Accent2 4 2" xfId="227"/>
    <cellStyle name="Accent2 4 3" xfId="228"/>
    <cellStyle name="Accent2 4 4" xfId="229"/>
    <cellStyle name="Accent2 4 5" xfId="230"/>
    <cellStyle name="Accent2 4 6" xfId="231"/>
    <cellStyle name="Accent2 5" xfId="232"/>
    <cellStyle name="Accent2 5 2" xfId="233"/>
    <cellStyle name="Accent2 5 3" xfId="234"/>
    <cellStyle name="Accent2 5 4" xfId="235"/>
    <cellStyle name="Accent2 5 5" xfId="236"/>
    <cellStyle name="Accent2 5 6" xfId="237"/>
    <cellStyle name="Accent2 6" xfId="238"/>
    <cellStyle name="Accent2 6 2" xfId="239"/>
    <cellStyle name="Accent2 6 3" xfId="240"/>
    <cellStyle name="Accent2 6 4" xfId="241"/>
    <cellStyle name="Accent2 6 5" xfId="242"/>
    <cellStyle name="Accent2 6 6" xfId="243"/>
    <cellStyle name="Accent2 7" xfId="244"/>
    <cellStyle name="Accent2 7 2" xfId="245"/>
    <cellStyle name="Accent2 7 3" xfId="246"/>
    <cellStyle name="Accent2 7 4" xfId="247"/>
    <cellStyle name="Accent2 7 5" xfId="248"/>
    <cellStyle name="Accent2 7 6" xfId="249"/>
    <cellStyle name="Accent2 8" xfId="250"/>
    <cellStyle name="Accent2 8 2" xfId="251"/>
    <cellStyle name="Accent2 8 3" xfId="252"/>
    <cellStyle name="Accent2 8 4" xfId="253"/>
    <cellStyle name="Accent2 8 5" xfId="254"/>
    <cellStyle name="Accent2 8 6" xfId="255"/>
    <cellStyle name="Accent2 9" xfId="256"/>
    <cellStyle name="Accent2 9 2" xfId="257"/>
    <cellStyle name="Accent2 9 3" xfId="258"/>
    <cellStyle name="Accent2 9 4" xfId="259"/>
    <cellStyle name="Accent2 9 5" xfId="260"/>
    <cellStyle name="Accent2 9 6" xfId="261"/>
    <cellStyle name="Accent3 10" xfId="262"/>
    <cellStyle name="Accent3 11" xfId="263"/>
    <cellStyle name="Accent3 12" xfId="264"/>
    <cellStyle name="Accent3 13" xfId="265"/>
    <cellStyle name="Accent3 14" xfId="266"/>
    <cellStyle name="Accent3 15" xfId="267"/>
    <cellStyle name="Accent3 16" xfId="268"/>
    <cellStyle name="Accent3 2" xfId="269"/>
    <cellStyle name="Accent3 2 2" xfId="270"/>
    <cellStyle name="Accent3 2 3" xfId="271"/>
    <cellStyle name="Accent3 2 4" xfId="272"/>
    <cellStyle name="Accent3 2 5" xfId="273"/>
    <cellStyle name="Accent3 2 6" xfId="274"/>
    <cellStyle name="Accent3 2 7" xfId="275"/>
    <cellStyle name="Accent3 2 8" xfId="276"/>
    <cellStyle name="Accent3 2 9" xfId="277"/>
    <cellStyle name="Accent3 3" xfId="278"/>
    <cellStyle name="Accent3 3 2" xfId="279"/>
    <cellStyle name="Accent3 3 3" xfId="280"/>
    <cellStyle name="Accent3 3 4" xfId="281"/>
    <cellStyle name="Accent3 3 5" xfId="282"/>
    <cellStyle name="Accent3 3 6" xfId="283"/>
    <cellStyle name="Accent3 4" xfId="284"/>
    <cellStyle name="Accent3 4 2" xfId="285"/>
    <cellStyle name="Accent3 4 3" xfId="286"/>
    <cellStyle name="Accent3 4 4" xfId="287"/>
    <cellStyle name="Accent3 4 5" xfId="288"/>
    <cellStyle name="Accent3 4 6" xfId="289"/>
    <cellStyle name="Accent3 5" xfId="290"/>
    <cellStyle name="Accent3 5 2" xfId="291"/>
    <cellStyle name="Accent3 5 3" xfId="292"/>
    <cellStyle name="Accent3 5 4" xfId="293"/>
    <cellStyle name="Accent3 5 5" xfId="294"/>
    <cellStyle name="Accent3 5 6" xfId="295"/>
    <cellStyle name="Accent3 6" xfId="296"/>
    <cellStyle name="Accent3 6 2" xfId="297"/>
    <cellStyle name="Accent3 6 3" xfId="298"/>
    <cellStyle name="Accent3 6 4" xfId="299"/>
    <cellStyle name="Accent3 6 5" xfId="300"/>
    <cellStyle name="Accent3 6 6" xfId="301"/>
    <cellStyle name="Accent3 7" xfId="302"/>
    <cellStyle name="Accent3 7 2" xfId="303"/>
    <cellStyle name="Accent3 7 3" xfId="304"/>
    <cellStyle name="Accent3 7 4" xfId="305"/>
    <cellStyle name="Accent3 7 5" xfId="306"/>
    <cellStyle name="Accent3 7 6" xfId="307"/>
    <cellStyle name="Accent3 8" xfId="308"/>
    <cellStyle name="Accent3 8 2" xfId="309"/>
    <cellStyle name="Accent3 8 3" xfId="310"/>
    <cellStyle name="Accent3 8 4" xfId="311"/>
    <cellStyle name="Accent3 8 5" xfId="312"/>
    <cellStyle name="Accent3 8 6" xfId="313"/>
    <cellStyle name="Accent3 9" xfId="314"/>
    <cellStyle name="Accent3 9 2" xfId="315"/>
    <cellStyle name="Accent3 9 3" xfId="316"/>
    <cellStyle name="Accent3 9 4" xfId="317"/>
    <cellStyle name="Accent3 9 5" xfId="318"/>
    <cellStyle name="Accent3 9 6" xfId="319"/>
    <cellStyle name="Accent4 10" xfId="320"/>
    <cellStyle name="Accent4 11" xfId="321"/>
    <cellStyle name="Accent4 12" xfId="322"/>
    <cellStyle name="Accent4 13" xfId="323"/>
    <cellStyle name="Accent4 14" xfId="324"/>
    <cellStyle name="Accent4 15" xfId="325"/>
    <cellStyle name="Accent4 16" xfId="326"/>
    <cellStyle name="Accent4 2" xfId="327"/>
    <cellStyle name="Accent4 2 2" xfId="328"/>
    <cellStyle name="Accent4 2 3" xfId="329"/>
    <cellStyle name="Accent4 2 4" xfId="330"/>
    <cellStyle name="Accent4 2 5" xfId="331"/>
    <cellStyle name="Accent4 2 6" xfId="332"/>
    <cellStyle name="Accent4 2 7" xfId="333"/>
    <cellStyle name="Accent4 2 8" xfId="334"/>
    <cellStyle name="Accent4 2 9" xfId="335"/>
    <cellStyle name="Accent4 3" xfId="336"/>
    <cellStyle name="Accent4 3 2" xfId="337"/>
    <cellStyle name="Accent4 3 3" xfId="338"/>
    <cellStyle name="Accent4 3 4" xfId="339"/>
    <cellStyle name="Accent4 3 5" xfId="340"/>
    <cellStyle name="Accent4 3 6" xfId="341"/>
    <cellStyle name="Accent4 4" xfId="342"/>
    <cellStyle name="Accent4 4 2" xfId="343"/>
    <cellStyle name="Accent4 4 3" xfId="344"/>
    <cellStyle name="Accent4 4 4" xfId="345"/>
    <cellStyle name="Accent4 4 5" xfId="346"/>
    <cellStyle name="Accent4 4 6" xfId="347"/>
    <cellStyle name="Accent4 5" xfId="348"/>
    <cellStyle name="Accent4 5 2" xfId="349"/>
    <cellStyle name="Accent4 5 3" xfId="350"/>
    <cellStyle name="Accent4 5 4" xfId="351"/>
    <cellStyle name="Accent4 5 5" xfId="352"/>
    <cellStyle name="Accent4 5 6" xfId="353"/>
    <cellStyle name="Accent4 6" xfId="354"/>
    <cellStyle name="Accent4 6 2" xfId="355"/>
    <cellStyle name="Accent4 6 3" xfId="356"/>
    <cellStyle name="Accent4 6 4" xfId="357"/>
    <cellStyle name="Accent4 6 5" xfId="358"/>
    <cellStyle name="Accent4 6 6" xfId="359"/>
    <cellStyle name="Accent4 7" xfId="360"/>
    <cellStyle name="Accent4 7 2" xfId="361"/>
    <cellStyle name="Accent4 7 3" xfId="362"/>
    <cellStyle name="Accent4 7 4" xfId="363"/>
    <cellStyle name="Accent4 7 5" xfId="364"/>
    <cellStyle name="Accent4 7 6" xfId="365"/>
    <cellStyle name="Accent4 8" xfId="366"/>
    <cellStyle name="Accent4 8 2" xfId="367"/>
    <cellStyle name="Accent4 8 3" xfId="368"/>
    <cellStyle name="Accent4 8 4" xfId="369"/>
    <cellStyle name="Accent4 8 5" xfId="370"/>
    <cellStyle name="Accent4 8 6" xfId="371"/>
    <cellStyle name="Accent4 9" xfId="372"/>
    <cellStyle name="Accent4 9 2" xfId="373"/>
    <cellStyle name="Accent4 9 3" xfId="374"/>
    <cellStyle name="Accent4 9 4" xfId="375"/>
    <cellStyle name="Accent4 9 5" xfId="376"/>
    <cellStyle name="Accent4 9 6" xfId="377"/>
    <cellStyle name="Accent5 10" xfId="378"/>
    <cellStyle name="Accent5 11" xfId="379"/>
    <cellStyle name="Accent5 12" xfId="380"/>
    <cellStyle name="Accent5 13" xfId="381"/>
    <cellStyle name="Accent5 14" xfId="382"/>
    <cellStyle name="Accent5 15" xfId="383"/>
    <cellStyle name="Accent5 16" xfId="384"/>
    <cellStyle name="Accent5 2" xfId="385"/>
    <cellStyle name="Accent5 2 2" xfId="386"/>
    <cellStyle name="Accent5 2 3" xfId="387"/>
    <cellStyle name="Accent5 2 4" xfId="388"/>
    <cellStyle name="Accent5 2 5" xfId="389"/>
    <cellStyle name="Accent5 2 6" xfId="390"/>
    <cellStyle name="Accent5 2 7" xfId="391"/>
    <cellStyle name="Accent5 2 8" xfId="392"/>
    <cellStyle name="Accent5 2 9" xfId="393"/>
    <cellStyle name="Accent5 3" xfId="394"/>
    <cellStyle name="Accent5 3 2" xfId="395"/>
    <cellStyle name="Accent5 3 3" xfId="396"/>
    <cellStyle name="Accent5 3 4" xfId="397"/>
    <cellStyle name="Accent5 3 5" xfId="398"/>
    <cellStyle name="Accent5 3 6" xfId="399"/>
    <cellStyle name="Accent5 4" xfId="400"/>
    <cellStyle name="Accent5 4 2" xfId="401"/>
    <cellStyle name="Accent5 4 3" xfId="402"/>
    <cellStyle name="Accent5 4 4" xfId="403"/>
    <cellStyle name="Accent5 4 5" xfId="404"/>
    <cellStyle name="Accent5 4 6" xfId="405"/>
    <cellStyle name="Accent5 5" xfId="406"/>
    <cellStyle name="Accent5 5 2" xfId="407"/>
    <cellStyle name="Accent5 5 3" xfId="408"/>
    <cellStyle name="Accent5 5 4" xfId="409"/>
    <cellStyle name="Accent5 5 5" xfId="410"/>
    <cellStyle name="Accent5 5 6" xfId="411"/>
    <cellStyle name="Accent5 6" xfId="412"/>
    <cellStyle name="Accent5 6 2" xfId="413"/>
    <cellStyle name="Accent5 6 3" xfId="414"/>
    <cellStyle name="Accent5 6 4" xfId="415"/>
    <cellStyle name="Accent5 6 5" xfId="416"/>
    <cellStyle name="Accent5 6 6" xfId="417"/>
    <cellStyle name="Accent5 7" xfId="418"/>
    <cellStyle name="Accent5 7 2" xfId="419"/>
    <cellStyle name="Accent5 7 3" xfId="420"/>
    <cellStyle name="Accent5 7 4" xfId="421"/>
    <cellStyle name="Accent5 7 5" xfId="422"/>
    <cellStyle name="Accent5 7 6" xfId="423"/>
    <cellStyle name="Accent5 8" xfId="424"/>
    <cellStyle name="Accent5 8 2" xfId="425"/>
    <cellStyle name="Accent5 8 3" xfId="426"/>
    <cellStyle name="Accent5 8 4" xfId="427"/>
    <cellStyle name="Accent5 8 5" xfId="428"/>
    <cellStyle name="Accent5 8 6" xfId="429"/>
    <cellStyle name="Accent5 9" xfId="430"/>
    <cellStyle name="Accent5 9 2" xfId="431"/>
    <cellStyle name="Accent5 9 3" xfId="432"/>
    <cellStyle name="Accent5 9 4" xfId="433"/>
    <cellStyle name="Accent5 9 5" xfId="434"/>
    <cellStyle name="Accent5 9 6" xfId="435"/>
    <cellStyle name="Accent6 10" xfId="436"/>
    <cellStyle name="Accent6 11" xfId="437"/>
    <cellStyle name="Accent6 12" xfId="438"/>
    <cellStyle name="Accent6 13" xfId="439"/>
    <cellStyle name="Accent6 14" xfId="440"/>
    <cellStyle name="Accent6 15" xfId="441"/>
    <cellStyle name="Accent6 16" xfId="442"/>
    <cellStyle name="Accent6 2" xfId="443"/>
    <cellStyle name="Accent6 2 2" xfId="444"/>
    <cellStyle name="Accent6 2 3" xfId="445"/>
    <cellStyle name="Accent6 2 4" xfId="446"/>
    <cellStyle name="Accent6 2 5" xfId="447"/>
    <cellStyle name="Accent6 2 6" xfId="448"/>
    <cellStyle name="Accent6 2 7" xfId="449"/>
    <cellStyle name="Accent6 2 8" xfId="450"/>
    <cellStyle name="Accent6 2 9" xfId="451"/>
    <cellStyle name="Accent6 3" xfId="452"/>
    <cellStyle name="Accent6 3 2" xfId="453"/>
    <cellStyle name="Accent6 3 3" xfId="454"/>
    <cellStyle name="Accent6 3 4" xfId="455"/>
    <cellStyle name="Accent6 3 5" xfId="456"/>
    <cellStyle name="Accent6 3 6" xfId="457"/>
    <cellStyle name="Accent6 4" xfId="458"/>
    <cellStyle name="Accent6 4 2" xfId="459"/>
    <cellStyle name="Accent6 4 3" xfId="460"/>
    <cellStyle name="Accent6 4 4" xfId="461"/>
    <cellStyle name="Accent6 4 5" xfId="462"/>
    <cellStyle name="Accent6 4 6" xfId="463"/>
    <cellStyle name="Accent6 5" xfId="464"/>
    <cellStyle name="Accent6 5 2" xfId="465"/>
    <cellStyle name="Accent6 5 3" xfId="466"/>
    <cellStyle name="Accent6 5 4" xfId="467"/>
    <cellStyle name="Accent6 5 5" xfId="468"/>
    <cellStyle name="Accent6 5 6" xfId="469"/>
    <cellStyle name="Accent6 6" xfId="470"/>
    <cellStyle name="Accent6 6 2" xfId="471"/>
    <cellStyle name="Accent6 6 3" xfId="472"/>
    <cellStyle name="Accent6 6 4" xfId="473"/>
    <cellStyle name="Accent6 6 5" xfId="474"/>
    <cellStyle name="Accent6 6 6" xfId="475"/>
    <cellStyle name="Accent6 7" xfId="476"/>
    <cellStyle name="Accent6 7 2" xfId="477"/>
    <cellStyle name="Accent6 7 3" xfId="478"/>
    <cellStyle name="Accent6 7 4" xfId="479"/>
    <cellStyle name="Accent6 7 5" xfId="480"/>
    <cellStyle name="Accent6 7 6" xfId="481"/>
    <cellStyle name="Accent6 8" xfId="482"/>
    <cellStyle name="Accent6 8 2" xfId="483"/>
    <cellStyle name="Accent6 8 3" xfId="484"/>
    <cellStyle name="Accent6 8 4" xfId="485"/>
    <cellStyle name="Accent6 8 5" xfId="486"/>
    <cellStyle name="Accent6 8 6" xfId="487"/>
    <cellStyle name="Accent6 9" xfId="488"/>
    <cellStyle name="Accent6 9 2" xfId="489"/>
    <cellStyle name="Accent6 9 3" xfId="490"/>
    <cellStyle name="Accent6 9 4" xfId="491"/>
    <cellStyle name="Accent6 9 5" xfId="492"/>
    <cellStyle name="Accent6 9 6" xfId="493"/>
    <cellStyle name="Avertissement 2" xfId="494"/>
    <cellStyle name="Bad" xfId="495"/>
    <cellStyle name="Bad 2" xfId="496"/>
    <cellStyle name="Bad 3" xfId="497"/>
    <cellStyle name="Bad 4" xfId="498"/>
    <cellStyle name="Bad 5" xfId="499"/>
    <cellStyle name="Bad 6" xfId="500"/>
    <cellStyle name="Bad 7" xfId="501"/>
    <cellStyle name="Calcul 2" xfId="502"/>
    <cellStyle name="Calcul 2 2" xfId="3498"/>
    <cellStyle name="Calculation 2" xfId="503"/>
    <cellStyle name="Calculation 2 10" xfId="504"/>
    <cellStyle name="Calculation 2 10 2" xfId="505"/>
    <cellStyle name="Calculation 2 10 2 2" xfId="3499"/>
    <cellStyle name="Calculation 2 10 3" xfId="506"/>
    <cellStyle name="Calculation 2 10 3 2" xfId="3500"/>
    <cellStyle name="Calculation 2 10 4" xfId="507"/>
    <cellStyle name="Calculation 2 10 4 2" xfId="3501"/>
    <cellStyle name="Calculation 2 10 5" xfId="508"/>
    <cellStyle name="Calculation 2 10 5 2" xfId="3502"/>
    <cellStyle name="Calculation 2 10 6" xfId="509"/>
    <cellStyle name="Calculation 2 10 6 2" xfId="3503"/>
    <cellStyle name="Calculation 2 10 7" xfId="510"/>
    <cellStyle name="Calculation 2 10 7 2" xfId="3504"/>
    <cellStyle name="Calculation 2 10 8" xfId="511"/>
    <cellStyle name="Calculation 2 10 8 2" xfId="3505"/>
    <cellStyle name="Calculation 2 10 9" xfId="3506"/>
    <cellStyle name="Calculation 2 11" xfId="512"/>
    <cellStyle name="Calculation 2 11 2" xfId="3507"/>
    <cellStyle name="Calculation 2 12" xfId="513"/>
    <cellStyle name="Calculation 2 12 2" xfId="3508"/>
    <cellStyle name="Calculation 2 13" xfId="514"/>
    <cellStyle name="Calculation 2 13 2" xfId="3509"/>
    <cellStyle name="Calculation 2 14" xfId="515"/>
    <cellStyle name="Calculation 2 14 2" xfId="3510"/>
    <cellStyle name="Calculation 2 15" xfId="516"/>
    <cellStyle name="Calculation 2 15 2" xfId="3511"/>
    <cellStyle name="Calculation 2 16" xfId="517"/>
    <cellStyle name="Calculation 2 16 2" xfId="3512"/>
    <cellStyle name="Calculation 2 17" xfId="518"/>
    <cellStyle name="Calculation 2 17 2" xfId="3513"/>
    <cellStyle name="Calculation 2 18" xfId="3514"/>
    <cellStyle name="Calculation 2 2" xfId="519"/>
    <cellStyle name="Calculation 2 2 10" xfId="520"/>
    <cellStyle name="Calculation 2 2 10 2" xfId="3515"/>
    <cellStyle name="Calculation 2 2 11" xfId="3516"/>
    <cellStyle name="Calculation 2 2 2" xfId="521"/>
    <cellStyle name="Calculation 2 2 2 10" xfId="522"/>
    <cellStyle name="Calculation 2 2 2 10 2" xfId="3517"/>
    <cellStyle name="Calculation 2 2 2 11" xfId="523"/>
    <cellStyle name="Calculation 2 2 2 11 2" xfId="3518"/>
    <cellStyle name="Calculation 2 2 2 12" xfId="524"/>
    <cellStyle name="Calculation 2 2 2 12 2" xfId="3519"/>
    <cellStyle name="Calculation 2 2 2 13" xfId="525"/>
    <cellStyle name="Calculation 2 2 2 13 2" xfId="3520"/>
    <cellStyle name="Calculation 2 2 2 14" xfId="3521"/>
    <cellStyle name="Calculation 2 2 2 2" xfId="526"/>
    <cellStyle name="Calculation 2 2 2 2 2" xfId="527"/>
    <cellStyle name="Calculation 2 2 2 2 2 2" xfId="3522"/>
    <cellStyle name="Calculation 2 2 2 2 3" xfId="528"/>
    <cellStyle name="Calculation 2 2 2 2 3 2" xfId="3523"/>
    <cellStyle name="Calculation 2 2 2 2 4" xfId="529"/>
    <cellStyle name="Calculation 2 2 2 2 4 2" xfId="3524"/>
    <cellStyle name="Calculation 2 2 2 2 5" xfId="530"/>
    <cellStyle name="Calculation 2 2 2 2 5 2" xfId="3525"/>
    <cellStyle name="Calculation 2 2 2 2 6" xfId="531"/>
    <cellStyle name="Calculation 2 2 2 2 6 2" xfId="3526"/>
    <cellStyle name="Calculation 2 2 2 2 7" xfId="532"/>
    <cellStyle name="Calculation 2 2 2 2 7 2" xfId="3527"/>
    <cellStyle name="Calculation 2 2 2 2 8" xfId="533"/>
    <cellStyle name="Calculation 2 2 2 2 8 2" xfId="3528"/>
    <cellStyle name="Calculation 2 2 2 2 9" xfId="3529"/>
    <cellStyle name="Calculation 2 2 2 3" xfId="534"/>
    <cellStyle name="Calculation 2 2 2 3 2" xfId="535"/>
    <cellStyle name="Calculation 2 2 2 3 2 2" xfId="3530"/>
    <cellStyle name="Calculation 2 2 2 3 3" xfId="536"/>
    <cellStyle name="Calculation 2 2 2 3 3 2" xfId="3531"/>
    <cellStyle name="Calculation 2 2 2 3 4" xfId="537"/>
    <cellStyle name="Calculation 2 2 2 3 4 2" xfId="3532"/>
    <cellStyle name="Calculation 2 2 2 3 5" xfId="538"/>
    <cellStyle name="Calculation 2 2 2 3 5 2" xfId="3533"/>
    <cellStyle name="Calculation 2 2 2 3 6" xfId="539"/>
    <cellStyle name="Calculation 2 2 2 3 6 2" xfId="3534"/>
    <cellStyle name="Calculation 2 2 2 3 7" xfId="540"/>
    <cellStyle name="Calculation 2 2 2 3 7 2" xfId="3535"/>
    <cellStyle name="Calculation 2 2 2 3 8" xfId="541"/>
    <cellStyle name="Calculation 2 2 2 3 8 2" xfId="3536"/>
    <cellStyle name="Calculation 2 2 2 3 9" xfId="3537"/>
    <cellStyle name="Calculation 2 2 2 4" xfId="542"/>
    <cellStyle name="Calculation 2 2 2 4 2" xfId="543"/>
    <cellStyle name="Calculation 2 2 2 4 2 2" xfId="3538"/>
    <cellStyle name="Calculation 2 2 2 4 3" xfId="544"/>
    <cellStyle name="Calculation 2 2 2 4 3 2" xfId="3539"/>
    <cellStyle name="Calculation 2 2 2 4 4" xfId="545"/>
    <cellStyle name="Calculation 2 2 2 4 4 2" xfId="3540"/>
    <cellStyle name="Calculation 2 2 2 4 5" xfId="546"/>
    <cellStyle name="Calculation 2 2 2 4 5 2" xfId="3541"/>
    <cellStyle name="Calculation 2 2 2 4 6" xfId="547"/>
    <cellStyle name="Calculation 2 2 2 4 6 2" xfId="3542"/>
    <cellStyle name="Calculation 2 2 2 4 7" xfId="548"/>
    <cellStyle name="Calculation 2 2 2 4 7 2" xfId="3543"/>
    <cellStyle name="Calculation 2 2 2 4 8" xfId="549"/>
    <cellStyle name="Calculation 2 2 2 4 8 2" xfId="3544"/>
    <cellStyle name="Calculation 2 2 2 4 9" xfId="3545"/>
    <cellStyle name="Calculation 2 2 2 5" xfId="550"/>
    <cellStyle name="Calculation 2 2 2 5 2" xfId="551"/>
    <cellStyle name="Calculation 2 2 2 5 2 2" xfId="3546"/>
    <cellStyle name="Calculation 2 2 2 5 3" xfId="552"/>
    <cellStyle name="Calculation 2 2 2 5 3 2" xfId="3547"/>
    <cellStyle name="Calculation 2 2 2 5 4" xfId="553"/>
    <cellStyle name="Calculation 2 2 2 5 4 2" xfId="3548"/>
    <cellStyle name="Calculation 2 2 2 5 5" xfId="554"/>
    <cellStyle name="Calculation 2 2 2 5 5 2" xfId="3549"/>
    <cellStyle name="Calculation 2 2 2 5 6" xfId="555"/>
    <cellStyle name="Calculation 2 2 2 5 6 2" xfId="3550"/>
    <cellStyle name="Calculation 2 2 2 5 7" xfId="556"/>
    <cellStyle name="Calculation 2 2 2 5 7 2" xfId="3551"/>
    <cellStyle name="Calculation 2 2 2 5 8" xfId="557"/>
    <cellStyle name="Calculation 2 2 2 5 8 2" xfId="3552"/>
    <cellStyle name="Calculation 2 2 2 5 9" xfId="3553"/>
    <cellStyle name="Calculation 2 2 2 6" xfId="558"/>
    <cellStyle name="Calculation 2 2 2 6 2" xfId="559"/>
    <cellStyle name="Calculation 2 2 2 6 2 2" xfId="3554"/>
    <cellStyle name="Calculation 2 2 2 6 3" xfId="560"/>
    <cellStyle name="Calculation 2 2 2 6 3 2" xfId="3555"/>
    <cellStyle name="Calculation 2 2 2 6 4" xfId="561"/>
    <cellStyle name="Calculation 2 2 2 6 4 2" xfId="3556"/>
    <cellStyle name="Calculation 2 2 2 6 5" xfId="562"/>
    <cellStyle name="Calculation 2 2 2 6 5 2" xfId="3557"/>
    <cellStyle name="Calculation 2 2 2 6 6" xfId="563"/>
    <cellStyle name="Calculation 2 2 2 6 6 2" xfId="3558"/>
    <cellStyle name="Calculation 2 2 2 6 7" xfId="564"/>
    <cellStyle name="Calculation 2 2 2 6 7 2" xfId="3559"/>
    <cellStyle name="Calculation 2 2 2 6 8" xfId="565"/>
    <cellStyle name="Calculation 2 2 2 6 8 2" xfId="3560"/>
    <cellStyle name="Calculation 2 2 2 6 9" xfId="3561"/>
    <cellStyle name="Calculation 2 2 2 7" xfId="566"/>
    <cellStyle name="Calculation 2 2 2 7 2" xfId="3562"/>
    <cellStyle name="Calculation 2 2 2 8" xfId="567"/>
    <cellStyle name="Calculation 2 2 2 8 2" xfId="3563"/>
    <cellStyle name="Calculation 2 2 2 9" xfId="568"/>
    <cellStyle name="Calculation 2 2 2 9 2" xfId="3564"/>
    <cellStyle name="Calculation 2 2 3" xfId="569"/>
    <cellStyle name="Calculation 2 2 3 2" xfId="570"/>
    <cellStyle name="Calculation 2 2 3 2 2" xfId="3565"/>
    <cellStyle name="Calculation 2 2 3 3" xfId="571"/>
    <cellStyle name="Calculation 2 2 3 3 2" xfId="3566"/>
    <cellStyle name="Calculation 2 2 3 4" xfId="572"/>
    <cellStyle name="Calculation 2 2 3 4 2" xfId="3567"/>
    <cellStyle name="Calculation 2 2 3 5" xfId="573"/>
    <cellStyle name="Calculation 2 2 3 5 2" xfId="3568"/>
    <cellStyle name="Calculation 2 2 3 6" xfId="574"/>
    <cellStyle name="Calculation 2 2 3 6 2" xfId="3569"/>
    <cellStyle name="Calculation 2 2 3 7" xfId="575"/>
    <cellStyle name="Calculation 2 2 3 7 2" xfId="3570"/>
    <cellStyle name="Calculation 2 2 3 8" xfId="576"/>
    <cellStyle name="Calculation 2 2 3 8 2" xfId="3571"/>
    <cellStyle name="Calculation 2 2 3 9" xfId="3572"/>
    <cellStyle name="Calculation 2 2 4" xfId="577"/>
    <cellStyle name="Calculation 2 2 4 2" xfId="3573"/>
    <cellStyle name="Calculation 2 2 5" xfId="578"/>
    <cellStyle name="Calculation 2 2 5 2" xfId="3574"/>
    <cellStyle name="Calculation 2 2 6" xfId="579"/>
    <cellStyle name="Calculation 2 2 6 2" xfId="3575"/>
    <cellStyle name="Calculation 2 2 7" xfId="580"/>
    <cellStyle name="Calculation 2 2 7 2" xfId="3576"/>
    <cellStyle name="Calculation 2 2 8" xfId="581"/>
    <cellStyle name="Calculation 2 2 8 2" xfId="3577"/>
    <cellStyle name="Calculation 2 2 9" xfId="582"/>
    <cellStyle name="Calculation 2 2 9 2" xfId="3578"/>
    <cellStyle name="Calculation 2 3" xfId="583"/>
    <cellStyle name="Calculation 2 3 10" xfId="584"/>
    <cellStyle name="Calculation 2 3 10 2" xfId="3579"/>
    <cellStyle name="Calculation 2 3 11" xfId="3580"/>
    <cellStyle name="Calculation 2 3 2" xfId="585"/>
    <cellStyle name="Calculation 2 3 2 10" xfId="586"/>
    <cellStyle name="Calculation 2 3 2 10 2" xfId="3581"/>
    <cellStyle name="Calculation 2 3 2 11" xfId="587"/>
    <cellStyle name="Calculation 2 3 2 11 2" xfId="3582"/>
    <cellStyle name="Calculation 2 3 2 12" xfId="588"/>
    <cellStyle name="Calculation 2 3 2 12 2" xfId="3583"/>
    <cellStyle name="Calculation 2 3 2 13" xfId="589"/>
    <cellStyle name="Calculation 2 3 2 13 2" xfId="3584"/>
    <cellStyle name="Calculation 2 3 2 14" xfId="3585"/>
    <cellStyle name="Calculation 2 3 2 2" xfId="590"/>
    <cellStyle name="Calculation 2 3 2 2 2" xfId="591"/>
    <cellStyle name="Calculation 2 3 2 2 2 2" xfId="3586"/>
    <cellStyle name="Calculation 2 3 2 2 3" xfId="592"/>
    <cellStyle name="Calculation 2 3 2 2 3 2" xfId="3587"/>
    <cellStyle name="Calculation 2 3 2 2 4" xfId="593"/>
    <cellStyle name="Calculation 2 3 2 2 4 2" xfId="3588"/>
    <cellStyle name="Calculation 2 3 2 2 5" xfId="594"/>
    <cellStyle name="Calculation 2 3 2 2 5 2" xfId="3589"/>
    <cellStyle name="Calculation 2 3 2 2 6" xfId="595"/>
    <cellStyle name="Calculation 2 3 2 2 6 2" xfId="3590"/>
    <cellStyle name="Calculation 2 3 2 2 7" xfId="596"/>
    <cellStyle name="Calculation 2 3 2 2 7 2" xfId="3591"/>
    <cellStyle name="Calculation 2 3 2 2 8" xfId="597"/>
    <cellStyle name="Calculation 2 3 2 2 8 2" xfId="3592"/>
    <cellStyle name="Calculation 2 3 2 2 9" xfId="3593"/>
    <cellStyle name="Calculation 2 3 2 3" xfId="598"/>
    <cellStyle name="Calculation 2 3 2 3 2" xfId="599"/>
    <cellStyle name="Calculation 2 3 2 3 2 2" xfId="3594"/>
    <cellStyle name="Calculation 2 3 2 3 3" xfId="600"/>
    <cellStyle name="Calculation 2 3 2 3 3 2" xfId="3595"/>
    <cellStyle name="Calculation 2 3 2 3 4" xfId="601"/>
    <cellStyle name="Calculation 2 3 2 3 4 2" xfId="3596"/>
    <cellStyle name="Calculation 2 3 2 3 5" xfId="602"/>
    <cellStyle name="Calculation 2 3 2 3 5 2" xfId="3597"/>
    <cellStyle name="Calculation 2 3 2 3 6" xfId="603"/>
    <cellStyle name="Calculation 2 3 2 3 6 2" xfId="3598"/>
    <cellStyle name="Calculation 2 3 2 3 7" xfId="604"/>
    <cellStyle name="Calculation 2 3 2 3 7 2" xfId="3599"/>
    <cellStyle name="Calculation 2 3 2 3 8" xfId="605"/>
    <cellStyle name="Calculation 2 3 2 3 8 2" xfId="3600"/>
    <cellStyle name="Calculation 2 3 2 3 9" xfId="3601"/>
    <cellStyle name="Calculation 2 3 2 4" xfId="606"/>
    <cellStyle name="Calculation 2 3 2 4 2" xfId="607"/>
    <cellStyle name="Calculation 2 3 2 4 2 2" xfId="3602"/>
    <cellStyle name="Calculation 2 3 2 4 3" xfId="608"/>
    <cellStyle name="Calculation 2 3 2 4 3 2" xfId="3603"/>
    <cellStyle name="Calculation 2 3 2 4 4" xfId="609"/>
    <cellStyle name="Calculation 2 3 2 4 4 2" xfId="3604"/>
    <cellStyle name="Calculation 2 3 2 4 5" xfId="610"/>
    <cellStyle name="Calculation 2 3 2 4 5 2" xfId="3605"/>
    <cellStyle name="Calculation 2 3 2 4 6" xfId="611"/>
    <cellStyle name="Calculation 2 3 2 4 6 2" xfId="3606"/>
    <cellStyle name="Calculation 2 3 2 4 7" xfId="612"/>
    <cellStyle name="Calculation 2 3 2 4 7 2" xfId="3607"/>
    <cellStyle name="Calculation 2 3 2 4 8" xfId="613"/>
    <cellStyle name="Calculation 2 3 2 4 8 2" xfId="3608"/>
    <cellStyle name="Calculation 2 3 2 4 9" xfId="3609"/>
    <cellStyle name="Calculation 2 3 2 5" xfId="614"/>
    <cellStyle name="Calculation 2 3 2 5 2" xfId="615"/>
    <cellStyle name="Calculation 2 3 2 5 2 2" xfId="3610"/>
    <cellStyle name="Calculation 2 3 2 5 3" xfId="616"/>
    <cellStyle name="Calculation 2 3 2 5 3 2" xfId="3611"/>
    <cellStyle name="Calculation 2 3 2 5 4" xfId="617"/>
    <cellStyle name="Calculation 2 3 2 5 4 2" xfId="3612"/>
    <cellStyle name="Calculation 2 3 2 5 5" xfId="618"/>
    <cellStyle name="Calculation 2 3 2 5 5 2" xfId="3613"/>
    <cellStyle name="Calculation 2 3 2 5 6" xfId="619"/>
    <cellStyle name="Calculation 2 3 2 5 6 2" xfId="3614"/>
    <cellStyle name="Calculation 2 3 2 5 7" xfId="620"/>
    <cellStyle name="Calculation 2 3 2 5 7 2" xfId="3615"/>
    <cellStyle name="Calculation 2 3 2 5 8" xfId="621"/>
    <cellStyle name="Calculation 2 3 2 5 8 2" xfId="3616"/>
    <cellStyle name="Calculation 2 3 2 5 9" xfId="3617"/>
    <cellStyle name="Calculation 2 3 2 6" xfId="622"/>
    <cellStyle name="Calculation 2 3 2 6 2" xfId="623"/>
    <cellStyle name="Calculation 2 3 2 6 2 2" xfId="3618"/>
    <cellStyle name="Calculation 2 3 2 6 3" xfId="624"/>
    <cellStyle name="Calculation 2 3 2 6 3 2" xfId="3619"/>
    <cellStyle name="Calculation 2 3 2 6 4" xfId="625"/>
    <cellStyle name="Calculation 2 3 2 6 4 2" xfId="3620"/>
    <cellStyle name="Calculation 2 3 2 6 5" xfId="626"/>
    <cellStyle name="Calculation 2 3 2 6 5 2" xfId="3621"/>
    <cellStyle name="Calculation 2 3 2 6 6" xfId="627"/>
    <cellStyle name="Calculation 2 3 2 6 6 2" xfId="3622"/>
    <cellStyle name="Calculation 2 3 2 6 7" xfId="628"/>
    <cellStyle name="Calculation 2 3 2 6 7 2" xfId="3623"/>
    <cellStyle name="Calculation 2 3 2 6 8" xfId="629"/>
    <cellStyle name="Calculation 2 3 2 6 8 2" xfId="3624"/>
    <cellStyle name="Calculation 2 3 2 6 9" xfId="3625"/>
    <cellStyle name="Calculation 2 3 2 7" xfId="630"/>
    <cellStyle name="Calculation 2 3 2 7 2" xfId="3626"/>
    <cellStyle name="Calculation 2 3 2 8" xfId="631"/>
    <cellStyle name="Calculation 2 3 2 8 2" xfId="3627"/>
    <cellStyle name="Calculation 2 3 2 9" xfId="632"/>
    <cellStyle name="Calculation 2 3 2 9 2" xfId="3628"/>
    <cellStyle name="Calculation 2 3 3" xfId="633"/>
    <cellStyle name="Calculation 2 3 3 2" xfId="634"/>
    <cellStyle name="Calculation 2 3 3 2 2" xfId="3629"/>
    <cellStyle name="Calculation 2 3 3 3" xfId="635"/>
    <cellStyle name="Calculation 2 3 3 3 2" xfId="3630"/>
    <cellStyle name="Calculation 2 3 3 4" xfId="636"/>
    <cellStyle name="Calculation 2 3 3 4 2" xfId="3631"/>
    <cellStyle name="Calculation 2 3 3 5" xfId="637"/>
    <cellStyle name="Calculation 2 3 3 5 2" xfId="3632"/>
    <cellStyle name="Calculation 2 3 3 6" xfId="638"/>
    <cellStyle name="Calculation 2 3 3 6 2" xfId="3633"/>
    <cellStyle name="Calculation 2 3 3 7" xfId="639"/>
    <cellStyle name="Calculation 2 3 3 7 2" xfId="3634"/>
    <cellStyle name="Calculation 2 3 3 8" xfId="640"/>
    <cellStyle name="Calculation 2 3 3 8 2" xfId="3635"/>
    <cellStyle name="Calculation 2 3 3 9" xfId="3636"/>
    <cellStyle name="Calculation 2 3 4" xfId="641"/>
    <cellStyle name="Calculation 2 3 4 2" xfId="3637"/>
    <cellStyle name="Calculation 2 3 5" xfId="642"/>
    <cellStyle name="Calculation 2 3 5 2" xfId="3638"/>
    <cellStyle name="Calculation 2 3 6" xfId="643"/>
    <cellStyle name="Calculation 2 3 6 2" xfId="3639"/>
    <cellStyle name="Calculation 2 3 7" xfId="644"/>
    <cellStyle name="Calculation 2 3 7 2" xfId="3640"/>
    <cellStyle name="Calculation 2 3 8" xfId="645"/>
    <cellStyle name="Calculation 2 3 8 2" xfId="3641"/>
    <cellStyle name="Calculation 2 3 9" xfId="646"/>
    <cellStyle name="Calculation 2 3 9 2" xfId="3642"/>
    <cellStyle name="Calculation 2 4" xfId="647"/>
    <cellStyle name="Calculation 2 4 10" xfId="648"/>
    <cellStyle name="Calculation 2 4 10 2" xfId="3643"/>
    <cellStyle name="Calculation 2 4 11" xfId="3644"/>
    <cellStyle name="Calculation 2 4 2" xfId="649"/>
    <cellStyle name="Calculation 2 4 2 10" xfId="650"/>
    <cellStyle name="Calculation 2 4 2 10 2" xfId="3645"/>
    <cellStyle name="Calculation 2 4 2 11" xfId="651"/>
    <cellStyle name="Calculation 2 4 2 11 2" xfId="3646"/>
    <cellStyle name="Calculation 2 4 2 12" xfId="652"/>
    <cellStyle name="Calculation 2 4 2 12 2" xfId="3647"/>
    <cellStyle name="Calculation 2 4 2 13" xfId="653"/>
    <cellStyle name="Calculation 2 4 2 13 2" xfId="3648"/>
    <cellStyle name="Calculation 2 4 2 14" xfId="3649"/>
    <cellStyle name="Calculation 2 4 2 2" xfId="654"/>
    <cellStyle name="Calculation 2 4 2 2 2" xfId="655"/>
    <cellStyle name="Calculation 2 4 2 2 2 2" xfId="3650"/>
    <cellStyle name="Calculation 2 4 2 2 3" xfId="656"/>
    <cellStyle name="Calculation 2 4 2 2 3 2" xfId="3651"/>
    <cellStyle name="Calculation 2 4 2 2 4" xfId="657"/>
    <cellStyle name="Calculation 2 4 2 2 4 2" xfId="3652"/>
    <cellStyle name="Calculation 2 4 2 2 5" xfId="658"/>
    <cellStyle name="Calculation 2 4 2 2 5 2" xfId="3653"/>
    <cellStyle name="Calculation 2 4 2 2 6" xfId="659"/>
    <cellStyle name="Calculation 2 4 2 2 6 2" xfId="3654"/>
    <cellStyle name="Calculation 2 4 2 2 7" xfId="660"/>
    <cellStyle name="Calculation 2 4 2 2 7 2" xfId="3655"/>
    <cellStyle name="Calculation 2 4 2 2 8" xfId="661"/>
    <cellStyle name="Calculation 2 4 2 2 8 2" xfId="3656"/>
    <cellStyle name="Calculation 2 4 2 2 9" xfId="3657"/>
    <cellStyle name="Calculation 2 4 2 3" xfId="662"/>
    <cellStyle name="Calculation 2 4 2 3 2" xfId="663"/>
    <cellStyle name="Calculation 2 4 2 3 2 2" xfId="3658"/>
    <cellStyle name="Calculation 2 4 2 3 3" xfId="664"/>
    <cellStyle name="Calculation 2 4 2 3 3 2" xfId="3659"/>
    <cellStyle name="Calculation 2 4 2 3 4" xfId="665"/>
    <cellStyle name="Calculation 2 4 2 3 4 2" xfId="3660"/>
    <cellStyle name="Calculation 2 4 2 3 5" xfId="666"/>
    <cellStyle name="Calculation 2 4 2 3 5 2" xfId="3661"/>
    <cellStyle name="Calculation 2 4 2 3 6" xfId="667"/>
    <cellStyle name="Calculation 2 4 2 3 6 2" xfId="3662"/>
    <cellStyle name="Calculation 2 4 2 3 7" xfId="668"/>
    <cellStyle name="Calculation 2 4 2 3 7 2" xfId="3663"/>
    <cellStyle name="Calculation 2 4 2 3 8" xfId="669"/>
    <cellStyle name="Calculation 2 4 2 3 8 2" xfId="3664"/>
    <cellStyle name="Calculation 2 4 2 3 9" xfId="3665"/>
    <cellStyle name="Calculation 2 4 2 4" xfId="670"/>
    <cellStyle name="Calculation 2 4 2 4 2" xfId="671"/>
    <cellStyle name="Calculation 2 4 2 4 2 2" xfId="3666"/>
    <cellStyle name="Calculation 2 4 2 4 3" xfId="672"/>
    <cellStyle name="Calculation 2 4 2 4 3 2" xfId="3667"/>
    <cellStyle name="Calculation 2 4 2 4 4" xfId="673"/>
    <cellStyle name="Calculation 2 4 2 4 4 2" xfId="3668"/>
    <cellStyle name="Calculation 2 4 2 4 5" xfId="674"/>
    <cellStyle name="Calculation 2 4 2 4 5 2" xfId="3669"/>
    <cellStyle name="Calculation 2 4 2 4 6" xfId="675"/>
    <cellStyle name="Calculation 2 4 2 4 6 2" xfId="3670"/>
    <cellStyle name="Calculation 2 4 2 4 7" xfId="676"/>
    <cellStyle name="Calculation 2 4 2 4 7 2" xfId="3671"/>
    <cellStyle name="Calculation 2 4 2 4 8" xfId="677"/>
    <cellStyle name="Calculation 2 4 2 4 8 2" xfId="3672"/>
    <cellStyle name="Calculation 2 4 2 4 9" xfId="3673"/>
    <cellStyle name="Calculation 2 4 2 5" xfId="678"/>
    <cellStyle name="Calculation 2 4 2 5 2" xfId="679"/>
    <cellStyle name="Calculation 2 4 2 5 2 2" xfId="3674"/>
    <cellStyle name="Calculation 2 4 2 5 3" xfId="680"/>
    <cellStyle name="Calculation 2 4 2 5 3 2" xfId="3675"/>
    <cellStyle name="Calculation 2 4 2 5 4" xfId="681"/>
    <cellStyle name="Calculation 2 4 2 5 4 2" xfId="3676"/>
    <cellStyle name="Calculation 2 4 2 5 5" xfId="682"/>
    <cellStyle name="Calculation 2 4 2 5 5 2" xfId="3677"/>
    <cellStyle name="Calculation 2 4 2 5 6" xfId="683"/>
    <cellStyle name="Calculation 2 4 2 5 6 2" xfId="3678"/>
    <cellStyle name="Calculation 2 4 2 5 7" xfId="684"/>
    <cellStyle name="Calculation 2 4 2 5 7 2" xfId="3679"/>
    <cellStyle name="Calculation 2 4 2 5 8" xfId="685"/>
    <cellStyle name="Calculation 2 4 2 5 8 2" xfId="3680"/>
    <cellStyle name="Calculation 2 4 2 5 9" xfId="3681"/>
    <cellStyle name="Calculation 2 4 2 6" xfId="686"/>
    <cellStyle name="Calculation 2 4 2 6 2" xfId="687"/>
    <cellStyle name="Calculation 2 4 2 6 2 2" xfId="3682"/>
    <cellStyle name="Calculation 2 4 2 6 3" xfId="688"/>
    <cellStyle name="Calculation 2 4 2 6 3 2" xfId="3683"/>
    <cellStyle name="Calculation 2 4 2 6 4" xfId="689"/>
    <cellStyle name="Calculation 2 4 2 6 4 2" xfId="3684"/>
    <cellStyle name="Calculation 2 4 2 6 5" xfId="690"/>
    <cellStyle name="Calculation 2 4 2 6 5 2" xfId="3685"/>
    <cellStyle name="Calculation 2 4 2 6 6" xfId="691"/>
    <cellStyle name="Calculation 2 4 2 6 6 2" xfId="3686"/>
    <cellStyle name="Calculation 2 4 2 6 7" xfId="692"/>
    <cellStyle name="Calculation 2 4 2 6 7 2" xfId="3687"/>
    <cellStyle name="Calculation 2 4 2 6 8" xfId="693"/>
    <cellStyle name="Calculation 2 4 2 6 8 2" xfId="3688"/>
    <cellStyle name="Calculation 2 4 2 6 9" xfId="3689"/>
    <cellStyle name="Calculation 2 4 2 7" xfId="694"/>
    <cellStyle name="Calculation 2 4 2 7 2" xfId="3690"/>
    <cellStyle name="Calculation 2 4 2 8" xfId="695"/>
    <cellStyle name="Calculation 2 4 2 8 2" xfId="3691"/>
    <cellStyle name="Calculation 2 4 2 9" xfId="696"/>
    <cellStyle name="Calculation 2 4 2 9 2" xfId="3692"/>
    <cellStyle name="Calculation 2 4 3" xfId="697"/>
    <cellStyle name="Calculation 2 4 3 2" xfId="698"/>
    <cellStyle name="Calculation 2 4 3 2 2" xfId="3693"/>
    <cellStyle name="Calculation 2 4 3 3" xfId="699"/>
    <cellStyle name="Calculation 2 4 3 3 2" xfId="3694"/>
    <cellStyle name="Calculation 2 4 3 4" xfId="700"/>
    <cellStyle name="Calculation 2 4 3 4 2" xfId="3695"/>
    <cellStyle name="Calculation 2 4 3 5" xfId="701"/>
    <cellStyle name="Calculation 2 4 3 5 2" xfId="3696"/>
    <cellStyle name="Calculation 2 4 3 6" xfId="702"/>
    <cellStyle name="Calculation 2 4 3 6 2" xfId="3697"/>
    <cellStyle name="Calculation 2 4 3 7" xfId="703"/>
    <cellStyle name="Calculation 2 4 3 7 2" xfId="3698"/>
    <cellStyle name="Calculation 2 4 3 8" xfId="704"/>
    <cellStyle name="Calculation 2 4 3 8 2" xfId="3699"/>
    <cellStyle name="Calculation 2 4 3 9" xfId="3700"/>
    <cellStyle name="Calculation 2 4 4" xfId="705"/>
    <cellStyle name="Calculation 2 4 4 2" xfId="3701"/>
    <cellStyle name="Calculation 2 4 5" xfId="706"/>
    <cellStyle name="Calculation 2 4 5 2" xfId="3702"/>
    <cellStyle name="Calculation 2 4 6" xfId="707"/>
    <cellStyle name="Calculation 2 4 6 2" xfId="3703"/>
    <cellStyle name="Calculation 2 4 7" xfId="708"/>
    <cellStyle name="Calculation 2 4 7 2" xfId="3704"/>
    <cellStyle name="Calculation 2 4 8" xfId="709"/>
    <cellStyle name="Calculation 2 4 8 2" xfId="3705"/>
    <cellStyle name="Calculation 2 4 9" xfId="710"/>
    <cellStyle name="Calculation 2 4 9 2" xfId="3706"/>
    <cellStyle name="Calculation 2 5" xfId="711"/>
    <cellStyle name="Calculation 2 5 10" xfId="712"/>
    <cellStyle name="Calculation 2 5 10 2" xfId="3707"/>
    <cellStyle name="Calculation 2 5 11" xfId="3708"/>
    <cellStyle name="Calculation 2 5 2" xfId="713"/>
    <cellStyle name="Calculation 2 5 2 10" xfId="714"/>
    <cellStyle name="Calculation 2 5 2 10 2" xfId="3709"/>
    <cellStyle name="Calculation 2 5 2 11" xfId="715"/>
    <cellStyle name="Calculation 2 5 2 11 2" xfId="3710"/>
    <cellStyle name="Calculation 2 5 2 12" xfId="716"/>
    <cellStyle name="Calculation 2 5 2 12 2" xfId="3711"/>
    <cellStyle name="Calculation 2 5 2 13" xfId="717"/>
    <cellStyle name="Calculation 2 5 2 13 2" xfId="3712"/>
    <cellStyle name="Calculation 2 5 2 14" xfId="3713"/>
    <cellStyle name="Calculation 2 5 2 2" xfId="718"/>
    <cellStyle name="Calculation 2 5 2 2 2" xfId="719"/>
    <cellStyle name="Calculation 2 5 2 2 2 2" xfId="3714"/>
    <cellStyle name="Calculation 2 5 2 2 3" xfId="720"/>
    <cellStyle name="Calculation 2 5 2 2 3 2" xfId="3715"/>
    <cellStyle name="Calculation 2 5 2 2 4" xfId="721"/>
    <cellStyle name="Calculation 2 5 2 2 4 2" xfId="3716"/>
    <cellStyle name="Calculation 2 5 2 2 5" xfId="722"/>
    <cellStyle name="Calculation 2 5 2 2 5 2" xfId="3717"/>
    <cellStyle name="Calculation 2 5 2 2 6" xfId="723"/>
    <cellStyle name="Calculation 2 5 2 2 6 2" xfId="3718"/>
    <cellStyle name="Calculation 2 5 2 2 7" xfId="724"/>
    <cellStyle name="Calculation 2 5 2 2 7 2" xfId="3719"/>
    <cellStyle name="Calculation 2 5 2 2 8" xfId="725"/>
    <cellStyle name="Calculation 2 5 2 2 8 2" xfId="3720"/>
    <cellStyle name="Calculation 2 5 2 2 9" xfId="3721"/>
    <cellStyle name="Calculation 2 5 2 3" xfId="726"/>
    <cellStyle name="Calculation 2 5 2 3 2" xfId="727"/>
    <cellStyle name="Calculation 2 5 2 3 2 2" xfId="3722"/>
    <cellStyle name="Calculation 2 5 2 3 3" xfId="728"/>
    <cellStyle name="Calculation 2 5 2 3 3 2" xfId="3723"/>
    <cellStyle name="Calculation 2 5 2 3 4" xfId="729"/>
    <cellStyle name="Calculation 2 5 2 3 4 2" xfId="3724"/>
    <cellStyle name="Calculation 2 5 2 3 5" xfId="730"/>
    <cellStyle name="Calculation 2 5 2 3 5 2" xfId="3725"/>
    <cellStyle name="Calculation 2 5 2 3 6" xfId="731"/>
    <cellStyle name="Calculation 2 5 2 3 6 2" xfId="3726"/>
    <cellStyle name="Calculation 2 5 2 3 7" xfId="732"/>
    <cellStyle name="Calculation 2 5 2 3 7 2" xfId="3727"/>
    <cellStyle name="Calculation 2 5 2 3 8" xfId="733"/>
    <cellStyle name="Calculation 2 5 2 3 8 2" xfId="3728"/>
    <cellStyle name="Calculation 2 5 2 3 9" xfId="3729"/>
    <cellStyle name="Calculation 2 5 2 4" xfId="734"/>
    <cellStyle name="Calculation 2 5 2 4 2" xfId="735"/>
    <cellStyle name="Calculation 2 5 2 4 2 2" xfId="3730"/>
    <cellStyle name="Calculation 2 5 2 4 3" xfId="736"/>
    <cellStyle name="Calculation 2 5 2 4 3 2" xfId="3731"/>
    <cellStyle name="Calculation 2 5 2 4 4" xfId="737"/>
    <cellStyle name="Calculation 2 5 2 4 4 2" xfId="3732"/>
    <cellStyle name="Calculation 2 5 2 4 5" xfId="738"/>
    <cellStyle name="Calculation 2 5 2 4 5 2" xfId="3733"/>
    <cellStyle name="Calculation 2 5 2 4 6" xfId="739"/>
    <cellStyle name="Calculation 2 5 2 4 6 2" xfId="3734"/>
    <cellStyle name="Calculation 2 5 2 4 7" xfId="740"/>
    <cellStyle name="Calculation 2 5 2 4 7 2" xfId="3735"/>
    <cellStyle name="Calculation 2 5 2 4 8" xfId="741"/>
    <cellStyle name="Calculation 2 5 2 4 8 2" xfId="3736"/>
    <cellStyle name="Calculation 2 5 2 4 9" xfId="3737"/>
    <cellStyle name="Calculation 2 5 2 5" xfId="742"/>
    <cellStyle name="Calculation 2 5 2 5 2" xfId="743"/>
    <cellStyle name="Calculation 2 5 2 5 2 2" xfId="3738"/>
    <cellStyle name="Calculation 2 5 2 5 3" xfId="744"/>
    <cellStyle name="Calculation 2 5 2 5 3 2" xfId="3739"/>
    <cellStyle name="Calculation 2 5 2 5 4" xfId="745"/>
    <cellStyle name="Calculation 2 5 2 5 4 2" xfId="3740"/>
    <cellStyle name="Calculation 2 5 2 5 5" xfId="746"/>
    <cellStyle name="Calculation 2 5 2 5 5 2" xfId="3741"/>
    <cellStyle name="Calculation 2 5 2 5 6" xfId="747"/>
    <cellStyle name="Calculation 2 5 2 5 6 2" xfId="3742"/>
    <cellStyle name="Calculation 2 5 2 5 7" xfId="748"/>
    <cellStyle name="Calculation 2 5 2 5 7 2" xfId="3743"/>
    <cellStyle name="Calculation 2 5 2 5 8" xfId="749"/>
    <cellStyle name="Calculation 2 5 2 5 8 2" xfId="3744"/>
    <cellStyle name="Calculation 2 5 2 5 9" xfId="3745"/>
    <cellStyle name="Calculation 2 5 2 6" xfId="750"/>
    <cellStyle name="Calculation 2 5 2 6 2" xfId="751"/>
    <cellStyle name="Calculation 2 5 2 6 2 2" xfId="3746"/>
    <cellStyle name="Calculation 2 5 2 6 3" xfId="752"/>
    <cellStyle name="Calculation 2 5 2 6 3 2" xfId="3747"/>
    <cellStyle name="Calculation 2 5 2 6 4" xfId="753"/>
    <cellStyle name="Calculation 2 5 2 6 4 2" xfId="3748"/>
    <cellStyle name="Calculation 2 5 2 6 5" xfId="754"/>
    <cellStyle name="Calculation 2 5 2 6 5 2" xfId="3749"/>
    <cellStyle name="Calculation 2 5 2 6 6" xfId="755"/>
    <cellStyle name="Calculation 2 5 2 6 6 2" xfId="3750"/>
    <cellStyle name="Calculation 2 5 2 6 7" xfId="756"/>
    <cellStyle name="Calculation 2 5 2 6 7 2" xfId="3751"/>
    <cellStyle name="Calculation 2 5 2 6 8" xfId="757"/>
    <cellStyle name="Calculation 2 5 2 6 8 2" xfId="3752"/>
    <cellStyle name="Calculation 2 5 2 6 9" xfId="3753"/>
    <cellStyle name="Calculation 2 5 2 7" xfId="758"/>
    <cellStyle name="Calculation 2 5 2 7 2" xfId="3754"/>
    <cellStyle name="Calculation 2 5 2 8" xfId="759"/>
    <cellStyle name="Calculation 2 5 2 8 2" xfId="3755"/>
    <cellStyle name="Calculation 2 5 2 9" xfId="760"/>
    <cellStyle name="Calculation 2 5 2 9 2" xfId="3756"/>
    <cellStyle name="Calculation 2 5 3" xfId="761"/>
    <cellStyle name="Calculation 2 5 3 2" xfId="762"/>
    <cellStyle name="Calculation 2 5 3 2 2" xfId="3757"/>
    <cellStyle name="Calculation 2 5 3 3" xfId="763"/>
    <cellStyle name="Calculation 2 5 3 3 2" xfId="3758"/>
    <cellStyle name="Calculation 2 5 3 4" xfId="764"/>
    <cellStyle name="Calculation 2 5 3 4 2" xfId="3759"/>
    <cellStyle name="Calculation 2 5 3 5" xfId="765"/>
    <cellStyle name="Calculation 2 5 3 5 2" xfId="3760"/>
    <cellStyle name="Calculation 2 5 3 6" xfId="766"/>
    <cellStyle name="Calculation 2 5 3 6 2" xfId="3761"/>
    <cellStyle name="Calculation 2 5 3 7" xfId="767"/>
    <cellStyle name="Calculation 2 5 3 7 2" xfId="3762"/>
    <cellStyle name="Calculation 2 5 3 8" xfId="768"/>
    <cellStyle name="Calculation 2 5 3 8 2" xfId="3763"/>
    <cellStyle name="Calculation 2 5 3 9" xfId="3764"/>
    <cellStyle name="Calculation 2 5 4" xfId="769"/>
    <cellStyle name="Calculation 2 5 4 2" xfId="3765"/>
    <cellStyle name="Calculation 2 5 5" xfId="770"/>
    <cellStyle name="Calculation 2 5 5 2" xfId="3766"/>
    <cellStyle name="Calculation 2 5 6" xfId="771"/>
    <cellStyle name="Calculation 2 5 6 2" xfId="3767"/>
    <cellStyle name="Calculation 2 5 7" xfId="772"/>
    <cellStyle name="Calculation 2 5 7 2" xfId="3768"/>
    <cellStyle name="Calculation 2 5 8" xfId="773"/>
    <cellStyle name="Calculation 2 5 8 2" xfId="3769"/>
    <cellStyle name="Calculation 2 5 9" xfId="774"/>
    <cellStyle name="Calculation 2 5 9 2" xfId="3770"/>
    <cellStyle name="Calculation 2 6" xfId="775"/>
    <cellStyle name="Calculation 2 6 10" xfId="776"/>
    <cellStyle name="Calculation 2 6 10 2" xfId="3771"/>
    <cellStyle name="Calculation 2 6 11" xfId="3772"/>
    <cellStyle name="Calculation 2 6 2" xfId="777"/>
    <cellStyle name="Calculation 2 6 2 10" xfId="778"/>
    <cellStyle name="Calculation 2 6 2 10 2" xfId="3773"/>
    <cellStyle name="Calculation 2 6 2 11" xfId="779"/>
    <cellStyle name="Calculation 2 6 2 11 2" xfId="3774"/>
    <cellStyle name="Calculation 2 6 2 12" xfId="780"/>
    <cellStyle name="Calculation 2 6 2 12 2" xfId="3775"/>
    <cellStyle name="Calculation 2 6 2 13" xfId="781"/>
    <cellStyle name="Calculation 2 6 2 13 2" xfId="3776"/>
    <cellStyle name="Calculation 2 6 2 14" xfId="3777"/>
    <cellStyle name="Calculation 2 6 2 2" xfId="782"/>
    <cellStyle name="Calculation 2 6 2 2 2" xfId="783"/>
    <cellStyle name="Calculation 2 6 2 2 2 2" xfId="3778"/>
    <cellStyle name="Calculation 2 6 2 2 3" xfId="784"/>
    <cellStyle name="Calculation 2 6 2 2 3 2" xfId="3779"/>
    <cellStyle name="Calculation 2 6 2 2 4" xfId="785"/>
    <cellStyle name="Calculation 2 6 2 2 4 2" xfId="3780"/>
    <cellStyle name="Calculation 2 6 2 2 5" xfId="786"/>
    <cellStyle name="Calculation 2 6 2 2 5 2" xfId="3781"/>
    <cellStyle name="Calculation 2 6 2 2 6" xfId="787"/>
    <cellStyle name="Calculation 2 6 2 2 6 2" xfId="3782"/>
    <cellStyle name="Calculation 2 6 2 2 7" xfId="788"/>
    <cellStyle name="Calculation 2 6 2 2 7 2" xfId="3783"/>
    <cellStyle name="Calculation 2 6 2 2 8" xfId="789"/>
    <cellStyle name="Calculation 2 6 2 2 8 2" xfId="3784"/>
    <cellStyle name="Calculation 2 6 2 2 9" xfId="3785"/>
    <cellStyle name="Calculation 2 6 2 3" xfId="790"/>
    <cellStyle name="Calculation 2 6 2 3 2" xfId="791"/>
    <cellStyle name="Calculation 2 6 2 3 2 2" xfId="3786"/>
    <cellStyle name="Calculation 2 6 2 3 3" xfId="792"/>
    <cellStyle name="Calculation 2 6 2 3 3 2" xfId="3787"/>
    <cellStyle name="Calculation 2 6 2 3 4" xfId="793"/>
    <cellStyle name="Calculation 2 6 2 3 4 2" xfId="3788"/>
    <cellStyle name="Calculation 2 6 2 3 5" xfId="794"/>
    <cellStyle name="Calculation 2 6 2 3 5 2" xfId="3789"/>
    <cellStyle name="Calculation 2 6 2 3 6" xfId="795"/>
    <cellStyle name="Calculation 2 6 2 3 6 2" xfId="3790"/>
    <cellStyle name="Calculation 2 6 2 3 7" xfId="796"/>
    <cellStyle name="Calculation 2 6 2 3 7 2" xfId="3791"/>
    <cellStyle name="Calculation 2 6 2 3 8" xfId="797"/>
    <cellStyle name="Calculation 2 6 2 3 8 2" xfId="3792"/>
    <cellStyle name="Calculation 2 6 2 3 9" xfId="3793"/>
    <cellStyle name="Calculation 2 6 2 4" xfId="798"/>
    <cellStyle name="Calculation 2 6 2 4 2" xfId="799"/>
    <cellStyle name="Calculation 2 6 2 4 2 2" xfId="3794"/>
    <cellStyle name="Calculation 2 6 2 4 3" xfId="800"/>
    <cellStyle name="Calculation 2 6 2 4 3 2" xfId="3795"/>
    <cellStyle name="Calculation 2 6 2 4 4" xfId="801"/>
    <cellStyle name="Calculation 2 6 2 4 4 2" xfId="3796"/>
    <cellStyle name="Calculation 2 6 2 4 5" xfId="802"/>
    <cellStyle name="Calculation 2 6 2 4 5 2" xfId="3797"/>
    <cellStyle name="Calculation 2 6 2 4 6" xfId="803"/>
    <cellStyle name="Calculation 2 6 2 4 6 2" xfId="3798"/>
    <cellStyle name="Calculation 2 6 2 4 7" xfId="804"/>
    <cellStyle name="Calculation 2 6 2 4 7 2" xfId="3799"/>
    <cellStyle name="Calculation 2 6 2 4 8" xfId="805"/>
    <cellStyle name="Calculation 2 6 2 4 8 2" xfId="3800"/>
    <cellStyle name="Calculation 2 6 2 4 9" xfId="3801"/>
    <cellStyle name="Calculation 2 6 2 5" xfId="806"/>
    <cellStyle name="Calculation 2 6 2 5 2" xfId="807"/>
    <cellStyle name="Calculation 2 6 2 5 2 2" xfId="3802"/>
    <cellStyle name="Calculation 2 6 2 5 3" xfId="808"/>
    <cellStyle name="Calculation 2 6 2 5 3 2" xfId="3803"/>
    <cellStyle name="Calculation 2 6 2 5 4" xfId="809"/>
    <cellStyle name="Calculation 2 6 2 5 4 2" xfId="3804"/>
    <cellStyle name="Calculation 2 6 2 5 5" xfId="810"/>
    <cellStyle name="Calculation 2 6 2 5 5 2" xfId="3805"/>
    <cellStyle name="Calculation 2 6 2 5 6" xfId="811"/>
    <cellStyle name="Calculation 2 6 2 5 6 2" xfId="3806"/>
    <cellStyle name="Calculation 2 6 2 5 7" xfId="812"/>
    <cellStyle name="Calculation 2 6 2 5 7 2" xfId="3807"/>
    <cellStyle name="Calculation 2 6 2 5 8" xfId="813"/>
    <cellStyle name="Calculation 2 6 2 5 8 2" xfId="3808"/>
    <cellStyle name="Calculation 2 6 2 5 9" xfId="3809"/>
    <cellStyle name="Calculation 2 6 2 6" xfId="814"/>
    <cellStyle name="Calculation 2 6 2 6 2" xfId="815"/>
    <cellStyle name="Calculation 2 6 2 6 2 2" xfId="3810"/>
    <cellStyle name="Calculation 2 6 2 6 3" xfId="816"/>
    <cellStyle name="Calculation 2 6 2 6 3 2" xfId="3811"/>
    <cellStyle name="Calculation 2 6 2 6 4" xfId="817"/>
    <cellStyle name="Calculation 2 6 2 6 4 2" xfId="3812"/>
    <cellStyle name="Calculation 2 6 2 6 5" xfId="818"/>
    <cellStyle name="Calculation 2 6 2 6 5 2" xfId="3813"/>
    <cellStyle name="Calculation 2 6 2 6 6" xfId="819"/>
    <cellStyle name="Calculation 2 6 2 6 6 2" xfId="3814"/>
    <cellStyle name="Calculation 2 6 2 6 7" xfId="820"/>
    <cellStyle name="Calculation 2 6 2 6 7 2" xfId="3815"/>
    <cellStyle name="Calculation 2 6 2 6 8" xfId="821"/>
    <cellStyle name="Calculation 2 6 2 6 8 2" xfId="3816"/>
    <cellStyle name="Calculation 2 6 2 6 9" xfId="3817"/>
    <cellStyle name="Calculation 2 6 2 7" xfId="822"/>
    <cellStyle name="Calculation 2 6 2 7 2" xfId="3818"/>
    <cellStyle name="Calculation 2 6 2 8" xfId="823"/>
    <cellStyle name="Calculation 2 6 2 8 2" xfId="3819"/>
    <cellStyle name="Calculation 2 6 2 9" xfId="824"/>
    <cellStyle name="Calculation 2 6 2 9 2" xfId="3820"/>
    <cellStyle name="Calculation 2 6 3" xfId="825"/>
    <cellStyle name="Calculation 2 6 3 2" xfId="826"/>
    <cellStyle name="Calculation 2 6 3 2 2" xfId="3821"/>
    <cellStyle name="Calculation 2 6 3 3" xfId="827"/>
    <cellStyle name="Calculation 2 6 3 3 2" xfId="3822"/>
    <cellStyle name="Calculation 2 6 3 4" xfId="828"/>
    <cellStyle name="Calculation 2 6 3 4 2" xfId="3823"/>
    <cellStyle name="Calculation 2 6 3 5" xfId="829"/>
    <cellStyle name="Calculation 2 6 3 5 2" xfId="3824"/>
    <cellStyle name="Calculation 2 6 3 6" xfId="830"/>
    <cellStyle name="Calculation 2 6 3 6 2" xfId="3825"/>
    <cellStyle name="Calculation 2 6 3 7" xfId="831"/>
    <cellStyle name="Calculation 2 6 3 7 2" xfId="3826"/>
    <cellStyle name="Calculation 2 6 3 8" xfId="832"/>
    <cellStyle name="Calculation 2 6 3 8 2" xfId="3827"/>
    <cellStyle name="Calculation 2 6 3 9" xfId="3828"/>
    <cellStyle name="Calculation 2 6 4" xfId="833"/>
    <cellStyle name="Calculation 2 6 4 2" xfId="3829"/>
    <cellStyle name="Calculation 2 6 5" xfId="834"/>
    <cellStyle name="Calculation 2 6 5 2" xfId="3830"/>
    <cellStyle name="Calculation 2 6 6" xfId="835"/>
    <cellStyle name="Calculation 2 6 6 2" xfId="3831"/>
    <cellStyle name="Calculation 2 6 7" xfId="836"/>
    <cellStyle name="Calculation 2 6 7 2" xfId="3832"/>
    <cellStyle name="Calculation 2 6 8" xfId="837"/>
    <cellStyle name="Calculation 2 6 8 2" xfId="3833"/>
    <cellStyle name="Calculation 2 6 9" xfId="838"/>
    <cellStyle name="Calculation 2 6 9 2" xfId="3834"/>
    <cellStyle name="Calculation 2 7" xfId="839"/>
    <cellStyle name="Calculation 2 7 10" xfId="840"/>
    <cellStyle name="Calculation 2 7 10 2" xfId="3835"/>
    <cellStyle name="Calculation 2 7 11" xfId="3836"/>
    <cellStyle name="Calculation 2 7 2" xfId="841"/>
    <cellStyle name="Calculation 2 7 2 10" xfId="842"/>
    <cellStyle name="Calculation 2 7 2 10 2" xfId="3837"/>
    <cellStyle name="Calculation 2 7 2 11" xfId="843"/>
    <cellStyle name="Calculation 2 7 2 11 2" xfId="3838"/>
    <cellStyle name="Calculation 2 7 2 12" xfId="844"/>
    <cellStyle name="Calculation 2 7 2 12 2" xfId="3839"/>
    <cellStyle name="Calculation 2 7 2 13" xfId="845"/>
    <cellStyle name="Calculation 2 7 2 13 2" xfId="3840"/>
    <cellStyle name="Calculation 2 7 2 14" xfId="3841"/>
    <cellStyle name="Calculation 2 7 2 2" xfId="846"/>
    <cellStyle name="Calculation 2 7 2 2 2" xfId="847"/>
    <cellStyle name="Calculation 2 7 2 2 2 2" xfId="3842"/>
    <cellStyle name="Calculation 2 7 2 2 3" xfId="848"/>
    <cellStyle name="Calculation 2 7 2 2 3 2" xfId="3843"/>
    <cellStyle name="Calculation 2 7 2 2 4" xfId="849"/>
    <cellStyle name="Calculation 2 7 2 2 4 2" xfId="3844"/>
    <cellStyle name="Calculation 2 7 2 2 5" xfId="850"/>
    <cellStyle name="Calculation 2 7 2 2 5 2" xfId="3845"/>
    <cellStyle name="Calculation 2 7 2 2 6" xfId="851"/>
    <cellStyle name="Calculation 2 7 2 2 6 2" xfId="3846"/>
    <cellStyle name="Calculation 2 7 2 2 7" xfId="852"/>
    <cellStyle name="Calculation 2 7 2 2 7 2" xfId="3847"/>
    <cellStyle name="Calculation 2 7 2 2 8" xfId="853"/>
    <cellStyle name="Calculation 2 7 2 2 8 2" xfId="3848"/>
    <cellStyle name="Calculation 2 7 2 2 9" xfId="3849"/>
    <cellStyle name="Calculation 2 7 2 3" xfId="854"/>
    <cellStyle name="Calculation 2 7 2 3 2" xfId="855"/>
    <cellStyle name="Calculation 2 7 2 3 2 2" xfId="3850"/>
    <cellStyle name="Calculation 2 7 2 3 3" xfId="856"/>
    <cellStyle name="Calculation 2 7 2 3 3 2" xfId="3851"/>
    <cellStyle name="Calculation 2 7 2 3 4" xfId="857"/>
    <cellStyle name="Calculation 2 7 2 3 4 2" xfId="3852"/>
    <cellStyle name="Calculation 2 7 2 3 5" xfId="858"/>
    <cellStyle name="Calculation 2 7 2 3 5 2" xfId="3853"/>
    <cellStyle name="Calculation 2 7 2 3 6" xfId="859"/>
    <cellStyle name="Calculation 2 7 2 3 6 2" xfId="3854"/>
    <cellStyle name="Calculation 2 7 2 3 7" xfId="860"/>
    <cellStyle name="Calculation 2 7 2 3 7 2" xfId="3855"/>
    <cellStyle name="Calculation 2 7 2 3 8" xfId="861"/>
    <cellStyle name="Calculation 2 7 2 3 8 2" xfId="3856"/>
    <cellStyle name="Calculation 2 7 2 3 9" xfId="3857"/>
    <cellStyle name="Calculation 2 7 2 4" xfId="862"/>
    <cellStyle name="Calculation 2 7 2 4 2" xfId="863"/>
    <cellStyle name="Calculation 2 7 2 4 2 2" xfId="3858"/>
    <cellStyle name="Calculation 2 7 2 4 3" xfId="864"/>
    <cellStyle name="Calculation 2 7 2 4 3 2" xfId="3859"/>
    <cellStyle name="Calculation 2 7 2 4 4" xfId="865"/>
    <cellStyle name="Calculation 2 7 2 4 4 2" xfId="3860"/>
    <cellStyle name="Calculation 2 7 2 4 5" xfId="866"/>
    <cellStyle name="Calculation 2 7 2 4 5 2" xfId="3861"/>
    <cellStyle name="Calculation 2 7 2 4 6" xfId="867"/>
    <cellStyle name="Calculation 2 7 2 4 6 2" xfId="3862"/>
    <cellStyle name="Calculation 2 7 2 4 7" xfId="868"/>
    <cellStyle name="Calculation 2 7 2 4 7 2" xfId="3863"/>
    <cellStyle name="Calculation 2 7 2 4 8" xfId="869"/>
    <cellStyle name="Calculation 2 7 2 4 8 2" xfId="3864"/>
    <cellStyle name="Calculation 2 7 2 4 9" xfId="3865"/>
    <cellStyle name="Calculation 2 7 2 5" xfId="870"/>
    <cellStyle name="Calculation 2 7 2 5 2" xfId="871"/>
    <cellStyle name="Calculation 2 7 2 5 2 2" xfId="3866"/>
    <cellStyle name="Calculation 2 7 2 5 3" xfId="872"/>
    <cellStyle name="Calculation 2 7 2 5 3 2" xfId="3867"/>
    <cellStyle name="Calculation 2 7 2 5 4" xfId="873"/>
    <cellStyle name="Calculation 2 7 2 5 4 2" xfId="3868"/>
    <cellStyle name="Calculation 2 7 2 5 5" xfId="874"/>
    <cellStyle name="Calculation 2 7 2 5 5 2" xfId="3869"/>
    <cellStyle name="Calculation 2 7 2 5 6" xfId="875"/>
    <cellStyle name="Calculation 2 7 2 5 6 2" xfId="3870"/>
    <cellStyle name="Calculation 2 7 2 5 7" xfId="876"/>
    <cellStyle name="Calculation 2 7 2 5 7 2" xfId="3871"/>
    <cellStyle name="Calculation 2 7 2 5 8" xfId="877"/>
    <cellStyle name="Calculation 2 7 2 5 8 2" xfId="3872"/>
    <cellStyle name="Calculation 2 7 2 5 9" xfId="3873"/>
    <cellStyle name="Calculation 2 7 2 6" xfId="878"/>
    <cellStyle name="Calculation 2 7 2 6 2" xfId="879"/>
    <cellStyle name="Calculation 2 7 2 6 2 2" xfId="3874"/>
    <cellStyle name="Calculation 2 7 2 6 3" xfId="880"/>
    <cellStyle name="Calculation 2 7 2 6 3 2" xfId="3875"/>
    <cellStyle name="Calculation 2 7 2 6 4" xfId="881"/>
    <cellStyle name="Calculation 2 7 2 6 4 2" xfId="3876"/>
    <cellStyle name="Calculation 2 7 2 6 5" xfId="882"/>
    <cellStyle name="Calculation 2 7 2 6 5 2" xfId="3877"/>
    <cellStyle name="Calculation 2 7 2 6 6" xfId="883"/>
    <cellStyle name="Calculation 2 7 2 6 6 2" xfId="3878"/>
    <cellStyle name="Calculation 2 7 2 6 7" xfId="884"/>
    <cellStyle name="Calculation 2 7 2 6 7 2" xfId="3879"/>
    <cellStyle name="Calculation 2 7 2 6 8" xfId="885"/>
    <cellStyle name="Calculation 2 7 2 6 8 2" xfId="3880"/>
    <cellStyle name="Calculation 2 7 2 6 9" xfId="3881"/>
    <cellStyle name="Calculation 2 7 2 7" xfId="886"/>
    <cellStyle name="Calculation 2 7 2 7 2" xfId="3882"/>
    <cellStyle name="Calculation 2 7 2 8" xfId="887"/>
    <cellStyle name="Calculation 2 7 2 8 2" xfId="3883"/>
    <cellStyle name="Calculation 2 7 2 9" xfId="888"/>
    <cellStyle name="Calculation 2 7 2 9 2" xfId="3884"/>
    <cellStyle name="Calculation 2 7 3" xfId="889"/>
    <cellStyle name="Calculation 2 7 3 2" xfId="890"/>
    <cellStyle name="Calculation 2 7 3 2 2" xfId="3885"/>
    <cellStyle name="Calculation 2 7 3 3" xfId="891"/>
    <cellStyle name="Calculation 2 7 3 3 2" xfId="3886"/>
    <cellStyle name="Calculation 2 7 3 4" xfId="892"/>
    <cellStyle name="Calculation 2 7 3 4 2" xfId="3887"/>
    <cellStyle name="Calculation 2 7 3 5" xfId="893"/>
    <cellStyle name="Calculation 2 7 3 5 2" xfId="3888"/>
    <cellStyle name="Calculation 2 7 3 6" xfId="894"/>
    <cellStyle name="Calculation 2 7 3 6 2" xfId="3889"/>
    <cellStyle name="Calculation 2 7 3 7" xfId="895"/>
    <cellStyle name="Calculation 2 7 3 7 2" xfId="3890"/>
    <cellStyle name="Calculation 2 7 3 8" xfId="896"/>
    <cellStyle name="Calculation 2 7 3 8 2" xfId="3891"/>
    <cellStyle name="Calculation 2 7 3 9" xfId="3892"/>
    <cellStyle name="Calculation 2 7 4" xfId="897"/>
    <cellStyle name="Calculation 2 7 4 2" xfId="3893"/>
    <cellStyle name="Calculation 2 7 5" xfId="898"/>
    <cellStyle name="Calculation 2 7 5 2" xfId="3894"/>
    <cellStyle name="Calculation 2 7 6" xfId="899"/>
    <cellStyle name="Calculation 2 7 6 2" xfId="3895"/>
    <cellStyle name="Calculation 2 7 7" xfId="900"/>
    <cellStyle name="Calculation 2 7 7 2" xfId="3896"/>
    <cellStyle name="Calculation 2 7 8" xfId="901"/>
    <cellStyle name="Calculation 2 7 8 2" xfId="3897"/>
    <cellStyle name="Calculation 2 7 9" xfId="902"/>
    <cellStyle name="Calculation 2 7 9 2" xfId="3898"/>
    <cellStyle name="Calculation 2 8" xfId="903"/>
    <cellStyle name="Calculation 2 8 10" xfId="904"/>
    <cellStyle name="Calculation 2 8 10 2" xfId="3899"/>
    <cellStyle name="Calculation 2 8 11" xfId="3900"/>
    <cellStyle name="Calculation 2 8 2" xfId="905"/>
    <cellStyle name="Calculation 2 8 2 10" xfId="906"/>
    <cellStyle name="Calculation 2 8 2 10 2" xfId="3901"/>
    <cellStyle name="Calculation 2 8 2 11" xfId="907"/>
    <cellStyle name="Calculation 2 8 2 11 2" xfId="3902"/>
    <cellStyle name="Calculation 2 8 2 12" xfId="908"/>
    <cellStyle name="Calculation 2 8 2 12 2" xfId="3903"/>
    <cellStyle name="Calculation 2 8 2 13" xfId="909"/>
    <cellStyle name="Calculation 2 8 2 13 2" xfId="3904"/>
    <cellStyle name="Calculation 2 8 2 14" xfId="3905"/>
    <cellStyle name="Calculation 2 8 2 2" xfId="910"/>
    <cellStyle name="Calculation 2 8 2 2 2" xfId="911"/>
    <cellStyle name="Calculation 2 8 2 2 2 2" xfId="3906"/>
    <cellStyle name="Calculation 2 8 2 2 3" xfId="912"/>
    <cellStyle name="Calculation 2 8 2 2 3 2" xfId="3907"/>
    <cellStyle name="Calculation 2 8 2 2 4" xfId="913"/>
    <cellStyle name="Calculation 2 8 2 2 4 2" xfId="3908"/>
    <cellStyle name="Calculation 2 8 2 2 5" xfId="914"/>
    <cellStyle name="Calculation 2 8 2 2 5 2" xfId="3909"/>
    <cellStyle name="Calculation 2 8 2 2 6" xfId="915"/>
    <cellStyle name="Calculation 2 8 2 2 6 2" xfId="3910"/>
    <cellStyle name="Calculation 2 8 2 2 7" xfId="916"/>
    <cellStyle name="Calculation 2 8 2 2 7 2" xfId="3911"/>
    <cellStyle name="Calculation 2 8 2 2 8" xfId="917"/>
    <cellStyle name="Calculation 2 8 2 2 8 2" xfId="3912"/>
    <cellStyle name="Calculation 2 8 2 2 9" xfId="3913"/>
    <cellStyle name="Calculation 2 8 2 3" xfId="918"/>
    <cellStyle name="Calculation 2 8 2 3 2" xfId="919"/>
    <cellStyle name="Calculation 2 8 2 3 2 2" xfId="3914"/>
    <cellStyle name="Calculation 2 8 2 3 3" xfId="920"/>
    <cellStyle name="Calculation 2 8 2 3 3 2" xfId="3915"/>
    <cellStyle name="Calculation 2 8 2 3 4" xfId="921"/>
    <cellStyle name="Calculation 2 8 2 3 4 2" xfId="3916"/>
    <cellStyle name="Calculation 2 8 2 3 5" xfId="922"/>
    <cellStyle name="Calculation 2 8 2 3 5 2" xfId="3917"/>
    <cellStyle name="Calculation 2 8 2 3 6" xfId="923"/>
    <cellStyle name="Calculation 2 8 2 3 6 2" xfId="3918"/>
    <cellStyle name="Calculation 2 8 2 3 7" xfId="924"/>
    <cellStyle name="Calculation 2 8 2 3 7 2" xfId="3919"/>
    <cellStyle name="Calculation 2 8 2 3 8" xfId="925"/>
    <cellStyle name="Calculation 2 8 2 3 8 2" xfId="3920"/>
    <cellStyle name="Calculation 2 8 2 3 9" xfId="3921"/>
    <cellStyle name="Calculation 2 8 2 4" xfId="926"/>
    <cellStyle name="Calculation 2 8 2 4 2" xfId="927"/>
    <cellStyle name="Calculation 2 8 2 4 2 2" xfId="3922"/>
    <cellStyle name="Calculation 2 8 2 4 3" xfId="928"/>
    <cellStyle name="Calculation 2 8 2 4 3 2" xfId="3923"/>
    <cellStyle name="Calculation 2 8 2 4 4" xfId="929"/>
    <cellStyle name="Calculation 2 8 2 4 4 2" xfId="3924"/>
    <cellStyle name="Calculation 2 8 2 4 5" xfId="930"/>
    <cellStyle name="Calculation 2 8 2 4 5 2" xfId="3925"/>
    <cellStyle name="Calculation 2 8 2 4 6" xfId="931"/>
    <cellStyle name="Calculation 2 8 2 4 6 2" xfId="3926"/>
    <cellStyle name="Calculation 2 8 2 4 7" xfId="932"/>
    <cellStyle name="Calculation 2 8 2 4 7 2" xfId="3927"/>
    <cellStyle name="Calculation 2 8 2 4 8" xfId="933"/>
    <cellStyle name="Calculation 2 8 2 4 8 2" xfId="3928"/>
    <cellStyle name="Calculation 2 8 2 4 9" xfId="3929"/>
    <cellStyle name="Calculation 2 8 2 5" xfId="934"/>
    <cellStyle name="Calculation 2 8 2 5 2" xfId="935"/>
    <cellStyle name="Calculation 2 8 2 5 2 2" xfId="3930"/>
    <cellStyle name="Calculation 2 8 2 5 3" xfId="936"/>
    <cellStyle name="Calculation 2 8 2 5 3 2" xfId="3931"/>
    <cellStyle name="Calculation 2 8 2 5 4" xfId="937"/>
    <cellStyle name="Calculation 2 8 2 5 4 2" xfId="3932"/>
    <cellStyle name="Calculation 2 8 2 5 5" xfId="938"/>
    <cellStyle name="Calculation 2 8 2 5 5 2" xfId="3933"/>
    <cellStyle name="Calculation 2 8 2 5 6" xfId="939"/>
    <cellStyle name="Calculation 2 8 2 5 6 2" xfId="3934"/>
    <cellStyle name="Calculation 2 8 2 5 7" xfId="940"/>
    <cellStyle name="Calculation 2 8 2 5 7 2" xfId="3935"/>
    <cellStyle name="Calculation 2 8 2 5 8" xfId="941"/>
    <cellStyle name="Calculation 2 8 2 5 8 2" xfId="3936"/>
    <cellStyle name="Calculation 2 8 2 5 9" xfId="3937"/>
    <cellStyle name="Calculation 2 8 2 6" xfId="942"/>
    <cellStyle name="Calculation 2 8 2 6 2" xfId="943"/>
    <cellStyle name="Calculation 2 8 2 6 2 2" xfId="3938"/>
    <cellStyle name="Calculation 2 8 2 6 3" xfId="944"/>
    <cellStyle name="Calculation 2 8 2 6 3 2" xfId="3939"/>
    <cellStyle name="Calculation 2 8 2 6 4" xfId="945"/>
    <cellStyle name="Calculation 2 8 2 6 4 2" xfId="3940"/>
    <cellStyle name="Calculation 2 8 2 6 5" xfId="946"/>
    <cellStyle name="Calculation 2 8 2 6 5 2" xfId="3941"/>
    <cellStyle name="Calculation 2 8 2 6 6" xfId="947"/>
    <cellStyle name="Calculation 2 8 2 6 6 2" xfId="3942"/>
    <cellStyle name="Calculation 2 8 2 6 7" xfId="948"/>
    <cellStyle name="Calculation 2 8 2 6 7 2" xfId="3943"/>
    <cellStyle name="Calculation 2 8 2 6 8" xfId="949"/>
    <cellStyle name="Calculation 2 8 2 6 8 2" xfId="3944"/>
    <cellStyle name="Calculation 2 8 2 6 9" xfId="3945"/>
    <cellStyle name="Calculation 2 8 2 7" xfId="950"/>
    <cellStyle name="Calculation 2 8 2 7 2" xfId="3946"/>
    <cellStyle name="Calculation 2 8 2 8" xfId="951"/>
    <cellStyle name="Calculation 2 8 2 8 2" xfId="3947"/>
    <cellStyle name="Calculation 2 8 2 9" xfId="952"/>
    <cellStyle name="Calculation 2 8 2 9 2" xfId="3948"/>
    <cellStyle name="Calculation 2 8 3" xfId="953"/>
    <cellStyle name="Calculation 2 8 3 2" xfId="954"/>
    <cellStyle name="Calculation 2 8 3 2 2" xfId="3949"/>
    <cellStyle name="Calculation 2 8 3 3" xfId="955"/>
    <cellStyle name="Calculation 2 8 3 3 2" xfId="3950"/>
    <cellStyle name="Calculation 2 8 3 4" xfId="956"/>
    <cellStyle name="Calculation 2 8 3 4 2" xfId="3951"/>
    <cellStyle name="Calculation 2 8 3 5" xfId="957"/>
    <cellStyle name="Calculation 2 8 3 5 2" xfId="3952"/>
    <cellStyle name="Calculation 2 8 3 6" xfId="958"/>
    <cellStyle name="Calculation 2 8 3 6 2" xfId="3953"/>
    <cellStyle name="Calculation 2 8 3 7" xfId="959"/>
    <cellStyle name="Calculation 2 8 3 7 2" xfId="3954"/>
    <cellStyle name="Calculation 2 8 3 8" xfId="960"/>
    <cellStyle name="Calculation 2 8 3 8 2" xfId="3955"/>
    <cellStyle name="Calculation 2 8 3 9" xfId="3956"/>
    <cellStyle name="Calculation 2 8 4" xfId="961"/>
    <cellStyle name="Calculation 2 8 4 2" xfId="3957"/>
    <cellStyle name="Calculation 2 8 5" xfId="962"/>
    <cellStyle name="Calculation 2 8 5 2" xfId="3958"/>
    <cellStyle name="Calculation 2 8 6" xfId="963"/>
    <cellStyle name="Calculation 2 8 6 2" xfId="3959"/>
    <cellStyle name="Calculation 2 8 7" xfId="964"/>
    <cellStyle name="Calculation 2 8 7 2" xfId="3960"/>
    <cellStyle name="Calculation 2 8 8" xfId="965"/>
    <cellStyle name="Calculation 2 8 8 2" xfId="3961"/>
    <cellStyle name="Calculation 2 8 9" xfId="966"/>
    <cellStyle name="Calculation 2 8 9 2" xfId="3962"/>
    <cellStyle name="Calculation 2 9" xfId="967"/>
    <cellStyle name="Calculation 2 9 10" xfId="968"/>
    <cellStyle name="Calculation 2 9 10 2" xfId="3963"/>
    <cellStyle name="Calculation 2 9 11" xfId="969"/>
    <cellStyle name="Calculation 2 9 11 2" xfId="3964"/>
    <cellStyle name="Calculation 2 9 12" xfId="970"/>
    <cellStyle name="Calculation 2 9 12 2" xfId="3965"/>
    <cellStyle name="Calculation 2 9 13" xfId="971"/>
    <cellStyle name="Calculation 2 9 13 2" xfId="3966"/>
    <cellStyle name="Calculation 2 9 14" xfId="3967"/>
    <cellStyle name="Calculation 2 9 2" xfId="972"/>
    <cellStyle name="Calculation 2 9 2 2" xfId="973"/>
    <cellStyle name="Calculation 2 9 2 2 2" xfId="3968"/>
    <cellStyle name="Calculation 2 9 2 3" xfId="974"/>
    <cellStyle name="Calculation 2 9 2 3 2" xfId="3969"/>
    <cellStyle name="Calculation 2 9 2 4" xfId="975"/>
    <cellStyle name="Calculation 2 9 2 4 2" xfId="3970"/>
    <cellStyle name="Calculation 2 9 2 5" xfId="976"/>
    <cellStyle name="Calculation 2 9 2 5 2" xfId="3971"/>
    <cellStyle name="Calculation 2 9 2 6" xfId="977"/>
    <cellStyle name="Calculation 2 9 2 6 2" xfId="3972"/>
    <cellStyle name="Calculation 2 9 2 7" xfId="978"/>
    <cellStyle name="Calculation 2 9 2 7 2" xfId="3973"/>
    <cellStyle name="Calculation 2 9 2 8" xfId="979"/>
    <cellStyle name="Calculation 2 9 2 8 2" xfId="3974"/>
    <cellStyle name="Calculation 2 9 2 9" xfId="3975"/>
    <cellStyle name="Calculation 2 9 3" xfId="980"/>
    <cellStyle name="Calculation 2 9 3 2" xfId="981"/>
    <cellStyle name="Calculation 2 9 3 2 2" xfId="3976"/>
    <cellStyle name="Calculation 2 9 3 3" xfId="982"/>
    <cellStyle name="Calculation 2 9 3 3 2" xfId="3977"/>
    <cellStyle name="Calculation 2 9 3 4" xfId="983"/>
    <cellStyle name="Calculation 2 9 3 4 2" xfId="3978"/>
    <cellStyle name="Calculation 2 9 3 5" xfId="984"/>
    <cellStyle name="Calculation 2 9 3 5 2" xfId="3979"/>
    <cellStyle name="Calculation 2 9 3 6" xfId="985"/>
    <cellStyle name="Calculation 2 9 3 6 2" xfId="3980"/>
    <cellStyle name="Calculation 2 9 3 7" xfId="986"/>
    <cellStyle name="Calculation 2 9 3 7 2" xfId="3981"/>
    <cellStyle name="Calculation 2 9 3 8" xfId="987"/>
    <cellStyle name="Calculation 2 9 3 8 2" xfId="3982"/>
    <cellStyle name="Calculation 2 9 3 9" xfId="3983"/>
    <cellStyle name="Calculation 2 9 4" xfId="988"/>
    <cellStyle name="Calculation 2 9 4 2" xfId="989"/>
    <cellStyle name="Calculation 2 9 4 2 2" xfId="3984"/>
    <cellStyle name="Calculation 2 9 4 3" xfId="990"/>
    <cellStyle name="Calculation 2 9 4 3 2" xfId="3985"/>
    <cellStyle name="Calculation 2 9 4 4" xfId="991"/>
    <cellStyle name="Calculation 2 9 4 4 2" xfId="3986"/>
    <cellStyle name="Calculation 2 9 4 5" xfId="992"/>
    <cellStyle name="Calculation 2 9 4 5 2" xfId="3987"/>
    <cellStyle name="Calculation 2 9 4 6" xfId="993"/>
    <cellStyle name="Calculation 2 9 4 6 2" xfId="3988"/>
    <cellStyle name="Calculation 2 9 4 7" xfId="994"/>
    <cellStyle name="Calculation 2 9 4 7 2" xfId="3989"/>
    <cellStyle name="Calculation 2 9 4 8" xfId="995"/>
    <cellStyle name="Calculation 2 9 4 8 2" xfId="3990"/>
    <cellStyle name="Calculation 2 9 4 9" xfId="3991"/>
    <cellStyle name="Calculation 2 9 5" xfId="996"/>
    <cellStyle name="Calculation 2 9 5 2" xfId="997"/>
    <cellStyle name="Calculation 2 9 5 2 2" xfId="3992"/>
    <cellStyle name="Calculation 2 9 5 3" xfId="998"/>
    <cellStyle name="Calculation 2 9 5 3 2" xfId="3993"/>
    <cellStyle name="Calculation 2 9 5 4" xfId="999"/>
    <cellStyle name="Calculation 2 9 5 4 2" xfId="3994"/>
    <cellStyle name="Calculation 2 9 5 5" xfId="1000"/>
    <cellStyle name="Calculation 2 9 5 5 2" xfId="3995"/>
    <cellStyle name="Calculation 2 9 5 6" xfId="1001"/>
    <cellStyle name="Calculation 2 9 5 6 2" xfId="3996"/>
    <cellStyle name="Calculation 2 9 5 7" xfId="1002"/>
    <cellStyle name="Calculation 2 9 5 7 2" xfId="3997"/>
    <cellStyle name="Calculation 2 9 5 8" xfId="1003"/>
    <cellStyle name="Calculation 2 9 5 8 2" xfId="3998"/>
    <cellStyle name="Calculation 2 9 5 9" xfId="3999"/>
    <cellStyle name="Calculation 2 9 6" xfId="1004"/>
    <cellStyle name="Calculation 2 9 6 2" xfId="1005"/>
    <cellStyle name="Calculation 2 9 6 2 2" xfId="4000"/>
    <cellStyle name="Calculation 2 9 6 3" xfId="1006"/>
    <cellStyle name="Calculation 2 9 6 3 2" xfId="4001"/>
    <cellStyle name="Calculation 2 9 6 4" xfId="1007"/>
    <cellStyle name="Calculation 2 9 6 4 2" xfId="4002"/>
    <cellStyle name="Calculation 2 9 6 5" xfId="1008"/>
    <cellStyle name="Calculation 2 9 6 5 2" xfId="4003"/>
    <cellStyle name="Calculation 2 9 6 6" xfId="1009"/>
    <cellStyle name="Calculation 2 9 6 6 2" xfId="4004"/>
    <cellStyle name="Calculation 2 9 6 7" xfId="1010"/>
    <cellStyle name="Calculation 2 9 6 7 2" xfId="4005"/>
    <cellStyle name="Calculation 2 9 6 8" xfId="1011"/>
    <cellStyle name="Calculation 2 9 6 8 2" xfId="4006"/>
    <cellStyle name="Calculation 2 9 6 9" xfId="4007"/>
    <cellStyle name="Calculation 2 9 7" xfId="1012"/>
    <cellStyle name="Calculation 2 9 7 2" xfId="4008"/>
    <cellStyle name="Calculation 2 9 8" xfId="1013"/>
    <cellStyle name="Calculation 2 9 8 2" xfId="4009"/>
    <cellStyle name="Calculation 2 9 9" xfId="1014"/>
    <cellStyle name="Calculation 2 9 9 2" xfId="4010"/>
    <cellStyle name="Calculation 3" xfId="1015"/>
    <cellStyle name="Calculation 3 10" xfId="1016"/>
    <cellStyle name="Calculation 3 10 2" xfId="4011"/>
    <cellStyle name="Calculation 3 11" xfId="4012"/>
    <cellStyle name="Calculation 3 2" xfId="1017"/>
    <cellStyle name="Calculation 3 2 10" xfId="1018"/>
    <cellStyle name="Calculation 3 2 10 2" xfId="4013"/>
    <cellStyle name="Calculation 3 2 11" xfId="1019"/>
    <cellStyle name="Calculation 3 2 11 2" xfId="4014"/>
    <cellStyle name="Calculation 3 2 12" xfId="1020"/>
    <cellStyle name="Calculation 3 2 12 2" xfId="4015"/>
    <cellStyle name="Calculation 3 2 13" xfId="1021"/>
    <cellStyle name="Calculation 3 2 13 2" xfId="4016"/>
    <cellStyle name="Calculation 3 2 14" xfId="4017"/>
    <cellStyle name="Calculation 3 2 2" xfId="1022"/>
    <cellStyle name="Calculation 3 2 2 2" xfId="1023"/>
    <cellStyle name="Calculation 3 2 2 2 2" xfId="4018"/>
    <cellStyle name="Calculation 3 2 2 3" xfId="1024"/>
    <cellStyle name="Calculation 3 2 2 3 2" xfId="4019"/>
    <cellStyle name="Calculation 3 2 2 4" xfId="1025"/>
    <cellStyle name="Calculation 3 2 2 4 2" xfId="4020"/>
    <cellStyle name="Calculation 3 2 2 5" xfId="1026"/>
    <cellStyle name="Calculation 3 2 2 5 2" xfId="4021"/>
    <cellStyle name="Calculation 3 2 2 6" xfId="1027"/>
    <cellStyle name="Calculation 3 2 2 6 2" xfId="4022"/>
    <cellStyle name="Calculation 3 2 2 7" xfId="1028"/>
    <cellStyle name="Calculation 3 2 2 7 2" xfId="4023"/>
    <cellStyle name="Calculation 3 2 2 8" xfId="1029"/>
    <cellStyle name="Calculation 3 2 2 8 2" xfId="4024"/>
    <cellStyle name="Calculation 3 2 2 9" xfId="4025"/>
    <cellStyle name="Calculation 3 2 3" xfId="1030"/>
    <cellStyle name="Calculation 3 2 3 2" xfId="1031"/>
    <cellStyle name="Calculation 3 2 3 2 2" xfId="4026"/>
    <cellStyle name="Calculation 3 2 3 3" xfId="1032"/>
    <cellStyle name="Calculation 3 2 3 3 2" xfId="4027"/>
    <cellStyle name="Calculation 3 2 3 4" xfId="1033"/>
    <cellStyle name="Calculation 3 2 3 4 2" xfId="4028"/>
    <cellStyle name="Calculation 3 2 3 5" xfId="1034"/>
    <cellStyle name="Calculation 3 2 3 5 2" xfId="4029"/>
    <cellStyle name="Calculation 3 2 3 6" xfId="1035"/>
    <cellStyle name="Calculation 3 2 3 6 2" xfId="4030"/>
    <cellStyle name="Calculation 3 2 3 7" xfId="1036"/>
    <cellStyle name="Calculation 3 2 3 7 2" xfId="4031"/>
    <cellStyle name="Calculation 3 2 3 8" xfId="1037"/>
    <cellStyle name="Calculation 3 2 3 8 2" xfId="4032"/>
    <cellStyle name="Calculation 3 2 3 9" xfId="4033"/>
    <cellStyle name="Calculation 3 2 4" xfId="1038"/>
    <cellStyle name="Calculation 3 2 4 2" xfId="1039"/>
    <cellStyle name="Calculation 3 2 4 2 2" xfId="4034"/>
    <cellStyle name="Calculation 3 2 4 3" xfId="1040"/>
    <cellStyle name="Calculation 3 2 4 3 2" xfId="4035"/>
    <cellStyle name="Calculation 3 2 4 4" xfId="1041"/>
    <cellStyle name="Calculation 3 2 4 4 2" xfId="4036"/>
    <cellStyle name="Calculation 3 2 4 5" xfId="1042"/>
    <cellStyle name="Calculation 3 2 4 5 2" xfId="4037"/>
    <cellStyle name="Calculation 3 2 4 6" xfId="1043"/>
    <cellStyle name="Calculation 3 2 4 6 2" xfId="4038"/>
    <cellStyle name="Calculation 3 2 4 7" xfId="1044"/>
    <cellStyle name="Calculation 3 2 4 7 2" xfId="4039"/>
    <cellStyle name="Calculation 3 2 4 8" xfId="1045"/>
    <cellStyle name="Calculation 3 2 4 8 2" xfId="4040"/>
    <cellStyle name="Calculation 3 2 4 9" xfId="4041"/>
    <cellStyle name="Calculation 3 2 5" xfId="1046"/>
    <cellStyle name="Calculation 3 2 5 2" xfId="1047"/>
    <cellStyle name="Calculation 3 2 5 2 2" xfId="4042"/>
    <cellStyle name="Calculation 3 2 5 3" xfId="1048"/>
    <cellStyle name="Calculation 3 2 5 3 2" xfId="4043"/>
    <cellStyle name="Calculation 3 2 5 4" xfId="1049"/>
    <cellStyle name="Calculation 3 2 5 4 2" xfId="4044"/>
    <cellStyle name="Calculation 3 2 5 5" xfId="1050"/>
    <cellStyle name="Calculation 3 2 5 5 2" xfId="4045"/>
    <cellStyle name="Calculation 3 2 5 6" xfId="1051"/>
    <cellStyle name="Calculation 3 2 5 6 2" xfId="4046"/>
    <cellStyle name="Calculation 3 2 5 7" xfId="1052"/>
    <cellStyle name="Calculation 3 2 5 7 2" xfId="4047"/>
    <cellStyle name="Calculation 3 2 5 8" xfId="1053"/>
    <cellStyle name="Calculation 3 2 5 8 2" xfId="4048"/>
    <cellStyle name="Calculation 3 2 5 9" xfId="4049"/>
    <cellStyle name="Calculation 3 2 6" xfId="1054"/>
    <cellStyle name="Calculation 3 2 6 2" xfId="1055"/>
    <cellStyle name="Calculation 3 2 6 2 2" xfId="4050"/>
    <cellStyle name="Calculation 3 2 6 3" xfId="1056"/>
    <cellStyle name="Calculation 3 2 6 3 2" xfId="4051"/>
    <cellStyle name="Calculation 3 2 6 4" xfId="1057"/>
    <cellStyle name="Calculation 3 2 6 4 2" xfId="4052"/>
    <cellStyle name="Calculation 3 2 6 5" xfId="1058"/>
    <cellStyle name="Calculation 3 2 6 5 2" xfId="4053"/>
    <cellStyle name="Calculation 3 2 6 6" xfId="1059"/>
    <cellStyle name="Calculation 3 2 6 6 2" xfId="4054"/>
    <cellStyle name="Calculation 3 2 6 7" xfId="1060"/>
    <cellStyle name="Calculation 3 2 6 7 2" xfId="4055"/>
    <cellStyle name="Calculation 3 2 6 8" xfId="1061"/>
    <cellStyle name="Calculation 3 2 6 8 2" xfId="4056"/>
    <cellStyle name="Calculation 3 2 6 9" xfId="4057"/>
    <cellStyle name="Calculation 3 2 7" xfId="1062"/>
    <cellStyle name="Calculation 3 2 7 2" xfId="4058"/>
    <cellStyle name="Calculation 3 2 8" xfId="1063"/>
    <cellStyle name="Calculation 3 2 8 2" xfId="4059"/>
    <cellStyle name="Calculation 3 2 9" xfId="1064"/>
    <cellStyle name="Calculation 3 2 9 2" xfId="4060"/>
    <cellStyle name="Calculation 3 3" xfId="1065"/>
    <cellStyle name="Calculation 3 3 2" xfId="1066"/>
    <cellStyle name="Calculation 3 3 2 2" xfId="4061"/>
    <cellStyle name="Calculation 3 3 3" xfId="1067"/>
    <cellStyle name="Calculation 3 3 3 2" xfId="4062"/>
    <cellStyle name="Calculation 3 3 4" xfId="1068"/>
    <cellStyle name="Calculation 3 3 4 2" xfId="4063"/>
    <cellStyle name="Calculation 3 3 5" xfId="1069"/>
    <cellStyle name="Calculation 3 3 5 2" xfId="4064"/>
    <cellStyle name="Calculation 3 3 6" xfId="1070"/>
    <cellStyle name="Calculation 3 3 6 2" xfId="4065"/>
    <cellStyle name="Calculation 3 3 7" xfId="1071"/>
    <cellStyle name="Calculation 3 3 7 2" xfId="4066"/>
    <cellStyle name="Calculation 3 3 8" xfId="1072"/>
    <cellStyle name="Calculation 3 3 8 2" xfId="4067"/>
    <cellStyle name="Calculation 3 3 9" xfId="4068"/>
    <cellStyle name="Calculation 3 4" xfId="1073"/>
    <cellStyle name="Calculation 3 4 2" xfId="4069"/>
    <cellStyle name="Calculation 3 5" xfId="1074"/>
    <cellStyle name="Calculation 3 5 2" xfId="4070"/>
    <cellStyle name="Calculation 3 6" xfId="1075"/>
    <cellStyle name="Calculation 3 6 2" xfId="4071"/>
    <cellStyle name="Calculation 3 7" xfId="1076"/>
    <cellStyle name="Calculation 3 7 2" xfId="4072"/>
    <cellStyle name="Calculation 3 8" xfId="1077"/>
    <cellStyle name="Calculation 3 8 2" xfId="4073"/>
    <cellStyle name="Calculation 3 9" xfId="1078"/>
    <cellStyle name="Calculation 3 9 2" xfId="4074"/>
    <cellStyle name="Calculation 4" xfId="1079"/>
    <cellStyle name="Calculation 4 10" xfId="1080"/>
    <cellStyle name="Calculation 4 10 2" xfId="4075"/>
    <cellStyle name="Calculation 4 11" xfId="4076"/>
    <cellStyle name="Calculation 4 2" xfId="1081"/>
    <cellStyle name="Calculation 4 2 10" xfId="1082"/>
    <cellStyle name="Calculation 4 2 10 2" xfId="4077"/>
    <cellStyle name="Calculation 4 2 11" xfId="1083"/>
    <cellStyle name="Calculation 4 2 11 2" xfId="4078"/>
    <cellStyle name="Calculation 4 2 12" xfId="1084"/>
    <cellStyle name="Calculation 4 2 12 2" xfId="4079"/>
    <cellStyle name="Calculation 4 2 13" xfId="1085"/>
    <cellStyle name="Calculation 4 2 13 2" xfId="4080"/>
    <cellStyle name="Calculation 4 2 14" xfId="4081"/>
    <cellStyle name="Calculation 4 2 2" xfId="1086"/>
    <cellStyle name="Calculation 4 2 2 2" xfId="1087"/>
    <cellStyle name="Calculation 4 2 2 2 2" xfId="4082"/>
    <cellStyle name="Calculation 4 2 2 3" xfId="1088"/>
    <cellStyle name="Calculation 4 2 2 3 2" xfId="4083"/>
    <cellStyle name="Calculation 4 2 2 4" xfId="1089"/>
    <cellStyle name="Calculation 4 2 2 4 2" xfId="4084"/>
    <cellStyle name="Calculation 4 2 2 5" xfId="1090"/>
    <cellStyle name="Calculation 4 2 2 5 2" xfId="4085"/>
    <cellStyle name="Calculation 4 2 2 6" xfId="1091"/>
    <cellStyle name="Calculation 4 2 2 6 2" xfId="4086"/>
    <cellStyle name="Calculation 4 2 2 7" xfId="1092"/>
    <cellStyle name="Calculation 4 2 2 7 2" xfId="4087"/>
    <cellStyle name="Calculation 4 2 2 8" xfId="1093"/>
    <cellStyle name="Calculation 4 2 2 8 2" xfId="4088"/>
    <cellStyle name="Calculation 4 2 2 9" xfId="4089"/>
    <cellStyle name="Calculation 4 2 3" xfId="1094"/>
    <cellStyle name="Calculation 4 2 3 2" xfId="1095"/>
    <cellStyle name="Calculation 4 2 3 2 2" xfId="4090"/>
    <cellStyle name="Calculation 4 2 3 3" xfId="1096"/>
    <cellStyle name="Calculation 4 2 3 3 2" xfId="4091"/>
    <cellStyle name="Calculation 4 2 3 4" xfId="1097"/>
    <cellStyle name="Calculation 4 2 3 4 2" xfId="4092"/>
    <cellStyle name="Calculation 4 2 3 5" xfId="1098"/>
    <cellStyle name="Calculation 4 2 3 5 2" xfId="4093"/>
    <cellStyle name="Calculation 4 2 3 6" xfId="1099"/>
    <cellStyle name="Calculation 4 2 3 6 2" xfId="4094"/>
    <cellStyle name="Calculation 4 2 3 7" xfId="1100"/>
    <cellStyle name="Calculation 4 2 3 7 2" xfId="4095"/>
    <cellStyle name="Calculation 4 2 3 8" xfId="1101"/>
    <cellStyle name="Calculation 4 2 3 8 2" xfId="4096"/>
    <cellStyle name="Calculation 4 2 3 9" xfId="4097"/>
    <cellStyle name="Calculation 4 2 4" xfId="1102"/>
    <cellStyle name="Calculation 4 2 4 2" xfId="1103"/>
    <cellStyle name="Calculation 4 2 4 2 2" xfId="4098"/>
    <cellStyle name="Calculation 4 2 4 3" xfId="1104"/>
    <cellStyle name="Calculation 4 2 4 3 2" xfId="4099"/>
    <cellStyle name="Calculation 4 2 4 4" xfId="1105"/>
    <cellStyle name="Calculation 4 2 4 4 2" xfId="4100"/>
    <cellStyle name="Calculation 4 2 4 5" xfId="1106"/>
    <cellStyle name="Calculation 4 2 4 5 2" xfId="4101"/>
    <cellStyle name="Calculation 4 2 4 6" xfId="1107"/>
    <cellStyle name="Calculation 4 2 4 6 2" xfId="4102"/>
    <cellStyle name="Calculation 4 2 4 7" xfId="1108"/>
    <cellStyle name="Calculation 4 2 4 7 2" xfId="4103"/>
    <cellStyle name="Calculation 4 2 4 8" xfId="1109"/>
    <cellStyle name="Calculation 4 2 4 8 2" xfId="4104"/>
    <cellStyle name="Calculation 4 2 4 9" xfId="4105"/>
    <cellStyle name="Calculation 4 2 5" xfId="1110"/>
    <cellStyle name="Calculation 4 2 5 2" xfId="1111"/>
    <cellStyle name="Calculation 4 2 5 2 2" xfId="4106"/>
    <cellStyle name="Calculation 4 2 5 3" xfId="1112"/>
    <cellStyle name="Calculation 4 2 5 3 2" xfId="4107"/>
    <cellStyle name="Calculation 4 2 5 4" xfId="1113"/>
    <cellStyle name="Calculation 4 2 5 4 2" xfId="4108"/>
    <cellStyle name="Calculation 4 2 5 5" xfId="1114"/>
    <cellStyle name="Calculation 4 2 5 5 2" xfId="4109"/>
    <cellStyle name="Calculation 4 2 5 6" xfId="1115"/>
    <cellStyle name="Calculation 4 2 5 6 2" xfId="4110"/>
    <cellStyle name="Calculation 4 2 5 7" xfId="1116"/>
    <cellStyle name="Calculation 4 2 5 7 2" xfId="4111"/>
    <cellStyle name="Calculation 4 2 5 8" xfId="1117"/>
    <cellStyle name="Calculation 4 2 5 8 2" xfId="4112"/>
    <cellStyle name="Calculation 4 2 5 9" xfId="4113"/>
    <cellStyle name="Calculation 4 2 6" xfId="1118"/>
    <cellStyle name="Calculation 4 2 6 2" xfId="1119"/>
    <cellStyle name="Calculation 4 2 6 2 2" xfId="4114"/>
    <cellStyle name="Calculation 4 2 6 3" xfId="1120"/>
    <cellStyle name="Calculation 4 2 6 3 2" xfId="4115"/>
    <cellStyle name="Calculation 4 2 6 4" xfId="1121"/>
    <cellStyle name="Calculation 4 2 6 4 2" xfId="4116"/>
    <cellStyle name="Calculation 4 2 6 5" xfId="1122"/>
    <cellStyle name="Calculation 4 2 6 5 2" xfId="4117"/>
    <cellStyle name="Calculation 4 2 6 6" xfId="1123"/>
    <cellStyle name="Calculation 4 2 6 6 2" xfId="4118"/>
    <cellStyle name="Calculation 4 2 6 7" xfId="1124"/>
    <cellStyle name="Calculation 4 2 6 7 2" xfId="4119"/>
    <cellStyle name="Calculation 4 2 6 8" xfId="1125"/>
    <cellStyle name="Calculation 4 2 6 8 2" xfId="4120"/>
    <cellStyle name="Calculation 4 2 6 9" xfId="4121"/>
    <cellStyle name="Calculation 4 2 7" xfId="1126"/>
    <cellStyle name="Calculation 4 2 7 2" xfId="4122"/>
    <cellStyle name="Calculation 4 2 8" xfId="1127"/>
    <cellStyle name="Calculation 4 2 8 2" xfId="4123"/>
    <cellStyle name="Calculation 4 2 9" xfId="1128"/>
    <cellStyle name="Calculation 4 2 9 2" xfId="4124"/>
    <cellStyle name="Calculation 4 3" xfId="1129"/>
    <cellStyle name="Calculation 4 3 2" xfId="1130"/>
    <cellStyle name="Calculation 4 3 2 2" xfId="4125"/>
    <cellStyle name="Calculation 4 3 3" xfId="1131"/>
    <cellStyle name="Calculation 4 3 3 2" xfId="4126"/>
    <cellStyle name="Calculation 4 3 4" xfId="1132"/>
    <cellStyle name="Calculation 4 3 4 2" xfId="4127"/>
    <cellStyle name="Calculation 4 3 5" xfId="1133"/>
    <cellStyle name="Calculation 4 3 5 2" xfId="4128"/>
    <cellStyle name="Calculation 4 3 6" xfId="1134"/>
    <cellStyle name="Calculation 4 3 6 2" xfId="4129"/>
    <cellStyle name="Calculation 4 3 7" xfId="1135"/>
    <cellStyle name="Calculation 4 3 7 2" xfId="4130"/>
    <cellStyle name="Calculation 4 3 8" xfId="1136"/>
    <cellStyle name="Calculation 4 3 8 2" xfId="4131"/>
    <cellStyle name="Calculation 4 3 9" xfId="4132"/>
    <cellStyle name="Calculation 4 4" xfId="1137"/>
    <cellStyle name="Calculation 4 4 2" xfId="4133"/>
    <cellStyle name="Calculation 4 5" xfId="1138"/>
    <cellStyle name="Calculation 4 5 2" xfId="4134"/>
    <cellStyle name="Calculation 4 6" xfId="1139"/>
    <cellStyle name="Calculation 4 6 2" xfId="4135"/>
    <cellStyle name="Calculation 4 7" xfId="1140"/>
    <cellStyle name="Calculation 4 7 2" xfId="4136"/>
    <cellStyle name="Calculation 4 8" xfId="1141"/>
    <cellStyle name="Calculation 4 8 2" xfId="4137"/>
    <cellStyle name="Calculation 4 9" xfId="1142"/>
    <cellStyle name="Calculation 4 9 2" xfId="4138"/>
    <cellStyle name="Calculation 5" xfId="1143"/>
    <cellStyle name="Calculation 5 10" xfId="1144"/>
    <cellStyle name="Calculation 5 10 2" xfId="4139"/>
    <cellStyle name="Calculation 5 11" xfId="4140"/>
    <cellStyle name="Calculation 5 2" xfId="1145"/>
    <cellStyle name="Calculation 5 2 10" xfId="1146"/>
    <cellStyle name="Calculation 5 2 10 2" xfId="4141"/>
    <cellStyle name="Calculation 5 2 11" xfId="1147"/>
    <cellStyle name="Calculation 5 2 11 2" xfId="4142"/>
    <cellStyle name="Calculation 5 2 12" xfId="1148"/>
    <cellStyle name="Calculation 5 2 12 2" xfId="4143"/>
    <cellStyle name="Calculation 5 2 13" xfId="1149"/>
    <cellStyle name="Calculation 5 2 13 2" xfId="4144"/>
    <cellStyle name="Calculation 5 2 14" xfId="4145"/>
    <cellStyle name="Calculation 5 2 2" xfId="1150"/>
    <cellStyle name="Calculation 5 2 2 2" xfId="1151"/>
    <cellStyle name="Calculation 5 2 2 2 2" xfId="4146"/>
    <cellStyle name="Calculation 5 2 2 3" xfId="1152"/>
    <cellStyle name="Calculation 5 2 2 3 2" xfId="4147"/>
    <cellStyle name="Calculation 5 2 2 4" xfId="1153"/>
    <cellStyle name="Calculation 5 2 2 4 2" xfId="4148"/>
    <cellStyle name="Calculation 5 2 2 5" xfId="1154"/>
    <cellStyle name="Calculation 5 2 2 5 2" xfId="4149"/>
    <cellStyle name="Calculation 5 2 2 6" xfId="1155"/>
    <cellStyle name="Calculation 5 2 2 6 2" xfId="4150"/>
    <cellStyle name="Calculation 5 2 2 7" xfId="1156"/>
    <cellStyle name="Calculation 5 2 2 7 2" xfId="4151"/>
    <cellStyle name="Calculation 5 2 2 8" xfId="1157"/>
    <cellStyle name="Calculation 5 2 2 8 2" xfId="4152"/>
    <cellStyle name="Calculation 5 2 2 9" xfId="4153"/>
    <cellStyle name="Calculation 5 2 3" xfId="1158"/>
    <cellStyle name="Calculation 5 2 3 2" xfId="1159"/>
    <cellStyle name="Calculation 5 2 3 2 2" xfId="4154"/>
    <cellStyle name="Calculation 5 2 3 3" xfId="1160"/>
    <cellStyle name="Calculation 5 2 3 3 2" xfId="4155"/>
    <cellStyle name="Calculation 5 2 3 4" xfId="1161"/>
    <cellStyle name="Calculation 5 2 3 4 2" xfId="4156"/>
    <cellStyle name="Calculation 5 2 3 5" xfId="1162"/>
    <cellStyle name="Calculation 5 2 3 5 2" xfId="4157"/>
    <cellStyle name="Calculation 5 2 3 6" xfId="1163"/>
    <cellStyle name="Calculation 5 2 3 6 2" xfId="4158"/>
    <cellStyle name="Calculation 5 2 3 7" xfId="1164"/>
    <cellStyle name="Calculation 5 2 3 7 2" xfId="4159"/>
    <cellStyle name="Calculation 5 2 3 8" xfId="1165"/>
    <cellStyle name="Calculation 5 2 3 8 2" xfId="4160"/>
    <cellStyle name="Calculation 5 2 3 9" xfId="4161"/>
    <cellStyle name="Calculation 5 2 4" xfId="1166"/>
    <cellStyle name="Calculation 5 2 4 2" xfId="1167"/>
    <cellStyle name="Calculation 5 2 4 2 2" xfId="4162"/>
    <cellStyle name="Calculation 5 2 4 3" xfId="1168"/>
    <cellStyle name="Calculation 5 2 4 3 2" xfId="4163"/>
    <cellStyle name="Calculation 5 2 4 4" xfId="1169"/>
    <cellStyle name="Calculation 5 2 4 4 2" xfId="4164"/>
    <cellStyle name="Calculation 5 2 4 5" xfId="1170"/>
    <cellStyle name="Calculation 5 2 4 5 2" xfId="4165"/>
    <cellStyle name="Calculation 5 2 4 6" xfId="1171"/>
    <cellStyle name="Calculation 5 2 4 6 2" xfId="4166"/>
    <cellStyle name="Calculation 5 2 4 7" xfId="1172"/>
    <cellStyle name="Calculation 5 2 4 7 2" xfId="4167"/>
    <cellStyle name="Calculation 5 2 4 8" xfId="1173"/>
    <cellStyle name="Calculation 5 2 4 8 2" xfId="4168"/>
    <cellStyle name="Calculation 5 2 4 9" xfId="4169"/>
    <cellStyle name="Calculation 5 2 5" xfId="1174"/>
    <cellStyle name="Calculation 5 2 5 2" xfId="1175"/>
    <cellStyle name="Calculation 5 2 5 2 2" xfId="4170"/>
    <cellStyle name="Calculation 5 2 5 3" xfId="1176"/>
    <cellStyle name="Calculation 5 2 5 3 2" xfId="4171"/>
    <cellStyle name="Calculation 5 2 5 4" xfId="1177"/>
    <cellStyle name="Calculation 5 2 5 4 2" xfId="4172"/>
    <cellStyle name="Calculation 5 2 5 5" xfId="1178"/>
    <cellStyle name="Calculation 5 2 5 5 2" xfId="4173"/>
    <cellStyle name="Calculation 5 2 5 6" xfId="1179"/>
    <cellStyle name="Calculation 5 2 5 6 2" xfId="4174"/>
    <cellStyle name="Calculation 5 2 5 7" xfId="1180"/>
    <cellStyle name="Calculation 5 2 5 7 2" xfId="4175"/>
    <cellStyle name="Calculation 5 2 5 8" xfId="1181"/>
    <cellStyle name="Calculation 5 2 5 8 2" xfId="4176"/>
    <cellStyle name="Calculation 5 2 5 9" xfId="4177"/>
    <cellStyle name="Calculation 5 2 6" xfId="1182"/>
    <cellStyle name="Calculation 5 2 6 2" xfId="1183"/>
    <cellStyle name="Calculation 5 2 6 2 2" xfId="4178"/>
    <cellStyle name="Calculation 5 2 6 3" xfId="1184"/>
    <cellStyle name="Calculation 5 2 6 3 2" xfId="4179"/>
    <cellStyle name="Calculation 5 2 6 4" xfId="1185"/>
    <cellStyle name="Calculation 5 2 6 4 2" xfId="4180"/>
    <cellStyle name="Calculation 5 2 6 5" xfId="1186"/>
    <cellStyle name="Calculation 5 2 6 5 2" xfId="4181"/>
    <cellStyle name="Calculation 5 2 6 6" xfId="1187"/>
    <cellStyle name="Calculation 5 2 6 6 2" xfId="4182"/>
    <cellStyle name="Calculation 5 2 6 7" xfId="1188"/>
    <cellStyle name="Calculation 5 2 6 7 2" xfId="4183"/>
    <cellStyle name="Calculation 5 2 6 8" xfId="1189"/>
    <cellStyle name="Calculation 5 2 6 8 2" xfId="4184"/>
    <cellStyle name="Calculation 5 2 6 9" xfId="4185"/>
    <cellStyle name="Calculation 5 2 7" xfId="1190"/>
    <cellStyle name="Calculation 5 2 7 2" xfId="4186"/>
    <cellStyle name="Calculation 5 2 8" xfId="1191"/>
    <cellStyle name="Calculation 5 2 8 2" xfId="4187"/>
    <cellStyle name="Calculation 5 2 9" xfId="1192"/>
    <cellStyle name="Calculation 5 2 9 2" xfId="4188"/>
    <cellStyle name="Calculation 5 3" xfId="1193"/>
    <cellStyle name="Calculation 5 3 2" xfId="1194"/>
    <cellStyle name="Calculation 5 3 2 2" xfId="4189"/>
    <cellStyle name="Calculation 5 3 3" xfId="1195"/>
    <cellStyle name="Calculation 5 3 3 2" xfId="4190"/>
    <cellStyle name="Calculation 5 3 4" xfId="1196"/>
    <cellStyle name="Calculation 5 3 4 2" xfId="4191"/>
    <cellStyle name="Calculation 5 3 5" xfId="1197"/>
    <cellStyle name="Calculation 5 3 5 2" xfId="4192"/>
    <cellStyle name="Calculation 5 3 6" xfId="1198"/>
    <cellStyle name="Calculation 5 3 6 2" xfId="4193"/>
    <cellStyle name="Calculation 5 3 7" xfId="1199"/>
    <cellStyle name="Calculation 5 3 7 2" xfId="4194"/>
    <cellStyle name="Calculation 5 3 8" xfId="1200"/>
    <cellStyle name="Calculation 5 3 8 2" xfId="4195"/>
    <cellStyle name="Calculation 5 3 9" xfId="4196"/>
    <cellStyle name="Calculation 5 4" xfId="1201"/>
    <cellStyle name="Calculation 5 4 2" xfId="4197"/>
    <cellStyle name="Calculation 5 5" xfId="1202"/>
    <cellStyle name="Calculation 5 5 2" xfId="4198"/>
    <cellStyle name="Calculation 5 6" xfId="1203"/>
    <cellStyle name="Calculation 5 6 2" xfId="4199"/>
    <cellStyle name="Calculation 5 7" xfId="1204"/>
    <cellStyle name="Calculation 5 7 2" xfId="4200"/>
    <cellStyle name="Calculation 5 8" xfId="1205"/>
    <cellStyle name="Calculation 5 8 2" xfId="4201"/>
    <cellStyle name="Calculation 5 9" xfId="1206"/>
    <cellStyle name="Calculation 5 9 2" xfId="4202"/>
    <cellStyle name="Calculation 6" xfId="1207"/>
    <cellStyle name="Calculation 6 10" xfId="1208"/>
    <cellStyle name="Calculation 6 10 2" xfId="4203"/>
    <cellStyle name="Calculation 6 11" xfId="4204"/>
    <cellStyle name="Calculation 6 2" xfId="1209"/>
    <cellStyle name="Calculation 6 2 10" xfId="1210"/>
    <cellStyle name="Calculation 6 2 10 2" xfId="4205"/>
    <cellStyle name="Calculation 6 2 11" xfId="1211"/>
    <cellStyle name="Calculation 6 2 11 2" xfId="4206"/>
    <cellStyle name="Calculation 6 2 12" xfId="1212"/>
    <cellStyle name="Calculation 6 2 12 2" xfId="4207"/>
    <cellStyle name="Calculation 6 2 13" xfId="1213"/>
    <cellStyle name="Calculation 6 2 13 2" xfId="4208"/>
    <cellStyle name="Calculation 6 2 14" xfId="4209"/>
    <cellStyle name="Calculation 6 2 2" xfId="1214"/>
    <cellStyle name="Calculation 6 2 2 2" xfId="1215"/>
    <cellStyle name="Calculation 6 2 2 2 2" xfId="4210"/>
    <cellStyle name="Calculation 6 2 2 3" xfId="1216"/>
    <cellStyle name="Calculation 6 2 2 3 2" xfId="4211"/>
    <cellStyle name="Calculation 6 2 2 4" xfId="1217"/>
    <cellStyle name="Calculation 6 2 2 4 2" xfId="4212"/>
    <cellStyle name="Calculation 6 2 2 5" xfId="1218"/>
    <cellStyle name="Calculation 6 2 2 5 2" xfId="4213"/>
    <cellStyle name="Calculation 6 2 2 6" xfId="1219"/>
    <cellStyle name="Calculation 6 2 2 6 2" xfId="4214"/>
    <cellStyle name="Calculation 6 2 2 7" xfId="1220"/>
    <cellStyle name="Calculation 6 2 2 7 2" xfId="4215"/>
    <cellStyle name="Calculation 6 2 2 8" xfId="1221"/>
    <cellStyle name="Calculation 6 2 2 8 2" xfId="4216"/>
    <cellStyle name="Calculation 6 2 2 9" xfId="4217"/>
    <cellStyle name="Calculation 6 2 3" xfId="1222"/>
    <cellStyle name="Calculation 6 2 3 2" xfId="1223"/>
    <cellStyle name="Calculation 6 2 3 2 2" xfId="4218"/>
    <cellStyle name="Calculation 6 2 3 3" xfId="1224"/>
    <cellStyle name="Calculation 6 2 3 3 2" xfId="4219"/>
    <cellStyle name="Calculation 6 2 3 4" xfId="1225"/>
    <cellStyle name="Calculation 6 2 3 4 2" xfId="4220"/>
    <cellStyle name="Calculation 6 2 3 5" xfId="1226"/>
    <cellStyle name="Calculation 6 2 3 5 2" xfId="4221"/>
    <cellStyle name="Calculation 6 2 3 6" xfId="1227"/>
    <cellStyle name="Calculation 6 2 3 6 2" xfId="4222"/>
    <cellStyle name="Calculation 6 2 3 7" xfId="1228"/>
    <cellStyle name="Calculation 6 2 3 7 2" xfId="4223"/>
    <cellStyle name="Calculation 6 2 3 8" xfId="1229"/>
    <cellStyle name="Calculation 6 2 3 8 2" xfId="4224"/>
    <cellStyle name="Calculation 6 2 3 9" xfId="4225"/>
    <cellStyle name="Calculation 6 2 4" xfId="1230"/>
    <cellStyle name="Calculation 6 2 4 2" xfId="1231"/>
    <cellStyle name="Calculation 6 2 4 2 2" xfId="4226"/>
    <cellStyle name="Calculation 6 2 4 3" xfId="1232"/>
    <cellStyle name="Calculation 6 2 4 3 2" xfId="4227"/>
    <cellStyle name="Calculation 6 2 4 4" xfId="1233"/>
    <cellStyle name="Calculation 6 2 4 4 2" xfId="4228"/>
    <cellStyle name="Calculation 6 2 4 5" xfId="1234"/>
    <cellStyle name="Calculation 6 2 4 5 2" xfId="4229"/>
    <cellStyle name="Calculation 6 2 4 6" xfId="1235"/>
    <cellStyle name="Calculation 6 2 4 6 2" xfId="4230"/>
    <cellStyle name="Calculation 6 2 4 7" xfId="1236"/>
    <cellStyle name="Calculation 6 2 4 7 2" xfId="4231"/>
    <cellStyle name="Calculation 6 2 4 8" xfId="1237"/>
    <cellStyle name="Calculation 6 2 4 8 2" xfId="4232"/>
    <cellStyle name="Calculation 6 2 4 9" xfId="4233"/>
    <cellStyle name="Calculation 6 2 5" xfId="1238"/>
    <cellStyle name="Calculation 6 2 5 2" xfId="1239"/>
    <cellStyle name="Calculation 6 2 5 2 2" xfId="4234"/>
    <cellStyle name="Calculation 6 2 5 3" xfId="1240"/>
    <cellStyle name="Calculation 6 2 5 3 2" xfId="4235"/>
    <cellStyle name="Calculation 6 2 5 4" xfId="1241"/>
    <cellStyle name="Calculation 6 2 5 4 2" xfId="4236"/>
    <cellStyle name="Calculation 6 2 5 5" xfId="1242"/>
    <cellStyle name="Calculation 6 2 5 5 2" xfId="4237"/>
    <cellStyle name="Calculation 6 2 5 6" xfId="1243"/>
    <cellStyle name="Calculation 6 2 5 6 2" xfId="4238"/>
    <cellStyle name="Calculation 6 2 5 7" xfId="1244"/>
    <cellStyle name="Calculation 6 2 5 7 2" xfId="4239"/>
    <cellStyle name="Calculation 6 2 5 8" xfId="1245"/>
    <cellStyle name="Calculation 6 2 5 8 2" xfId="4240"/>
    <cellStyle name="Calculation 6 2 5 9" xfId="4241"/>
    <cellStyle name="Calculation 6 2 6" xfId="1246"/>
    <cellStyle name="Calculation 6 2 6 2" xfId="1247"/>
    <cellStyle name="Calculation 6 2 6 2 2" xfId="4242"/>
    <cellStyle name="Calculation 6 2 6 3" xfId="1248"/>
    <cellStyle name="Calculation 6 2 6 3 2" xfId="4243"/>
    <cellStyle name="Calculation 6 2 6 4" xfId="1249"/>
    <cellStyle name="Calculation 6 2 6 4 2" xfId="4244"/>
    <cellStyle name="Calculation 6 2 6 5" xfId="1250"/>
    <cellStyle name="Calculation 6 2 6 5 2" xfId="4245"/>
    <cellStyle name="Calculation 6 2 6 6" xfId="1251"/>
    <cellStyle name="Calculation 6 2 6 6 2" xfId="4246"/>
    <cellStyle name="Calculation 6 2 6 7" xfId="1252"/>
    <cellStyle name="Calculation 6 2 6 7 2" xfId="4247"/>
    <cellStyle name="Calculation 6 2 6 8" xfId="1253"/>
    <cellStyle name="Calculation 6 2 6 8 2" xfId="4248"/>
    <cellStyle name="Calculation 6 2 6 9" xfId="4249"/>
    <cellStyle name="Calculation 6 2 7" xfId="1254"/>
    <cellStyle name="Calculation 6 2 7 2" xfId="4250"/>
    <cellStyle name="Calculation 6 2 8" xfId="1255"/>
    <cellStyle name="Calculation 6 2 8 2" xfId="4251"/>
    <cellStyle name="Calculation 6 2 9" xfId="1256"/>
    <cellStyle name="Calculation 6 2 9 2" xfId="4252"/>
    <cellStyle name="Calculation 6 3" xfId="1257"/>
    <cellStyle name="Calculation 6 3 2" xfId="1258"/>
    <cellStyle name="Calculation 6 3 2 2" xfId="4253"/>
    <cellStyle name="Calculation 6 3 3" xfId="1259"/>
    <cellStyle name="Calculation 6 3 3 2" xfId="4254"/>
    <cellStyle name="Calculation 6 3 4" xfId="1260"/>
    <cellStyle name="Calculation 6 3 4 2" xfId="4255"/>
    <cellStyle name="Calculation 6 3 5" xfId="1261"/>
    <cellStyle name="Calculation 6 3 5 2" xfId="4256"/>
    <cellStyle name="Calculation 6 3 6" xfId="1262"/>
    <cellStyle name="Calculation 6 3 6 2" xfId="4257"/>
    <cellStyle name="Calculation 6 3 7" xfId="1263"/>
    <cellStyle name="Calculation 6 3 7 2" xfId="4258"/>
    <cellStyle name="Calculation 6 3 8" xfId="1264"/>
    <cellStyle name="Calculation 6 3 8 2" xfId="4259"/>
    <cellStyle name="Calculation 6 3 9" xfId="4260"/>
    <cellStyle name="Calculation 6 4" xfId="1265"/>
    <cellStyle name="Calculation 6 4 2" xfId="4261"/>
    <cellStyle name="Calculation 6 5" xfId="1266"/>
    <cellStyle name="Calculation 6 5 2" xfId="4262"/>
    <cellStyle name="Calculation 6 6" xfId="1267"/>
    <cellStyle name="Calculation 6 6 2" xfId="4263"/>
    <cellStyle name="Calculation 6 7" xfId="1268"/>
    <cellStyle name="Calculation 6 7 2" xfId="4264"/>
    <cellStyle name="Calculation 6 8" xfId="1269"/>
    <cellStyle name="Calculation 6 8 2" xfId="4265"/>
    <cellStyle name="Calculation 6 9" xfId="1270"/>
    <cellStyle name="Calculation 6 9 2" xfId="4266"/>
    <cellStyle name="Calculation 7" xfId="1271"/>
    <cellStyle name="Calculation 7 10" xfId="1272"/>
    <cellStyle name="Calculation 7 10 2" xfId="4267"/>
    <cellStyle name="Calculation 7 11" xfId="4268"/>
    <cellStyle name="Calculation 7 2" xfId="1273"/>
    <cellStyle name="Calculation 7 2 10" xfId="1274"/>
    <cellStyle name="Calculation 7 2 10 2" xfId="4269"/>
    <cellStyle name="Calculation 7 2 11" xfId="1275"/>
    <cellStyle name="Calculation 7 2 11 2" xfId="4270"/>
    <cellStyle name="Calculation 7 2 12" xfId="1276"/>
    <cellStyle name="Calculation 7 2 12 2" xfId="4271"/>
    <cellStyle name="Calculation 7 2 13" xfId="1277"/>
    <cellStyle name="Calculation 7 2 13 2" xfId="4272"/>
    <cellStyle name="Calculation 7 2 14" xfId="4273"/>
    <cellStyle name="Calculation 7 2 2" xfId="1278"/>
    <cellStyle name="Calculation 7 2 2 2" xfId="1279"/>
    <cellStyle name="Calculation 7 2 2 2 2" xfId="4274"/>
    <cellStyle name="Calculation 7 2 2 3" xfId="1280"/>
    <cellStyle name="Calculation 7 2 2 3 2" xfId="4275"/>
    <cellStyle name="Calculation 7 2 2 4" xfId="1281"/>
    <cellStyle name="Calculation 7 2 2 4 2" xfId="4276"/>
    <cellStyle name="Calculation 7 2 2 5" xfId="1282"/>
    <cellStyle name="Calculation 7 2 2 5 2" xfId="4277"/>
    <cellStyle name="Calculation 7 2 2 6" xfId="1283"/>
    <cellStyle name="Calculation 7 2 2 6 2" xfId="4278"/>
    <cellStyle name="Calculation 7 2 2 7" xfId="1284"/>
    <cellStyle name="Calculation 7 2 2 7 2" xfId="4279"/>
    <cellStyle name="Calculation 7 2 2 8" xfId="1285"/>
    <cellStyle name="Calculation 7 2 2 8 2" xfId="4280"/>
    <cellStyle name="Calculation 7 2 2 9" xfId="4281"/>
    <cellStyle name="Calculation 7 2 3" xfId="1286"/>
    <cellStyle name="Calculation 7 2 3 2" xfId="1287"/>
    <cellStyle name="Calculation 7 2 3 2 2" xfId="4282"/>
    <cellStyle name="Calculation 7 2 3 3" xfId="1288"/>
    <cellStyle name="Calculation 7 2 3 3 2" xfId="4283"/>
    <cellStyle name="Calculation 7 2 3 4" xfId="1289"/>
    <cellStyle name="Calculation 7 2 3 4 2" xfId="4284"/>
    <cellStyle name="Calculation 7 2 3 5" xfId="1290"/>
    <cellStyle name="Calculation 7 2 3 5 2" xfId="4285"/>
    <cellStyle name="Calculation 7 2 3 6" xfId="1291"/>
    <cellStyle name="Calculation 7 2 3 6 2" xfId="4286"/>
    <cellStyle name="Calculation 7 2 3 7" xfId="1292"/>
    <cellStyle name="Calculation 7 2 3 7 2" xfId="4287"/>
    <cellStyle name="Calculation 7 2 3 8" xfId="1293"/>
    <cellStyle name="Calculation 7 2 3 8 2" xfId="4288"/>
    <cellStyle name="Calculation 7 2 3 9" xfId="4289"/>
    <cellStyle name="Calculation 7 2 4" xfId="1294"/>
    <cellStyle name="Calculation 7 2 4 2" xfId="1295"/>
    <cellStyle name="Calculation 7 2 4 2 2" xfId="4290"/>
    <cellStyle name="Calculation 7 2 4 3" xfId="1296"/>
    <cellStyle name="Calculation 7 2 4 3 2" xfId="4291"/>
    <cellStyle name="Calculation 7 2 4 4" xfId="1297"/>
    <cellStyle name="Calculation 7 2 4 4 2" xfId="4292"/>
    <cellStyle name="Calculation 7 2 4 5" xfId="1298"/>
    <cellStyle name="Calculation 7 2 4 5 2" xfId="4293"/>
    <cellStyle name="Calculation 7 2 4 6" xfId="1299"/>
    <cellStyle name="Calculation 7 2 4 6 2" xfId="4294"/>
    <cellStyle name="Calculation 7 2 4 7" xfId="1300"/>
    <cellStyle name="Calculation 7 2 4 7 2" xfId="4295"/>
    <cellStyle name="Calculation 7 2 4 8" xfId="1301"/>
    <cellStyle name="Calculation 7 2 4 8 2" xfId="4296"/>
    <cellStyle name="Calculation 7 2 4 9" xfId="4297"/>
    <cellStyle name="Calculation 7 2 5" xfId="1302"/>
    <cellStyle name="Calculation 7 2 5 2" xfId="1303"/>
    <cellStyle name="Calculation 7 2 5 2 2" xfId="4298"/>
    <cellStyle name="Calculation 7 2 5 3" xfId="1304"/>
    <cellStyle name="Calculation 7 2 5 3 2" xfId="4299"/>
    <cellStyle name="Calculation 7 2 5 4" xfId="1305"/>
    <cellStyle name="Calculation 7 2 5 4 2" xfId="4300"/>
    <cellStyle name="Calculation 7 2 5 5" xfId="1306"/>
    <cellStyle name="Calculation 7 2 5 5 2" xfId="4301"/>
    <cellStyle name="Calculation 7 2 5 6" xfId="1307"/>
    <cellStyle name="Calculation 7 2 5 6 2" xfId="4302"/>
    <cellStyle name="Calculation 7 2 5 7" xfId="1308"/>
    <cellStyle name="Calculation 7 2 5 7 2" xfId="4303"/>
    <cellStyle name="Calculation 7 2 5 8" xfId="1309"/>
    <cellStyle name="Calculation 7 2 5 8 2" xfId="4304"/>
    <cellStyle name="Calculation 7 2 5 9" xfId="4305"/>
    <cellStyle name="Calculation 7 2 6" xfId="1310"/>
    <cellStyle name="Calculation 7 2 6 2" xfId="1311"/>
    <cellStyle name="Calculation 7 2 6 2 2" xfId="4306"/>
    <cellStyle name="Calculation 7 2 6 3" xfId="1312"/>
    <cellStyle name="Calculation 7 2 6 3 2" xfId="4307"/>
    <cellStyle name="Calculation 7 2 6 4" xfId="1313"/>
    <cellStyle name="Calculation 7 2 6 4 2" xfId="4308"/>
    <cellStyle name="Calculation 7 2 6 5" xfId="1314"/>
    <cellStyle name="Calculation 7 2 6 5 2" xfId="4309"/>
    <cellStyle name="Calculation 7 2 6 6" xfId="1315"/>
    <cellStyle name="Calculation 7 2 6 6 2" xfId="4310"/>
    <cellStyle name="Calculation 7 2 6 7" xfId="1316"/>
    <cellStyle name="Calculation 7 2 6 7 2" xfId="4311"/>
    <cellStyle name="Calculation 7 2 6 8" xfId="1317"/>
    <cellStyle name="Calculation 7 2 6 8 2" xfId="4312"/>
    <cellStyle name="Calculation 7 2 6 9" xfId="4313"/>
    <cellStyle name="Calculation 7 2 7" xfId="1318"/>
    <cellStyle name="Calculation 7 2 7 2" xfId="4314"/>
    <cellStyle name="Calculation 7 2 8" xfId="1319"/>
    <cellStyle name="Calculation 7 2 8 2" xfId="4315"/>
    <cellStyle name="Calculation 7 2 9" xfId="1320"/>
    <cellStyle name="Calculation 7 2 9 2" xfId="4316"/>
    <cellStyle name="Calculation 7 3" xfId="1321"/>
    <cellStyle name="Calculation 7 3 2" xfId="1322"/>
    <cellStyle name="Calculation 7 3 2 2" xfId="4317"/>
    <cellStyle name="Calculation 7 3 3" xfId="1323"/>
    <cellStyle name="Calculation 7 3 3 2" xfId="4318"/>
    <cellStyle name="Calculation 7 3 4" xfId="1324"/>
    <cellStyle name="Calculation 7 3 4 2" xfId="4319"/>
    <cellStyle name="Calculation 7 3 5" xfId="1325"/>
    <cellStyle name="Calculation 7 3 5 2" xfId="4320"/>
    <cellStyle name="Calculation 7 3 6" xfId="1326"/>
    <cellStyle name="Calculation 7 3 6 2" xfId="4321"/>
    <cellStyle name="Calculation 7 3 7" xfId="1327"/>
    <cellStyle name="Calculation 7 3 7 2" xfId="4322"/>
    <cellStyle name="Calculation 7 3 8" xfId="1328"/>
    <cellStyle name="Calculation 7 3 8 2" xfId="4323"/>
    <cellStyle name="Calculation 7 3 9" xfId="4324"/>
    <cellStyle name="Calculation 7 4" xfId="1329"/>
    <cellStyle name="Calculation 7 4 2" xfId="4325"/>
    <cellStyle name="Calculation 7 5" xfId="1330"/>
    <cellStyle name="Calculation 7 5 2" xfId="4326"/>
    <cellStyle name="Calculation 7 6" xfId="1331"/>
    <cellStyle name="Calculation 7 6 2" xfId="4327"/>
    <cellStyle name="Calculation 7 7" xfId="1332"/>
    <cellStyle name="Calculation 7 7 2" xfId="4328"/>
    <cellStyle name="Calculation 7 8" xfId="1333"/>
    <cellStyle name="Calculation 7 8 2" xfId="4329"/>
    <cellStyle name="Calculation 7 9" xfId="1334"/>
    <cellStyle name="Calculation 7 9 2" xfId="4330"/>
    <cellStyle name="Calculation 8" xfId="1335"/>
    <cellStyle name="Calculation 8 10" xfId="1336"/>
    <cellStyle name="Calculation 8 10 2" xfId="4331"/>
    <cellStyle name="Calculation 8 11" xfId="4332"/>
    <cellStyle name="Calculation 8 2" xfId="1337"/>
    <cellStyle name="Calculation 8 2 10" xfId="1338"/>
    <cellStyle name="Calculation 8 2 10 2" xfId="4333"/>
    <cellStyle name="Calculation 8 2 11" xfId="1339"/>
    <cellStyle name="Calculation 8 2 11 2" xfId="4334"/>
    <cellStyle name="Calculation 8 2 12" xfId="1340"/>
    <cellStyle name="Calculation 8 2 12 2" xfId="4335"/>
    <cellStyle name="Calculation 8 2 13" xfId="1341"/>
    <cellStyle name="Calculation 8 2 13 2" xfId="4336"/>
    <cellStyle name="Calculation 8 2 14" xfId="4337"/>
    <cellStyle name="Calculation 8 2 2" xfId="1342"/>
    <cellStyle name="Calculation 8 2 2 2" xfId="1343"/>
    <cellStyle name="Calculation 8 2 2 2 2" xfId="4338"/>
    <cellStyle name="Calculation 8 2 2 3" xfId="1344"/>
    <cellStyle name="Calculation 8 2 2 3 2" xfId="4339"/>
    <cellStyle name="Calculation 8 2 2 4" xfId="1345"/>
    <cellStyle name="Calculation 8 2 2 4 2" xfId="4340"/>
    <cellStyle name="Calculation 8 2 2 5" xfId="1346"/>
    <cellStyle name="Calculation 8 2 2 5 2" xfId="4341"/>
    <cellStyle name="Calculation 8 2 2 6" xfId="1347"/>
    <cellStyle name="Calculation 8 2 2 6 2" xfId="4342"/>
    <cellStyle name="Calculation 8 2 2 7" xfId="1348"/>
    <cellStyle name="Calculation 8 2 2 7 2" xfId="4343"/>
    <cellStyle name="Calculation 8 2 2 8" xfId="1349"/>
    <cellStyle name="Calculation 8 2 2 8 2" xfId="4344"/>
    <cellStyle name="Calculation 8 2 2 9" xfId="4345"/>
    <cellStyle name="Calculation 8 2 3" xfId="1350"/>
    <cellStyle name="Calculation 8 2 3 2" xfId="1351"/>
    <cellStyle name="Calculation 8 2 3 2 2" xfId="4346"/>
    <cellStyle name="Calculation 8 2 3 3" xfId="1352"/>
    <cellStyle name="Calculation 8 2 3 3 2" xfId="4347"/>
    <cellStyle name="Calculation 8 2 3 4" xfId="1353"/>
    <cellStyle name="Calculation 8 2 3 4 2" xfId="4348"/>
    <cellStyle name="Calculation 8 2 3 5" xfId="1354"/>
    <cellStyle name="Calculation 8 2 3 5 2" xfId="4349"/>
    <cellStyle name="Calculation 8 2 3 6" xfId="1355"/>
    <cellStyle name="Calculation 8 2 3 6 2" xfId="4350"/>
    <cellStyle name="Calculation 8 2 3 7" xfId="1356"/>
    <cellStyle name="Calculation 8 2 3 7 2" xfId="4351"/>
    <cellStyle name="Calculation 8 2 3 8" xfId="1357"/>
    <cellStyle name="Calculation 8 2 3 8 2" xfId="4352"/>
    <cellStyle name="Calculation 8 2 3 9" xfId="4353"/>
    <cellStyle name="Calculation 8 2 4" xfId="1358"/>
    <cellStyle name="Calculation 8 2 4 2" xfId="1359"/>
    <cellStyle name="Calculation 8 2 4 2 2" xfId="4354"/>
    <cellStyle name="Calculation 8 2 4 3" xfId="1360"/>
    <cellStyle name="Calculation 8 2 4 3 2" xfId="4355"/>
    <cellStyle name="Calculation 8 2 4 4" xfId="1361"/>
    <cellStyle name="Calculation 8 2 4 4 2" xfId="4356"/>
    <cellStyle name="Calculation 8 2 4 5" xfId="1362"/>
    <cellStyle name="Calculation 8 2 4 5 2" xfId="4357"/>
    <cellStyle name="Calculation 8 2 4 6" xfId="1363"/>
    <cellStyle name="Calculation 8 2 4 6 2" xfId="4358"/>
    <cellStyle name="Calculation 8 2 4 7" xfId="1364"/>
    <cellStyle name="Calculation 8 2 4 7 2" xfId="4359"/>
    <cellStyle name="Calculation 8 2 4 8" xfId="1365"/>
    <cellStyle name="Calculation 8 2 4 8 2" xfId="4360"/>
    <cellStyle name="Calculation 8 2 4 9" xfId="4361"/>
    <cellStyle name="Calculation 8 2 5" xfId="1366"/>
    <cellStyle name="Calculation 8 2 5 2" xfId="1367"/>
    <cellStyle name="Calculation 8 2 5 2 2" xfId="4362"/>
    <cellStyle name="Calculation 8 2 5 3" xfId="1368"/>
    <cellStyle name="Calculation 8 2 5 3 2" xfId="4363"/>
    <cellStyle name="Calculation 8 2 5 4" xfId="1369"/>
    <cellStyle name="Calculation 8 2 5 4 2" xfId="4364"/>
    <cellStyle name="Calculation 8 2 5 5" xfId="1370"/>
    <cellStyle name="Calculation 8 2 5 5 2" xfId="4365"/>
    <cellStyle name="Calculation 8 2 5 6" xfId="1371"/>
    <cellStyle name="Calculation 8 2 5 6 2" xfId="4366"/>
    <cellStyle name="Calculation 8 2 5 7" xfId="1372"/>
    <cellStyle name="Calculation 8 2 5 7 2" xfId="4367"/>
    <cellStyle name="Calculation 8 2 5 8" xfId="1373"/>
    <cellStyle name="Calculation 8 2 5 8 2" xfId="4368"/>
    <cellStyle name="Calculation 8 2 5 9" xfId="4369"/>
    <cellStyle name="Calculation 8 2 6" xfId="1374"/>
    <cellStyle name="Calculation 8 2 6 2" xfId="1375"/>
    <cellStyle name="Calculation 8 2 6 2 2" xfId="4370"/>
    <cellStyle name="Calculation 8 2 6 3" xfId="1376"/>
    <cellStyle name="Calculation 8 2 6 3 2" xfId="4371"/>
    <cellStyle name="Calculation 8 2 6 4" xfId="1377"/>
    <cellStyle name="Calculation 8 2 6 4 2" xfId="4372"/>
    <cellStyle name="Calculation 8 2 6 5" xfId="1378"/>
    <cellStyle name="Calculation 8 2 6 5 2" xfId="4373"/>
    <cellStyle name="Calculation 8 2 6 6" xfId="1379"/>
    <cellStyle name="Calculation 8 2 6 6 2" xfId="4374"/>
    <cellStyle name="Calculation 8 2 6 7" xfId="1380"/>
    <cellStyle name="Calculation 8 2 6 7 2" xfId="4375"/>
    <cellStyle name="Calculation 8 2 6 8" xfId="1381"/>
    <cellStyle name="Calculation 8 2 6 8 2" xfId="4376"/>
    <cellStyle name="Calculation 8 2 6 9" xfId="4377"/>
    <cellStyle name="Calculation 8 2 7" xfId="1382"/>
    <cellStyle name="Calculation 8 2 7 2" xfId="4378"/>
    <cellStyle name="Calculation 8 2 8" xfId="1383"/>
    <cellStyle name="Calculation 8 2 8 2" xfId="4379"/>
    <cellStyle name="Calculation 8 2 9" xfId="1384"/>
    <cellStyle name="Calculation 8 2 9 2" xfId="4380"/>
    <cellStyle name="Calculation 8 3" xfId="1385"/>
    <cellStyle name="Calculation 8 3 2" xfId="1386"/>
    <cellStyle name="Calculation 8 3 2 2" xfId="4381"/>
    <cellStyle name="Calculation 8 3 3" xfId="1387"/>
    <cellStyle name="Calculation 8 3 3 2" xfId="4382"/>
    <cellStyle name="Calculation 8 3 4" xfId="1388"/>
    <cellStyle name="Calculation 8 3 4 2" xfId="4383"/>
    <cellStyle name="Calculation 8 3 5" xfId="1389"/>
    <cellStyle name="Calculation 8 3 5 2" xfId="4384"/>
    <cellStyle name="Calculation 8 3 6" xfId="1390"/>
    <cellStyle name="Calculation 8 3 6 2" xfId="4385"/>
    <cellStyle name="Calculation 8 3 7" xfId="1391"/>
    <cellStyle name="Calculation 8 3 7 2" xfId="4386"/>
    <cellStyle name="Calculation 8 3 8" xfId="1392"/>
    <cellStyle name="Calculation 8 3 8 2" xfId="4387"/>
    <cellStyle name="Calculation 8 3 9" xfId="4388"/>
    <cellStyle name="Calculation 8 4" xfId="1393"/>
    <cellStyle name="Calculation 8 4 2" xfId="4389"/>
    <cellStyle name="Calculation 8 5" xfId="1394"/>
    <cellStyle name="Calculation 8 5 2" xfId="4390"/>
    <cellStyle name="Calculation 8 6" xfId="1395"/>
    <cellStyle name="Calculation 8 6 2" xfId="4391"/>
    <cellStyle name="Calculation 8 7" xfId="1396"/>
    <cellStyle name="Calculation 8 7 2" xfId="4392"/>
    <cellStyle name="Calculation 8 8" xfId="1397"/>
    <cellStyle name="Calculation 8 8 2" xfId="4393"/>
    <cellStyle name="Calculation 8 9" xfId="1398"/>
    <cellStyle name="Calculation 8 9 2" xfId="4394"/>
    <cellStyle name="Calculation 9" xfId="1399"/>
    <cellStyle name="Calculation 9 10" xfId="1400"/>
    <cellStyle name="Calculation 9 10 2" xfId="4395"/>
    <cellStyle name="Calculation 9 11" xfId="4396"/>
    <cellStyle name="Calculation 9 2" xfId="1401"/>
    <cellStyle name="Calculation 9 2 10" xfId="1402"/>
    <cellStyle name="Calculation 9 2 10 2" xfId="4397"/>
    <cellStyle name="Calculation 9 2 11" xfId="1403"/>
    <cellStyle name="Calculation 9 2 11 2" xfId="4398"/>
    <cellStyle name="Calculation 9 2 12" xfId="1404"/>
    <cellStyle name="Calculation 9 2 12 2" xfId="4399"/>
    <cellStyle name="Calculation 9 2 13" xfId="1405"/>
    <cellStyle name="Calculation 9 2 13 2" xfId="4400"/>
    <cellStyle name="Calculation 9 2 14" xfId="4401"/>
    <cellStyle name="Calculation 9 2 2" xfId="1406"/>
    <cellStyle name="Calculation 9 2 2 2" xfId="1407"/>
    <cellStyle name="Calculation 9 2 2 2 2" xfId="4402"/>
    <cellStyle name="Calculation 9 2 2 3" xfId="1408"/>
    <cellStyle name="Calculation 9 2 2 3 2" xfId="4403"/>
    <cellStyle name="Calculation 9 2 2 4" xfId="1409"/>
    <cellStyle name="Calculation 9 2 2 4 2" xfId="4404"/>
    <cellStyle name="Calculation 9 2 2 5" xfId="1410"/>
    <cellStyle name="Calculation 9 2 2 5 2" xfId="4405"/>
    <cellStyle name="Calculation 9 2 2 6" xfId="1411"/>
    <cellStyle name="Calculation 9 2 2 6 2" xfId="4406"/>
    <cellStyle name="Calculation 9 2 2 7" xfId="1412"/>
    <cellStyle name="Calculation 9 2 2 7 2" xfId="4407"/>
    <cellStyle name="Calculation 9 2 2 8" xfId="1413"/>
    <cellStyle name="Calculation 9 2 2 8 2" xfId="4408"/>
    <cellStyle name="Calculation 9 2 2 9" xfId="4409"/>
    <cellStyle name="Calculation 9 2 3" xfId="1414"/>
    <cellStyle name="Calculation 9 2 3 2" xfId="1415"/>
    <cellStyle name="Calculation 9 2 3 2 2" xfId="4410"/>
    <cellStyle name="Calculation 9 2 3 3" xfId="1416"/>
    <cellStyle name="Calculation 9 2 3 3 2" xfId="4411"/>
    <cellStyle name="Calculation 9 2 3 4" xfId="1417"/>
    <cellStyle name="Calculation 9 2 3 4 2" xfId="4412"/>
    <cellStyle name="Calculation 9 2 3 5" xfId="1418"/>
    <cellStyle name="Calculation 9 2 3 5 2" xfId="4413"/>
    <cellStyle name="Calculation 9 2 3 6" xfId="1419"/>
    <cellStyle name="Calculation 9 2 3 6 2" xfId="4414"/>
    <cellStyle name="Calculation 9 2 3 7" xfId="1420"/>
    <cellStyle name="Calculation 9 2 3 7 2" xfId="4415"/>
    <cellStyle name="Calculation 9 2 3 8" xfId="1421"/>
    <cellStyle name="Calculation 9 2 3 8 2" xfId="4416"/>
    <cellStyle name="Calculation 9 2 3 9" xfId="4417"/>
    <cellStyle name="Calculation 9 2 4" xfId="1422"/>
    <cellStyle name="Calculation 9 2 4 2" xfId="1423"/>
    <cellStyle name="Calculation 9 2 4 2 2" xfId="4418"/>
    <cellStyle name="Calculation 9 2 4 3" xfId="1424"/>
    <cellStyle name="Calculation 9 2 4 3 2" xfId="4419"/>
    <cellStyle name="Calculation 9 2 4 4" xfId="1425"/>
    <cellStyle name="Calculation 9 2 4 4 2" xfId="4420"/>
    <cellStyle name="Calculation 9 2 4 5" xfId="1426"/>
    <cellStyle name="Calculation 9 2 4 5 2" xfId="4421"/>
    <cellStyle name="Calculation 9 2 4 6" xfId="1427"/>
    <cellStyle name="Calculation 9 2 4 6 2" xfId="4422"/>
    <cellStyle name="Calculation 9 2 4 7" xfId="1428"/>
    <cellStyle name="Calculation 9 2 4 7 2" xfId="4423"/>
    <cellStyle name="Calculation 9 2 4 8" xfId="1429"/>
    <cellStyle name="Calculation 9 2 4 8 2" xfId="4424"/>
    <cellStyle name="Calculation 9 2 4 9" xfId="4425"/>
    <cellStyle name="Calculation 9 2 5" xfId="1430"/>
    <cellStyle name="Calculation 9 2 5 2" xfId="1431"/>
    <cellStyle name="Calculation 9 2 5 2 2" xfId="4426"/>
    <cellStyle name="Calculation 9 2 5 3" xfId="1432"/>
    <cellStyle name="Calculation 9 2 5 3 2" xfId="4427"/>
    <cellStyle name="Calculation 9 2 5 4" xfId="1433"/>
    <cellStyle name="Calculation 9 2 5 4 2" xfId="4428"/>
    <cellStyle name="Calculation 9 2 5 5" xfId="1434"/>
    <cellStyle name="Calculation 9 2 5 5 2" xfId="4429"/>
    <cellStyle name="Calculation 9 2 5 6" xfId="1435"/>
    <cellStyle name="Calculation 9 2 5 6 2" xfId="4430"/>
    <cellStyle name="Calculation 9 2 5 7" xfId="1436"/>
    <cellStyle name="Calculation 9 2 5 7 2" xfId="4431"/>
    <cellStyle name="Calculation 9 2 5 8" xfId="1437"/>
    <cellStyle name="Calculation 9 2 5 8 2" xfId="4432"/>
    <cellStyle name="Calculation 9 2 5 9" xfId="4433"/>
    <cellStyle name="Calculation 9 2 6" xfId="1438"/>
    <cellStyle name="Calculation 9 2 6 2" xfId="1439"/>
    <cellStyle name="Calculation 9 2 6 2 2" xfId="4434"/>
    <cellStyle name="Calculation 9 2 6 3" xfId="1440"/>
    <cellStyle name="Calculation 9 2 6 3 2" xfId="4435"/>
    <cellStyle name="Calculation 9 2 6 4" xfId="1441"/>
    <cellStyle name="Calculation 9 2 6 4 2" xfId="4436"/>
    <cellStyle name="Calculation 9 2 6 5" xfId="1442"/>
    <cellStyle name="Calculation 9 2 6 5 2" xfId="4437"/>
    <cellStyle name="Calculation 9 2 6 6" xfId="1443"/>
    <cellStyle name="Calculation 9 2 6 6 2" xfId="4438"/>
    <cellStyle name="Calculation 9 2 6 7" xfId="1444"/>
    <cellStyle name="Calculation 9 2 6 7 2" xfId="4439"/>
    <cellStyle name="Calculation 9 2 6 8" xfId="1445"/>
    <cellStyle name="Calculation 9 2 6 8 2" xfId="4440"/>
    <cellStyle name="Calculation 9 2 6 9" xfId="4441"/>
    <cellStyle name="Calculation 9 2 7" xfId="1446"/>
    <cellStyle name="Calculation 9 2 7 2" xfId="4442"/>
    <cellStyle name="Calculation 9 2 8" xfId="1447"/>
    <cellStyle name="Calculation 9 2 8 2" xfId="4443"/>
    <cellStyle name="Calculation 9 2 9" xfId="1448"/>
    <cellStyle name="Calculation 9 2 9 2" xfId="4444"/>
    <cellStyle name="Calculation 9 3" xfId="1449"/>
    <cellStyle name="Calculation 9 3 2" xfId="1450"/>
    <cellStyle name="Calculation 9 3 2 2" xfId="4445"/>
    <cellStyle name="Calculation 9 3 3" xfId="1451"/>
    <cellStyle name="Calculation 9 3 3 2" xfId="4446"/>
    <cellStyle name="Calculation 9 3 4" xfId="1452"/>
    <cellStyle name="Calculation 9 3 4 2" xfId="4447"/>
    <cellStyle name="Calculation 9 3 5" xfId="1453"/>
    <cellStyle name="Calculation 9 3 5 2" xfId="4448"/>
    <cellStyle name="Calculation 9 3 6" xfId="1454"/>
    <cellStyle name="Calculation 9 3 6 2" xfId="4449"/>
    <cellStyle name="Calculation 9 3 7" xfId="1455"/>
    <cellStyle name="Calculation 9 3 7 2" xfId="4450"/>
    <cellStyle name="Calculation 9 3 8" xfId="1456"/>
    <cellStyle name="Calculation 9 3 8 2" xfId="4451"/>
    <cellStyle name="Calculation 9 3 9" xfId="4452"/>
    <cellStyle name="Calculation 9 4" xfId="1457"/>
    <cellStyle name="Calculation 9 4 2" xfId="4453"/>
    <cellStyle name="Calculation 9 5" xfId="1458"/>
    <cellStyle name="Calculation 9 5 2" xfId="4454"/>
    <cellStyle name="Calculation 9 6" xfId="1459"/>
    <cellStyle name="Calculation 9 6 2" xfId="4455"/>
    <cellStyle name="Calculation 9 7" xfId="1460"/>
    <cellStyle name="Calculation 9 7 2" xfId="4456"/>
    <cellStyle name="Calculation 9 8" xfId="1461"/>
    <cellStyle name="Calculation 9 8 2" xfId="4457"/>
    <cellStyle name="Calculation 9 9" xfId="1462"/>
    <cellStyle name="Calculation 9 9 2" xfId="4458"/>
    <cellStyle name="Cellule liée 2" xfId="1463"/>
    <cellStyle name="Check Cell" xfId="1464"/>
    <cellStyle name="Check Cell 2" xfId="1465"/>
    <cellStyle name="Check Cell 3" xfId="1466"/>
    <cellStyle name="Check Cell 4" xfId="1467"/>
    <cellStyle name="Check Cell 5" xfId="1468"/>
    <cellStyle name="Check Cell 6" xfId="1469"/>
    <cellStyle name="Check Cell 7" xfId="1470"/>
    <cellStyle name="Commentaire 10" xfId="1471"/>
    <cellStyle name="Commentaire 2" xfId="1472"/>
    <cellStyle name="Commentaire 2 2" xfId="1473"/>
    <cellStyle name="Commentaire 2 3" xfId="1474"/>
    <cellStyle name="Commentaire 2 4" xfId="1475"/>
    <cellStyle name="Commentaire 2 5" xfId="1476"/>
    <cellStyle name="Commentaire 2 6" xfId="1477"/>
    <cellStyle name="Commentaire 2 7" xfId="1478"/>
    <cellStyle name="Commentaire 3" xfId="1479"/>
    <cellStyle name="Commentaire 3 2" xfId="1480"/>
    <cellStyle name="Commentaire 3 3" xfId="1481"/>
    <cellStyle name="Commentaire 3 4" xfId="1482"/>
    <cellStyle name="Commentaire 3 5" xfId="1483"/>
    <cellStyle name="Commentaire 3 6" xfId="1484"/>
    <cellStyle name="Commentaire 3 7" xfId="1485"/>
    <cellStyle name="Commentaire 4" xfId="1486"/>
    <cellStyle name="Commentaire 4 2" xfId="1487"/>
    <cellStyle name="Commentaire 4 3" xfId="1488"/>
    <cellStyle name="Commentaire 4 4" xfId="1489"/>
    <cellStyle name="Commentaire 4 5" xfId="1490"/>
    <cellStyle name="Commentaire 4 6" xfId="1491"/>
    <cellStyle name="Commentaire 4 7" xfId="1492"/>
    <cellStyle name="Commentaire 5" xfId="1493"/>
    <cellStyle name="Commentaire 5 2" xfId="1494"/>
    <cellStyle name="Commentaire 5 3" xfId="1495"/>
    <cellStyle name="Commentaire 5 4" xfId="1496"/>
    <cellStyle name="Commentaire 5 5" xfId="1497"/>
    <cellStyle name="Commentaire 5 6" xfId="1498"/>
    <cellStyle name="Commentaire 5 7" xfId="1499"/>
    <cellStyle name="Commentaire 6" xfId="1500"/>
    <cellStyle name="Commentaire 6 2" xfId="1501"/>
    <cellStyle name="Commentaire 6 3" xfId="1502"/>
    <cellStyle name="Commentaire 6 4" xfId="1503"/>
    <cellStyle name="Commentaire 6 5" xfId="1504"/>
    <cellStyle name="Commentaire 6 6" xfId="1505"/>
    <cellStyle name="Commentaire 6 7" xfId="1506"/>
    <cellStyle name="Commentaire 7" xfId="1507"/>
    <cellStyle name="Commentaire 7 2" xfId="1508"/>
    <cellStyle name="Commentaire 7 3" xfId="1509"/>
    <cellStyle name="Commentaire 7 4" xfId="1510"/>
    <cellStyle name="Commentaire 7 5" xfId="1511"/>
    <cellStyle name="Commentaire 7 6" xfId="1512"/>
    <cellStyle name="Commentaire 7 7" xfId="1513"/>
    <cellStyle name="Commentaire 8" xfId="1514"/>
    <cellStyle name="Commentaire 8 2" xfId="1515"/>
    <cellStyle name="Commentaire 8 3" xfId="1516"/>
    <cellStyle name="Commentaire 8 4" xfId="1517"/>
    <cellStyle name="Commentaire 8 5" xfId="1518"/>
    <cellStyle name="Commentaire 8 6" xfId="1519"/>
    <cellStyle name="Commentaire 8 7" xfId="1520"/>
    <cellStyle name="Commentaire 9" xfId="1521"/>
    <cellStyle name="Commentaire 9 2" xfId="1522"/>
    <cellStyle name="Commentaire 9 3" xfId="1523"/>
    <cellStyle name="Commentaire 9 4" xfId="1524"/>
    <cellStyle name="Commentaire 9 5" xfId="1525"/>
    <cellStyle name="Commentaire 9 6" xfId="1526"/>
    <cellStyle name="Commentaire 9 7" xfId="1527"/>
    <cellStyle name="Entrée 2" xfId="1528"/>
    <cellStyle name="Entrée 2 2" xfId="4459"/>
    <cellStyle name="Euro" xfId="1529"/>
    <cellStyle name="Euro 2" xfId="1530"/>
    <cellStyle name="Euro 3" xfId="1531"/>
    <cellStyle name="Euro 4" xfId="1532"/>
    <cellStyle name="Euro 5" xfId="1533"/>
    <cellStyle name="Euro 6" xfId="1534"/>
    <cellStyle name="Euro 7" xfId="1535"/>
    <cellStyle name="Explanatory Text" xfId="1536"/>
    <cellStyle name="Explanatory Text 2" xfId="1537"/>
    <cellStyle name="Explanatory Text 3" xfId="1538"/>
    <cellStyle name="Explanatory Text 4" xfId="1539"/>
    <cellStyle name="Explanatory Text 5" xfId="1540"/>
    <cellStyle name="Explanatory Text 6" xfId="1541"/>
    <cellStyle name="Explanatory Text 7" xfId="1542"/>
    <cellStyle name="Good" xfId="1543"/>
    <cellStyle name="Good 2" xfId="1544"/>
    <cellStyle name="Good 3" xfId="1545"/>
    <cellStyle name="Good 4" xfId="1546"/>
    <cellStyle name="Good 5" xfId="1547"/>
    <cellStyle name="Good 6" xfId="1548"/>
    <cellStyle name="Good 7" xfId="1549"/>
    <cellStyle name="Heading 1" xfId="1550"/>
    <cellStyle name="Heading 1 2" xfId="1551"/>
    <cellStyle name="Heading 1 3" xfId="1552"/>
    <cellStyle name="Heading 1 4" xfId="1553"/>
    <cellStyle name="Heading 1 5" xfId="1554"/>
    <cellStyle name="Heading 1 6" xfId="1555"/>
    <cellStyle name="Heading 1 7" xfId="1556"/>
    <cellStyle name="Heading 2" xfId="1557"/>
    <cellStyle name="Heading 2 2" xfId="1558"/>
    <cellStyle name="Heading 2 3" xfId="1559"/>
    <cellStyle name="Heading 2 4" xfId="1560"/>
    <cellStyle name="Heading 2 5" xfId="1561"/>
    <cellStyle name="Heading 2 6" xfId="1562"/>
    <cellStyle name="Heading 2 7" xfId="1563"/>
    <cellStyle name="Heading 3" xfId="1564"/>
    <cellStyle name="Heading 3 2" xfId="1565"/>
    <cellStyle name="Heading 3 3" xfId="1566"/>
    <cellStyle name="Heading 3 4" xfId="1567"/>
    <cellStyle name="Heading 3 5" xfId="1568"/>
    <cellStyle name="Heading 3 6" xfId="1569"/>
    <cellStyle name="Heading 3 7" xfId="1570"/>
    <cellStyle name="Heading 4" xfId="1571"/>
    <cellStyle name="Heading 4 2" xfId="1572"/>
    <cellStyle name="Heading 4 3" xfId="1573"/>
    <cellStyle name="Heading 4 4" xfId="1574"/>
    <cellStyle name="Heading 4 5" xfId="1575"/>
    <cellStyle name="Heading 4 6" xfId="1576"/>
    <cellStyle name="Heading 4 7" xfId="1577"/>
    <cellStyle name="Input" xfId="1578"/>
    <cellStyle name="Input 10" xfId="1579"/>
    <cellStyle name="Input 10 2" xfId="4460"/>
    <cellStyle name="Input 11" xfId="1580"/>
    <cellStyle name="Input 11 2" xfId="4461"/>
    <cellStyle name="Input 12" xfId="1581"/>
    <cellStyle name="Input 12 2" xfId="4462"/>
    <cellStyle name="Input 13" xfId="1582"/>
    <cellStyle name="Input 13 2" xfId="4463"/>
    <cellStyle name="Input 14" xfId="1583"/>
    <cellStyle name="Input 14 2" xfId="4464"/>
    <cellStyle name="Input 15" xfId="1584"/>
    <cellStyle name="Input 15 2" xfId="4465"/>
    <cellStyle name="Input 16" xfId="4466"/>
    <cellStyle name="Input 2" xfId="1585"/>
    <cellStyle name="Input 2 10" xfId="1586"/>
    <cellStyle name="Input 2 10 2" xfId="4467"/>
    <cellStyle name="Input 2 11" xfId="1587"/>
    <cellStyle name="Input 2 11 2" xfId="4468"/>
    <cellStyle name="Input 2 12" xfId="1588"/>
    <cellStyle name="Input 2 12 2" xfId="4469"/>
    <cellStyle name="Input 2 13" xfId="1589"/>
    <cellStyle name="Input 2 13 2" xfId="4470"/>
    <cellStyle name="Input 2 14" xfId="1590"/>
    <cellStyle name="Input 2 14 2" xfId="4471"/>
    <cellStyle name="Input 2 15" xfId="4472"/>
    <cellStyle name="Input 2 2" xfId="1591"/>
    <cellStyle name="Input 2 2 2" xfId="1592"/>
    <cellStyle name="Input 2 2 2 2" xfId="4473"/>
    <cellStyle name="Input 2 2 3" xfId="1593"/>
    <cellStyle name="Input 2 2 3 2" xfId="4474"/>
    <cellStyle name="Input 2 2 4" xfId="1594"/>
    <cellStyle name="Input 2 2 4 2" xfId="4475"/>
    <cellStyle name="Input 2 2 5" xfId="1595"/>
    <cellStyle name="Input 2 2 5 2" xfId="4476"/>
    <cellStyle name="Input 2 2 6" xfId="1596"/>
    <cellStyle name="Input 2 2 6 2" xfId="4477"/>
    <cellStyle name="Input 2 2 7" xfId="1597"/>
    <cellStyle name="Input 2 2 7 2" xfId="4478"/>
    <cellStyle name="Input 2 2 8" xfId="4479"/>
    <cellStyle name="Input 2 3" xfId="1598"/>
    <cellStyle name="Input 2 3 2" xfId="1599"/>
    <cellStyle name="Input 2 3 2 2" xfId="4480"/>
    <cellStyle name="Input 2 3 3" xfId="1600"/>
    <cellStyle name="Input 2 3 3 2" xfId="4481"/>
    <cellStyle name="Input 2 3 4" xfId="1601"/>
    <cellStyle name="Input 2 3 4 2" xfId="4482"/>
    <cellStyle name="Input 2 3 5" xfId="1602"/>
    <cellStyle name="Input 2 3 5 2" xfId="4483"/>
    <cellStyle name="Input 2 3 6" xfId="1603"/>
    <cellStyle name="Input 2 3 6 2" xfId="4484"/>
    <cellStyle name="Input 2 3 7" xfId="1604"/>
    <cellStyle name="Input 2 3 7 2" xfId="4485"/>
    <cellStyle name="Input 2 3 8" xfId="4486"/>
    <cellStyle name="Input 2 4" xfId="1605"/>
    <cellStyle name="Input 2 4 2" xfId="1606"/>
    <cellStyle name="Input 2 4 2 2" xfId="4487"/>
    <cellStyle name="Input 2 4 3" xfId="1607"/>
    <cellStyle name="Input 2 4 3 2" xfId="4488"/>
    <cellStyle name="Input 2 4 4" xfId="1608"/>
    <cellStyle name="Input 2 4 4 2" xfId="4489"/>
    <cellStyle name="Input 2 4 5" xfId="1609"/>
    <cellStyle name="Input 2 4 5 2" xfId="4490"/>
    <cellStyle name="Input 2 4 6" xfId="1610"/>
    <cellStyle name="Input 2 4 6 2" xfId="4491"/>
    <cellStyle name="Input 2 4 7" xfId="1611"/>
    <cellStyle name="Input 2 4 7 2" xfId="4492"/>
    <cellStyle name="Input 2 4 8" xfId="4493"/>
    <cellStyle name="Input 2 5" xfId="1612"/>
    <cellStyle name="Input 2 5 2" xfId="1613"/>
    <cellStyle name="Input 2 5 2 2" xfId="4494"/>
    <cellStyle name="Input 2 5 3" xfId="1614"/>
    <cellStyle name="Input 2 5 3 2" xfId="4495"/>
    <cellStyle name="Input 2 5 4" xfId="1615"/>
    <cellStyle name="Input 2 5 4 2" xfId="4496"/>
    <cellStyle name="Input 2 5 5" xfId="1616"/>
    <cellStyle name="Input 2 5 5 2" xfId="4497"/>
    <cellStyle name="Input 2 5 6" xfId="1617"/>
    <cellStyle name="Input 2 5 6 2" xfId="4498"/>
    <cellStyle name="Input 2 5 7" xfId="1618"/>
    <cellStyle name="Input 2 5 7 2" xfId="4499"/>
    <cellStyle name="Input 2 5 8" xfId="4500"/>
    <cellStyle name="Input 2 6" xfId="1619"/>
    <cellStyle name="Input 2 6 2" xfId="1620"/>
    <cellStyle name="Input 2 6 2 2" xfId="4501"/>
    <cellStyle name="Input 2 6 3" xfId="1621"/>
    <cellStyle name="Input 2 6 3 2" xfId="4502"/>
    <cellStyle name="Input 2 6 4" xfId="1622"/>
    <cellStyle name="Input 2 6 4 2" xfId="4503"/>
    <cellStyle name="Input 2 6 5" xfId="1623"/>
    <cellStyle name="Input 2 6 5 2" xfId="4504"/>
    <cellStyle name="Input 2 6 6" xfId="1624"/>
    <cellStyle name="Input 2 6 6 2" xfId="4505"/>
    <cellStyle name="Input 2 6 7" xfId="1625"/>
    <cellStyle name="Input 2 6 7 2" xfId="4506"/>
    <cellStyle name="Input 2 6 8" xfId="4507"/>
    <cellStyle name="Input 2 7" xfId="1626"/>
    <cellStyle name="Input 2 7 2" xfId="1627"/>
    <cellStyle name="Input 2 7 2 2" xfId="4508"/>
    <cellStyle name="Input 2 7 3" xfId="1628"/>
    <cellStyle name="Input 2 7 3 2" xfId="4509"/>
    <cellStyle name="Input 2 7 4" xfId="1629"/>
    <cellStyle name="Input 2 7 4 2" xfId="4510"/>
    <cellStyle name="Input 2 7 5" xfId="1630"/>
    <cellStyle name="Input 2 7 5 2" xfId="4511"/>
    <cellStyle name="Input 2 7 6" xfId="1631"/>
    <cellStyle name="Input 2 7 6 2" xfId="4512"/>
    <cellStyle name="Input 2 7 7" xfId="1632"/>
    <cellStyle name="Input 2 7 7 2" xfId="4513"/>
    <cellStyle name="Input 2 7 8" xfId="4514"/>
    <cellStyle name="Input 2 8" xfId="1633"/>
    <cellStyle name="Input 2 8 2" xfId="1634"/>
    <cellStyle name="Input 2 8 2 2" xfId="4515"/>
    <cellStyle name="Input 2 8 3" xfId="1635"/>
    <cellStyle name="Input 2 8 3 2" xfId="4516"/>
    <cellStyle name="Input 2 8 4" xfId="1636"/>
    <cellStyle name="Input 2 8 4 2" xfId="4517"/>
    <cellStyle name="Input 2 8 5" xfId="1637"/>
    <cellStyle name="Input 2 8 5 2" xfId="4518"/>
    <cellStyle name="Input 2 8 6" xfId="1638"/>
    <cellStyle name="Input 2 8 6 2" xfId="4519"/>
    <cellStyle name="Input 2 8 7" xfId="1639"/>
    <cellStyle name="Input 2 8 7 2" xfId="4520"/>
    <cellStyle name="Input 2 8 8" xfId="4521"/>
    <cellStyle name="Input 2 9" xfId="1640"/>
    <cellStyle name="Input 2 9 2" xfId="4522"/>
    <cellStyle name="Input 3" xfId="1641"/>
    <cellStyle name="Input 3 2" xfId="1642"/>
    <cellStyle name="Input 3 2 2" xfId="4523"/>
    <cellStyle name="Input 3 3" xfId="1643"/>
    <cellStyle name="Input 3 3 2" xfId="4524"/>
    <cellStyle name="Input 3 4" xfId="1644"/>
    <cellStyle name="Input 3 4 2" xfId="4525"/>
    <cellStyle name="Input 3 5" xfId="1645"/>
    <cellStyle name="Input 3 5 2" xfId="4526"/>
    <cellStyle name="Input 3 6" xfId="1646"/>
    <cellStyle name="Input 3 6 2" xfId="4527"/>
    <cellStyle name="Input 3 7" xfId="1647"/>
    <cellStyle name="Input 3 7 2" xfId="4528"/>
    <cellStyle name="Input 3 8" xfId="4529"/>
    <cellStyle name="Input 4" xfId="1648"/>
    <cellStyle name="Input 4 2" xfId="1649"/>
    <cellStyle name="Input 4 2 2" xfId="4530"/>
    <cellStyle name="Input 4 3" xfId="1650"/>
    <cellStyle name="Input 4 3 2" xfId="4531"/>
    <cellStyle name="Input 4 4" xfId="1651"/>
    <cellStyle name="Input 4 4 2" xfId="4532"/>
    <cellStyle name="Input 4 5" xfId="1652"/>
    <cellStyle name="Input 4 5 2" xfId="4533"/>
    <cellStyle name="Input 4 6" xfId="1653"/>
    <cellStyle name="Input 4 6 2" xfId="4534"/>
    <cellStyle name="Input 4 7" xfId="1654"/>
    <cellStyle name="Input 4 7 2" xfId="4535"/>
    <cellStyle name="Input 4 8" xfId="4536"/>
    <cellStyle name="Input 5" xfId="1655"/>
    <cellStyle name="Input 5 2" xfId="1656"/>
    <cellStyle name="Input 5 2 2" xfId="4537"/>
    <cellStyle name="Input 5 3" xfId="1657"/>
    <cellStyle name="Input 5 3 2" xfId="4538"/>
    <cellStyle name="Input 5 4" xfId="1658"/>
    <cellStyle name="Input 5 4 2" xfId="4539"/>
    <cellStyle name="Input 5 5" xfId="1659"/>
    <cellStyle name="Input 5 5 2" xfId="4540"/>
    <cellStyle name="Input 5 6" xfId="1660"/>
    <cellStyle name="Input 5 6 2" xfId="4541"/>
    <cellStyle name="Input 5 7" xfId="1661"/>
    <cellStyle name="Input 5 7 2" xfId="4542"/>
    <cellStyle name="Input 5 8" xfId="4543"/>
    <cellStyle name="Input 6" xfId="1662"/>
    <cellStyle name="Input 6 2" xfId="1663"/>
    <cellStyle name="Input 6 2 2" xfId="4544"/>
    <cellStyle name="Input 6 3" xfId="1664"/>
    <cellStyle name="Input 6 3 2" xfId="4545"/>
    <cellStyle name="Input 6 4" xfId="1665"/>
    <cellStyle name="Input 6 4 2" xfId="4546"/>
    <cellStyle name="Input 6 5" xfId="1666"/>
    <cellStyle name="Input 6 5 2" xfId="4547"/>
    <cellStyle name="Input 6 6" xfId="1667"/>
    <cellStyle name="Input 6 6 2" xfId="4548"/>
    <cellStyle name="Input 6 7" xfId="1668"/>
    <cellStyle name="Input 6 7 2" xfId="4549"/>
    <cellStyle name="Input 6 8" xfId="4550"/>
    <cellStyle name="Input 7" xfId="1669"/>
    <cellStyle name="Input 7 2" xfId="1670"/>
    <cellStyle name="Input 7 2 2" xfId="4551"/>
    <cellStyle name="Input 7 3" xfId="1671"/>
    <cellStyle name="Input 7 3 2" xfId="4552"/>
    <cellStyle name="Input 7 4" xfId="1672"/>
    <cellStyle name="Input 7 4 2" xfId="4553"/>
    <cellStyle name="Input 7 5" xfId="1673"/>
    <cellStyle name="Input 7 5 2" xfId="4554"/>
    <cellStyle name="Input 7 6" xfId="1674"/>
    <cellStyle name="Input 7 6 2" xfId="4555"/>
    <cellStyle name="Input 7 7" xfId="1675"/>
    <cellStyle name="Input 7 7 2" xfId="4556"/>
    <cellStyle name="Input 7 8" xfId="4557"/>
    <cellStyle name="Input 8" xfId="1676"/>
    <cellStyle name="Input 8 2" xfId="1677"/>
    <cellStyle name="Input 8 2 2" xfId="4558"/>
    <cellStyle name="Input 8 3" xfId="1678"/>
    <cellStyle name="Input 8 3 2" xfId="4559"/>
    <cellStyle name="Input 8 4" xfId="1679"/>
    <cellStyle name="Input 8 4 2" xfId="4560"/>
    <cellStyle name="Input 8 5" xfId="1680"/>
    <cellStyle name="Input 8 5 2" xfId="4561"/>
    <cellStyle name="Input 8 6" xfId="1681"/>
    <cellStyle name="Input 8 6 2" xfId="4562"/>
    <cellStyle name="Input 8 7" xfId="1682"/>
    <cellStyle name="Input 8 7 2" xfId="4563"/>
    <cellStyle name="Input 8 8" xfId="4564"/>
    <cellStyle name="Input 9" xfId="1683"/>
    <cellStyle name="Input 9 2" xfId="1684"/>
    <cellStyle name="Input 9 2 2" xfId="4565"/>
    <cellStyle name="Input 9 3" xfId="1685"/>
    <cellStyle name="Input 9 3 2" xfId="4566"/>
    <cellStyle name="Input 9 4" xfId="1686"/>
    <cellStyle name="Input 9 4 2" xfId="4567"/>
    <cellStyle name="Input 9 5" xfId="1687"/>
    <cellStyle name="Input 9 5 2" xfId="4568"/>
    <cellStyle name="Input 9 6" xfId="1688"/>
    <cellStyle name="Input 9 6 2" xfId="4569"/>
    <cellStyle name="Input 9 7" xfId="1689"/>
    <cellStyle name="Input 9 7 2" xfId="4570"/>
    <cellStyle name="Input 9 8" xfId="4571"/>
    <cellStyle name="Insatisfaisant 10" xfId="1690"/>
    <cellStyle name="Insatisfaisant 11" xfId="1691"/>
    <cellStyle name="Insatisfaisant 12" xfId="1692"/>
    <cellStyle name="Insatisfaisant 13" xfId="1693"/>
    <cellStyle name="Insatisfaisant 14" xfId="1694"/>
    <cellStyle name="Insatisfaisant 15" xfId="1695"/>
    <cellStyle name="Insatisfaisant 16" xfId="1696"/>
    <cellStyle name="Insatisfaisant 2" xfId="1697"/>
    <cellStyle name="Insatisfaisant 2 2" xfId="1698"/>
    <cellStyle name="Insatisfaisant 2 3" xfId="1699"/>
    <cellStyle name="Insatisfaisant 2 4" xfId="1700"/>
    <cellStyle name="Insatisfaisant 2 5" xfId="1701"/>
    <cellStyle name="Insatisfaisant 2 6" xfId="1702"/>
    <cellStyle name="Insatisfaisant 2 7" xfId="1703"/>
    <cellStyle name="Insatisfaisant 2 8" xfId="1704"/>
    <cellStyle name="Insatisfaisant 2 9" xfId="1705"/>
    <cellStyle name="Insatisfaisant 3" xfId="1706"/>
    <cellStyle name="Insatisfaisant 3 2" xfId="1707"/>
    <cellStyle name="Insatisfaisant 3 3" xfId="1708"/>
    <cellStyle name="Insatisfaisant 3 4" xfId="1709"/>
    <cellStyle name="Insatisfaisant 3 5" xfId="1710"/>
    <cellStyle name="Insatisfaisant 3 6" xfId="1711"/>
    <cellStyle name="Insatisfaisant 4" xfId="1712"/>
    <cellStyle name="Insatisfaisant 4 2" xfId="1713"/>
    <cellStyle name="Insatisfaisant 4 3" xfId="1714"/>
    <cellStyle name="Insatisfaisant 4 4" xfId="1715"/>
    <cellStyle name="Insatisfaisant 4 5" xfId="1716"/>
    <cellStyle name="Insatisfaisant 4 6" xfId="1717"/>
    <cellStyle name="Insatisfaisant 5" xfId="1718"/>
    <cellStyle name="Insatisfaisant 5 2" xfId="1719"/>
    <cellStyle name="Insatisfaisant 5 3" xfId="1720"/>
    <cellStyle name="Insatisfaisant 5 4" xfId="1721"/>
    <cellStyle name="Insatisfaisant 5 5" xfId="1722"/>
    <cellStyle name="Insatisfaisant 5 6" xfId="1723"/>
    <cellStyle name="Insatisfaisant 6" xfId="1724"/>
    <cellStyle name="Insatisfaisant 6 2" xfId="1725"/>
    <cellStyle name="Insatisfaisant 6 3" xfId="1726"/>
    <cellStyle name="Insatisfaisant 6 4" xfId="1727"/>
    <cellStyle name="Insatisfaisant 6 5" xfId="1728"/>
    <cellStyle name="Insatisfaisant 6 6" xfId="1729"/>
    <cellStyle name="Insatisfaisant 7" xfId="1730"/>
    <cellStyle name="Insatisfaisant 7 2" xfId="1731"/>
    <cellStyle name="Insatisfaisant 7 3" xfId="1732"/>
    <cellStyle name="Insatisfaisant 7 4" xfId="1733"/>
    <cellStyle name="Insatisfaisant 7 5" xfId="1734"/>
    <cellStyle name="Insatisfaisant 7 6" xfId="1735"/>
    <cellStyle name="Insatisfaisant 8" xfId="1736"/>
    <cellStyle name="Insatisfaisant 8 2" xfId="1737"/>
    <cellStyle name="Insatisfaisant 8 3" xfId="1738"/>
    <cellStyle name="Insatisfaisant 8 4" xfId="1739"/>
    <cellStyle name="Insatisfaisant 8 5" xfId="1740"/>
    <cellStyle name="Insatisfaisant 8 6" xfId="1741"/>
    <cellStyle name="Insatisfaisant 9" xfId="1742"/>
    <cellStyle name="Insatisfaisant 9 2" xfId="1743"/>
    <cellStyle name="Insatisfaisant 9 3" xfId="1744"/>
    <cellStyle name="Insatisfaisant 9 4" xfId="1745"/>
    <cellStyle name="Insatisfaisant 9 5" xfId="1746"/>
    <cellStyle name="Insatisfaisant 9 6" xfId="1747"/>
    <cellStyle name="Lien hypertexte 2" xfId="4790"/>
    <cellStyle name="Linked Cell" xfId="1748"/>
    <cellStyle name="Linked Cell 2" xfId="1749"/>
    <cellStyle name="Linked Cell 3" xfId="1750"/>
    <cellStyle name="Linked Cell 4" xfId="1751"/>
    <cellStyle name="Linked Cell 5" xfId="1752"/>
    <cellStyle name="Linked Cell 6" xfId="1753"/>
    <cellStyle name="Linked Cell 7" xfId="1754"/>
    <cellStyle name="Milliers 2" xfId="3402"/>
    <cellStyle name="Monétaire 2" xfId="4791"/>
    <cellStyle name="Neutral" xfId="1755"/>
    <cellStyle name="Neutral 2" xfId="1756"/>
    <cellStyle name="Neutral 3" xfId="1757"/>
    <cellStyle name="Neutral 4" xfId="1758"/>
    <cellStyle name="Neutral 5" xfId="1759"/>
    <cellStyle name="Neutral 6" xfId="1760"/>
    <cellStyle name="Neutral 7" xfId="1761"/>
    <cellStyle name="Neutre 10" xfId="1762"/>
    <cellStyle name="Neutre 11" xfId="1763"/>
    <cellStyle name="Neutre 12" xfId="1764"/>
    <cellStyle name="Neutre 13" xfId="1765"/>
    <cellStyle name="Neutre 14" xfId="1766"/>
    <cellStyle name="Neutre 15" xfId="1767"/>
    <cellStyle name="Neutre 16" xfId="1768"/>
    <cellStyle name="Neutre 2" xfId="1769"/>
    <cellStyle name="Neutre 2 2" xfId="1770"/>
    <cellStyle name="Neutre 2 3" xfId="1771"/>
    <cellStyle name="Neutre 2 4" xfId="1772"/>
    <cellStyle name="Neutre 2 5" xfId="1773"/>
    <cellStyle name="Neutre 2 6" xfId="1774"/>
    <cellStyle name="Neutre 2 7" xfId="1775"/>
    <cellStyle name="Neutre 2 8" xfId="1776"/>
    <cellStyle name="Neutre 2 9" xfId="1777"/>
    <cellStyle name="Neutre 3" xfId="1778"/>
    <cellStyle name="Neutre 3 2" xfId="1779"/>
    <cellStyle name="Neutre 3 3" xfId="1780"/>
    <cellStyle name="Neutre 3 4" xfId="1781"/>
    <cellStyle name="Neutre 3 5" xfId="1782"/>
    <cellStyle name="Neutre 3 6" xfId="1783"/>
    <cellStyle name="Neutre 4" xfId="1784"/>
    <cellStyle name="Neutre 4 2" xfId="1785"/>
    <cellStyle name="Neutre 4 3" xfId="1786"/>
    <cellStyle name="Neutre 4 4" xfId="1787"/>
    <cellStyle name="Neutre 4 5" xfId="1788"/>
    <cellStyle name="Neutre 4 6" xfId="1789"/>
    <cellStyle name="Neutre 5" xfId="1790"/>
    <cellStyle name="Neutre 5 2" xfId="1791"/>
    <cellStyle name="Neutre 5 3" xfId="1792"/>
    <cellStyle name="Neutre 5 4" xfId="1793"/>
    <cellStyle name="Neutre 5 5" xfId="1794"/>
    <cellStyle name="Neutre 5 6" xfId="1795"/>
    <cellStyle name="Neutre 6" xfId="1796"/>
    <cellStyle name="Neutre 6 2" xfId="1797"/>
    <cellStyle name="Neutre 6 3" xfId="1798"/>
    <cellStyle name="Neutre 6 4" xfId="1799"/>
    <cellStyle name="Neutre 6 5" xfId="1800"/>
    <cellStyle name="Neutre 6 6" xfId="1801"/>
    <cellStyle name="Neutre 7" xfId="1802"/>
    <cellStyle name="Neutre 7 2" xfId="1803"/>
    <cellStyle name="Neutre 7 3" xfId="1804"/>
    <cellStyle name="Neutre 7 4" xfId="1805"/>
    <cellStyle name="Neutre 7 5" xfId="1806"/>
    <cellStyle name="Neutre 7 6" xfId="1807"/>
    <cellStyle name="Neutre 8" xfId="1808"/>
    <cellStyle name="Neutre 8 2" xfId="1809"/>
    <cellStyle name="Neutre 8 3" xfId="1810"/>
    <cellStyle name="Neutre 8 4" xfId="1811"/>
    <cellStyle name="Neutre 8 5" xfId="1812"/>
    <cellStyle name="Neutre 8 6" xfId="1813"/>
    <cellStyle name="Neutre 9" xfId="1814"/>
    <cellStyle name="Neutre 9 2" xfId="1815"/>
    <cellStyle name="Neutre 9 3" xfId="1816"/>
    <cellStyle name="Neutre 9 4" xfId="1817"/>
    <cellStyle name="Neutre 9 5" xfId="1818"/>
    <cellStyle name="Neutre 9 6" xfId="1819"/>
    <cellStyle name="Normal" xfId="0" builtinId="0"/>
    <cellStyle name="Normal 10" xfId="1820"/>
    <cellStyle name="Normal 10 2" xfId="1821"/>
    <cellStyle name="Normal 10 2 2" xfId="1822"/>
    <cellStyle name="Normal 10 2 3" xfId="1823"/>
    <cellStyle name="Normal 10 2 4" xfId="1824"/>
    <cellStyle name="Normal 10 2 5" xfId="1825"/>
    <cellStyle name="Normal 10 2 6" xfId="1826"/>
    <cellStyle name="Normal 10 2 7" xfId="1827"/>
    <cellStyle name="Normal 10 2 8" xfId="1828"/>
    <cellStyle name="Normal 10 3" xfId="1829"/>
    <cellStyle name="Normal 10 4" xfId="1830"/>
    <cellStyle name="Normal 10 5" xfId="1831"/>
    <cellStyle name="Normal 10 6" xfId="1832"/>
    <cellStyle name="Normal 10 7" xfId="1833"/>
    <cellStyle name="Normal 10 8" xfId="1834"/>
    <cellStyle name="Normal 10 9" xfId="1835"/>
    <cellStyle name="Normal 11" xfId="1836"/>
    <cellStyle name="Normal 11 10" xfId="1837"/>
    <cellStyle name="Normal 11 11" xfId="1838"/>
    <cellStyle name="Normal 11 12" xfId="1839"/>
    <cellStyle name="Normal 11 13" xfId="1840"/>
    <cellStyle name="Normal 11 2" xfId="1841"/>
    <cellStyle name="Normal 11 2 2" xfId="1842"/>
    <cellStyle name="Normal 11 2 2 2" xfId="1843"/>
    <cellStyle name="Normal 11 2 2 3" xfId="1844"/>
    <cellStyle name="Normal 11 2 2 4" xfId="1845"/>
    <cellStyle name="Normal 11 2 2 5" xfId="1846"/>
    <cellStyle name="Normal 11 2 2 6" xfId="1847"/>
    <cellStyle name="Normal 11 2 2 7" xfId="1848"/>
    <cellStyle name="Normal 11 2 2 8" xfId="1849"/>
    <cellStyle name="Normal 11 2 3" xfId="1850"/>
    <cellStyle name="Normal 11 2 4" xfId="1851"/>
    <cellStyle name="Normal 11 2 5" xfId="1852"/>
    <cellStyle name="Normal 11 2 6" xfId="1853"/>
    <cellStyle name="Normal 11 2 7" xfId="1854"/>
    <cellStyle name="Normal 11 2 8" xfId="1855"/>
    <cellStyle name="Normal 11 2 9" xfId="1856"/>
    <cellStyle name="Normal 11 3" xfId="1857"/>
    <cellStyle name="Normal 11 3 2" xfId="1858"/>
    <cellStyle name="Normal 11 3 3" xfId="1859"/>
    <cellStyle name="Normal 11 3 4" xfId="1860"/>
    <cellStyle name="Normal 11 3 5" xfId="1861"/>
    <cellStyle name="Normal 11 3 6" xfId="1862"/>
    <cellStyle name="Normal 11 3 7" xfId="1863"/>
    <cellStyle name="Normal 11 3 8" xfId="1864"/>
    <cellStyle name="Normal 11 3 9" xfId="4572"/>
    <cellStyle name="Normal 11 4" xfId="1865"/>
    <cellStyle name="Normal 11 4 2" xfId="1866"/>
    <cellStyle name="Normal 11 4 3" xfId="1867"/>
    <cellStyle name="Normal 11 4 4" xfId="1868"/>
    <cellStyle name="Normal 11 4 5" xfId="1869"/>
    <cellStyle name="Normal 11 4 6" xfId="1870"/>
    <cellStyle name="Normal 11 4 7" xfId="1871"/>
    <cellStyle name="Normal 11 4 8" xfId="1872"/>
    <cellStyle name="Normal 11 5" xfId="1873"/>
    <cellStyle name="Normal 11 5 2" xfId="1874"/>
    <cellStyle name="Normal 11 5 3" xfId="1875"/>
    <cellStyle name="Normal 11 5 4" xfId="1876"/>
    <cellStyle name="Normal 11 5 5" xfId="1877"/>
    <cellStyle name="Normal 11 5 6" xfId="1878"/>
    <cellStyle name="Normal 11 5 7" xfId="1879"/>
    <cellStyle name="Normal 11 5 8" xfId="1880"/>
    <cellStyle name="Normal 11 6" xfId="1881"/>
    <cellStyle name="Normal 11 6 2" xfId="1882"/>
    <cellStyle name="Normal 11 6 3" xfId="1883"/>
    <cellStyle name="Normal 11 6 4" xfId="1884"/>
    <cellStyle name="Normal 11 6 5" xfId="1885"/>
    <cellStyle name="Normal 11 6 6" xfId="1886"/>
    <cellStyle name="Normal 11 6 7" xfId="1887"/>
    <cellStyle name="Normal 11 6 8" xfId="1888"/>
    <cellStyle name="Normal 11 7" xfId="1889"/>
    <cellStyle name="Normal 11 8" xfId="1890"/>
    <cellStyle name="Normal 11 9" xfId="1891"/>
    <cellStyle name="Normal 12" xfId="1892"/>
    <cellStyle name="Normal 13" xfId="1893"/>
    <cellStyle name="Normal 13 2" xfId="1894"/>
    <cellStyle name="Normal 13 2 2" xfId="3405"/>
    <cellStyle name="Normal 13 3" xfId="3406"/>
    <cellStyle name="Normal 13 3 2" xfId="3407"/>
    <cellStyle name="Normal 13 4" xfId="3408"/>
    <cellStyle name="Normal 14" xfId="1895"/>
    <cellStyle name="Normal 15" xfId="1896"/>
    <cellStyle name="Normal 16" xfId="1897"/>
    <cellStyle name="Normal 17" xfId="1898"/>
    <cellStyle name="Normal 18" xfId="1899"/>
    <cellStyle name="Normal 18 2" xfId="1900"/>
    <cellStyle name="Normal 18 3" xfId="1901"/>
    <cellStyle name="Normal 18 4" xfId="1902"/>
    <cellStyle name="Normal 18 5" xfId="1903"/>
    <cellStyle name="Normal 18 6" xfId="1904"/>
    <cellStyle name="Normal 18 7" xfId="1905"/>
    <cellStyle name="Normal 18 8" xfId="1906"/>
    <cellStyle name="Normal 19" xfId="1907"/>
    <cellStyle name="Normal 19 2" xfId="1908"/>
    <cellStyle name="Normal 19 3" xfId="1909"/>
    <cellStyle name="Normal 19 4" xfId="1910"/>
    <cellStyle name="Normal 19 5" xfId="1911"/>
    <cellStyle name="Normal 19 6" xfId="1912"/>
    <cellStyle name="Normal 19 7" xfId="1913"/>
    <cellStyle name="Normal 19 8" xfId="1914"/>
    <cellStyle name="Normal 2" xfId="1915"/>
    <cellStyle name="Normal 2 10" xfId="1916"/>
    <cellStyle name="Normal 2 10 2" xfId="1917"/>
    <cellStyle name="Normal 2 10 3" xfId="1918"/>
    <cellStyle name="Normal 2 10 4" xfId="1919"/>
    <cellStyle name="Normal 2 10 5" xfId="1920"/>
    <cellStyle name="Normal 2 10 6" xfId="1921"/>
    <cellStyle name="Normal 2 10 7" xfId="1922"/>
    <cellStyle name="Normal 2 11" xfId="1923"/>
    <cellStyle name="Normal 2 11 2" xfId="1924"/>
    <cellStyle name="Normal 2 11 3" xfId="1925"/>
    <cellStyle name="Normal 2 11 4" xfId="1926"/>
    <cellStyle name="Normal 2 11 5" xfId="1927"/>
    <cellStyle name="Normal 2 11 6" xfId="1928"/>
    <cellStyle name="Normal 2 11 7" xfId="1929"/>
    <cellStyle name="Normal 2 12" xfId="1930"/>
    <cellStyle name="Normal 2 12 2" xfId="1931"/>
    <cellStyle name="Normal 2 12 2 2" xfId="3409"/>
    <cellStyle name="Normal 2 12 3" xfId="3410"/>
    <cellStyle name="Normal 2 13" xfId="1932"/>
    <cellStyle name="Normal 2 13 2" xfId="1933"/>
    <cellStyle name="Normal 2 13 2 2" xfId="3411"/>
    <cellStyle name="Normal 2 13 3" xfId="3412"/>
    <cellStyle name="Normal 2 14" xfId="1934"/>
    <cellStyle name="Normal 2 14 2" xfId="1935"/>
    <cellStyle name="Normal 2 14 2 2" xfId="3413"/>
    <cellStyle name="Normal 2 14 3" xfId="3414"/>
    <cellStyle name="Normal 2 15" xfId="1936"/>
    <cellStyle name="Normal 2 15 2" xfId="1937"/>
    <cellStyle name="Normal 2 15 2 2" xfId="3415"/>
    <cellStyle name="Normal 2 15 3" xfId="3416"/>
    <cellStyle name="Normal 2 16" xfId="1938"/>
    <cellStyle name="Normal 2 16 2" xfId="1939"/>
    <cellStyle name="Normal 2 16 2 2" xfId="3417"/>
    <cellStyle name="Normal 2 16 3" xfId="3418"/>
    <cellStyle name="Normal 2 17" xfId="1940"/>
    <cellStyle name="Normal 2 17 2" xfId="1941"/>
    <cellStyle name="Normal 2 17 3" xfId="1942"/>
    <cellStyle name="Normal 2 17 4" xfId="1943"/>
    <cellStyle name="Normal 2 17 5" xfId="1944"/>
    <cellStyle name="Normal 2 17 6" xfId="1945"/>
    <cellStyle name="Normal 2 17 7" xfId="1946"/>
    <cellStyle name="Normal 2 17 8" xfId="1947"/>
    <cellStyle name="Normal 2 18" xfId="1948"/>
    <cellStyle name="Normal 2 18 2" xfId="1949"/>
    <cellStyle name="Normal 2 18 3" xfId="1950"/>
    <cellStyle name="Normal 2 18 4" xfId="1951"/>
    <cellStyle name="Normal 2 18 5" xfId="1952"/>
    <cellStyle name="Normal 2 18 6" xfId="1953"/>
    <cellStyle name="Normal 2 18 7" xfId="1954"/>
    <cellStyle name="Normal 2 18 8" xfId="1955"/>
    <cellStyle name="Normal 2 19" xfId="1956"/>
    <cellStyle name="Normal 2 19 2" xfId="1957"/>
    <cellStyle name="Normal 2 19 3" xfId="1958"/>
    <cellStyle name="Normal 2 19 4" xfId="1959"/>
    <cellStyle name="Normal 2 19 5" xfId="1960"/>
    <cellStyle name="Normal 2 19 6" xfId="1961"/>
    <cellStyle name="Normal 2 19 7" xfId="1962"/>
    <cellStyle name="Normal 2 19 8" xfId="1963"/>
    <cellStyle name="Normal 2 2" xfId="1964"/>
    <cellStyle name="Normal 2 2 10" xfId="1965"/>
    <cellStyle name="Normal 2 2 11" xfId="1966"/>
    <cellStyle name="Normal 2 2 12" xfId="1967"/>
    <cellStyle name="Normal 2 2 13" xfId="1968"/>
    <cellStyle name="Normal 2 2 14" xfId="1969"/>
    <cellStyle name="Normal 2 2 15" xfId="1970"/>
    <cellStyle name="Normal 2 2 16" xfId="1971"/>
    <cellStyle name="Normal 2 2 17" xfId="1972"/>
    <cellStyle name="Normal 2 2 18" xfId="1973"/>
    <cellStyle name="Normal 2 2 19" xfId="1974"/>
    <cellStyle name="Normal 2 2 2" xfId="1975"/>
    <cellStyle name="Normal 2 2 2 10" xfId="1976"/>
    <cellStyle name="Normal 2 2 2 11" xfId="1977"/>
    <cellStyle name="Normal 2 2 2 12" xfId="1978"/>
    <cellStyle name="Normal 2 2 2 13" xfId="1979"/>
    <cellStyle name="Normal 2 2 2 14" xfId="1980"/>
    <cellStyle name="Normal 2 2 2 15" xfId="1981"/>
    <cellStyle name="Normal 2 2 2 16" xfId="1982"/>
    <cellStyle name="Normal 2 2 2 17" xfId="1983"/>
    <cellStyle name="Normal 2 2 2 18" xfId="1984"/>
    <cellStyle name="Normal 2 2 2 19" xfId="1985"/>
    <cellStyle name="Normal 2 2 2 2" xfId="1986"/>
    <cellStyle name="Normal 2 2 2 20" xfId="1987"/>
    <cellStyle name="Normal 2 2 2 21" xfId="1988"/>
    <cellStyle name="Normal 2 2 2 22" xfId="1989"/>
    <cellStyle name="Normal 2 2 2 23" xfId="1990"/>
    <cellStyle name="Normal 2 2 2 24" xfId="1991"/>
    <cellStyle name="Normal 2 2 2 25" xfId="1992"/>
    <cellStyle name="Normal 2 2 2 26" xfId="1993"/>
    <cellStyle name="Normal 2 2 2 3" xfId="1994"/>
    <cellStyle name="Normal 2 2 2 4" xfId="1995"/>
    <cellStyle name="Normal 2 2 2 5" xfId="1996"/>
    <cellStyle name="Normal 2 2 2 6" xfId="1997"/>
    <cellStyle name="Normal 2 2 2 7" xfId="1998"/>
    <cellStyle name="Normal 2 2 2 8" xfId="1999"/>
    <cellStyle name="Normal 2 2 2 9" xfId="2000"/>
    <cellStyle name="Normal 2 2 20" xfId="2001"/>
    <cellStyle name="Normal 2 2 21" xfId="2002"/>
    <cellStyle name="Normal 2 2 22" xfId="2003"/>
    <cellStyle name="Normal 2 2 23" xfId="2004"/>
    <cellStyle name="Normal 2 2 24" xfId="2005"/>
    <cellStyle name="Normal 2 2 25" xfId="2006"/>
    <cellStyle name="Normal 2 2 26" xfId="2007"/>
    <cellStyle name="Normal 2 2 27" xfId="2008"/>
    <cellStyle name="Normal 2 2 28" xfId="2009"/>
    <cellStyle name="Normal 2 2 29" xfId="2010"/>
    <cellStyle name="Normal 2 2 3" xfId="2011"/>
    <cellStyle name="Normal 2 2 3 2" xfId="2012"/>
    <cellStyle name="Normal 2 2 3 3" xfId="2013"/>
    <cellStyle name="Normal 2 2 3 4" xfId="2014"/>
    <cellStyle name="Normal 2 2 3 5" xfId="2015"/>
    <cellStyle name="Normal 2 2 3 6" xfId="2016"/>
    <cellStyle name="Normal 2 2 3 7" xfId="2017"/>
    <cellStyle name="Normal 2 2 30" xfId="2018"/>
    <cellStyle name="Normal 2 2 31" xfId="2019"/>
    <cellStyle name="Normal 2 2 32" xfId="2020"/>
    <cellStyle name="Normal 2 2 33" xfId="2021"/>
    <cellStyle name="Normal 2 2 34" xfId="2022"/>
    <cellStyle name="Normal 2 2 35" xfId="2023"/>
    <cellStyle name="Normal 2 2 36" xfId="2024"/>
    <cellStyle name="Normal 2 2 37" xfId="2025"/>
    <cellStyle name="Normal 2 2 38" xfId="2026"/>
    <cellStyle name="Normal 2 2 39" xfId="2027"/>
    <cellStyle name="Normal 2 2 4" xfId="2028"/>
    <cellStyle name="Normal 2 2 4 2" xfId="2029"/>
    <cellStyle name="Normal 2 2 4 3" xfId="2030"/>
    <cellStyle name="Normal 2 2 4 4" xfId="2031"/>
    <cellStyle name="Normal 2 2 4 5" xfId="2032"/>
    <cellStyle name="Normal 2 2 4 6" xfId="2033"/>
    <cellStyle name="Normal 2 2 4 7" xfId="2034"/>
    <cellStyle name="Normal 2 2 40" xfId="2035"/>
    <cellStyle name="Normal 2 2 41" xfId="2036"/>
    <cellStyle name="Normal 2 2 5" xfId="2037"/>
    <cellStyle name="Normal 2 2 5 2" xfId="2038"/>
    <cellStyle name="Normal 2 2 5 3" xfId="2039"/>
    <cellStyle name="Normal 2 2 5 4" xfId="2040"/>
    <cellStyle name="Normal 2 2 5 5" xfId="2041"/>
    <cellStyle name="Normal 2 2 5 6" xfId="2042"/>
    <cellStyle name="Normal 2 2 5 7" xfId="2043"/>
    <cellStyle name="Normal 2 2 6" xfId="2044"/>
    <cellStyle name="Normal 2 2 6 2" xfId="2045"/>
    <cellStyle name="Normal 2 2 6 3" xfId="2046"/>
    <cellStyle name="Normal 2 2 6 4" xfId="2047"/>
    <cellStyle name="Normal 2 2 6 5" xfId="2048"/>
    <cellStyle name="Normal 2 2 6 6" xfId="2049"/>
    <cellStyle name="Normal 2 2 6 7" xfId="2050"/>
    <cellStyle name="Normal 2 2 7" xfId="2051"/>
    <cellStyle name="Normal 2 2 7 2" xfId="2052"/>
    <cellStyle name="Normal 2 2 7 3" xfId="2053"/>
    <cellStyle name="Normal 2 2 7 4" xfId="2054"/>
    <cellStyle name="Normal 2 2 7 5" xfId="2055"/>
    <cellStyle name="Normal 2 2 7 6" xfId="2056"/>
    <cellStyle name="Normal 2 2 7 7" xfId="2057"/>
    <cellStyle name="Normal 2 2 8" xfId="2058"/>
    <cellStyle name="Normal 2 2 8 2" xfId="2059"/>
    <cellStyle name="Normal 2 2 8 3" xfId="2060"/>
    <cellStyle name="Normal 2 2 8 4" xfId="2061"/>
    <cellStyle name="Normal 2 2 8 5" xfId="2062"/>
    <cellStyle name="Normal 2 2 8 6" xfId="2063"/>
    <cellStyle name="Normal 2 2 8 7" xfId="2064"/>
    <cellStyle name="Normal 2 2 9" xfId="2065"/>
    <cellStyle name="Normal 2 2 9 2" xfId="2066"/>
    <cellStyle name="Normal 2 2 9 3" xfId="2067"/>
    <cellStyle name="Normal 2 2 9 4" xfId="2068"/>
    <cellStyle name="Normal 2 2 9 5" xfId="2069"/>
    <cellStyle name="Normal 2 2 9 6" xfId="2070"/>
    <cellStyle name="Normal 2 2 9 7" xfId="2071"/>
    <cellStyle name="Normal 2 20" xfId="2072"/>
    <cellStyle name="Normal 2 20 2" xfId="2073"/>
    <cellStyle name="Normal 2 20 3" xfId="2074"/>
    <cellStyle name="Normal 2 20 4" xfId="2075"/>
    <cellStyle name="Normal 2 20 5" xfId="2076"/>
    <cellStyle name="Normal 2 20 6" xfId="2077"/>
    <cellStyle name="Normal 2 20 7" xfId="2078"/>
    <cellStyle name="Normal 2 20 8" xfId="2079"/>
    <cellStyle name="Normal 2 21" xfId="2080"/>
    <cellStyle name="Normal 2 21 2" xfId="2081"/>
    <cellStyle name="Normal 2 21 3" xfId="2082"/>
    <cellStyle name="Normal 2 21 4" xfId="2083"/>
    <cellStyle name="Normal 2 21 5" xfId="2084"/>
    <cellStyle name="Normal 2 21 6" xfId="2085"/>
    <cellStyle name="Normal 2 21 7" xfId="2086"/>
    <cellStyle name="Normal 2 21 8" xfId="2087"/>
    <cellStyle name="Normal 2 22" xfId="2088"/>
    <cellStyle name="Normal 2 22 2" xfId="2089"/>
    <cellStyle name="Normal 2 22 3" xfId="2090"/>
    <cellStyle name="Normal 2 22 4" xfId="2091"/>
    <cellStyle name="Normal 2 22 5" xfId="2092"/>
    <cellStyle name="Normal 2 22 6" xfId="2093"/>
    <cellStyle name="Normal 2 22 7" xfId="2094"/>
    <cellStyle name="Normal 2 22 8" xfId="2095"/>
    <cellStyle name="Normal 2 23" xfId="2096"/>
    <cellStyle name="Normal 2 23 2" xfId="2097"/>
    <cellStyle name="Normal 2 23 3" xfId="2098"/>
    <cellStyle name="Normal 2 23 4" xfId="2099"/>
    <cellStyle name="Normal 2 23 5" xfId="2100"/>
    <cellStyle name="Normal 2 23 6" xfId="2101"/>
    <cellStyle name="Normal 2 23 7" xfId="2102"/>
    <cellStyle name="Normal 2 23 8" xfId="2103"/>
    <cellStyle name="Normal 2 24" xfId="2104"/>
    <cellStyle name="Normal 2 24 2" xfId="2105"/>
    <cellStyle name="Normal 2 24 3" xfId="2106"/>
    <cellStyle name="Normal 2 24 4" xfId="2107"/>
    <cellStyle name="Normal 2 24 5" xfId="2108"/>
    <cellStyle name="Normal 2 24 6" xfId="2109"/>
    <cellStyle name="Normal 2 24 7" xfId="2110"/>
    <cellStyle name="Normal 2 24 8" xfId="2111"/>
    <cellStyle name="Normal 2 25" xfId="2112"/>
    <cellStyle name="Normal 2 25 2" xfId="2113"/>
    <cellStyle name="Normal 2 25 3" xfId="2114"/>
    <cellStyle name="Normal 2 25 4" xfId="2115"/>
    <cellStyle name="Normal 2 25 5" xfId="2116"/>
    <cellStyle name="Normal 2 25 6" xfId="2117"/>
    <cellStyle name="Normal 2 25 7" xfId="2118"/>
    <cellStyle name="Normal 2 25 8" xfId="2119"/>
    <cellStyle name="Normal 2 26" xfId="2120"/>
    <cellStyle name="Normal 2 26 2" xfId="2121"/>
    <cellStyle name="Normal 2 26 3" xfId="2122"/>
    <cellStyle name="Normal 2 26 4" xfId="2123"/>
    <cellStyle name="Normal 2 26 5" xfId="2124"/>
    <cellStyle name="Normal 2 26 6" xfId="2125"/>
    <cellStyle name="Normal 2 26 7" xfId="2126"/>
    <cellStyle name="Normal 2 26 8" xfId="2127"/>
    <cellStyle name="Normal 2 27" xfId="2128"/>
    <cellStyle name="Normal 2 27 2" xfId="2129"/>
    <cellStyle name="Normal 2 27 3" xfId="2130"/>
    <cellStyle name="Normal 2 27 4" xfId="2131"/>
    <cellStyle name="Normal 2 27 5" xfId="2132"/>
    <cellStyle name="Normal 2 27 6" xfId="2133"/>
    <cellStyle name="Normal 2 27 7" xfId="2134"/>
    <cellStyle name="Normal 2 27 8" xfId="2135"/>
    <cellStyle name="Normal 2 28" xfId="2136"/>
    <cellStyle name="Normal 2 28 2" xfId="2137"/>
    <cellStyle name="Normal 2 28 3" xfId="2138"/>
    <cellStyle name="Normal 2 28 4" xfId="2139"/>
    <cellStyle name="Normal 2 28 5" xfId="2140"/>
    <cellStyle name="Normal 2 28 6" xfId="2141"/>
    <cellStyle name="Normal 2 28 7" xfId="2142"/>
    <cellStyle name="Normal 2 28 8" xfId="2143"/>
    <cellStyle name="Normal 2 29" xfId="2144"/>
    <cellStyle name="Normal 2 29 2" xfId="2145"/>
    <cellStyle name="Normal 2 29 3" xfId="2146"/>
    <cellStyle name="Normal 2 29 4" xfId="2147"/>
    <cellStyle name="Normal 2 29 5" xfId="2148"/>
    <cellStyle name="Normal 2 29 6" xfId="2149"/>
    <cellStyle name="Normal 2 29 7" xfId="2150"/>
    <cellStyle name="Normal 2 29 8" xfId="2151"/>
    <cellStyle name="Normal 2 3" xfId="2152"/>
    <cellStyle name="Normal 2 3 2" xfId="2153"/>
    <cellStyle name="Normal 2 3 2 2" xfId="2154"/>
    <cellStyle name="Normal 2 3 2 3" xfId="2155"/>
    <cellStyle name="Normal 2 3 2 4" xfId="2156"/>
    <cellStyle name="Normal 2 3 2 5" xfId="2157"/>
    <cellStyle name="Normal 2 3 2 6" xfId="2158"/>
    <cellStyle name="Normal 2 3 2 7" xfId="2159"/>
    <cellStyle name="Normal 2 3 3" xfId="2160"/>
    <cellStyle name="Normal 2 3 4" xfId="2161"/>
    <cellStyle name="Normal 2 3 5" xfId="2162"/>
    <cellStyle name="Normal 2 3 6" xfId="2163"/>
    <cellStyle name="Normal 2 3 7" xfId="2164"/>
    <cellStyle name="Normal 2 3 8" xfId="2165"/>
    <cellStyle name="Normal 2 3 9" xfId="2166"/>
    <cellStyle name="Normal 2 30" xfId="2167"/>
    <cellStyle name="Normal 2 30 2" xfId="2168"/>
    <cellStyle name="Normal 2 30 3" xfId="2169"/>
    <cellStyle name="Normal 2 30 4" xfId="2170"/>
    <cellStyle name="Normal 2 30 5" xfId="2171"/>
    <cellStyle name="Normal 2 30 6" xfId="2172"/>
    <cellStyle name="Normal 2 30 7" xfId="2173"/>
    <cellStyle name="Normal 2 30 8" xfId="2174"/>
    <cellStyle name="Normal 2 31" xfId="2175"/>
    <cellStyle name="Normal 2 31 2" xfId="2176"/>
    <cellStyle name="Normal 2 31 3" xfId="2177"/>
    <cellStyle name="Normal 2 31 4" xfId="2178"/>
    <cellStyle name="Normal 2 31 5" xfId="2179"/>
    <cellStyle name="Normal 2 31 6" xfId="2180"/>
    <cellStyle name="Normal 2 31 7" xfId="2181"/>
    <cellStyle name="Normal 2 31 8" xfId="2182"/>
    <cellStyle name="Normal 2 32" xfId="2183"/>
    <cellStyle name="Normal 2 32 2" xfId="2184"/>
    <cellStyle name="Normal 2 32 3" xfId="2185"/>
    <cellStyle name="Normal 2 32 4" xfId="2186"/>
    <cellStyle name="Normal 2 32 5" xfId="2187"/>
    <cellStyle name="Normal 2 32 6" xfId="2188"/>
    <cellStyle name="Normal 2 32 7" xfId="2189"/>
    <cellStyle name="Normal 2 32 8" xfId="2190"/>
    <cellStyle name="Normal 2 33" xfId="2191"/>
    <cellStyle name="Normal 2 33 2" xfId="2192"/>
    <cellStyle name="Normal 2 33 3" xfId="2193"/>
    <cellStyle name="Normal 2 33 4" xfId="2194"/>
    <cellStyle name="Normal 2 33 5" xfId="2195"/>
    <cellStyle name="Normal 2 33 6" xfId="2196"/>
    <cellStyle name="Normal 2 33 7" xfId="2197"/>
    <cellStyle name="Normal 2 33 8" xfId="2198"/>
    <cellStyle name="Normal 2 34" xfId="2199"/>
    <cellStyle name="Normal 2 34 2" xfId="2200"/>
    <cellStyle name="Normal 2 34 3" xfId="2201"/>
    <cellStyle name="Normal 2 34 4" xfId="2202"/>
    <cellStyle name="Normal 2 34 5" xfId="2203"/>
    <cellStyle name="Normal 2 34 6" xfId="2204"/>
    <cellStyle name="Normal 2 34 7" xfId="2205"/>
    <cellStyle name="Normal 2 34 8" xfId="2206"/>
    <cellStyle name="Normal 2 35" xfId="2207"/>
    <cellStyle name="Normal 2 35 2" xfId="2208"/>
    <cellStyle name="Normal 2 35 3" xfId="2209"/>
    <cellStyle name="Normal 2 35 4" xfId="2210"/>
    <cellStyle name="Normal 2 35 5" xfId="2211"/>
    <cellStyle name="Normal 2 35 6" xfId="2212"/>
    <cellStyle name="Normal 2 35 7" xfId="2213"/>
    <cellStyle name="Normal 2 35 8" xfId="2214"/>
    <cellStyle name="Normal 2 36" xfId="2215"/>
    <cellStyle name="Normal 2 37" xfId="2216"/>
    <cellStyle name="Normal 2 37 2" xfId="3419"/>
    <cellStyle name="Normal 2 38" xfId="2217"/>
    <cellStyle name="Normal 2 39" xfId="3420"/>
    <cellStyle name="Normal 2 4" xfId="2218"/>
    <cellStyle name="Normal 2 4 2" xfId="2219"/>
    <cellStyle name="Normal 2 4 2 2" xfId="2220"/>
    <cellStyle name="Normal 2 4 2 3" xfId="2221"/>
    <cellStyle name="Normal 2 4 2 4" xfId="2222"/>
    <cellStyle name="Normal 2 4 2 5" xfId="2223"/>
    <cellStyle name="Normal 2 4 2 6" xfId="2224"/>
    <cellStyle name="Normal 2 4 2 7" xfId="2225"/>
    <cellStyle name="Normal 2 4 3" xfId="2226"/>
    <cellStyle name="Normal 2 4 4" xfId="2227"/>
    <cellStyle name="Normal 2 4 5" xfId="2228"/>
    <cellStyle name="Normal 2 4 6" xfId="2229"/>
    <cellStyle name="Normal 2 4 7" xfId="2230"/>
    <cellStyle name="Normal 2 4 8" xfId="2231"/>
    <cellStyle name="Normal 2 5" xfId="2232"/>
    <cellStyle name="Normal 2 5 2" xfId="2233"/>
    <cellStyle name="Normal 2 5 3" xfId="2234"/>
    <cellStyle name="Normal 2 5 4" xfId="2235"/>
    <cellStyle name="Normal 2 5 5" xfId="2236"/>
    <cellStyle name="Normal 2 5 6" xfId="2237"/>
    <cellStyle name="Normal 2 5 7" xfId="2238"/>
    <cellStyle name="Normal 2 6" xfId="2239"/>
    <cellStyle name="Normal 2 6 2" xfId="2240"/>
    <cellStyle name="Normal 2 6 3" xfId="2241"/>
    <cellStyle name="Normal 2 6 4" xfId="2242"/>
    <cellStyle name="Normal 2 6 5" xfId="2243"/>
    <cellStyle name="Normal 2 6 6" xfId="2244"/>
    <cellStyle name="Normal 2 6 7" xfId="2245"/>
    <cellStyle name="Normal 2 7" xfId="2246"/>
    <cellStyle name="Normal 2 7 2" xfId="2247"/>
    <cellStyle name="Normal 2 7 3" xfId="2248"/>
    <cellStyle name="Normal 2 7 4" xfId="2249"/>
    <cellStyle name="Normal 2 7 5" xfId="2250"/>
    <cellStyle name="Normal 2 7 6" xfId="2251"/>
    <cellStyle name="Normal 2 7 7" xfId="2252"/>
    <cellStyle name="Normal 2 8" xfId="2253"/>
    <cellStyle name="Normal 2 8 2" xfId="2254"/>
    <cellStyle name="Normal 2 8 3" xfId="2255"/>
    <cellStyle name="Normal 2 8 4" xfId="2256"/>
    <cellStyle name="Normal 2 8 5" xfId="2257"/>
    <cellStyle name="Normal 2 8 6" xfId="2258"/>
    <cellStyle name="Normal 2 8 7" xfId="2259"/>
    <cellStyle name="Normal 2 9" xfId="2260"/>
    <cellStyle name="Normal 2 9 2" xfId="2261"/>
    <cellStyle name="Normal 2 9 3" xfId="2262"/>
    <cellStyle name="Normal 2 9 4" xfId="2263"/>
    <cellStyle name="Normal 2 9 5" xfId="2264"/>
    <cellStyle name="Normal 2 9 6" xfId="2265"/>
    <cellStyle name="Normal 2 9 7" xfId="2266"/>
    <cellStyle name="Normal 20" xfId="2267"/>
    <cellStyle name="Normal 20 2" xfId="2268"/>
    <cellStyle name="Normal 20 3" xfId="2269"/>
    <cellStyle name="Normal 20 4" xfId="2270"/>
    <cellStyle name="Normal 20 5" xfId="2271"/>
    <cellStyle name="Normal 20 6" xfId="2272"/>
    <cellStyle name="Normal 20 7" xfId="2273"/>
    <cellStyle name="Normal 20 8" xfId="2274"/>
    <cellStyle name="Normal 21" xfId="2275"/>
    <cellStyle name="Normal 21 2" xfId="2276"/>
    <cellStyle name="Normal 21 3" xfId="2277"/>
    <cellStyle name="Normal 21 4" xfId="2278"/>
    <cellStyle name="Normal 21 5" xfId="2279"/>
    <cellStyle name="Normal 21 6" xfId="2280"/>
    <cellStyle name="Normal 21 7" xfId="2281"/>
    <cellStyle name="Normal 21 8" xfId="2282"/>
    <cellStyle name="Normal 22" xfId="2283"/>
    <cellStyle name="Normal 22 2" xfId="2284"/>
    <cellStyle name="Normal 22 3" xfId="2285"/>
    <cellStyle name="Normal 22 4" xfId="2286"/>
    <cellStyle name="Normal 22 5" xfId="2287"/>
    <cellStyle name="Normal 22 6" xfId="2288"/>
    <cellStyle name="Normal 22 7" xfId="2289"/>
    <cellStyle name="Normal 22 8" xfId="2290"/>
    <cellStyle name="Normal 23" xfId="2291"/>
    <cellStyle name="Normal 23 2" xfId="2292"/>
    <cellStyle name="Normal 23 3" xfId="2293"/>
    <cellStyle name="Normal 23 4" xfId="2294"/>
    <cellStyle name="Normal 23 5" xfId="2295"/>
    <cellStyle name="Normal 23 6" xfId="2296"/>
    <cellStyle name="Normal 23 7" xfId="2297"/>
    <cellStyle name="Normal 23 8" xfId="2298"/>
    <cellStyle name="Normal 24" xfId="2299"/>
    <cellStyle name="Normal 24 2" xfId="2300"/>
    <cellStyle name="Normal 24 3" xfId="2301"/>
    <cellStyle name="Normal 24 4" xfId="2302"/>
    <cellStyle name="Normal 24 5" xfId="2303"/>
    <cellStyle name="Normal 24 6" xfId="2304"/>
    <cellStyle name="Normal 24 7" xfId="2305"/>
    <cellStyle name="Normal 24 8" xfId="2306"/>
    <cellStyle name="Normal 25" xfId="2307"/>
    <cellStyle name="Normal 25 2" xfId="2308"/>
    <cellStyle name="Normal 25 3" xfId="2309"/>
    <cellStyle name="Normal 25 4" xfId="2310"/>
    <cellStyle name="Normal 25 5" xfId="2311"/>
    <cellStyle name="Normal 25 6" xfId="2312"/>
    <cellStyle name="Normal 25 7" xfId="2313"/>
    <cellStyle name="Normal 25 8" xfId="2314"/>
    <cellStyle name="Normal 26" xfId="2315"/>
    <cellStyle name="Normal 26 2" xfId="2316"/>
    <cellStyle name="Normal 26 3" xfId="2317"/>
    <cellStyle name="Normal 26 4" xfId="2318"/>
    <cellStyle name="Normal 26 5" xfId="2319"/>
    <cellStyle name="Normal 26 6" xfId="2320"/>
    <cellStyle name="Normal 26 7" xfId="2321"/>
    <cellStyle name="Normal 26 8" xfId="2322"/>
    <cellStyle name="Normal 27" xfId="2323"/>
    <cellStyle name="Normal 27 2" xfId="2324"/>
    <cellStyle name="Normal 27 3" xfId="2325"/>
    <cellStyle name="Normal 27 4" xfId="2326"/>
    <cellStyle name="Normal 27 5" xfId="2327"/>
    <cellStyle name="Normal 27 6" xfId="2328"/>
    <cellStyle name="Normal 27 7" xfId="2329"/>
    <cellStyle name="Normal 27 8" xfId="2330"/>
    <cellStyle name="Normal 28" xfId="2331"/>
    <cellStyle name="Normal 28 2" xfId="2332"/>
    <cellStyle name="Normal 28 3" xfId="2333"/>
    <cellStyle name="Normal 28 4" xfId="2334"/>
    <cellStyle name="Normal 28 5" xfId="2335"/>
    <cellStyle name="Normal 28 6" xfId="2336"/>
    <cellStyle name="Normal 28 7" xfId="2337"/>
    <cellStyle name="Normal 28 8" xfId="2338"/>
    <cellStyle name="Normal 29" xfId="2339"/>
    <cellStyle name="Normal 29 2" xfId="2340"/>
    <cellStyle name="Normal 29 3" xfId="2341"/>
    <cellStyle name="Normal 29 4" xfId="2342"/>
    <cellStyle name="Normal 29 5" xfId="2343"/>
    <cellStyle name="Normal 29 6" xfId="2344"/>
    <cellStyle name="Normal 29 7" xfId="2345"/>
    <cellStyle name="Normal 29 8" xfId="2346"/>
    <cellStyle name="Normal 3" xfId="2347"/>
    <cellStyle name="Normal 3 10" xfId="2348"/>
    <cellStyle name="Normal 3 10 2" xfId="2349"/>
    <cellStyle name="Normal 3 10 3" xfId="2350"/>
    <cellStyle name="Normal 3 10 4" xfId="2351"/>
    <cellStyle name="Normal 3 10 5" xfId="2352"/>
    <cellStyle name="Normal 3 10 6" xfId="2353"/>
    <cellStyle name="Normal 3 10 7" xfId="2354"/>
    <cellStyle name="Normal 3 11" xfId="2355"/>
    <cellStyle name="Normal 3 11 2" xfId="2356"/>
    <cellStyle name="Normal 3 11 3" xfId="2357"/>
    <cellStyle name="Normal 3 11 4" xfId="2358"/>
    <cellStyle name="Normal 3 11 5" xfId="2359"/>
    <cellStyle name="Normal 3 11 6" xfId="2360"/>
    <cellStyle name="Normal 3 11 7" xfId="2361"/>
    <cellStyle name="Normal 3 11 8" xfId="2362"/>
    <cellStyle name="Normal 3 12" xfId="2363"/>
    <cellStyle name="Normal 3 13" xfId="2364"/>
    <cellStyle name="Normal 3 14" xfId="2365"/>
    <cellStyle name="Normal 3 15" xfId="2366"/>
    <cellStyle name="Normal 3 16" xfId="2367"/>
    <cellStyle name="Normal 3 17" xfId="2368"/>
    <cellStyle name="Normal 3 18" xfId="2369"/>
    <cellStyle name="Normal 3 18 2" xfId="2370"/>
    <cellStyle name="Normal 3 19" xfId="4801"/>
    <cellStyle name="Normal 3 2" xfId="2371"/>
    <cellStyle name="Normal 3 2 10" xfId="2372"/>
    <cellStyle name="Normal 3 2 11" xfId="2373"/>
    <cellStyle name="Normal 3 2 12" xfId="2374"/>
    <cellStyle name="Normal 3 2 13" xfId="2375"/>
    <cellStyle name="Normal 3 2 14" xfId="2376"/>
    <cellStyle name="Normal 3 2 15" xfId="2377"/>
    <cellStyle name="Normal 3 2 16" xfId="2378"/>
    <cellStyle name="Normal 3 2 17" xfId="2379"/>
    <cellStyle name="Normal 3 2 18" xfId="2380"/>
    <cellStyle name="Normal 3 2 19" xfId="2381"/>
    <cellStyle name="Normal 3 2 2" xfId="2382"/>
    <cellStyle name="Normal 3 2 2 2" xfId="2383"/>
    <cellStyle name="Normal 3 2 2 3" xfId="2384"/>
    <cellStyle name="Normal 3 2 2 4" xfId="2385"/>
    <cellStyle name="Normal 3 2 2 5" xfId="2386"/>
    <cellStyle name="Normal 3 2 2 6" xfId="2387"/>
    <cellStyle name="Normal 3 2 2 7" xfId="2388"/>
    <cellStyle name="Normal 3 2 20" xfId="2389"/>
    <cellStyle name="Normal 3 2 21" xfId="2390"/>
    <cellStyle name="Normal 3 2 22" xfId="2391"/>
    <cellStyle name="Normal 3 2 3" xfId="2392"/>
    <cellStyle name="Normal 3 2 3 2" xfId="2393"/>
    <cellStyle name="Normal 3 2 3 3" xfId="2394"/>
    <cellStyle name="Normal 3 2 3 4" xfId="2395"/>
    <cellStyle name="Normal 3 2 3 5" xfId="2396"/>
    <cellStyle name="Normal 3 2 3 6" xfId="2397"/>
    <cellStyle name="Normal 3 2 3 7" xfId="2398"/>
    <cellStyle name="Normal 3 2 4" xfId="2399"/>
    <cellStyle name="Normal 3 2 4 2" xfId="2400"/>
    <cellStyle name="Normal 3 2 4 3" xfId="2401"/>
    <cellStyle name="Normal 3 2 4 4" xfId="2402"/>
    <cellStyle name="Normal 3 2 4 5" xfId="2403"/>
    <cellStyle name="Normal 3 2 4 6" xfId="2404"/>
    <cellStyle name="Normal 3 2 4 7" xfId="2405"/>
    <cellStyle name="Normal 3 2 5" xfId="2406"/>
    <cellStyle name="Normal 3 2 5 2" xfId="2407"/>
    <cellStyle name="Normal 3 2 5 3" xfId="2408"/>
    <cellStyle name="Normal 3 2 5 4" xfId="2409"/>
    <cellStyle name="Normal 3 2 5 5" xfId="2410"/>
    <cellStyle name="Normal 3 2 5 6" xfId="2411"/>
    <cellStyle name="Normal 3 2 5 7" xfId="2412"/>
    <cellStyle name="Normal 3 2 6" xfId="2413"/>
    <cellStyle name="Normal 3 2 6 2" xfId="2414"/>
    <cellStyle name="Normal 3 2 6 3" xfId="2415"/>
    <cellStyle name="Normal 3 2 6 4" xfId="2416"/>
    <cellStyle name="Normal 3 2 6 5" xfId="2417"/>
    <cellStyle name="Normal 3 2 6 6" xfId="2418"/>
    <cellStyle name="Normal 3 2 6 7" xfId="2419"/>
    <cellStyle name="Normal 3 2 7" xfId="2420"/>
    <cellStyle name="Normal 3 2 7 2" xfId="2421"/>
    <cellStyle name="Normal 3 2 7 3" xfId="2422"/>
    <cellStyle name="Normal 3 2 7 4" xfId="2423"/>
    <cellStyle name="Normal 3 2 7 5" xfId="2424"/>
    <cellStyle name="Normal 3 2 7 6" xfId="2425"/>
    <cellStyle name="Normal 3 2 7 7" xfId="2426"/>
    <cellStyle name="Normal 3 2 8" xfId="2427"/>
    <cellStyle name="Normal 3 2 8 2" xfId="2428"/>
    <cellStyle name="Normal 3 2 8 3" xfId="2429"/>
    <cellStyle name="Normal 3 2 8 4" xfId="2430"/>
    <cellStyle name="Normal 3 2 8 5" xfId="2431"/>
    <cellStyle name="Normal 3 2 8 6" xfId="2432"/>
    <cellStyle name="Normal 3 2 8 7" xfId="2433"/>
    <cellStyle name="Normal 3 2 9" xfId="2434"/>
    <cellStyle name="Normal 3 2 9 2" xfId="2435"/>
    <cellStyle name="Normal 3 2 9 3" xfId="2436"/>
    <cellStyle name="Normal 3 2 9 4" xfId="2437"/>
    <cellStyle name="Normal 3 2 9 5" xfId="2438"/>
    <cellStyle name="Normal 3 2 9 6" xfId="2439"/>
    <cellStyle name="Normal 3 2 9 7" xfId="2440"/>
    <cellStyle name="Normal 3 3" xfId="2441"/>
    <cellStyle name="Normal 3 3 2" xfId="2442"/>
    <cellStyle name="Normal 3 3 3" xfId="2443"/>
    <cellStyle name="Normal 3 3 4" xfId="2444"/>
    <cellStyle name="Normal 3 3 5" xfId="2445"/>
    <cellStyle name="Normal 3 3 6" xfId="2446"/>
    <cellStyle name="Normal 3 3 7" xfId="2447"/>
    <cellStyle name="Normal 3 4" xfId="2448"/>
    <cellStyle name="Normal 3 4 2" xfId="2449"/>
    <cellStyle name="Normal 3 4 3" xfId="2450"/>
    <cellStyle name="Normal 3 4 4" xfId="2451"/>
    <cellStyle name="Normal 3 4 5" xfId="2452"/>
    <cellStyle name="Normal 3 4 6" xfId="2453"/>
    <cellStyle name="Normal 3 4 7" xfId="2454"/>
    <cellStyle name="Normal 3 5" xfId="2455"/>
    <cellStyle name="Normal 3 5 2" xfId="2456"/>
    <cellStyle name="Normal 3 5 3" xfId="2457"/>
    <cellStyle name="Normal 3 5 4" xfId="2458"/>
    <cellStyle name="Normal 3 5 5" xfId="2459"/>
    <cellStyle name="Normal 3 5 6" xfId="2460"/>
    <cellStyle name="Normal 3 5 7" xfId="2461"/>
    <cellStyle name="Normal 3 6" xfId="2462"/>
    <cellStyle name="Normal 3 6 2" xfId="2463"/>
    <cellStyle name="Normal 3 6 3" xfId="2464"/>
    <cellStyle name="Normal 3 6 4" xfId="2465"/>
    <cellStyle name="Normal 3 6 5" xfId="2466"/>
    <cellStyle name="Normal 3 6 6" xfId="2467"/>
    <cellStyle name="Normal 3 6 7" xfId="2468"/>
    <cellStyle name="Normal 3 7" xfId="2469"/>
    <cellStyle name="Normal 3 7 2" xfId="2470"/>
    <cellStyle name="Normal 3 7 3" xfId="2471"/>
    <cellStyle name="Normal 3 7 4" xfId="2472"/>
    <cellStyle name="Normal 3 7 5" xfId="2473"/>
    <cellStyle name="Normal 3 7 6" xfId="2474"/>
    <cellStyle name="Normal 3 7 7" xfId="2475"/>
    <cellStyle name="Normal 3 8" xfId="2476"/>
    <cellStyle name="Normal 3 8 2" xfId="2477"/>
    <cellStyle name="Normal 3 8 3" xfId="2478"/>
    <cellStyle name="Normal 3 8 4" xfId="2479"/>
    <cellStyle name="Normal 3 8 5" xfId="2480"/>
    <cellStyle name="Normal 3 8 6" xfId="2481"/>
    <cellStyle name="Normal 3 8 7" xfId="2482"/>
    <cellStyle name="Normal 3 9" xfId="2483"/>
    <cellStyle name="Normal 3 9 2" xfId="2484"/>
    <cellStyle name="Normal 3 9 3" xfId="2485"/>
    <cellStyle name="Normal 3 9 4" xfId="2486"/>
    <cellStyle name="Normal 3 9 5" xfId="2487"/>
    <cellStyle name="Normal 3 9 6" xfId="2488"/>
    <cellStyle name="Normal 3 9 7" xfId="2489"/>
    <cellStyle name="Normal 30" xfId="2490"/>
    <cellStyle name="Normal 31" xfId="2491"/>
    <cellStyle name="Normal 32" xfId="2492"/>
    <cellStyle name="Normal 33" xfId="2493"/>
    <cellStyle name="Normal 34" xfId="2494"/>
    <cellStyle name="Normal 35" xfId="2495"/>
    <cellStyle name="Normal 36" xfId="2496"/>
    <cellStyle name="Normal 36 2" xfId="2497"/>
    <cellStyle name="Normal 37" xfId="2498"/>
    <cellStyle name="Normal 37 2" xfId="3421"/>
    <cellStyle name="Normal 38" xfId="2499"/>
    <cellStyle name="Normal 38 2" xfId="3422"/>
    <cellStyle name="Normal 39" xfId="2500"/>
    <cellStyle name="Normal 39 2" xfId="3423"/>
    <cellStyle name="Normal 4" xfId="2501"/>
    <cellStyle name="Normal 4 2" xfId="2502"/>
    <cellStyle name="Normal 4 2 2" xfId="2503"/>
    <cellStyle name="Normal 4 2 3" xfId="2504"/>
    <cellStyle name="Normal 4 2 4" xfId="2505"/>
    <cellStyle name="Normal 4 2 5" xfId="2506"/>
    <cellStyle name="Normal 4 2 6" xfId="2507"/>
    <cellStyle name="Normal 4 2 7" xfId="2508"/>
    <cellStyle name="Normal 4 2 8" xfId="2509"/>
    <cellStyle name="Normal 4 3" xfId="2510"/>
    <cellStyle name="Normal 4 4" xfId="2511"/>
    <cellStyle name="Normal 4 5" xfId="2512"/>
    <cellStyle name="Normal 4 6" xfId="2513"/>
    <cellStyle name="Normal 4 7" xfId="2514"/>
    <cellStyle name="Normal 4 8" xfId="2515"/>
    <cellStyle name="Normal 4 9" xfId="2516"/>
    <cellStyle name="Normal 4 9 2" xfId="2517"/>
    <cellStyle name="Normal 40" xfId="2518"/>
    <cellStyle name="Normal 40 2" xfId="3424"/>
    <cellStyle name="Normal 41" xfId="2519"/>
    <cellStyle name="Normal 41 10" xfId="3425"/>
    <cellStyle name="Normal 41 10 2" xfId="3426"/>
    <cellStyle name="Normal 41 11" xfId="3427"/>
    <cellStyle name="Normal 41 11 2" xfId="3428"/>
    <cellStyle name="Normal 41 12" xfId="3429"/>
    <cellStyle name="Normal 41 12 2" xfId="3430"/>
    <cellStyle name="Normal 41 13" xfId="3431"/>
    <cellStyle name="Normal 41 13 2" xfId="3432"/>
    <cellStyle name="Normal 41 14" xfId="3433"/>
    <cellStyle name="Normal 41 14 2" xfId="3434"/>
    <cellStyle name="Normal 41 15" xfId="3435"/>
    <cellStyle name="Normal 41 15 2" xfId="3436"/>
    <cellStyle name="Normal 41 16" xfId="3437"/>
    <cellStyle name="Normal 41 16 2" xfId="3438"/>
    <cellStyle name="Normal 41 17" xfId="3439"/>
    <cellStyle name="Normal 41 17 2" xfId="3440"/>
    <cellStyle name="Normal 41 18" xfId="3441"/>
    <cellStyle name="Normal 41 18 2" xfId="3442"/>
    <cellStyle name="Normal 41 19" xfId="3443"/>
    <cellStyle name="Normal 41 19 2" xfId="3444"/>
    <cellStyle name="Normal 41 2" xfId="3445"/>
    <cellStyle name="Normal 41 2 2" xfId="3446"/>
    <cellStyle name="Normal 41 20" xfId="3447"/>
    <cellStyle name="Normal 41 20 2" xfId="3448"/>
    <cellStyle name="Normal 41 21" xfId="3449"/>
    <cellStyle name="Normal 41 21 2" xfId="3450"/>
    <cellStyle name="Normal 41 22" xfId="3451"/>
    <cellStyle name="Normal 41 22 2" xfId="3452"/>
    <cellStyle name="Normal 41 23" xfId="3453"/>
    <cellStyle name="Normal 41 23 2" xfId="3454"/>
    <cellStyle name="Normal 41 24" xfId="3455"/>
    <cellStyle name="Normal 41 24 2" xfId="3456"/>
    <cellStyle name="Normal 41 25" xfId="3457"/>
    <cellStyle name="Normal 41 25 2" xfId="3458"/>
    <cellStyle name="Normal 41 26" xfId="3459"/>
    <cellStyle name="Normal 41 26 2" xfId="3460"/>
    <cellStyle name="Normal 41 27" xfId="3461"/>
    <cellStyle name="Normal 41 27 2" xfId="3462"/>
    <cellStyle name="Normal 41 28" xfId="3463"/>
    <cellStyle name="Normal 41 28 2" xfId="3464"/>
    <cellStyle name="Normal 41 29" xfId="3465"/>
    <cellStyle name="Normal 41 29 2" xfId="3466"/>
    <cellStyle name="Normal 41 3" xfId="3467"/>
    <cellStyle name="Normal 41 3 2" xfId="3468"/>
    <cellStyle name="Normal 41 30" xfId="3469"/>
    <cellStyle name="Normal 41 30 2" xfId="3470"/>
    <cellStyle name="Normal 41 31" xfId="3471"/>
    <cellStyle name="Normal 41 32 2" xfId="4798"/>
    <cellStyle name="Normal 41 4" xfId="3472"/>
    <cellStyle name="Normal 41 4 2" xfId="3473"/>
    <cellStyle name="Normal 41 5" xfId="3474"/>
    <cellStyle name="Normal 41 5 2" xfId="3475"/>
    <cellStyle name="Normal 41 6" xfId="3476"/>
    <cellStyle name="Normal 41 6 2" xfId="3477"/>
    <cellStyle name="Normal 41 7" xfId="3478"/>
    <cellStyle name="Normal 41 7 2" xfId="3479"/>
    <cellStyle name="Normal 41 8" xfId="3480"/>
    <cellStyle name="Normal 41 8 2" xfId="3481"/>
    <cellStyle name="Normal 41 9" xfId="3482"/>
    <cellStyle name="Normal 41 9 2" xfId="3483"/>
    <cellStyle name="Normal 42" xfId="1"/>
    <cellStyle name="Normal 42 2" xfId="3484"/>
    <cellStyle name="Normal 42 3 2" xfId="4797"/>
    <cellStyle name="Normal 43" xfId="2520"/>
    <cellStyle name="Normal 43 2" xfId="3485"/>
    <cellStyle name="Normal 44" xfId="2521"/>
    <cellStyle name="Normal 44 2" xfId="2522"/>
    <cellStyle name="Normal 44 2 2" xfId="3486"/>
    <cellStyle name="Normal 44 3" xfId="3487"/>
    <cellStyle name="Normal 45" xfId="3488"/>
    <cellStyle name="Normal 45 2" xfId="3489"/>
    <cellStyle name="Normal 46" xfId="3490"/>
    <cellStyle name="Normal 46 2" xfId="3491"/>
    <cellStyle name="Normal 46 2 2" xfId="3492"/>
    <cellStyle name="Normal 46 2 3" xfId="3493"/>
    <cellStyle name="Normal 46 3" xfId="3494"/>
    <cellStyle name="Normal 47" xfId="3497"/>
    <cellStyle name="Normal 47 2" xfId="4795"/>
    <cellStyle name="Normal 48" xfId="4796"/>
    <cellStyle name="Normal 49" xfId="4799"/>
    <cellStyle name="Normal 5" xfId="2523"/>
    <cellStyle name="Normal 5 10" xfId="4789"/>
    <cellStyle name="Normal 5 2" xfId="2524"/>
    <cellStyle name="Normal 5 2 2" xfId="2525"/>
    <cellStyle name="Normal 5 2 3" xfId="2526"/>
    <cellStyle name="Normal 5 2 4" xfId="2527"/>
    <cellStyle name="Normal 5 2 5" xfId="2528"/>
    <cellStyle name="Normal 5 2 6" xfId="2529"/>
    <cellStyle name="Normal 5 2 7" xfId="2530"/>
    <cellStyle name="Normal 5 2 8" xfId="2531"/>
    <cellStyle name="Normal 5 3" xfId="2532"/>
    <cellStyle name="Normal 5 4" xfId="2533"/>
    <cellStyle name="Normal 5 5" xfId="2534"/>
    <cellStyle name="Normal 5 6" xfId="2535"/>
    <cellStyle name="Normal 5 7" xfId="2536"/>
    <cellStyle name="Normal 5 8" xfId="2537"/>
    <cellStyle name="Normal 5 9" xfId="2538"/>
    <cellStyle name="Normal 6" xfId="2539"/>
    <cellStyle name="Normal 6 10" xfId="2540"/>
    <cellStyle name="Normal 6 11" xfId="2541"/>
    <cellStyle name="Normal 6 12" xfId="2542"/>
    <cellStyle name="Normal 6 13" xfId="2543"/>
    <cellStyle name="Normal 6 14" xfId="2544"/>
    <cellStyle name="Normal 6 15" xfId="2545"/>
    <cellStyle name="Normal 6 15 2" xfId="2546"/>
    <cellStyle name="Normal 6 15 2 2" xfId="3495"/>
    <cellStyle name="Normal 6 15 3" xfId="3496"/>
    <cellStyle name="Normal 6 2" xfId="2547"/>
    <cellStyle name="Normal 6 3" xfId="2548"/>
    <cellStyle name="Normal 6 4" xfId="2549"/>
    <cellStyle name="Normal 6 5" xfId="2550"/>
    <cellStyle name="Normal 6 6" xfId="2551"/>
    <cellStyle name="Normal 6 7" xfId="2552"/>
    <cellStyle name="Normal 6 8" xfId="2553"/>
    <cellStyle name="Normal 6 9" xfId="2554"/>
    <cellStyle name="Normal 7" xfId="2555"/>
    <cellStyle name="Normal 7 10" xfId="4800"/>
    <cellStyle name="Normal 7 2" xfId="2556"/>
    <cellStyle name="Normal 7 2 2" xfId="2557"/>
    <cellStyle name="Normal 7 2 3" xfId="2558"/>
    <cellStyle name="Normal 7 2 4" xfId="2559"/>
    <cellStyle name="Normal 7 2 5" xfId="2560"/>
    <cellStyle name="Normal 7 2 6" xfId="2561"/>
    <cellStyle name="Normal 7 2 7" xfId="2562"/>
    <cellStyle name="Normal 7 2 8" xfId="2563"/>
    <cellStyle name="Normal 7 3" xfId="2564"/>
    <cellStyle name="Normal 7 4" xfId="2565"/>
    <cellStyle name="Normal 7 5" xfId="2566"/>
    <cellStyle name="Normal 7 6" xfId="2567"/>
    <cellStyle name="Normal 7 7" xfId="2568"/>
    <cellStyle name="Normal 7 8" xfId="2569"/>
    <cellStyle name="Normal 7 9" xfId="2570"/>
    <cellStyle name="Normal 8" xfId="2571"/>
    <cellStyle name="Normal 8 2" xfId="2572"/>
    <cellStyle name="Normal 8 2 2" xfId="2573"/>
    <cellStyle name="Normal 8 2 3" xfId="2574"/>
    <cellStyle name="Normal 8 2 4" xfId="2575"/>
    <cellStyle name="Normal 8 2 5" xfId="2576"/>
    <cellStyle name="Normal 8 2 6" xfId="2577"/>
    <cellStyle name="Normal 8 2 7" xfId="2578"/>
    <cellStyle name="Normal 8 2 8" xfId="2579"/>
    <cellStyle name="Normal 8 2 9" xfId="2580"/>
    <cellStyle name="Normal 8 3" xfId="2581"/>
    <cellStyle name="Normal 8 4" xfId="2582"/>
    <cellStyle name="Normal 8 5" xfId="2583"/>
    <cellStyle name="Normal 8 6" xfId="2584"/>
    <cellStyle name="Normal 8 7" xfId="2585"/>
    <cellStyle name="Normal 8 8" xfId="2586"/>
    <cellStyle name="Normal 8 9" xfId="2587"/>
    <cellStyle name="Normal 9" xfId="2588"/>
    <cellStyle name="Normal 9 2" xfId="2589"/>
    <cellStyle name="Normal 9 2 2" xfId="2590"/>
    <cellStyle name="Normal 9 3" xfId="2591"/>
    <cellStyle name="Normal 9 4" xfId="2592"/>
    <cellStyle name="Normal 9 5" xfId="2593"/>
    <cellStyle name="Normal 9 6" xfId="2594"/>
    <cellStyle name="Normal 9 7" xfId="2595"/>
    <cellStyle name="Normal 9 8" xfId="2596"/>
    <cellStyle name="Normal_Feuil3" xfId="4793"/>
    <cellStyle name="Normal_Feuil3_1" xfId="4794"/>
    <cellStyle name="Normal_PV Radiographie" xfId="3401"/>
    <cellStyle name="Note 2" xfId="2597"/>
    <cellStyle name="Note 2 10" xfId="2598"/>
    <cellStyle name="Note 2 10 2" xfId="4573"/>
    <cellStyle name="Note 2 11" xfId="2599"/>
    <cellStyle name="Note 2 11 2" xfId="4574"/>
    <cellStyle name="Note 2 12" xfId="2600"/>
    <cellStyle name="Note 2 12 2" xfId="4575"/>
    <cellStyle name="Note 2 13" xfId="2601"/>
    <cellStyle name="Note 2 13 2" xfId="4576"/>
    <cellStyle name="Note 2 14" xfId="2602"/>
    <cellStyle name="Note 2 14 2" xfId="4577"/>
    <cellStyle name="Note 2 15" xfId="4578"/>
    <cellStyle name="Note 2 2" xfId="2603"/>
    <cellStyle name="Note 2 2 2" xfId="2604"/>
    <cellStyle name="Note 2 2 2 2" xfId="4579"/>
    <cellStyle name="Note 2 2 3" xfId="2605"/>
    <cellStyle name="Note 2 2 3 2" xfId="4580"/>
    <cellStyle name="Note 2 2 4" xfId="2606"/>
    <cellStyle name="Note 2 2 4 2" xfId="4581"/>
    <cellStyle name="Note 2 2 5" xfId="2607"/>
    <cellStyle name="Note 2 2 5 2" xfId="4582"/>
    <cellStyle name="Note 2 2 6" xfId="2608"/>
    <cellStyle name="Note 2 2 6 2" xfId="4583"/>
    <cellStyle name="Note 2 2 7" xfId="2609"/>
    <cellStyle name="Note 2 2 7 2" xfId="4584"/>
    <cellStyle name="Note 2 2 8" xfId="4585"/>
    <cellStyle name="Note 2 3" xfId="2610"/>
    <cellStyle name="Note 2 3 2" xfId="2611"/>
    <cellStyle name="Note 2 3 2 2" xfId="4586"/>
    <cellStyle name="Note 2 3 3" xfId="2612"/>
    <cellStyle name="Note 2 3 3 2" xfId="4587"/>
    <cellStyle name="Note 2 3 4" xfId="2613"/>
    <cellStyle name="Note 2 3 4 2" xfId="4588"/>
    <cellStyle name="Note 2 3 5" xfId="2614"/>
    <cellStyle name="Note 2 3 5 2" xfId="4589"/>
    <cellStyle name="Note 2 3 6" xfId="2615"/>
    <cellStyle name="Note 2 3 6 2" xfId="4590"/>
    <cellStyle name="Note 2 3 7" xfId="2616"/>
    <cellStyle name="Note 2 3 7 2" xfId="4591"/>
    <cellStyle name="Note 2 3 8" xfId="4592"/>
    <cellStyle name="Note 2 4" xfId="2617"/>
    <cellStyle name="Note 2 4 2" xfId="2618"/>
    <cellStyle name="Note 2 4 2 2" xfId="4593"/>
    <cellStyle name="Note 2 4 3" xfId="2619"/>
    <cellStyle name="Note 2 4 3 2" xfId="4594"/>
    <cellStyle name="Note 2 4 4" xfId="2620"/>
    <cellStyle name="Note 2 4 4 2" xfId="4595"/>
    <cellStyle name="Note 2 4 5" xfId="2621"/>
    <cellStyle name="Note 2 4 5 2" xfId="4596"/>
    <cellStyle name="Note 2 4 6" xfId="2622"/>
    <cellStyle name="Note 2 4 6 2" xfId="4597"/>
    <cellStyle name="Note 2 4 7" xfId="2623"/>
    <cellStyle name="Note 2 4 7 2" xfId="4598"/>
    <cellStyle name="Note 2 4 8" xfId="4599"/>
    <cellStyle name="Note 2 5" xfId="2624"/>
    <cellStyle name="Note 2 5 2" xfId="2625"/>
    <cellStyle name="Note 2 5 2 2" xfId="4600"/>
    <cellStyle name="Note 2 5 3" xfId="2626"/>
    <cellStyle name="Note 2 5 3 2" xfId="4601"/>
    <cellStyle name="Note 2 5 4" xfId="2627"/>
    <cellStyle name="Note 2 5 4 2" xfId="4602"/>
    <cellStyle name="Note 2 5 5" xfId="2628"/>
    <cellStyle name="Note 2 5 5 2" xfId="4603"/>
    <cellStyle name="Note 2 5 6" xfId="2629"/>
    <cellStyle name="Note 2 5 6 2" xfId="4604"/>
    <cellStyle name="Note 2 5 7" xfId="2630"/>
    <cellStyle name="Note 2 5 7 2" xfId="4605"/>
    <cellStyle name="Note 2 5 8" xfId="4606"/>
    <cellStyle name="Note 2 6" xfId="2631"/>
    <cellStyle name="Note 2 6 2" xfId="2632"/>
    <cellStyle name="Note 2 6 2 2" xfId="4607"/>
    <cellStyle name="Note 2 6 3" xfId="2633"/>
    <cellStyle name="Note 2 6 3 2" xfId="4608"/>
    <cellStyle name="Note 2 6 4" xfId="2634"/>
    <cellStyle name="Note 2 6 4 2" xfId="4609"/>
    <cellStyle name="Note 2 6 5" xfId="2635"/>
    <cellStyle name="Note 2 6 5 2" xfId="4610"/>
    <cellStyle name="Note 2 6 6" xfId="2636"/>
    <cellStyle name="Note 2 6 6 2" xfId="4611"/>
    <cellStyle name="Note 2 6 7" xfId="2637"/>
    <cellStyle name="Note 2 6 7 2" xfId="4612"/>
    <cellStyle name="Note 2 6 8" xfId="4613"/>
    <cellStyle name="Note 2 7" xfId="2638"/>
    <cellStyle name="Note 2 7 2" xfId="2639"/>
    <cellStyle name="Note 2 7 2 2" xfId="4614"/>
    <cellStyle name="Note 2 7 3" xfId="2640"/>
    <cellStyle name="Note 2 7 3 2" xfId="4615"/>
    <cellStyle name="Note 2 7 4" xfId="2641"/>
    <cellStyle name="Note 2 7 4 2" xfId="4616"/>
    <cellStyle name="Note 2 7 5" xfId="2642"/>
    <cellStyle name="Note 2 7 5 2" xfId="4617"/>
    <cellStyle name="Note 2 7 6" xfId="2643"/>
    <cellStyle name="Note 2 7 6 2" xfId="4618"/>
    <cellStyle name="Note 2 7 7" xfId="2644"/>
    <cellStyle name="Note 2 7 7 2" xfId="4619"/>
    <cellStyle name="Note 2 7 8" xfId="4620"/>
    <cellStyle name="Note 2 8" xfId="2645"/>
    <cellStyle name="Note 2 8 2" xfId="2646"/>
    <cellStyle name="Note 2 8 2 2" xfId="4621"/>
    <cellStyle name="Note 2 8 3" xfId="2647"/>
    <cellStyle name="Note 2 8 3 2" xfId="4622"/>
    <cellStyle name="Note 2 8 4" xfId="2648"/>
    <cellStyle name="Note 2 8 4 2" xfId="4623"/>
    <cellStyle name="Note 2 8 5" xfId="2649"/>
    <cellStyle name="Note 2 8 5 2" xfId="4624"/>
    <cellStyle name="Note 2 8 6" xfId="2650"/>
    <cellStyle name="Note 2 8 6 2" xfId="4625"/>
    <cellStyle name="Note 2 8 7" xfId="2651"/>
    <cellStyle name="Note 2 8 7 2" xfId="4626"/>
    <cellStyle name="Note 2 8 8" xfId="4627"/>
    <cellStyle name="Note 2 9" xfId="2652"/>
    <cellStyle name="Note 2 9 2" xfId="4628"/>
    <cellStyle name="Note 3" xfId="2653"/>
    <cellStyle name="Note 3 2" xfId="2654"/>
    <cellStyle name="Note 3 2 2" xfId="4629"/>
    <cellStyle name="Note 3 3" xfId="2655"/>
    <cellStyle name="Note 3 3 2" xfId="4630"/>
    <cellStyle name="Note 3 4" xfId="2656"/>
    <cellStyle name="Note 3 4 2" xfId="4631"/>
    <cellStyle name="Note 3 5" xfId="2657"/>
    <cellStyle name="Note 3 5 2" xfId="4632"/>
    <cellStyle name="Note 3 6" xfId="2658"/>
    <cellStyle name="Note 3 6 2" xfId="4633"/>
    <cellStyle name="Note 3 7" xfId="2659"/>
    <cellStyle name="Note 3 7 2" xfId="4634"/>
    <cellStyle name="Note 3 8" xfId="4635"/>
    <cellStyle name="Note 4" xfId="2660"/>
    <cellStyle name="Note 4 2" xfId="2661"/>
    <cellStyle name="Note 4 2 2" xfId="4636"/>
    <cellStyle name="Note 4 3" xfId="2662"/>
    <cellStyle name="Note 4 3 2" xfId="4637"/>
    <cellStyle name="Note 4 4" xfId="2663"/>
    <cellStyle name="Note 4 4 2" xfId="4638"/>
    <cellStyle name="Note 4 5" xfId="2664"/>
    <cellStyle name="Note 4 5 2" xfId="4639"/>
    <cellStyle name="Note 4 6" xfId="2665"/>
    <cellStyle name="Note 4 6 2" xfId="4640"/>
    <cellStyle name="Note 4 7" xfId="2666"/>
    <cellStyle name="Note 4 7 2" xfId="4641"/>
    <cellStyle name="Note 4 8" xfId="4642"/>
    <cellStyle name="Note 5" xfId="2667"/>
    <cellStyle name="Note 5 2" xfId="2668"/>
    <cellStyle name="Note 5 2 2" xfId="4643"/>
    <cellStyle name="Note 5 3" xfId="2669"/>
    <cellStyle name="Note 5 3 2" xfId="4644"/>
    <cellStyle name="Note 5 4" xfId="2670"/>
    <cellStyle name="Note 5 4 2" xfId="4645"/>
    <cellStyle name="Note 5 5" xfId="2671"/>
    <cellStyle name="Note 5 5 2" xfId="4646"/>
    <cellStyle name="Note 5 6" xfId="2672"/>
    <cellStyle name="Note 5 6 2" xfId="4647"/>
    <cellStyle name="Note 5 7" xfId="2673"/>
    <cellStyle name="Note 5 7 2" xfId="4648"/>
    <cellStyle name="Note 5 8" xfId="4649"/>
    <cellStyle name="Note 6" xfId="2674"/>
    <cellStyle name="Note 6 2" xfId="2675"/>
    <cellStyle name="Note 6 2 2" xfId="4650"/>
    <cellStyle name="Note 6 3" xfId="2676"/>
    <cellStyle name="Note 6 3 2" xfId="4651"/>
    <cellStyle name="Note 6 4" xfId="2677"/>
    <cellStyle name="Note 6 4 2" xfId="4652"/>
    <cellStyle name="Note 6 5" xfId="2678"/>
    <cellStyle name="Note 6 5 2" xfId="4653"/>
    <cellStyle name="Note 6 6" xfId="2679"/>
    <cellStyle name="Note 6 6 2" xfId="4654"/>
    <cellStyle name="Note 6 7" xfId="2680"/>
    <cellStyle name="Note 6 7 2" xfId="4655"/>
    <cellStyle name="Note 6 8" xfId="4656"/>
    <cellStyle name="Note 7" xfId="2681"/>
    <cellStyle name="Note 7 2" xfId="2682"/>
    <cellStyle name="Note 7 2 2" xfId="4657"/>
    <cellStyle name="Note 7 3" xfId="2683"/>
    <cellStyle name="Note 7 3 2" xfId="4658"/>
    <cellStyle name="Note 7 4" xfId="2684"/>
    <cellStyle name="Note 7 4 2" xfId="4659"/>
    <cellStyle name="Note 7 5" xfId="2685"/>
    <cellStyle name="Note 7 5 2" xfId="4660"/>
    <cellStyle name="Note 7 6" xfId="2686"/>
    <cellStyle name="Note 7 6 2" xfId="4661"/>
    <cellStyle name="Note 7 7" xfId="2687"/>
    <cellStyle name="Note 7 7 2" xfId="4662"/>
    <cellStyle name="Note 7 8" xfId="4663"/>
    <cellStyle name="Note 8" xfId="2688"/>
    <cellStyle name="Note 8 2" xfId="2689"/>
    <cellStyle name="Note 8 2 2" xfId="4664"/>
    <cellStyle name="Note 8 3" xfId="2690"/>
    <cellStyle name="Note 8 3 2" xfId="4665"/>
    <cellStyle name="Note 8 4" xfId="2691"/>
    <cellStyle name="Note 8 4 2" xfId="4666"/>
    <cellStyle name="Note 8 5" xfId="2692"/>
    <cellStyle name="Note 8 5 2" xfId="4667"/>
    <cellStyle name="Note 8 6" xfId="2693"/>
    <cellStyle name="Note 8 6 2" xfId="4668"/>
    <cellStyle name="Note 8 7" xfId="2694"/>
    <cellStyle name="Note 8 7 2" xfId="4669"/>
    <cellStyle name="Note 8 8" xfId="4670"/>
    <cellStyle name="Note 9" xfId="2695"/>
    <cellStyle name="Note 9 2" xfId="2696"/>
    <cellStyle name="Note 9 2 2" xfId="4671"/>
    <cellStyle name="Note 9 3" xfId="2697"/>
    <cellStyle name="Note 9 3 2" xfId="4672"/>
    <cellStyle name="Note 9 4" xfId="2698"/>
    <cellStyle name="Note 9 4 2" xfId="4673"/>
    <cellStyle name="Note 9 5" xfId="2699"/>
    <cellStyle name="Note 9 5 2" xfId="4674"/>
    <cellStyle name="Note 9 6" xfId="2700"/>
    <cellStyle name="Note 9 6 2" xfId="4675"/>
    <cellStyle name="Note 9 7" xfId="2701"/>
    <cellStyle name="Note 9 7 2" xfId="4676"/>
    <cellStyle name="Note 9 8" xfId="4677"/>
    <cellStyle name="Output" xfId="2702"/>
    <cellStyle name="Output 10" xfId="2703"/>
    <cellStyle name="Output 10 2" xfId="4678"/>
    <cellStyle name="Output 11" xfId="2704"/>
    <cellStyle name="Output 11 2" xfId="4679"/>
    <cellStyle name="Output 12" xfId="2705"/>
    <cellStyle name="Output 12 2" xfId="4680"/>
    <cellStyle name="Output 13" xfId="2706"/>
    <cellStyle name="Output 13 2" xfId="4681"/>
    <cellStyle name="Output 14" xfId="2707"/>
    <cellStyle name="Output 14 2" xfId="4682"/>
    <cellStyle name="Output 15" xfId="2708"/>
    <cellStyle name="Output 15 2" xfId="4683"/>
    <cellStyle name="Output 2" xfId="2709"/>
    <cellStyle name="Output 2 10" xfId="2710"/>
    <cellStyle name="Output 2 10 2" xfId="4684"/>
    <cellStyle name="Output 2 11" xfId="2711"/>
    <cellStyle name="Output 2 11 2" xfId="4685"/>
    <cellStyle name="Output 2 12" xfId="2712"/>
    <cellStyle name="Output 2 12 2" xfId="4686"/>
    <cellStyle name="Output 2 13" xfId="2713"/>
    <cellStyle name="Output 2 13 2" xfId="4687"/>
    <cellStyle name="Output 2 14" xfId="2714"/>
    <cellStyle name="Output 2 14 2" xfId="4688"/>
    <cellStyle name="Output 2 15" xfId="4689"/>
    <cellStyle name="Output 2 2" xfId="2715"/>
    <cellStyle name="Output 2 2 2" xfId="2716"/>
    <cellStyle name="Output 2 2 2 2" xfId="4690"/>
    <cellStyle name="Output 2 2 3" xfId="2717"/>
    <cellStyle name="Output 2 2 3 2" xfId="4691"/>
    <cellStyle name="Output 2 2 4" xfId="2718"/>
    <cellStyle name="Output 2 2 4 2" xfId="4692"/>
    <cellStyle name="Output 2 2 5" xfId="2719"/>
    <cellStyle name="Output 2 2 5 2" xfId="4693"/>
    <cellStyle name="Output 2 2 6" xfId="2720"/>
    <cellStyle name="Output 2 2 6 2" xfId="4694"/>
    <cellStyle name="Output 2 2 7" xfId="2721"/>
    <cellStyle name="Output 2 2 7 2" xfId="4695"/>
    <cellStyle name="Output 2 2 8" xfId="4696"/>
    <cellStyle name="Output 2 3" xfId="2722"/>
    <cellStyle name="Output 2 3 2" xfId="2723"/>
    <cellStyle name="Output 2 3 2 2" xfId="4697"/>
    <cellStyle name="Output 2 3 3" xfId="2724"/>
    <cellStyle name="Output 2 3 3 2" xfId="4698"/>
    <cellStyle name="Output 2 3 4" xfId="2725"/>
    <cellStyle name="Output 2 3 4 2" xfId="4699"/>
    <cellStyle name="Output 2 3 5" xfId="2726"/>
    <cellStyle name="Output 2 3 5 2" xfId="4700"/>
    <cellStyle name="Output 2 3 6" xfId="2727"/>
    <cellStyle name="Output 2 3 6 2" xfId="4701"/>
    <cellStyle name="Output 2 3 7" xfId="2728"/>
    <cellStyle name="Output 2 3 7 2" xfId="4702"/>
    <cellStyle name="Output 2 3 8" xfId="4703"/>
    <cellStyle name="Output 2 4" xfId="2729"/>
    <cellStyle name="Output 2 4 2" xfId="2730"/>
    <cellStyle name="Output 2 4 2 2" xfId="4704"/>
    <cellStyle name="Output 2 4 3" xfId="2731"/>
    <cellStyle name="Output 2 4 3 2" xfId="4705"/>
    <cellStyle name="Output 2 4 4" xfId="2732"/>
    <cellStyle name="Output 2 4 4 2" xfId="4706"/>
    <cellStyle name="Output 2 4 5" xfId="2733"/>
    <cellStyle name="Output 2 4 5 2" xfId="4707"/>
    <cellStyle name="Output 2 4 6" xfId="2734"/>
    <cellStyle name="Output 2 4 6 2" xfId="4708"/>
    <cellStyle name="Output 2 4 7" xfId="2735"/>
    <cellStyle name="Output 2 4 7 2" xfId="4709"/>
    <cellStyle name="Output 2 4 8" xfId="4710"/>
    <cellStyle name="Output 2 5" xfId="2736"/>
    <cellStyle name="Output 2 5 2" xfId="2737"/>
    <cellStyle name="Output 2 5 2 2" xfId="4711"/>
    <cellStyle name="Output 2 5 3" xfId="2738"/>
    <cellStyle name="Output 2 5 3 2" xfId="4712"/>
    <cellStyle name="Output 2 5 4" xfId="2739"/>
    <cellStyle name="Output 2 5 4 2" xfId="4713"/>
    <cellStyle name="Output 2 5 5" xfId="2740"/>
    <cellStyle name="Output 2 5 5 2" xfId="4714"/>
    <cellStyle name="Output 2 5 6" xfId="2741"/>
    <cellStyle name="Output 2 5 6 2" xfId="4715"/>
    <cellStyle name="Output 2 5 7" xfId="2742"/>
    <cellStyle name="Output 2 5 7 2" xfId="4716"/>
    <cellStyle name="Output 2 5 8" xfId="4717"/>
    <cellStyle name="Output 2 6" xfId="2743"/>
    <cellStyle name="Output 2 6 2" xfId="2744"/>
    <cellStyle name="Output 2 6 2 2" xfId="4718"/>
    <cellStyle name="Output 2 6 3" xfId="2745"/>
    <cellStyle name="Output 2 6 3 2" xfId="4719"/>
    <cellStyle name="Output 2 6 4" xfId="2746"/>
    <cellStyle name="Output 2 6 4 2" xfId="4720"/>
    <cellStyle name="Output 2 6 5" xfId="2747"/>
    <cellStyle name="Output 2 6 5 2" xfId="4721"/>
    <cellStyle name="Output 2 6 6" xfId="2748"/>
    <cellStyle name="Output 2 6 6 2" xfId="4722"/>
    <cellStyle name="Output 2 6 7" xfId="2749"/>
    <cellStyle name="Output 2 6 7 2" xfId="4723"/>
    <cellStyle name="Output 2 6 8" xfId="4724"/>
    <cellStyle name="Output 2 7" xfId="2750"/>
    <cellStyle name="Output 2 7 2" xfId="2751"/>
    <cellStyle name="Output 2 7 2 2" xfId="4725"/>
    <cellStyle name="Output 2 7 3" xfId="2752"/>
    <cellStyle name="Output 2 7 3 2" xfId="4726"/>
    <cellStyle name="Output 2 7 4" xfId="2753"/>
    <cellStyle name="Output 2 7 4 2" xfId="4727"/>
    <cellStyle name="Output 2 7 5" xfId="2754"/>
    <cellStyle name="Output 2 7 5 2" xfId="4728"/>
    <cellStyle name="Output 2 7 6" xfId="2755"/>
    <cellStyle name="Output 2 7 6 2" xfId="4729"/>
    <cellStyle name="Output 2 7 7" xfId="2756"/>
    <cellStyle name="Output 2 7 7 2" xfId="4730"/>
    <cellStyle name="Output 2 7 8" xfId="4731"/>
    <cellStyle name="Output 2 8" xfId="2757"/>
    <cellStyle name="Output 2 8 2" xfId="2758"/>
    <cellStyle name="Output 2 8 2 2" xfId="4732"/>
    <cellStyle name="Output 2 8 3" xfId="2759"/>
    <cellStyle name="Output 2 8 3 2" xfId="4733"/>
    <cellStyle name="Output 2 8 4" xfId="2760"/>
    <cellStyle name="Output 2 8 4 2" xfId="4734"/>
    <cellStyle name="Output 2 8 5" xfId="2761"/>
    <cellStyle name="Output 2 8 5 2" xfId="4735"/>
    <cellStyle name="Output 2 8 6" xfId="2762"/>
    <cellStyle name="Output 2 8 6 2" xfId="4736"/>
    <cellStyle name="Output 2 8 7" xfId="2763"/>
    <cellStyle name="Output 2 8 7 2" xfId="4737"/>
    <cellStyle name="Output 2 8 8" xfId="4738"/>
    <cellStyle name="Output 2 9" xfId="2764"/>
    <cellStyle name="Output 2 9 2" xfId="4739"/>
    <cellStyle name="Output 3" xfId="2765"/>
    <cellStyle name="Output 3 2" xfId="2766"/>
    <cellStyle name="Output 3 2 2" xfId="4740"/>
    <cellStyle name="Output 3 3" xfId="2767"/>
    <cellStyle name="Output 3 3 2" xfId="4741"/>
    <cellStyle name="Output 3 4" xfId="2768"/>
    <cellStyle name="Output 3 4 2" xfId="4742"/>
    <cellStyle name="Output 3 5" xfId="2769"/>
    <cellStyle name="Output 3 5 2" xfId="4743"/>
    <cellStyle name="Output 3 6" xfId="2770"/>
    <cellStyle name="Output 3 6 2" xfId="4744"/>
    <cellStyle name="Output 3 7" xfId="2771"/>
    <cellStyle name="Output 3 7 2" xfId="4745"/>
    <cellStyle name="Output 3 8" xfId="4746"/>
    <cellStyle name="Output 4" xfId="2772"/>
    <cellStyle name="Output 4 2" xfId="2773"/>
    <cellStyle name="Output 4 2 2" xfId="4747"/>
    <cellStyle name="Output 4 3" xfId="2774"/>
    <cellStyle name="Output 4 3 2" xfId="4748"/>
    <cellStyle name="Output 4 4" xfId="2775"/>
    <cellStyle name="Output 4 4 2" xfId="4749"/>
    <cellStyle name="Output 4 5" xfId="2776"/>
    <cellStyle name="Output 4 5 2" xfId="4750"/>
    <cellStyle name="Output 4 6" xfId="2777"/>
    <cellStyle name="Output 4 6 2" xfId="4751"/>
    <cellStyle name="Output 4 7" xfId="2778"/>
    <cellStyle name="Output 4 7 2" xfId="4752"/>
    <cellStyle name="Output 4 8" xfId="4753"/>
    <cellStyle name="Output 5" xfId="2779"/>
    <cellStyle name="Output 5 2" xfId="2780"/>
    <cellStyle name="Output 5 2 2" xfId="4754"/>
    <cellStyle name="Output 5 3" xfId="2781"/>
    <cellStyle name="Output 5 3 2" xfId="4755"/>
    <cellStyle name="Output 5 4" xfId="2782"/>
    <cellStyle name="Output 5 4 2" xfId="4756"/>
    <cellStyle name="Output 5 5" xfId="2783"/>
    <cellStyle name="Output 5 5 2" xfId="4757"/>
    <cellStyle name="Output 5 6" xfId="2784"/>
    <cellStyle name="Output 5 6 2" xfId="4758"/>
    <cellStyle name="Output 5 7" xfId="2785"/>
    <cellStyle name="Output 5 7 2" xfId="4759"/>
    <cellStyle name="Output 5 8" xfId="4760"/>
    <cellStyle name="Output 6" xfId="2786"/>
    <cellStyle name="Output 6 2" xfId="2787"/>
    <cellStyle name="Output 6 2 2" xfId="4761"/>
    <cellStyle name="Output 6 3" xfId="2788"/>
    <cellStyle name="Output 6 3 2" xfId="4762"/>
    <cellStyle name="Output 6 4" xfId="2789"/>
    <cellStyle name="Output 6 4 2" xfId="4763"/>
    <cellStyle name="Output 6 5" xfId="2790"/>
    <cellStyle name="Output 6 5 2" xfId="4764"/>
    <cellStyle name="Output 6 6" xfId="2791"/>
    <cellStyle name="Output 6 6 2" xfId="4765"/>
    <cellStyle name="Output 6 7" xfId="2792"/>
    <cellStyle name="Output 6 7 2" xfId="4766"/>
    <cellStyle name="Output 6 8" xfId="4767"/>
    <cellStyle name="Output 7" xfId="2793"/>
    <cellStyle name="Output 7 2" xfId="2794"/>
    <cellStyle name="Output 7 2 2" xfId="4768"/>
    <cellStyle name="Output 7 3" xfId="2795"/>
    <cellStyle name="Output 7 3 2" xfId="4769"/>
    <cellStyle name="Output 7 4" xfId="2796"/>
    <cellStyle name="Output 7 4 2" xfId="4770"/>
    <cellStyle name="Output 7 5" xfId="2797"/>
    <cellStyle name="Output 7 5 2" xfId="4771"/>
    <cellStyle name="Output 7 6" xfId="2798"/>
    <cellStyle name="Output 7 6 2" xfId="4772"/>
    <cellStyle name="Output 7 7" xfId="2799"/>
    <cellStyle name="Output 7 7 2" xfId="4773"/>
    <cellStyle name="Output 7 8" xfId="4774"/>
    <cellStyle name="Output 8" xfId="2800"/>
    <cellStyle name="Output 8 2" xfId="2801"/>
    <cellStyle name="Output 8 2 2" xfId="4775"/>
    <cellStyle name="Output 8 3" xfId="2802"/>
    <cellStyle name="Output 8 3 2" xfId="4776"/>
    <cellStyle name="Output 8 4" xfId="2803"/>
    <cellStyle name="Output 8 4 2" xfId="4777"/>
    <cellStyle name="Output 8 5" xfId="2804"/>
    <cellStyle name="Output 8 5 2" xfId="4778"/>
    <cellStyle name="Output 8 6" xfId="2805"/>
    <cellStyle name="Output 8 6 2" xfId="4779"/>
    <cellStyle name="Output 8 7" xfId="2806"/>
    <cellStyle name="Output 8 7 2" xfId="4780"/>
    <cellStyle name="Output 8 8" xfId="4781"/>
    <cellStyle name="Output 9" xfId="2807"/>
    <cellStyle name="Output 9 2" xfId="2808"/>
    <cellStyle name="Output 9 2 2" xfId="4782"/>
    <cellStyle name="Output 9 3" xfId="2809"/>
    <cellStyle name="Output 9 3 2" xfId="4783"/>
    <cellStyle name="Output 9 4" xfId="2810"/>
    <cellStyle name="Output 9 4 2" xfId="4784"/>
    <cellStyle name="Output 9 5" xfId="2811"/>
    <cellStyle name="Output 9 5 2" xfId="4785"/>
    <cellStyle name="Output 9 6" xfId="2812"/>
    <cellStyle name="Output 9 6 2" xfId="4786"/>
    <cellStyle name="Output 9 7" xfId="2813"/>
    <cellStyle name="Output 9 7 2" xfId="4787"/>
    <cellStyle name="Output 9 8" xfId="4788"/>
    <cellStyle name="Pourcentage 2" xfId="4792"/>
    <cellStyle name="Satisfaisant 10" xfId="2814"/>
    <cellStyle name="Satisfaisant 11" xfId="2815"/>
    <cellStyle name="Satisfaisant 12" xfId="2816"/>
    <cellStyle name="Satisfaisant 13" xfId="2817"/>
    <cellStyle name="Satisfaisant 14" xfId="2818"/>
    <cellStyle name="Satisfaisant 15" xfId="2819"/>
    <cellStyle name="Satisfaisant 16" xfId="2820"/>
    <cellStyle name="Satisfaisant 2" xfId="2821"/>
    <cellStyle name="Satisfaisant 2 2" xfId="2822"/>
    <cellStyle name="Satisfaisant 2 3" xfId="2823"/>
    <cellStyle name="Satisfaisant 2 4" xfId="2824"/>
    <cellStyle name="Satisfaisant 2 5" xfId="2825"/>
    <cellStyle name="Satisfaisant 2 6" xfId="2826"/>
    <cellStyle name="Satisfaisant 2 7" xfId="2827"/>
    <cellStyle name="Satisfaisant 2 8" xfId="2828"/>
    <cellStyle name="Satisfaisant 2 9" xfId="2829"/>
    <cellStyle name="Satisfaisant 3" xfId="2830"/>
    <cellStyle name="Satisfaisant 3 2" xfId="2831"/>
    <cellStyle name="Satisfaisant 3 3" xfId="2832"/>
    <cellStyle name="Satisfaisant 3 4" xfId="2833"/>
    <cellStyle name="Satisfaisant 3 5" xfId="2834"/>
    <cellStyle name="Satisfaisant 3 6" xfId="2835"/>
    <cellStyle name="Satisfaisant 4" xfId="2836"/>
    <cellStyle name="Satisfaisant 4 2" xfId="2837"/>
    <cellStyle name="Satisfaisant 4 3" xfId="2838"/>
    <cellStyle name="Satisfaisant 4 4" xfId="2839"/>
    <cellStyle name="Satisfaisant 4 5" xfId="2840"/>
    <cellStyle name="Satisfaisant 4 6" xfId="2841"/>
    <cellStyle name="Satisfaisant 5" xfId="2842"/>
    <cellStyle name="Satisfaisant 5 2" xfId="2843"/>
    <cellStyle name="Satisfaisant 5 3" xfId="2844"/>
    <cellStyle name="Satisfaisant 5 4" xfId="2845"/>
    <cellStyle name="Satisfaisant 5 5" xfId="2846"/>
    <cellStyle name="Satisfaisant 5 6" xfId="2847"/>
    <cellStyle name="Satisfaisant 6" xfId="2848"/>
    <cellStyle name="Satisfaisant 6 2" xfId="2849"/>
    <cellStyle name="Satisfaisant 6 3" xfId="2850"/>
    <cellStyle name="Satisfaisant 6 4" xfId="2851"/>
    <cellStyle name="Satisfaisant 6 5" xfId="2852"/>
    <cellStyle name="Satisfaisant 6 6" xfId="2853"/>
    <cellStyle name="Satisfaisant 7" xfId="2854"/>
    <cellStyle name="Satisfaisant 7 2" xfId="2855"/>
    <cellStyle name="Satisfaisant 7 3" xfId="2856"/>
    <cellStyle name="Satisfaisant 7 4" xfId="2857"/>
    <cellStyle name="Satisfaisant 7 5" xfId="2858"/>
    <cellStyle name="Satisfaisant 7 6" xfId="2859"/>
    <cellStyle name="Satisfaisant 8" xfId="2860"/>
    <cellStyle name="Satisfaisant 8 2" xfId="2861"/>
    <cellStyle name="Satisfaisant 8 3" xfId="2862"/>
    <cellStyle name="Satisfaisant 8 4" xfId="2863"/>
    <cellStyle name="Satisfaisant 8 5" xfId="2864"/>
    <cellStyle name="Satisfaisant 8 6" xfId="2865"/>
    <cellStyle name="Satisfaisant 9" xfId="2866"/>
    <cellStyle name="Satisfaisant 9 2" xfId="2867"/>
    <cellStyle name="Satisfaisant 9 3" xfId="2868"/>
    <cellStyle name="Satisfaisant 9 4" xfId="2869"/>
    <cellStyle name="Satisfaisant 9 5" xfId="2870"/>
    <cellStyle name="Satisfaisant 9 6" xfId="2871"/>
    <cellStyle name="Sortie 10" xfId="2872"/>
    <cellStyle name="Sortie 11" xfId="2873"/>
    <cellStyle name="Sortie 12" xfId="2874"/>
    <cellStyle name="Sortie 13" xfId="2875"/>
    <cellStyle name="Sortie 14" xfId="2876"/>
    <cellStyle name="Sortie 15" xfId="2877"/>
    <cellStyle name="Sortie 16" xfId="2878"/>
    <cellStyle name="Sortie 2" xfId="2879"/>
    <cellStyle name="Sortie 2 2" xfId="2880"/>
    <cellStyle name="Sortie 2 3" xfId="2881"/>
    <cellStyle name="Sortie 2 4" xfId="2882"/>
    <cellStyle name="Sortie 2 5" xfId="2883"/>
    <cellStyle name="Sortie 2 6" xfId="2884"/>
    <cellStyle name="Sortie 2 7" xfId="2885"/>
    <cellStyle name="Sortie 2 8" xfId="2886"/>
    <cellStyle name="Sortie 2 9" xfId="2887"/>
    <cellStyle name="Sortie 3" xfId="2888"/>
    <cellStyle name="Sortie 3 2" xfId="2889"/>
    <cellStyle name="Sortie 3 3" xfId="2890"/>
    <cellStyle name="Sortie 3 4" xfId="2891"/>
    <cellStyle name="Sortie 3 5" xfId="2892"/>
    <cellStyle name="Sortie 3 6" xfId="2893"/>
    <cellStyle name="Sortie 4" xfId="2894"/>
    <cellStyle name="Sortie 4 2" xfId="2895"/>
    <cellStyle name="Sortie 4 3" xfId="2896"/>
    <cellStyle name="Sortie 4 4" xfId="2897"/>
    <cellStyle name="Sortie 4 5" xfId="2898"/>
    <cellStyle name="Sortie 4 6" xfId="2899"/>
    <cellStyle name="Sortie 5" xfId="2900"/>
    <cellStyle name="Sortie 5 2" xfId="2901"/>
    <cellStyle name="Sortie 5 3" xfId="2902"/>
    <cellStyle name="Sortie 5 4" xfId="2903"/>
    <cellStyle name="Sortie 5 5" xfId="2904"/>
    <cellStyle name="Sortie 5 6" xfId="2905"/>
    <cellStyle name="Sortie 6" xfId="2906"/>
    <cellStyle name="Sortie 6 2" xfId="2907"/>
    <cellStyle name="Sortie 6 3" xfId="2908"/>
    <cellStyle name="Sortie 6 4" xfId="2909"/>
    <cellStyle name="Sortie 6 5" xfId="2910"/>
    <cellStyle name="Sortie 6 6" xfId="2911"/>
    <cellStyle name="Sortie 7" xfId="2912"/>
    <cellStyle name="Sortie 7 2" xfId="2913"/>
    <cellStyle name="Sortie 7 3" xfId="2914"/>
    <cellStyle name="Sortie 7 4" xfId="2915"/>
    <cellStyle name="Sortie 7 5" xfId="2916"/>
    <cellStyle name="Sortie 7 6" xfId="2917"/>
    <cellStyle name="Sortie 8" xfId="2918"/>
    <cellStyle name="Sortie 8 2" xfId="2919"/>
    <cellStyle name="Sortie 8 3" xfId="2920"/>
    <cellStyle name="Sortie 8 4" xfId="2921"/>
    <cellStyle name="Sortie 8 5" xfId="2922"/>
    <cellStyle name="Sortie 8 6" xfId="2923"/>
    <cellStyle name="Sortie 9" xfId="2924"/>
    <cellStyle name="Sortie 9 2" xfId="2925"/>
    <cellStyle name="Sortie 9 3" xfId="2926"/>
    <cellStyle name="Sortie 9 4" xfId="2927"/>
    <cellStyle name="Sortie 9 5" xfId="2928"/>
    <cellStyle name="Sortie 9 6" xfId="2929"/>
    <cellStyle name="Texte explicatif 10" xfId="2930"/>
    <cellStyle name="Texte explicatif 11" xfId="2931"/>
    <cellStyle name="Texte explicatif 12" xfId="2932"/>
    <cellStyle name="Texte explicatif 13" xfId="2933"/>
    <cellStyle name="Texte explicatif 14" xfId="2934"/>
    <cellStyle name="Texte explicatif 15" xfId="2935"/>
    <cellStyle name="Texte explicatif 16" xfId="2936"/>
    <cellStyle name="Texte explicatif 2" xfId="2937"/>
    <cellStyle name="Texte explicatif 2 2" xfId="2938"/>
    <cellStyle name="Texte explicatif 2 3" xfId="2939"/>
    <cellStyle name="Texte explicatif 2 4" xfId="2940"/>
    <cellStyle name="Texte explicatif 2 5" xfId="2941"/>
    <cellStyle name="Texte explicatif 2 6" xfId="2942"/>
    <cellStyle name="Texte explicatif 2 7" xfId="2943"/>
    <cellStyle name="Texte explicatif 2 8" xfId="2944"/>
    <cellStyle name="Texte explicatif 2 9" xfId="2945"/>
    <cellStyle name="Texte explicatif 3" xfId="2946"/>
    <cellStyle name="Texte explicatif 3 2" xfId="2947"/>
    <cellStyle name="Texte explicatif 3 3" xfId="2948"/>
    <cellStyle name="Texte explicatif 3 4" xfId="2949"/>
    <cellStyle name="Texte explicatif 3 5" xfId="2950"/>
    <cellStyle name="Texte explicatif 3 6" xfId="2951"/>
    <cellStyle name="Texte explicatif 4" xfId="2952"/>
    <cellStyle name="Texte explicatif 4 2" xfId="2953"/>
    <cellStyle name="Texte explicatif 4 3" xfId="2954"/>
    <cellStyle name="Texte explicatif 4 4" xfId="2955"/>
    <cellStyle name="Texte explicatif 4 5" xfId="2956"/>
    <cellStyle name="Texte explicatif 4 6" xfId="2957"/>
    <cellStyle name="Texte explicatif 5" xfId="2958"/>
    <cellStyle name="Texte explicatif 5 2" xfId="2959"/>
    <cellStyle name="Texte explicatif 5 3" xfId="2960"/>
    <cellStyle name="Texte explicatif 5 4" xfId="2961"/>
    <cellStyle name="Texte explicatif 5 5" xfId="2962"/>
    <cellStyle name="Texte explicatif 5 6" xfId="2963"/>
    <cellStyle name="Texte explicatif 6" xfId="2964"/>
    <cellStyle name="Texte explicatif 6 2" xfId="2965"/>
    <cellStyle name="Texte explicatif 6 3" xfId="2966"/>
    <cellStyle name="Texte explicatif 6 4" xfId="2967"/>
    <cellStyle name="Texte explicatif 6 5" xfId="2968"/>
    <cellStyle name="Texte explicatif 6 6" xfId="2969"/>
    <cellStyle name="Texte explicatif 7" xfId="2970"/>
    <cellStyle name="Texte explicatif 7 2" xfId="2971"/>
    <cellStyle name="Texte explicatif 7 3" xfId="2972"/>
    <cellStyle name="Texte explicatif 7 4" xfId="2973"/>
    <cellStyle name="Texte explicatif 7 5" xfId="2974"/>
    <cellStyle name="Texte explicatif 7 6" xfId="2975"/>
    <cellStyle name="Texte explicatif 8" xfId="2976"/>
    <cellStyle name="Texte explicatif 8 2" xfId="2977"/>
    <cellStyle name="Texte explicatif 8 3" xfId="2978"/>
    <cellStyle name="Texte explicatif 8 4" xfId="2979"/>
    <cellStyle name="Texte explicatif 8 5" xfId="2980"/>
    <cellStyle name="Texte explicatif 8 6" xfId="2981"/>
    <cellStyle name="Texte explicatif 9" xfId="2982"/>
    <cellStyle name="Texte explicatif 9 2" xfId="2983"/>
    <cellStyle name="Texte explicatif 9 3" xfId="2984"/>
    <cellStyle name="Texte explicatif 9 4" xfId="2985"/>
    <cellStyle name="Texte explicatif 9 5" xfId="2986"/>
    <cellStyle name="Texte explicatif 9 6" xfId="2987"/>
    <cellStyle name="Title" xfId="2988"/>
    <cellStyle name="Title 2" xfId="2989"/>
    <cellStyle name="Title 3" xfId="2990"/>
    <cellStyle name="Title 4" xfId="2991"/>
    <cellStyle name="Title 5" xfId="2992"/>
    <cellStyle name="Title 6" xfId="2993"/>
    <cellStyle name="Title 7" xfId="2994"/>
    <cellStyle name="Titre 10" xfId="2995"/>
    <cellStyle name="Titre 11" xfId="2996"/>
    <cellStyle name="Titre 12" xfId="2997"/>
    <cellStyle name="Titre 13" xfId="2998"/>
    <cellStyle name="Titre 14" xfId="2999"/>
    <cellStyle name="Titre 15" xfId="3000"/>
    <cellStyle name="Titre 16" xfId="3001"/>
    <cellStyle name="Titre 2" xfId="3002"/>
    <cellStyle name="Titre 2 2" xfId="3003"/>
    <cellStyle name="Titre 2 3" xfId="3004"/>
    <cellStyle name="Titre 2 4" xfId="3005"/>
    <cellStyle name="Titre 2 5" xfId="3006"/>
    <cellStyle name="Titre 2 6" xfId="3007"/>
    <cellStyle name="Titre 2 7" xfId="3008"/>
    <cellStyle name="Titre 2 8" xfId="3009"/>
    <cellStyle name="Titre 2 9" xfId="3010"/>
    <cellStyle name="Titre 3" xfId="3011"/>
    <cellStyle name="Titre 3 2" xfId="3012"/>
    <cellStyle name="Titre 3 3" xfId="3013"/>
    <cellStyle name="Titre 3 4" xfId="3014"/>
    <cellStyle name="Titre 3 5" xfId="3015"/>
    <cellStyle name="Titre 3 6" xfId="3016"/>
    <cellStyle name="Titre 4" xfId="3017"/>
    <cellStyle name="Titre 4 2" xfId="3018"/>
    <cellStyle name="Titre 4 3" xfId="3019"/>
    <cellStyle name="Titre 4 4" xfId="3020"/>
    <cellStyle name="Titre 4 5" xfId="3021"/>
    <cellStyle name="Titre 4 6" xfId="3022"/>
    <cellStyle name="Titre 5" xfId="3023"/>
    <cellStyle name="Titre 5 2" xfId="3024"/>
    <cellStyle name="Titre 5 3" xfId="3025"/>
    <cellStyle name="Titre 5 4" xfId="3026"/>
    <cellStyle name="Titre 5 5" xfId="3027"/>
    <cellStyle name="Titre 5 6" xfId="3028"/>
    <cellStyle name="Titre 6" xfId="3029"/>
    <cellStyle name="Titre 6 2" xfId="3030"/>
    <cellStyle name="Titre 6 3" xfId="3031"/>
    <cellStyle name="Titre 6 4" xfId="3032"/>
    <cellStyle name="Titre 6 5" xfId="3033"/>
    <cellStyle name="Titre 6 6" xfId="3034"/>
    <cellStyle name="Titre 7" xfId="3035"/>
    <cellStyle name="Titre 7 2" xfId="3036"/>
    <cellStyle name="Titre 7 3" xfId="3037"/>
    <cellStyle name="Titre 7 4" xfId="3038"/>
    <cellStyle name="Titre 7 5" xfId="3039"/>
    <cellStyle name="Titre 7 6" xfId="3040"/>
    <cellStyle name="Titre 8" xfId="3041"/>
    <cellStyle name="Titre 8 2" xfId="3042"/>
    <cellStyle name="Titre 8 3" xfId="3043"/>
    <cellStyle name="Titre 8 4" xfId="3044"/>
    <cellStyle name="Titre 8 5" xfId="3045"/>
    <cellStyle name="Titre 8 6" xfId="3046"/>
    <cellStyle name="Titre 9" xfId="3047"/>
    <cellStyle name="Titre 9 2" xfId="3048"/>
    <cellStyle name="Titre 9 3" xfId="3049"/>
    <cellStyle name="Titre 9 4" xfId="3050"/>
    <cellStyle name="Titre 9 5" xfId="3051"/>
    <cellStyle name="Titre 9 6" xfId="3052"/>
    <cellStyle name="Titre 1 10" xfId="3053"/>
    <cellStyle name="Titre 1 11" xfId="3054"/>
    <cellStyle name="Titre 1 12" xfId="3055"/>
    <cellStyle name="Titre 1 13" xfId="3056"/>
    <cellStyle name="Titre 1 14" xfId="3057"/>
    <cellStyle name="Titre 1 15" xfId="3058"/>
    <cellStyle name="Titre 1 16" xfId="3059"/>
    <cellStyle name="Titre 1 2" xfId="3060"/>
    <cellStyle name="Titre 1 2 2" xfId="3061"/>
    <cellStyle name="Titre 1 2 3" xfId="3062"/>
    <cellStyle name="Titre 1 2 4" xfId="3063"/>
    <cellStyle name="Titre 1 2 5" xfId="3064"/>
    <cellStyle name="Titre 1 2 6" xfId="3065"/>
    <cellStyle name="Titre 1 2 7" xfId="3066"/>
    <cellStyle name="Titre 1 2 8" xfId="3067"/>
    <cellStyle name="Titre 1 2 9" xfId="3068"/>
    <cellStyle name="Titre 1 3" xfId="3069"/>
    <cellStyle name="Titre 1 3 2" xfId="3070"/>
    <cellStyle name="Titre 1 3 3" xfId="3071"/>
    <cellStyle name="Titre 1 3 4" xfId="3072"/>
    <cellStyle name="Titre 1 3 5" xfId="3073"/>
    <cellStyle name="Titre 1 3 6" xfId="3074"/>
    <cellStyle name="Titre 1 4" xfId="3075"/>
    <cellStyle name="Titre 1 4 2" xfId="3076"/>
    <cellStyle name="Titre 1 4 3" xfId="3077"/>
    <cellStyle name="Titre 1 4 4" xfId="3078"/>
    <cellStyle name="Titre 1 4 5" xfId="3079"/>
    <cellStyle name="Titre 1 4 6" xfId="3080"/>
    <cellStyle name="Titre 1 5" xfId="3081"/>
    <cellStyle name="Titre 1 5 2" xfId="3082"/>
    <cellStyle name="Titre 1 5 3" xfId="3083"/>
    <cellStyle name="Titre 1 5 4" xfId="3084"/>
    <cellStyle name="Titre 1 5 5" xfId="3085"/>
    <cellStyle name="Titre 1 5 6" xfId="3086"/>
    <cellStyle name="Titre 1 6" xfId="3087"/>
    <cellStyle name="Titre 1 6 2" xfId="3088"/>
    <cellStyle name="Titre 1 6 3" xfId="3089"/>
    <cellStyle name="Titre 1 6 4" xfId="3090"/>
    <cellStyle name="Titre 1 6 5" xfId="3091"/>
    <cellStyle name="Titre 1 6 6" xfId="3092"/>
    <cellStyle name="Titre 1 7" xfId="3093"/>
    <cellStyle name="Titre 1 7 2" xfId="3094"/>
    <cellStyle name="Titre 1 7 3" xfId="3095"/>
    <cellStyle name="Titre 1 7 4" xfId="3096"/>
    <cellStyle name="Titre 1 7 5" xfId="3097"/>
    <cellStyle name="Titre 1 7 6" xfId="3098"/>
    <cellStyle name="Titre 1 8" xfId="3099"/>
    <cellStyle name="Titre 1 8 2" xfId="3100"/>
    <cellStyle name="Titre 1 8 3" xfId="3101"/>
    <cellStyle name="Titre 1 8 4" xfId="3102"/>
    <cellStyle name="Titre 1 8 5" xfId="3103"/>
    <cellStyle name="Titre 1 8 6" xfId="3104"/>
    <cellStyle name="Titre 1 9" xfId="3105"/>
    <cellStyle name="Titre 1 9 2" xfId="3106"/>
    <cellStyle name="Titre 1 9 3" xfId="3107"/>
    <cellStyle name="Titre 1 9 4" xfId="3108"/>
    <cellStyle name="Titre 1 9 5" xfId="3109"/>
    <cellStyle name="Titre 1 9 6" xfId="3110"/>
    <cellStyle name="Titre 2 10" xfId="3111"/>
    <cellStyle name="Titre 2 11" xfId="3112"/>
    <cellStyle name="Titre 2 12" xfId="3113"/>
    <cellStyle name="Titre 2 13" xfId="3114"/>
    <cellStyle name="Titre 2 14" xfId="3115"/>
    <cellStyle name="Titre 2 15" xfId="3116"/>
    <cellStyle name="Titre 2 16" xfId="3117"/>
    <cellStyle name="Titre 2 2" xfId="3118"/>
    <cellStyle name="Titre 2 2 2" xfId="3119"/>
    <cellStyle name="Titre 2 2 3" xfId="3120"/>
    <cellStyle name="Titre 2 2 4" xfId="3121"/>
    <cellStyle name="Titre 2 2 5" xfId="3122"/>
    <cellStyle name="Titre 2 2 6" xfId="3123"/>
    <cellStyle name="Titre 2 2 7" xfId="3124"/>
    <cellStyle name="Titre 2 2 8" xfId="3125"/>
    <cellStyle name="Titre 2 2 9" xfId="3126"/>
    <cellStyle name="Titre 2 3" xfId="3127"/>
    <cellStyle name="Titre 2 3 2" xfId="3128"/>
    <cellStyle name="Titre 2 3 3" xfId="3129"/>
    <cellStyle name="Titre 2 3 4" xfId="3130"/>
    <cellStyle name="Titre 2 3 5" xfId="3131"/>
    <cellStyle name="Titre 2 3 6" xfId="3132"/>
    <cellStyle name="Titre 2 4" xfId="3133"/>
    <cellStyle name="Titre 2 4 2" xfId="3134"/>
    <cellStyle name="Titre 2 4 3" xfId="3135"/>
    <cellStyle name="Titre 2 4 4" xfId="3136"/>
    <cellStyle name="Titre 2 4 5" xfId="3137"/>
    <cellStyle name="Titre 2 4 6" xfId="3138"/>
    <cellStyle name="Titre 2 5" xfId="3139"/>
    <cellStyle name="Titre 2 5 2" xfId="3140"/>
    <cellStyle name="Titre 2 5 3" xfId="3141"/>
    <cellStyle name="Titre 2 5 4" xfId="3142"/>
    <cellStyle name="Titre 2 5 5" xfId="3143"/>
    <cellStyle name="Titre 2 5 6" xfId="3144"/>
    <cellStyle name="Titre 2 6" xfId="3145"/>
    <cellStyle name="Titre 2 6 2" xfId="3146"/>
    <cellStyle name="Titre 2 6 3" xfId="3147"/>
    <cellStyle name="Titre 2 6 4" xfId="3148"/>
    <cellStyle name="Titre 2 6 5" xfId="3149"/>
    <cellStyle name="Titre 2 6 6" xfId="3150"/>
    <cellStyle name="Titre 2 7" xfId="3151"/>
    <cellStyle name="Titre 2 7 2" xfId="3152"/>
    <cellStyle name="Titre 2 7 3" xfId="3153"/>
    <cellStyle name="Titre 2 7 4" xfId="3154"/>
    <cellStyle name="Titre 2 7 5" xfId="3155"/>
    <cellStyle name="Titre 2 7 6" xfId="3156"/>
    <cellStyle name="Titre 2 8" xfId="3157"/>
    <cellStyle name="Titre 2 8 2" xfId="3158"/>
    <cellStyle name="Titre 2 8 3" xfId="3159"/>
    <cellStyle name="Titre 2 8 4" xfId="3160"/>
    <cellStyle name="Titre 2 8 5" xfId="3161"/>
    <cellStyle name="Titre 2 8 6" xfId="3162"/>
    <cellStyle name="Titre 2 9" xfId="3163"/>
    <cellStyle name="Titre 2 9 2" xfId="3164"/>
    <cellStyle name="Titre 2 9 3" xfId="3165"/>
    <cellStyle name="Titre 2 9 4" xfId="3166"/>
    <cellStyle name="Titre 2 9 5" xfId="3167"/>
    <cellStyle name="Titre 2 9 6" xfId="3168"/>
    <cellStyle name="Titre 3 10" xfId="3169"/>
    <cellStyle name="Titre 3 11" xfId="3170"/>
    <cellStyle name="Titre 3 12" xfId="3171"/>
    <cellStyle name="Titre 3 13" xfId="3172"/>
    <cellStyle name="Titre 3 14" xfId="3173"/>
    <cellStyle name="Titre 3 15" xfId="3174"/>
    <cellStyle name="Titre 3 16" xfId="3175"/>
    <cellStyle name="Titre 3 2" xfId="3176"/>
    <cellStyle name="Titre 3 2 2" xfId="3177"/>
    <cellStyle name="Titre 3 2 3" xfId="3178"/>
    <cellStyle name="Titre 3 2 4" xfId="3179"/>
    <cellStyle name="Titre 3 2 5" xfId="3180"/>
    <cellStyle name="Titre 3 2 6" xfId="3181"/>
    <cellStyle name="Titre 3 2 7" xfId="3182"/>
    <cellStyle name="Titre 3 2 8" xfId="3183"/>
    <cellStyle name="Titre 3 2 9" xfId="3184"/>
    <cellStyle name="Titre 3 3" xfId="3185"/>
    <cellStyle name="Titre 3 3 2" xfId="3186"/>
    <cellStyle name="Titre 3 3 3" xfId="3187"/>
    <cellStyle name="Titre 3 3 4" xfId="3188"/>
    <cellStyle name="Titre 3 3 5" xfId="3189"/>
    <cellStyle name="Titre 3 3 6" xfId="3190"/>
    <cellStyle name="Titre 3 4" xfId="3191"/>
    <cellStyle name="Titre 3 4 2" xfId="3192"/>
    <cellStyle name="Titre 3 4 3" xfId="3193"/>
    <cellStyle name="Titre 3 4 4" xfId="3194"/>
    <cellStyle name="Titre 3 4 5" xfId="3195"/>
    <cellStyle name="Titre 3 4 6" xfId="3196"/>
    <cellStyle name="Titre 3 5" xfId="3197"/>
    <cellStyle name="Titre 3 5 2" xfId="3198"/>
    <cellStyle name="Titre 3 5 3" xfId="3199"/>
    <cellStyle name="Titre 3 5 4" xfId="3200"/>
    <cellStyle name="Titre 3 5 5" xfId="3201"/>
    <cellStyle name="Titre 3 5 6" xfId="3202"/>
    <cellStyle name="Titre 3 6" xfId="3203"/>
    <cellStyle name="Titre 3 6 2" xfId="3204"/>
    <cellStyle name="Titre 3 6 3" xfId="3205"/>
    <cellStyle name="Titre 3 6 4" xfId="3206"/>
    <cellStyle name="Titre 3 6 5" xfId="3207"/>
    <cellStyle name="Titre 3 6 6" xfId="3208"/>
    <cellStyle name="Titre 3 7" xfId="3209"/>
    <cellStyle name="Titre 3 7 2" xfId="3210"/>
    <cellStyle name="Titre 3 7 3" xfId="3211"/>
    <cellStyle name="Titre 3 7 4" xfId="3212"/>
    <cellStyle name="Titre 3 7 5" xfId="3213"/>
    <cellStyle name="Titre 3 7 6" xfId="3214"/>
    <cellStyle name="Titre 3 8" xfId="3215"/>
    <cellStyle name="Titre 3 8 2" xfId="3216"/>
    <cellStyle name="Titre 3 8 3" xfId="3217"/>
    <cellStyle name="Titre 3 8 4" xfId="3218"/>
    <cellStyle name="Titre 3 8 5" xfId="3219"/>
    <cellStyle name="Titre 3 8 6" xfId="3220"/>
    <cellStyle name="Titre 3 9" xfId="3221"/>
    <cellStyle name="Titre 3 9 2" xfId="3222"/>
    <cellStyle name="Titre 3 9 3" xfId="3223"/>
    <cellStyle name="Titre 3 9 4" xfId="3224"/>
    <cellStyle name="Titre 3 9 5" xfId="3225"/>
    <cellStyle name="Titre 3 9 6" xfId="3226"/>
    <cellStyle name="Titre 4 10" xfId="3227"/>
    <cellStyle name="Titre 4 11" xfId="3228"/>
    <cellStyle name="Titre 4 12" xfId="3229"/>
    <cellStyle name="Titre 4 13" xfId="3230"/>
    <cellStyle name="Titre 4 14" xfId="3231"/>
    <cellStyle name="Titre 4 15" xfId="3232"/>
    <cellStyle name="Titre 4 16" xfId="3233"/>
    <cellStyle name="Titre 4 2" xfId="3234"/>
    <cellStyle name="Titre 4 2 2" xfId="3235"/>
    <cellStyle name="Titre 4 2 3" xfId="3236"/>
    <cellStyle name="Titre 4 2 4" xfId="3237"/>
    <cellStyle name="Titre 4 2 5" xfId="3238"/>
    <cellStyle name="Titre 4 2 6" xfId="3239"/>
    <cellStyle name="Titre 4 2 7" xfId="3240"/>
    <cellStyle name="Titre 4 2 8" xfId="3241"/>
    <cellStyle name="Titre 4 2 9" xfId="3242"/>
    <cellStyle name="Titre 4 3" xfId="3243"/>
    <cellStyle name="Titre 4 3 2" xfId="3244"/>
    <cellStyle name="Titre 4 3 3" xfId="3245"/>
    <cellStyle name="Titre 4 3 4" xfId="3246"/>
    <cellStyle name="Titre 4 3 5" xfId="3247"/>
    <cellStyle name="Titre 4 3 6" xfId="3248"/>
    <cellStyle name="Titre 4 4" xfId="3249"/>
    <cellStyle name="Titre 4 4 2" xfId="3250"/>
    <cellStyle name="Titre 4 4 3" xfId="3251"/>
    <cellStyle name="Titre 4 4 4" xfId="3252"/>
    <cellStyle name="Titre 4 4 5" xfId="3253"/>
    <cellStyle name="Titre 4 4 6" xfId="3254"/>
    <cellStyle name="Titre 4 5" xfId="3255"/>
    <cellStyle name="Titre 4 5 2" xfId="3256"/>
    <cellStyle name="Titre 4 5 3" xfId="3257"/>
    <cellStyle name="Titre 4 5 4" xfId="3258"/>
    <cellStyle name="Titre 4 5 5" xfId="3259"/>
    <cellStyle name="Titre 4 5 6" xfId="3260"/>
    <cellStyle name="Titre 4 6" xfId="3261"/>
    <cellStyle name="Titre 4 6 2" xfId="3262"/>
    <cellStyle name="Titre 4 6 3" xfId="3263"/>
    <cellStyle name="Titre 4 6 4" xfId="3264"/>
    <cellStyle name="Titre 4 6 5" xfId="3265"/>
    <cellStyle name="Titre 4 6 6" xfId="3266"/>
    <cellStyle name="Titre 4 7" xfId="3267"/>
    <cellStyle name="Titre 4 7 2" xfId="3268"/>
    <cellStyle name="Titre 4 7 3" xfId="3269"/>
    <cellStyle name="Titre 4 7 4" xfId="3270"/>
    <cellStyle name="Titre 4 7 5" xfId="3271"/>
    <cellStyle name="Titre 4 7 6" xfId="3272"/>
    <cellStyle name="Titre 4 8" xfId="3273"/>
    <cellStyle name="Titre 4 8 2" xfId="3274"/>
    <cellStyle name="Titre 4 8 3" xfId="3275"/>
    <cellStyle name="Titre 4 8 4" xfId="3276"/>
    <cellStyle name="Titre 4 8 5" xfId="3277"/>
    <cellStyle name="Titre 4 8 6" xfId="3278"/>
    <cellStyle name="Titre 4 9" xfId="3279"/>
    <cellStyle name="Titre 4 9 2" xfId="3280"/>
    <cellStyle name="Titre 4 9 3" xfId="3281"/>
    <cellStyle name="Titre 4 9 4" xfId="3282"/>
    <cellStyle name="Titre 4 9 5" xfId="3283"/>
    <cellStyle name="Titre 4 9 6" xfId="3284"/>
    <cellStyle name="Total 10" xfId="3285"/>
    <cellStyle name="Total 11" xfId="3286"/>
    <cellStyle name="Total 12" xfId="3287"/>
    <cellStyle name="Total 13" xfId="3288"/>
    <cellStyle name="Total 14" xfId="3289"/>
    <cellStyle name="Total 15" xfId="3290"/>
    <cellStyle name="Total 16" xfId="3291"/>
    <cellStyle name="Total 2" xfId="3292"/>
    <cellStyle name="Total 2 2" xfId="3293"/>
    <cellStyle name="Total 2 3" xfId="3294"/>
    <cellStyle name="Total 2 4" xfId="3295"/>
    <cellStyle name="Total 2 5" xfId="3296"/>
    <cellStyle name="Total 2 6" xfId="3297"/>
    <cellStyle name="Total 2 7" xfId="3298"/>
    <cellStyle name="Total 2 8" xfId="3299"/>
    <cellStyle name="Total 2 9" xfId="3300"/>
    <cellStyle name="Total 3" xfId="3301"/>
    <cellStyle name="Total 3 2" xfId="3302"/>
    <cellStyle name="Total 3 3" xfId="3303"/>
    <cellStyle name="Total 3 4" xfId="3304"/>
    <cellStyle name="Total 3 5" xfId="3305"/>
    <cellStyle name="Total 3 6" xfId="3306"/>
    <cellStyle name="Total 4" xfId="3307"/>
    <cellStyle name="Total 4 2" xfId="3308"/>
    <cellStyle name="Total 4 3" xfId="3309"/>
    <cellStyle name="Total 4 4" xfId="3310"/>
    <cellStyle name="Total 4 5" xfId="3311"/>
    <cellStyle name="Total 4 6" xfId="3312"/>
    <cellStyle name="Total 5" xfId="3313"/>
    <cellStyle name="Total 5 2" xfId="3314"/>
    <cellStyle name="Total 5 3" xfId="3315"/>
    <cellStyle name="Total 5 4" xfId="3316"/>
    <cellStyle name="Total 5 5" xfId="3317"/>
    <cellStyle name="Total 5 6" xfId="3318"/>
    <cellStyle name="Total 6" xfId="3319"/>
    <cellStyle name="Total 6 2" xfId="3320"/>
    <cellStyle name="Total 6 3" xfId="3321"/>
    <cellStyle name="Total 6 4" xfId="3322"/>
    <cellStyle name="Total 6 5" xfId="3323"/>
    <cellStyle name="Total 6 6" xfId="3324"/>
    <cellStyle name="Total 7" xfId="3325"/>
    <cellStyle name="Total 7 2" xfId="3326"/>
    <cellStyle name="Total 7 3" xfId="3327"/>
    <cellStyle name="Total 7 4" xfId="3328"/>
    <cellStyle name="Total 7 5" xfId="3329"/>
    <cellStyle name="Total 7 6" xfId="3330"/>
    <cellStyle name="Total 8" xfId="3331"/>
    <cellStyle name="Total 8 2" xfId="3332"/>
    <cellStyle name="Total 8 3" xfId="3333"/>
    <cellStyle name="Total 8 4" xfId="3334"/>
    <cellStyle name="Total 8 5" xfId="3335"/>
    <cellStyle name="Total 8 6" xfId="3336"/>
    <cellStyle name="Total 9" xfId="3337"/>
    <cellStyle name="Total 9 2" xfId="3338"/>
    <cellStyle name="Total 9 3" xfId="3339"/>
    <cellStyle name="Total 9 4" xfId="3340"/>
    <cellStyle name="Total 9 5" xfId="3341"/>
    <cellStyle name="Total 9 6" xfId="3342"/>
    <cellStyle name="Vérification 10" xfId="3343"/>
    <cellStyle name="Vérification 11" xfId="3344"/>
    <cellStyle name="Vérification 12" xfId="3345"/>
    <cellStyle name="Vérification 13" xfId="3346"/>
    <cellStyle name="Vérification 14" xfId="3347"/>
    <cellStyle name="Vérification 15" xfId="3348"/>
    <cellStyle name="Vérification 16" xfId="3349"/>
    <cellStyle name="Vérification 2" xfId="3350"/>
    <cellStyle name="Vérification 2 2" xfId="3351"/>
    <cellStyle name="Vérification 2 3" xfId="3352"/>
    <cellStyle name="Vérification 2 4" xfId="3353"/>
    <cellStyle name="Vérification 2 5" xfId="3354"/>
    <cellStyle name="Vérification 2 6" xfId="3355"/>
    <cellStyle name="Vérification 2 7" xfId="3356"/>
    <cellStyle name="Vérification 2 8" xfId="3357"/>
    <cellStyle name="Vérification 2 9" xfId="3358"/>
    <cellStyle name="Vérification 3" xfId="3359"/>
    <cellStyle name="Vérification 3 2" xfId="3360"/>
    <cellStyle name="Vérification 3 3" xfId="3361"/>
    <cellStyle name="Vérification 3 4" xfId="3362"/>
    <cellStyle name="Vérification 3 5" xfId="3363"/>
    <cellStyle name="Vérification 3 6" xfId="3364"/>
    <cellStyle name="Vérification 4" xfId="3365"/>
    <cellStyle name="Vérification 4 2" xfId="3366"/>
    <cellStyle name="Vérification 4 3" xfId="3367"/>
    <cellStyle name="Vérification 4 4" xfId="3368"/>
    <cellStyle name="Vérification 4 5" xfId="3369"/>
    <cellStyle name="Vérification 4 6" xfId="3370"/>
    <cellStyle name="Vérification 5" xfId="3371"/>
    <cellStyle name="Vérification 5 2" xfId="3372"/>
    <cellStyle name="Vérification 5 3" xfId="3373"/>
    <cellStyle name="Vérification 5 4" xfId="3374"/>
    <cellStyle name="Vérification 5 5" xfId="3375"/>
    <cellStyle name="Vérification 5 6" xfId="3376"/>
    <cellStyle name="Vérification 6" xfId="3377"/>
    <cellStyle name="Vérification 6 2" xfId="3378"/>
    <cellStyle name="Vérification 6 3" xfId="3379"/>
    <cellStyle name="Vérification 6 4" xfId="3380"/>
    <cellStyle name="Vérification 6 5" xfId="3381"/>
    <cellStyle name="Vérification 6 6" xfId="3382"/>
    <cellStyle name="Vérification 7" xfId="3383"/>
    <cellStyle name="Vérification 7 2" xfId="3384"/>
    <cellStyle name="Vérification 7 3" xfId="3385"/>
    <cellStyle name="Vérification 7 4" xfId="3386"/>
    <cellStyle name="Vérification 7 5" xfId="3387"/>
    <cellStyle name="Vérification 7 6" xfId="3388"/>
    <cellStyle name="Vérification 8" xfId="3389"/>
    <cellStyle name="Vérification 8 2" xfId="3390"/>
    <cellStyle name="Vérification 8 3" xfId="3391"/>
    <cellStyle name="Vérification 8 4" xfId="3392"/>
    <cellStyle name="Vérification 8 5" xfId="3393"/>
    <cellStyle name="Vérification 8 6" xfId="3394"/>
    <cellStyle name="Vérification 9" xfId="3395"/>
    <cellStyle name="Vérification 9 2" xfId="3396"/>
    <cellStyle name="Vérification 9 3" xfId="3397"/>
    <cellStyle name="Vérification 9 4" xfId="3398"/>
    <cellStyle name="Vérification 9 5" xfId="3399"/>
    <cellStyle name="Vérification 9 6" xfId="3400"/>
    <cellStyle name="표준 2 2 2" xfId="3403"/>
    <cellStyle name="표준_Sheet1" xfId="3404"/>
  </cellStyles>
  <dxfs count="4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7.xml"/><Relationship Id="rId34" Type="http://schemas.openxmlformats.org/officeDocument/2006/relationships/externalLink" Target="externalLinks/externalLink20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5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31" Type="http://schemas.openxmlformats.org/officeDocument/2006/relationships/externalLink" Target="externalLinks/externalLink17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3.png"/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3.png"/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250030</xdr:colOff>
      <xdr:row>0</xdr:row>
      <xdr:rowOff>119064</xdr:rowOff>
    </xdr:from>
    <xdr:to>
      <xdr:col>13</xdr:col>
      <xdr:colOff>116417</xdr:colOff>
      <xdr:row>2</xdr:row>
      <xdr:rowOff>264585</xdr:rowOff>
    </xdr:to>
    <xdr:pic>
      <xdr:nvPicPr>
        <xdr:cNvPr id="5" name="Image 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197" y="119064"/>
          <a:ext cx="11243470" cy="8228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83608</xdr:colOff>
      <xdr:row>1</xdr:row>
      <xdr:rowOff>93133</xdr:rowOff>
    </xdr:from>
    <xdr:ext cx="487892" cy="564092"/>
    <xdr:pic>
      <xdr:nvPicPr>
        <xdr:cNvPr id="7" name="image2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483" y="264583"/>
          <a:ext cx="487892" cy="564092"/>
        </a:xfrm>
        <a:prstGeom prst="rect">
          <a:avLst/>
        </a:prstGeom>
      </xdr:spPr>
    </xdr:pic>
    <xdr:clientData/>
  </xdr:oneCellAnchor>
  <xdr:twoCellAnchor editAs="oneCell">
    <xdr:from>
      <xdr:col>2</xdr:col>
      <xdr:colOff>104775</xdr:colOff>
      <xdr:row>1</xdr:row>
      <xdr:rowOff>142875</xdr:rowOff>
    </xdr:from>
    <xdr:to>
      <xdr:col>3</xdr:col>
      <xdr:colOff>190500</xdr:colOff>
      <xdr:row>3</xdr:row>
      <xdr:rowOff>104775</xdr:rowOff>
    </xdr:to>
    <xdr:pic>
      <xdr:nvPicPr>
        <xdr:cNvPr id="13" name="Image 1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314325"/>
          <a:ext cx="504825" cy="533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19049</xdr:colOff>
      <xdr:row>51</xdr:row>
      <xdr:rowOff>28575</xdr:rowOff>
    </xdr:from>
    <xdr:to>
      <xdr:col>14</xdr:col>
      <xdr:colOff>561975</xdr:colOff>
      <xdr:row>57</xdr:row>
      <xdr:rowOff>0</xdr:rowOff>
    </xdr:to>
    <xdr:pic>
      <xdr:nvPicPr>
        <xdr:cNvPr id="17" name="Image 1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4" y="9039225"/>
          <a:ext cx="6972301" cy="217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80963</xdr:colOff>
      <xdr:row>8</xdr:row>
      <xdr:rowOff>90488</xdr:rowOff>
    </xdr:from>
    <xdr:to>
      <xdr:col>18</xdr:col>
      <xdr:colOff>623888</xdr:colOff>
      <xdr:row>11</xdr:row>
      <xdr:rowOff>119063</xdr:rowOff>
    </xdr:to>
    <xdr:sp macro="" textlink="">
      <xdr:nvSpPr>
        <xdr:cNvPr id="2" name="Down Arrow 1"/>
        <xdr:cNvSpPr/>
      </xdr:nvSpPr>
      <xdr:spPr>
        <a:xfrm rot="5400000">
          <a:off x="7286625" y="1895476"/>
          <a:ext cx="542925" cy="6667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742949</xdr:colOff>
      <xdr:row>8</xdr:row>
      <xdr:rowOff>104775</xdr:rowOff>
    </xdr:from>
    <xdr:to>
      <xdr:col>20</xdr:col>
      <xdr:colOff>0</xdr:colOff>
      <xdr:row>12</xdr:row>
      <xdr:rowOff>9525</xdr:rowOff>
    </xdr:to>
    <xdr:sp macro="" textlink="">
      <xdr:nvSpPr>
        <xdr:cNvPr id="3" name="Rounded Rectangle 2"/>
        <xdr:cNvSpPr/>
      </xdr:nvSpPr>
      <xdr:spPr>
        <a:xfrm>
          <a:off x="8010524" y="1971675"/>
          <a:ext cx="2447925" cy="5905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 b="1">
              <a:solidFill>
                <a:sysClr val="windowText" lastClr="000000"/>
              </a:solidFill>
            </a:rPr>
            <a:t>Inserer</a:t>
          </a:r>
          <a:r>
            <a:rPr lang="fr-FR" sz="1400" b="1" baseline="0">
              <a:solidFill>
                <a:sysClr val="windowText" lastClr="000000"/>
              </a:solidFill>
            </a:rPr>
            <a:t> la photo apartir de fichier reper de soudeur</a:t>
          </a:r>
        </a:p>
        <a:p>
          <a:pPr algn="l"/>
          <a:endParaRPr lang="fr-FR" sz="1200"/>
        </a:p>
      </xdr:txBody>
    </xdr:sp>
    <xdr:clientData/>
  </xdr:twoCellAnchor>
  <xdr:twoCellAnchor editAs="oneCell">
    <xdr:from>
      <xdr:col>20</xdr:col>
      <xdr:colOff>419101</xdr:colOff>
      <xdr:row>4</xdr:row>
      <xdr:rowOff>0</xdr:rowOff>
    </xdr:from>
    <xdr:to>
      <xdr:col>22</xdr:col>
      <xdr:colOff>514351</xdr:colOff>
      <xdr:row>13</xdr:row>
      <xdr:rowOff>66675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9426" y="1028700"/>
          <a:ext cx="1619250" cy="1809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34636</xdr:colOff>
      <xdr:row>1</xdr:row>
      <xdr:rowOff>95250</xdr:rowOff>
    </xdr:from>
    <xdr:to>
      <xdr:col>10</xdr:col>
      <xdr:colOff>848591</xdr:colOff>
      <xdr:row>5</xdr:row>
      <xdr:rowOff>78797</xdr:rowOff>
    </xdr:to>
    <xdr:pic>
      <xdr:nvPicPr>
        <xdr:cNvPr id="2" name="Imag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36" y="200025"/>
          <a:ext cx="6662305" cy="7455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18827</xdr:colOff>
      <xdr:row>1</xdr:row>
      <xdr:rowOff>46226</xdr:rowOff>
    </xdr:from>
    <xdr:ext cx="787997" cy="618612"/>
    <xdr:pic>
      <xdr:nvPicPr>
        <xdr:cNvPr id="3" name="image2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268" y="281550"/>
          <a:ext cx="787997" cy="618612"/>
        </a:xfrm>
        <a:prstGeom prst="rect">
          <a:avLst/>
        </a:prstGeom>
      </xdr:spPr>
    </xdr:pic>
    <xdr:clientData/>
  </xdr:oneCellAnchor>
  <xdr:twoCellAnchor editAs="oneCell">
    <xdr:from>
      <xdr:col>3</xdr:col>
      <xdr:colOff>493059</xdr:colOff>
      <xdr:row>1</xdr:row>
      <xdr:rowOff>100853</xdr:rowOff>
    </xdr:from>
    <xdr:to>
      <xdr:col>4</xdr:col>
      <xdr:colOff>795617</xdr:colOff>
      <xdr:row>3</xdr:row>
      <xdr:rowOff>155482</xdr:rowOff>
    </xdr:to>
    <xdr:pic>
      <xdr:nvPicPr>
        <xdr:cNvPr id="9" name="Image 8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6412" y="392206"/>
          <a:ext cx="818029" cy="54768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10587</xdr:colOff>
      <xdr:row>27</xdr:row>
      <xdr:rowOff>31749</xdr:rowOff>
    </xdr:from>
    <xdr:to>
      <xdr:col>22</xdr:col>
      <xdr:colOff>1005416</xdr:colOff>
      <xdr:row>36</xdr:row>
      <xdr:rowOff>338667</xdr:rowOff>
    </xdr:to>
    <xdr:pic>
      <xdr:nvPicPr>
        <xdr:cNvPr id="10" name="Image 9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4" y="7736416"/>
          <a:ext cx="12107329" cy="1905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142875</xdr:colOff>
      <xdr:row>12</xdr:row>
      <xdr:rowOff>154781</xdr:rowOff>
    </xdr:from>
    <xdr:to>
      <xdr:col>22</xdr:col>
      <xdr:colOff>416719</xdr:colOff>
      <xdr:row>18</xdr:row>
      <xdr:rowOff>238124</xdr:rowOff>
    </xdr:to>
    <xdr:grpSp>
      <xdr:nvGrpSpPr>
        <xdr:cNvPr id="25" name="Group 24"/>
        <xdr:cNvGrpSpPr/>
      </xdr:nvGrpSpPr>
      <xdr:grpSpPr>
        <a:xfrm>
          <a:off x="607219" y="3452812"/>
          <a:ext cx="11203781" cy="1869281"/>
          <a:chOff x="762000" y="4333875"/>
          <a:chExt cx="10156031" cy="2905125"/>
        </a:xfrm>
      </xdr:grpSpPr>
      <xdr:cxnSp macro="">
        <xdr:nvCxnSpPr>
          <xdr:cNvPr id="21" name="Straight Connector 20"/>
          <xdr:cNvCxnSpPr/>
        </xdr:nvCxnSpPr>
        <xdr:spPr>
          <a:xfrm>
            <a:off x="881062" y="4333875"/>
            <a:ext cx="1003696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/>
          <xdr:cNvCxnSpPr/>
        </xdr:nvCxnSpPr>
        <xdr:spPr>
          <a:xfrm flipV="1">
            <a:off x="762000" y="4345782"/>
            <a:ext cx="10144125" cy="289321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33618</xdr:colOff>
      <xdr:row>1</xdr:row>
      <xdr:rowOff>78441</xdr:rowOff>
    </xdr:from>
    <xdr:ext cx="885264" cy="635751"/>
    <xdr:pic>
      <xdr:nvPicPr>
        <xdr:cNvPr id="3" name="image2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471" y="78441"/>
          <a:ext cx="885264" cy="635751"/>
        </a:xfrm>
        <a:prstGeom prst="rect">
          <a:avLst/>
        </a:prstGeom>
      </xdr:spPr>
    </xdr:pic>
    <xdr:clientData/>
  </xdr:oneCellAnchor>
  <xdr:twoCellAnchor>
    <xdr:from>
      <xdr:col>14</xdr:col>
      <xdr:colOff>11206</xdr:colOff>
      <xdr:row>12</xdr:row>
      <xdr:rowOff>44824</xdr:rowOff>
    </xdr:from>
    <xdr:to>
      <xdr:col>14</xdr:col>
      <xdr:colOff>1746250</xdr:colOff>
      <xdr:row>22</xdr:row>
      <xdr:rowOff>190500</xdr:rowOff>
    </xdr:to>
    <xdr:sp macro="" textlink="">
      <xdr:nvSpPr>
        <xdr:cNvPr id="4" name="Texte 9"/>
        <xdr:cNvSpPr txBox="1">
          <a:spLocks noChangeArrowheads="1"/>
        </xdr:cNvSpPr>
      </xdr:nvSpPr>
      <xdr:spPr bwMode="auto">
        <a:xfrm>
          <a:off x="10964956" y="3177491"/>
          <a:ext cx="1735044" cy="3003176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A1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= Fissures Longitudinales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Aa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= Fissures Transversales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Ab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= Fissures Radiales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= Fissures de cratère de cordon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Ad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=Fissures Discontinues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   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= Porosité Gazeuse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Ba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= Porosité éparpille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Bb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= Nids de soufflures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Bc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= Soufflures alignées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Bd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= Soufflures allongées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Be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= Soufflures vermiculaires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   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= Cône de retrait</a:t>
          </a: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Ci 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= Concav. Interne                                          </a:t>
          </a: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 D   =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Inclusion de laitier isolés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Da 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= Inclusion de laitier group.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  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= Manque de fusion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Ea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= Manque de pénétration</a:t>
          </a: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Ed=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Excès difeauts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F  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= Caniveaux latéraux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Fa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= Caniveaux à la racine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  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= Excès de pénétration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Ga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= Écoulement de métal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  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= Dénivellation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Ha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= Contre aire à la racine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Hb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= Défaut de reprise </a:t>
          </a:r>
        </a:p>
        <a:p>
          <a:pPr algn="l" rtl="0">
            <a:defRPr sz="1000"/>
          </a:pPr>
          <a:r>
            <a:rPr lang="fr-FR" sz="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Rf= 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Refaire Finition</a:t>
          </a:r>
          <a:endParaRPr lang="fr-FR" sz="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</a:t>
          </a:r>
          <a:r>
            <a:rPr lang="fr-FR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= Perçage</a:t>
          </a:r>
        </a:p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14</xdr:col>
      <xdr:colOff>51048</xdr:colOff>
      <xdr:row>24</xdr:row>
      <xdr:rowOff>61010</xdr:rowOff>
    </xdr:from>
    <xdr:to>
      <xdr:col>14</xdr:col>
      <xdr:colOff>1788583</xdr:colOff>
      <xdr:row>27</xdr:row>
      <xdr:rowOff>281206</xdr:rowOff>
    </xdr:to>
    <xdr:sp macro="" textlink="">
      <xdr:nvSpPr>
        <xdr:cNvPr id="6" name="Texte 1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11004798" y="6622677"/>
          <a:ext cx="1737535" cy="1077446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fr-FR" sz="8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A</a:t>
          </a:r>
          <a:r>
            <a:rPr lang="fr-FR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   = Acceptable</a:t>
          </a:r>
        </a:p>
        <a:p>
          <a:pPr algn="l" rtl="0">
            <a:defRPr sz="1000"/>
          </a:pPr>
          <a:endParaRPr lang="fr-FR" sz="100" b="0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r>
            <a:rPr lang="fr-FR" sz="8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NR</a:t>
          </a:r>
          <a:r>
            <a:rPr lang="fr-FR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= A Réparer</a:t>
          </a:r>
        </a:p>
        <a:p>
          <a:pPr algn="l" rtl="0">
            <a:defRPr sz="1000"/>
          </a:pPr>
          <a:endParaRPr lang="fr-FR" sz="100" b="0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r>
            <a:rPr lang="fr-FR" sz="8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NT</a:t>
          </a:r>
          <a:r>
            <a:rPr lang="fr-FR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= A Couper</a:t>
          </a:r>
        </a:p>
        <a:p>
          <a:pPr algn="l" rtl="0">
            <a:defRPr sz="1000"/>
          </a:pPr>
          <a:endParaRPr lang="fr-FR" sz="100" b="0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r>
            <a:rPr lang="fr-FR" sz="8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NX</a:t>
          </a:r>
          <a:r>
            <a:rPr lang="fr-FR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= Radiographie inacceptable</a:t>
          </a:r>
        </a:p>
        <a:p>
          <a:pPr algn="l" rtl="0">
            <a:defRPr sz="1000"/>
          </a:pPr>
          <a:endParaRPr lang="fr-FR" sz="100" b="0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r>
            <a:rPr lang="fr-FR" sz="8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RX</a:t>
          </a:r>
          <a:r>
            <a:rPr lang="fr-FR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= Répetition pour Confront</a:t>
          </a:r>
        </a:p>
        <a:p>
          <a:pPr algn="l" rtl="0">
            <a:defRPr sz="1000"/>
          </a:pPr>
          <a:r>
            <a:rPr lang="fr-FR" sz="8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EX</a:t>
          </a:r>
          <a:r>
            <a:rPr lang="fr-FR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= Etendie Controle </a:t>
          </a:r>
        </a:p>
      </xdr:txBody>
    </xdr:sp>
    <xdr:clientData/>
  </xdr:twoCellAnchor>
  <xdr:twoCellAnchor>
    <xdr:from>
      <xdr:col>14</xdr:col>
      <xdr:colOff>33617</xdr:colOff>
      <xdr:row>22</xdr:row>
      <xdr:rowOff>190500</xdr:rowOff>
    </xdr:from>
    <xdr:to>
      <xdr:col>14</xdr:col>
      <xdr:colOff>1756832</xdr:colOff>
      <xdr:row>23</xdr:row>
      <xdr:rowOff>278901</xdr:rowOff>
    </xdr:to>
    <xdr:sp macro="" textlink="">
      <xdr:nvSpPr>
        <xdr:cNvPr id="7" name="Texte 1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10987367" y="6180667"/>
          <a:ext cx="1723215" cy="374151"/>
        </a:xfrm>
        <a:prstGeom prst="rect">
          <a:avLst/>
        </a:prstGeom>
        <a:pattFill prst="pct25">
          <a:fgClr>
            <a:srgbClr val="000000"/>
          </a:fgClr>
          <a:bgClr>
            <a:srgbClr val="FFFFFF"/>
          </a:bgClr>
        </a:patt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fr-FR" sz="10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Jugement</a:t>
          </a:r>
        </a:p>
      </xdr:txBody>
    </xdr:sp>
    <xdr:clientData/>
  </xdr:twoCellAnchor>
  <xdr:twoCellAnchor editAs="oneCell">
    <xdr:from>
      <xdr:col>3</xdr:col>
      <xdr:colOff>349250</xdr:colOff>
      <xdr:row>1</xdr:row>
      <xdr:rowOff>95250</xdr:rowOff>
    </xdr:from>
    <xdr:to>
      <xdr:col>4</xdr:col>
      <xdr:colOff>529167</xdr:colOff>
      <xdr:row>3</xdr:row>
      <xdr:rowOff>158750</xdr:rowOff>
    </xdr:to>
    <xdr:pic>
      <xdr:nvPicPr>
        <xdr:cNvPr id="13" name="Image 1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8583" y="95250"/>
          <a:ext cx="899584" cy="571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21167</xdr:colOff>
      <xdr:row>29</xdr:row>
      <xdr:rowOff>31750</xdr:rowOff>
    </xdr:from>
    <xdr:to>
      <xdr:col>14</xdr:col>
      <xdr:colOff>1778000</xdr:colOff>
      <xdr:row>38</xdr:row>
      <xdr:rowOff>370417</xdr:rowOff>
    </xdr:to>
    <xdr:pic>
      <xdr:nvPicPr>
        <xdr:cNvPr id="14" name="Image 1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167" y="8043333"/>
          <a:ext cx="12456583" cy="1957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83343</xdr:colOff>
      <xdr:row>13</xdr:row>
      <xdr:rowOff>130968</xdr:rowOff>
    </xdr:from>
    <xdr:to>
      <xdr:col>13</xdr:col>
      <xdr:colOff>214313</xdr:colOff>
      <xdr:row>20</xdr:row>
      <xdr:rowOff>130969</xdr:rowOff>
    </xdr:to>
    <xdr:grpSp>
      <xdr:nvGrpSpPr>
        <xdr:cNvPr id="10" name="Group 9"/>
        <xdr:cNvGrpSpPr/>
      </xdr:nvGrpSpPr>
      <xdr:grpSpPr>
        <a:xfrm>
          <a:off x="654843" y="3559968"/>
          <a:ext cx="9751220" cy="2000251"/>
          <a:chOff x="762000" y="4333875"/>
          <a:chExt cx="10156031" cy="2905125"/>
        </a:xfrm>
      </xdr:grpSpPr>
      <xdr:cxnSp macro="">
        <xdr:nvCxnSpPr>
          <xdr:cNvPr id="15" name="Straight Connector 14"/>
          <xdr:cNvCxnSpPr/>
        </xdr:nvCxnSpPr>
        <xdr:spPr>
          <a:xfrm>
            <a:off x="881062" y="4333875"/>
            <a:ext cx="1003696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Straight Connector 15"/>
          <xdr:cNvCxnSpPr/>
        </xdr:nvCxnSpPr>
        <xdr:spPr>
          <a:xfrm flipV="1">
            <a:off x="762000" y="4345782"/>
            <a:ext cx="10144125" cy="2893218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5</xdr:row>
      <xdr:rowOff>47624</xdr:rowOff>
    </xdr:from>
    <xdr:to>
      <xdr:col>30</xdr:col>
      <xdr:colOff>161925</xdr:colOff>
      <xdr:row>6</xdr:row>
      <xdr:rowOff>733424</xdr:rowOff>
    </xdr:to>
    <xdr:sp macro="" textlink="">
      <xdr:nvSpPr>
        <xdr:cNvPr id="2" name="Rounded Rectangle 1"/>
        <xdr:cNvSpPr/>
      </xdr:nvSpPr>
      <xdr:spPr>
        <a:xfrm>
          <a:off x="11010900" y="1247774"/>
          <a:ext cx="2447925" cy="733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600" b="1">
              <a:solidFill>
                <a:sysClr val="windowText" lastClr="000000"/>
              </a:solidFill>
            </a:rPr>
            <a:t>Filtrer le</a:t>
          </a:r>
          <a:r>
            <a:rPr lang="fr-FR" sz="1600" b="1" baseline="0">
              <a:solidFill>
                <a:sysClr val="windowText" lastClr="000000"/>
              </a:solidFill>
            </a:rPr>
            <a:t> "</a:t>
          </a:r>
          <a:r>
            <a:rPr lang="fr-FR" sz="1600" b="1" baseline="0">
              <a:solidFill>
                <a:srgbClr val="FF0000"/>
              </a:solidFill>
            </a:rPr>
            <a:t>1</a:t>
          </a:r>
          <a:r>
            <a:rPr lang="fr-FR" sz="1600" b="1" baseline="0">
              <a:solidFill>
                <a:sysClr val="windowText" lastClr="000000"/>
              </a:solidFill>
            </a:rPr>
            <a:t>" dans                         la cellule</a:t>
          </a:r>
          <a:r>
            <a:rPr lang="fr-FR" sz="1600" b="1">
              <a:solidFill>
                <a:sysClr val="windowText" lastClr="000000"/>
              </a:solidFill>
            </a:rPr>
            <a:t>   </a:t>
          </a:r>
          <a:r>
            <a:rPr lang="fr-FR" sz="1600" b="1">
              <a:solidFill>
                <a:srgbClr val="FF0000"/>
              </a:solidFill>
            </a:rPr>
            <a:t>AA7</a:t>
          </a:r>
          <a:endParaRPr lang="fr-FR" sz="1600" b="1" baseline="0">
            <a:solidFill>
              <a:srgbClr val="FF0000"/>
            </a:solidFill>
          </a:endParaRPr>
        </a:p>
        <a:p>
          <a:pPr algn="ctr"/>
          <a:endParaRPr lang="fr-FR" sz="12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250030</xdr:colOff>
      <xdr:row>0</xdr:row>
      <xdr:rowOff>119064</xdr:rowOff>
    </xdr:from>
    <xdr:to>
      <xdr:col>13</xdr:col>
      <xdr:colOff>116417</xdr:colOff>
      <xdr:row>2</xdr:row>
      <xdr:rowOff>264585</xdr:rowOff>
    </xdr:to>
    <xdr:pic>
      <xdr:nvPicPr>
        <xdr:cNvPr id="2" name="Image 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080" y="119064"/>
          <a:ext cx="11239237" cy="8122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-PROJET/1-Raccordement%20%2007%20puits%20de%20production%20de%20gaz%20gisement%20gazier%20de%20%20GUERT%20EL%20GUEFOUL%20-%20IN%20SALAH%20GAZ/2-PIPING/1-Carnet%20De%20Soudage/QC%20TOUAT%20GAZ/DATA%20BASE%20GT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PROJET\1-GTG%20MRU\1-CARNET%20DE%20SOUDURE%20MRU\1-PROJET\1-Raccordement%20%2007%20puits%20de%20production%20de%20gaz%20gisement%20gazier%20de%20%20GUERT%20EL%20GUEFOUL%20-%20IN%20SALAH%20GAZ\2-PIPING\1-Carnet%20De%20Soudage\QC%20TOUAT%20GAZ\DATA%20BASE%20GTP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ND\PV%20Visuel\SUIV%20LIGNE\SUIVI%20LIGNE%20%20TN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8544%20Travaux\RACCORDEMENT%20HRC%2071-MFD%20M1E1\Documents%20and%20Settings\hhaddar.DRR\Bureau\CEN-1%20%20ONR\HR%20S-33\carnet%20de%20soudure%20-%20L-MHR%20S%2013%20%20--L%20TEST%20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8544%20Travaux/RACCORDEMENT%20HRC%2071-MFD%20M1E1/Documents%20and%20Settings/hhaddar.DRR/Bureau/CEN-1%20%20ONR/HR%20S-33/carnet%20de%20soudure%20-%20L-MHR%20S%2013%20%20--L%20TEST%201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aadi\Desktop\Welding%20Log\8544%20Travaux\RACCORDEMENT%20HRC%2071-MFD%20M1E1\Documents%20and%20Settings\hhaddar.DRR\Bureau\CEN-1%20%20ONR\HR%20S-33\carnet%20de%20soudure%20-%20L-MHR%20S%2013%20%20--L%20TEST%201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1-PROJET/1-11-8544%20Travaux/1-Raccordement%20de%20puits%20producteur%20de%20Gaz%20LD-II/DOUBLE%20JOINTING%20LDII/DOUBLE%20JOINTING%20LDI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aadi\Desktop\Welding%20Log\1-11-8544%20Travaux\1-HR168%20Vers%20E6J3\LIGNE%20168\1-CARNET%20DE%20SOUDURE\ligne-HR168%20VERS%20JONCTION%20%20E6J3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PROJET\1-11-8544%20Travaux\1-Raccordement%20de%20puits%20producteur%20de%20Gaz%20LD-II\1-%20LIGNE%20HR164%20VERS%20E3J1\ligne%20HR164%20%20VERS%20E3J1%20%20LDII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aadi/Desktop/Welding%20Log/1-PROJET/1-11-8544%20Travaux/1-Raccordement%20de%20puits%20producteur%20de%20Gaz%20LD-II/1-%20LIGNE%20HR164%20VERS%20E3J1/ligne%20HR164%20%20VERS%20E3J1%20%20LDII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aadi\Desktop\Welding%20Log\1-PROJET\1-11-8544%20Travaux\1-Raccordement%20de%20puits%20producteur%20de%20Gaz%20LD-II\1-%20LIGNE%20HR164%20VERS%20E3J1\ligne%20HR164%20%20VERS%20E3J1%20%20LDII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ksrw2097.ds.petrofac.local\shared$\Projects\JU09539A%20&#8211;%20CAFC%20FEED\6.0%20ENGINEERING\6.1%20Process\Equipment%20List\CAFC%20Equipment%20List-%201Ju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PROJET\1-8544%20Travaux\1-Raccordement%20de%20puits%20producteur%20de%20Gaz%20LD-II\6-WQT%20LDII\QC%20TOUAT%20GAZ\DATA%20BASE%20GTP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QC%20TOUAT%20GAZ/DATA%20BASE%20GTP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aadi\Desktop\Welding%20Log\1-11-8544%20Travaux\1-LIGNE%20HR%20173%20SARPI\JGC\WQT%20BOSSTING\WPQT\Users\asaadi\Desktop\WPQT\QC%20TOUAT%20GAZ\DATA%20BASE%20GTP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aadi\Desktop\Welding%20Log\QC%20TOUAT%20GAZ\DATA%20BASE%20GTP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1-PROJET/1-GTG%20Heat%20Exchanger%20Temporary%20Option%201&amp;2/2-WQT%20Heat%20Exchanger%20Temporary%20Option%201&amp;2/1-WELDER%20QUALIFIATION%20GTG%20ADRAR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aadi\Desktop\Welding%20Log\1-PROJET\1-GTG%20Heat%20Exchanger%20Temporary%20Option%201&amp;2\2-WQT%20Heat%20Exchanger%20Temporary%20Option%201&amp;2\1-WELDER%20QUALIFIATION%20GTG%20ADRAR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PROJET\1-8544%20Travaux\1-Raccordement%20de%20puits%20producteur%20de%20Gaz%20LD-II\6-WQT%20LDII\8544%20Travaux\RACCORDEMENT%20HRC%2071-MFD%20M1E1\Documents%20and%20Settings\hhaddar.DRR\Bureau\carnet%20de%20soudure%20-%20L-MHR%20S%2013%20%20--L%20TEST%201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8544%20Travaux/RACCORDEMENT%20HRC%2071-MFD%20M1E1/Documents%20and%20Settings/hhaddar.DRR/Bureau/carnet%20de%20soudure%20-%20L-MHR%20S%2013%20%20--L%20TEST%201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aadi\Desktop\Welding%20Log\8544%20Travaux\RACCORDEMENT%20HRC%2071-MFD%20M1E1\Documents%20and%20Settings\hhaddar.DRR\Bureau\carnet%20de%20soudure%20-%20L-MHR%20S%2013%20%20--L%20TEST%201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PROJET\1-8544%20Travaux\1-Raccordement%20de%20puits%20producteur%20de%20Gaz%20LD-II\6-WQT%20LDII\8544%20Travaux\RACCORDEMENT%20HRC%2071-MFD%20M1E1\Documents%20and%20Settings\hhaddar.DRR\Bureau\BOOSTING\carnet%20de%20soudure%20pipeline%20BOSSTING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8544%20Travaux/RACCORDEMENT%20HRC%2071-MFD%20M1E1/Documents%20and%20Settings/hhaddar.DRR/Bureau/BOOSTING/carnet%20de%20soudure%20pipeline%20BOSSTING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aadi\Desktop\Welding%20Log\8544%20Travaux\RACCORDEMENT%20HRC%2071-MFD%20M1E1\Documents%20and%20Settings\hhaddar.DRR\Bureau\BOOSTING\carnet%20de%20soudure%20pipeline%20BOSSTING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PROJET\1-DESSALEMENT-%20CAP%20DJINET\1-CARNET%20DE%20SOUDURE%20%20%20DESSALEMENT\WELDING%20BOOK%20_GTP_%20USINE%20DE%20DESSALEMENT%20D'EAU%20_CAP%20DJINET%20%2017-10-202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FTUSER-01/Downloads/WELDING%20BOOK%20_GTP_%20TOUAT%20GAZ%20_MERCURY%20%20FAST%20TRACK%20MRU%20PROJET02%20-%2025%20%2005%20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BASE"/>
      <sheetName val="PROG"/>
      <sheetName val="FLASH"/>
      <sheetName val="Welding Report"/>
      <sheetName val="PV REP"/>
      <sheetName val="RT"/>
      <sheetName val="PROG PT"/>
      <sheetName val="PT"/>
      <sheetName val="REPAIR STATUS"/>
      <sheetName val="CLASS PERCENT"/>
      <sheetName val="INFO"/>
      <sheetName val="ISO REL"/>
      <sheetName val="PWHT"/>
      <sheetName val="WPS PRCD"/>
      <sheetName val="SPOOL REL"/>
      <sheetName val="Feuil6"/>
      <sheetName val="DATA BASE GTP"/>
      <sheetName val="Feuil3"/>
      <sheetName val="Feuil4"/>
      <sheetName val="PWHT HARD STATUS"/>
      <sheetName val="SPL REL"/>
      <sheetName val="HARDNESS"/>
      <sheetName val="PMI DATA"/>
      <sheetName val="PMI"/>
      <sheetName val="FERRITE"/>
      <sheetName val="Feuil1"/>
      <sheetName val="Feuil2"/>
      <sheetName val="Feuil5"/>
      <sheetName val="ANNULER"/>
      <sheetName val="PMI D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Y1" t="str">
            <v>ALL</v>
          </cell>
        </row>
        <row r="2">
          <cell r="Y2" t="str">
            <v>CS</v>
          </cell>
        </row>
        <row r="3">
          <cell r="Y3" t="str">
            <v>S S</v>
          </cell>
        </row>
        <row r="4">
          <cell r="Y4" t="str">
            <v>DSS</v>
          </cell>
        </row>
      </sheetData>
      <sheetData sheetId="9">
        <row r="1">
          <cell r="Y1" t="str">
            <v>ALL</v>
          </cell>
        </row>
      </sheetData>
      <sheetData sheetId="10"/>
      <sheetData sheetId="11">
        <row r="1">
          <cell r="Y1" t="str">
            <v>ALL</v>
          </cell>
        </row>
      </sheetData>
      <sheetData sheetId="12">
        <row r="1">
          <cell r="Y1" t="str">
            <v>ALL</v>
          </cell>
        </row>
      </sheetData>
      <sheetData sheetId="13">
        <row r="4">
          <cell r="G4" t="str">
            <v>GTAW</v>
          </cell>
        </row>
        <row r="5">
          <cell r="G5" t="str">
            <v>GTAW+SMAW</v>
          </cell>
        </row>
        <row r="6">
          <cell r="G6" t="str">
            <v>SMAW</v>
          </cell>
        </row>
        <row r="7">
          <cell r="G7" t="str">
            <v>GMAW+FCAW</v>
          </cell>
        </row>
        <row r="8">
          <cell r="G8" t="str">
            <v>GTAW+SMAW</v>
          </cell>
        </row>
        <row r="9">
          <cell r="G9" t="str">
            <v>SMAW</v>
          </cell>
        </row>
        <row r="10">
          <cell r="G10" t="str">
            <v>GMAW+FCAW</v>
          </cell>
        </row>
        <row r="11">
          <cell r="G11" t="str">
            <v>SMAW</v>
          </cell>
        </row>
        <row r="12">
          <cell r="G12" t="str">
            <v>GTAW</v>
          </cell>
        </row>
        <row r="13">
          <cell r="G13" t="str">
            <v>GTAW+SMAW</v>
          </cell>
        </row>
        <row r="14">
          <cell r="G14" t="str">
            <v>SMAW</v>
          </cell>
        </row>
        <row r="15">
          <cell r="G15" t="str">
            <v>GMAW+FCAW</v>
          </cell>
        </row>
        <row r="16">
          <cell r="G16" t="str">
            <v>GTAW+SMAW</v>
          </cell>
        </row>
        <row r="17">
          <cell r="G17" t="str">
            <v>SMAW</v>
          </cell>
        </row>
        <row r="18">
          <cell r="G18" t="str">
            <v>GTAW+SMAW</v>
          </cell>
        </row>
        <row r="19">
          <cell r="G19" t="str">
            <v>GMAW+FCAW</v>
          </cell>
        </row>
        <row r="20">
          <cell r="G20" t="str">
            <v>SMAW</v>
          </cell>
        </row>
        <row r="21">
          <cell r="G21" t="str">
            <v>GTAW</v>
          </cell>
        </row>
        <row r="22">
          <cell r="G22" t="str">
            <v>GTAW+SMAW</v>
          </cell>
        </row>
        <row r="23">
          <cell r="G23" t="str">
            <v>GTAW+SMAW</v>
          </cell>
        </row>
        <row r="24">
          <cell r="G24" t="str">
            <v>SMAW</v>
          </cell>
        </row>
        <row r="25">
          <cell r="G25" t="str">
            <v>SMAW</v>
          </cell>
        </row>
        <row r="26">
          <cell r="G26" t="str">
            <v>GMAW+FCAW</v>
          </cell>
        </row>
        <row r="27">
          <cell r="G27" t="str">
            <v>GTAW+SMAW</v>
          </cell>
        </row>
        <row r="28">
          <cell r="G28" t="str">
            <v>SMAW</v>
          </cell>
        </row>
        <row r="29">
          <cell r="G29" t="str">
            <v>GMAW+FCAW</v>
          </cell>
        </row>
        <row r="30">
          <cell r="G30" t="str">
            <v>SMAW</v>
          </cell>
        </row>
        <row r="31">
          <cell r="G31" t="str">
            <v>GTAW</v>
          </cell>
        </row>
        <row r="32">
          <cell r="G32" t="str">
            <v>GTAW+SMAW</v>
          </cell>
        </row>
        <row r="33">
          <cell r="G33" t="str">
            <v>GTAW+SMAW</v>
          </cell>
        </row>
        <row r="34">
          <cell r="G34" t="str">
            <v>GTAW</v>
          </cell>
        </row>
        <row r="35">
          <cell r="G35" t="str">
            <v>GTAW+SMAW</v>
          </cell>
        </row>
        <row r="36">
          <cell r="G36" t="str">
            <v>GTAW+SMAW</v>
          </cell>
        </row>
        <row r="37">
          <cell r="G37" t="str">
            <v>GTAW+SMAW</v>
          </cell>
        </row>
        <row r="38">
          <cell r="G38" t="str">
            <v>GTAW+SMAW</v>
          </cell>
        </row>
        <row r="39">
          <cell r="G39" t="str">
            <v>GTAW+SMAW</v>
          </cell>
        </row>
        <row r="40">
          <cell r="G40" t="str">
            <v>GTAW</v>
          </cell>
        </row>
        <row r="41">
          <cell r="G41" t="str">
            <v>GTAW+SMAW</v>
          </cell>
        </row>
        <row r="42">
          <cell r="G42" t="str">
            <v>GTAW+SMAW</v>
          </cell>
        </row>
        <row r="43">
          <cell r="G43" t="str">
            <v>GTAW+SMAW</v>
          </cell>
        </row>
        <row r="44">
          <cell r="G44" t="str">
            <v>GTAW+SMAW</v>
          </cell>
        </row>
        <row r="45">
          <cell r="G45" t="str">
            <v>GTAW+SMAW</v>
          </cell>
        </row>
        <row r="46">
          <cell r="G46" t="str">
            <v>GTAW+SMAW</v>
          </cell>
        </row>
        <row r="47">
          <cell r="G47" t="str">
            <v>SMAW</v>
          </cell>
        </row>
        <row r="48">
          <cell r="G48" t="str">
            <v>GMAW+FCAW</v>
          </cell>
        </row>
        <row r="49">
          <cell r="G49" t="str">
            <v>SMAW</v>
          </cell>
        </row>
        <row r="50">
          <cell r="G50" t="str">
            <v>GTAW+GMAW</v>
          </cell>
        </row>
        <row r="51">
          <cell r="G51" t="str">
            <v>GTAW+GMAW</v>
          </cell>
        </row>
        <row r="52">
          <cell r="G52" t="str">
            <v>GTAW+GMAW</v>
          </cell>
        </row>
        <row r="53">
          <cell r="G53" t="str">
            <v>GTAW+FCAW</v>
          </cell>
        </row>
        <row r="54">
          <cell r="G54" t="str">
            <v>GTAW+FCAW</v>
          </cell>
        </row>
        <row r="55">
          <cell r="G55" t="str">
            <v>GTAW+FCAW</v>
          </cell>
        </row>
      </sheetData>
      <sheetData sheetId="14"/>
      <sheetData sheetId="15"/>
      <sheetData sheetId="16" refreshError="1"/>
      <sheetData sheetId="17"/>
      <sheetData sheetId="18"/>
      <sheetData sheetId="19">
        <row r="1">
          <cell r="Y1" t="str">
            <v>ALL</v>
          </cell>
        </row>
      </sheetData>
      <sheetData sheetId="20"/>
      <sheetData sheetId="21">
        <row r="4">
          <cell r="G4" t="str">
            <v>GTAW</v>
          </cell>
        </row>
      </sheetData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BASE"/>
      <sheetName val="PROG"/>
      <sheetName val="FLASH"/>
      <sheetName val="Welding Report"/>
      <sheetName val="PV REP"/>
      <sheetName val="RT"/>
      <sheetName val="PROG PT"/>
      <sheetName val="PT"/>
      <sheetName val="REPAIR STATUS"/>
      <sheetName val="CLASS PERCENT"/>
      <sheetName val="INFO"/>
      <sheetName val="ISO REL"/>
      <sheetName val="PWHT"/>
      <sheetName val="WPS PRCD"/>
      <sheetName val="SPOOL REL"/>
      <sheetName val="Feuil6"/>
      <sheetName val="DATA BASE GTP"/>
      <sheetName val="Feuil3"/>
      <sheetName val="Feuil4"/>
      <sheetName val="PWHT HARD STATUS"/>
      <sheetName val="SPL REL"/>
      <sheetName val="HARDNESS"/>
      <sheetName val="PMI DATA"/>
      <sheetName val="PMI"/>
      <sheetName val="FERRITE"/>
      <sheetName val="Feuil1"/>
      <sheetName val="Feuil2"/>
      <sheetName val="Feuil5"/>
      <sheetName val="ANNULER"/>
      <sheetName val="PMI DSS"/>
      <sheetName val="ANALYSE SA MOIS"/>
      <sheetName val="LIGNE"/>
      <sheetName val="W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Y1" t="str">
            <v>ALL</v>
          </cell>
        </row>
        <row r="2">
          <cell r="Y2" t="str">
            <v>CS</v>
          </cell>
        </row>
        <row r="3">
          <cell r="Y3" t="str">
            <v>S S</v>
          </cell>
        </row>
        <row r="4">
          <cell r="Y4" t="str">
            <v>DSS</v>
          </cell>
        </row>
      </sheetData>
      <sheetData sheetId="9">
        <row r="1">
          <cell r="Y1" t="str">
            <v>ALL</v>
          </cell>
        </row>
      </sheetData>
      <sheetData sheetId="10"/>
      <sheetData sheetId="11">
        <row r="1">
          <cell r="Y1" t="str">
            <v>ALL</v>
          </cell>
        </row>
      </sheetData>
      <sheetData sheetId="12">
        <row r="1">
          <cell r="Y1" t="str">
            <v>ALL</v>
          </cell>
        </row>
      </sheetData>
      <sheetData sheetId="13">
        <row r="4">
          <cell r="G4" t="str">
            <v>GTAW</v>
          </cell>
        </row>
        <row r="5">
          <cell r="G5" t="str">
            <v>GTAW+SMAW</v>
          </cell>
        </row>
        <row r="6">
          <cell r="G6" t="str">
            <v>SMAW</v>
          </cell>
        </row>
        <row r="7">
          <cell r="G7" t="str">
            <v>GMAW+FCAW</v>
          </cell>
        </row>
        <row r="8">
          <cell r="G8" t="str">
            <v>GTAW+SMAW</v>
          </cell>
        </row>
        <row r="9">
          <cell r="G9" t="str">
            <v>SMAW</v>
          </cell>
        </row>
        <row r="10">
          <cell r="G10" t="str">
            <v>GMAW+FCAW</v>
          </cell>
        </row>
        <row r="11">
          <cell r="G11" t="str">
            <v>SMAW</v>
          </cell>
        </row>
        <row r="12">
          <cell r="G12" t="str">
            <v>GTAW</v>
          </cell>
        </row>
        <row r="13">
          <cell r="G13" t="str">
            <v>GTAW+SMAW</v>
          </cell>
        </row>
        <row r="14">
          <cell r="G14" t="str">
            <v>SMAW</v>
          </cell>
        </row>
        <row r="15">
          <cell r="G15" t="str">
            <v>GMAW+FCAW</v>
          </cell>
        </row>
        <row r="16">
          <cell r="G16" t="str">
            <v>GTAW+SMAW</v>
          </cell>
        </row>
        <row r="17">
          <cell r="G17" t="str">
            <v>SMAW</v>
          </cell>
        </row>
        <row r="18">
          <cell r="G18" t="str">
            <v>GTAW+SMAW</v>
          </cell>
        </row>
        <row r="19">
          <cell r="G19" t="str">
            <v>GMAW+FCAW</v>
          </cell>
        </row>
        <row r="20">
          <cell r="G20" t="str">
            <v>SMAW</v>
          </cell>
        </row>
        <row r="21">
          <cell r="G21" t="str">
            <v>GTAW</v>
          </cell>
        </row>
        <row r="22">
          <cell r="G22" t="str">
            <v>GTAW+SMAW</v>
          </cell>
        </row>
        <row r="23">
          <cell r="G23" t="str">
            <v>GTAW+SMAW</v>
          </cell>
        </row>
        <row r="24">
          <cell r="G24" t="str">
            <v>SMAW</v>
          </cell>
        </row>
        <row r="25">
          <cell r="G25" t="str">
            <v>SMAW</v>
          </cell>
        </row>
        <row r="26">
          <cell r="G26" t="str">
            <v>GMAW+FCAW</v>
          </cell>
        </row>
        <row r="27">
          <cell r="G27" t="str">
            <v>GTAW+SMAW</v>
          </cell>
        </row>
        <row r="28">
          <cell r="G28" t="str">
            <v>SMAW</v>
          </cell>
        </row>
        <row r="29">
          <cell r="G29" t="str">
            <v>GMAW+FCAW</v>
          </cell>
        </row>
        <row r="30">
          <cell r="G30" t="str">
            <v>SMAW</v>
          </cell>
        </row>
        <row r="31">
          <cell r="G31" t="str">
            <v>GTAW</v>
          </cell>
        </row>
        <row r="32">
          <cell r="G32" t="str">
            <v>GTAW+SMAW</v>
          </cell>
        </row>
        <row r="33">
          <cell r="G33" t="str">
            <v>GTAW+SMAW</v>
          </cell>
        </row>
        <row r="34">
          <cell r="G34" t="str">
            <v>GTAW</v>
          </cell>
        </row>
        <row r="35">
          <cell r="G35" t="str">
            <v>GTAW+SMAW</v>
          </cell>
        </row>
        <row r="36">
          <cell r="G36" t="str">
            <v>GTAW+SMAW</v>
          </cell>
        </row>
        <row r="37">
          <cell r="G37" t="str">
            <v>GTAW+SMAW</v>
          </cell>
        </row>
        <row r="38">
          <cell r="G38" t="str">
            <v>GTAW+SMAW</v>
          </cell>
        </row>
        <row r="39">
          <cell r="G39" t="str">
            <v>GTAW+SMAW</v>
          </cell>
        </row>
        <row r="40">
          <cell r="G40" t="str">
            <v>GTAW</v>
          </cell>
        </row>
        <row r="41">
          <cell r="G41" t="str">
            <v>GTAW+SMAW</v>
          </cell>
        </row>
        <row r="42">
          <cell r="G42" t="str">
            <v>GTAW+SMAW</v>
          </cell>
        </row>
        <row r="43">
          <cell r="G43" t="str">
            <v>GTAW+SMAW</v>
          </cell>
        </row>
        <row r="44">
          <cell r="G44" t="str">
            <v>GTAW+SMAW</v>
          </cell>
        </row>
        <row r="45">
          <cell r="G45" t="str">
            <v>GTAW+SMAW</v>
          </cell>
        </row>
        <row r="46">
          <cell r="G46" t="str">
            <v>GTAW+SMAW</v>
          </cell>
        </row>
        <row r="47">
          <cell r="G47" t="str">
            <v>SMAW</v>
          </cell>
        </row>
        <row r="48">
          <cell r="G48" t="str">
            <v>GMAW+FCAW</v>
          </cell>
        </row>
        <row r="49">
          <cell r="G49" t="str">
            <v>SMAW</v>
          </cell>
        </row>
        <row r="50">
          <cell r="G50" t="str">
            <v>GTAW+GMAW</v>
          </cell>
        </row>
        <row r="51">
          <cell r="G51" t="str">
            <v>GTAW+GMAW</v>
          </cell>
        </row>
        <row r="52">
          <cell r="G52" t="str">
            <v>GTAW+GMAW</v>
          </cell>
        </row>
        <row r="53">
          <cell r="G53" t="str">
            <v>GTAW+FCAW</v>
          </cell>
        </row>
        <row r="54">
          <cell r="G54" t="str">
            <v>GTAW+FCAW</v>
          </cell>
        </row>
        <row r="55">
          <cell r="G55" t="str">
            <v>GTAW+FCAW</v>
          </cell>
        </row>
      </sheetData>
      <sheetData sheetId="14"/>
      <sheetData sheetId="15"/>
      <sheetData sheetId="16" refreshError="1"/>
      <sheetData sheetId="17"/>
      <sheetData sheetId="18"/>
      <sheetData sheetId="19">
        <row r="1">
          <cell r="Y1" t="str">
            <v>ALL</v>
          </cell>
        </row>
      </sheetData>
      <sheetData sheetId="20"/>
      <sheetData sheetId="21">
        <row r="4">
          <cell r="G4" t="str">
            <v>GTAW</v>
          </cell>
        </row>
      </sheetData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GNE"/>
      <sheetName val="HOMOL"/>
      <sheetName val="Rapp.journalier"/>
      <sheetName val="Rapp.Hébdomadaire SA"/>
      <sheetName val="Rapp.Hébdomadaire MW"/>
      <sheetName val="SITUATION"/>
      <sheetName val="ATTACHMENT"/>
      <sheetName val="ANALYSE SA MOIS"/>
      <sheetName val="ANALYSE MW MOIS"/>
      <sheetName val="ANALYSE RESUL SA Hebdo"/>
      <sheetName val="ANALYSE RESUL MW Hebdo"/>
      <sheetName val=" CARNET-DE-SOUDURE "/>
      <sheetName val="REPAIR STATUS"/>
      <sheetName val="WPS PRCD"/>
      <sheetName val="Rapp_journalier"/>
      <sheetName val="Rapp_Hébdomadaire_SA"/>
      <sheetName val="Rapp_Hébdomadaire_MW"/>
      <sheetName val="ANALYSE_SA_MOIS"/>
      <sheetName val="ANALYSE_MW_MOIS"/>
      <sheetName val="ANALYSE_RESUL_SA_Hebdo"/>
      <sheetName val="ANALYSE_RESUL_MW_Hebdo"/>
      <sheetName val="_CARNET-DE-SOUDURE_"/>
      <sheetName val="REPAIR_STATUS"/>
      <sheetName val="WPS_PRCD"/>
      <sheetName val="Rapp_journalier1"/>
      <sheetName val="Rapp_Hébdomadaire_SA1"/>
      <sheetName val="Rapp_Hébdomadaire_MW1"/>
      <sheetName val="ANALYSE_SA_MOIS1"/>
      <sheetName val="ANALYSE_MW_MOIS1"/>
      <sheetName val="ANALYSE_RESUL_SA_Hebdo1"/>
      <sheetName val="ANALYSE_RESUL_MW_Hebdo1"/>
      <sheetName val="_CARNET-DE-SOUDURE_1"/>
      <sheetName val="REPAIR_STATUS1"/>
      <sheetName val="WPS_PRCD1"/>
      <sheetName val="SELECTION"/>
      <sheetName val="MC-1"/>
      <sheetName val="S-33-TA-001"/>
      <sheetName val="pro"/>
      <sheetName val="PV-RT001"/>
    </sheetNames>
    <sheetDataSet>
      <sheetData sheetId="0">
        <row r="54">
          <cell r="AL54" t="str">
            <v>A</v>
          </cell>
        </row>
        <row r="254">
          <cell r="AZ254">
            <v>1</v>
          </cell>
        </row>
        <row r="312">
          <cell r="AZ312">
            <v>1</v>
          </cell>
        </row>
        <row r="1141">
          <cell r="B1141" t="str">
            <v>MW</v>
          </cell>
          <cell r="C1141">
            <v>44266</v>
          </cell>
          <cell r="D1141" t="str">
            <v>L</v>
          </cell>
        </row>
        <row r="1142">
          <cell r="B1142" t="str">
            <v>MW</v>
          </cell>
          <cell r="C1142">
            <v>44266</v>
          </cell>
          <cell r="D1142" t="str">
            <v>L</v>
          </cell>
        </row>
        <row r="1143">
          <cell r="B1143" t="str">
            <v>MW</v>
          </cell>
          <cell r="C1143">
            <v>44266</v>
          </cell>
          <cell r="D1143" t="str">
            <v>L</v>
          </cell>
          <cell r="AT1143" t="str">
            <v>INR L</v>
          </cell>
        </row>
        <row r="1144">
          <cell r="B1144" t="str">
            <v>MW</v>
          </cell>
          <cell r="C1144">
            <v>44266</v>
          </cell>
          <cell r="D1144" t="str">
            <v>L</v>
          </cell>
          <cell r="AT1144" t="str">
            <v>INR L</v>
          </cell>
        </row>
        <row r="1145">
          <cell r="B1145" t="str">
            <v>MW</v>
          </cell>
          <cell r="C1145">
            <v>44266</v>
          </cell>
          <cell r="D1145" t="str">
            <v>L</v>
          </cell>
          <cell r="AT1145" t="str">
            <v>INR L</v>
          </cell>
        </row>
        <row r="1146">
          <cell r="B1146" t="str">
            <v>MW</v>
          </cell>
          <cell r="C1146">
            <v>44266</v>
          </cell>
          <cell r="D1146" t="str">
            <v>L</v>
          </cell>
          <cell r="AT1146" t="str">
            <v>INR L</v>
          </cell>
        </row>
        <row r="1147">
          <cell r="B1147" t="str">
            <v>MW</v>
          </cell>
          <cell r="C1147">
            <v>44265</v>
          </cell>
          <cell r="D1147" t="str">
            <v>L</v>
          </cell>
          <cell r="AT1147" t="str">
            <v>INR L</v>
          </cell>
        </row>
        <row r="1148">
          <cell r="B1148" t="str">
            <v>MW</v>
          </cell>
          <cell r="C1148">
            <v>44265</v>
          </cell>
          <cell r="D1148" t="str">
            <v>L</v>
          </cell>
          <cell r="V1148">
            <v>44265</v>
          </cell>
          <cell r="W1148" t="str">
            <v>R</v>
          </cell>
          <cell r="AT1148" t="str">
            <v>NR</v>
          </cell>
        </row>
        <row r="1149">
          <cell r="B1149" t="str">
            <v>MW</v>
          </cell>
          <cell r="C1149">
            <v>44265</v>
          </cell>
          <cell r="D1149" t="str">
            <v>L</v>
          </cell>
          <cell r="V1149">
            <v>44265</v>
          </cell>
          <cell r="W1149" t="str">
            <v>A</v>
          </cell>
          <cell r="AT1149" t="str">
            <v>ACC</v>
          </cell>
        </row>
        <row r="1150">
          <cell r="B1150" t="str">
            <v>MW</v>
          </cell>
          <cell r="C1150">
            <v>44265</v>
          </cell>
          <cell r="D1150" t="str">
            <v>L</v>
          </cell>
          <cell r="V1150">
            <v>44265</v>
          </cell>
          <cell r="W1150" t="str">
            <v>A</v>
          </cell>
          <cell r="AT1150" t="str">
            <v>ACC</v>
          </cell>
        </row>
        <row r="1151">
          <cell r="B1151" t="str">
            <v>MW</v>
          </cell>
          <cell r="C1151">
            <v>44265</v>
          </cell>
          <cell r="D1151" t="str">
            <v>L</v>
          </cell>
          <cell r="V1151">
            <v>44265</v>
          </cell>
          <cell r="W1151" t="str">
            <v>A</v>
          </cell>
          <cell r="AT1151" t="str">
            <v>ACC</v>
          </cell>
        </row>
        <row r="1152">
          <cell r="B1152" t="str">
            <v>MW</v>
          </cell>
          <cell r="C1152">
            <v>44265</v>
          </cell>
          <cell r="D1152" t="str">
            <v>L</v>
          </cell>
          <cell r="V1152">
            <v>44265</v>
          </cell>
          <cell r="W1152" t="str">
            <v>A</v>
          </cell>
          <cell r="AT1152" t="str">
            <v>ACC</v>
          </cell>
        </row>
        <row r="1153">
          <cell r="B1153" t="str">
            <v>MW</v>
          </cell>
          <cell r="C1153">
            <v>44265</v>
          </cell>
          <cell r="D1153" t="str">
            <v>L</v>
          </cell>
          <cell r="V1153">
            <v>44265</v>
          </cell>
          <cell r="W1153" t="str">
            <v>A</v>
          </cell>
          <cell r="AT1153" t="str">
            <v>ACC</v>
          </cell>
        </row>
        <row r="1154">
          <cell r="B1154" t="str">
            <v>MW</v>
          </cell>
          <cell r="C1154">
            <v>44264</v>
          </cell>
          <cell r="D1154" t="str">
            <v>L</v>
          </cell>
          <cell r="V1154">
            <v>44264</v>
          </cell>
          <cell r="W1154" t="str">
            <v>A</v>
          </cell>
          <cell r="AT1154" t="str">
            <v>ACC</v>
          </cell>
        </row>
        <row r="1155">
          <cell r="B1155" t="str">
            <v>MW</v>
          </cell>
          <cell r="C1155">
            <v>44264</v>
          </cell>
          <cell r="D1155" t="str">
            <v>L</v>
          </cell>
          <cell r="V1155">
            <v>44264</v>
          </cell>
          <cell r="W1155" t="str">
            <v>A</v>
          </cell>
          <cell r="AT1155" t="str">
            <v>ACC</v>
          </cell>
        </row>
        <row r="1156">
          <cell r="B1156" t="str">
            <v>MW</v>
          </cell>
          <cell r="C1156">
            <v>44264</v>
          </cell>
          <cell r="D1156" t="str">
            <v>L</v>
          </cell>
          <cell r="V1156">
            <v>44264</v>
          </cell>
          <cell r="W1156" t="str">
            <v>A</v>
          </cell>
          <cell r="AT1156" t="str">
            <v>ACC</v>
          </cell>
        </row>
        <row r="1157">
          <cell r="B1157" t="str">
            <v>MW</v>
          </cell>
          <cell r="C1157">
            <v>44264</v>
          </cell>
          <cell r="D1157" t="str">
            <v>L</v>
          </cell>
          <cell r="V1157">
            <v>44264</v>
          </cell>
          <cell r="W1157" t="str">
            <v>A</v>
          </cell>
          <cell r="AT1157" t="str">
            <v>ACC</v>
          </cell>
        </row>
        <row r="1158">
          <cell r="B1158" t="str">
            <v>MW</v>
          </cell>
          <cell r="C1158">
            <v>44264</v>
          </cell>
          <cell r="D1158" t="str">
            <v>L</v>
          </cell>
          <cell r="V1158">
            <v>44264</v>
          </cell>
          <cell r="W1158" t="str">
            <v>A</v>
          </cell>
          <cell r="AT1158" t="str">
            <v>ACC</v>
          </cell>
        </row>
        <row r="1159">
          <cell r="B1159" t="str">
            <v>MW</v>
          </cell>
          <cell r="C1159">
            <v>44264</v>
          </cell>
          <cell r="D1159" t="str">
            <v>L</v>
          </cell>
          <cell r="V1159">
            <v>44264</v>
          </cell>
          <cell r="W1159" t="str">
            <v>A</v>
          </cell>
          <cell r="AT1159" t="str">
            <v>ACC</v>
          </cell>
        </row>
        <row r="1160">
          <cell r="B1160" t="str">
            <v>MW</v>
          </cell>
          <cell r="C1160">
            <v>44264</v>
          </cell>
          <cell r="D1160" t="str">
            <v>L</v>
          </cell>
          <cell r="V1160">
            <v>44264</v>
          </cell>
          <cell r="W1160" t="str">
            <v>A</v>
          </cell>
          <cell r="AT1160" t="str">
            <v>ACC</v>
          </cell>
        </row>
        <row r="1161">
          <cell r="B1161" t="str">
            <v>MW</v>
          </cell>
          <cell r="C1161">
            <v>44264</v>
          </cell>
          <cell r="D1161" t="str">
            <v>L</v>
          </cell>
          <cell r="V1161">
            <v>44264</v>
          </cell>
          <cell r="W1161" t="str">
            <v>A</v>
          </cell>
          <cell r="AT1161" t="str">
            <v>ACC</v>
          </cell>
        </row>
        <row r="1162">
          <cell r="B1162" t="str">
            <v>MW</v>
          </cell>
          <cell r="C1162">
            <v>44264</v>
          </cell>
          <cell r="D1162" t="str">
            <v>L</v>
          </cell>
          <cell r="V1162">
            <v>44264</v>
          </cell>
          <cell r="W1162" t="str">
            <v>A</v>
          </cell>
          <cell r="AT1162" t="str">
            <v>ACC</v>
          </cell>
        </row>
        <row r="1163">
          <cell r="B1163" t="str">
            <v>MW</v>
          </cell>
          <cell r="C1163">
            <v>44264</v>
          </cell>
          <cell r="D1163" t="str">
            <v>L</v>
          </cell>
          <cell r="V1163">
            <v>44264</v>
          </cell>
          <cell r="W1163" t="str">
            <v>A</v>
          </cell>
          <cell r="AT1163" t="str">
            <v>ACC</v>
          </cell>
        </row>
        <row r="1164">
          <cell r="B1164" t="str">
            <v>MW</v>
          </cell>
          <cell r="C1164">
            <v>44264</v>
          </cell>
          <cell r="D1164" t="str">
            <v>L</v>
          </cell>
          <cell r="V1164">
            <v>44264</v>
          </cell>
          <cell r="W1164" t="str">
            <v>A</v>
          </cell>
          <cell r="AT1164" t="str">
            <v>ACC</v>
          </cell>
        </row>
        <row r="1165">
          <cell r="B1165" t="str">
            <v>MW</v>
          </cell>
          <cell r="C1165">
            <v>44264</v>
          </cell>
          <cell r="D1165" t="str">
            <v>L</v>
          </cell>
          <cell r="V1165">
            <v>44264</v>
          </cell>
          <cell r="W1165" t="str">
            <v>A</v>
          </cell>
          <cell r="AT1165" t="str">
            <v>ACC</v>
          </cell>
        </row>
        <row r="1166">
          <cell r="B1166" t="str">
            <v>MW</v>
          </cell>
          <cell r="C1166">
            <v>44264</v>
          </cell>
          <cell r="D1166" t="str">
            <v>L</v>
          </cell>
          <cell r="V1166">
            <v>44264</v>
          </cell>
          <cell r="W1166" t="str">
            <v>A</v>
          </cell>
          <cell r="AT1166" t="str">
            <v>ACC</v>
          </cell>
        </row>
        <row r="1167">
          <cell r="B1167" t="str">
            <v>MW</v>
          </cell>
          <cell r="C1167">
            <v>44264</v>
          </cell>
          <cell r="D1167" t="str">
            <v>L</v>
          </cell>
          <cell r="V1167">
            <v>44264</v>
          </cell>
          <cell r="W1167" t="str">
            <v>A</v>
          </cell>
          <cell r="AT1167" t="str">
            <v>ACC</v>
          </cell>
        </row>
        <row r="1168">
          <cell r="B1168" t="str">
            <v>MW</v>
          </cell>
          <cell r="C1168">
            <v>44264</v>
          </cell>
          <cell r="D1168" t="str">
            <v>L</v>
          </cell>
          <cell r="V1168">
            <v>44264</v>
          </cell>
          <cell r="W1168" t="str">
            <v>A</v>
          </cell>
          <cell r="AT1168" t="str">
            <v>ACC</v>
          </cell>
        </row>
        <row r="1169">
          <cell r="B1169" t="str">
            <v>MW</v>
          </cell>
          <cell r="C1169">
            <v>44264</v>
          </cell>
          <cell r="D1169" t="str">
            <v>L</v>
          </cell>
          <cell r="V1169">
            <v>44264</v>
          </cell>
          <cell r="W1169" t="str">
            <v>A</v>
          </cell>
          <cell r="AT1169" t="str">
            <v>ACC</v>
          </cell>
        </row>
        <row r="1170">
          <cell r="B1170" t="str">
            <v>MW</v>
          </cell>
          <cell r="C1170">
            <v>44264</v>
          </cell>
          <cell r="D1170" t="str">
            <v>L</v>
          </cell>
          <cell r="V1170">
            <v>44264</v>
          </cell>
          <cell r="W1170" t="str">
            <v>A</v>
          </cell>
          <cell r="AT1170" t="str">
            <v>ACC</v>
          </cell>
        </row>
        <row r="1171">
          <cell r="B1171" t="str">
            <v>MW</v>
          </cell>
          <cell r="C1171">
            <v>44264</v>
          </cell>
          <cell r="D1171" t="str">
            <v>L</v>
          </cell>
          <cell r="V1171">
            <v>44264</v>
          </cell>
          <cell r="W1171" t="str">
            <v>A</v>
          </cell>
          <cell r="AT1171" t="str">
            <v>ACC</v>
          </cell>
        </row>
        <row r="1172">
          <cell r="B1172" t="str">
            <v>MW</v>
          </cell>
          <cell r="C1172">
            <v>44264</v>
          </cell>
          <cell r="D1172" t="str">
            <v>L</v>
          </cell>
          <cell r="V1172">
            <v>44264</v>
          </cell>
          <cell r="W1172" t="str">
            <v>A</v>
          </cell>
          <cell r="AT1172" t="str">
            <v>ACC</v>
          </cell>
        </row>
        <row r="1173">
          <cell r="B1173" t="str">
            <v>MW</v>
          </cell>
          <cell r="C1173">
            <v>44264</v>
          </cell>
          <cell r="D1173" t="str">
            <v>L</v>
          </cell>
          <cell r="V1173">
            <v>44264</v>
          </cell>
          <cell r="W1173" t="str">
            <v>A</v>
          </cell>
          <cell r="AT1173" t="str">
            <v>ACC</v>
          </cell>
        </row>
        <row r="1174">
          <cell r="B1174" t="str">
            <v>MW</v>
          </cell>
          <cell r="C1174">
            <v>44264</v>
          </cell>
          <cell r="D1174" t="str">
            <v>L</v>
          </cell>
          <cell r="V1174">
            <v>44264</v>
          </cell>
          <cell r="W1174" t="str">
            <v>A</v>
          </cell>
          <cell r="AT1174" t="str">
            <v>ACC</v>
          </cell>
        </row>
        <row r="1175">
          <cell r="B1175" t="str">
            <v>MW</v>
          </cell>
          <cell r="C1175">
            <v>44264</v>
          </cell>
          <cell r="D1175" t="str">
            <v>L</v>
          </cell>
          <cell r="V1175">
            <v>44264</v>
          </cell>
          <cell r="W1175" t="str">
            <v>RX</v>
          </cell>
          <cell r="AT1175" t="str">
            <v>INR RX</v>
          </cell>
        </row>
        <row r="1176">
          <cell r="B1176" t="str">
            <v>MW</v>
          </cell>
          <cell r="C1176">
            <v>44264</v>
          </cell>
          <cell r="D1176" t="str">
            <v>L</v>
          </cell>
          <cell r="V1176">
            <v>44264</v>
          </cell>
          <cell r="W1176" t="str">
            <v>A</v>
          </cell>
          <cell r="AT1176" t="str">
            <v>ACC</v>
          </cell>
        </row>
        <row r="1177">
          <cell r="B1177" t="str">
            <v>MW</v>
          </cell>
          <cell r="C1177">
            <v>44264</v>
          </cell>
          <cell r="D1177" t="str">
            <v>L</v>
          </cell>
          <cell r="V1177">
            <v>44264</v>
          </cell>
          <cell r="W1177" t="str">
            <v>A</v>
          </cell>
          <cell r="AT1177" t="str">
            <v>ACC</v>
          </cell>
        </row>
        <row r="1178">
          <cell r="B1178" t="str">
            <v>MW</v>
          </cell>
          <cell r="C1178">
            <v>44264</v>
          </cell>
          <cell r="D1178" t="str">
            <v>L</v>
          </cell>
          <cell r="V1178">
            <v>44264</v>
          </cell>
          <cell r="W1178" t="str">
            <v>A</v>
          </cell>
          <cell r="AT1178" t="str">
            <v>ACC</v>
          </cell>
        </row>
        <row r="1179">
          <cell r="B1179" t="str">
            <v>MW</v>
          </cell>
          <cell r="C1179">
            <v>44264</v>
          </cell>
          <cell r="D1179" t="str">
            <v>L</v>
          </cell>
          <cell r="V1179">
            <v>44264</v>
          </cell>
          <cell r="W1179" t="str">
            <v>A</v>
          </cell>
          <cell r="AT1179" t="str">
            <v>ACC</v>
          </cell>
        </row>
        <row r="1180">
          <cell r="B1180" t="str">
            <v>MW</v>
          </cell>
          <cell r="C1180">
            <v>44264</v>
          </cell>
          <cell r="D1180" t="str">
            <v>L</v>
          </cell>
          <cell r="V1180">
            <v>44264</v>
          </cell>
          <cell r="W1180" t="str">
            <v>A</v>
          </cell>
          <cell r="AT1180" t="str">
            <v>ACC</v>
          </cell>
        </row>
        <row r="1181">
          <cell r="B1181" t="str">
            <v>MW</v>
          </cell>
          <cell r="C1181">
            <v>44264</v>
          </cell>
          <cell r="D1181" t="str">
            <v>L</v>
          </cell>
          <cell r="V1181">
            <v>44264</v>
          </cell>
          <cell r="W1181" t="str">
            <v>A</v>
          </cell>
          <cell r="AT1181" t="str">
            <v>ACC</v>
          </cell>
        </row>
        <row r="1182">
          <cell r="B1182" t="str">
            <v>MW</v>
          </cell>
          <cell r="C1182">
            <v>44264</v>
          </cell>
          <cell r="D1182" t="str">
            <v>L</v>
          </cell>
          <cell r="V1182">
            <v>44264</v>
          </cell>
          <cell r="W1182" t="str">
            <v>A</v>
          </cell>
          <cell r="AT1182" t="str">
            <v>ACC</v>
          </cell>
        </row>
        <row r="1183">
          <cell r="B1183" t="str">
            <v>MW</v>
          </cell>
          <cell r="C1183">
            <v>44264</v>
          </cell>
          <cell r="D1183" t="str">
            <v>L</v>
          </cell>
          <cell r="V1183">
            <v>44264</v>
          </cell>
          <cell r="W1183" t="str">
            <v>A</v>
          </cell>
          <cell r="AT1183" t="str">
            <v>ACC</v>
          </cell>
        </row>
        <row r="1184">
          <cell r="B1184" t="str">
            <v>MW</v>
          </cell>
          <cell r="C1184">
            <v>44264</v>
          </cell>
          <cell r="D1184" t="str">
            <v>L</v>
          </cell>
          <cell r="V1184">
            <v>44264</v>
          </cell>
          <cell r="W1184" t="str">
            <v>A</v>
          </cell>
          <cell r="AT1184" t="str">
            <v>ACC</v>
          </cell>
        </row>
        <row r="1185">
          <cell r="B1185" t="str">
            <v>MW</v>
          </cell>
          <cell r="C1185">
            <v>44264</v>
          </cell>
          <cell r="D1185" t="str">
            <v>L</v>
          </cell>
          <cell r="V1185">
            <v>44264</v>
          </cell>
          <cell r="W1185" t="str">
            <v>A</v>
          </cell>
          <cell r="AT1185" t="str">
            <v>ACC</v>
          </cell>
        </row>
        <row r="1186">
          <cell r="B1186" t="str">
            <v>MW</v>
          </cell>
          <cell r="C1186">
            <v>44264</v>
          </cell>
          <cell r="D1186" t="str">
            <v>L</v>
          </cell>
          <cell r="V1186">
            <v>44264</v>
          </cell>
          <cell r="W1186" t="str">
            <v>A</v>
          </cell>
          <cell r="AT1186" t="str">
            <v>ACC</v>
          </cell>
        </row>
        <row r="1187">
          <cell r="B1187" t="str">
            <v>MW</v>
          </cell>
          <cell r="C1187">
            <v>44264</v>
          </cell>
          <cell r="D1187" t="str">
            <v>L</v>
          </cell>
          <cell r="V1187">
            <v>44264</v>
          </cell>
          <cell r="W1187" t="str">
            <v>A</v>
          </cell>
          <cell r="AT1187" t="str">
            <v>ACC</v>
          </cell>
        </row>
        <row r="1188">
          <cell r="B1188" t="str">
            <v>MW</v>
          </cell>
          <cell r="C1188">
            <v>44264</v>
          </cell>
          <cell r="D1188" t="str">
            <v>L</v>
          </cell>
          <cell r="V1188">
            <v>44264</v>
          </cell>
          <cell r="W1188" t="str">
            <v>A</v>
          </cell>
          <cell r="AT1188" t="str">
            <v>ACC</v>
          </cell>
        </row>
        <row r="1189">
          <cell r="B1189" t="str">
            <v>MW</v>
          </cell>
          <cell r="C1189">
            <v>44264</v>
          </cell>
          <cell r="D1189" t="str">
            <v>L</v>
          </cell>
          <cell r="V1189">
            <v>44264</v>
          </cell>
          <cell r="W1189" t="str">
            <v>A</v>
          </cell>
          <cell r="AT1189" t="str">
            <v>ACC</v>
          </cell>
        </row>
        <row r="1190">
          <cell r="B1190" t="str">
            <v>MW</v>
          </cell>
          <cell r="C1190">
            <v>44264</v>
          </cell>
          <cell r="D1190" t="str">
            <v>L</v>
          </cell>
          <cell r="V1190">
            <v>44264</v>
          </cell>
          <cell r="W1190" t="str">
            <v>A</v>
          </cell>
          <cell r="AT1190" t="str">
            <v>ACC</v>
          </cell>
        </row>
        <row r="1191">
          <cell r="B1191" t="str">
            <v>MW</v>
          </cell>
          <cell r="C1191">
            <v>44263</v>
          </cell>
          <cell r="D1191" t="str">
            <v>L</v>
          </cell>
          <cell r="AT1191" t="str">
            <v>INS INT</v>
          </cell>
        </row>
        <row r="1192">
          <cell r="B1192" t="str">
            <v>MW</v>
          </cell>
          <cell r="C1192">
            <v>44263</v>
          </cell>
          <cell r="D1192" t="str">
            <v>L</v>
          </cell>
          <cell r="V1192">
            <v>44263</v>
          </cell>
          <cell r="W1192" t="str">
            <v>A</v>
          </cell>
          <cell r="AT1192" t="str">
            <v>ACC</v>
          </cell>
        </row>
        <row r="1193">
          <cell r="B1193" t="str">
            <v>MW</v>
          </cell>
          <cell r="C1193">
            <v>44263</v>
          </cell>
          <cell r="D1193" t="str">
            <v>L</v>
          </cell>
          <cell r="V1193">
            <v>44263</v>
          </cell>
          <cell r="W1193" t="str">
            <v>A</v>
          </cell>
          <cell r="AT1193" t="str">
            <v>ACC</v>
          </cell>
        </row>
        <row r="1194">
          <cell r="D1194" t="str">
            <v>NS</v>
          </cell>
          <cell r="AT1194" t="str">
            <v>NS</v>
          </cell>
        </row>
        <row r="1195">
          <cell r="B1195" t="str">
            <v>MW</v>
          </cell>
          <cell r="C1195">
            <v>44263</v>
          </cell>
          <cell r="D1195" t="str">
            <v>L</v>
          </cell>
          <cell r="V1195">
            <v>44263</v>
          </cell>
          <cell r="W1195" t="str">
            <v>A</v>
          </cell>
          <cell r="AT1195" t="str">
            <v>ACC</v>
          </cell>
        </row>
        <row r="1196">
          <cell r="B1196" t="str">
            <v>MW</v>
          </cell>
          <cell r="C1196">
            <v>44263</v>
          </cell>
          <cell r="D1196" t="str">
            <v>L</v>
          </cell>
          <cell r="V1196">
            <v>44263</v>
          </cell>
          <cell r="W1196" t="str">
            <v>A</v>
          </cell>
          <cell r="AT1196" t="str">
            <v>ACC</v>
          </cell>
        </row>
        <row r="1197">
          <cell r="B1197" t="str">
            <v>MW</v>
          </cell>
          <cell r="C1197">
            <v>44263</v>
          </cell>
          <cell r="D1197" t="str">
            <v>L</v>
          </cell>
          <cell r="V1197">
            <v>44263</v>
          </cell>
          <cell r="W1197" t="str">
            <v>A</v>
          </cell>
          <cell r="AT1197" t="str">
            <v>ACC</v>
          </cell>
        </row>
        <row r="1198">
          <cell r="B1198" t="str">
            <v>MW</v>
          </cell>
          <cell r="C1198">
            <v>44263</v>
          </cell>
          <cell r="D1198" t="str">
            <v>L</v>
          </cell>
          <cell r="V1198">
            <v>44263</v>
          </cell>
          <cell r="W1198" t="str">
            <v>A</v>
          </cell>
          <cell r="AT1198" t="str">
            <v>ACC</v>
          </cell>
        </row>
        <row r="1199">
          <cell r="B1199" t="str">
            <v>MW</v>
          </cell>
          <cell r="C1199">
            <v>44263</v>
          </cell>
          <cell r="D1199" t="str">
            <v>L</v>
          </cell>
          <cell r="V1199">
            <v>44263</v>
          </cell>
          <cell r="W1199" t="str">
            <v>A</v>
          </cell>
          <cell r="AT1199" t="str">
            <v>ACC</v>
          </cell>
        </row>
        <row r="1200">
          <cell r="B1200" t="str">
            <v>MW</v>
          </cell>
          <cell r="C1200">
            <v>44263</v>
          </cell>
          <cell r="D1200" t="str">
            <v>L</v>
          </cell>
          <cell r="V1200">
            <v>44263</v>
          </cell>
          <cell r="W1200" t="str">
            <v>A</v>
          </cell>
          <cell r="AT1200" t="str">
            <v>ACC</v>
          </cell>
        </row>
        <row r="1201">
          <cell r="B1201" t="str">
            <v>MW</v>
          </cell>
          <cell r="C1201">
            <v>44263</v>
          </cell>
          <cell r="D1201" t="str">
            <v>L</v>
          </cell>
          <cell r="V1201">
            <v>44263</v>
          </cell>
          <cell r="W1201" t="str">
            <v>A</v>
          </cell>
          <cell r="AT1201" t="str">
            <v>ACC</v>
          </cell>
        </row>
        <row r="1202">
          <cell r="B1202" t="str">
            <v>MW</v>
          </cell>
          <cell r="C1202">
            <v>44263</v>
          </cell>
          <cell r="D1202" t="str">
            <v>L</v>
          </cell>
          <cell r="V1202">
            <v>44263</v>
          </cell>
          <cell r="W1202" t="str">
            <v>A</v>
          </cell>
          <cell r="AT1202" t="str">
            <v>ACC</v>
          </cell>
        </row>
        <row r="1203">
          <cell r="B1203" t="str">
            <v>MW</v>
          </cell>
          <cell r="C1203">
            <v>44263</v>
          </cell>
          <cell r="D1203" t="str">
            <v>L</v>
          </cell>
          <cell r="V1203">
            <v>44263</v>
          </cell>
          <cell r="W1203" t="str">
            <v>A</v>
          </cell>
          <cell r="AT1203" t="str">
            <v>ACC</v>
          </cell>
        </row>
        <row r="1204">
          <cell r="B1204" t="str">
            <v>MW</v>
          </cell>
          <cell r="C1204">
            <v>44263</v>
          </cell>
          <cell r="D1204" t="str">
            <v>L</v>
          </cell>
          <cell r="V1204">
            <v>44263</v>
          </cell>
          <cell r="W1204" t="str">
            <v>A</v>
          </cell>
          <cell r="AT1204" t="str">
            <v>ACC</v>
          </cell>
        </row>
        <row r="1205">
          <cell r="B1205" t="str">
            <v>MW</v>
          </cell>
          <cell r="C1205">
            <v>44263</v>
          </cell>
          <cell r="D1205" t="str">
            <v>L</v>
          </cell>
          <cell r="V1205">
            <v>44263</v>
          </cell>
          <cell r="W1205" t="str">
            <v>A</v>
          </cell>
          <cell r="AT1205" t="str">
            <v>ACC</v>
          </cell>
        </row>
        <row r="1206">
          <cell r="B1206" t="str">
            <v>MW</v>
          </cell>
          <cell r="C1206">
            <v>44263</v>
          </cell>
          <cell r="D1206" t="str">
            <v>L</v>
          </cell>
          <cell r="V1206">
            <v>44263</v>
          </cell>
          <cell r="W1206" t="str">
            <v>R</v>
          </cell>
          <cell r="AT1206" t="str">
            <v>NR</v>
          </cell>
          <cell r="BA1206">
            <v>1</v>
          </cell>
          <cell r="BB1206">
            <v>1</v>
          </cell>
        </row>
        <row r="1207">
          <cell r="B1207" t="str">
            <v>MW</v>
          </cell>
          <cell r="C1207">
            <v>44263</v>
          </cell>
          <cell r="D1207" t="str">
            <v>L</v>
          </cell>
          <cell r="V1207">
            <v>44263</v>
          </cell>
          <cell r="W1207" t="str">
            <v>A</v>
          </cell>
          <cell r="AT1207" t="str">
            <v>ACC</v>
          </cell>
        </row>
        <row r="1208">
          <cell r="B1208" t="str">
            <v>MW</v>
          </cell>
          <cell r="C1208">
            <v>44263</v>
          </cell>
          <cell r="D1208" t="str">
            <v>L</v>
          </cell>
          <cell r="V1208">
            <v>44263</v>
          </cell>
          <cell r="W1208" t="str">
            <v>FC</v>
          </cell>
          <cell r="AA1208">
            <v>44265</v>
          </cell>
          <cell r="AB1208" t="str">
            <v>A</v>
          </cell>
          <cell r="AT1208" t="str">
            <v>ACC</v>
          </cell>
        </row>
        <row r="1209">
          <cell r="B1209" t="str">
            <v>MW</v>
          </cell>
          <cell r="C1209">
            <v>44263</v>
          </cell>
          <cell r="D1209" t="str">
            <v>L</v>
          </cell>
          <cell r="V1209">
            <v>44263</v>
          </cell>
          <cell r="W1209" t="str">
            <v>A</v>
          </cell>
          <cell r="AT1209" t="str">
            <v>ACC</v>
          </cell>
        </row>
        <row r="1210">
          <cell r="B1210" t="str">
            <v>MW</v>
          </cell>
          <cell r="C1210">
            <v>44263</v>
          </cell>
          <cell r="D1210" t="str">
            <v>L</v>
          </cell>
          <cell r="V1210">
            <v>44263</v>
          </cell>
          <cell r="W1210" t="str">
            <v>R</v>
          </cell>
          <cell r="AT1210" t="str">
            <v>NR</v>
          </cell>
          <cell r="BA1210">
            <v>1</v>
          </cell>
        </row>
        <row r="1211">
          <cell r="B1211" t="str">
            <v>MW</v>
          </cell>
          <cell r="C1211">
            <v>44263</v>
          </cell>
          <cell r="D1211" t="str">
            <v>L</v>
          </cell>
          <cell r="V1211">
            <v>44263</v>
          </cell>
          <cell r="W1211" t="str">
            <v>A</v>
          </cell>
          <cell r="AT1211" t="str">
            <v>ACC</v>
          </cell>
        </row>
        <row r="1212">
          <cell r="B1212" t="str">
            <v>MW</v>
          </cell>
          <cell r="C1212">
            <v>44263</v>
          </cell>
          <cell r="D1212" t="str">
            <v>L</v>
          </cell>
          <cell r="V1212">
            <v>44263</v>
          </cell>
          <cell r="W1212" t="str">
            <v>A</v>
          </cell>
          <cell r="AT1212" t="str">
            <v>ACC</v>
          </cell>
        </row>
        <row r="1213">
          <cell r="B1213" t="str">
            <v>MW</v>
          </cell>
          <cell r="C1213">
            <v>44263</v>
          </cell>
          <cell r="D1213" t="str">
            <v>L</v>
          </cell>
          <cell r="V1213">
            <v>44263</v>
          </cell>
          <cell r="W1213" t="str">
            <v>R</v>
          </cell>
          <cell r="AT1213" t="str">
            <v>NR</v>
          </cell>
          <cell r="BC1213">
            <v>1</v>
          </cell>
          <cell r="BF1213">
            <v>1</v>
          </cell>
        </row>
        <row r="1214">
          <cell r="B1214" t="str">
            <v>MW</v>
          </cell>
          <cell r="C1214">
            <v>44263</v>
          </cell>
          <cell r="D1214" t="str">
            <v>L</v>
          </cell>
          <cell r="V1214">
            <v>44263</v>
          </cell>
          <cell r="W1214" t="str">
            <v>A</v>
          </cell>
          <cell r="AT1214" t="str">
            <v>ACC</v>
          </cell>
        </row>
        <row r="1215">
          <cell r="B1215" t="str">
            <v>MW</v>
          </cell>
          <cell r="C1215">
            <v>44263</v>
          </cell>
          <cell r="D1215" t="str">
            <v>L</v>
          </cell>
          <cell r="V1215">
            <v>44263</v>
          </cell>
          <cell r="W1215" t="str">
            <v>FC</v>
          </cell>
          <cell r="AA1215">
            <v>44265</v>
          </cell>
          <cell r="AB1215" t="str">
            <v>A</v>
          </cell>
          <cell r="AT1215" t="str">
            <v>ACC</v>
          </cell>
        </row>
        <row r="1216">
          <cell r="B1216" t="str">
            <v>MW</v>
          </cell>
          <cell r="C1216">
            <v>44263</v>
          </cell>
          <cell r="D1216" t="str">
            <v>L</v>
          </cell>
          <cell r="V1216">
            <v>44263</v>
          </cell>
          <cell r="W1216" t="str">
            <v>A</v>
          </cell>
          <cell r="AT1216" t="str">
            <v>ACC</v>
          </cell>
        </row>
        <row r="1217">
          <cell r="B1217" t="str">
            <v>MW</v>
          </cell>
          <cell r="C1217">
            <v>44263</v>
          </cell>
          <cell r="D1217" t="str">
            <v>L</v>
          </cell>
          <cell r="V1217">
            <v>44263</v>
          </cell>
          <cell r="W1217" t="str">
            <v>A</v>
          </cell>
          <cell r="AT1217" t="str">
            <v>ACC</v>
          </cell>
        </row>
        <row r="1218">
          <cell r="B1218" t="str">
            <v>MW</v>
          </cell>
          <cell r="C1218">
            <v>44263</v>
          </cell>
          <cell r="D1218" t="str">
            <v>L</v>
          </cell>
          <cell r="V1218">
            <v>44263</v>
          </cell>
          <cell r="W1218" t="str">
            <v>A</v>
          </cell>
          <cell r="AT1218" t="str">
            <v>ACC</v>
          </cell>
        </row>
        <row r="1219">
          <cell r="B1219" t="str">
            <v>MW</v>
          </cell>
          <cell r="C1219">
            <v>44263</v>
          </cell>
          <cell r="D1219" t="str">
            <v>L</v>
          </cell>
          <cell r="V1219">
            <v>44263</v>
          </cell>
          <cell r="W1219" t="str">
            <v>A</v>
          </cell>
          <cell r="AT1219" t="str">
            <v>ACC</v>
          </cell>
        </row>
        <row r="1220">
          <cell r="B1220" t="str">
            <v>MW</v>
          </cell>
          <cell r="C1220">
            <v>44263</v>
          </cell>
          <cell r="D1220" t="str">
            <v>L</v>
          </cell>
          <cell r="V1220">
            <v>44263</v>
          </cell>
          <cell r="W1220" t="str">
            <v>A</v>
          </cell>
          <cell r="AT1220" t="str">
            <v>ACC</v>
          </cell>
        </row>
        <row r="1221">
          <cell r="B1221" t="str">
            <v>MW</v>
          </cell>
          <cell r="C1221">
            <v>44263</v>
          </cell>
          <cell r="D1221" t="str">
            <v>L</v>
          </cell>
          <cell r="V1221">
            <v>44263</v>
          </cell>
          <cell r="W1221" t="str">
            <v>A</v>
          </cell>
          <cell r="AT1221" t="str">
            <v>ACC</v>
          </cell>
        </row>
        <row r="1222">
          <cell r="B1222" t="str">
            <v>MW</v>
          </cell>
          <cell r="C1222">
            <v>44263</v>
          </cell>
          <cell r="D1222" t="str">
            <v>L</v>
          </cell>
          <cell r="V1222">
            <v>44263</v>
          </cell>
          <cell r="W1222" t="str">
            <v>A</v>
          </cell>
          <cell r="AT1222" t="str">
            <v>ACC</v>
          </cell>
        </row>
        <row r="1223">
          <cell r="B1223" t="str">
            <v>MW</v>
          </cell>
          <cell r="C1223">
            <v>44263</v>
          </cell>
          <cell r="D1223" t="str">
            <v>L</v>
          </cell>
          <cell r="V1223">
            <v>44263</v>
          </cell>
          <cell r="W1223" t="str">
            <v>A</v>
          </cell>
          <cell r="AT1223" t="str">
            <v>ACC</v>
          </cell>
        </row>
        <row r="1224">
          <cell r="B1224" t="str">
            <v>MW</v>
          </cell>
          <cell r="C1224">
            <v>44263</v>
          </cell>
          <cell r="D1224" t="str">
            <v>L</v>
          </cell>
          <cell r="V1224">
            <v>44263</v>
          </cell>
          <cell r="W1224" t="str">
            <v>A</v>
          </cell>
          <cell r="AT1224" t="str">
            <v>ACC</v>
          </cell>
        </row>
        <row r="1225">
          <cell r="B1225" t="str">
            <v>MW</v>
          </cell>
          <cell r="C1225">
            <v>44263</v>
          </cell>
          <cell r="D1225" t="str">
            <v>L</v>
          </cell>
          <cell r="V1225">
            <v>44263</v>
          </cell>
          <cell r="W1225" t="str">
            <v>R</v>
          </cell>
          <cell r="AT1225" t="str">
            <v>NR</v>
          </cell>
          <cell r="BC1225">
            <v>1</v>
          </cell>
          <cell r="BF1225">
            <v>1</v>
          </cell>
        </row>
        <row r="1226">
          <cell r="B1226" t="str">
            <v>MW</v>
          </cell>
          <cell r="C1226">
            <v>44263</v>
          </cell>
          <cell r="D1226" t="str">
            <v>L</v>
          </cell>
          <cell r="V1226">
            <v>44263</v>
          </cell>
          <cell r="W1226" t="str">
            <v>A</v>
          </cell>
          <cell r="AT1226" t="str">
            <v>ACC</v>
          </cell>
        </row>
        <row r="1227">
          <cell r="D1227" t="str">
            <v>NS</v>
          </cell>
          <cell r="AT1227" t="str">
            <v>NS</v>
          </cell>
        </row>
        <row r="1228">
          <cell r="B1228" t="str">
            <v>MW</v>
          </cell>
          <cell r="C1228">
            <v>44262</v>
          </cell>
          <cell r="D1228" t="str">
            <v>L</v>
          </cell>
          <cell r="V1228">
            <v>44263</v>
          </cell>
          <cell r="W1228" t="str">
            <v>A</v>
          </cell>
          <cell r="AT1228" t="str">
            <v>ACC</v>
          </cell>
        </row>
        <row r="1229">
          <cell r="B1229" t="str">
            <v>MW</v>
          </cell>
          <cell r="C1229">
            <v>44262</v>
          </cell>
          <cell r="D1229" t="str">
            <v>L</v>
          </cell>
          <cell r="V1229">
            <v>44263</v>
          </cell>
          <cell r="W1229" t="str">
            <v>A</v>
          </cell>
          <cell r="AT1229" t="str">
            <v>ACC</v>
          </cell>
        </row>
        <row r="1230">
          <cell r="B1230" t="str">
            <v>MW</v>
          </cell>
          <cell r="C1230">
            <v>44262</v>
          </cell>
          <cell r="D1230" t="str">
            <v>L</v>
          </cell>
          <cell r="V1230">
            <v>44263</v>
          </cell>
          <cell r="W1230" t="str">
            <v>A</v>
          </cell>
          <cell r="AT1230" t="str">
            <v>ACC</v>
          </cell>
        </row>
        <row r="1231">
          <cell r="B1231" t="str">
            <v>MW</v>
          </cell>
          <cell r="C1231">
            <v>44262</v>
          </cell>
          <cell r="D1231" t="str">
            <v>L</v>
          </cell>
          <cell r="V1231">
            <v>44263</v>
          </cell>
          <cell r="W1231" t="str">
            <v>A</v>
          </cell>
          <cell r="AT1231" t="str">
            <v>ACC</v>
          </cell>
        </row>
        <row r="1232">
          <cell r="B1232" t="str">
            <v>MW</v>
          </cell>
          <cell r="C1232">
            <v>44262</v>
          </cell>
          <cell r="D1232" t="str">
            <v>L</v>
          </cell>
          <cell r="V1232">
            <v>44263</v>
          </cell>
          <cell r="W1232" t="str">
            <v>A</v>
          </cell>
          <cell r="AT1232" t="str">
            <v>ACC</v>
          </cell>
        </row>
        <row r="1233">
          <cell r="B1233" t="str">
            <v>MW</v>
          </cell>
          <cell r="C1233">
            <v>44262</v>
          </cell>
          <cell r="D1233" t="str">
            <v>L</v>
          </cell>
          <cell r="V1233">
            <v>44262</v>
          </cell>
          <cell r="W1233" t="str">
            <v>A</v>
          </cell>
          <cell r="AT1233" t="str">
            <v>ACC</v>
          </cell>
        </row>
        <row r="1234">
          <cell r="B1234" t="str">
            <v>MW</v>
          </cell>
          <cell r="C1234">
            <v>44262</v>
          </cell>
          <cell r="D1234" t="str">
            <v>L</v>
          </cell>
          <cell r="V1234">
            <v>44262</v>
          </cell>
          <cell r="W1234" t="str">
            <v>A</v>
          </cell>
          <cell r="AT1234" t="str">
            <v>ACC</v>
          </cell>
        </row>
        <row r="1235">
          <cell r="B1235" t="str">
            <v>MW</v>
          </cell>
          <cell r="C1235">
            <v>44262</v>
          </cell>
          <cell r="D1235" t="str">
            <v>L</v>
          </cell>
          <cell r="V1235">
            <v>44262</v>
          </cell>
          <cell r="W1235" t="str">
            <v>A</v>
          </cell>
          <cell r="AT1235" t="str">
            <v>ACC</v>
          </cell>
        </row>
        <row r="1236">
          <cell r="B1236" t="str">
            <v>MW</v>
          </cell>
          <cell r="C1236">
            <v>44262</v>
          </cell>
          <cell r="D1236" t="str">
            <v>L</v>
          </cell>
          <cell r="V1236">
            <v>44262</v>
          </cell>
          <cell r="W1236" t="str">
            <v>A</v>
          </cell>
          <cell r="AT1236" t="str">
            <v>ACC</v>
          </cell>
        </row>
        <row r="1237">
          <cell r="B1237" t="str">
            <v>MW</v>
          </cell>
          <cell r="C1237">
            <v>44262</v>
          </cell>
          <cell r="D1237" t="str">
            <v>L</v>
          </cell>
          <cell r="V1237">
            <v>44262</v>
          </cell>
          <cell r="W1237" t="str">
            <v>A</v>
          </cell>
          <cell r="AT1237" t="str">
            <v>ACC</v>
          </cell>
        </row>
        <row r="1238">
          <cell r="B1238" t="str">
            <v>MW</v>
          </cell>
          <cell r="C1238">
            <v>44262</v>
          </cell>
          <cell r="D1238" t="str">
            <v>L</v>
          </cell>
          <cell r="V1238">
            <v>44262</v>
          </cell>
          <cell r="W1238" t="str">
            <v>A</v>
          </cell>
          <cell r="AT1238" t="str">
            <v>ACC</v>
          </cell>
        </row>
        <row r="1239">
          <cell r="B1239" t="str">
            <v>MW</v>
          </cell>
          <cell r="C1239">
            <v>44262</v>
          </cell>
          <cell r="D1239" t="str">
            <v>L</v>
          </cell>
          <cell r="V1239">
            <v>44262</v>
          </cell>
          <cell r="W1239" t="str">
            <v>A</v>
          </cell>
          <cell r="AT1239" t="str">
            <v>ACC</v>
          </cell>
        </row>
        <row r="1240">
          <cell r="B1240" t="str">
            <v>MW</v>
          </cell>
          <cell r="C1240">
            <v>44262</v>
          </cell>
          <cell r="D1240" t="str">
            <v>L</v>
          </cell>
          <cell r="V1240">
            <v>44262</v>
          </cell>
          <cell r="W1240" t="str">
            <v>A</v>
          </cell>
          <cell r="AT1240" t="str">
            <v>ACC</v>
          </cell>
        </row>
        <row r="1241">
          <cell r="B1241" t="str">
            <v>MW</v>
          </cell>
          <cell r="C1241">
            <v>44262</v>
          </cell>
          <cell r="D1241" t="str">
            <v>L</v>
          </cell>
          <cell r="V1241">
            <v>44262</v>
          </cell>
          <cell r="W1241" t="str">
            <v>A</v>
          </cell>
          <cell r="AT1241" t="str">
            <v>ACC</v>
          </cell>
        </row>
        <row r="1242">
          <cell r="B1242" t="str">
            <v>MW</v>
          </cell>
          <cell r="C1242">
            <v>44262</v>
          </cell>
          <cell r="D1242" t="str">
            <v>L</v>
          </cell>
          <cell r="V1242">
            <v>44262</v>
          </cell>
          <cell r="W1242" t="str">
            <v>A</v>
          </cell>
          <cell r="AT1242" t="str">
            <v>ACC</v>
          </cell>
        </row>
        <row r="1243">
          <cell r="B1243" t="str">
            <v>MW</v>
          </cell>
          <cell r="C1243">
            <v>44262</v>
          </cell>
          <cell r="D1243" t="str">
            <v>L</v>
          </cell>
          <cell r="V1243">
            <v>44262</v>
          </cell>
          <cell r="W1243" t="str">
            <v>R</v>
          </cell>
          <cell r="AT1243" t="str">
            <v>NR</v>
          </cell>
          <cell r="BA1243">
            <v>1</v>
          </cell>
        </row>
        <row r="1244">
          <cell r="B1244" t="str">
            <v>MW</v>
          </cell>
          <cell r="C1244">
            <v>44262</v>
          </cell>
          <cell r="D1244" t="str">
            <v>L</v>
          </cell>
          <cell r="V1244">
            <v>44262</v>
          </cell>
          <cell r="W1244" t="str">
            <v>A</v>
          </cell>
          <cell r="AT1244" t="str">
            <v>ACC</v>
          </cell>
        </row>
        <row r="1245">
          <cell r="B1245" t="str">
            <v>MW</v>
          </cell>
          <cell r="C1245">
            <v>44262</v>
          </cell>
          <cell r="D1245" t="str">
            <v>L</v>
          </cell>
          <cell r="V1245">
            <v>44262</v>
          </cell>
          <cell r="W1245" t="str">
            <v>A</v>
          </cell>
          <cell r="AT1245" t="str">
            <v>ACC</v>
          </cell>
        </row>
        <row r="1246">
          <cell r="B1246" t="str">
            <v>MW</v>
          </cell>
          <cell r="C1246">
            <v>44261</v>
          </cell>
          <cell r="D1246" t="str">
            <v>L</v>
          </cell>
          <cell r="V1246">
            <v>44262</v>
          </cell>
          <cell r="W1246" t="str">
            <v>A</v>
          </cell>
          <cell r="AT1246" t="str">
            <v>ACC</v>
          </cell>
        </row>
        <row r="1247">
          <cell r="B1247" t="str">
            <v>MW</v>
          </cell>
          <cell r="C1247">
            <v>44261</v>
          </cell>
          <cell r="D1247" t="str">
            <v>L</v>
          </cell>
          <cell r="V1247">
            <v>44262</v>
          </cell>
          <cell r="W1247" t="str">
            <v>A</v>
          </cell>
          <cell r="AT1247" t="str">
            <v>ACC</v>
          </cell>
        </row>
        <row r="1248">
          <cell r="B1248" t="str">
            <v>MW</v>
          </cell>
          <cell r="C1248">
            <v>44261</v>
          </cell>
          <cell r="D1248" t="str">
            <v>L</v>
          </cell>
          <cell r="V1248">
            <v>44261</v>
          </cell>
          <cell r="W1248" t="str">
            <v>A</v>
          </cell>
          <cell r="AT1248" t="str">
            <v>ACC</v>
          </cell>
        </row>
        <row r="1249">
          <cell r="B1249" t="str">
            <v>MW</v>
          </cell>
          <cell r="C1249">
            <v>44261</v>
          </cell>
          <cell r="D1249" t="str">
            <v>L</v>
          </cell>
          <cell r="V1249">
            <v>44261</v>
          </cell>
          <cell r="W1249" t="str">
            <v>A</v>
          </cell>
          <cell r="AT1249" t="str">
            <v>ACC</v>
          </cell>
        </row>
        <row r="1250">
          <cell r="B1250" t="str">
            <v>MW</v>
          </cell>
          <cell r="C1250">
            <v>44261</v>
          </cell>
          <cell r="D1250" t="str">
            <v>L</v>
          </cell>
          <cell r="V1250">
            <v>44261</v>
          </cell>
          <cell r="W1250" t="str">
            <v>FC</v>
          </cell>
          <cell r="AT1250" t="str">
            <v>INR FC</v>
          </cell>
        </row>
        <row r="1251">
          <cell r="B1251" t="str">
            <v>MW</v>
          </cell>
          <cell r="C1251">
            <v>44261</v>
          </cell>
          <cell r="D1251" t="str">
            <v>L</v>
          </cell>
          <cell r="V1251">
            <v>44261</v>
          </cell>
          <cell r="W1251" t="str">
            <v>A</v>
          </cell>
          <cell r="AT1251" t="str">
            <v>ACC</v>
          </cell>
        </row>
        <row r="1252">
          <cell r="B1252" t="str">
            <v>MW</v>
          </cell>
          <cell r="C1252">
            <v>44261</v>
          </cell>
          <cell r="D1252" t="str">
            <v>L</v>
          </cell>
          <cell r="V1252">
            <v>44261</v>
          </cell>
          <cell r="W1252" t="str">
            <v>A</v>
          </cell>
          <cell r="AT1252" t="str">
            <v>ACC</v>
          </cell>
        </row>
        <row r="1253">
          <cell r="B1253" t="str">
            <v>MW</v>
          </cell>
          <cell r="C1253">
            <v>44261</v>
          </cell>
          <cell r="D1253" t="str">
            <v>L</v>
          </cell>
          <cell r="V1253">
            <v>44261</v>
          </cell>
          <cell r="W1253" t="str">
            <v>A</v>
          </cell>
          <cell r="AT1253" t="str">
            <v>ACC</v>
          </cell>
        </row>
        <row r="1254">
          <cell r="B1254" t="str">
            <v>MW</v>
          </cell>
          <cell r="C1254">
            <v>44261</v>
          </cell>
          <cell r="D1254" t="str">
            <v>L</v>
          </cell>
          <cell r="V1254">
            <v>44261</v>
          </cell>
          <cell r="W1254" t="str">
            <v>R</v>
          </cell>
          <cell r="AT1254" t="str">
            <v>NR</v>
          </cell>
          <cell r="BA1254">
            <v>1</v>
          </cell>
          <cell r="BD1254">
            <v>1</v>
          </cell>
        </row>
        <row r="1255">
          <cell r="B1255" t="str">
            <v>MW</v>
          </cell>
          <cell r="C1255">
            <v>44261</v>
          </cell>
          <cell r="D1255" t="str">
            <v>L</v>
          </cell>
          <cell r="V1255">
            <v>44261</v>
          </cell>
          <cell r="W1255" t="str">
            <v>A</v>
          </cell>
          <cell r="AT1255" t="str">
            <v>ACC</v>
          </cell>
        </row>
        <row r="1256">
          <cell r="B1256" t="str">
            <v>MW</v>
          </cell>
          <cell r="C1256">
            <v>44261</v>
          </cell>
          <cell r="D1256" t="str">
            <v>L</v>
          </cell>
          <cell r="V1256">
            <v>44261</v>
          </cell>
          <cell r="W1256" t="str">
            <v>A</v>
          </cell>
          <cell r="AT1256" t="str">
            <v>ACC</v>
          </cell>
        </row>
        <row r="1257">
          <cell r="B1257" t="str">
            <v>MW</v>
          </cell>
          <cell r="C1257">
            <v>44261</v>
          </cell>
          <cell r="D1257" t="str">
            <v>L</v>
          </cell>
          <cell r="V1257">
            <v>44261</v>
          </cell>
          <cell r="W1257" t="str">
            <v>A</v>
          </cell>
          <cell r="AT1257" t="str">
            <v>ACC</v>
          </cell>
        </row>
        <row r="1258">
          <cell r="B1258" t="str">
            <v>MW</v>
          </cell>
          <cell r="C1258">
            <v>44261</v>
          </cell>
          <cell r="D1258" t="str">
            <v>L</v>
          </cell>
          <cell r="V1258">
            <v>44261</v>
          </cell>
          <cell r="W1258" t="str">
            <v>A</v>
          </cell>
          <cell r="AT1258" t="str">
            <v>ACC</v>
          </cell>
        </row>
        <row r="1259">
          <cell r="B1259" t="str">
            <v>MW</v>
          </cell>
          <cell r="C1259">
            <v>44261</v>
          </cell>
          <cell r="D1259" t="str">
            <v>L</v>
          </cell>
          <cell r="V1259">
            <v>44261</v>
          </cell>
          <cell r="W1259" t="str">
            <v>A</v>
          </cell>
          <cell r="AT1259" t="str">
            <v>ACC</v>
          </cell>
        </row>
        <row r="1260">
          <cell r="B1260" t="str">
            <v>MW</v>
          </cell>
          <cell r="C1260">
            <v>44261</v>
          </cell>
          <cell r="D1260" t="str">
            <v>L</v>
          </cell>
          <cell r="V1260">
            <v>44261</v>
          </cell>
          <cell r="W1260" t="str">
            <v>A</v>
          </cell>
          <cell r="AT1260" t="str">
            <v>ACC</v>
          </cell>
        </row>
        <row r="1261">
          <cell r="B1261" t="str">
            <v>MW</v>
          </cell>
          <cell r="C1261">
            <v>44261</v>
          </cell>
          <cell r="D1261" t="str">
            <v>L</v>
          </cell>
          <cell r="V1261">
            <v>44261</v>
          </cell>
          <cell r="W1261" t="str">
            <v>A</v>
          </cell>
          <cell r="AT1261" t="str">
            <v>ACC</v>
          </cell>
        </row>
        <row r="1262">
          <cell r="B1262" t="str">
            <v>MW</v>
          </cell>
          <cell r="C1262">
            <v>44261</v>
          </cell>
          <cell r="D1262" t="str">
            <v>L</v>
          </cell>
          <cell r="V1262">
            <v>44261</v>
          </cell>
          <cell r="W1262" t="str">
            <v>A</v>
          </cell>
          <cell r="AT1262" t="str">
            <v>ACC</v>
          </cell>
        </row>
        <row r="1263">
          <cell r="B1263" t="str">
            <v>MW</v>
          </cell>
          <cell r="C1263">
            <v>44261</v>
          </cell>
          <cell r="D1263" t="str">
            <v>L</v>
          </cell>
          <cell r="V1263">
            <v>44261</v>
          </cell>
          <cell r="W1263" t="str">
            <v>A</v>
          </cell>
          <cell r="AT1263" t="str">
            <v>ACC</v>
          </cell>
        </row>
        <row r="1264">
          <cell r="B1264" t="str">
            <v>MW</v>
          </cell>
          <cell r="C1264">
            <v>44261</v>
          </cell>
          <cell r="D1264" t="str">
            <v>L</v>
          </cell>
          <cell r="V1264">
            <v>44261</v>
          </cell>
          <cell r="W1264" t="str">
            <v>A</v>
          </cell>
          <cell r="AT1264" t="str">
            <v>ACC</v>
          </cell>
        </row>
        <row r="1265">
          <cell r="B1265" t="str">
            <v>MW</v>
          </cell>
          <cell r="C1265">
            <v>44261</v>
          </cell>
          <cell r="D1265" t="str">
            <v>L</v>
          </cell>
          <cell r="V1265">
            <v>44261</v>
          </cell>
          <cell r="W1265" t="str">
            <v>R</v>
          </cell>
          <cell r="AT1265" t="str">
            <v>NR</v>
          </cell>
          <cell r="BE1265">
            <v>1</v>
          </cell>
        </row>
        <row r="1266">
          <cell r="B1266" t="str">
            <v>MW</v>
          </cell>
          <cell r="C1266">
            <v>44261</v>
          </cell>
          <cell r="D1266" t="str">
            <v>L</v>
          </cell>
          <cell r="V1266">
            <v>44261</v>
          </cell>
          <cell r="W1266" t="str">
            <v>A</v>
          </cell>
          <cell r="AT1266" t="str">
            <v>ACC</v>
          </cell>
        </row>
        <row r="1267">
          <cell r="B1267" t="str">
            <v>MW</v>
          </cell>
          <cell r="C1267">
            <v>44261</v>
          </cell>
          <cell r="D1267" t="str">
            <v>L</v>
          </cell>
          <cell r="V1267">
            <v>44261</v>
          </cell>
          <cell r="W1267" t="str">
            <v>A</v>
          </cell>
          <cell r="AT1267" t="str">
            <v>ACC</v>
          </cell>
        </row>
        <row r="1268">
          <cell r="B1268" t="str">
            <v>MW</v>
          </cell>
          <cell r="C1268">
            <v>44261</v>
          </cell>
          <cell r="D1268" t="str">
            <v>L</v>
          </cell>
          <cell r="V1268">
            <v>44261</v>
          </cell>
          <cell r="W1268" t="str">
            <v>A</v>
          </cell>
          <cell r="AT1268" t="str">
            <v>ACC</v>
          </cell>
        </row>
        <row r="1269">
          <cell r="B1269" t="str">
            <v>MW</v>
          </cell>
          <cell r="C1269">
            <v>44261</v>
          </cell>
          <cell r="D1269" t="str">
            <v>L</v>
          </cell>
          <cell r="V1269">
            <v>44261</v>
          </cell>
          <cell r="W1269" t="str">
            <v>A</v>
          </cell>
          <cell r="AT1269" t="str">
            <v>ACC</v>
          </cell>
        </row>
        <row r="1270">
          <cell r="B1270" t="str">
            <v>MW</v>
          </cell>
          <cell r="C1270">
            <v>44261</v>
          </cell>
          <cell r="D1270" t="str">
            <v>L</v>
          </cell>
          <cell r="V1270">
            <v>44261</v>
          </cell>
          <cell r="W1270" t="str">
            <v>A</v>
          </cell>
          <cell r="AT1270" t="str">
            <v>ACC</v>
          </cell>
        </row>
        <row r="1271">
          <cell r="B1271" t="str">
            <v>MW</v>
          </cell>
          <cell r="C1271">
            <v>44261</v>
          </cell>
          <cell r="D1271" t="str">
            <v>L</v>
          </cell>
          <cell r="V1271">
            <v>44261</v>
          </cell>
          <cell r="W1271" t="str">
            <v>A</v>
          </cell>
          <cell r="AT1271" t="str">
            <v>ACC</v>
          </cell>
        </row>
        <row r="1272">
          <cell r="B1272" t="str">
            <v>MW</v>
          </cell>
          <cell r="C1272">
            <v>44261</v>
          </cell>
          <cell r="D1272" t="str">
            <v>L</v>
          </cell>
          <cell r="V1272">
            <v>44261</v>
          </cell>
          <cell r="W1272" t="str">
            <v>R</v>
          </cell>
          <cell r="AT1272" t="str">
            <v>NR</v>
          </cell>
          <cell r="BB1272">
            <v>1</v>
          </cell>
        </row>
        <row r="1273">
          <cell r="B1273" t="str">
            <v>MW</v>
          </cell>
          <cell r="C1273">
            <v>44261</v>
          </cell>
          <cell r="D1273" t="str">
            <v>L</v>
          </cell>
          <cell r="V1273">
            <v>44261</v>
          </cell>
          <cell r="W1273" t="str">
            <v>A</v>
          </cell>
          <cell r="AT1273" t="str">
            <v>ACC</v>
          </cell>
        </row>
        <row r="1274">
          <cell r="B1274" t="str">
            <v>MW</v>
          </cell>
          <cell r="C1274">
            <v>44261</v>
          </cell>
          <cell r="D1274" t="str">
            <v>L</v>
          </cell>
          <cell r="V1274">
            <v>44261</v>
          </cell>
          <cell r="W1274" t="str">
            <v>A</v>
          </cell>
          <cell r="AT1274" t="str">
            <v>ACC</v>
          </cell>
          <cell r="BH1274">
            <v>1</v>
          </cell>
        </row>
        <row r="1275">
          <cell r="B1275" t="str">
            <v>MW</v>
          </cell>
          <cell r="C1275">
            <v>44261</v>
          </cell>
          <cell r="D1275" t="str">
            <v>L</v>
          </cell>
          <cell r="V1275">
            <v>44261</v>
          </cell>
          <cell r="W1275" t="str">
            <v>A</v>
          </cell>
          <cell r="AT1275" t="str">
            <v>ACC</v>
          </cell>
        </row>
        <row r="1276">
          <cell r="B1276" t="str">
            <v>MW</v>
          </cell>
          <cell r="C1276">
            <v>44261</v>
          </cell>
          <cell r="D1276" t="str">
            <v>L</v>
          </cell>
          <cell r="V1276">
            <v>44261</v>
          </cell>
          <cell r="W1276" t="str">
            <v>A</v>
          </cell>
          <cell r="AT1276" t="str">
            <v>ACC</v>
          </cell>
        </row>
        <row r="1277">
          <cell r="B1277" t="str">
            <v>MW</v>
          </cell>
          <cell r="C1277">
            <v>44261</v>
          </cell>
          <cell r="D1277" t="str">
            <v>L</v>
          </cell>
          <cell r="V1277">
            <v>44261</v>
          </cell>
          <cell r="W1277" t="str">
            <v>A</v>
          </cell>
          <cell r="AT1277" t="str">
            <v>ACC</v>
          </cell>
        </row>
        <row r="1278">
          <cell r="B1278" t="str">
            <v>MW</v>
          </cell>
          <cell r="C1278">
            <v>44261</v>
          </cell>
          <cell r="D1278" t="str">
            <v>L</v>
          </cell>
          <cell r="V1278">
            <v>44261</v>
          </cell>
          <cell r="W1278" t="str">
            <v>A</v>
          </cell>
          <cell r="AT1278" t="str">
            <v>ACC</v>
          </cell>
        </row>
        <row r="1279">
          <cell r="B1279" t="str">
            <v>MW</v>
          </cell>
          <cell r="C1279">
            <v>44261</v>
          </cell>
          <cell r="D1279" t="str">
            <v>L</v>
          </cell>
          <cell r="V1279">
            <v>44261</v>
          </cell>
          <cell r="W1279" t="str">
            <v>A</v>
          </cell>
          <cell r="AT1279" t="str">
            <v>ACC</v>
          </cell>
        </row>
        <row r="1280">
          <cell r="B1280" t="str">
            <v>MW</v>
          </cell>
          <cell r="C1280">
            <v>44261</v>
          </cell>
          <cell r="D1280" t="str">
            <v>L</v>
          </cell>
          <cell r="V1280">
            <v>44261</v>
          </cell>
          <cell r="W1280" t="str">
            <v>R</v>
          </cell>
          <cell r="AT1280" t="str">
            <v>NR</v>
          </cell>
          <cell r="BF1280">
            <v>1</v>
          </cell>
        </row>
        <row r="1281">
          <cell r="B1281" t="str">
            <v>MW</v>
          </cell>
          <cell r="C1281">
            <v>44261</v>
          </cell>
          <cell r="D1281" t="str">
            <v>L</v>
          </cell>
          <cell r="V1281">
            <v>44261</v>
          </cell>
          <cell r="W1281" t="str">
            <v>A</v>
          </cell>
          <cell r="AT1281" t="str">
            <v>ACC</v>
          </cell>
        </row>
        <row r="1282">
          <cell r="B1282" t="str">
            <v>MW</v>
          </cell>
          <cell r="C1282">
            <v>44259</v>
          </cell>
          <cell r="D1282" t="str">
            <v>L</v>
          </cell>
          <cell r="V1282">
            <v>44261</v>
          </cell>
          <cell r="W1282" t="str">
            <v>A</v>
          </cell>
          <cell r="AT1282" t="str">
            <v>ACC</v>
          </cell>
        </row>
        <row r="1283">
          <cell r="B1283" t="str">
            <v>MW</v>
          </cell>
          <cell r="C1283">
            <v>44259</v>
          </cell>
          <cell r="D1283" t="str">
            <v>L</v>
          </cell>
          <cell r="V1283">
            <v>44261</v>
          </cell>
          <cell r="W1283" t="str">
            <v>C</v>
          </cell>
          <cell r="AT1283" t="str">
            <v>NC</v>
          </cell>
          <cell r="AZ1283">
            <v>1</v>
          </cell>
        </row>
        <row r="1284">
          <cell r="B1284" t="str">
            <v>MW</v>
          </cell>
          <cell r="C1284">
            <v>44259</v>
          </cell>
          <cell r="D1284" t="str">
            <v>L</v>
          </cell>
          <cell r="V1284">
            <v>44259</v>
          </cell>
          <cell r="W1284" t="str">
            <v>A</v>
          </cell>
          <cell r="AT1284" t="str">
            <v>ACC</v>
          </cell>
        </row>
        <row r="1285">
          <cell r="B1285" t="str">
            <v>MW</v>
          </cell>
          <cell r="C1285">
            <v>44259</v>
          </cell>
          <cell r="D1285" t="str">
            <v>L</v>
          </cell>
          <cell r="V1285">
            <v>44259</v>
          </cell>
          <cell r="W1285" t="str">
            <v>R</v>
          </cell>
          <cell r="AT1285" t="str">
            <v>NR</v>
          </cell>
          <cell r="BG1285">
            <v>1</v>
          </cell>
        </row>
        <row r="1286">
          <cell r="B1286" t="str">
            <v>MW</v>
          </cell>
          <cell r="C1286">
            <v>44259</v>
          </cell>
          <cell r="D1286" t="str">
            <v>L</v>
          </cell>
          <cell r="V1286">
            <v>44259</v>
          </cell>
          <cell r="W1286" t="str">
            <v>A</v>
          </cell>
          <cell r="AT1286" t="str">
            <v>ACC</v>
          </cell>
        </row>
        <row r="1287">
          <cell r="B1287" t="str">
            <v>MW</v>
          </cell>
          <cell r="C1287">
            <v>44259</v>
          </cell>
          <cell r="D1287" t="str">
            <v>L</v>
          </cell>
          <cell r="V1287">
            <v>44259</v>
          </cell>
          <cell r="W1287" t="str">
            <v>A</v>
          </cell>
          <cell r="AT1287" t="str">
            <v>ACC</v>
          </cell>
        </row>
        <row r="1288">
          <cell r="B1288" t="str">
            <v>MW</v>
          </cell>
          <cell r="C1288">
            <v>44259</v>
          </cell>
          <cell r="D1288" t="str">
            <v>L</v>
          </cell>
          <cell r="V1288">
            <v>44259</v>
          </cell>
          <cell r="W1288" t="str">
            <v>A</v>
          </cell>
          <cell r="AT1288" t="str">
            <v>ACC</v>
          </cell>
        </row>
        <row r="1289">
          <cell r="B1289" t="str">
            <v>MW</v>
          </cell>
          <cell r="C1289">
            <v>44259</v>
          </cell>
          <cell r="D1289" t="str">
            <v>L</v>
          </cell>
          <cell r="V1289">
            <v>44259</v>
          </cell>
          <cell r="W1289" t="str">
            <v>A</v>
          </cell>
          <cell r="AT1289" t="str">
            <v>ACC</v>
          </cell>
        </row>
        <row r="1290">
          <cell r="B1290" t="str">
            <v>MW</v>
          </cell>
          <cell r="C1290">
            <v>44259</v>
          </cell>
          <cell r="D1290" t="str">
            <v>L</v>
          </cell>
          <cell r="V1290">
            <v>44259</v>
          </cell>
          <cell r="W1290" t="str">
            <v>A</v>
          </cell>
          <cell r="AT1290" t="str">
            <v>ACC</v>
          </cell>
        </row>
        <row r="1291">
          <cell r="B1291" t="str">
            <v>MW</v>
          </cell>
          <cell r="C1291">
            <v>44259</v>
          </cell>
          <cell r="D1291" t="str">
            <v>L</v>
          </cell>
          <cell r="V1291">
            <v>44259</v>
          </cell>
          <cell r="W1291" t="str">
            <v>A</v>
          </cell>
          <cell r="AT1291" t="str">
            <v>ACC</v>
          </cell>
        </row>
        <row r="1292">
          <cell r="B1292" t="str">
            <v>MW</v>
          </cell>
          <cell r="C1292">
            <v>44259</v>
          </cell>
          <cell r="D1292" t="str">
            <v>L</v>
          </cell>
          <cell r="V1292">
            <v>44259</v>
          </cell>
          <cell r="W1292" t="str">
            <v>A</v>
          </cell>
          <cell r="AT1292" t="str">
            <v>ACC</v>
          </cell>
        </row>
        <row r="1293">
          <cell r="B1293" t="str">
            <v>MW</v>
          </cell>
          <cell r="C1293">
            <v>44259</v>
          </cell>
          <cell r="D1293" t="str">
            <v>L</v>
          </cell>
          <cell r="V1293">
            <v>44259</v>
          </cell>
          <cell r="W1293" t="str">
            <v>A</v>
          </cell>
          <cell r="AT1293" t="str">
            <v>ACC</v>
          </cell>
        </row>
        <row r="1294">
          <cell r="B1294" t="str">
            <v>MW</v>
          </cell>
          <cell r="C1294">
            <v>44259</v>
          </cell>
          <cell r="D1294" t="str">
            <v>L</v>
          </cell>
          <cell r="V1294">
            <v>44259</v>
          </cell>
          <cell r="W1294" t="str">
            <v>A</v>
          </cell>
          <cell r="AT1294" t="str">
            <v>ACC</v>
          </cell>
        </row>
        <row r="1295">
          <cell r="B1295" t="str">
            <v>MW</v>
          </cell>
          <cell r="C1295">
            <v>44259</v>
          </cell>
          <cell r="D1295" t="str">
            <v>L</v>
          </cell>
          <cell r="V1295">
            <v>44259</v>
          </cell>
          <cell r="W1295" t="str">
            <v>A</v>
          </cell>
          <cell r="AT1295" t="str">
            <v>ACC</v>
          </cell>
        </row>
        <row r="1296">
          <cell r="B1296" t="str">
            <v>MW</v>
          </cell>
          <cell r="C1296">
            <v>44259</v>
          </cell>
          <cell r="D1296" t="str">
            <v>L</v>
          </cell>
          <cell r="V1296">
            <v>44259</v>
          </cell>
          <cell r="W1296" t="str">
            <v>A</v>
          </cell>
          <cell r="AT1296" t="str">
            <v>ACC</v>
          </cell>
        </row>
        <row r="1297">
          <cell r="B1297" t="str">
            <v>MW</v>
          </cell>
          <cell r="C1297">
            <v>44259</v>
          </cell>
          <cell r="D1297" t="str">
            <v>L</v>
          </cell>
          <cell r="V1297">
            <v>44259</v>
          </cell>
          <cell r="W1297" t="str">
            <v>A</v>
          </cell>
          <cell r="AT1297" t="str">
            <v>ACC</v>
          </cell>
        </row>
        <row r="1298">
          <cell r="B1298" t="str">
            <v>MW</v>
          </cell>
          <cell r="C1298">
            <v>44259</v>
          </cell>
          <cell r="D1298" t="str">
            <v>L</v>
          </cell>
          <cell r="V1298">
            <v>44259</v>
          </cell>
          <cell r="W1298" t="str">
            <v>A</v>
          </cell>
          <cell r="AT1298" t="str">
            <v>ACC</v>
          </cell>
        </row>
        <row r="1299">
          <cell r="B1299" t="str">
            <v>MW</v>
          </cell>
          <cell r="C1299">
            <v>44259</v>
          </cell>
          <cell r="D1299" t="str">
            <v>L</v>
          </cell>
          <cell r="V1299">
            <v>44259</v>
          </cell>
          <cell r="W1299" t="str">
            <v>A</v>
          </cell>
          <cell r="AT1299" t="str">
            <v>ACC</v>
          </cell>
        </row>
        <row r="1300">
          <cell r="B1300" t="str">
            <v>MW</v>
          </cell>
          <cell r="C1300">
            <v>44259</v>
          </cell>
          <cell r="D1300" t="str">
            <v>L</v>
          </cell>
          <cell r="V1300">
            <v>44259</v>
          </cell>
          <cell r="W1300" t="str">
            <v>A</v>
          </cell>
          <cell r="AT1300" t="str">
            <v>ACC</v>
          </cell>
        </row>
        <row r="1301">
          <cell r="B1301" t="str">
            <v>MW</v>
          </cell>
          <cell r="C1301">
            <v>44259</v>
          </cell>
          <cell r="D1301" t="str">
            <v>L</v>
          </cell>
          <cell r="V1301">
            <v>44259</v>
          </cell>
          <cell r="W1301" t="str">
            <v>A</v>
          </cell>
          <cell r="AT1301" t="str">
            <v>ACC</v>
          </cell>
        </row>
        <row r="1302">
          <cell r="B1302" t="str">
            <v>MW</v>
          </cell>
          <cell r="C1302">
            <v>44259</v>
          </cell>
          <cell r="D1302" t="str">
            <v>L</v>
          </cell>
          <cell r="V1302">
            <v>44259</v>
          </cell>
          <cell r="W1302" t="str">
            <v>A</v>
          </cell>
          <cell r="AT1302" t="str">
            <v>ACC</v>
          </cell>
        </row>
        <row r="1303">
          <cell r="B1303" t="str">
            <v>MW</v>
          </cell>
          <cell r="C1303">
            <v>44259</v>
          </cell>
          <cell r="D1303" t="str">
            <v>L</v>
          </cell>
          <cell r="V1303">
            <v>44259</v>
          </cell>
          <cell r="W1303" t="str">
            <v>A</v>
          </cell>
          <cell r="AT1303" t="str">
            <v>ACC</v>
          </cell>
        </row>
        <row r="1304">
          <cell r="B1304" t="str">
            <v>MW</v>
          </cell>
          <cell r="C1304">
            <v>44259</v>
          </cell>
          <cell r="D1304" t="str">
            <v>L</v>
          </cell>
          <cell r="V1304">
            <v>44259</v>
          </cell>
          <cell r="W1304" t="str">
            <v>A</v>
          </cell>
          <cell r="AT1304" t="str">
            <v>ACC</v>
          </cell>
        </row>
        <row r="1305">
          <cell r="B1305" t="str">
            <v>MW</v>
          </cell>
          <cell r="C1305">
            <v>44259</v>
          </cell>
          <cell r="D1305" t="str">
            <v>L</v>
          </cell>
          <cell r="V1305">
            <v>44259</v>
          </cell>
          <cell r="W1305" t="str">
            <v>A</v>
          </cell>
          <cell r="AT1305" t="str">
            <v>ACC</v>
          </cell>
        </row>
        <row r="1306">
          <cell r="B1306" t="str">
            <v>MW</v>
          </cell>
          <cell r="C1306">
            <v>44259</v>
          </cell>
          <cell r="D1306" t="str">
            <v>L</v>
          </cell>
          <cell r="V1306">
            <v>44259</v>
          </cell>
          <cell r="W1306" t="str">
            <v>A</v>
          </cell>
          <cell r="AT1306" t="str">
            <v>ACC</v>
          </cell>
        </row>
        <row r="1307">
          <cell r="B1307" t="str">
            <v>MW</v>
          </cell>
          <cell r="C1307">
            <v>44259</v>
          </cell>
          <cell r="D1307" t="str">
            <v>L</v>
          </cell>
          <cell r="V1307">
            <v>44259</v>
          </cell>
          <cell r="W1307" t="str">
            <v>R</v>
          </cell>
          <cell r="AT1307" t="str">
            <v>NR</v>
          </cell>
          <cell r="BC1307">
            <v>1</v>
          </cell>
          <cell r="BE1307">
            <v>1</v>
          </cell>
        </row>
        <row r="1308">
          <cell r="B1308" t="str">
            <v>MW</v>
          </cell>
          <cell r="C1308">
            <v>44259</v>
          </cell>
          <cell r="D1308" t="str">
            <v>L</v>
          </cell>
          <cell r="V1308">
            <v>44259</v>
          </cell>
          <cell r="W1308" t="str">
            <v>A</v>
          </cell>
          <cell r="AT1308" t="str">
            <v>ACC</v>
          </cell>
        </row>
        <row r="1309">
          <cell r="B1309" t="str">
            <v>MW</v>
          </cell>
          <cell r="C1309">
            <v>44259</v>
          </cell>
          <cell r="D1309" t="str">
            <v>L</v>
          </cell>
          <cell r="V1309">
            <v>44259</v>
          </cell>
          <cell r="W1309" t="str">
            <v>A</v>
          </cell>
          <cell r="AT1309" t="str">
            <v>ACC</v>
          </cell>
        </row>
        <row r="1310">
          <cell r="B1310" t="str">
            <v>MW</v>
          </cell>
          <cell r="C1310">
            <v>44259</v>
          </cell>
          <cell r="D1310" t="str">
            <v>L</v>
          </cell>
          <cell r="V1310">
            <v>44259</v>
          </cell>
          <cell r="W1310" t="str">
            <v>A</v>
          </cell>
          <cell r="AT1310" t="str">
            <v>ACC</v>
          </cell>
        </row>
        <row r="1311">
          <cell r="B1311" t="str">
            <v>MW</v>
          </cell>
          <cell r="C1311">
            <v>44259</v>
          </cell>
          <cell r="D1311" t="str">
            <v>L</v>
          </cell>
          <cell r="V1311">
            <v>44259</v>
          </cell>
          <cell r="W1311" t="str">
            <v>A</v>
          </cell>
          <cell r="AT1311" t="str">
            <v>ACC</v>
          </cell>
        </row>
        <row r="1312">
          <cell r="B1312" t="str">
            <v>MW</v>
          </cell>
          <cell r="C1312">
            <v>44258</v>
          </cell>
          <cell r="D1312" t="str">
            <v>L</v>
          </cell>
          <cell r="V1312">
            <v>44259</v>
          </cell>
          <cell r="W1312" t="str">
            <v>A</v>
          </cell>
          <cell r="AT1312" t="str">
            <v>ACC</v>
          </cell>
        </row>
        <row r="1313">
          <cell r="B1313" t="str">
            <v>MW</v>
          </cell>
          <cell r="C1313">
            <v>44258</v>
          </cell>
          <cell r="D1313" t="str">
            <v>L</v>
          </cell>
          <cell r="V1313">
            <v>44259</v>
          </cell>
          <cell r="W1313" t="str">
            <v>A</v>
          </cell>
          <cell r="AT1313" t="str">
            <v>ACC</v>
          </cell>
        </row>
        <row r="1314">
          <cell r="B1314" t="str">
            <v>MW</v>
          </cell>
          <cell r="C1314">
            <v>44258</v>
          </cell>
          <cell r="D1314" t="str">
            <v>L</v>
          </cell>
          <cell r="V1314">
            <v>44258</v>
          </cell>
          <cell r="W1314" t="str">
            <v>A</v>
          </cell>
          <cell r="AT1314" t="str">
            <v>ACC</v>
          </cell>
        </row>
        <row r="1315">
          <cell r="B1315" t="str">
            <v>MW</v>
          </cell>
          <cell r="C1315">
            <v>44258</v>
          </cell>
          <cell r="D1315" t="str">
            <v>L</v>
          </cell>
          <cell r="V1315">
            <v>44258</v>
          </cell>
          <cell r="W1315" t="str">
            <v>A</v>
          </cell>
          <cell r="AT1315" t="str">
            <v>ACC</v>
          </cell>
        </row>
        <row r="1316">
          <cell r="B1316" t="str">
            <v>MW</v>
          </cell>
          <cell r="C1316">
            <v>44258</v>
          </cell>
          <cell r="D1316" t="str">
            <v>L</v>
          </cell>
          <cell r="V1316">
            <v>44258</v>
          </cell>
          <cell r="W1316" t="str">
            <v>A</v>
          </cell>
          <cell r="AT1316" t="str">
            <v>ACC</v>
          </cell>
        </row>
        <row r="1317">
          <cell r="B1317" t="str">
            <v>MW</v>
          </cell>
          <cell r="C1317">
            <v>44258</v>
          </cell>
          <cell r="D1317" t="str">
            <v>L</v>
          </cell>
          <cell r="V1317">
            <v>44258</v>
          </cell>
          <cell r="W1317" t="str">
            <v>A</v>
          </cell>
          <cell r="AT1317" t="str">
            <v>ACC</v>
          </cell>
        </row>
        <row r="1318">
          <cell r="B1318" t="str">
            <v>MW</v>
          </cell>
          <cell r="C1318">
            <v>44258</v>
          </cell>
          <cell r="D1318" t="str">
            <v>L</v>
          </cell>
          <cell r="V1318">
            <v>44258</v>
          </cell>
          <cell r="W1318" t="str">
            <v>R</v>
          </cell>
          <cell r="AT1318" t="str">
            <v>NR</v>
          </cell>
          <cell r="BA1318">
            <v>1</v>
          </cell>
        </row>
        <row r="1319">
          <cell r="B1319" t="str">
            <v>MW</v>
          </cell>
          <cell r="C1319">
            <v>44258</v>
          </cell>
          <cell r="D1319" t="str">
            <v>L</v>
          </cell>
          <cell r="V1319">
            <v>44258</v>
          </cell>
          <cell r="W1319" t="str">
            <v>A</v>
          </cell>
          <cell r="AT1319" t="str">
            <v>ACC</v>
          </cell>
        </row>
        <row r="1320">
          <cell r="B1320" t="str">
            <v>MW</v>
          </cell>
          <cell r="C1320">
            <v>44258</v>
          </cell>
          <cell r="D1320" t="str">
            <v>L</v>
          </cell>
          <cell r="V1320">
            <v>44258</v>
          </cell>
          <cell r="W1320" t="str">
            <v>A</v>
          </cell>
          <cell r="AT1320" t="str">
            <v>ACC</v>
          </cell>
        </row>
        <row r="1321">
          <cell r="B1321" t="str">
            <v>MW</v>
          </cell>
          <cell r="C1321">
            <v>44258</v>
          </cell>
          <cell r="D1321" t="str">
            <v>L</v>
          </cell>
          <cell r="V1321">
            <v>44258</v>
          </cell>
          <cell r="W1321" t="str">
            <v>A</v>
          </cell>
          <cell r="AT1321" t="str">
            <v>ACC</v>
          </cell>
        </row>
        <row r="1322">
          <cell r="B1322" t="str">
            <v>MW</v>
          </cell>
          <cell r="C1322">
            <v>44258</v>
          </cell>
          <cell r="D1322" t="str">
            <v>L</v>
          </cell>
          <cell r="V1322">
            <v>44258</v>
          </cell>
          <cell r="W1322" t="str">
            <v>A</v>
          </cell>
          <cell r="AT1322" t="str">
            <v>ACC</v>
          </cell>
        </row>
        <row r="1323">
          <cell r="B1323" t="str">
            <v>MW</v>
          </cell>
          <cell r="C1323">
            <v>44258</v>
          </cell>
          <cell r="D1323" t="str">
            <v>L</v>
          </cell>
          <cell r="V1323">
            <v>44258</v>
          </cell>
          <cell r="W1323" t="str">
            <v>A</v>
          </cell>
          <cell r="AT1323" t="str">
            <v>ACC</v>
          </cell>
        </row>
        <row r="1324">
          <cell r="B1324" t="str">
            <v>MW</v>
          </cell>
          <cell r="C1324">
            <v>44258</v>
          </cell>
          <cell r="D1324" t="str">
            <v>L</v>
          </cell>
          <cell r="V1324">
            <v>44258</v>
          </cell>
          <cell r="W1324" t="str">
            <v>A</v>
          </cell>
          <cell r="AT1324" t="str">
            <v>ACC</v>
          </cell>
        </row>
        <row r="1325">
          <cell r="B1325" t="str">
            <v>MW</v>
          </cell>
          <cell r="C1325">
            <v>44258</v>
          </cell>
          <cell r="D1325" t="str">
            <v>L</v>
          </cell>
          <cell r="V1325">
            <v>44258</v>
          </cell>
          <cell r="W1325" t="str">
            <v>A</v>
          </cell>
          <cell r="AT1325" t="str">
            <v>ACC</v>
          </cell>
        </row>
        <row r="1326">
          <cell r="B1326" t="str">
            <v>MW</v>
          </cell>
          <cell r="C1326">
            <v>44258</v>
          </cell>
          <cell r="D1326" t="str">
            <v>L</v>
          </cell>
          <cell r="V1326">
            <v>44258</v>
          </cell>
          <cell r="W1326" t="str">
            <v>A</v>
          </cell>
          <cell r="AT1326" t="str">
            <v>ACC</v>
          </cell>
        </row>
        <row r="1327">
          <cell r="B1327" t="str">
            <v>MW</v>
          </cell>
          <cell r="C1327">
            <v>44258</v>
          </cell>
          <cell r="D1327" t="str">
            <v>L</v>
          </cell>
          <cell r="V1327">
            <v>44258</v>
          </cell>
          <cell r="W1327" t="str">
            <v>A</v>
          </cell>
          <cell r="AT1327" t="str">
            <v>ACC</v>
          </cell>
        </row>
        <row r="1328">
          <cell r="B1328" t="str">
            <v>MW</v>
          </cell>
          <cell r="C1328">
            <v>44258</v>
          </cell>
          <cell r="D1328" t="str">
            <v>L</v>
          </cell>
          <cell r="V1328">
            <v>44258</v>
          </cell>
          <cell r="W1328" t="str">
            <v>R</v>
          </cell>
          <cell r="AT1328" t="str">
            <v>NR</v>
          </cell>
          <cell r="BE1328">
            <v>1</v>
          </cell>
        </row>
        <row r="1329">
          <cell r="B1329" t="str">
            <v>MW</v>
          </cell>
          <cell r="C1329">
            <v>44258</v>
          </cell>
          <cell r="D1329" t="str">
            <v>L</v>
          </cell>
          <cell r="V1329">
            <v>44258</v>
          </cell>
          <cell r="W1329" t="str">
            <v>A</v>
          </cell>
          <cell r="AT1329" t="str">
            <v>ACC</v>
          </cell>
        </row>
        <row r="1330">
          <cell r="B1330" t="str">
            <v>MW</v>
          </cell>
          <cell r="C1330">
            <v>44258</v>
          </cell>
          <cell r="D1330" t="str">
            <v>L</v>
          </cell>
          <cell r="V1330">
            <v>44258</v>
          </cell>
          <cell r="W1330" t="str">
            <v>A</v>
          </cell>
          <cell r="AT1330" t="str">
            <v>ACC</v>
          </cell>
        </row>
        <row r="1331">
          <cell r="B1331" t="str">
            <v>MW</v>
          </cell>
          <cell r="C1331">
            <v>44258</v>
          </cell>
          <cell r="D1331" t="str">
            <v>L</v>
          </cell>
          <cell r="V1331">
            <v>44258</v>
          </cell>
          <cell r="W1331" t="str">
            <v>A</v>
          </cell>
          <cell r="AT1331" t="str">
            <v>ACC</v>
          </cell>
        </row>
        <row r="1332">
          <cell r="D1332" t="str">
            <v>NS</v>
          </cell>
          <cell r="AT1332" t="str">
            <v>NS</v>
          </cell>
        </row>
        <row r="1333">
          <cell r="B1333" t="str">
            <v>MW</v>
          </cell>
          <cell r="C1333">
            <v>44257</v>
          </cell>
          <cell r="D1333" t="str">
            <v>L</v>
          </cell>
          <cell r="V1333">
            <v>44258</v>
          </cell>
          <cell r="W1333" t="str">
            <v>A</v>
          </cell>
          <cell r="AT1333" t="str">
            <v>ACC</v>
          </cell>
        </row>
        <row r="1334">
          <cell r="B1334" t="str">
            <v>MW</v>
          </cell>
          <cell r="C1334">
            <v>44257</v>
          </cell>
          <cell r="D1334" t="str">
            <v>L</v>
          </cell>
          <cell r="V1334">
            <v>44258</v>
          </cell>
          <cell r="W1334" t="str">
            <v>R</v>
          </cell>
          <cell r="AT1334" t="str">
            <v>NR</v>
          </cell>
          <cell r="BD1334">
            <v>1</v>
          </cell>
        </row>
        <row r="1335">
          <cell r="B1335" t="str">
            <v>MW</v>
          </cell>
          <cell r="C1335">
            <v>44257</v>
          </cell>
          <cell r="D1335" t="str">
            <v>L</v>
          </cell>
          <cell r="V1335">
            <v>44257</v>
          </cell>
          <cell r="W1335" t="str">
            <v>R</v>
          </cell>
          <cell r="AT1335" t="str">
            <v>NR</v>
          </cell>
          <cell r="BC1335">
            <v>1</v>
          </cell>
        </row>
        <row r="1336">
          <cell r="B1336" t="str">
            <v>MW</v>
          </cell>
          <cell r="C1336">
            <v>44257</v>
          </cell>
          <cell r="D1336" t="str">
            <v>L</v>
          </cell>
          <cell r="V1336">
            <v>44257</v>
          </cell>
          <cell r="W1336" t="str">
            <v>A</v>
          </cell>
          <cell r="AT1336" t="str">
            <v>ACC</v>
          </cell>
        </row>
        <row r="1337">
          <cell r="B1337" t="str">
            <v>MW</v>
          </cell>
          <cell r="C1337">
            <v>44257</v>
          </cell>
          <cell r="D1337" t="str">
            <v>L</v>
          </cell>
          <cell r="V1337">
            <v>44257</v>
          </cell>
          <cell r="W1337" t="str">
            <v>A</v>
          </cell>
          <cell r="AT1337" t="str">
            <v>ACC</v>
          </cell>
        </row>
        <row r="1338">
          <cell r="B1338" t="str">
            <v>MW</v>
          </cell>
          <cell r="C1338">
            <v>44257</v>
          </cell>
          <cell r="D1338" t="str">
            <v>L</v>
          </cell>
          <cell r="V1338">
            <v>44257</v>
          </cell>
          <cell r="W1338" t="str">
            <v>A</v>
          </cell>
          <cell r="AT1338" t="str">
            <v>ACC</v>
          </cell>
        </row>
        <row r="1339">
          <cell r="B1339" t="str">
            <v>MW</v>
          </cell>
          <cell r="C1339">
            <v>44257</v>
          </cell>
          <cell r="D1339" t="str">
            <v>L</v>
          </cell>
          <cell r="V1339">
            <v>44257</v>
          </cell>
          <cell r="W1339" t="str">
            <v>A</v>
          </cell>
          <cell r="AT1339" t="str">
            <v>ACC</v>
          </cell>
        </row>
        <row r="1340">
          <cell r="B1340" t="str">
            <v>MW</v>
          </cell>
          <cell r="C1340">
            <v>44257</v>
          </cell>
          <cell r="D1340" t="str">
            <v>L</v>
          </cell>
          <cell r="V1340">
            <v>44257</v>
          </cell>
          <cell r="W1340" t="str">
            <v>A</v>
          </cell>
          <cell r="AT1340" t="str">
            <v>ACC</v>
          </cell>
        </row>
        <row r="1341">
          <cell r="B1341" t="str">
            <v>MW</v>
          </cell>
          <cell r="C1341">
            <v>44257</v>
          </cell>
          <cell r="D1341" t="str">
            <v>L</v>
          </cell>
          <cell r="V1341">
            <v>44257</v>
          </cell>
          <cell r="W1341" t="str">
            <v>A</v>
          </cell>
          <cell r="AT1341" t="str">
            <v>ACC</v>
          </cell>
        </row>
        <row r="1342">
          <cell r="B1342" t="str">
            <v>MW</v>
          </cell>
          <cell r="C1342">
            <v>44257</v>
          </cell>
          <cell r="D1342" t="str">
            <v>L</v>
          </cell>
          <cell r="V1342">
            <v>44257</v>
          </cell>
          <cell r="W1342" t="str">
            <v>A</v>
          </cell>
          <cell r="AT1342" t="str">
            <v>ACC</v>
          </cell>
        </row>
        <row r="1343">
          <cell r="B1343" t="str">
            <v>MW</v>
          </cell>
          <cell r="C1343">
            <v>44257</v>
          </cell>
          <cell r="D1343" t="str">
            <v>L</v>
          </cell>
          <cell r="V1343">
            <v>44257</v>
          </cell>
          <cell r="W1343" t="str">
            <v>R</v>
          </cell>
          <cell r="AT1343" t="str">
            <v>NR</v>
          </cell>
          <cell r="BA1343">
            <v>1</v>
          </cell>
        </row>
        <row r="1344">
          <cell r="B1344" t="str">
            <v>MW</v>
          </cell>
          <cell r="C1344">
            <v>44257</v>
          </cell>
          <cell r="D1344" t="str">
            <v>L</v>
          </cell>
          <cell r="V1344">
            <v>44257</v>
          </cell>
          <cell r="W1344" t="str">
            <v>A</v>
          </cell>
          <cell r="AT1344" t="str">
            <v>ACC</v>
          </cell>
        </row>
        <row r="1345">
          <cell r="B1345" t="str">
            <v>MW</v>
          </cell>
          <cell r="C1345">
            <v>44257</v>
          </cell>
          <cell r="D1345" t="str">
            <v>L</v>
          </cell>
          <cell r="V1345">
            <v>44257</v>
          </cell>
          <cell r="W1345" t="str">
            <v>A</v>
          </cell>
          <cell r="AT1345" t="str">
            <v>ACC</v>
          </cell>
        </row>
        <row r="1346">
          <cell r="B1346" t="str">
            <v>MW</v>
          </cell>
          <cell r="C1346">
            <v>44257</v>
          </cell>
          <cell r="D1346" t="str">
            <v>L</v>
          </cell>
          <cell r="V1346">
            <v>44257</v>
          </cell>
          <cell r="W1346" t="str">
            <v>A</v>
          </cell>
          <cell r="AT1346" t="str">
            <v>ACC</v>
          </cell>
        </row>
        <row r="1347">
          <cell r="B1347" t="str">
            <v>MW</v>
          </cell>
          <cell r="C1347">
            <v>44257</v>
          </cell>
          <cell r="D1347" t="str">
            <v>L</v>
          </cell>
          <cell r="V1347">
            <v>44257</v>
          </cell>
          <cell r="W1347" t="str">
            <v>A</v>
          </cell>
          <cell r="AT1347" t="str">
            <v>ACC</v>
          </cell>
        </row>
        <row r="1348">
          <cell r="B1348" t="str">
            <v>MW</v>
          </cell>
          <cell r="C1348">
            <v>44257</v>
          </cell>
          <cell r="D1348" t="str">
            <v>L</v>
          </cell>
          <cell r="V1348">
            <v>44257</v>
          </cell>
          <cell r="W1348" t="str">
            <v>R</v>
          </cell>
          <cell r="AT1348" t="str">
            <v>NR</v>
          </cell>
          <cell r="BG1348">
            <v>1</v>
          </cell>
        </row>
        <row r="1349">
          <cell r="B1349" t="str">
            <v>MW</v>
          </cell>
          <cell r="C1349">
            <v>44257</v>
          </cell>
          <cell r="D1349" t="str">
            <v>L</v>
          </cell>
          <cell r="V1349">
            <v>44257</v>
          </cell>
          <cell r="W1349" t="str">
            <v>A</v>
          </cell>
          <cell r="AT1349" t="str">
            <v>ACC</v>
          </cell>
        </row>
        <row r="1350">
          <cell r="B1350" t="str">
            <v>MW</v>
          </cell>
          <cell r="C1350">
            <v>44257</v>
          </cell>
          <cell r="D1350" t="str">
            <v>L</v>
          </cell>
          <cell r="V1350">
            <v>44257</v>
          </cell>
          <cell r="W1350" t="str">
            <v>A</v>
          </cell>
          <cell r="AT1350" t="str">
            <v>ACC</v>
          </cell>
        </row>
        <row r="1351">
          <cell r="B1351" t="str">
            <v>MW</v>
          </cell>
          <cell r="C1351">
            <v>44257</v>
          </cell>
          <cell r="D1351" t="str">
            <v>L</v>
          </cell>
          <cell r="V1351">
            <v>44257</v>
          </cell>
          <cell r="W1351" t="str">
            <v>A</v>
          </cell>
          <cell r="AT1351" t="str">
            <v>ACC</v>
          </cell>
        </row>
        <row r="1352">
          <cell r="B1352" t="str">
            <v>MW</v>
          </cell>
          <cell r="C1352">
            <v>44257</v>
          </cell>
          <cell r="D1352" t="str">
            <v>L</v>
          </cell>
          <cell r="V1352">
            <v>44257</v>
          </cell>
          <cell r="W1352" t="str">
            <v>A</v>
          </cell>
          <cell r="AT1352" t="str">
            <v>ACC</v>
          </cell>
        </row>
        <row r="1353">
          <cell r="B1353" t="str">
            <v>MW</v>
          </cell>
          <cell r="C1353">
            <v>44257</v>
          </cell>
          <cell r="D1353" t="str">
            <v>L</v>
          </cell>
          <cell r="V1353">
            <v>44257</v>
          </cell>
          <cell r="W1353" t="str">
            <v>A</v>
          </cell>
          <cell r="AT1353" t="str">
            <v>ACC</v>
          </cell>
        </row>
        <row r="1354">
          <cell r="B1354" t="str">
            <v>MW</v>
          </cell>
          <cell r="C1354">
            <v>44257</v>
          </cell>
          <cell r="D1354" t="str">
            <v>L</v>
          </cell>
          <cell r="V1354">
            <v>44257</v>
          </cell>
          <cell r="W1354" t="str">
            <v>R</v>
          </cell>
          <cell r="AT1354" t="str">
            <v>NR</v>
          </cell>
          <cell r="BG1354">
            <v>1</v>
          </cell>
        </row>
        <row r="1355">
          <cell r="B1355" t="str">
            <v>MW</v>
          </cell>
          <cell r="C1355">
            <v>44257</v>
          </cell>
          <cell r="D1355" t="str">
            <v>L</v>
          </cell>
          <cell r="V1355">
            <v>44257</v>
          </cell>
          <cell r="W1355" t="str">
            <v>A</v>
          </cell>
          <cell r="AT1355" t="str">
            <v>ACC</v>
          </cell>
        </row>
        <row r="1356">
          <cell r="B1356" t="str">
            <v>MW</v>
          </cell>
          <cell r="C1356">
            <v>44257</v>
          </cell>
          <cell r="D1356" t="str">
            <v>L</v>
          </cell>
          <cell r="V1356">
            <v>44257</v>
          </cell>
          <cell r="W1356" t="str">
            <v>A</v>
          </cell>
          <cell r="AT1356" t="str">
            <v>ACC</v>
          </cell>
        </row>
        <row r="1357">
          <cell r="B1357" t="str">
            <v>MW</v>
          </cell>
          <cell r="C1357">
            <v>44257</v>
          </cell>
          <cell r="D1357" t="str">
            <v>L</v>
          </cell>
          <cell r="V1357">
            <v>44257</v>
          </cell>
          <cell r="W1357" t="str">
            <v>A</v>
          </cell>
          <cell r="AT1357" t="str">
            <v>ACC</v>
          </cell>
        </row>
        <row r="1358">
          <cell r="B1358" t="str">
            <v>MW</v>
          </cell>
          <cell r="C1358">
            <v>44257</v>
          </cell>
          <cell r="D1358" t="str">
            <v>L</v>
          </cell>
          <cell r="V1358">
            <v>44257</v>
          </cell>
          <cell r="W1358" t="str">
            <v>A</v>
          </cell>
          <cell r="AT1358" t="str">
            <v>ACC</v>
          </cell>
        </row>
        <row r="1359">
          <cell r="B1359" t="str">
            <v>MW</v>
          </cell>
          <cell r="C1359">
            <v>44257</v>
          </cell>
          <cell r="D1359" t="str">
            <v>L</v>
          </cell>
          <cell r="V1359">
            <v>44257</v>
          </cell>
          <cell r="W1359" t="str">
            <v>A</v>
          </cell>
          <cell r="AT1359" t="str">
            <v>ACC</v>
          </cell>
        </row>
        <row r="1360">
          <cell r="B1360" t="str">
            <v>MW</v>
          </cell>
          <cell r="C1360">
            <v>44257</v>
          </cell>
          <cell r="D1360" t="str">
            <v>L</v>
          </cell>
          <cell r="V1360">
            <v>44257</v>
          </cell>
          <cell r="W1360" t="str">
            <v>A</v>
          </cell>
          <cell r="AT1360" t="str">
            <v>ACC</v>
          </cell>
        </row>
        <row r="1361">
          <cell r="B1361" t="str">
            <v>MW</v>
          </cell>
          <cell r="C1361">
            <v>44257</v>
          </cell>
          <cell r="D1361" t="str">
            <v>L</v>
          </cell>
          <cell r="V1361">
            <v>44257</v>
          </cell>
          <cell r="W1361" t="str">
            <v>A</v>
          </cell>
          <cell r="AT1361" t="str">
            <v>ACC</v>
          </cell>
        </row>
        <row r="1362">
          <cell r="B1362" t="str">
            <v>MW</v>
          </cell>
          <cell r="C1362">
            <v>44257</v>
          </cell>
          <cell r="D1362" t="str">
            <v>L</v>
          </cell>
          <cell r="V1362">
            <v>44257</v>
          </cell>
          <cell r="W1362" t="str">
            <v>A</v>
          </cell>
          <cell r="AT1362" t="str">
            <v>ACC</v>
          </cell>
        </row>
        <row r="1363">
          <cell r="B1363" t="str">
            <v>MW</v>
          </cell>
          <cell r="C1363">
            <v>44257</v>
          </cell>
          <cell r="D1363" t="str">
            <v>L</v>
          </cell>
          <cell r="V1363">
            <v>44257</v>
          </cell>
          <cell r="W1363" t="str">
            <v>A</v>
          </cell>
          <cell r="AT1363" t="str">
            <v>ACC</v>
          </cell>
        </row>
        <row r="1364">
          <cell r="B1364" t="str">
            <v>MW</v>
          </cell>
          <cell r="C1364">
            <v>44257</v>
          </cell>
          <cell r="D1364" t="str">
            <v>L</v>
          </cell>
          <cell r="V1364">
            <v>44257</v>
          </cell>
          <cell r="W1364" t="str">
            <v>A</v>
          </cell>
          <cell r="AT1364" t="str">
            <v>ACC</v>
          </cell>
        </row>
        <row r="1365">
          <cell r="B1365" t="str">
            <v>MW</v>
          </cell>
          <cell r="C1365">
            <v>44257</v>
          </cell>
          <cell r="D1365" t="str">
            <v>L</v>
          </cell>
          <cell r="V1365">
            <v>44257</v>
          </cell>
          <cell r="W1365" t="str">
            <v>A</v>
          </cell>
          <cell r="AT1365" t="str">
            <v>ACC</v>
          </cell>
        </row>
        <row r="1366">
          <cell r="B1366" t="str">
            <v>MW</v>
          </cell>
          <cell r="C1366">
            <v>44257</v>
          </cell>
          <cell r="D1366" t="str">
            <v>L</v>
          </cell>
          <cell r="V1366">
            <v>44257</v>
          </cell>
          <cell r="W1366" t="str">
            <v>A</v>
          </cell>
          <cell r="AT1366" t="str">
            <v>ACC</v>
          </cell>
        </row>
        <row r="1367">
          <cell r="B1367" t="str">
            <v>MW</v>
          </cell>
          <cell r="C1367">
            <v>44257</v>
          </cell>
          <cell r="D1367" t="str">
            <v>L</v>
          </cell>
          <cell r="V1367">
            <v>44257</v>
          </cell>
          <cell r="W1367" t="str">
            <v>A</v>
          </cell>
          <cell r="AT1367" t="str">
            <v>ACC</v>
          </cell>
        </row>
        <row r="1368">
          <cell r="B1368" t="str">
            <v>MW</v>
          </cell>
          <cell r="C1368">
            <v>44256</v>
          </cell>
          <cell r="D1368" t="str">
            <v>L</v>
          </cell>
          <cell r="V1368">
            <v>44257</v>
          </cell>
          <cell r="W1368" t="str">
            <v>R</v>
          </cell>
          <cell r="AT1368" t="str">
            <v>NR</v>
          </cell>
          <cell r="BG1368">
            <v>1</v>
          </cell>
        </row>
        <row r="1369">
          <cell r="B1369" t="str">
            <v>MW</v>
          </cell>
          <cell r="C1369">
            <v>44256</v>
          </cell>
          <cell r="D1369" t="str">
            <v>L</v>
          </cell>
          <cell r="V1369">
            <v>44257</v>
          </cell>
          <cell r="W1369" t="str">
            <v>A</v>
          </cell>
          <cell r="AT1369" t="str">
            <v>ACC</v>
          </cell>
        </row>
        <row r="1370">
          <cell r="B1370" t="str">
            <v>MW</v>
          </cell>
          <cell r="C1370">
            <v>44256</v>
          </cell>
          <cell r="D1370" t="str">
            <v>L</v>
          </cell>
          <cell r="V1370">
            <v>44257</v>
          </cell>
          <cell r="W1370" t="str">
            <v>A</v>
          </cell>
          <cell r="AT1370" t="str">
            <v>ACC</v>
          </cell>
        </row>
        <row r="1371">
          <cell r="B1371" t="str">
            <v>MW</v>
          </cell>
          <cell r="C1371">
            <v>44256</v>
          </cell>
          <cell r="D1371" t="str">
            <v>L</v>
          </cell>
          <cell r="V1371">
            <v>44256</v>
          </cell>
          <cell r="W1371" t="str">
            <v>A</v>
          </cell>
          <cell r="AT1371" t="str">
            <v>ACC</v>
          </cell>
        </row>
        <row r="1372">
          <cell r="B1372" t="str">
            <v>MW</v>
          </cell>
          <cell r="C1372">
            <v>44256</v>
          </cell>
          <cell r="D1372" t="str">
            <v>L</v>
          </cell>
          <cell r="V1372">
            <v>44256</v>
          </cell>
          <cell r="W1372" t="str">
            <v>R</v>
          </cell>
          <cell r="AT1372" t="str">
            <v>NR</v>
          </cell>
          <cell r="BA1372">
            <v>1</v>
          </cell>
          <cell r="BE1372">
            <v>1</v>
          </cell>
        </row>
        <row r="1373">
          <cell r="B1373" t="str">
            <v>MW</v>
          </cell>
          <cell r="C1373">
            <v>44256</v>
          </cell>
          <cell r="D1373" t="str">
            <v>L</v>
          </cell>
          <cell r="V1373">
            <v>44256</v>
          </cell>
          <cell r="W1373" t="str">
            <v>R</v>
          </cell>
          <cell r="AT1373" t="str">
            <v>NR</v>
          </cell>
        </row>
        <row r="1374">
          <cell r="B1374" t="str">
            <v>MW</v>
          </cell>
          <cell r="C1374">
            <v>44256</v>
          </cell>
          <cell r="D1374" t="str">
            <v>L</v>
          </cell>
          <cell r="V1374">
            <v>44256</v>
          </cell>
          <cell r="W1374" t="str">
            <v>R</v>
          </cell>
          <cell r="AT1374" t="str">
            <v>NR</v>
          </cell>
          <cell r="BD1374">
            <v>1</v>
          </cell>
        </row>
        <row r="1375">
          <cell r="B1375" t="str">
            <v>MW</v>
          </cell>
          <cell r="C1375">
            <v>44256</v>
          </cell>
          <cell r="D1375" t="str">
            <v>L</v>
          </cell>
          <cell r="V1375">
            <v>44256</v>
          </cell>
          <cell r="W1375" t="str">
            <v>A</v>
          </cell>
          <cell r="AT1375" t="str">
            <v>ACC</v>
          </cell>
        </row>
        <row r="1376">
          <cell r="B1376" t="str">
            <v>MW</v>
          </cell>
          <cell r="C1376">
            <v>44256</v>
          </cell>
          <cell r="D1376" t="str">
            <v>L</v>
          </cell>
          <cell r="V1376">
            <v>44256</v>
          </cell>
          <cell r="W1376" t="str">
            <v>A</v>
          </cell>
          <cell r="AT1376" t="str">
            <v>ACC</v>
          </cell>
        </row>
        <row r="1377">
          <cell r="B1377" t="str">
            <v>MW</v>
          </cell>
          <cell r="C1377">
            <v>44256</v>
          </cell>
          <cell r="D1377" t="str">
            <v>L</v>
          </cell>
          <cell r="V1377">
            <v>44256</v>
          </cell>
          <cell r="W1377" t="str">
            <v>A</v>
          </cell>
          <cell r="AT1377" t="str">
            <v>ACC</v>
          </cell>
        </row>
        <row r="1378">
          <cell r="B1378" t="str">
            <v>MW</v>
          </cell>
          <cell r="C1378">
            <v>44256</v>
          </cell>
          <cell r="D1378" t="str">
            <v>L</v>
          </cell>
          <cell r="V1378">
            <v>44256</v>
          </cell>
          <cell r="W1378" t="str">
            <v>A</v>
          </cell>
          <cell r="AT1378" t="str">
            <v>ACC</v>
          </cell>
        </row>
        <row r="1379">
          <cell r="B1379" t="str">
            <v>MW</v>
          </cell>
          <cell r="C1379">
            <v>44256</v>
          </cell>
          <cell r="D1379" t="str">
            <v>L</v>
          </cell>
          <cell r="V1379">
            <v>44256</v>
          </cell>
          <cell r="W1379" t="str">
            <v>A</v>
          </cell>
          <cell r="AT1379" t="str">
            <v>ACC</v>
          </cell>
        </row>
        <row r="1380">
          <cell r="B1380" t="str">
            <v>MW</v>
          </cell>
          <cell r="C1380">
            <v>44256</v>
          </cell>
          <cell r="D1380" t="str">
            <v>L</v>
          </cell>
          <cell r="V1380">
            <v>44256</v>
          </cell>
          <cell r="W1380" t="str">
            <v>A</v>
          </cell>
          <cell r="AT1380" t="str">
            <v>ACC</v>
          </cell>
        </row>
        <row r="1381">
          <cell r="B1381" t="str">
            <v>MW</v>
          </cell>
          <cell r="C1381">
            <v>44256</v>
          </cell>
          <cell r="D1381" t="str">
            <v>L</v>
          </cell>
          <cell r="V1381">
            <v>44256</v>
          </cell>
          <cell r="W1381" t="str">
            <v>A</v>
          </cell>
          <cell r="AT1381" t="str">
            <v>ACC</v>
          </cell>
        </row>
        <row r="1382">
          <cell r="B1382" t="str">
            <v>MW</v>
          </cell>
          <cell r="C1382">
            <v>44256</v>
          </cell>
          <cell r="D1382" t="str">
            <v>L</v>
          </cell>
          <cell r="V1382">
            <v>44256</v>
          </cell>
          <cell r="W1382" t="str">
            <v>R</v>
          </cell>
          <cell r="AT1382" t="str">
            <v>NR</v>
          </cell>
          <cell r="BA1382">
            <v>1</v>
          </cell>
        </row>
        <row r="1383">
          <cell r="B1383" t="str">
            <v>MW</v>
          </cell>
          <cell r="C1383">
            <v>44256</v>
          </cell>
          <cell r="D1383" t="str">
            <v>L</v>
          </cell>
          <cell r="V1383">
            <v>44256</v>
          </cell>
          <cell r="W1383" t="str">
            <v>A</v>
          </cell>
          <cell r="AT1383" t="str">
            <v>ACC</v>
          </cell>
        </row>
        <row r="1384">
          <cell r="B1384" t="str">
            <v>MW</v>
          </cell>
          <cell r="C1384">
            <v>44256</v>
          </cell>
          <cell r="D1384" t="str">
            <v>L</v>
          </cell>
          <cell r="V1384">
            <v>44256</v>
          </cell>
          <cell r="W1384" t="str">
            <v>A</v>
          </cell>
          <cell r="AT1384" t="str">
            <v>ACC</v>
          </cell>
        </row>
        <row r="1385">
          <cell r="B1385" t="str">
            <v>MW</v>
          </cell>
          <cell r="C1385">
            <v>44256</v>
          </cell>
          <cell r="D1385" t="str">
            <v>L</v>
          </cell>
          <cell r="V1385">
            <v>44256</v>
          </cell>
          <cell r="W1385" t="str">
            <v>A</v>
          </cell>
          <cell r="AT1385" t="str">
            <v>ACC</v>
          </cell>
        </row>
        <row r="1386">
          <cell r="B1386" t="str">
            <v>MW</v>
          </cell>
          <cell r="C1386">
            <v>44256</v>
          </cell>
          <cell r="D1386" t="str">
            <v>L</v>
          </cell>
          <cell r="V1386">
            <v>44256</v>
          </cell>
          <cell r="W1386" t="str">
            <v>R</v>
          </cell>
          <cell r="AT1386" t="str">
            <v>NR</v>
          </cell>
          <cell r="BG1386">
            <v>1</v>
          </cell>
        </row>
        <row r="1387">
          <cell r="B1387" t="str">
            <v>MW</v>
          </cell>
          <cell r="C1387">
            <v>44256</v>
          </cell>
          <cell r="D1387" t="str">
            <v>L</v>
          </cell>
          <cell r="V1387">
            <v>44256</v>
          </cell>
          <cell r="W1387" t="str">
            <v>R</v>
          </cell>
          <cell r="AT1387" t="str">
            <v>NR</v>
          </cell>
          <cell r="BC1387">
            <v>1</v>
          </cell>
          <cell r="BF1387">
            <v>1</v>
          </cell>
        </row>
        <row r="1388">
          <cell r="B1388" t="str">
            <v>MW</v>
          </cell>
          <cell r="C1388">
            <v>44256</v>
          </cell>
          <cell r="D1388" t="str">
            <v>L</v>
          </cell>
          <cell r="V1388">
            <v>44256</v>
          </cell>
          <cell r="W1388" t="str">
            <v>A</v>
          </cell>
          <cell r="AT1388" t="str">
            <v>ACC</v>
          </cell>
        </row>
        <row r="1389">
          <cell r="B1389" t="str">
            <v>MW</v>
          </cell>
          <cell r="C1389">
            <v>44256</v>
          </cell>
          <cell r="D1389" t="str">
            <v>L</v>
          </cell>
          <cell r="V1389">
            <v>44256</v>
          </cell>
          <cell r="W1389" t="str">
            <v>A</v>
          </cell>
          <cell r="AT1389" t="str">
            <v>ACC</v>
          </cell>
        </row>
        <row r="1390">
          <cell r="B1390" t="str">
            <v>MW</v>
          </cell>
          <cell r="C1390">
            <v>44255</v>
          </cell>
          <cell r="D1390" t="str">
            <v>L</v>
          </cell>
          <cell r="V1390">
            <v>44256</v>
          </cell>
          <cell r="W1390" t="str">
            <v>A</v>
          </cell>
          <cell r="AT1390" t="str">
            <v>ACC</v>
          </cell>
        </row>
        <row r="1391">
          <cell r="B1391" t="str">
            <v>MW</v>
          </cell>
          <cell r="C1391">
            <v>44255</v>
          </cell>
          <cell r="D1391" t="str">
            <v>L</v>
          </cell>
          <cell r="V1391">
            <v>44255</v>
          </cell>
          <cell r="W1391" t="str">
            <v>A</v>
          </cell>
          <cell r="AT1391" t="str">
            <v>ACC</v>
          </cell>
        </row>
        <row r="1392">
          <cell r="B1392" t="str">
            <v>MW</v>
          </cell>
          <cell r="C1392">
            <v>44255</v>
          </cell>
          <cell r="D1392" t="str">
            <v>L</v>
          </cell>
          <cell r="V1392">
            <v>44255</v>
          </cell>
          <cell r="W1392" t="str">
            <v>A</v>
          </cell>
          <cell r="AT1392" t="str">
            <v>ACC</v>
          </cell>
        </row>
        <row r="1393">
          <cell r="B1393" t="str">
            <v>MW</v>
          </cell>
          <cell r="C1393">
            <v>44255</v>
          </cell>
          <cell r="D1393" t="str">
            <v>L</v>
          </cell>
          <cell r="V1393">
            <v>44255</v>
          </cell>
          <cell r="W1393" t="str">
            <v>A</v>
          </cell>
          <cell r="AT1393" t="str">
            <v>ACC</v>
          </cell>
        </row>
        <row r="1394">
          <cell r="B1394" t="str">
            <v>MW</v>
          </cell>
          <cell r="C1394">
            <v>44255</v>
          </cell>
          <cell r="D1394" t="str">
            <v>L</v>
          </cell>
          <cell r="V1394">
            <v>44255</v>
          </cell>
          <cell r="W1394" t="str">
            <v>A</v>
          </cell>
          <cell r="AT1394" t="str">
            <v>ACC</v>
          </cell>
        </row>
        <row r="1395">
          <cell r="B1395" t="str">
            <v>MW</v>
          </cell>
          <cell r="C1395">
            <v>44255</v>
          </cell>
          <cell r="D1395" t="str">
            <v>L</v>
          </cell>
          <cell r="V1395">
            <v>44255</v>
          </cell>
          <cell r="W1395" t="str">
            <v>A</v>
          </cell>
          <cell r="AT1395" t="str">
            <v>ACC</v>
          </cell>
        </row>
        <row r="1396">
          <cell r="B1396" t="str">
            <v>MW</v>
          </cell>
          <cell r="C1396">
            <v>44255</v>
          </cell>
          <cell r="D1396" t="str">
            <v>L</v>
          </cell>
          <cell r="V1396">
            <v>44255</v>
          </cell>
          <cell r="W1396" t="str">
            <v>A</v>
          </cell>
          <cell r="AT1396" t="str">
            <v>ACC</v>
          </cell>
        </row>
        <row r="1397">
          <cell r="B1397" t="str">
            <v>MW</v>
          </cell>
          <cell r="C1397">
            <v>44255</v>
          </cell>
          <cell r="D1397" t="str">
            <v>L</v>
          </cell>
          <cell r="V1397">
            <v>44255</v>
          </cell>
          <cell r="W1397" t="str">
            <v>A</v>
          </cell>
          <cell r="AT1397" t="str">
            <v>ACC</v>
          </cell>
        </row>
        <row r="1398">
          <cell r="B1398" t="str">
            <v>MW</v>
          </cell>
          <cell r="C1398">
            <v>44255</v>
          </cell>
          <cell r="D1398" t="str">
            <v>L</v>
          </cell>
          <cell r="V1398">
            <v>44255</v>
          </cell>
          <cell r="W1398" t="str">
            <v>R</v>
          </cell>
          <cell r="AT1398" t="str">
            <v>NR</v>
          </cell>
          <cell r="BE1398">
            <v>1</v>
          </cell>
          <cell r="BG1398">
            <v>1</v>
          </cell>
        </row>
        <row r="1399">
          <cell r="B1399" t="str">
            <v>MW</v>
          </cell>
          <cell r="C1399">
            <v>44255</v>
          </cell>
          <cell r="D1399" t="str">
            <v>L</v>
          </cell>
          <cell r="V1399">
            <v>44255</v>
          </cell>
          <cell r="W1399" t="str">
            <v>A</v>
          </cell>
          <cell r="AT1399" t="str">
            <v>ACC</v>
          </cell>
        </row>
        <row r="1400">
          <cell r="B1400" t="str">
            <v>MW</v>
          </cell>
          <cell r="C1400">
            <v>44255</v>
          </cell>
          <cell r="D1400" t="str">
            <v>L</v>
          </cell>
          <cell r="V1400">
            <v>44255</v>
          </cell>
          <cell r="W1400" t="str">
            <v>A</v>
          </cell>
          <cell r="AT1400" t="str">
            <v>ACC</v>
          </cell>
        </row>
        <row r="1401">
          <cell r="B1401" t="str">
            <v>MW</v>
          </cell>
          <cell r="C1401">
            <v>44255</v>
          </cell>
          <cell r="D1401" t="str">
            <v>L</v>
          </cell>
          <cell r="V1401">
            <v>44255</v>
          </cell>
          <cell r="W1401" t="str">
            <v>A</v>
          </cell>
          <cell r="AT1401" t="str">
            <v>ACC</v>
          </cell>
        </row>
        <row r="1402">
          <cell r="B1402" t="str">
            <v>MW</v>
          </cell>
          <cell r="C1402">
            <v>44255</v>
          </cell>
          <cell r="D1402" t="str">
            <v>L</v>
          </cell>
          <cell r="V1402">
            <v>44255</v>
          </cell>
          <cell r="W1402" t="str">
            <v>A</v>
          </cell>
          <cell r="AT1402" t="str">
            <v>ACC</v>
          </cell>
        </row>
        <row r="1403">
          <cell r="B1403" t="str">
            <v>MW</v>
          </cell>
          <cell r="C1403">
            <v>44255</v>
          </cell>
          <cell r="D1403" t="str">
            <v>L</v>
          </cell>
          <cell r="V1403">
            <v>44255</v>
          </cell>
          <cell r="W1403" t="str">
            <v>A</v>
          </cell>
          <cell r="AT1403" t="str">
            <v>ACC</v>
          </cell>
        </row>
        <row r="1404">
          <cell r="B1404" t="str">
            <v>MW</v>
          </cell>
          <cell r="C1404">
            <v>44255</v>
          </cell>
          <cell r="D1404" t="str">
            <v>L</v>
          </cell>
          <cell r="V1404">
            <v>44255</v>
          </cell>
          <cell r="W1404" t="str">
            <v>A</v>
          </cell>
          <cell r="AT1404" t="str">
            <v>ACC</v>
          </cell>
        </row>
        <row r="1405">
          <cell r="B1405" t="str">
            <v>MW</v>
          </cell>
          <cell r="C1405">
            <v>44255</v>
          </cell>
          <cell r="D1405" t="str">
            <v>L</v>
          </cell>
          <cell r="V1405">
            <v>44255</v>
          </cell>
          <cell r="W1405" t="str">
            <v>A</v>
          </cell>
          <cell r="AT1405" t="str">
            <v>ACC</v>
          </cell>
        </row>
        <row r="1406">
          <cell r="B1406" t="str">
            <v>MW</v>
          </cell>
          <cell r="C1406">
            <v>44255</v>
          </cell>
          <cell r="D1406" t="str">
            <v>L</v>
          </cell>
          <cell r="V1406">
            <v>44255</v>
          </cell>
          <cell r="W1406" t="str">
            <v>A</v>
          </cell>
          <cell r="AT1406" t="str">
            <v>ACC</v>
          </cell>
        </row>
        <row r="1407">
          <cell r="B1407" t="str">
            <v>MW</v>
          </cell>
          <cell r="C1407">
            <v>44255</v>
          </cell>
          <cell r="D1407" t="str">
            <v>L</v>
          </cell>
          <cell r="V1407">
            <v>44255</v>
          </cell>
          <cell r="W1407" t="str">
            <v>R</v>
          </cell>
          <cell r="AT1407" t="str">
            <v>NR</v>
          </cell>
          <cell r="BE1407">
            <v>1</v>
          </cell>
        </row>
        <row r="1408">
          <cell r="B1408" t="str">
            <v>MW</v>
          </cell>
          <cell r="C1408">
            <v>44255</v>
          </cell>
          <cell r="D1408" t="str">
            <v>L</v>
          </cell>
          <cell r="V1408">
            <v>44255</v>
          </cell>
          <cell r="W1408" t="str">
            <v>A</v>
          </cell>
          <cell r="AT1408" t="str">
            <v>ACC</v>
          </cell>
        </row>
        <row r="1409">
          <cell r="B1409" t="str">
            <v>MW</v>
          </cell>
          <cell r="C1409">
            <v>44255</v>
          </cell>
          <cell r="D1409" t="str">
            <v>L</v>
          </cell>
          <cell r="V1409">
            <v>44255</v>
          </cell>
          <cell r="W1409" t="str">
            <v>A</v>
          </cell>
          <cell r="AT1409" t="str">
            <v>ACC</v>
          </cell>
        </row>
        <row r="1410">
          <cell r="B1410" t="str">
            <v>MW</v>
          </cell>
          <cell r="C1410">
            <v>44255</v>
          </cell>
          <cell r="D1410" t="str">
            <v>L</v>
          </cell>
          <cell r="V1410">
            <v>44255</v>
          </cell>
          <cell r="W1410" t="str">
            <v>A</v>
          </cell>
          <cell r="AT1410" t="str">
            <v>ACC</v>
          </cell>
        </row>
        <row r="1411">
          <cell r="B1411" t="str">
            <v>MW</v>
          </cell>
          <cell r="C1411">
            <v>44255</v>
          </cell>
          <cell r="D1411" t="str">
            <v>L</v>
          </cell>
          <cell r="V1411">
            <v>44255</v>
          </cell>
          <cell r="W1411" t="str">
            <v>A</v>
          </cell>
          <cell r="AT1411" t="str">
            <v>ACC</v>
          </cell>
        </row>
        <row r="1412">
          <cell r="B1412" t="str">
            <v>MW</v>
          </cell>
          <cell r="C1412">
            <v>44255</v>
          </cell>
          <cell r="D1412" t="str">
            <v>L</v>
          </cell>
          <cell r="V1412">
            <v>44255</v>
          </cell>
          <cell r="W1412" t="str">
            <v>A</v>
          </cell>
          <cell r="AT1412" t="str">
            <v>ACC</v>
          </cell>
        </row>
        <row r="1413">
          <cell r="B1413" t="str">
            <v>MW</v>
          </cell>
          <cell r="C1413">
            <v>44255</v>
          </cell>
          <cell r="D1413" t="str">
            <v>L</v>
          </cell>
          <cell r="V1413">
            <v>44255</v>
          </cell>
          <cell r="W1413" t="str">
            <v>A</v>
          </cell>
          <cell r="AT1413" t="str">
            <v>ACC</v>
          </cell>
        </row>
        <row r="1414">
          <cell r="B1414" t="str">
            <v>MW</v>
          </cell>
          <cell r="C1414">
            <v>44255</v>
          </cell>
          <cell r="D1414" t="str">
            <v>L</v>
          </cell>
          <cell r="V1414">
            <v>44255</v>
          </cell>
          <cell r="W1414" t="str">
            <v>A</v>
          </cell>
          <cell r="AT1414" t="str">
            <v>ACC</v>
          </cell>
        </row>
        <row r="1415">
          <cell r="B1415" t="str">
            <v>MW</v>
          </cell>
          <cell r="C1415">
            <v>44255</v>
          </cell>
          <cell r="D1415" t="str">
            <v>L</v>
          </cell>
          <cell r="V1415">
            <v>44255</v>
          </cell>
          <cell r="W1415" t="str">
            <v>A</v>
          </cell>
          <cell r="AT1415" t="str">
            <v>ACC</v>
          </cell>
        </row>
        <row r="1416">
          <cell r="B1416" t="str">
            <v>MW</v>
          </cell>
          <cell r="C1416">
            <v>44255</v>
          </cell>
          <cell r="D1416" t="str">
            <v>L</v>
          </cell>
          <cell r="V1416">
            <v>44255</v>
          </cell>
          <cell r="W1416" t="str">
            <v>A</v>
          </cell>
          <cell r="AT1416" t="str">
            <v>ACC</v>
          </cell>
        </row>
        <row r="1417">
          <cell r="B1417" t="str">
            <v>MW</v>
          </cell>
          <cell r="C1417">
            <v>44255</v>
          </cell>
          <cell r="D1417" t="str">
            <v>L</v>
          </cell>
          <cell r="V1417">
            <v>44255</v>
          </cell>
          <cell r="W1417" t="str">
            <v>A</v>
          </cell>
          <cell r="AT1417" t="str">
            <v>ACC</v>
          </cell>
        </row>
        <row r="1418">
          <cell r="B1418" t="str">
            <v>MW</v>
          </cell>
          <cell r="C1418">
            <v>44255</v>
          </cell>
          <cell r="D1418" t="str">
            <v>L</v>
          </cell>
          <cell r="V1418">
            <v>44255</v>
          </cell>
          <cell r="W1418" t="str">
            <v>A</v>
          </cell>
          <cell r="AT1418" t="str">
            <v>ACC</v>
          </cell>
        </row>
        <row r="1419">
          <cell r="B1419" t="str">
            <v>MW</v>
          </cell>
          <cell r="C1419">
            <v>44255</v>
          </cell>
          <cell r="D1419" t="str">
            <v>L</v>
          </cell>
          <cell r="V1419">
            <v>44255</v>
          </cell>
          <cell r="W1419" t="str">
            <v>A</v>
          </cell>
          <cell r="AT1419" t="str">
            <v>ACC</v>
          </cell>
        </row>
        <row r="1420">
          <cell r="B1420" t="str">
            <v>MW</v>
          </cell>
          <cell r="C1420">
            <v>44254</v>
          </cell>
          <cell r="D1420" t="str">
            <v>L</v>
          </cell>
          <cell r="V1420">
            <v>44254</v>
          </cell>
          <cell r="W1420" t="str">
            <v>A</v>
          </cell>
          <cell r="AT1420" t="str">
            <v>ACC</v>
          </cell>
        </row>
        <row r="1421">
          <cell r="B1421" t="str">
            <v>MW</v>
          </cell>
          <cell r="C1421">
            <v>44254</v>
          </cell>
          <cell r="D1421" t="str">
            <v>L</v>
          </cell>
          <cell r="V1421">
            <v>44254</v>
          </cell>
          <cell r="W1421" t="str">
            <v>A</v>
          </cell>
          <cell r="AT1421" t="str">
            <v>ACC</v>
          </cell>
        </row>
        <row r="1422">
          <cell r="B1422" t="str">
            <v>MW</v>
          </cell>
          <cell r="C1422">
            <v>44254</v>
          </cell>
          <cell r="D1422" t="str">
            <v>L</v>
          </cell>
          <cell r="V1422">
            <v>44254</v>
          </cell>
          <cell r="W1422" t="str">
            <v>A</v>
          </cell>
          <cell r="AT1422" t="str">
            <v>ACC</v>
          </cell>
        </row>
        <row r="1423">
          <cell r="B1423" t="str">
            <v>MW</v>
          </cell>
          <cell r="C1423">
            <v>44254</v>
          </cell>
          <cell r="D1423" t="str">
            <v>L</v>
          </cell>
          <cell r="V1423">
            <v>44254</v>
          </cell>
          <cell r="W1423" t="str">
            <v>R</v>
          </cell>
          <cell r="AT1423" t="str">
            <v>NR</v>
          </cell>
          <cell r="BB1423">
            <v>1</v>
          </cell>
        </row>
        <row r="1424">
          <cell r="B1424" t="str">
            <v>MW</v>
          </cell>
          <cell r="C1424">
            <v>44254</v>
          </cell>
          <cell r="D1424" t="str">
            <v>L</v>
          </cell>
          <cell r="V1424">
            <v>44254</v>
          </cell>
          <cell r="W1424" t="str">
            <v>A</v>
          </cell>
          <cell r="AT1424" t="str">
            <v>ACC</v>
          </cell>
        </row>
        <row r="1425">
          <cell r="B1425" t="str">
            <v>MW</v>
          </cell>
          <cell r="C1425">
            <v>44254</v>
          </cell>
          <cell r="D1425" t="str">
            <v>L</v>
          </cell>
          <cell r="V1425">
            <v>44254</v>
          </cell>
          <cell r="W1425" t="str">
            <v>A</v>
          </cell>
          <cell r="AT1425" t="str">
            <v>ACC</v>
          </cell>
        </row>
        <row r="1426">
          <cell r="B1426" t="str">
            <v>MW</v>
          </cell>
          <cell r="C1426">
            <v>44254</v>
          </cell>
          <cell r="D1426" t="str">
            <v>L</v>
          </cell>
          <cell r="V1426">
            <v>44254</v>
          </cell>
          <cell r="W1426" t="str">
            <v>A</v>
          </cell>
          <cell r="AT1426" t="str">
            <v>ACC</v>
          </cell>
        </row>
        <row r="1427">
          <cell r="B1427" t="str">
            <v>MW</v>
          </cell>
          <cell r="C1427">
            <v>44254</v>
          </cell>
          <cell r="D1427" t="str">
            <v>L</v>
          </cell>
          <cell r="V1427">
            <v>44254</v>
          </cell>
          <cell r="W1427" t="str">
            <v>A</v>
          </cell>
          <cell r="AT1427" t="str">
            <v>ACC</v>
          </cell>
        </row>
        <row r="1428">
          <cell r="B1428" t="str">
            <v>MW</v>
          </cell>
          <cell r="C1428">
            <v>44254</v>
          </cell>
          <cell r="D1428" t="str">
            <v>L</v>
          </cell>
          <cell r="V1428">
            <v>44254</v>
          </cell>
          <cell r="W1428" t="str">
            <v>A</v>
          </cell>
          <cell r="AT1428" t="str">
            <v>ACC</v>
          </cell>
        </row>
        <row r="1429">
          <cell r="B1429" t="str">
            <v>MW</v>
          </cell>
          <cell r="C1429">
            <v>44254</v>
          </cell>
          <cell r="D1429" t="str">
            <v>L</v>
          </cell>
          <cell r="V1429">
            <v>44254</v>
          </cell>
          <cell r="W1429" t="str">
            <v>A</v>
          </cell>
          <cell r="AT1429" t="str">
            <v>ACC</v>
          </cell>
        </row>
        <row r="1430">
          <cell r="B1430" t="str">
            <v>MW</v>
          </cell>
          <cell r="C1430">
            <v>44254</v>
          </cell>
          <cell r="D1430" t="str">
            <v>L</v>
          </cell>
          <cell r="V1430">
            <v>44254</v>
          </cell>
          <cell r="W1430" t="str">
            <v>A</v>
          </cell>
          <cell r="AT1430" t="str">
            <v>ACC</v>
          </cell>
        </row>
        <row r="1431">
          <cell r="B1431" t="str">
            <v>MW</v>
          </cell>
          <cell r="C1431">
            <v>44254</v>
          </cell>
          <cell r="D1431" t="str">
            <v>L</v>
          </cell>
          <cell r="V1431">
            <v>44254</v>
          </cell>
          <cell r="W1431" t="str">
            <v>A</v>
          </cell>
          <cell r="AT1431" t="str">
            <v>ACC</v>
          </cell>
        </row>
        <row r="1432">
          <cell r="B1432" t="str">
            <v>MW</v>
          </cell>
          <cell r="C1432">
            <v>44253</v>
          </cell>
          <cell r="D1432" t="str">
            <v>L</v>
          </cell>
          <cell r="V1432">
            <v>44254</v>
          </cell>
          <cell r="W1432" t="str">
            <v>A</v>
          </cell>
          <cell r="AT1432" t="str">
            <v>ACC</v>
          </cell>
        </row>
        <row r="1433">
          <cell r="B1433" t="str">
            <v>MW</v>
          </cell>
          <cell r="C1433">
            <v>44253</v>
          </cell>
          <cell r="D1433" t="str">
            <v>L</v>
          </cell>
          <cell r="V1433">
            <v>44253</v>
          </cell>
          <cell r="W1433" t="str">
            <v>A</v>
          </cell>
          <cell r="AT1433" t="str">
            <v>ACC</v>
          </cell>
        </row>
        <row r="1434">
          <cell r="B1434" t="str">
            <v>MW</v>
          </cell>
          <cell r="C1434">
            <v>44253</v>
          </cell>
          <cell r="D1434" t="str">
            <v>L</v>
          </cell>
          <cell r="V1434">
            <v>44253</v>
          </cell>
          <cell r="W1434" t="str">
            <v>A</v>
          </cell>
          <cell r="AT1434" t="str">
            <v>ACC</v>
          </cell>
        </row>
        <row r="1435">
          <cell r="B1435" t="str">
            <v>MW</v>
          </cell>
          <cell r="C1435">
            <v>44253</v>
          </cell>
          <cell r="D1435" t="str">
            <v>L</v>
          </cell>
          <cell r="V1435">
            <v>44253</v>
          </cell>
          <cell r="W1435" t="str">
            <v>A</v>
          </cell>
          <cell r="AT1435" t="str">
            <v>ACC</v>
          </cell>
        </row>
        <row r="1436">
          <cell r="B1436" t="str">
            <v>MW</v>
          </cell>
          <cell r="C1436">
            <v>44253</v>
          </cell>
          <cell r="D1436" t="str">
            <v>L</v>
          </cell>
          <cell r="V1436">
            <v>44253</v>
          </cell>
          <cell r="W1436" t="str">
            <v>A</v>
          </cell>
          <cell r="AT1436" t="str">
            <v>ACC</v>
          </cell>
        </row>
        <row r="1437">
          <cell r="B1437" t="str">
            <v>MW</v>
          </cell>
          <cell r="C1437">
            <v>44253</v>
          </cell>
          <cell r="D1437" t="str">
            <v>L</v>
          </cell>
          <cell r="V1437">
            <v>44253</v>
          </cell>
          <cell r="W1437" t="str">
            <v>A</v>
          </cell>
          <cell r="AT1437" t="str">
            <v>ACC</v>
          </cell>
        </row>
        <row r="1438">
          <cell r="B1438" t="str">
            <v>MW</v>
          </cell>
          <cell r="C1438">
            <v>44253</v>
          </cell>
          <cell r="D1438" t="str">
            <v>L</v>
          </cell>
          <cell r="V1438">
            <v>44253</v>
          </cell>
          <cell r="W1438" t="str">
            <v>R</v>
          </cell>
          <cell r="AT1438" t="str">
            <v>NR</v>
          </cell>
          <cell r="BA1438">
            <v>1</v>
          </cell>
          <cell r="BD1438">
            <v>1</v>
          </cell>
          <cell r="BF1438">
            <v>1</v>
          </cell>
        </row>
        <row r="1439">
          <cell r="D1439" t="str">
            <v>NS</v>
          </cell>
          <cell r="AT1439" t="str">
            <v>NS</v>
          </cell>
        </row>
        <row r="1440">
          <cell r="B1440" t="str">
            <v>MW</v>
          </cell>
          <cell r="C1440">
            <v>44253</v>
          </cell>
          <cell r="D1440" t="str">
            <v>L</v>
          </cell>
          <cell r="V1440">
            <v>44253</v>
          </cell>
          <cell r="W1440" t="str">
            <v>A</v>
          </cell>
          <cell r="AT1440" t="str">
            <v>ACC</v>
          </cell>
        </row>
        <row r="1441">
          <cell r="B1441" t="str">
            <v>MW</v>
          </cell>
          <cell r="C1441">
            <v>44253</v>
          </cell>
          <cell r="D1441" t="str">
            <v>L</v>
          </cell>
          <cell r="V1441">
            <v>44253</v>
          </cell>
          <cell r="W1441" t="str">
            <v>A</v>
          </cell>
          <cell r="AT1441" t="str">
            <v>ACC</v>
          </cell>
        </row>
        <row r="1442">
          <cell r="B1442" t="str">
            <v>MW</v>
          </cell>
          <cell r="C1442">
            <v>44253</v>
          </cell>
          <cell r="D1442" t="str">
            <v>L</v>
          </cell>
          <cell r="V1442">
            <v>44253</v>
          </cell>
          <cell r="W1442" t="str">
            <v>A</v>
          </cell>
          <cell r="AT1442" t="str">
            <v>ACC</v>
          </cell>
        </row>
        <row r="1443">
          <cell r="D1443" t="str">
            <v>NS</v>
          </cell>
          <cell r="AT1443" t="str">
            <v>NS</v>
          </cell>
        </row>
        <row r="1444">
          <cell r="D1444" t="str">
            <v>NS</v>
          </cell>
          <cell r="AT1444" t="str">
            <v>NS</v>
          </cell>
        </row>
        <row r="1445">
          <cell r="B1445" t="str">
            <v>MW</v>
          </cell>
          <cell r="C1445">
            <v>44253</v>
          </cell>
          <cell r="D1445" t="str">
            <v>L</v>
          </cell>
          <cell r="V1445">
            <v>44253</v>
          </cell>
          <cell r="W1445" t="str">
            <v>A</v>
          </cell>
          <cell r="AT1445" t="str">
            <v>ACC</v>
          </cell>
        </row>
        <row r="1446">
          <cell r="B1446" t="str">
            <v>MW</v>
          </cell>
          <cell r="C1446">
            <v>44252</v>
          </cell>
          <cell r="D1446" t="str">
            <v>L</v>
          </cell>
          <cell r="V1446">
            <v>44253</v>
          </cell>
          <cell r="W1446" t="str">
            <v>A</v>
          </cell>
          <cell r="AT1446" t="str">
            <v>ACC</v>
          </cell>
        </row>
        <row r="1447">
          <cell r="B1447" t="str">
            <v>MW</v>
          </cell>
          <cell r="C1447">
            <v>44252</v>
          </cell>
          <cell r="D1447" t="str">
            <v>L</v>
          </cell>
          <cell r="V1447">
            <v>44253</v>
          </cell>
          <cell r="W1447" t="str">
            <v>A</v>
          </cell>
          <cell r="AT1447" t="str">
            <v>ACC</v>
          </cell>
        </row>
        <row r="1448">
          <cell r="B1448" t="str">
            <v>MW</v>
          </cell>
          <cell r="C1448">
            <v>44252</v>
          </cell>
          <cell r="D1448" t="str">
            <v>L</v>
          </cell>
          <cell r="V1448">
            <v>44253</v>
          </cell>
          <cell r="W1448" t="str">
            <v>A</v>
          </cell>
          <cell r="AT1448" t="str">
            <v>ACC</v>
          </cell>
        </row>
        <row r="1449">
          <cell r="B1449" t="str">
            <v>MW</v>
          </cell>
          <cell r="C1449">
            <v>44252</v>
          </cell>
          <cell r="D1449" t="str">
            <v>L</v>
          </cell>
          <cell r="V1449">
            <v>44253</v>
          </cell>
          <cell r="W1449" t="str">
            <v>R</v>
          </cell>
          <cell r="AT1449" t="str">
            <v>NR</v>
          </cell>
          <cell r="BH1449">
            <v>1</v>
          </cell>
        </row>
        <row r="1450">
          <cell r="B1450" t="str">
            <v>MW</v>
          </cell>
          <cell r="C1450">
            <v>44251</v>
          </cell>
          <cell r="D1450" t="str">
            <v>L</v>
          </cell>
          <cell r="V1450">
            <v>44252</v>
          </cell>
          <cell r="W1450" t="str">
            <v>A</v>
          </cell>
          <cell r="AT1450" t="str">
            <v>ACC</v>
          </cell>
        </row>
        <row r="1451">
          <cell r="B1451" t="str">
            <v>MW</v>
          </cell>
          <cell r="C1451">
            <v>44251</v>
          </cell>
          <cell r="D1451" t="str">
            <v>L</v>
          </cell>
          <cell r="V1451">
            <v>44252</v>
          </cell>
          <cell r="W1451" t="str">
            <v>C</v>
          </cell>
          <cell r="AT1451" t="str">
            <v>NC</v>
          </cell>
          <cell r="AZ1451">
            <v>1</v>
          </cell>
        </row>
        <row r="1452">
          <cell r="B1452" t="str">
            <v>MW</v>
          </cell>
          <cell r="C1452">
            <v>44251</v>
          </cell>
          <cell r="D1452" t="str">
            <v>L</v>
          </cell>
          <cell r="V1452">
            <v>44252</v>
          </cell>
          <cell r="W1452" t="str">
            <v>A</v>
          </cell>
          <cell r="AT1452" t="str">
            <v>ACC</v>
          </cell>
        </row>
        <row r="1453">
          <cell r="B1453" t="str">
            <v>MW</v>
          </cell>
          <cell r="C1453">
            <v>44251</v>
          </cell>
          <cell r="D1453" t="str">
            <v>L</v>
          </cell>
          <cell r="V1453">
            <v>44252</v>
          </cell>
          <cell r="W1453" t="str">
            <v>R</v>
          </cell>
          <cell r="AT1453" t="str">
            <v>NR</v>
          </cell>
          <cell r="BA1453">
            <v>1</v>
          </cell>
          <cell r="BD1453">
            <v>1</v>
          </cell>
        </row>
        <row r="1454">
          <cell r="B1454" t="str">
            <v>MW</v>
          </cell>
          <cell r="C1454">
            <v>44251</v>
          </cell>
          <cell r="D1454" t="str">
            <v>L</v>
          </cell>
          <cell r="V1454">
            <v>44252</v>
          </cell>
          <cell r="W1454" t="str">
            <v>A</v>
          </cell>
          <cell r="AT1454" t="str">
            <v>ACC</v>
          </cell>
        </row>
        <row r="1455">
          <cell r="B1455" t="str">
            <v>MW</v>
          </cell>
          <cell r="C1455">
            <v>44251</v>
          </cell>
          <cell r="D1455" t="str">
            <v>L</v>
          </cell>
          <cell r="V1455">
            <v>44252</v>
          </cell>
          <cell r="W1455" t="str">
            <v>A</v>
          </cell>
          <cell r="AT1455" t="str">
            <v>ACC</v>
          </cell>
        </row>
        <row r="1456">
          <cell r="B1456" t="str">
            <v>MW</v>
          </cell>
          <cell r="C1456">
            <v>44251</v>
          </cell>
          <cell r="D1456" t="str">
            <v>L</v>
          </cell>
          <cell r="V1456">
            <v>44252</v>
          </cell>
          <cell r="W1456" t="str">
            <v>A</v>
          </cell>
          <cell r="AT1456" t="str">
            <v>ACC</v>
          </cell>
        </row>
        <row r="1457">
          <cell r="B1457" t="str">
            <v>MW</v>
          </cell>
          <cell r="C1457">
            <v>44251</v>
          </cell>
          <cell r="D1457" t="str">
            <v>L</v>
          </cell>
          <cell r="V1457">
            <v>44252</v>
          </cell>
          <cell r="W1457" t="str">
            <v>A</v>
          </cell>
          <cell r="AT1457" t="str">
            <v>ACC</v>
          </cell>
        </row>
        <row r="1458">
          <cell r="B1458" t="str">
            <v>MW</v>
          </cell>
          <cell r="C1458">
            <v>44251</v>
          </cell>
          <cell r="D1458" t="str">
            <v>L</v>
          </cell>
          <cell r="V1458">
            <v>44252</v>
          </cell>
          <cell r="W1458" t="str">
            <v>A</v>
          </cell>
          <cell r="AT1458" t="str">
            <v>ACC</v>
          </cell>
        </row>
        <row r="1459">
          <cell r="B1459" t="str">
            <v>MW</v>
          </cell>
          <cell r="C1459">
            <v>44251</v>
          </cell>
          <cell r="D1459" t="str">
            <v>L</v>
          </cell>
          <cell r="V1459">
            <v>44252</v>
          </cell>
          <cell r="W1459" t="str">
            <v>A</v>
          </cell>
          <cell r="AT1459" t="str">
            <v>ACC</v>
          </cell>
        </row>
        <row r="1460">
          <cell r="B1460" t="str">
            <v>MW</v>
          </cell>
          <cell r="C1460">
            <v>44251</v>
          </cell>
          <cell r="D1460" t="str">
            <v>L</v>
          </cell>
          <cell r="V1460">
            <v>44252</v>
          </cell>
          <cell r="W1460" t="str">
            <v>A</v>
          </cell>
          <cell r="AT1460" t="str">
            <v>ACC</v>
          </cell>
        </row>
        <row r="1461">
          <cell r="B1461" t="str">
            <v>MW</v>
          </cell>
          <cell r="C1461">
            <v>44251</v>
          </cell>
          <cell r="D1461" t="str">
            <v>L</v>
          </cell>
          <cell r="V1461">
            <v>44252</v>
          </cell>
          <cell r="W1461" t="str">
            <v>A</v>
          </cell>
          <cell r="AT1461" t="str">
            <v>ACC</v>
          </cell>
        </row>
        <row r="1462">
          <cell r="B1462" t="str">
            <v>MW</v>
          </cell>
          <cell r="C1462">
            <v>44251</v>
          </cell>
          <cell r="D1462" t="str">
            <v>L</v>
          </cell>
          <cell r="V1462">
            <v>44252</v>
          </cell>
          <cell r="W1462" t="str">
            <v>A</v>
          </cell>
          <cell r="AT1462" t="str">
            <v>ACC</v>
          </cell>
        </row>
        <row r="1463">
          <cell r="B1463" t="str">
            <v>MW</v>
          </cell>
          <cell r="C1463">
            <v>44251</v>
          </cell>
          <cell r="D1463" t="str">
            <v>L</v>
          </cell>
          <cell r="V1463">
            <v>44252</v>
          </cell>
          <cell r="W1463" t="str">
            <v>A</v>
          </cell>
          <cell r="AT1463" t="str">
            <v>ACC</v>
          </cell>
        </row>
        <row r="1464">
          <cell r="B1464" t="str">
            <v>MW</v>
          </cell>
          <cell r="C1464">
            <v>44251</v>
          </cell>
          <cell r="D1464" t="str">
            <v>L</v>
          </cell>
          <cell r="V1464">
            <v>44252</v>
          </cell>
          <cell r="W1464" t="str">
            <v>A</v>
          </cell>
          <cell r="AT1464" t="str">
            <v>ACC</v>
          </cell>
        </row>
        <row r="1465">
          <cell r="B1465" t="str">
            <v>MW</v>
          </cell>
          <cell r="C1465">
            <v>44251</v>
          </cell>
          <cell r="D1465" t="str">
            <v>L</v>
          </cell>
          <cell r="V1465">
            <v>44252</v>
          </cell>
          <cell r="W1465" t="str">
            <v>A</v>
          </cell>
          <cell r="AT1465" t="str">
            <v>ACC</v>
          </cell>
        </row>
        <row r="1466">
          <cell r="B1466" t="str">
            <v>MW</v>
          </cell>
          <cell r="C1466">
            <v>44251</v>
          </cell>
          <cell r="D1466" t="str">
            <v>L</v>
          </cell>
          <cell r="V1466">
            <v>44252</v>
          </cell>
          <cell r="W1466" t="str">
            <v>A</v>
          </cell>
          <cell r="AT1466" t="str">
            <v>ACC</v>
          </cell>
        </row>
        <row r="1467">
          <cell r="B1467" t="str">
            <v>MW</v>
          </cell>
          <cell r="C1467">
            <v>44251</v>
          </cell>
          <cell r="D1467" t="str">
            <v>L</v>
          </cell>
          <cell r="V1467">
            <v>44252</v>
          </cell>
          <cell r="W1467" t="str">
            <v>A</v>
          </cell>
          <cell r="AT1467" t="str">
            <v>ACC</v>
          </cell>
        </row>
        <row r="1468">
          <cell r="B1468" t="str">
            <v>MW</v>
          </cell>
          <cell r="C1468">
            <v>44250</v>
          </cell>
          <cell r="D1468" t="str">
            <v>L</v>
          </cell>
          <cell r="V1468">
            <v>44252</v>
          </cell>
          <cell r="W1468" t="str">
            <v>A</v>
          </cell>
          <cell r="AT1468" t="str">
            <v>ACC</v>
          </cell>
        </row>
        <row r="1469">
          <cell r="B1469" t="str">
            <v>MW</v>
          </cell>
          <cell r="C1469">
            <v>44250</v>
          </cell>
          <cell r="D1469" t="str">
            <v>L</v>
          </cell>
          <cell r="V1469">
            <v>44252</v>
          </cell>
          <cell r="W1469" t="str">
            <v>A</v>
          </cell>
          <cell r="AT1469" t="str">
            <v>ACC</v>
          </cell>
        </row>
        <row r="1470">
          <cell r="B1470" t="str">
            <v>MW</v>
          </cell>
          <cell r="C1470">
            <v>44250</v>
          </cell>
          <cell r="D1470" t="str">
            <v>L</v>
          </cell>
          <cell r="V1470">
            <v>44250</v>
          </cell>
          <cell r="W1470" t="str">
            <v>A</v>
          </cell>
          <cell r="AT1470" t="str">
            <v>ACC</v>
          </cell>
        </row>
        <row r="1471">
          <cell r="B1471" t="str">
            <v>MW</v>
          </cell>
          <cell r="C1471">
            <v>44250</v>
          </cell>
          <cell r="D1471" t="str">
            <v>L</v>
          </cell>
          <cell r="V1471">
            <v>44250</v>
          </cell>
          <cell r="W1471" t="str">
            <v>A</v>
          </cell>
          <cell r="AT1471" t="str">
            <v>ACC</v>
          </cell>
        </row>
        <row r="1472">
          <cell r="B1472" t="str">
            <v>MW</v>
          </cell>
          <cell r="C1472">
            <v>44250</v>
          </cell>
          <cell r="D1472" t="str">
            <v>L</v>
          </cell>
          <cell r="V1472">
            <v>44250</v>
          </cell>
          <cell r="W1472" t="str">
            <v>A</v>
          </cell>
          <cell r="AT1472" t="str">
            <v>ACC</v>
          </cell>
        </row>
        <row r="1473">
          <cell r="B1473" t="str">
            <v>MW</v>
          </cell>
          <cell r="C1473">
            <v>44250</v>
          </cell>
          <cell r="D1473" t="str">
            <v>L</v>
          </cell>
          <cell r="V1473">
            <v>44250</v>
          </cell>
          <cell r="W1473" t="str">
            <v>A</v>
          </cell>
          <cell r="AT1473" t="str">
            <v>ACC</v>
          </cell>
        </row>
        <row r="1474">
          <cell r="B1474" t="str">
            <v>MW</v>
          </cell>
          <cell r="C1474">
            <v>44250</v>
          </cell>
          <cell r="D1474" t="str">
            <v>L</v>
          </cell>
          <cell r="V1474">
            <v>44250</v>
          </cell>
          <cell r="W1474" t="str">
            <v>A</v>
          </cell>
          <cell r="AT1474" t="str">
            <v>ACC</v>
          </cell>
        </row>
        <row r="1475">
          <cell r="B1475" t="str">
            <v>MW</v>
          </cell>
          <cell r="C1475">
            <v>44250</v>
          </cell>
          <cell r="D1475" t="str">
            <v>L</v>
          </cell>
          <cell r="V1475">
            <v>44250</v>
          </cell>
          <cell r="W1475" t="str">
            <v>A</v>
          </cell>
          <cell r="AT1475" t="str">
            <v>ACC</v>
          </cell>
        </row>
        <row r="1476">
          <cell r="B1476" t="str">
            <v>MW</v>
          </cell>
          <cell r="C1476">
            <v>44250</v>
          </cell>
          <cell r="D1476" t="str">
            <v>L</v>
          </cell>
          <cell r="V1476">
            <v>44250</v>
          </cell>
          <cell r="W1476" t="str">
            <v>A</v>
          </cell>
          <cell r="AT1476" t="str">
            <v>ACC</v>
          </cell>
        </row>
        <row r="1477">
          <cell r="B1477" t="str">
            <v>MW</v>
          </cell>
          <cell r="C1477">
            <v>44250</v>
          </cell>
          <cell r="D1477" t="str">
            <v>L</v>
          </cell>
          <cell r="V1477">
            <v>44250</v>
          </cell>
          <cell r="W1477" t="str">
            <v>A</v>
          </cell>
          <cell r="AT1477" t="str">
            <v>ACC</v>
          </cell>
        </row>
        <row r="1478">
          <cell r="B1478" t="str">
            <v>MW</v>
          </cell>
          <cell r="C1478">
            <v>44250</v>
          </cell>
          <cell r="D1478" t="str">
            <v>L</v>
          </cell>
          <cell r="V1478">
            <v>44250</v>
          </cell>
          <cell r="W1478" t="str">
            <v>A</v>
          </cell>
          <cell r="AT1478" t="str">
            <v>ACC</v>
          </cell>
        </row>
        <row r="1479">
          <cell r="B1479" t="str">
            <v>MW</v>
          </cell>
          <cell r="C1479">
            <v>44250</v>
          </cell>
          <cell r="D1479" t="str">
            <v>L</v>
          </cell>
          <cell r="V1479">
            <v>44250</v>
          </cell>
          <cell r="W1479" t="str">
            <v>A</v>
          </cell>
          <cell r="AT1479" t="str">
            <v>ACC</v>
          </cell>
        </row>
        <row r="1480">
          <cell r="B1480" t="str">
            <v>MW</v>
          </cell>
          <cell r="C1480">
            <v>44250</v>
          </cell>
          <cell r="D1480" t="str">
            <v>L</v>
          </cell>
          <cell r="V1480">
            <v>44250</v>
          </cell>
          <cell r="W1480" t="str">
            <v>R</v>
          </cell>
          <cell r="AT1480" t="str">
            <v>NR</v>
          </cell>
          <cell r="BH1480">
            <v>1</v>
          </cell>
        </row>
        <row r="1481">
          <cell r="B1481" t="str">
            <v>MW</v>
          </cell>
          <cell r="C1481">
            <v>44249</v>
          </cell>
          <cell r="D1481" t="str">
            <v>L</v>
          </cell>
          <cell r="V1481">
            <v>44250</v>
          </cell>
          <cell r="W1481" t="str">
            <v>A</v>
          </cell>
          <cell r="AT1481" t="str">
            <v>ACC</v>
          </cell>
        </row>
        <row r="1482">
          <cell r="B1482" t="str">
            <v>MW</v>
          </cell>
          <cell r="C1482">
            <v>44249</v>
          </cell>
          <cell r="D1482" t="str">
            <v>L</v>
          </cell>
          <cell r="V1482">
            <v>44250</v>
          </cell>
          <cell r="W1482" t="str">
            <v>A</v>
          </cell>
          <cell r="AT1482" t="str">
            <v>ACC</v>
          </cell>
        </row>
        <row r="1483">
          <cell r="B1483" t="str">
            <v>MW</v>
          </cell>
          <cell r="C1483">
            <v>44249</v>
          </cell>
          <cell r="D1483" t="str">
            <v>L</v>
          </cell>
          <cell r="V1483">
            <v>44250</v>
          </cell>
          <cell r="W1483" t="str">
            <v>A</v>
          </cell>
          <cell r="AT1483" t="str">
            <v>ACC</v>
          </cell>
        </row>
        <row r="1484">
          <cell r="B1484" t="str">
            <v>MW</v>
          </cell>
          <cell r="C1484">
            <v>44249</v>
          </cell>
          <cell r="D1484" t="str">
            <v>L</v>
          </cell>
          <cell r="V1484">
            <v>44250</v>
          </cell>
          <cell r="W1484" t="str">
            <v>A</v>
          </cell>
          <cell r="AT1484" t="str">
            <v>ACC</v>
          </cell>
        </row>
        <row r="1485">
          <cell r="B1485" t="str">
            <v>MW</v>
          </cell>
          <cell r="C1485">
            <v>44249</v>
          </cell>
          <cell r="D1485" t="str">
            <v>L</v>
          </cell>
          <cell r="V1485">
            <v>44250</v>
          </cell>
          <cell r="W1485" t="str">
            <v>A</v>
          </cell>
          <cell r="AT1485" t="str">
            <v>ACC</v>
          </cell>
        </row>
        <row r="1486">
          <cell r="B1486" t="str">
            <v>MW</v>
          </cell>
          <cell r="C1486">
            <v>44249</v>
          </cell>
          <cell r="D1486" t="str">
            <v>L</v>
          </cell>
          <cell r="V1486">
            <v>44250</v>
          </cell>
          <cell r="W1486" t="str">
            <v>A</v>
          </cell>
          <cell r="AT1486" t="str">
            <v>ACC</v>
          </cell>
        </row>
        <row r="1487">
          <cell r="B1487" t="str">
            <v>MW</v>
          </cell>
          <cell r="C1487">
            <v>44249</v>
          </cell>
          <cell r="D1487" t="str">
            <v>L</v>
          </cell>
          <cell r="V1487">
            <v>44250</v>
          </cell>
          <cell r="W1487" t="str">
            <v>A</v>
          </cell>
          <cell r="AT1487" t="str">
            <v>ACC</v>
          </cell>
        </row>
        <row r="1488">
          <cell r="B1488" t="str">
            <v>MW</v>
          </cell>
          <cell r="C1488">
            <v>44249</v>
          </cell>
          <cell r="D1488" t="str">
            <v>L</v>
          </cell>
          <cell r="V1488">
            <v>44250</v>
          </cell>
          <cell r="W1488" t="str">
            <v>A</v>
          </cell>
          <cell r="AT1488" t="str">
            <v>ACC</v>
          </cell>
        </row>
        <row r="1489">
          <cell r="B1489" t="str">
            <v>MW</v>
          </cell>
          <cell r="C1489">
            <v>44249</v>
          </cell>
          <cell r="D1489" t="str">
            <v>L</v>
          </cell>
          <cell r="V1489">
            <v>44250</v>
          </cell>
          <cell r="W1489" t="str">
            <v>A</v>
          </cell>
          <cell r="AT1489" t="str">
            <v>ACC</v>
          </cell>
        </row>
        <row r="1490">
          <cell r="B1490" t="str">
            <v>MW</v>
          </cell>
          <cell r="C1490">
            <v>44249</v>
          </cell>
          <cell r="D1490" t="str">
            <v>L</v>
          </cell>
          <cell r="V1490">
            <v>44250</v>
          </cell>
          <cell r="W1490" t="str">
            <v>A</v>
          </cell>
          <cell r="AT1490" t="str">
            <v>ACC</v>
          </cell>
        </row>
        <row r="1491">
          <cell r="B1491" t="str">
            <v>MW</v>
          </cell>
          <cell r="C1491">
            <v>44249</v>
          </cell>
          <cell r="D1491" t="str">
            <v>L</v>
          </cell>
          <cell r="V1491">
            <v>44250</v>
          </cell>
          <cell r="W1491" t="str">
            <v>R</v>
          </cell>
          <cell r="AT1491" t="str">
            <v>NR</v>
          </cell>
          <cell r="BA1491">
            <v>1</v>
          </cell>
        </row>
        <row r="1492">
          <cell r="B1492" t="str">
            <v>MW</v>
          </cell>
          <cell r="C1492">
            <v>44249</v>
          </cell>
          <cell r="D1492" t="str">
            <v>L</v>
          </cell>
          <cell r="V1492">
            <v>44250</v>
          </cell>
          <cell r="W1492" t="str">
            <v>A</v>
          </cell>
          <cell r="AT1492" t="str">
            <v>ACC</v>
          </cell>
        </row>
        <row r="1493">
          <cell r="B1493" t="str">
            <v>MW</v>
          </cell>
          <cell r="C1493">
            <v>44249</v>
          </cell>
          <cell r="D1493" t="str">
            <v>L</v>
          </cell>
          <cell r="V1493">
            <v>44250</v>
          </cell>
          <cell r="W1493" t="str">
            <v>A</v>
          </cell>
          <cell r="AT1493" t="str">
            <v>ACC</v>
          </cell>
        </row>
        <row r="1494">
          <cell r="B1494" t="str">
            <v>MW</v>
          </cell>
          <cell r="C1494">
            <v>44249</v>
          </cell>
          <cell r="D1494" t="str">
            <v>L</v>
          </cell>
          <cell r="V1494">
            <v>44250</v>
          </cell>
          <cell r="W1494" t="str">
            <v>A</v>
          </cell>
          <cell r="AT1494" t="str">
            <v>ACC</v>
          </cell>
        </row>
        <row r="1495">
          <cell r="B1495" t="str">
            <v>MW</v>
          </cell>
          <cell r="C1495">
            <v>44249</v>
          </cell>
          <cell r="D1495" t="str">
            <v>L</v>
          </cell>
          <cell r="V1495">
            <v>44250</v>
          </cell>
          <cell r="W1495" t="str">
            <v>A</v>
          </cell>
          <cell r="AT1495" t="str">
            <v>ACC</v>
          </cell>
        </row>
        <row r="1496">
          <cell r="B1496" t="str">
            <v>MW</v>
          </cell>
          <cell r="C1496">
            <v>44249</v>
          </cell>
          <cell r="D1496" t="str">
            <v>L</v>
          </cell>
          <cell r="V1496">
            <v>44250</v>
          </cell>
          <cell r="W1496" t="str">
            <v>A</v>
          </cell>
          <cell r="AT1496" t="str">
            <v>ACC</v>
          </cell>
        </row>
        <row r="1497">
          <cell r="B1497" t="str">
            <v>MW</v>
          </cell>
          <cell r="C1497">
            <v>44249</v>
          </cell>
          <cell r="D1497" t="str">
            <v>L</v>
          </cell>
          <cell r="V1497">
            <v>44250</v>
          </cell>
          <cell r="W1497" t="str">
            <v>A</v>
          </cell>
          <cell r="AT1497" t="str">
            <v>ACC</v>
          </cell>
        </row>
        <row r="1498">
          <cell r="B1498" t="str">
            <v>MW</v>
          </cell>
          <cell r="C1498">
            <v>44249</v>
          </cell>
          <cell r="D1498" t="str">
            <v>L</v>
          </cell>
          <cell r="V1498">
            <v>44250</v>
          </cell>
          <cell r="W1498" t="str">
            <v>A</v>
          </cell>
          <cell r="AT1498" t="str">
            <v>ACC</v>
          </cell>
        </row>
        <row r="1499">
          <cell r="B1499" t="str">
            <v>MW</v>
          </cell>
          <cell r="C1499">
            <v>44249</v>
          </cell>
          <cell r="D1499" t="str">
            <v>L</v>
          </cell>
          <cell r="V1499">
            <v>44250</v>
          </cell>
          <cell r="W1499" t="str">
            <v>A</v>
          </cell>
          <cell r="AT1499" t="str">
            <v>ACC</v>
          </cell>
        </row>
        <row r="1500">
          <cell r="B1500" t="str">
            <v>MW</v>
          </cell>
          <cell r="C1500">
            <v>44249</v>
          </cell>
          <cell r="D1500" t="str">
            <v>L</v>
          </cell>
          <cell r="V1500">
            <v>44250</v>
          </cell>
          <cell r="W1500" t="str">
            <v>A</v>
          </cell>
          <cell r="AT1500" t="str">
            <v>ACC</v>
          </cell>
        </row>
        <row r="1501">
          <cell r="D1501" t="str">
            <v>NS</v>
          </cell>
          <cell r="AT1501" t="str">
            <v>NS</v>
          </cell>
        </row>
        <row r="1502">
          <cell r="B1502" t="str">
            <v>MW</v>
          </cell>
          <cell r="C1502">
            <v>44249</v>
          </cell>
          <cell r="D1502" t="str">
            <v>L</v>
          </cell>
          <cell r="V1502">
            <v>44249</v>
          </cell>
          <cell r="W1502" t="str">
            <v>A</v>
          </cell>
          <cell r="AT1502" t="str">
            <v>ACC</v>
          </cell>
        </row>
        <row r="1503">
          <cell r="B1503" t="str">
            <v>MW</v>
          </cell>
          <cell r="C1503">
            <v>44249</v>
          </cell>
          <cell r="D1503" t="str">
            <v>L</v>
          </cell>
          <cell r="V1503">
            <v>44249</v>
          </cell>
          <cell r="W1503" t="str">
            <v>A</v>
          </cell>
          <cell r="AT1503" t="str">
            <v>ACC</v>
          </cell>
        </row>
        <row r="1504">
          <cell r="B1504" t="str">
            <v>MW</v>
          </cell>
          <cell r="C1504">
            <v>44248</v>
          </cell>
          <cell r="D1504" t="str">
            <v>L</v>
          </cell>
          <cell r="V1504">
            <v>44249</v>
          </cell>
          <cell r="W1504" t="str">
            <v>R</v>
          </cell>
          <cell r="AT1504" t="str">
            <v>NR</v>
          </cell>
          <cell r="BD1504">
            <v>1</v>
          </cell>
        </row>
        <row r="1505">
          <cell r="B1505" t="str">
            <v>MW</v>
          </cell>
          <cell r="C1505">
            <v>44248</v>
          </cell>
          <cell r="D1505" t="str">
            <v>L</v>
          </cell>
          <cell r="V1505">
            <v>44249</v>
          </cell>
          <cell r="W1505" t="str">
            <v>R</v>
          </cell>
          <cell r="AT1505" t="str">
            <v>NR</v>
          </cell>
          <cell r="BA1505">
            <v>1</v>
          </cell>
          <cell r="BD1505">
            <v>1</v>
          </cell>
        </row>
        <row r="1506">
          <cell r="B1506" t="str">
            <v>MW</v>
          </cell>
          <cell r="C1506">
            <v>44248</v>
          </cell>
          <cell r="D1506" t="str">
            <v>L</v>
          </cell>
          <cell r="V1506">
            <v>44249</v>
          </cell>
          <cell r="W1506" t="str">
            <v>A</v>
          </cell>
          <cell r="AT1506" t="str">
            <v>ACC</v>
          </cell>
        </row>
        <row r="1507">
          <cell r="B1507" t="str">
            <v>MW</v>
          </cell>
          <cell r="C1507">
            <v>44248</v>
          </cell>
          <cell r="D1507" t="str">
            <v>L</v>
          </cell>
          <cell r="V1507">
            <v>44249</v>
          </cell>
          <cell r="W1507" t="str">
            <v>R</v>
          </cell>
          <cell r="AT1507" t="str">
            <v>NR</v>
          </cell>
          <cell r="BA1507">
            <v>1</v>
          </cell>
          <cell r="BD1507">
            <v>1</v>
          </cell>
        </row>
        <row r="1508">
          <cell r="B1508" t="str">
            <v>MW</v>
          </cell>
          <cell r="C1508">
            <v>44248</v>
          </cell>
          <cell r="D1508" t="str">
            <v>L</v>
          </cell>
          <cell r="V1508">
            <v>44249</v>
          </cell>
          <cell r="W1508" t="str">
            <v>A</v>
          </cell>
          <cell r="AT1508" t="str">
            <v>ACC</v>
          </cell>
        </row>
        <row r="1509">
          <cell r="B1509" t="str">
            <v>MW</v>
          </cell>
          <cell r="C1509">
            <v>44248</v>
          </cell>
          <cell r="D1509" t="str">
            <v>L</v>
          </cell>
          <cell r="V1509">
            <v>44249</v>
          </cell>
          <cell r="W1509" t="str">
            <v>A</v>
          </cell>
          <cell r="AT1509" t="str">
            <v>ACC</v>
          </cell>
        </row>
        <row r="1510">
          <cell r="B1510" t="str">
            <v>MW</v>
          </cell>
          <cell r="C1510">
            <v>44248</v>
          </cell>
          <cell r="D1510" t="str">
            <v>L</v>
          </cell>
          <cell r="V1510">
            <v>44249</v>
          </cell>
          <cell r="W1510" t="str">
            <v>A</v>
          </cell>
          <cell r="AT1510" t="str">
            <v>ACC</v>
          </cell>
        </row>
        <row r="1511">
          <cell r="B1511" t="str">
            <v>MW</v>
          </cell>
          <cell r="C1511">
            <v>44248</v>
          </cell>
          <cell r="D1511" t="str">
            <v>L</v>
          </cell>
          <cell r="V1511">
            <v>44249</v>
          </cell>
          <cell r="W1511" t="str">
            <v>A</v>
          </cell>
          <cell r="AT1511" t="str">
            <v>ACC</v>
          </cell>
        </row>
        <row r="1512">
          <cell r="B1512" t="str">
            <v>MW</v>
          </cell>
          <cell r="C1512">
            <v>44248</v>
          </cell>
          <cell r="D1512" t="str">
            <v>L</v>
          </cell>
          <cell r="V1512">
            <v>44249</v>
          </cell>
          <cell r="W1512" t="str">
            <v>A</v>
          </cell>
          <cell r="AT1512" t="str">
            <v>ACC</v>
          </cell>
        </row>
        <row r="1513">
          <cell r="B1513" t="str">
            <v>MW</v>
          </cell>
          <cell r="C1513">
            <v>44248</v>
          </cell>
          <cell r="D1513" t="str">
            <v>L</v>
          </cell>
          <cell r="V1513">
            <v>44249</v>
          </cell>
          <cell r="W1513" t="str">
            <v>A</v>
          </cell>
          <cell r="AT1513" t="str">
            <v>ACC</v>
          </cell>
        </row>
        <row r="1514">
          <cell r="B1514" t="str">
            <v>MW</v>
          </cell>
          <cell r="C1514">
            <v>44248</v>
          </cell>
          <cell r="D1514" t="str">
            <v>L</v>
          </cell>
          <cell r="V1514">
            <v>44249</v>
          </cell>
          <cell r="W1514" t="str">
            <v>RX</v>
          </cell>
          <cell r="AA1514">
            <v>44253</v>
          </cell>
          <cell r="AB1514" t="str">
            <v>A</v>
          </cell>
          <cell r="AT1514" t="str">
            <v>ACC</v>
          </cell>
        </row>
        <row r="1515">
          <cell r="B1515" t="str">
            <v>MW</v>
          </cell>
          <cell r="C1515">
            <v>44248</v>
          </cell>
          <cell r="D1515" t="str">
            <v>L</v>
          </cell>
          <cell r="V1515">
            <v>44249</v>
          </cell>
          <cell r="W1515" t="str">
            <v>R</v>
          </cell>
          <cell r="AT1515" t="str">
            <v>NR</v>
          </cell>
          <cell r="BD1515">
            <v>1</v>
          </cell>
        </row>
        <row r="1516">
          <cell r="B1516" t="str">
            <v>MW</v>
          </cell>
          <cell r="C1516">
            <v>44248</v>
          </cell>
          <cell r="D1516" t="str">
            <v>L</v>
          </cell>
          <cell r="V1516">
            <v>44249</v>
          </cell>
          <cell r="W1516" t="str">
            <v>A</v>
          </cell>
          <cell r="AT1516" t="str">
            <v>ACC</v>
          </cell>
        </row>
        <row r="1517">
          <cell r="B1517" t="str">
            <v>MW</v>
          </cell>
          <cell r="C1517">
            <v>44248</v>
          </cell>
          <cell r="D1517" t="str">
            <v>L</v>
          </cell>
          <cell r="V1517">
            <v>44249</v>
          </cell>
          <cell r="W1517" t="str">
            <v>R</v>
          </cell>
          <cell r="AT1517" t="str">
            <v>NR</v>
          </cell>
          <cell r="BD1517">
            <v>1</v>
          </cell>
        </row>
        <row r="1518">
          <cell r="B1518" t="str">
            <v>MW</v>
          </cell>
          <cell r="C1518">
            <v>44248</v>
          </cell>
          <cell r="D1518" t="str">
            <v>L</v>
          </cell>
          <cell r="V1518">
            <v>44249</v>
          </cell>
          <cell r="W1518" t="str">
            <v>A</v>
          </cell>
          <cell r="AT1518" t="str">
            <v>ACC</v>
          </cell>
          <cell r="BG1518">
            <v>1</v>
          </cell>
        </row>
        <row r="1519">
          <cell r="B1519" t="str">
            <v>MW</v>
          </cell>
          <cell r="C1519">
            <v>44248</v>
          </cell>
          <cell r="D1519" t="str">
            <v>L</v>
          </cell>
          <cell r="V1519">
            <v>44249</v>
          </cell>
          <cell r="W1519" t="str">
            <v>A</v>
          </cell>
          <cell r="AT1519" t="str">
            <v>ACC</v>
          </cell>
        </row>
        <row r="1520">
          <cell r="B1520" t="str">
            <v>MW</v>
          </cell>
          <cell r="C1520">
            <v>44248</v>
          </cell>
          <cell r="D1520" t="str">
            <v>L</v>
          </cell>
          <cell r="V1520">
            <v>44249</v>
          </cell>
          <cell r="W1520" t="str">
            <v>A</v>
          </cell>
          <cell r="AT1520" t="str">
            <v>ACC</v>
          </cell>
        </row>
        <row r="1521">
          <cell r="B1521" t="str">
            <v>MW</v>
          </cell>
          <cell r="C1521">
            <v>44248</v>
          </cell>
          <cell r="D1521" t="str">
            <v>L</v>
          </cell>
          <cell r="V1521">
            <v>44249</v>
          </cell>
          <cell r="W1521" t="str">
            <v>R</v>
          </cell>
          <cell r="AT1521" t="str">
            <v>NR</v>
          </cell>
          <cell r="BA1521">
            <v>1</v>
          </cell>
          <cell r="BD1521">
            <v>1</v>
          </cell>
        </row>
        <row r="1522">
          <cell r="B1522" t="str">
            <v>MW</v>
          </cell>
          <cell r="C1522">
            <v>44247</v>
          </cell>
          <cell r="D1522" t="str">
            <v>L</v>
          </cell>
          <cell r="V1522">
            <v>44247</v>
          </cell>
          <cell r="W1522" t="str">
            <v>A</v>
          </cell>
          <cell r="AT1522" t="str">
            <v>ACC</v>
          </cell>
        </row>
        <row r="1523">
          <cell r="B1523" t="str">
            <v>MW</v>
          </cell>
          <cell r="C1523">
            <v>44247</v>
          </cell>
          <cell r="D1523" t="str">
            <v>L</v>
          </cell>
          <cell r="V1523">
            <v>44247</v>
          </cell>
          <cell r="W1523" t="str">
            <v>A</v>
          </cell>
          <cell r="AT1523" t="str">
            <v>ACC</v>
          </cell>
        </row>
        <row r="1524">
          <cell r="B1524" t="str">
            <v>MW</v>
          </cell>
          <cell r="C1524">
            <v>44247</v>
          </cell>
          <cell r="D1524" t="str">
            <v>L</v>
          </cell>
          <cell r="V1524">
            <v>44247</v>
          </cell>
          <cell r="W1524" t="str">
            <v>A</v>
          </cell>
          <cell r="AT1524" t="str">
            <v>ACC</v>
          </cell>
        </row>
        <row r="1525">
          <cell r="B1525" t="str">
            <v>MW</v>
          </cell>
          <cell r="C1525">
            <v>44247</v>
          </cell>
          <cell r="D1525" t="str">
            <v>L</v>
          </cell>
          <cell r="V1525">
            <v>44247</v>
          </cell>
          <cell r="W1525" t="str">
            <v>A</v>
          </cell>
          <cell r="AT1525" t="str">
            <v>ACC</v>
          </cell>
        </row>
        <row r="1526">
          <cell r="B1526" t="str">
            <v>MW</v>
          </cell>
          <cell r="C1526">
            <v>44247</v>
          </cell>
          <cell r="D1526" t="str">
            <v>L</v>
          </cell>
          <cell r="V1526">
            <v>44247</v>
          </cell>
          <cell r="W1526" t="str">
            <v>A</v>
          </cell>
          <cell r="AT1526" t="str">
            <v>ACC</v>
          </cell>
        </row>
        <row r="1527">
          <cell r="B1527" t="str">
            <v>MW</v>
          </cell>
          <cell r="C1527">
            <v>44247</v>
          </cell>
          <cell r="D1527" t="str">
            <v>L</v>
          </cell>
          <cell r="V1527">
            <v>44247</v>
          </cell>
          <cell r="W1527" t="str">
            <v>A</v>
          </cell>
          <cell r="AT1527" t="str">
            <v>ACC</v>
          </cell>
        </row>
        <row r="1528">
          <cell r="B1528" t="str">
            <v>MW</v>
          </cell>
          <cell r="C1528">
            <v>44247</v>
          </cell>
          <cell r="D1528" t="str">
            <v>L</v>
          </cell>
          <cell r="V1528">
            <v>44247</v>
          </cell>
          <cell r="W1528" t="str">
            <v>A</v>
          </cell>
          <cell r="AT1528" t="str">
            <v>ACC</v>
          </cell>
        </row>
        <row r="1529">
          <cell r="B1529" t="str">
            <v>MW</v>
          </cell>
          <cell r="C1529">
            <v>44247</v>
          </cell>
          <cell r="D1529" t="str">
            <v>L</v>
          </cell>
          <cell r="V1529">
            <v>44247</v>
          </cell>
          <cell r="W1529" t="str">
            <v>A</v>
          </cell>
          <cell r="AT1529" t="str">
            <v>ACC</v>
          </cell>
        </row>
        <row r="1530">
          <cell r="B1530" t="str">
            <v>MW</v>
          </cell>
          <cell r="C1530">
            <v>44247</v>
          </cell>
          <cell r="D1530" t="str">
            <v>L</v>
          </cell>
          <cell r="V1530">
            <v>44247</v>
          </cell>
          <cell r="W1530" t="str">
            <v>R</v>
          </cell>
          <cell r="AT1530" t="str">
            <v>NR</v>
          </cell>
          <cell r="BC1530">
            <v>1</v>
          </cell>
          <cell r="BG1530">
            <v>1</v>
          </cell>
        </row>
        <row r="1531">
          <cell r="B1531" t="str">
            <v>MW</v>
          </cell>
          <cell r="C1531">
            <v>44247</v>
          </cell>
          <cell r="D1531" t="str">
            <v>L</v>
          </cell>
          <cell r="V1531">
            <v>44247</v>
          </cell>
          <cell r="W1531" t="str">
            <v>R</v>
          </cell>
          <cell r="AT1531" t="str">
            <v>NR</v>
          </cell>
          <cell r="BE1531">
            <v>1</v>
          </cell>
        </row>
        <row r="1532">
          <cell r="B1532" t="str">
            <v>MW</v>
          </cell>
          <cell r="C1532">
            <v>44247</v>
          </cell>
          <cell r="D1532" t="str">
            <v>L</v>
          </cell>
          <cell r="V1532">
            <v>44247</v>
          </cell>
          <cell r="W1532" t="str">
            <v>A</v>
          </cell>
          <cell r="AT1532" t="str">
            <v>ACC</v>
          </cell>
        </row>
        <row r="1533">
          <cell r="B1533" t="str">
            <v>MW</v>
          </cell>
          <cell r="C1533">
            <v>44247</v>
          </cell>
          <cell r="D1533" t="str">
            <v>L</v>
          </cell>
          <cell r="V1533">
            <v>44247</v>
          </cell>
          <cell r="W1533" t="str">
            <v>A</v>
          </cell>
          <cell r="AT1533" t="str">
            <v>ACC</v>
          </cell>
        </row>
        <row r="1534">
          <cell r="B1534" t="str">
            <v>MW</v>
          </cell>
          <cell r="C1534">
            <v>44247</v>
          </cell>
          <cell r="D1534" t="str">
            <v>L</v>
          </cell>
          <cell r="V1534">
            <v>44247</v>
          </cell>
          <cell r="W1534" t="str">
            <v>A</v>
          </cell>
          <cell r="AT1534" t="str">
            <v>ACC</v>
          </cell>
        </row>
        <row r="1535">
          <cell r="B1535" t="str">
            <v>MW</v>
          </cell>
          <cell r="C1535">
            <v>44247</v>
          </cell>
          <cell r="D1535" t="str">
            <v>L</v>
          </cell>
          <cell r="V1535">
            <v>44247</v>
          </cell>
          <cell r="W1535" t="str">
            <v>R</v>
          </cell>
          <cell r="AT1535" t="str">
            <v>NR</v>
          </cell>
          <cell r="BA1535">
            <v>1</v>
          </cell>
          <cell r="BC1535">
            <v>1</v>
          </cell>
          <cell r="BD1535">
            <v>1</v>
          </cell>
        </row>
        <row r="1536">
          <cell r="B1536" t="str">
            <v>MW</v>
          </cell>
          <cell r="C1536">
            <v>44247</v>
          </cell>
          <cell r="D1536" t="str">
            <v>L</v>
          </cell>
          <cell r="V1536">
            <v>44247</v>
          </cell>
          <cell r="W1536" t="str">
            <v>A</v>
          </cell>
          <cell r="AT1536" t="str">
            <v>ACC</v>
          </cell>
        </row>
        <row r="1537">
          <cell r="B1537" t="str">
            <v>MW</v>
          </cell>
          <cell r="C1537">
            <v>44247</v>
          </cell>
          <cell r="D1537" t="str">
            <v>L</v>
          </cell>
          <cell r="V1537">
            <v>44247</v>
          </cell>
          <cell r="W1537" t="str">
            <v>A</v>
          </cell>
          <cell r="AT1537" t="str">
            <v>ACC</v>
          </cell>
        </row>
        <row r="1538">
          <cell r="B1538" t="str">
            <v>MW</v>
          </cell>
          <cell r="C1538">
            <v>44247</v>
          </cell>
          <cell r="D1538" t="str">
            <v>L</v>
          </cell>
          <cell r="V1538">
            <v>44247</v>
          </cell>
          <cell r="W1538" t="str">
            <v>A</v>
          </cell>
          <cell r="AT1538" t="str">
            <v>ACC</v>
          </cell>
        </row>
        <row r="1539">
          <cell r="B1539" t="str">
            <v>MW</v>
          </cell>
          <cell r="C1539">
            <v>44247</v>
          </cell>
          <cell r="D1539" t="str">
            <v>L</v>
          </cell>
          <cell r="V1539">
            <v>44247</v>
          </cell>
          <cell r="W1539" t="str">
            <v>A</v>
          </cell>
          <cell r="AT1539" t="str">
            <v>ACC</v>
          </cell>
        </row>
        <row r="1540">
          <cell r="B1540" t="str">
            <v>MW</v>
          </cell>
          <cell r="C1540">
            <v>44247</v>
          </cell>
          <cell r="D1540" t="str">
            <v>L</v>
          </cell>
          <cell r="V1540">
            <v>44247</v>
          </cell>
          <cell r="W1540" t="str">
            <v>A</v>
          </cell>
          <cell r="AT1540" t="str">
            <v>ACC</v>
          </cell>
        </row>
        <row r="1541">
          <cell r="B1541" t="str">
            <v>MW</v>
          </cell>
          <cell r="C1541">
            <v>44247</v>
          </cell>
          <cell r="D1541" t="str">
            <v>L</v>
          </cell>
          <cell r="V1541">
            <v>44247</v>
          </cell>
          <cell r="W1541" t="str">
            <v>A</v>
          </cell>
          <cell r="AT1541" t="str">
            <v>ACC</v>
          </cell>
        </row>
        <row r="1542">
          <cell r="B1542" t="str">
            <v>MW</v>
          </cell>
          <cell r="C1542">
            <v>44247</v>
          </cell>
          <cell r="D1542" t="str">
            <v>L</v>
          </cell>
          <cell r="V1542">
            <v>44247</v>
          </cell>
          <cell r="W1542" t="str">
            <v>A</v>
          </cell>
          <cell r="AT1542" t="str">
            <v>ACC</v>
          </cell>
        </row>
        <row r="1543">
          <cell r="B1543" t="str">
            <v>MW</v>
          </cell>
          <cell r="C1543">
            <v>44247</v>
          </cell>
          <cell r="D1543" t="str">
            <v>L</v>
          </cell>
          <cell r="V1543">
            <v>44247</v>
          </cell>
          <cell r="W1543" t="str">
            <v>R</v>
          </cell>
          <cell r="AT1543" t="str">
            <v>NR</v>
          </cell>
          <cell r="BA1543">
            <v>1</v>
          </cell>
          <cell r="BC1543">
            <v>1</v>
          </cell>
        </row>
        <row r="1544">
          <cell r="B1544" t="str">
            <v>MW</v>
          </cell>
          <cell r="C1544">
            <v>44247</v>
          </cell>
          <cell r="D1544" t="str">
            <v>L</v>
          </cell>
          <cell r="V1544">
            <v>44247</v>
          </cell>
          <cell r="W1544" t="str">
            <v>A</v>
          </cell>
          <cell r="AT1544" t="str">
            <v>ACC</v>
          </cell>
        </row>
        <row r="1545">
          <cell r="B1545" t="str">
            <v>MW</v>
          </cell>
          <cell r="C1545">
            <v>44247</v>
          </cell>
          <cell r="D1545" t="str">
            <v>L</v>
          </cell>
          <cell r="V1545">
            <v>44247</v>
          </cell>
          <cell r="W1545" t="str">
            <v>A</v>
          </cell>
          <cell r="AT1545" t="str">
            <v>ACC</v>
          </cell>
        </row>
        <row r="1546">
          <cell r="B1546" t="str">
            <v>MW</v>
          </cell>
          <cell r="C1546">
            <v>44247</v>
          </cell>
          <cell r="D1546" t="str">
            <v>L</v>
          </cell>
          <cell r="V1546">
            <v>44247</v>
          </cell>
          <cell r="W1546" t="str">
            <v>A</v>
          </cell>
          <cell r="AT1546" t="str">
            <v>ACC</v>
          </cell>
        </row>
        <row r="1547">
          <cell r="B1547" t="str">
            <v>MW</v>
          </cell>
          <cell r="C1547">
            <v>44247</v>
          </cell>
          <cell r="D1547" t="str">
            <v>L</v>
          </cell>
          <cell r="V1547">
            <v>44247</v>
          </cell>
          <cell r="W1547" t="str">
            <v>A</v>
          </cell>
          <cell r="AT1547" t="str">
            <v>ACC</v>
          </cell>
        </row>
        <row r="1548">
          <cell r="B1548" t="str">
            <v>MW</v>
          </cell>
          <cell r="C1548">
            <v>44247</v>
          </cell>
          <cell r="D1548" t="str">
            <v>L</v>
          </cell>
          <cell r="V1548">
            <v>44247</v>
          </cell>
          <cell r="W1548" t="str">
            <v>A</v>
          </cell>
          <cell r="AT1548" t="str">
            <v>ACC</v>
          </cell>
        </row>
        <row r="1549">
          <cell r="B1549" t="str">
            <v>MW</v>
          </cell>
          <cell r="C1549">
            <v>44247</v>
          </cell>
          <cell r="D1549" t="str">
            <v>L</v>
          </cell>
          <cell r="V1549">
            <v>44247</v>
          </cell>
          <cell r="W1549" t="str">
            <v>A</v>
          </cell>
          <cell r="AT1549" t="str">
            <v>ACC</v>
          </cell>
        </row>
        <row r="1550">
          <cell r="B1550" t="str">
            <v>MW</v>
          </cell>
          <cell r="C1550">
            <v>44247</v>
          </cell>
          <cell r="D1550" t="str">
            <v>L</v>
          </cell>
          <cell r="V1550">
            <v>44247</v>
          </cell>
          <cell r="W1550" t="str">
            <v>A</v>
          </cell>
          <cell r="AT1550" t="str">
            <v>ACC</v>
          </cell>
        </row>
        <row r="1551">
          <cell r="B1551" t="str">
            <v>MW</v>
          </cell>
          <cell r="C1551">
            <v>44247</v>
          </cell>
          <cell r="D1551" t="str">
            <v>L</v>
          </cell>
          <cell r="V1551">
            <v>44247</v>
          </cell>
          <cell r="W1551" t="str">
            <v>A</v>
          </cell>
          <cell r="AT1551" t="str">
            <v>ACC</v>
          </cell>
        </row>
        <row r="1552">
          <cell r="B1552" t="str">
            <v>MW</v>
          </cell>
          <cell r="C1552">
            <v>44247</v>
          </cell>
          <cell r="D1552" t="str">
            <v>L</v>
          </cell>
          <cell r="V1552">
            <v>44247</v>
          </cell>
          <cell r="W1552" t="str">
            <v>R</v>
          </cell>
          <cell r="AT1552" t="str">
            <v>NR</v>
          </cell>
          <cell r="BD1552">
            <v>1</v>
          </cell>
        </row>
        <row r="1553">
          <cell r="B1553" t="str">
            <v>MW</v>
          </cell>
          <cell r="C1553">
            <v>44247</v>
          </cell>
          <cell r="D1553" t="str">
            <v>L</v>
          </cell>
          <cell r="V1553">
            <v>44247</v>
          </cell>
          <cell r="W1553" t="str">
            <v>A</v>
          </cell>
          <cell r="AT1553" t="str">
            <v>ACC</v>
          </cell>
        </row>
        <row r="1554">
          <cell r="B1554" t="str">
            <v>MW</v>
          </cell>
          <cell r="C1554">
            <v>44247</v>
          </cell>
          <cell r="D1554" t="str">
            <v>L</v>
          </cell>
          <cell r="V1554">
            <v>44247</v>
          </cell>
          <cell r="W1554" t="str">
            <v>R</v>
          </cell>
          <cell r="AT1554" t="str">
            <v>NR</v>
          </cell>
          <cell r="BD1554">
            <v>1</v>
          </cell>
        </row>
        <row r="1555">
          <cell r="B1555" t="str">
            <v>MW</v>
          </cell>
          <cell r="C1555">
            <v>44247</v>
          </cell>
          <cell r="D1555" t="str">
            <v>L</v>
          </cell>
          <cell r="V1555">
            <v>44247</v>
          </cell>
          <cell r="W1555" t="str">
            <v>R</v>
          </cell>
          <cell r="AT1555" t="str">
            <v>NR</v>
          </cell>
          <cell r="BD1555">
            <v>1</v>
          </cell>
          <cell r="BE1555">
            <v>1</v>
          </cell>
        </row>
        <row r="1556">
          <cell r="B1556" t="str">
            <v>MW</v>
          </cell>
          <cell r="C1556">
            <v>44247</v>
          </cell>
          <cell r="D1556" t="str">
            <v>L</v>
          </cell>
          <cell r="V1556">
            <v>44247</v>
          </cell>
          <cell r="W1556" t="str">
            <v>A</v>
          </cell>
          <cell r="AT1556" t="str">
            <v>ACC</v>
          </cell>
        </row>
        <row r="1557">
          <cell r="B1557" t="str">
            <v>MW</v>
          </cell>
          <cell r="C1557">
            <v>44247</v>
          </cell>
          <cell r="D1557" t="str">
            <v>L</v>
          </cell>
          <cell r="V1557">
            <v>44247</v>
          </cell>
          <cell r="W1557" t="str">
            <v>A</v>
          </cell>
          <cell r="AT1557" t="str">
            <v>ACC</v>
          </cell>
        </row>
        <row r="1558">
          <cell r="B1558" t="str">
            <v>MW</v>
          </cell>
          <cell r="C1558">
            <v>44245</v>
          </cell>
          <cell r="D1558" t="str">
            <v>L</v>
          </cell>
          <cell r="V1558">
            <v>44245</v>
          </cell>
          <cell r="W1558" t="str">
            <v>R</v>
          </cell>
          <cell r="AT1558" t="str">
            <v>NR</v>
          </cell>
          <cell r="BG1558">
            <v>1</v>
          </cell>
        </row>
        <row r="1559">
          <cell r="B1559" t="str">
            <v>MW</v>
          </cell>
          <cell r="C1559">
            <v>44245</v>
          </cell>
          <cell r="D1559" t="str">
            <v>L</v>
          </cell>
          <cell r="V1559">
            <v>44245</v>
          </cell>
          <cell r="W1559" t="str">
            <v>A</v>
          </cell>
          <cell r="AT1559" t="str">
            <v>ACC</v>
          </cell>
        </row>
        <row r="1560">
          <cell r="B1560" t="str">
            <v>MW</v>
          </cell>
          <cell r="C1560">
            <v>44245</v>
          </cell>
          <cell r="D1560" t="str">
            <v>L</v>
          </cell>
          <cell r="V1560">
            <v>44245</v>
          </cell>
          <cell r="W1560" t="str">
            <v>A</v>
          </cell>
          <cell r="AT1560" t="str">
            <v>ACC</v>
          </cell>
        </row>
        <row r="1561">
          <cell r="B1561" t="str">
            <v>MW</v>
          </cell>
          <cell r="C1561">
            <v>44245</v>
          </cell>
          <cell r="D1561" t="str">
            <v>L</v>
          </cell>
          <cell r="V1561">
            <v>44245</v>
          </cell>
          <cell r="W1561" t="str">
            <v>A</v>
          </cell>
          <cell r="AT1561" t="str">
            <v>ACC</v>
          </cell>
        </row>
        <row r="1562">
          <cell r="B1562" t="str">
            <v>MW</v>
          </cell>
          <cell r="C1562">
            <v>44245</v>
          </cell>
          <cell r="D1562" t="str">
            <v>L</v>
          </cell>
          <cell r="V1562">
            <v>44245</v>
          </cell>
          <cell r="W1562" t="str">
            <v>A</v>
          </cell>
          <cell r="AT1562" t="str">
            <v>ACC</v>
          </cell>
        </row>
        <row r="1563">
          <cell r="B1563" t="str">
            <v>MW</v>
          </cell>
          <cell r="C1563">
            <v>44245</v>
          </cell>
          <cell r="D1563" t="str">
            <v>L</v>
          </cell>
          <cell r="V1563">
            <v>44245</v>
          </cell>
          <cell r="W1563" t="str">
            <v>A</v>
          </cell>
          <cell r="AT1563" t="str">
            <v>ACC</v>
          </cell>
        </row>
        <row r="1564">
          <cell r="B1564" t="str">
            <v>MW</v>
          </cell>
          <cell r="C1564">
            <v>44245</v>
          </cell>
          <cell r="D1564" t="str">
            <v>L</v>
          </cell>
          <cell r="V1564">
            <v>44245</v>
          </cell>
          <cell r="W1564" t="str">
            <v>A</v>
          </cell>
          <cell r="AT1564" t="str">
            <v>ACC</v>
          </cell>
        </row>
        <row r="1565">
          <cell r="B1565" t="str">
            <v>MW</v>
          </cell>
          <cell r="C1565">
            <v>44245</v>
          </cell>
          <cell r="D1565" t="str">
            <v>L</v>
          </cell>
          <cell r="V1565">
            <v>44245</v>
          </cell>
          <cell r="W1565" t="str">
            <v>A</v>
          </cell>
          <cell r="AT1565" t="str">
            <v>ACC</v>
          </cell>
        </row>
        <row r="1566">
          <cell r="D1566" t="str">
            <v>NS</v>
          </cell>
          <cell r="AT1566" t="str">
            <v>NS</v>
          </cell>
        </row>
        <row r="1567">
          <cell r="B1567" t="str">
            <v>MW</v>
          </cell>
          <cell r="C1567">
            <v>44245</v>
          </cell>
          <cell r="D1567" t="str">
            <v>L</v>
          </cell>
          <cell r="V1567">
            <v>44245</v>
          </cell>
          <cell r="W1567" t="str">
            <v>A</v>
          </cell>
          <cell r="AT1567" t="str">
            <v>ACC</v>
          </cell>
        </row>
        <row r="1568">
          <cell r="B1568" t="str">
            <v>MW</v>
          </cell>
          <cell r="C1568">
            <v>44245</v>
          </cell>
          <cell r="D1568" t="str">
            <v>L</v>
          </cell>
          <cell r="V1568">
            <v>44245</v>
          </cell>
          <cell r="W1568" t="str">
            <v>A</v>
          </cell>
          <cell r="AT1568" t="str">
            <v>ACC</v>
          </cell>
        </row>
        <row r="1569">
          <cell r="B1569" t="str">
            <v>MW</v>
          </cell>
          <cell r="C1569">
            <v>44245</v>
          </cell>
          <cell r="D1569" t="str">
            <v>L</v>
          </cell>
          <cell r="V1569">
            <v>44245</v>
          </cell>
          <cell r="W1569" t="str">
            <v>A</v>
          </cell>
          <cell r="AT1569" t="str">
            <v>ACC</v>
          </cell>
        </row>
        <row r="1570">
          <cell r="B1570" t="str">
            <v>MW</v>
          </cell>
          <cell r="C1570">
            <v>44245</v>
          </cell>
          <cell r="D1570" t="str">
            <v>L</v>
          </cell>
          <cell r="V1570">
            <v>44245</v>
          </cell>
          <cell r="W1570" t="str">
            <v>A</v>
          </cell>
          <cell r="AT1570" t="str">
            <v>ACC</v>
          </cell>
        </row>
        <row r="1571">
          <cell r="B1571" t="str">
            <v>MW</v>
          </cell>
          <cell r="C1571">
            <v>44245</v>
          </cell>
          <cell r="D1571" t="str">
            <v>L</v>
          </cell>
          <cell r="V1571">
            <v>44245</v>
          </cell>
          <cell r="W1571" t="str">
            <v>A</v>
          </cell>
          <cell r="AT1571" t="str">
            <v>ACC</v>
          </cell>
        </row>
        <row r="1572">
          <cell r="B1572" t="str">
            <v>MW</v>
          </cell>
          <cell r="C1572">
            <v>44245</v>
          </cell>
          <cell r="D1572" t="str">
            <v>L</v>
          </cell>
          <cell r="V1572">
            <v>44245</v>
          </cell>
          <cell r="W1572" t="str">
            <v>A</v>
          </cell>
          <cell r="AT1572" t="str">
            <v>ACC</v>
          </cell>
        </row>
        <row r="1573">
          <cell r="B1573" t="str">
            <v>MW</v>
          </cell>
          <cell r="C1573">
            <v>44245</v>
          </cell>
          <cell r="D1573" t="str">
            <v>L</v>
          </cell>
          <cell r="V1573">
            <v>44245</v>
          </cell>
          <cell r="W1573" t="str">
            <v>A</v>
          </cell>
          <cell r="AT1573" t="str">
            <v>ACC</v>
          </cell>
        </row>
        <row r="1574">
          <cell r="B1574" t="str">
            <v>MW</v>
          </cell>
          <cell r="C1574">
            <v>44245</v>
          </cell>
          <cell r="D1574" t="str">
            <v>L</v>
          </cell>
          <cell r="V1574">
            <v>44245</v>
          </cell>
          <cell r="W1574" t="str">
            <v>A</v>
          </cell>
          <cell r="AT1574" t="str">
            <v>ACC</v>
          </cell>
        </row>
        <row r="1575">
          <cell r="B1575" t="str">
            <v>MW</v>
          </cell>
          <cell r="C1575">
            <v>44245</v>
          </cell>
          <cell r="D1575" t="str">
            <v>L</v>
          </cell>
          <cell r="V1575">
            <v>44245</v>
          </cell>
          <cell r="W1575" t="str">
            <v>A</v>
          </cell>
          <cell r="AT1575" t="str">
            <v>ACC</v>
          </cell>
        </row>
        <row r="1576">
          <cell r="B1576" t="str">
            <v>MW</v>
          </cell>
          <cell r="C1576">
            <v>44245</v>
          </cell>
          <cell r="D1576" t="str">
            <v>L</v>
          </cell>
          <cell r="V1576">
            <v>44245</v>
          </cell>
          <cell r="W1576" t="str">
            <v>A</v>
          </cell>
          <cell r="AT1576" t="str">
            <v>ACC</v>
          </cell>
        </row>
        <row r="1577">
          <cell r="B1577" t="str">
            <v>MW</v>
          </cell>
          <cell r="C1577">
            <v>44245</v>
          </cell>
          <cell r="D1577" t="str">
            <v>L</v>
          </cell>
          <cell r="V1577">
            <v>44245</v>
          </cell>
          <cell r="W1577" t="str">
            <v>A</v>
          </cell>
          <cell r="AT1577" t="str">
            <v>ACC</v>
          </cell>
        </row>
        <row r="1578">
          <cell r="B1578" t="str">
            <v>MW</v>
          </cell>
          <cell r="C1578">
            <v>44245</v>
          </cell>
          <cell r="D1578" t="str">
            <v>L</v>
          </cell>
          <cell r="V1578">
            <v>44245</v>
          </cell>
          <cell r="W1578" t="str">
            <v>A</v>
          </cell>
          <cell r="AT1578" t="str">
            <v>ACC</v>
          </cell>
        </row>
        <row r="1579">
          <cell r="B1579" t="str">
            <v>MW</v>
          </cell>
          <cell r="C1579">
            <v>44245</v>
          </cell>
          <cell r="D1579" t="str">
            <v>L</v>
          </cell>
          <cell r="V1579">
            <v>44245</v>
          </cell>
          <cell r="W1579" t="str">
            <v>A</v>
          </cell>
          <cell r="AT1579" t="str">
            <v>ACC</v>
          </cell>
        </row>
        <row r="1580">
          <cell r="B1580" t="str">
            <v>MW</v>
          </cell>
          <cell r="C1580">
            <v>44245</v>
          </cell>
          <cell r="D1580" t="str">
            <v>L</v>
          </cell>
          <cell r="V1580">
            <v>44245</v>
          </cell>
          <cell r="W1580" t="str">
            <v>A</v>
          </cell>
          <cell r="AT1580" t="str">
            <v>ACC</v>
          </cell>
        </row>
        <row r="1581">
          <cell r="B1581" t="str">
            <v>MW</v>
          </cell>
          <cell r="C1581">
            <v>44245</v>
          </cell>
          <cell r="D1581" t="str">
            <v>L</v>
          </cell>
          <cell r="V1581">
            <v>44245</v>
          </cell>
          <cell r="W1581" t="str">
            <v>A</v>
          </cell>
          <cell r="AT1581" t="str">
            <v>ACC</v>
          </cell>
        </row>
        <row r="1582">
          <cell r="B1582" t="str">
            <v>MW</v>
          </cell>
          <cell r="C1582">
            <v>44245</v>
          </cell>
          <cell r="D1582" t="str">
            <v>L</v>
          </cell>
          <cell r="V1582">
            <v>44245</v>
          </cell>
          <cell r="W1582" t="str">
            <v>A</v>
          </cell>
          <cell r="AT1582" t="str">
            <v>ACC</v>
          </cell>
        </row>
        <row r="1583">
          <cell r="B1583" t="str">
            <v>MW</v>
          </cell>
          <cell r="C1583">
            <v>44245</v>
          </cell>
          <cell r="D1583" t="str">
            <v>L</v>
          </cell>
          <cell r="V1583">
            <v>44245</v>
          </cell>
          <cell r="W1583" t="str">
            <v>A</v>
          </cell>
          <cell r="AT1583" t="str">
            <v>ACC</v>
          </cell>
        </row>
        <row r="1584">
          <cell r="B1584" t="str">
            <v>MW</v>
          </cell>
          <cell r="C1584">
            <v>44245</v>
          </cell>
          <cell r="D1584" t="str">
            <v>L</v>
          </cell>
          <cell r="V1584">
            <v>44245</v>
          </cell>
          <cell r="W1584" t="str">
            <v>A</v>
          </cell>
          <cell r="AT1584" t="str">
            <v>ACC</v>
          </cell>
        </row>
        <row r="1585">
          <cell r="B1585" t="str">
            <v>MW</v>
          </cell>
          <cell r="C1585">
            <v>44245</v>
          </cell>
          <cell r="D1585" t="str">
            <v>L</v>
          </cell>
          <cell r="V1585">
            <v>44245</v>
          </cell>
          <cell r="W1585" t="str">
            <v>A</v>
          </cell>
          <cell r="AT1585" t="str">
            <v>ACC</v>
          </cell>
        </row>
        <row r="1586">
          <cell r="B1586" t="str">
            <v>MW</v>
          </cell>
          <cell r="C1586">
            <v>44245</v>
          </cell>
          <cell r="D1586" t="str">
            <v>L</v>
          </cell>
          <cell r="V1586">
            <v>44245</v>
          </cell>
          <cell r="W1586" t="str">
            <v>A</v>
          </cell>
          <cell r="AT1586" t="str">
            <v>ACC</v>
          </cell>
        </row>
        <row r="1587">
          <cell r="B1587" t="str">
            <v>MW</v>
          </cell>
          <cell r="C1587">
            <v>44245</v>
          </cell>
          <cell r="D1587" t="str">
            <v>L</v>
          </cell>
          <cell r="V1587">
            <v>44245</v>
          </cell>
          <cell r="W1587" t="str">
            <v>A</v>
          </cell>
          <cell r="AT1587" t="str">
            <v>ACC</v>
          </cell>
        </row>
        <row r="1588">
          <cell r="B1588" t="str">
            <v>MW</v>
          </cell>
          <cell r="C1588">
            <v>44245</v>
          </cell>
          <cell r="D1588" t="str">
            <v>L</v>
          </cell>
          <cell r="V1588">
            <v>44245</v>
          </cell>
          <cell r="W1588" t="str">
            <v>A</v>
          </cell>
          <cell r="AT1588" t="str">
            <v>ACC</v>
          </cell>
        </row>
        <row r="1589">
          <cell r="B1589" t="str">
            <v>MW</v>
          </cell>
          <cell r="C1589">
            <v>44245</v>
          </cell>
          <cell r="D1589" t="str">
            <v>L</v>
          </cell>
          <cell r="V1589">
            <v>44245</v>
          </cell>
          <cell r="W1589" t="str">
            <v>A</v>
          </cell>
          <cell r="AT1589" t="str">
            <v>ACC</v>
          </cell>
        </row>
        <row r="1590">
          <cell r="B1590" t="str">
            <v>MW</v>
          </cell>
          <cell r="C1590">
            <v>44245</v>
          </cell>
          <cell r="D1590" t="str">
            <v>L</v>
          </cell>
          <cell r="V1590">
            <v>44245</v>
          </cell>
          <cell r="W1590" t="str">
            <v>A</v>
          </cell>
          <cell r="AT1590" t="str">
            <v>ACC</v>
          </cell>
        </row>
        <row r="1591">
          <cell r="B1591" t="str">
            <v>MW</v>
          </cell>
          <cell r="C1591">
            <v>44245</v>
          </cell>
          <cell r="D1591" t="str">
            <v>L</v>
          </cell>
          <cell r="V1591">
            <v>44245</v>
          </cell>
          <cell r="W1591" t="str">
            <v>A</v>
          </cell>
          <cell r="AT1591" t="str">
            <v>ACC</v>
          </cell>
        </row>
        <row r="1592">
          <cell r="B1592" t="str">
            <v>MW</v>
          </cell>
          <cell r="C1592">
            <v>44244</v>
          </cell>
          <cell r="D1592" t="str">
            <v>L</v>
          </cell>
          <cell r="V1592">
            <v>44244</v>
          </cell>
          <cell r="W1592" t="str">
            <v>A</v>
          </cell>
          <cell r="AT1592" t="str">
            <v>ACC</v>
          </cell>
        </row>
        <row r="1593">
          <cell r="B1593" t="str">
            <v>MW</v>
          </cell>
          <cell r="C1593">
            <v>44244</v>
          </cell>
          <cell r="D1593" t="str">
            <v>L</v>
          </cell>
          <cell r="V1593">
            <v>44244</v>
          </cell>
          <cell r="W1593" t="str">
            <v>A</v>
          </cell>
          <cell r="AT1593" t="str">
            <v>ACC</v>
          </cell>
        </row>
        <row r="1594">
          <cell r="B1594" t="str">
            <v>MW</v>
          </cell>
          <cell r="C1594">
            <v>44244</v>
          </cell>
          <cell r="D1594" t="str">
            <v>L</v>
          </cell>
          <cell r="V1594">
            <v>44244</v>
          </cell>
          <cell r="W1594" t="str">
            <v>A</v>
          </cell>
          <cell r="AT1594" t="str">
            <v>ACC</v>
          </cell>
        </row>
        <row r="1595">
          <cell r="B1595" t="str">
            <v>MW</v>
          </cell>
          <cell r="C1595">
            <v>44244</v>
          </cell>
          <cell r="D1595" t="str">
            <v>L</v>
          </cell>
          <cell r="V1595">
            <v>44244</v>
          </cell>
          <cell r="W1595" t="str">
            <v>A</v>
          </cell>
          <cell r="AT1595" t="str">
            <v>ACC</v>
          </cell>
        </row>
        <row r="1596">
          <cell r="B1596" t="str">
            <v>MW</v>
          </cell>
          <cell r="C1596">
            <v>44244</v>
          </cell>
          <cell r="D1596" t="str">
            <v>L</v>
          </cell>
          <cell r="V1596">
            <v>44244</v>
          </cell>
          <cell r="W1596" t="str">
            <v>A</v>
          </cell>
          <cell r="AT1596" t="str">
            <v>ACC</v>
          </cell>
        </row>
        <row r="1597">
          <cell r="B1597" t="str">
            <v>MW</v>
          </cell>
          <cell r="C1597">
            <v>44244</v>
          </cell>
          <cell r="D1597" t="str">
            <v>L</v>
          </cell>
          <cell r="V1597">
            <v>44244</v>
          </cell>
          <cell r="W1597" t="str">
            <v>A</v>
          </cell>
          <cell r="AT1597" t="str">
            <v>ACC</v>
          </cell>
        </row>
        <row r="1598">
          <cell r="B1598" t="str">
            <v>MW</v>
          </cell>
          <cell r="C1598">
            <v>44244</v>
          </cell>
          <cell r="D1598" t="str">
            <v>L</v>
          </cell>
          <cell r="V1598">
            <v>44244</v>
          </cell>
          <cell r="W1598" t="str">
            <v>A</v>
          </cell>
          <cell r="AT1598" t="str">
            <v>ACC</v>
          </cell>
        </row>
        <row r="1599">
          <cell r="B1599" t="str">
            <v>MW</v>
          </cell>
          <cell r="C1599">
            <v>44244</v>
          </cell>
          <cell r="D1599" t="str">
            <v>L</v>
          </cell>
          <cell r="V1599">
            <v>44244</v>
          </cell>
          <cell r="W1599" t="str">
            <v>A</v>
          </cell>
          <cell r="AT1599" t="str">
            <v>ACC</v>
          </cell>
        </row>
        <row r="1600">
          <cell r="B1600" t="str">
            <v>MW</v>
          </cell>
          <cell r="C1600">
            <v>44244</v>
          </cell>
          <cell r="D1600" t="str">
            <v>L</v>
          </cell>
          <cell r="V1600">
            <v>44244</v>
          </cell>
          <cell r="W1600" t="str">
            <v>A</v>
          </cell>
          <cell r="AT1600" t="str">
            <v>ACC</v>
          </cell>
        </row>
        <row r="1601">
          <cell r="B1601" t="str">
            <v>MW</v>
          </cell>
          <cell r="C1601">
            <v>44244</v>
          </cell>
          <cell r="D1601" t="str">
            <v>L</v>
          </cell>
          <cell r="V1601">
            <v>44244</v>
          </cell>
          <cell r="W1601" t="str">
            <v>A</v>
          </cell>
          <cell r="AT1601" t="str">
            <v>ACC</v>
          </cell>
        </row>
        <row r="1602">
          <cell r="B1602" t="str">
            <v>MW</v>
          </cell>
          <cell r="C1602">
            <v>44244</v>
          </cell>
          <cell r="D1602" t="str">
            <v>L</v>
          </cell>
          <cell r="V1602">
            <v>44244</v>
          </cell>
          <cell r="W1602" t="str">
            <v>A</v>
          </cell>
          <cell r="AT1602" t="str">
            <v>ACC</v>
          </cell>
        </row>
        <row r="1603">
          <cell r="B1603" t="str">
            <v>MW</v>
          </cell>
          <cell r="C1603">
            <v>44244</v>
          </cell>
          <cell r="D1603" t="str">
            <v>L</v>
          </cell>
          <cell r="V1603">
            <v>44244</v>
          </cell>
          <cell r="W1603" t="str">
            <v>A</v>
          </cell>
          <cell r="AT1603" t="str">
            <v>ACC</v>
          </cell>
        </row>
        <row r="1604">
          <cell r="B1604" t="str">
            <v>MW</v>
          </cell>
          <cell r="C1604">
            <v>44244</v>
          </cell>
          <cell r="D1604" t="str">
            <v>L</v>
          </cell>
          <cell r="V1604">
            <v>44244</v>
          </cell>
          <cell r="W1604" t="str">
            <v>A</v>
          </cell>
          <cell r="AT1604" t="str">
            <v>ACC</v>
          </cell>
        </row>
        <row r="1605">
          <cell r="B1605" t="str">
            <v>MW</v>
          </cell>
          <cell r="C1605">
            <v>44244</v>
          </cell>
          <cell r="D1605" t="str">
            <v>L</v>
          </cell>
          <cell r="V1605">
            <v>44244</v>
          </cell>
          <cell r="W1605" t="str">
            <v>A</v>
          </cell>
          <cell r="AT1605" t="str">
            <v>ACC</v>
          </cell>
        </row>
        <row r="1606">
          <cell r="B1606" t="str">
            <v>MW</v>
          </cell>
          <cell r="C1606">
            <v>44244</v>
          </cell>
          <cell r="D1606" t="str">
            <v>L</v>
          </cell>
          <cell r="V1606">
            <v>44244</v>
          </cell>
          <cell r="W1606" t="str">
            <v>A</v>
          </cell>
          <cell r="AT1606" t="str">
            <v>ACC</v>
          </cell>
        </row>
        <row r="1607">
          <cell r="B1607" t="str">
            <v>MW</v>
          </cell>
          <cell r="C1607">
            <v>44244</v>
          </cell>
          <cell r="D1607" t="str">
            <v>L</v>
          </cell>
          <cell r="V1607">
            <v>44244</v>
          </cell>
          <cell r="W1607" t="str">
            <v>A</v>
          </cell>
          <cell r="AT1607" t="str">
            <v>ACC</v>
          </cell>
        </row>
        <row r="1608">
          <cell r="B1608" t="str">
            <v>MW</v>
          </cell>
          <cell r="C1608">
            <v>44244</v>
          </cell>
          <cell r="D1608" t="str">
            <v>L</v>
          </cell>
          <cell r="V1608">
            <v>44244</v>
          </cell>
          <cell r="W1608" t="str">
            <v>A</v>
          </cell>
          <cell r="AT1608" t="str">
            <v>ACC</v>
          </cell>
        </row>
        <row r="1609">
          <cell r="B1609" t="str">
            <v>MW</v>
          </cell>
          <cell r="C1609">
            <v>44244</v>
          </cell>
          <cell r="D1609" t="str">
            <v>L</v>
          </cell>
          <cell r="V1609">
            <v>44244</v>
          </cell>
          <cell r="W1609" t="str">
            <v>A</v>
          </cell>
          <cell r="AT1609" t="str">
            <v>ACC</v>
          </cell>
        </row>
        <row r="1610">
          <cell r="B1610" t="str">
            <v>MW</v>
          </cell>
          <cell r="C1610">
            <v>44244</v>
          </cell>
          <cell r="D1610" t="str">
            <v>L</v>
          </cell>
          <cell r="V1610">
            <v>44244</v>
          </cell>
          <cell r="W1610" t="str">
            <v>A</v>
          </cell>
          <cell r="AT1610" t="str">
            <v>ACC</v>
          </cell>
        </row>
        <row r="1611">
          <cell r="B1611" t="str">
            <v>MW</v>
          </cell>
          <cell r="C1611">
            <v>44244</v>
          </cell>
          <cell r="D1611" t="str">
            <v>L</v>
          </cell>
          <cell r="V1611">
            <v>44244</v>
          </cell>
          <cell r="W1611" t="str">
            <v>A</v>
          </cell>
          <cell r="AT1611" t="str">
            <v>ACC</v>
          </cell>
        </row>
        <row r="1612">
          <cell r="B1612" t="str">
            <v>MW</v>
          </cell>
          <cell r="C1612">
            <v>44244</v>
          </cell>
          <cell r="D1612" t="str">
            <v>L</v>
          </cell>
          <cell r="V1612">
            <v>44244</v>
          </cell>
          <cell r="W1612" t="str">
            <v>A</v>
          </cell>
          <cell r="AT1612" t="str">
            <v>ACC</v>
          </cell>
        </row>
        <row r="1613">
          <cell r="B1613" t="str">
            <v>MW</v>
          </cell>
          <cell r="C1613">
            <v>44244</v>
          </cell>
          <cell r="D1613" t="str">
            <v>L</v>
          </cell>
          <cell r="V1613">
            <v>44244</v>
          </cell>
          <cell r="W1613" t="str">
            <v>A</v>
          </cell>
          <cell r="AT1613" t="str">
            <v>ACC</v>
          </cell>
        </row>
        <row r="1614">
          <cell r="B1614" t="str">
            <v>MW</v>
          </cell>
          <cell r="C1614">
            <v>44244</v>
          </cell>
          <cell r="D1614" t="str">
            <v>L</v>
          </cell>
          <cell r="V1614">
            <v>44244</v>
          </cell>
          <cell r="W1614" t="str">
            <v>A</v>
          </cell>
          <cell r="AT1614" t="str">
            <v>ACC</v>
          </cell>
        </row>
        <row r="1615">
          <cell r="B1615" t="str">
            <v>MW</v>
          </cell>
          <cell r="C1615">
            <v>44244</v>
          </cell>
          <cell r="D1615" t="str">
            <v>L</v>
          </cell>
          <cell r="V1615">
            <v>44244</v>
          </cell>
          <cell r="W1615" t="str">
            <v>A</v>
          </cell>
          <cell r="AT1615" t="str">
            <v>ACC</v>
          </cell>
        </row>
        <row r="1616">
          <cell r="B1616" t="str">
            <v>MW</v>
          </cell>
          <cell r="C1616">
            <v>44244</v>
          </cell>
          <cell r="D1616" t="str">
            <v>L</v>
          </cell>
          <cell r="V1616">
            <v>44244</v>
          </cell>
          <cell r="W1616" t="str">
            <v>A</v>
          </cell>
          <cell r="AT1616" t="str">
            <v>ACC</v>
          </cell>
        </row>
        <row r="1617">
          <cell r="B1617" t="str">
            <v>MW</v>
          </cell>
          <cell r="C1617">
            <v>44244</v>
          </cell>
          <cell r="D1617" t="str">
            <v>L</v>
          </cell>
          <cell r="V1617">
            <v>44244</v>
          </cell>
          <cell r="W1617" t="str">
            <v>A</v>
          </cell>
          <cell r="AT1617" t="str">
            <v>ACC</v>
          </cell>
        </row>
        <row r="1618">
          <cell r="B1618" t="str">
            <v>MW</v>
          </cell>
          <cell r="C1618">
            <v>44244</v>
          </cell>
          <cell r="D1618" t="str">
            <v>L</v>
          </cell>
          <cell r="V1618">
            <v>44244</v>
          </cell>
          <cell r="W1618" t="str">
            <v>R</v>
          </cell>
          <cell r="AT1618" t="str">
            <v>NR</v>
          </cell>
          <cell r="BE1618">
            <v>1</v>
          </cell>
        </row>
        <row r="1619">
          <cell r="B1619" t="str">
            <v>MW</v>
          </cell>
          <cell r="C1619">
            <v>44244</v>
          </cell>
          <cell r="D1619" t="str">
            <v>L</v>
          </cell>
          <cell r="V1619">
            <v>44244</v>
          </cell>
          <cell r="W1619" t="str">
            <v>A</v>
          </cell>
          <cell r="AT1619" t="str">
            <v>ACC</v>
          </cell>
        </row>
        <row r="1620">
          <cell r="B1620" t="str">
            <v>MW</v>
          </cell>
          <cell r="C1620">
            <v>44244</v>
          </cell>
          <cell r="D1620" t="str">
            <v>L</v>
          </cell>
          <cell r="V1620">
            <v>44244</v>
          </cell>
          <cell r="W1620" t="str">
            <v>A</v>
          </cell>
          <cell r="AT1620" t="str">
            <v>ACC</v>
          </cell>
        </row>
        <row r="1621">
          <cell r="B1621" t="str">
            <v>MW</v>
          </cell>
          <cell r="C1621">
            <v>44243</v>
          </cell>
          <cell r="D1621" t="str">
            <v>L</v>
          </cell>
          <cell r="V1621">
            <v>44244</v>
          </cell>
          <cell r="W1621" t="str">
            <v>A</v>
          </cell>
          <cell r="AT1621" t="str">
            <v>ACC</v>
          </cell>
        </row>
        <row r="1622">
          <cell r="B1622" t="str">
            <v>MW</v>
          </cell>
          <cell r="C1622">
            <v>44243</v>
          </cell>
          <cell r="D1622" t="str">
            <v>L</v>
          </cell>
          <cell r="V1622">
            <v>44244</v>
          </cell>
          <cell r="W1622" t="str">
            <v>A</v>
          </cell>
          <cell r="AT1622" t="str">
            <v>ACC</v>
          </cell>
        </row>
        <row r="1623">
          <cell r="B1623" t="str">
            <v>MW</v>
          </cell>
          <cell r="C1623">
            <v>44243</v>
          </cell>
          <cell r="D1623" t="str">
            <v>L</v>
          </cell>
          <cell r="V1623">
            <v>44244</v>
          </cell>
          <cell r="W1623" t="str">
            <v>A</v>
          </cell>
          <cell r="AT1623" t="str">
            <v>ACC</v>
          </cell>
        </row>
        <row r="1624">
          <cell r="B1624" t="str">
            <v>MW</v>
          </cell>
          <cell r="C1624">
            <v>44243</v>
          </cell>
          <cell r="D1624" t="str">
            <v>L</v>
          </cell>
          <cell r="V1624">
            <v>44244</v>
          </cell>
          <cell r="W1624" t="str">
            <v>A</v>
          </cell>
          <cell r="AT1624" t="str">
            <v>ACC</v>
          </cell>
        </row>
        <row r="1625">
          <cell r="B1625" t="str">
            <v>MW</v>
          </cell>
          <cell r="C1625">
            <v>44243</v>
          </cell>
          <cell r="D1625" t="str">
            <v>L</v>
          </cell>
          <cell r="V1625">
            <v>44243</v>
          </cell>
          <cell r="W1625" t="str">
            <v>A</v>
          </cell>
          <cell r="AT1625" t="str">
            <v>ACC</v>
          </cell>
        </row>
        <row r="1626">
          <cell r="B1626" t="str">
            <v>MW</v>
          </cell>
          <cell r="C1626">
            <v>44243</v>
          </cell>
          <cell r="D1626" t="str">
            <v>L</v>
          </cell>
          <cell r="V1626">
            <v>44243</v>
          </cell>
          <cell r="W1626" t="str">
            <v>A</v>
          </cell>
          <cell r="AT1626" t="str">
            <v>ACC</v>
          </cell>
        </row>
        <row r="1627">
          <cell r="B1627" t="str">
            <v>MW</v>
          </cell>
          <cell r="C1627">
            <v>44243</v>
          </cell>
          <cell r="D1627" t="str">
            <v>L</v>
          </cell>
          <cell r="V1627">
            <v>44243</v>
          </cell>
          <cell r="W1627" t="str">
            <v>A</v>
          </cell>
          <cell r="AT1627" t="str">
            <v>ACC</v>
          </cell>
        </row>
        <row r="1628">
          <cell r="B1628" t="str">
            <v>MW</v>
          </cell>
          <cell r="C1628">
            <v>44243</v>
          </cell>
          <cell r="D1628" t="str">
            <v>L</v>
          </cell>
          <cell r="V1628">
            <v>44243</v>
          </cell>
          <cell r="W1628" t="str">
            <v>A</v>
          </cell>
          <cell r="AT1628" t="str">
            <v>ACC</v>
          </cell>
        </row>
        <row r="1629">
          <cell r="B1629" t="str">
            <v>MW</v>
          </cell>
          <cell r="C1629">
            <v>44243</v>
          </cell>
          <cell r="D1629" t="str">
            <v>L</v>
          </cell>
          <cell r="V1629">
            <v>44243</v>
          </cell>
          <cell r="W1629" t="str">
            <v>A</v>
          </cell>
          <cell r="AT1629" t="str">
            <v>ACC</v>
          </cell>
        </row>
        <row r="1630">
          <cell r="B1630" t="str">
            <v>MW</v>
          </cell>
          <cell r="C1630">
            <v>44243</v>
          </cell>
          <cell r="D1630" t="str">
            <v>L</v>
          </cell>
          <cell r="V1630">
            <v>44243</v>
          </cell>
          <cell r="W1630" t="str">
            <v>A</v>
          </cell>
          <cell r="AT1630" t="str">
            <v>ACC</v>
          </cell>
        </row>
        <row r="1631">
          <cell r="B1631" t="str">
            <v>MW</v>
          </cell>
          <cell r="C1631">
            <v>44243</v>
          </cell>
          <cell r="D1631" t="str">
            <v>L</v>
          </cell>
          <cell r="V1631">
            <v>44243</v>
          </cell>
          <cell r="W1631" t="str">
            <v>A</v>
          </cell>
          <cell r="AT1631" t="str">
            <v>ACC</v>
          </cell>
        </row>
        <row r="1632">
          <cell r="B1632" t="str">
            <v>MW</v>
          </cell>
          <cell r="C1632">
            <v>44243</v>
          </cell>
          <cell r="D1632" t="str">
            <v>L</v>
          </cell>
          <cell r="V1632">
            <v>44243</v>
          </cell>
          <cell r="W1632" t="str">
            <v>A</v>
          </cell>
          <cell r="AT1632" t="str">
            <v>ACC</v>
          </cell>
        </row>
        <row r="1633">
          <cell r="B1633" t="str">
            <v>MW</v>
          </cell>
          <cell r="C1633">
            <v>44243</v>
          </cell>
          <cell r="D1633" t="str">
            <v>L</v>
          </cell>
          <cell r="V1633">
            <v>44243</v>
          </cell>
          <cell r="W1633" t="str">
            <v>R</v>
          </cell>
          <cell r="AT1633" t="str">
            <v>NR</v>
          </cell>
          <cell r="BH1633">
            <v>1</v>
          </cell>
        </row>
        <row r="1634">
          <cell r="B1634" t="str">
            <v>MW</v>
          </cell>
          <cell r="C1634">
            <v>44243</v>
          </cell>
          <cell r="D1634" t="str">
            <v>L</v>
          </cell>
          <cell r="V1634">
            <v>44243</v>
          </cell>
          <cell r="W1634" t="str">
            <v>A</v>
          </cell>
          <cell r="AT1634" t="str">
            <v>ACC</v>
          </cell>
        </row>
        <row r="1635">
          <cell r="B1635" t="str">
            <v>MW</v>
          </cell>
          <cell r="C1635">
            <v>44243</v>
          </cell>
          <cell r="D1635" t="str">
            <v>L</v>
          </cell>
          <cell r="V1635">
            <v>44243</v>
          </cell>
          <cell r="W1635" t="str">
            <v>A</v>
          </cell>
          <cell r="AT1635" t="str">
            <v>ACC</v>
          </cell>
        </row>
        <row r="1636">
          <cell r="B1636" t="str">
            <v>MW</v>
          </cell>
          <cell r="C1636">
            <v>44243</v>
          </cell>
          <cell r="D1636" t="str">
            <v>L</v>
          </cell>
          <cell r="V1636">
            <v>44243</v>
          </cell>
          <cell r="W1636" t="str">
            <v>A</v>
          </cell>
          <cell r="AT1636" t="str">
            <v>ACC</v>
          </cell>
        </row>
        <row r="1637">
          <cell r="B1637" t="str">
            <v>MW</v>
          </cell>
          <cell r="C1637">
            <v>44243</v>
          </cell>
          <cell r="D1637" t="str">
            <v>L</v>
          </cell>
          <cell r="V1637">
            <v>44243</v>
          </cell>
          <cell r="W1637" t="str">
            <v>A</v>
          </cell>
          <cell r="AT1637" t="str">
            <v>ACC</v>
          </cell>
        </row>
        <row r="1638">
          <cell r="B1638" t="str">
            <v>MW</v>
          </cell>
          <cell r="C1638">
            <v>44243</v>
          </cell>
          <cell r="D1638" t="str">
            <v>L</v>
          </cell>
          <cell r="V1638">
            <v>44243</v>
          </cell>
          <cell r="W1638" t="str">
            <v>A</v>
          </cell>
          <cell r="AT1638" t="str">
            <v>ACC</v>
          </cell>
        </row>
        <row r="1639">
          <cell r="B1639" t="str">
            <v>MW</v>
          </cell>
          <cell r="C1639">
            <v>44243</v>
          </cell>
          <cell r="D1639" t="str">
            <v>L</v>
          </cell>
          <cell r="V1639">
            <v>44243</v>
          </cell>
          <cell r="W1639" t="str">
            <v>A</v>
          </cell>
          <cell r="AT1639" t="str">
            <v>ACC</v>
          </cell>
        </row>
        <row r="1640">
          <cell r="B1640" t="str">
            <v>MW</v>
          </cell>
          <cell r="C1640">
            <v>44243</v>
          </cell>
          <cell r="D1640" t="str">
            <v>L</v>
          </cell>
          <cell r="V1640">
            <v>44243</v>
          </cell>
          <cell r="W1640" t="str">
            <v>A</v>
          </cell>
          <cell r="AT1640" t="str">
            <v>ACC</v>
          </cell>
        </row>
        <row r="1641">
          <cell r="B1641" t="str">
            <v>MW</v>
          </cell>
          <cell r="C1641">
            <v>44242</v>
          </cell>
          <cell r="D1641" t="str">
            <v>L</v>
          </cell>
          <cell r="V1641">
            <v>44243</v>
          </cell>
          <cell r="W1641" t="str">
            <v>A</v>
          </cell>
          <cell r="AT1641" t="str">
            <v>ACC</v>
          </cell>
        </row>
        <row r="1642">
          <cell r="B1642" t="str">
            <v>MW</v>
          </cell>
          <cell r="C1642">
            <v>44242</v>
          </cell>
          <cell r="D1642" t="str">
            <v>L</v>
          </cell>
          <cell r="V1642">
            <v>44243</v>
          </cell>
          <cell r="W1642" t="str">
            <v>A</v>
          </cell>
          <cell r="AT1642" t="str">
            <v>ACC</v>
          </cell>
        </row>
        <row r="1643">
          <cell r="B1643" t="str">
            <v>MW</v>
          </cell>
          <cell r="C1643">
            <v>44242</v>
          </cell>
          <cell r="D1643" t="str">
            <v>L</v>
          </cell>
          <cell r="V1643">
            <v>44243</v>
          </cell>
          <cell r="W1643" t="str">
            <v>A</v>
          </cell>
          <cell r="AT1643" t="str">
            <v>ACC</v>
          </cell>
        </row>
        <row r="1644">
          <cell r="B1644" t="str">
            <v>MW</v>
          </cell>
          <cell r="C1644">
            <v>44242</v>
          </cell>
          <cell r="D1644" t="str">
            <v>L</v>
          </cell>
          <cell r="V1644">
            <v>44243</v>
          </cell>
          <cell r="W1644" t="str">
            <v>A</v>
          </cell>
          <cell r="AT1644" t="str">
            <v>ACC</v>
          </cell>
        </row>
        <row r="1645">
          <cell r="B1645" t="str">
            <v>MW</v>
          </cell>
          <cell r="C1645">
            <v>44242</v>
          </cell>
          <cell r="D1645" t="str">
            <v>L</v>
          </cell>
          <cell r="V1645">
            <v>44243</v>
          </cell>
          <cell r="W1645" t="str">
            <v>A</v>
          </cell>
          <cell r="AT1645" t="str">
            <v>ACC</v>
          </cell>
        </row>
        <row r="1646">
          <cell r="B1646" t="str">
            <v>MW</v>
          </cell>
          <cell r="C1646">
            <v>44242</v>
          </cell>
          <cell r="D1646" t="str">
            <v>L</v>
          </cell>
          <cell r="V1646">
            <v>44243</v>
          </cell>
          <cell r="W1646" t="str">
            <v>A</v>
          </cell>
          <cell r="AT1646" t="str">
            <v>ACC</v>
          </cell>
        </row>
        <row r="1647">
          <cell r="B1647" t="str">
            <v>MW</v>
          </cell>
          <cell r="C1647">
            <v>44242</v>
          </cell>
          <cell r="D1647" t="str">
            <v>L</v>
          </cell>
          <cell r="V1647">
            <v>44243</v>
          </cell>
          <cell r="W1647" t="str">
            <v>A</v>
          </cell>
          <cell r="AT1647" t="str">
            <v>ACC</v>
          </cell>
        </row>
        <row r="1648">
          <cell r="B1648" t="str">
            <v>MW</v>
          </cell>
          <cell r="C1648">
            <v>44242</v>
          </cell>
          <cell r="D1648" t="str">
            <v>L</v>
          </cell>
          <cell r="V1648">
            <v>44243</v>
          </cell>
          <cell r="W1648" t="str">
            <v>A</v>
          </cell>
          <cell r="AT1648" t="str">
            <v>ACC</v>
          </cell>
        </row>
        <row r="1649">
          <cell r="B1649" t="str">
            <v>MW</v>
          </cell>
          <cell r="C1649">
            <v>44242</v>
          </cell>
          <cell r="D1649" t="str">
            <v>L</v>
          </cell>
          <cell r="V1649">
            <v>44243</v>
          </cell>
          <cell r="W1649" t="str">
            <v>A</v>
          </cell>
          <cell r="AT1649" t="str">
            <v>ACC</v>
          </cell>
        </row>
        <row r="1650">
          <cell r="B1650" t="str">
            <v>MW</v>
          </cell>
          <cell r="C1650">
            <v>44242</v>
          </cell>
          <cell r="D1650" t="str">
            <v>L</v>
          </cell>
          <cell r="V1650">
            <v>44243</v>
          </cell>
          <cell r="W1650" t="str">
            <v>A</v>
          </cell>
          <cell r="AT1650" t="str">
            <v>ACC</v>
          </cell>
        </row>
        <row r="1651">
          <cell r="B1651" t="str">
            <v>MW</v>
          </cell>
          <cell r="C1651">
            <v>44242</v>
          </cell>
          <cell r="D1651" t="str">
            <v>L</v>
          </cell>
          <cell r="V1651">
            <v>44243</v>
          </cell>
          <cell r="W1651" t="str">
            <v>A</v>
          </cell>
          <cell r="AT1651" t="str">
            <v>ACC</v>
          </cell>
        </row>
        <row r="1652">
          <cell r="B1652" t="str">
            <v>MW</v>
          </cell>
          <cell r="C1652">
            <v>44242</v>
          </cell>
          <cell r="D1652" t="str">
            <v>L</v>
          </cell>
          <cell r="V1652">
            <v>44243</v>
          </cell>
          <cell r="W1652" t="str">
            <v>A</v>
          </cell>
          <cell r="AT1652" t="str">
            <v>ACC</v>
          </cell>
        </row>
        <row r="1653">
          <cell r="B1653" t="str">
            <v>MW</v>
          </cell>
          <cell r="C1653">
            <v>44242</v>
          </cell>
          <cell r="D1653" t="str">
            <v>L</v>
          </cell>
          <cell r="V1653">
            <v>44243</v>
          </cell>
          <cell r="W1653" t="str">
            <v>A</v>
          </cell>
          <cell r="AT1653" t="str">
            <v>ACC</v>
          </cell>
        </row>
        <row r="1654">
          <cell r="B1654" t="str">
            <v>MW</v>
          </cell>
          <cell r="C1654">
            <v>44242</v>
          </cell>
          <cell r="D1654" t="str">
            <v>L</v>
          </cell>
          <cell r="V1654">
            <v>44243</v>
          </cell>
          <cell r="W1654" t="str">
            <v>R</v>
          </cell>
          <cell r="AT1654" t="str">
            <v>NR</v>
          </cell>
          <cell r="BC1654">
            <v>1</v>
          </cell>
        </row>
        <row r="1655">
          <cell r="B1655" t="str">
            <v>MW</v>
          </cell>
          <cell r="C1655">
            <v>44242</v>
          </cell>
          <cell r="D1655" t="str">
            <v>L</v>
          </cell>
          <cell r="V1655">
            <v>44243</v>
          </cell>
          <cell r="W1655" t="str">
            <v>R</v>
          </cell>
          <cell r="AT1655" t="str">
            <v>NR</v>
          </cell>
          <cell r="BC1655">
            <v>1</v>
          </cell>
        </row>
        <row r="1656">
          <cell r="B1656" t="str">
            <v>MW</v>
          </cell>
          <cell r="C1656">
            <v>44242</v>
          </cell>
          <cell r="D1656" t="str">
            <v>L</v>
          </cell>
          <cell r="V1656">
            <v>44243</v>
          </cell>
          <cell r="W1656" t="str">
            <v>A</v>
          </cell>
          <cell r="AT1656" t="str">
            <v>ACC</v>
          </cell>
        </row>
        <row r="1657">
          <cell r="B1657" t="str">
            <v>MW</v>
          </cell>
          <cell r="C1657">
            <v>44242</v>
          </cell>
          <cell r="D1657" t="str">
            <v>L</v>
          </cell>
          <cell r="V1657">
            <v>44243</v>
          </cell>
          <cell r="W1657" t="str">
            <v>A</v>
          </cell>
          <cell r="AT1657" t="str">
            <v>ACC</v>
          </cell>
        </row>
        <row r="1658">
          <cell r="B1658" t="str">
            <v>MW</v>
          </cell>
          <cell r="C1658">
            <v>44242</v>
          </cell>
          <cell r="D1658" t="str">
            <v>L</v>
          </cell>
          <cell r="V1658">
            <v>44243</v>
          </cell>
          <cell r="W1658" t="str">
            <v>A</v>
          </cell>
          <cell r="AT1658" t="str">
            <v>ACC</v>
          </cell>
        </row>
        <row r="1659">
          <cell r="B1659" t="str">
            <v>MW</v>
          </cell>
          <cell r="C1659">
            <v>44242</v>
          </cell>
          <cell r="D1659" t="str">
            <v>L</v>
          </cell>
          <cell r="V1659">
            <v>44243</v>
          </cell>
          <cell r="W1659" t="str">
            <v>A</v>
          </cell>
          <cell r="AT1659" t="str">
            <v>ACC</v>
          </cell>
        </row>
        <row r="1660">
          <cell r="B1660" t="str">
            <v>MW</v>
          </cell>
          <cell r="C1660">
            <v>44241</v>
          </cell>
          <cell r="D1660" t="str">
            <v>L</v>
          </cell>
          <cell r="V1660">
            <v>44243</v>
          </cell>
          <cell r="W1660" t="str">
            <v>A</v>
          </cell>
          <cell r="AT1660" t="str">
            <v>ACC</v>
          </cell>
        </row>
        <row r="1661">
          <cell r="B1661" t="str">
            <v>MW</v>
          </cell>
          <cell r="C1661">
            <v>44241</v>
          </cell>
          <cell r="D1661" t="str">
            <v>L</v>
          </cell>
          <cell r="V1661">
            <v>44243</v>
          </cell>
          <cell r="W1661" t="str">
            <v>A</v>
          </cell>
          <cell r="AT1661" t="str">
            <v>ACC</v>
          </cell>
        </row>
        <row r="1662">
          <cell r="B1662" t="str">
            <v>MW</v>
          </cell>
          <cell r="C1662">
            <v>44241</v>
          </cell>
          <cell r="D1662" t="str">
            <v>L</v>
          </cell>
          <cell r="V1662">
            <v>44241</v>
          </cell>
          <cell r="W1662" t="str">
            <v>A</v>
          </cell>
          <cell r="AT1662" t="str">
            <v>ACC</v>
          </cell>
        </row>
        <row r="1663">
          <cell r="B1663" t="str">
            <v>MW</v>
          </cell>
          <cell r="C1663">
            <v>44241</v>
          </cell>
          <cell r="D1663" t="str">
            <v>L</v>
          </cell>
          <cell r="V1663">
            <v>44241</v>
          </cell>
          <cell r="W1663" t="str">
            <v>A</v>
          </cell>
          <cell r="AT1663" t="str">
            <v>ACC</v>
          </cell>
        </row>
        <row r="1664">
          <cell r="B1664" t="str">
            <v>MW</v>
          </cell>
          <cell r="C1664">
            <v>44241</v>
          </cell>
          <cell r="D1664" t="str">
            <v>L</v>
          </cell>
          <cell r="V1664">
            <v>44241</v>
          </cell>
          <cell r="W1664" t="str">
            <v>A</v>
          </cell>
          <cell r="AT1664" t="str">
            <v>ACC</v>
          </cell>
        </row>
        <row r="1665">
          <cell r="B1665" t="str">
            <v>MW</v>
          </cell>
          <cell r="C1665">
            <v>44241</v>
          </cell>
          <cell r="D1665" t="str">
            <v>L</v>
          </cell>
          <cell r="V1665">
            <v>44241</v>
          </cell>
          <cell r="W1665" t="str">
            <v>A</v>
          </cell>
          <cell r="AT1665" t="str">
            <v>ACC</v>
          </cell>
        </row>
        <row r="1666">
          <cell r="B1666" t="str">
            <v>MW</v>
          </cell>
          <cell r="C1666">
            <v>44241</v>
          </cell>
          <cell r="D1666" t="str">
            <v>L</v>
          </cell>
          <cell r="V1666">
            <v>44241</v>
          </cell>
          <cell r="W1666" t="str">
            <v>A</v>
          </cell>
          <cell r="AT1666" t="str">
            <v>ACC</v>
          </cell>
        </row>
        <row r="1667">
          <cell r="B1667" t="str">
            <v>MW</v>
          </cell>
          <cell r="C1667">
            <v>44241</v>
          </cell>
          <cell r="D1667" t="str">
            <v>L</v>
          </cell>
          <cell r="V1667">
            <v>44241</v>
          </cell>
          <cell r="W1667" t="str">
            <v>A</v>
          </cell>
          <cell r="AT1667" t="str">
            <v>ACC</v>
          </cell>
        </row>
        <row r="1668">
          <cell r="B1668" t="str">
            <v>MW</v>
          </cell>
          <cell r="C1668">
            <v>44241</v>
          </cell>
          <cell r="D1668" t="str">
            <v>L</v>
          </cell>
          <cell r="V1668">
            <v>44241</v>
          </cell>
          <cell r="W1668" t="str">
            <v>R</v>
          </cell>
          <cell r="AT1668" t="str">
            <v>NR</v>
          </cell>
          <cell r="BA1668">
            <v>1</v>
          </cell>
        </row>
        <row r="1669">
          <cell r="B1669" t="str">
            <v>MW</v>
          </cell>
          <cell r="C1669">
            <v>44241</v>
          </cell>
          <cell r="D1669" t="str">
            <v>L</v>
          </cell>
          <cell r="V1669">
            <v>44241</v>
          </cell>
          <cell r="W1669" t="str">
            <v>A</v>
          </cell>
          <cell r="AT1669" t="str">
            <v>ACC</v>
          </cell>
        </row>
        <row r="1670">
          <cell r="B1670" t="str">
            <v>MW</v>
          </cell>
          <cell r="C1670">
            <v>44241</v>
          </cell>
          <cell r="D1670" t="str">
            <v>L</v>
          </cell>
          <cell r="V1670">
            <v>44241</v>
          </cell>
          <cell r="W1670" t="str">
            <v>A</v>
          </cell>
          <cell r="AT1670" t="str">
            <v>ACC</v>
          </cell>
        </row>
        <row r="1671">
          <cell r="B1671" t="str">
            <v>MW</v>
          </cell>
          <cell r="C1671">
            <v>44241</v>
          </cell>
          <cell r="D1671" t="str">
            <v>L</v>
          </cell>
          <cell r="V1671">
            <v>44241</v>
          </cell>
          <cell r="W1671" t="str">
            <v>A</v>
          </cell>
          <cell r="AT1671" t="str">
            <v>ACC</v>
          </cell>
        </row>
        <row r="1672">
          <cell r="D1672" t="str">
            <v>NS</v>
          </cell>
          <cell r="AT1672" t="str">
            <v>NS</v>
          </cell>
        </row>
        <row r="1673">
          <cell r="D1673" t="str">
            <v>NS</v>
          </cell>
          <cell r="AT1673" t="str">
            <v>NS</v>
          </cell>
        </row>
        <row r="1674">
          <cell r="B1674" t="str">
            <v>MW</v>
          </cell>
          <cell r="C1674">
            <v>44241</v>
          </cell>
          <cell r="D1674" t="str">
            <v>L</v>
          </cell>
          <cell r="V1674">
            <v>44241</v>
          </cell>
          <cell r="W1674" t="str">
            <v>A</v>
          </cell>
          <cell r="AT1674" t="str">
            <v>ACC</v>
          </cell>
        </row>
        <row r="1675">
          <cell r="B1675" t="str">
            <v>MW</v>
          </cell>
          <cell r="C1675">
            <v>44241</v>
          </cell>
          <cell r="D1675" t="str">
            <v>L</v>
          </cell>
          <cell r="V1675">
            <v>44241</v>
          </cell>
          <cell r="W1675" t="str">
            <v>A</v>
          </cell>
          <cell r="AT1675" t="str">
            <v>ACC</v>
          </cell>
        </row>
        <row r="1676">
          <cell r="B1676" t="str">
            <v>MW</v>
          </cell>
          <cell r="C1676">
            <v>44241</v>
          </cell>
          <cell r="D1676" t="str">
            <v>L</v>
          </cell>
          <cell r="V1676">
            <v>44241</v>
          </cell>
          <cell r="W1676" t="str">
            <v>A</v>
          </cell>
          <cell r="AT1676" t="str">
            <v>ACC</v>
          </cell>
        </row>
        <row r="1677">
          <cell r="B1677" t="str">
            <v>MW</v>
          </cell>
          <cell r="C1677">
            <v>44241</v>
          </cell>
          <cell r="D1677" t="str">
            <v>L</v>
          </cell>
          <cell r="V1677">
            <v>44241</v>
          </cell>
          <cell r="W1677" t="str">
            <v>R</v>
          </cell>
          <cell r="AT1677" t="str">
            <v>NR</v>
          </cell>
          <cell r="BA1677">
            <v>1</v>
          </cell>
        </row>
        <row r="1678">
          <cell r="B1678" t="str">
            <v>MW</v>
          </cell>
          <cell r="C1678">
            <v>44241</v>
          </cell>
          <cell r="D1678" t="str">
            <v>L</v>
          </cell>
          <cell r="V1678">
            <v>44241</v>
          </cell>
          <cell r="W1678" t="str">
            <v>A</v>
          </cell>
          <cell r="AT1678" t="str">
            <v>ACC</v>
          </cell>
        </row>
        <row r="1679">
          <cell r="B1679" t="str">
            <v>MW</v>
          </cell>
          <cell r="C1679">
            <v>44241</v>
          </cell>
          <cell r="D1679" t="str">
            <v>L</v>
          </cell>
          <cell r="V1679">
            <v>44241</v>
          </cell>
          <cell r="W1679" t="str">
            <v>A</v>
          </cell>
          <cell r="AT1679" t="str">
            <v>ACC</v>
          </cell>
        </row>
        <row r="1680">
          <cell r="B1680" t="str">
            <v>MW</v>
          </cell>
          <cell r="C1680">
            <v>44241</v>
          </cell>
          <cell r="D1680" t="str">
            <v>L</v>
          </cell>
          <cell r="V1680">
            <v>44241</v>
          </cell>
          <cell r="W1680" t="str">
            <v>A</v>
          </cell>
          <cell r="AT1680" t="str">
            <v>ACC</v>
          </cell>
        </row>
        <row r="1681">
          <cell r="B1681" t="str">
            <v>MW</v>
          </cell>
          <cell r="C1681">
            <v>44241</v>
          </cell>
          <cell r="D1681" t="str">
            <v>L</v>
          </cell>
          <cell r="V1681">
            <v>44241</v>
          </cell>
          <cell r="W1681" t="str">
            <v>A</v>
          </cell>
          <cell r="AT1681" t="str">
            <v>ACC</v>
          </cell>
        </row>
        <row r="1682">
          <cell r="B1682" t="str">
            <v>MW</v>
          </cell>
          <cell r="C1682">
            <v>44241</v>
          </cell>
          <cell r="D1682" t="str">
            <v>L</v>
          </cell>
          <cell r="V1682">
            <v>44241</v>
          </cell>
          <cell r="W1682" t="str">
            <v>A</v>
          </cell>
          <cell r="AT1682" t="str">
            <v>ACC</v>
          </cell>
        </row>
        <row r="1683">
          <cell r="B1683" t="str">
            <v>MW</v>
          </cell>
          <cell r="C1683">
            <v>44241</v>
          </cell>
          <cell r="D1683" t="str">
            <v>L</v>
          </cell>
          <cell r="V1683">
            <v>44241</v>
          </cell>
          <cell r="W1683" t="str">
            <v>A</v>
          </cell>
          <cell r="AT1683" t="str">
            <v>ACC</v>
          </cell>
        </row>
        <row r="1684">
          <cell r="B1684" t="str">
            <v>MW</v>
          </cell>
          <cell r="C1684">
            <v>44241</v>
          </cell>
          <cell r="D1684" t="str">
            <v>L</v>
          </cell>
          <cell r="V1684">
            <v>44241</v>
          </cell>
          <cell r="W1684" t="str">
            <v>A</v>
          </cell>
          <cell r="AT1684" t="str">
            <v>ACC</v>
          </cell>
        </row>
        <row r="1685">
          <cell r="B1685" t="str">
            <v>MW</v>
          </cell>
          <cell r="C1685">
            <v>44241</v>
          </cell>
          <cell r="D1685" t="str">
            <v>L</v>
          </cell>
          <cell r="V1685">
            <v>44241</v>
          </cell>
          <cell r="W1685" t="str">
            <v>R</v>
          </cell>
          <cell r="AT1685" t="str">
            <v>NR</v>
          </cell>
          <cell r="BA1685">
            <v>1</v>
          </cell>
        </row>
        <row r="1686">
          <cell r="B1686" t="str">
            <v>MW</v>
          </cell>
          <cell r="C1686">
            <v>44241</v>
          </cell>
          <cell r="D1686" t="str">
            <v>L</v>
          </cell>
          <cell r="V1686">
            <v>44241</v>
          </cell>
          <cell r="W1686" t="str">
            <v>A</v>
          </cell>
          <cell r="AT1686" t="str">
            <v>ACC</v>
          </cell>
        </row>
        <row r="1687">
          <cell r="B1687" t="str">
            <v>MW</v>
          </cell>
          <cell r="C1687">
            <v>44241</v>
          </cell>
          <cell r="D1687" t="str">
            <v>L</v>
          </cell>
          <cell r="V1687">
            <v>44241</v>
          </cell>
          <cell r="W1687" t="str">
            <v>A</v>
          </cell>
          <cell r="AT1687" t="str">
            <v>ACC</v>
          </cell>
        </row>
        <row r="1688">
          <cell r="B1688" t="str">
            <v>MW</v>
          </cell>
          <cell r="C1688">
            <v>44241</v>
          </cell>
          <cell r="D1688" t="str">
            <v>L</v>
          </cell>
          <cell r="V1688">
            <v>44241</v>
          </cell>
          <cell r="W1688" t="str">
            <v>R</v>
          </cell>
          <cell r="AT1688" t="str">
            <v>NR</v>
          </cell>
          <cell r="BA1688">
            <v>1</v>
          </cell>
          <cell r="BD1688">
            <v>1</v>
          </cell>
        </row>
        <row r="1689">
          <cell r="B1689" t="str">
            <v>MW</v>
          </cell>
          <cell r="C1689">
            <v>44241</v>
          </cell>
          <cell r="D1689" t="str">
            <v>L</v>
          </cell>
          <cell r="V1689">
            <v>44241</v>
          </cell>
          <cell r="W1689" t="str">
            <v>A</v>
          </cell>
          <cell r="AT1689" t="str">
            <v>ACC</v>
          </cell>
        </row>
        <row r="1690">
          <cell r="B1690" t="str">
            <v>MW</v>
          </cell>
          <cell r="C1690">
            <v>44241</v>
          </cell>
          <cell r="D1690" t="str">
            <v>L</v>
          </cell>
          <cell r="V1690">
            <v>44241</v>
          </cell>
          <cell r="W1690" t="str">
            <v>A</v>
          </cell>
          <cell r="AT1690" t="str">
            <v>ACC</v>
          </cell>
        </row>
        <row r="1691">
          <cell r="B1691" t="str">
            <v>MW</v>
          </cell>
          <cell r="C1691">
            <v>44241</v>
          </cell>
          <cell r="D1691" t="str">
            <v>L</v>
          </cell>
          <cell r="V1691">
            <v>44241</v>
          </cell>
          <cell r="W1691" t="str">
            <v>A</v>
          </cell>
          <cell r="AT1691" t="str">
            <v>ACC</v>
          </cell>
        </row>
        <row r="1692">
          <cell r="B1692" t="str">
            <v>MW</v>
          </cell>
          <cell r="C1692">
            <v>44241</v>
          </cell>
          <cell r="D1692" t="str">
            <v>L</v>
          </cell>
          <cell r="V1692">
            <v>44241</v>
          </cell>
          <cell r="W1692" t="str">
            <v>A</v>
          </cell>
          <cell r="AT1692" t="str">
            <v>ACC</v>
          </cell>
        </row>
        <row r="1693">
          <cell r="B1693" t="str">
            <v>MW</v>
          </cell>
          <cell r="C1693">
            <v>44241</v>
          </cell>
          <cell r="D1693" t="str">
            <v>L</v>
          </cell>
          <cell r="V1693">
            <v>44241</v>
          </cell>
          <cell r="W1693" t="str">
            <v>A</v>
          </cell>
          <cell r="AT1693" t="str">
            <v>ACC</v>
          </cell>
        </row>
        <row r="1694">
          <cell r="B1694" t="str">
            <v>MW</v>
          </cell>
          <cell r="C1694">
            <v>44241</v>
          </cell>
          <cell r="D1694" t="str">
            <v>L</v>
          </cell>
          <cell r="V1694">
            <v>44241</v>
          </cell>
          <cell r="W1694" t="str">
            <v>A</v>
          </cell>
          <cell r="AT1694" t="str">
            <v>ACC</v>
          </cell>
        </row>
        <row r="1695">
          <cell r="B1695" t="str">
            <v>MW</v>
          </cell>
          <cell r="C1695">
            <v>44240</v>
          </cell>
          <cell r="D1695" t="str">
            <v>L</v>
          </cell>
          <cell r="V1695">
            <v>44241</v>
          </cell>
          <cell r="W1695" t="str">
            <v>A</v>
          </cell>
          <cell r="AT1695" t="str">
            <v>ACC</v>
          </cell>
        </row>
        <row r="1696">
          <cell r="B1696" t="str">
            <v>MW</v>
          </cell>
          <cell r="C1696">
            <v>44240</v>
          </cell>
          <cell r="D1696" t="str">
            <v>L</v>
          </cell>
          <cell r="V1696">
            <v>44241</v>
          </cell>
          <cell r="W1696" t="str">
            <v>A</v>
          </cell>
          <cell r="AT1696" t="str">
            <v>ACC</v>
          </cell>
        </row>
        <row r="1697">
          <cell r="B1697" t="str">
            <v>MW</v>
          </cell>
          <cell r="C1697">
            <v>44240</v>
          </cell>
          <cell r="D1697" t="str">
            <v>L</v>
          </cell>
          <cell r="V1697">
            <v>44241</v>
          </cell>
          <cell r="W1697" t="str">
            <v>A</v>
          </cell>
          <cell r="AT1697" t="str">
            <v>ACC</v>
          </cell>
        </row>
        <row r="1698">
          <cell r="B1698" t="str">
            <v>MW</v>
          </cell>
          <cell r="C1698">
            <v>44240</v>
          </cell>
          <cell r="D1698" t="str">
            <v>L</v>
          </cell>
          <cell r="V1698">
            <v>44241</v>
          </cell>
          <cell r="W1698" t="str">
            <v>R</v>
          </cell>
          <cell r="AT1698" t="str">
            <v>NR</v>
          </cell>
          <cell r="BA1698">
            <v>1</v>
          </cell>
        </row>
        <row r="1699">
          <cell r="B1699" t="str">
            <v>MW</v>
          </cell>
          <cell r="C1699">
            <v>44240</v>
          </cell>
          <cell r="D1699" t="str">
            <v>L</v>
          </cell>
          <cell r="V1699">
            <v>44241</v>
          </cell>
          <cell r="W1699" t="str">
            <v>A</v>
          </cell>
          <cell r="AT1699" t="str">
            <v>ACC</v>
          </cell>
        </row>
        <row r="1700">
          <cell r="B1700" t="str">
            <v>MW</v>
          </cell>
          <cell r="C1700">
            <v>44240</v>
          </cell>
          <cell r="D1700" t="str">
            <v>L</v>
          </cell>
          <cell r="V1700">
            <v>44241</v>
          </cell>
          <cell r="W1700" t="str">
            <v>A</v>
          </cell>
          <cell r="AT1700" t="str">
            <v>ACC</v>
          </cell>
        </row>
        <row r="1701">
          <cell r="B1701" t="str">
            <v>MW</v>
          </cell>
          <cell r="C1701">
            <v>44240</v>
          </cell>
          <cell r="D1701" t="str">
            <v>L</v>
          </cell>
          <cell r="V1701">
            <v>44241</v>
          </cell>
          <cell r="W1701" t="str">
            <v>A</v>
          </cell>
          <cell r="AT1701" t="str">
            <v>ACC</v>
          </cell>
        </row>
        <row r="1702">
          <cell r="B1702" t="str">
            <v>MW</v>
          </cell>
          <cell r="C1702">
            <v>44240</v>
          </cell>
          <cell r="D1702" t="str">
            <v>L</v>
          </cell>
          <cell r="V1702">
            <v>44241</v>
          </cell>
          <cell r="W1702" t="str">
            <v>A</v>
          </cell>
          <cell r="AT1702" t="str">
            <v>ACC</v>
          </cell>
        </row>
        <row r="1703">
          <cell r="B1703" t="str">
            <v>MW</v>
          </cell>
          <cell r="C1703">
            <v>44240</v>
          </cell>
          <cell r="D1703" t="str">
            <v>L</v>
          </cell>
          <cell r="V1703">
            <v>44241</v>
          </cell>
          <cell r="W1703" t="str">
            <v>R</v>
          </cell>
          <cell r="AT1703" t="str">
            <v>NR</v>
          </cell>
          <cell r="BA1703">
            <v>1</v>
          </cell>
        </row>
        <row r="1704">
          <cell r="B1704" t="str">
            <v>MW</v>
          </cell>
          <cell r="C1704">
            <v>44240</v>
          </cell>
          <cell r="D1704" t="str">
            <v>L</v>
          </cell>
          <cell r="V1704">
            <v>44241</v>
          </cell>
          <cell r="W1704" t="str">
            <v>A</v>
          </cell>
          <cell r="AT1704" t="str">
            <v>ACC</v>
          </cell>
        </row>
        <row r="1705">
          <cell r="B1705" t="str">
            <v>MW</v>
          </cell>
          <cell r="C1705">
            <v>44240</v>
          </cell>
          <cell r="D1705" t="str">
            <v>L</v>
          </cell>
          <cell r="V1705">
            <v>44241</v>
          </cell>
          <cell r="W1705" t="str">
            <v>A</v>
          </cell>
          <cell r="AT1705" t="str">
            <v>ACC</v>
          </cell>
        </row>
        <row r="1706">
          <cell r="B1706" t="str">
            <v>MW</v>
          </cell>
          <cell r="C1706">
            <v>44240</v>
          </cell>
          <cell r="D1706" t="str">
            <v>L</v>
          </cell>
          <cell r="V1706">
            <v>44241</v>
          </cell>
          <cell r="W1706" t="str">
            <v>A</v>
          </cell>
          <cell r="AT1706" t="str">
            <v>ACC</v>
          </cell>
        </row>
        <row r="1707">
          <cell r="B1707" t="str">
            <v>MW</v>
          </cell>
          <cell r="C1707">
            <v>44240</v>
          </cell>
          <cell r="D1707" t="str">
            <v>L</v>
          </cell>
          <cell r="V1707">
            <v>44241</v>
          </cell>
          <cell r="W1707" t="str">
            <v>R</v>
          </cell>
          <cell r="AT1707" t="str">
            <v>NR</v>
          </cell>
          <cell r="BA1707">
            <v>1</v>
          </cell>
        </row>
        <row r="1708">
          <cell r="D1708" t="str">
            <v>NS</v>
          </cell>
          <cell r="AT1708" t="str">
            <v>NS</v>
          </cell>
        </row>
        <row r="1709">
          <cell r="B1709" t="str">
            <v>MW</v>
          </cell>
          <cell r="C1709">
            <v>44239</v>
          </cell>
          <cell r="D1709" t="str">
            <v>L</v>
          </cell>
          <cell r="V1709">
            <v>44239</v>
          </cell>
          <cell r="W1709" t="str">
            <v>A</v>
          </cell>
          <cell r="AT1709" t="str">
            <v>ACC</v>
          </cell>
        </row>
        <row r="1710">
          <cell r="B1710" t="str">
            <v>MW</v>
          </cell>
          <cell r="C1710">
            <v>44239</v>
          </cell>
          <cell r="D1710" t="str">
            <v>L</v>
          </cell>
          <cell r="V1710">
            <v>44239</v>
          </cell>
          <cell r="W1710" t="str">
            <v>A</v>
          </cell>
          <cell r="AT1710" t="str">
            <v>ACC</v>
          </cell>
        </row>
        <row r="1711">
          <cell r="B1711" t="str">
            <v>MW</v>
          </cell>
          <cell r="C1711">
            <v>44239</v>
          </cell>
          <cell r="D1711" t="str">
            <v>L</v>
          </cell>
          <cell r="V1711">
            <v>44239</v>
          </cell>
          <cell r="W1711" t="str">
            <v>A</v>
          </cell>
          <cell r="AT1711" t="str">
            <v>ACC</v>
          </cell>
        </row>
        <row r="1712">
          <cell r="B1712" t="str">
            <v>MW</v>
          </cell>
          <cell r="C1712">
            <v>44239</v>
          </cell>
          <cell r="D1712" t="str">
            <v>L</v>
          </cell>
          <cell r="V1712">
            <v>44239</v>
          </cell>
          <cell r="W1712" t="str">
            <v>A</v>
          </cell>
          <cell r="AT1712" t="str">
            <v>ACC</v>
          </cell>
        </row>
        <row r="1713">
          <cell r="B1713" t="str">
            <v>MW</v>
          </cell>
          <cell r="C1713">
            <v>44239</v>
          </cell>
          <cell r="D1713" t="str">
            <v>L</v>
          </cell>
          <cell r="V1713">
            <v>44239</v>
          </cell>
          <cell r="W1713" t="str">
            <v>A</v>
          </cell>
          <cell r="AT1713" t="str">
            <v>ACC</v>
          </cell>
        </row>
        <row r="1714">
          <cell r="B1714" t="str">
            <v>MW</v>
          </cell>
          <cell r="C1714">
            <v>44239</v>
          </cell>
          <cell r="D1714" t="str">
            <v>L</v>
          </cell>
          <cell r="V1714">
            <v>44239</v>
          </cell>
          <cell r="W1714" t="str">
            <v>A</v>
          </cell>
          <cell r="AT1714" t="str">
            <v>ACC</v>
          </cell>
        </row>
        <row r="1715">
          <cell r="B1715" t="str">
            <v>MW</v>
          </cell>
          <cell r="C1715">
            <v>44239</v>
          </cell>
          <cell r="D1715" t="str">
            <v>L</v>
          </cell>
          <cell r="V1715">
            <v>44239</v>
          </cell>
          <cell r="W1715" t="str">
            <v>A</v>
          </cell>
          <cell r="AT1715" t="str">
            <v>ACC</v>
          </cell>
        </row>
        <row r="1716">
          <cell r="B1716" t="str">
            <v>MW</v>
          </cell>
          <cell r="C1716">
            <v>44239</v>
          </cell>
          <cell r="D1716" t="str">
            <v>L</v>
          </cell>
          <cell r="V1716">
            <v>44239</v>
          </cell>
          <cell r="W1716" t="str">
            <v>A</v>
          </cell>
          <cell r="AT1716" t="str">
            <v>ACC</v>
          </cell>
        </row>
        <row r="1717">
          <cell r="B1717" t="str">
            <v>MW</v>
          </cell>
          <cell r="C1717">
            <v>44239</v>
          </cell>
          <cell r="D1717" t="str">
            <v>L</v>
          </cell>
          <cell r="V1717">
            <v>44239</v>
          </cell>
          <cell r="W1717" t="str">
            <v>A</v>
          </cell>
          <cell r="AT1717" t="str">
            <v>ACC</v>
          </cell>
        </row>
        <row r="1718">
          <cell r="B1718" t="str">
            <v>MW</v>
          </cell>
          <cell r="C1718">
            <v>44239</v>
          </cell>
          <cell r="D1718" t="str">
            <v>L</v>
          </cell>
          <cell r="V1718">
            <v>44239</v>
          </cell>
          <cell r="W1718" t="str">
            <v>A</v>
          </cell>
          <cell r="AT1718" t="str">
            <v>ACC</v>
          </cell>
        </row>
        <row r="1719">
          <cell r="B1719" t="str">
            <v>MW</v>
          </cell>
          <cell r="C1719">
            <v>44239</v>
          </cell>
          <cell r="D1719" t="str">
            <v>L</v>
          </cell>
          <cell r="V1719">
            <v>44239</v>
          </cell>
          <cell r="W1719" t="str">
            <v>A</v>
          </cell>
          <cell r="AT1719" t="str">
            <v>ACC</v>
          </cell>
        </row>
        <row r="1720">
          <cell r="B1720" t="str">
            <v>MW</v>
          </cell>
          <cell r="C1720">
            <v>44239</v>
          </cell>
          <cell r="D1720" t="str">
            <v>L</v>
          </cell>
          <cell r="V1720">
            <v>44239</v>
          </cell>
          <cell r="W1720" t="str">
            <v>A</v>
          </cell>
          <cell r="AT1720" t="str">
            <v>ACC</v>
          </cell>
        </row>
        <row r="1721">
          <cell r="B1721" t="str">
            <v>MW</v>
          </cell>
          <cell r="C1721">
            <v>44239</v>
          </cell>
          <cell r="D1721" t="str">
            <v>L</v>
          </cell>
          <cell r="V1721">
            <v>44239</v>
          </cell>
          <cell r="W1721" t="str">
            <v>A</v>
          </cell>
          <cell r="AT1721" t="str">
            <v>ACC</v>
          </cell>
        </row>
        <row r="1722">
          <cell r="B1722" t="str">
            <v>MW</v>
          </cell>
          <cell r="C1722">
            <v>44239</v>
          </cell>
          <cell r="D1722" t="str">
            <v>L</v>
          </cell>
          <cell r="V1722">
            <v>44239</v>
          </cell>
          <cell r="W1722" t="str">
            <v>A</v>
          </cell>
          <cell r="AT1722" t="str">
            <v>ACC</v>
          </cell>
        </row>
        <row r="1723">
          <cell r="B1723" t="str">
            <v>MW</v>
          </cell>
          <cell r="C1723">
            <v>44239</v>
          </cell>
          <cell r="D1723" t="str">
            <v>L</v>
          </cell>
          <cell r="V1723">
            <v>44239</v>
          </cell>
          <cell r="W1723" t="str">
            <v>A</v>
          </cell>
          <cell r="AT1723" t="str">
            <v>ACC</v>
          </cell>
        </row>
        <row r="1724">
          <cell r="B1724" t="str">
            <v>MW</v>
          </cell>
          <cell r="C1724">
            <v>44239</v>
          </cell>
          <cell r="D1724" t="str">
            <v>L</v>
          </cell>
          <cell r="V1724">
            <v>44239</v>
          </cell>
          <cell r="W1724" t="str">
            <v>A</v>
          </cell>
          <cell r="AT1724" t="str">
            <v>ACC</v>
          </cell>
        </row>
        <row r="1725">
          <cell r="B1725" t="str">
            <v>MW</v>
          </cell>
          <cell r="C1725">
            <v>44239</v>
          </cell>
          <cell r="D1725" t="str">
            <v>L</v>
          </cell>
          <cell r="V1725">
            <v>44239</v>
          </cell>
          <cell r="W1725" t="str">
            <v>A</v>
          </cell>
          <cell r="AT1725" t="str">
            <v>ACC</v>
          </cell>
        </row>
        <row r="1726">
          <cell r="B1726" t="str">
            <v>MW</v>
          </cell>
          <cell r="C1726">
            <v>44239</v>
          </cell>
          <cell r="D1726" t="str">
            <v>L</v>
          </cell>
          <cell r="V1726">
            <v>44239</v>
          </cell>
          <cell r="W1726" t="str">
            <v>A</v>
          </cell>
          <cell r="AT1726" t="str">
            <v>ACC</v>
          </cell>
        </row>
        <row r="1727">
          <cell r="B1727" t="str">
            <v>MW</v>
          </cell>
          <cell r="C1727">
            <v>44239</v>
          </cell>
          <cell r="D1727" t="str">
            <v>L</v>
          </cell>
          <cell r="V1727">
            <v>44239</v>
          </cell>
          <cell r="W1727" t="str">
            <v>A</v>
          </cell>
          <cell r="AT1727" t="str">
            <v>ACC</v>
          </cell>
        </row>
        <row r="1728">
          <cell r="B1728" t="str">
            <v>MW</v>
          </cell>
          <cell r="C1728">
            <v>44239</v>
          </cell>
          <cell r="D1728" t="str">
            <v>L</v>
          </cell>
          <cell r="V1728">
            <v>44239</v>
          </cell>
          <cell r="W1728" t="str">
            <v>A</v>
          </cell>
          <cell r="AT1728" t="str">
            <v>ACC</v>
          </cell>
        </row>
        <row r="1729">
          <cell r="B1729" t="str">
            <v>MW</v>
          </cell>
          <cell r="C1729">
            <v>44239</v>
          </cell>
          <cell r="D1729" t="str">
            <v>L</v>
          </cell>
          <cell r="V1729">
            <v>44239</v>
          </cell>
          <cell r="W1729" t="str">
            <v>A</v>
          </cell>
          <cell r="AT1729" t="str">
            <v>ACC</v>
          </cell>
        </row>
        <row r="1730">
          <cell r="B1730" t="str">
            <v>MW</v>
          </cell>
          <cell r="C1730">
            <v>44239</v>
          </cell>
          <cell r="D1730" t="str">
            <v>L</v>
          </cell>
          <cell r="V1730">
            <v>44239</v>
          </cell>
          <cell r="W1730" t="str">
            <v>A</v>
          </cell>
          <cell r="AT1730" t="str">
            <v>ACC</v>
          </cell>
        </row>
        <row r="1731">
          <cell r="B1731" t="str">
            <v>MW</v>
          </cell>
          <cell r="C1731">
            <v>44239</v>
          </cell>
          <cell r="D1731" t="str">
            <v>L</v>
          </cell>
          <cell r="V1731">
            <v>44239</v>
          </cell>
          <cell r="W1731" t="str">
            <v>A</v>
          </cell>
          <cell r="AT1731" t="str">
            <v>ACC</v>
          </cell>
        </row>
        <row r="1732">
          <cell r="B1732" t="str">
            <v>MW</v>
          </cell>
          <cell r="C1732">
            <v>44239</v>
          </cell>
          <cell r="D1732" t="str">
            <v>L</v>
          </cell>
          <cell r="V1732">
            <v>44239</v>
          </cell>
          <cell r="W1732" t="str">
            <v>A</v>
          </cell>
          <cell r="AT1732" t="str">
            <v>ACC</v>
          </cell>
        </row>
        <row r="1733">
          <cell r="B1733" t="str">
            <v>MW</v>
          </cell>
          <cell r="C1733">
            <v>44239</v>
          </cell>
          <cell r="D1733" t="str">
            <v>L</v>
          </cell>
          <cell r="V1733">
            <v>44239</v>
          </cell>
          <cell r="W1733" t="str">
            <v>A</v>
          </cell>
          <cell r="AT1733" t="str">
            <v>ACC</v>
          </cell>
        </row>
        <row r="1734">
          <cell r="B1734" t="str">
            <v>MW</v>
          </cell>
          <cell r="C1734">
            <v>44239</v>
          </cell>
          <cell r="D1734" t="str">
            <v>L</v>
          </cell>
          <cell r="V1734">
            <v>44239</v>
          </cell>
          <cell r="W1734" t="str">
            <v>R</v>
          </cell>
          <cell r="AT1734" t="str">
            <v>NR</v>
          </cell>
          <cell r="BA1734">
            <v>1</v>
          </cell>
        </row>
        <row r="1735">
          <cell r="B1735" t="str">
            <v>MW</v>
          </cell>
          <cell r="C1735">
            <v>44239</v>
          </cell>
          <cell r="D1735" t="str">
            <v>L</v>
          </cell>
          <cell r="V1735">
            <v>44239</v>
          </cell>
          <cell r="W1735" t="str">
            <v>R</v>
          </cell>
          <cell r="AT1735" t="str">
            <v>NR</v>
          </cell>
          <cell r="BA1735">
            <v>1</v>
          </cell>
        </row>
        <row r="1736">
          <cell r="B1736" t="str">
            <v>MW</v>
          </cell>
          <cell r="C1736">
            <v>44238</v>
          </cell>
          <cell r="D1736" t="str">
            <v>L</v>
          </cell>
          <cell r="V1736">
            <v>44238</v>
          </cell>
          <cell r="W1736" t="str">
            <v>A</v>
          </cell>
          <cell r="AT1736" t="str">
            <v>ACC</v>
          </cell>
        </row>
        <row r="1737">
          <cell r="B1737" t="str">
            <v>MW</v>
          </cell>
          <cell r="C1737">
            <v>44238</v>
          </cell>
          <cell r="D1737" t="str">
            <v>L</v>
          </cell>
          <cell r="V1737">
            <v>44238</v>
          </cell>
          <cell r="W1737" t="str">
            <v>A</v>
          </cell>
          <cell r="AT1737" t="str">
            <v>ACC</v>
          </cell>
        </row>
        <row r="1738">
          <cell r="B1738" t="str">
            <v>MW</v>
          </cell>
          <cell r="C1738">
            <v>44238</v>
          </cell>
          <cell r="D1738" t="str">
            <v>L</v>
          </cell>
          <cell r="V1738">
            <v>44238</v>
          </cell>
          <cell r="W1738" t="str">
            <v>A</v>
          </cell>
          <cell r="AT1738" t="str">
            <v>ACC</v>
          </cell>
        </row>
        <row r="1739">
          <cell r="B1739" t="str">
            <v>MW</v>
          </cell>
          <cell r="C1739">
            <v>44238</v>
          </cell>
          <cell r="D1739" t="str">
            <v>L</v>
          </cell>
          <cell r="V1739">
            <v>44238</v>
          </cell>
          <cell r="W1739" t="str">
            <v>A</v>
          </cell>
          <cell r="AT1739" t="str">
            <v>ACC</v>
          </cell>
        </row>
        <row r="1740">
          <cell r="B1740" t="str">
            <v>MW</v>
          </cell>
          <cell r="C1740">
            <v>44238</v>
          </cell>
          <cell r="D1740" t="str">
            <v>L</v>
          </cell>
          <cell r="V1740">
            <v>44238</v>
          </cell>
          <cell r="W1740" t="str">
            <v>R</v>
          </cell>
          <cell r="AT1740" t="str">
            <v>NR</v>
          </cell>
          <cell r="BA1740">
            <v>1</v>
          </cell>
        </row>
        <row r="1741">
          <cell r="B1741" t="str">
            <v>MW</v>
          </cell>
          <cell r="C1741">
            <v>44238</v>
          </cell>
          <cell r="D1741" t="str">
            <v>L</v>
          </cell>
          <cell r="V1741">
            <v>44238</v>
          </cell>
          <cell r="W1741" t="str">
            <v>A</v>
          </cell>
          <cell r="AT1741" t="str">
            <v>ACC</v>
          </cell>
        </row>
        <row r="1742">
          <cell r="B1742" t="str">
            <v>MW</v>
          </cell>
          <cell r="C1742">
            <v>44238</v>
          </cell>
          <cell r="D1742" t="str">
            <v>L</v>
          </cell>
          <cell r="V1742">
            <v>44238</v>
          </cell>
          <cell r="W1742" t="str">
            <v>A</v>
          </cell>
          <cell r="AT1742" t="str">
            <v>ACC</v>
          </cell>
        </row>
        <row r="1743">
          <cell r="B1743" t="str">
            <v>MW</v>
          </cell>
          <cell r="C1743">
            <v>44238</v>
          </cell>
          <cell r="D1743" t="str">
            <v>L</v>
          </cell>
          <cell r="V1743">
            <v>44238</v>
          </cell>
          <cell r="W1743" t="str">
            <v>A</v>
          </cell>
          <cell r="AT1743" t="str">
            <v>ACC</v>
          </cell>
        </row>
        <row r="1744">
          <cell r="B1744" t="str">
            <v>MW</v>
          </cell>
          <cell r="C1744">
            <v>44238</v>
          </cell>
          <cell r="D1744" t="str">
            <v>L</v>
          </cell>
          <cell r="V1744">
            <v>44238</v>
          </cell>
          <cell r="W1744" t="str">
            <v>A</v>
          </cell>
          <cell r="AT1744" t="str">
            <v>ACC</v>
          </cell>
        </row>
        <row r="1745">
          <cell r="B1745" t="str">
            <v>MW</v>
          </cell>
          <cell r="C1745">
            <v>44238</v>
          </cell>
          <cell r="D1745" t="str">
            <v>L</v>
          </cell>
          <cell r="V1745">
            <v>44238</v>
          </cell>
          <cell r="W1745" t="str">
            <v>A</v>
          </cell>
          <cell r="AT1745" t="str">
            <v>ACC</v>
          </cell>
        </row>
        <row r="1746">
          <cell r="B1746" t="str">
            <v>MW</v>
          </cell>
          <cell r="C1746">
            <v>44238</v>
          </cell>
          <cell r="D1746" t="str">
            <v>L</v>
          </cell>
          <cell r="V1746">
            <v>44238</v>
          </cell>
          <cell r="W1746" t="str">
            <v>A</v>
          </cell>
          <cell r="AT1746" t="str">
            <v>ACC</v>
          </cell>
        </row>
        <row r="1747">
          <cell r="B1747" t="str">
            <v>MW</v>
          </cell>
          <cell r="C1747">
            <v>44238</v>
          </cell>
          <cell r="D1747" t="str">
            <v>L</v>
          </cell>
          <cell r="V1747">
            <v>44238</v>
          </cell>
          <cell r="W1747" t="str">
            <v>A</v>
          </cell>
          <cell r="AT1747" t="str">
            <v>ACC</v>
          </cell>
        </row>
        <row r="1748">
          <cell r="B1748" t="str">
            <v>MW</v>
          </cell>
          <cell r="C1748">
            <v>44238</v>
          </cell>
          <cell r="D1748" t="str">
            <v>L</v>
          </cell>
          <cell r="V1748">
            <v>44238</v>
          </cell>
          <cell r="W1748" t="str">
            <v>A</v>
          </cell>
          <cell r="AT1748" t="str">
            <v>ACC</v>
          </cell>
        </row>
        <row r="1749">
          <cell r="B1749" t="str">
            <v>MW</v>
          </cell>
          <cell r="C1749">
            <v>44238</v>
          </cell>
          <cell r="D1749" t="str">
            <v>L</v>
          </cell>
          <cell r="V1749">
            <v>44238</v>
          </cell>
          <cell r="W1749" t="str">
            <v>A</v>
          </cell>
          <cell r="AT1749" t="str">
            <v>ACC</v>
          </cell>
        </row>
        <row r="1750">
          <cell r="B1750" t="str">
            <v>MW</v>
          </cell>
          <cell r="C1750">
            <v>44238</v>
          </cell>
          <cell r="D1750" t="str">
            <v>L</v>
          </cell>
          <cell r="V1750">
            <v>44238</v>
          </cell>
          <cell r="W1750" t="str">
            <v>A</v>
          </cell>
          <cell r="AT1750" t="str">
            <v>ACC</v>
          </cell>
        </row>
        <row r="1751">
          <cell r="B1751" t="str">
            <v>MW</v>
          </cell>
          <cell r="C1751">
            <v>44238</v>
          </cell>
          <cell r="D1751" t="str">
            <v>L</v>
          </cell>
          <cell r="V1751">
            <v>44238</v>
          </cell>
          <cell r="W1751" t="str">
            <v>A</v>
          </cell>
          <cell r="AT1751" t="str">
            <v>ACC</v>
          </cell>
        </row>
        <row r="1752">
          <cell r="B1752" t="str">
            <v>MW</v>
          </cell>
          <cell r="C1752">
            <v>44238</v>
          </cell>
          <cell r="D1752" t="str">
            <v>L</v>
          </cell>
          <cell r="V1752">
            <v>44238</v>
          </cell>
          <cell r="W1752" t="str">
            <v>A</v>
          </cell>
          <cell r="AT1752" t="str">
            <v>ACC</v>
          </cell>
        </row>
        <row r="1753">
          <cell r="B1753" t="str">
            <v>MW</v>
          </cell>
          <cell r="C1753">
            <v>44238</v>
          </cell>
          <cell r="D1753" t="str">
            <v>L</v>
          </cell>
          <cell r="V1753">
            <v>44238</v>
          </cell>
          <cell r="W1753" t="str">
            <v>A</v>
          </cell>
          <cell r="AT1753" t="str">
            <v>ACC</v>
          </cell>
        </row>
        <row r="1754">
          <cell r="B1754" t="str">
            <v>MW</v>
          </cell>
          <cell r="C1754">
            <v>44238</v>
          </cell>
          <cell r="D1754" t="str">
            <v>L</v>
          </cell>
          <cell r="V1754">
            <v>44238</v>
          </cell>
          <cell r="W1754" t="str">
            <v>A</v>
          </cell>
          <cell r="AT1754" t="str">
            <v>ACC</v>
          </cell>
        </row>
        <row r="1755">
          <cell r="B1755" t="str">
            <v>MW</v>
          </cell>
          <cell r="C1755">
            <v>44236</v>
          </cell>
          <cell r="D1755" t="str">
            <v>L</v>
          </cell>
          <cell r="V1755">
            <v>44236</v>
          </cell>
          <cell r="W1755" t="str">
            <v>A</v>
          </cell>
          <cell r="AT1755" t="str">
            <v>ACC</v>
          </cell>
        </row>
        <row r="1756">
          <cell r="B1756" t="str">
            <v>MW</v>
          </cell>
          <cell r="C1756">
            <v>44236</v>
          </cell>
          <cell r="D1756" t="str">
            <v>L</v>
          </cell>
          <cell r="V1756">
            <v>44236</v>
          </cell>
          <cell r="W1756" t="str">
            <v>A</v>
          </cell>
          <cell r="AT1756" t="str">
            <v>ACC</v>
          </cell>
        </row>
        <row r="1757">
          <cell r="B1757" t="str">
            <v>MW</v>
          </cell>
          <cell r="C1757">
            <v>44236</v>
          </cell>
          <cell r="D1757" t="str">
            <v>L</v>
          </cell>
          <cell r="V1757">
            <v>44236</v>
          </cell>
          <cell r="W1757" t="str">
            <v>A</v>
          </cell>
          <cell r="AT1757" t="str">
            <v>ACC</v>
          </cell>
        </row>
        <row r="1758">
          <cell r="B1758" t="str">
            <v>MW</v>
          </cell>
          <cell r="C1758">
            <v>44236</v>
          </cell>
          <cell r="D1758" t="str">
            <v>L</v>
          </cell>
          <cell r="V1758">
            <v>44236</v>
          </cell>
          <cell r="W1758" t="str">
            <v>A</v>
          </cell>
          <cell r="AT1758" t="str">
            <v>ACC</v>
          </cell>
        </row>
        <row r="1822">
          <cell r="AT1822" t="str">
            <v>ACC</v>
          </cell>
        </row>
        <row r="1823">
          <cell r="AT1823" t="str">
            <v>ACC</v>
          </cell>
        </row>
        <row r="1824">
          <cell r="AT1824" t="str">
            <v>ACC</v>
          </cell>
        </row>
        <row r="1825">
          <cell r="AT1825" t="str">
            <v>ACC</v>
          </cell>
        </row>
        <row r="1826">
          <cell r="AT1826" t="str">
            <v>ACC</v>
          </cell>
        </row>
        <row r="1827">
          <cell r="AT1827" t="str">
            <v>ACC</v>
          </cell>
        </row>
        <row r="1828">
          <cell r="AT1828" t="str">
            <v>ACC</v>
          </cell>
        </row>
        <row r="1829">
          <cell r="AT1829" t="str">
            <v>ACC</v>
          </cell>
        </row>
        <row r="1830">
          <cell r="AT1830" t="str">
            <v>ACC</v>
          </cell>
        </row>
        <row r="1831">
          <cell r="AT1831" t="str">
            <v>ACC</v>
          </cell>
        </row>
        <row r="1832">
          <cell r="AT1832" t="str">
            <v>ACC</v>
          </cell>
        </row>
        <row r="1833">
          <cell r="AT1833" t="str">
            <v>ACC</v>
          </cell>
        </row>
        <row r="1834">
          <cell r="AT1834" t="str">
            <v>ACC</v>
          </cell>
        </row>
        <row r="1835">
          <cell r="AT1835" t="str">
            <v>ACC</v>
          </cell>
        </row>
        <row r="1836">
          <cell r="AT1836" t="str">
            <v>ACC</v>
          </cell>
        </row>
        <row r="1837">
          <cell r="AT1837" t="str">
            <v>ACC</v>
          </cell>
        </row>
        <row r="1838">
          <cell r="AT1838" t="str">
            <v>ACC</v>
          </cell>
        </row>
        <row r="1839">
          <cell r="AT1839" t="str">
            <v>ACC</v>
          </cell>
        </row>
        <row r="1840">
          <cell r="AT1840" t="str">
            <v>ACC</v>
          </cell>
        </row>
        <row r="1841">
          <cell r="AT1841" t="str">
            <v>ACC</v>
          </cell>
        </row>
        <row r="1842">
          <cell r="AT1842" t="str">
            <v>ACC</v>
          </cell>
        </row>
        <row r="1843">
          <cell r="AT1843" t="str">
            <v>ACC</v>
          </cell>
        </row>
        <row r="1844">
          <cell r="AT1844" t="str">
            <v>ACC</v>
          </cell>
        </row>
        <row r="1845">
          <cell r="AT1845" t="str">
            <v>ACC</v>
          </cell>
        </row>
        <row r="1846">
          <cell r="AT1846" t="str">
            <v>ACC</v>
          </cell>
        </row>
        <row r="1847">
          <cell r="AT1847" t="str">
            <v>ACC</v>
          </cell>
        </row>
        <row r="1848">
          <cell r="AT1848" t="str">
            <v>ACC</v>
          </cell>
        </row>
        <row r="1849">
          <cell r="AT1849" t="str">
            <v>ACC</v>
          </cell>
        </row>
        <row r="1850">
          <cell r="AT1850" t="str">
            <v>ACC</v>
          </cell>
        </row>
        <row r="1851">
          <cell r="AT1851" t="str">
            <v>ACC</v>
          </cell>
        </row>
        <row r="1852">
          <cell r="AT1852" t="str">
            <v>ACC</v>
          </cell>
        </row>
        <row r="1853">
          <cell r="AT1853" t="str">
            <v>ACC</v>
          </cell>
        </row>
        <row r="1854">
          <cell r="AT1854" t="str">
            <v>ACC</v>
          </cell>
        </row>
        <row r="1855">
          <cell r="AT1855" t="str">
            <v>ACC</v>
          </cell>
        </row>
        <row r="1856">
          <cell r="AT1856" t="str">
            <v>ACC</v>
          </cell>
        </row>
        <row r="1857">
          <cell r="AT1857" t="str">
            <v>ACC</v>
          </cell>
        </row>
        <row r="1858">
          <cell r="AT1858" t="str">
            <v>ACC</v>
          </cell>
        </row>
        <row r="1859">
          <cell r="AT1859" t="str">
            <v>ACC</v>
          </cell>
        </row>
        <row r="1860">
          <cell r="AT1860" t="str">
            <v>ACC</v>
          </cell>
        </row>
        <row r="1861">
          <cell r="AT1861" t="str">
            <v>ACC</v>
          </cell>
        </row>
        <row r="1862">
          <cell r="AT1862" t="str">
            <v>ACC</v>
          </cell>
        </row>
        <row r="1863">
          <cell r="AT1863" t="str">
            <v>ACC</v>
          </cell>
        </row>
        <row r="1864">
          <cell r="AT1864" t="str">
            <v>ACC</v>
          </cell>
        </row>
        <row r="1865">
          <cell r="AT1865" t="str">
            <v>ACC</v>
          </cell>
        </row>
        <row r="1866">
          <cell r="AT1866" t="str">
            <v>ACC</v>
          </cell>
        </row>
        <row r="1867">
          <cell r="AT1867" t="str">
            <v>ACC</v>
          </cell>
        </row>
        <row r="1868">
          <cell r="AT1868" t="str">
            <v>ACC</v>
          </cell>
        </row>
        <row r="1869">
          <cell r="AT1869" t="str">
            <v>ACC</v>
          </cell>
        </row>
        <row r="1870">
          <cell r="AT1870" t="str">
            <v>ACC</v>
          </cell>
        </row>
        <row r="1871">
          <cell r="AT1871" t="str">
            <v>ACC</v>
          </cell>
        </row>
        <row r="1872">
          <cell r="AT1872" t="str">
            <v>ACC</v>
          </cell>
        </row>
        <row r="1873">
          <cell r="AT1873" t="str">
            <v>ACC</v>
          </cell>
        </row>
        <row r="1874">
          <cell r="AT1874" t="str">
            <v>ACC</v>
          </cell>
        </row>
        <row r="1875">
          <cell r="AT1875" t="str">
            <v>ACC</v>
          </cell>
        </row>
        <row r="1876">
          <cell r="AT1876" t="str">
            <v>ACC</v>
          </cell>
        </row>
        <row r="1877">
          <cell r="AT1877" t="str">
            <v>ACC</v>
          </cell>
        </row>
        <row r="1878">
          <cell r="AT1878" t="str">
            <v>ACC</v>
          </cell>
        </row>
        <row r="1879">
          <cell r="AT1879" t="str">
            <v>ACC</v>
          </cell>
        </row>
        <row r="1880">
          <cell r="AT1880" t="str">
            <v>ACC</v>
          </cell>
        </row>
        <row r="1881">
          <cell r="AT1881" t="str">
            <v>ACC</v>
          </cell>
        </row>
        <row r="1882">
          <cell r="AT1882" t="str">
            <v>ACC</v>
          </cell>
        </row>
        <row r="1883">
          <cell r="AT1883" t="str">
            <v>ACC</v>
          </cell>
        </row>
        <row r="1884">
          <cell r="AT1884" t="str">
            <v>ACC</v>
          </cell>
        </row>
        <row r="1885">
          <cell r="AT1885" t="str">
            <v>ACC</v>
          </cell>
        </row>
        <row r="1886">
          <cell r="AT1886" t="str">
            <v>ACC</v>
          </cell>
        </row>
        <row r="1887">
          <cell r="AT1887" t="str">
            <v>ACC</v>
          </cell>
        </row>
        <row r="1888">
          <cell r="AT1888" t="str">
            <v>ACC</v>
          </cell>
        </row>
        <row r="1889">
          <cell r="AT1889" t="str">
            <v>ACC</v>
          </cell>
        </row>
        <row r="1890">
          <cell r="AT1890" t="str">
            <v>ACC</v>
          </cell>
        </row>
        <row r="1891">
          <cell r="AT1891" t="str">
            <v>ACC</v>
          </cell>
        </row>
        <row r="1892">
          <cell r="AT1892" t="str">
            <v>ACC</v>
          </cell>
        </row>
        <row r="1893">
          <cell r="AT1893" t="str">
            <v>ACC</v>
          </cell>
        </row>
        <row r="1894">
          <cell r="AT1894" t="str">
            <v>ACC</v>
          </cell>
        </row>
        <row r="1895">
          <cell r="AT1895" t="str">
            <v>ACC</v>
          </cell>
        </row>
        <row r="1896">
          <cell r="AT1896" t="str">
            <v>ACC</v>
          </cell>
        </row>
        <row r="1897">
          <cell r="AT1897" t="str">
            <v>ACC</v>
          </cell>
        </row>
        <row r="1898">
          <cell r="AT1898" t="str">
            <v>ACC</v>
          </cell>
        </row>
        <row r="1899">
          <cell r="AT1899" t="str">
            <v>ACC</v>
          </cell>
        </row>
        <row r="1900">
          <cell r="AT1900" t="str">
            <v>ACC</v>
          </cell>
        </row>
        <row r="1901">
          <cell r="AT1901" t="str">
            <v>ACC</v>
          </cell>
        </row>
        <row r="1902">
          <cell r="AT1902" t="str">
            <v>ACC</v>
          </cell>
        </row>
        <row r="1903">
          <cell r="AT1903" t="str">
            <v>ACC</v>
          </cell>
        </row>
        <row r="1904">
          <cell r="AT1904" t="str">
            <v>ACC</v>
          </cell>
        </row>
        <row r="1905">
          <cell r="AT1905" t="str">
            <v>ACC</v>
          </cell>
        </row>
        <row r="1906">
          <cell r="AT1906" t="str">
            <v>ACC</v>
          </cell>
        </row>
        <row r="1907">
          <cell r="AT1907" t="str">
            <v>ACC</v>
          </cell>
        </row>
        <row r="1908">
          <cell r="AT1908" t="str">
            <v>ACC</v>
          </cell>
        </row>
        <row r="1909">
          <cell r="AT1909" t="str">
            <v>ACC</v>
          </cell>
        </row>
        <row r="1910">
          <cell r="AT1910" t="str">
            <v>ACC</v>
          </cell>
        </row>
        <row r="1911">
          <cell r="AT1911" t="str">
            <v>ACC</v>
          </cell>
        </row>
        <row r="1912">
          <cell r="AT1912" t="str">
            <v>ACC</v>
          </cell>
        </row>
        <row r="1913">
          <cell r="AT1913" t="str">
            <v>ACC</v>
          </cell>
        </row>
        <row r="1914">
          <cell r="AT1914" t="str">
            <v>ACC</v>
          </cell>
        </row>
        <row r="1915">
          <cell r="AT1915" t="str">
            <v>ACC</v>
          </cell>
        </row>
        <row r="1916">
          <cell r="AT1916" t="str">
            <v>ACC</v>
          </cell>
        </row>
        <row r="1917">
          <cell r="AT1917" t="str">
            <v>ACC</v>
          </cell>
        </row>
        <row r="1918">
          <cell r="AT1918" t="str">
            <v>ACC</v>
          </cell>
        </row>
        <row r="1919">
          <cell r="AT1919" t="str">
            <v>ACC</v>
          </cell>
        </row>
        <row r="1920">
          <cell r="AT1920" t="str">
            <v>ACC</v>
          </cell>
        </row>
        <row r="1921">
          <cell r="AT1921" t="str">
            <v>ACC</v>
          </cell>
        </row>
        <row r="1922">
          <cell r="AT1922" t="str">
            <v>ACC</v>
          </cell>
        </row>
        <row r="1923">
          <cell r="AT1923" t="str">
            <v>ACC</v>
          </cell>
        </row>
        <row r="1924">
          <cell r="AT1924" t="str">
            <v>ACC</v>
          </cell>
        </row>
        <row r="1925">
          <cell r="AT1925" t="str">
            <v>ACC</v>
          </cell>
        </row>
        <row r="1926">
          <cell r="AT1926" t="str">
            <v>ACC</v>
          </cell>
        </row>
        <row r="1927">
          <cell r="AT1927" t="str">
            <v>ACC</v>
          </cell>
        </row>
        <row r="1928">
          <cell r="AT1928" t="str">
            <v>ACC</v>
          </cell>
        </row>
        <row r="1929">
          <cell r="AT1929" t="str">
            <v>ACC</v>
          </cell>
        </row>
        <row r="1930">
          <cell r="AT1930" t="str">
            <v>ACC</v>
          </cell>
        </row>
        <row r="1931">
          <cell r="AT1931" t="str">
            <v>ACC</v>
          </cell>
        </row>
        <row r="1932">
          <cell r="AT1932" t="str">
            <v>ACC</v>
          </cell>
        </row>
        <row r="1933">
          <cell r="AT1933" t="str">
            <v>ACC</v>
          </cell>
        </row>
        <row r="1934">
          <cell r="AT1934" t="str">
            <v>ACC</v>
          </cell>
        </row>
        <row r="1935">
          <cell r="AT1935" t="str">
            <v>ACC</v>
          </cell>
        </row>
        <row r="1936">
          <cell r="AT1936" t="str">
            <v>ACC</v>
          </cell>
        </row>
        <row r="1937">
          <cell r="AT1937" t="str">
            <v>ACC</v>
          </cell>
        </row>
        <row r="1938">
          <cell r="AT1938" t="str">
            <v>ACC</v>
          </cell>
        </row>
        <row r="1939">
          <cell r="AT1939" t="str">
            <v>ACC</v>
          </cell>
        </row>
        <row r="1940">
          <cell r="AT1940" t="str">
            <v>ACC</v>
          </cell>
        </row>
        <row r="1941">
          <cell r="AT1941" t="str">
            <v>ACC</v>
          </cell>
        </row>
        <row r="1942">
          <cell r="AT1942" t="str">
            <v>ACC</v>
          </cell>
        </row>
        <row r="1943">
          <cell r="AT1943" t="str">
            <v>ACC</v>
          </cell>
        </row>
        <row r="1944">
          <cell r="AT1944" t="str">
            <v>ACC</v>
          </cell>
        </row>
        <row r="1945">
          <cell r="AT1945" t="str">
            <v>ACC</v>
          </cell>
        </row>
        <row r="1946">
          <cell r="AT1946" t="str">
            <v>ACC</v>
          </cell>
        </row>
        <row r="1947">
          <cell r="AT1947" t="str">
            <v>ACC</v>
          </cell>
        </row>
        <row r="1948">
          <cell r="AT1948" t="str">
            <v>ACC</v>
          </cell>
        </row>
        <row r="1949">
          <cell r="AT1949" t="str">
            <v>ACC</v>
          </cell>
        </row>
        <row r="1950">
          <cell r="AT1950" t="str">
            <v>ACC</v>
          </cell>
        </row>
        <row r="1951">
          <cell r="AT1951" t="str">
            <v>ACC</v>
          </cell>
        </row>
        <row r="1952">
          <cell r="AT1952" t="str">
            <v>ACC</v>
          </cell>
        </row>
        <row r="1953">
          <cell r="AT1953" t="str">
            <v>ACC</v>
          </cell>
        </row>
        <row r="1954">
          <cell r="AT1954" t="str">
            <v>ACC</v>
          </cell>
        </row>
        <row r="1955">
          <cell r="AT1955" t="str">
            <v>ACC</v>
          </cell>
        </row>
        <row r="1956">
          <cell r="AT1956" t="str">
            <v>ACC</v>
          </cell>
        </row>
        <row r="1957">
          <cell r="AT1957" t="str">
            <v>ACC</v>
          </cell>
        </row>
        <row r="1958">
          <cell r="AT1958" t="str">
            <v>ACC</v>
          </cell>
        </row>
        <row r="1959">
          <cell r="AT1959" t="str">
            <v>ACC</v>
          </cell>
        </row>
        <row r="1960">
          <cell r="AT1960" t="str">
            <v>ACC</v>
          </cell>
        </row>
        <row r="1961">
          <cell r="AT1961" t="str">
            <v>ACC</v>
          </cell>
        </row>
        <row r="1962">
          <cell r="AT1962" t="str">
            <v>ACC</v>
          </cell>
        </row>
        <row r="1963">
          <cell r="AT1963" t="str">
            <v>ACC</v>
          </cell>
        </row>
        <row r="1964">
          <cell r="AT1964" t="str">
            <v>ACC</v>
          </cell>
        </row>
        <row r="1965">
          <cell r="AT1965" t="str">
            <v>ACC</v>
          </cell>
        </row>
        <row r="1966">
          <cell r="AT1966" t="str">
            <v>ACC</v>
          </cell>
        </row>
        <row r="1967">
          <cell r="AT1967" t="str">
            <v>ACC</v>
          </cell>
        </row>
        <row r="1968">
          <cell r="AT1968" t="str">
            <v>ACC</v>
          </cell>
        </row>
        <row r="1969">
          <cell r="AT1969" t="str">
            <v>ACC</v>
          </cell>
        </row>
        <row r="1970">
          <cell r="AT1970" t="str">
            <v>NS</v>
          </cell>
        </row>
        <row r="1971">
          <cell r="AT1971" t="str">
            <v>ACC</v>
          </cell>
        </row>
        <row r="1972">
          <cell r="AT1972" t="str">
            <v>ACC</v>
          </cell>
        </row>
        <row r="1973">
          <cell r="AT1973" t="str">
            <v>ACC</v>
          </cell>
        </row>
        <row r="1974">
          <cell r="AT1974" t="str">
            <v>ACC</v>
          </cell>
        </row>
        <row r="1975">
          <cell r="AT1975" t="str">
            <v>ACC</v>
          </cell>
        </row>
        <row r="1976">
          <cell r="AT1976" t="str">
            <v>ACC</v>
          </cell>
        </row>
        <row r="1977">
          <cell r="AT1977" t="str">
            <v>ACC</v>
          </cell>
        </row>
        <row r="1978">
          <cell r="AT1978" t="str">
            <v>ACC</v>
          </cell>
        </row>
        <row r="1979">
          <cell r="AT1979" t="str">
            <v>ACC</v>
          </cell>
        </row>
        <row r="1980">
          <cell r="AT1980" t="str">
            <v>ACC</v>
          </cell>
        </row>
        <row r="1981">
          <cell r="AT1981" t="str">
            <v>ACC</v>
          </cell>
        </row>
        <row r="1982">
          <cell r="AT1982" t="str">
            <v>ACC</v>
          </cell>
        </row>
        <row r="1983">
          <cell r="AT1983" t="str">
            <v>ACC</v>
          </cell>
        </row>
        <row r="1984">
          <cell r="AT1984" t="str">
            <v>ACC</v>
          </cell>
        </row>
        <row r="1985">
          <cell r="AT1985" t="str">
            <v>ACC</v>
          </cell>
        </row>
        <row r="1986">
          <cell r="AT1986" t="str">
            <v>ACC</v>
          </cell>
        </row>
        <row r="1987">
          <cell r="AT1987" t="str">
            <v>ACC</v>
          </cell>
        </row>
        <row r="1988">
          <cell r="AT1988" t="str">
            <v>ACC</v>
          </cell>
        </row>
        <row r="1989">
          <cell r="AT1989" t="str">
            <v>ACC</v>
          </cell>
        </row>
        <row r="1990">
          <cell r="AT1990" t="str">
            <v>ACC</v>
          </cell>
        </row>
        <row r="1991">
          <cell r="AT1991" t="str">
            <v>ACC</v>
          </cell>
        </row>
        <row r="1992">
          <cell r="AT1992" t="str">
            <v>ACC</v>
          </cell>
        </row>
        <row r="1993">
          <cell r="AT1993" t="str">
            <v>ACC</v>
          </cell>
        </row>
        <row r="1994">
          <cell r="AT1994" t="str">
            <v>ACC</v>
          </cell>
        </row>
        <row r="1995">
          <cell r="AT1995" t="str">
            <v>ACC</v>
          </cell>
        </row>
        <row r="1996">
          <cell r="AT1996" t="str">
            <v>ACC</v>
          </cell>
        </row>
        <row r="1997">
          <cell r="AT1997" t="str">
            <v>ACC</v>
          </cell>
        </row>
        <row r="1998">
          <cell r="AT1998" t="str">
            <v>ACC</v>
          </cell>
        </row>
        <row r="1999">
          <cell r="AT1999" t="str">
            <v>ACC</v>
          </cell>
        </row>
        <row r="2000">
          <cell r="AT2000" t="str">
            <v>ACC</v>
          </cell>
        </row>
        <row r="2001">
          <cell r="AT2001" t="str">
            <v>ACC</v>
          </cell>
        </row>
        <row r="2002">
          <cell r="AT2002" t="str">
            <v>ACC</v>
          </cell>
        </row>
        <row r="2003">
          <cell r="AT2003" t="str">
            <v>ACC</v>
          </cell>
        </row>
        <row r="2004">
          <cell r="AT2004" t="str">
            <v>ACC</v>
          </cell>
        </row>
        <row r="2005">
          <cell r="AT2005" t="str">
            <v>ACC</v>
          </cell>
        </row>
        <row r="2006">
          <cell r="AT2006" t="str">
            <v>ACC</v>
          </cell>
        </row>
        <row r="2007">
          <cell r="AT2007" t="str">
            <v>ACC</v>
          </cell>
        </row>
        <row r="2008">
          <cell r="AT2008" t="str">
            <v>ACC</v>
          </cell>
        </row>
        <row r="2009">
          <cell r="AT2009" t="str">
            <v>ACC</v>
          </cell>
        </row>
        <row r="2010">
          <cell r="AT2010" t="str">
            <v>ACC</v>
          </cell>
        </row>
        <row r="2011">
          <cell r="AT2011" t="str">
            <v>ACC</v>
          </cell>
        </row>
        <row r="2012">
          <cell r="AT2012" t="str">
            <v>ACC</v>
          </cell>
        </row>
        <row r="2013">
          <cell r="AT2013" t="str">
            <v>ACC</v>
          </cell>
        </row>
        <row r="2014">
          <cell r="AT2014" t="str">
            <v>ACC</v>
          </cell>
        </row>
        <row r="2015">
          <cell r="AT2015" t="str">
            <v>ACC</v>
          </cell>
        </row>
        <row r="2016">
          <cell r="AT2016" t="str">
            <v>ACC</v>
          </cell>
        </row>
        <row r="2017">
          <cell r="AT2017" t="str">
            <v>ACC</v>
          </cell>
        </row>
        <row r="2018">
          <cell r="AT2018" t="str">
            <v>ACC</v>
          </cell>
        </row>
        <row r="2019">
          <cell r="AT2019" t="str">
            <v>ACC</v>
          </cell>
        </row>
        <row r="2020">
          <cell r="AT2020" t="str">
            <v>ACC</v>
          </cell>
        </row>
        <row r="2021">
          <cell r="AT2021" t="str">
            <v>ACC</v>
          </cell>
        </row>
        <row r="2022">
          <cell r="AT2022" t="str">
            <v>ACC</v>
          </cell>
        </row>
        <row r="2023">
          <cell r="AT2023" t="str">
            <v>ACC</v>
          </cell>
        </row>
        <row r="2024">
          <cell r="AT2024" t="str">
            <v>ACC</v>
          </cell>
        </row>
        <row r="2025">
          <cell r="AT2025" t="str">
            <v>ACC</v>
          </cell>
        </row>
        <row r="2026">
          <cell r="AT2026" t="str">
            <v>ACC</v>
          </cell>
        </row>
        <row r="2027">
          <cell r="AT2027" t="str">
            <v>ACC</v>
          </cell>
        </row>
        <row r="2028">
          <cell r="AT2028" t="str">
            <v>ACC</v>
          </cell>
        </row>
        <row r="2029">
          <cell r="AT2029" t="str">
            <v>ACC</v>
          </cell>
        </row>
        <row r="2030">
          <cell r="AT2030" t="str">
            <v>ACC</v>
          </cell>
        </row>
        <row r="2031">
          <cell r="AT2031" t="str">
            <v>ACC</v>
          </cell>
        </row>
        <row r="2032">
          <cell r="AT2032" t="str">
            <v>ACC</v>
          </cell>
        </row>
        <row r="2046">
          <cell r="AT2046" t="str">
            <v>ACC</v>
          </cell>
        </row>
        <row r="2047">
          <cell r="AT2047" t="str">
            <v>ACC</v>
          </cell>
        </row>
        <row r="2048">
          <cell r="AT2048" t="str">
            <v>ACC</v>
          </cell>
        </row>
        <row r="2049">
          <cell r="AT2049" t="str">
            <v>ACC</v>
          </cell>
        </row>
        <row r="2050">
          <cell r="AT2050" t="str">
            <v>ACC</v>
          </cell>
        </row>
        <row r="2051">
          <cell r="AT2051" t="str">
            <v>ACC</v>
          </cell>
        </row>
        <row r="2052">
          <cell r="AT2052" t="str">
            <v>ACC</v>
          </cell>
        </row>
        <row r="2053">
          <cell r="AT2053" t="str">
            <v>ACC</v>
          </cell>
        </row>
        <row r="2054">
          <cell r="AT2054" t="str">
            <v>ACC</v>
          </cell>
        </row>
        <row r="2055">
          <cell r="AT2055" t="str">
            <v>ACC</v>
          </cell>
        </row>
        <row r="2056">
          <cell r="AT2056" t="str">
            <v>ACC</v>
          </cell>
        </row>
        <row r="2057">
          <cell r="AT2057" t="str">
            <v>ACC</v>
          </cell>
        </row>
        <row r="2058">
          <cell r="AT2058" t="str">
            <v>ACC</v>
          </cell>
        </row>
        <row r="2059">
          <cell r="AT2059" t="str">
            <v>ACC</v>
          </cell>
        </row>
        <row r="2060">
          <cell r="AT2060" t="str">
            <v>ACC</v>
          </cell>
        </row>
        <row r="2061">
          <cell r="AT2061" t="str">
            <v>ACC</v>
          </cell>
        </row>
        <row r="2062">
          <cell r="AT2062" t="str">
            <v>ACC</v>
          </cell>
        </row>
        <row r="2063">
          <cell r="AT2063" t="str">
            <v>ACC</v>
          </cell>
        </row>
        <row r="2064">
          <cell r="AT2064" t="str">
            <v>ACC</v>
          </cell>
        </row>
        <row r="2065">
          <cell r="AT2065" t="str">
            <v>ACC</v>
          </cell>
        </row>
        <row r="2066">
          <cell r="AT2066" t="str">
            <v>ACC</v>
          </cell>
        </row>
        <row r="2067">
          <cell r="AT2067" t="str">
            <v>ACC</v>
          </cell>
        </row>
        <row r="2068">
          <cell r="AT2068" t="str">
            <v>ACC</v>
          </cell>
        </row>
        <row r="2069">
          <cell r="AT2069" t="str">
            <v>ACC</v>
          </cell>
        </row>
        <row r="2070">
          <cell r="AT2070" t="str">
            <v>ACC</v>
          </cell>
        </row>
        <row r="2071">
          <cell r="AT2071" t="str">
            <v>ACC</v>
          </cell>
        </row>
        <row r="2072">
          <cell r="AT2072" t="str">
            <v>ACC</v>
          </cell>
        </row>
        <row r="2073">
          <cell r="AT2073" t="str">
            <v>ACC</v>
          </cell>
        </row>
        <row r="2074">
          <cell r="AT2074" t="str">
            <v>ACC</v>
          </cell>
        </row>
        <row r="2075">
          <cell r="AT2075" t="str">
            <v>ACC</v>
          </cell>
        </row>
        <row r="2076">
          <cell r="AT2076" t="str">
            <v>ACC</v>
          </cell>
        </row>
        <row r="2077">
          <cell r="AT2077" t="str">
            <v>ACC</v>
          </cell>
        </row>
        <row r="2078">
          <cell r="AT2078" t="str">
            <v>ACC</v>
          </cell>
        </row>
        <row r="2079">
          <cell r="AT2079" t="str">
            <v>ACC</v>
          </cell>
        </row>
        <row r="2080">
          <cell r="AT2080" t="str">
            <v>ACC</v>
          </cell>
        </row>
        <row r="2081">
          <cell r="AT2081" t="str">
            <v>ACC</v>
          </cell>
        </row>
        <row r="2082">
          <cell r="AT2082" t="str">
            <v>ACC</v>
          </cell>
        </row>
        <row r="2083">
          <cell r="AT2083" t="str">
            <v>ACC</v>
          </cell>
        </row>
        <row r="2084">
          <cell r="AT2084" t="str">
            <v>ACC</v>
          </cell>
        </row>
        <row r="2085">
          <cell r="AT2085" t="str">
            <v>ACC</v>
          </cell>
        </row>
        <row r="2086">
          <cell r="AT2086" t="str">
            <v>ACC</v>
          </cell>
        </row>
        <row r="2087">
          <cell r="AT2087" t="str">
            <v>ACC</v>
          </cell>
        </row>
        <row r="2088">
          <cell r="AT2088" t="str">
            <v>ACC</v>
          </cell>
        </row>
        <row r="2089">
          <cell r="AT2089" t="str">
            <v>ACC</v>
          </cell>
        </row>
        <row r="2090">
          <cell r="AT2090" t="str">
            <v>ACC</v>
          </cell>
        </row>
        <row r="2091">
          <cell r="AT2091" t="str">
            <v>ACC</v>
          </cell>
        </row>
        <row r="2092">
          <cell r="AT2092" t="str">
            <v>ACC</v>
          </cell>
        </row>
        <row r="2093">
          <cell r="AT2093" t="str">
            <v>ACC</v>
          </cell>
        </row>
        <row r="2094">
          <cell r="AT2094" t="str">
            <v>ACC</v>
          </cell>
        </row>
        <row r="2095">
          <cell r="AT2095" t="str">
            <v>ACC</v>
          </cell>
        </row>
        <row r="2096">
          <cell r="AT2096" t="str">
            <v>ACC</v>
          </cell>
        </row>
        <row r="2097">
          <cell r="AT2097" t="str">
            <v>ACC</v>
          </cell>
        </row>
        <row r="2098">
          <cell r="AT2098" t="str">
            <v>ACC</v>
          </cell>
        </row>
        <row r="2099">
          <cell r="AT2099" t="str">
            <v>ACC</v>
          </cell>
        </row>
        <row r="2100">
          <cell r="AT2100" t="str">
            <v>ACC</v>
          </cell>
        </row>
        <row r="2101">
          <cell r="AT2101" t="str">
            <v>ACC</v>
          </cell>
        </row>
        <row r="2102">
          <cell r="AT2102" t="str">
            <v>ACC</v>
          </cell>
        </row>
        <row r="2103">
          <cell r="AT2103" t="str">
            <v>ACC</v>
          </cell>
        </row>
        <row r="2104">
          <cell r="AT2104" t="str">
            <v>ACC</v>
          </cell>
        </row>
        <row r="2105">
          <cell r="AT2105" t="str">
            <v>ACC</v>
          </cell>
        </row>
        <row r="2106">
          <cell r="AT2106" t="str">
            <v>ACC</v>
          </cell>
        </row>
        <row r="2107">
          <cell r="AT2107" t="str">
            <v>ACC</v>
          </cell>
        </row>
        <row r="2108">
          <cell r="AT2108" t="str">
            <v>ACC</v>
          </cell>
        </row>
        <row r="2109">
          <cell r="AT2109" t="str">
            <v>ACC</v>
          </cell>
        </row>
        <row r="2110">
          <cell r="AT2110" t="str">
            <v>ACC</v>
          </cell>
        </row>
        <row r="2111">
          <cell r="AT2111" t="str">
            <v>ACC</v>
          </cell>
        </row>
        <row r="2112">
          <cell r="AT2112" t="str">
            <v>ACC</v>
          </cell>
        </row>
        <row r="2113">
          <cell r="AT2113" t="str">
            <v>ACC</v>
          </cell>
        </row>
        <row r="2114">
          <cell r="AT2114" t="str">
            <v>ACC</v>
          </cell>
        </row>
        <row r="2115">
          <cell r="AT2115" t="str">
            <v>ACC</v>
          </cell>
        </row>
        <row r="2116">
          <cell r="AT2116" t="str">
            <v>ACC</v>
          </cell>
        </row>
        <row r="2117">
          <cell r="AT2117" t="str">
            <v>ACC</v>
          </cell>
        </row>
        <row r="2118">
          <cell r="AT2118" t="str">
            <v>ACC</v>
          </cell>
        </row>
        <row r="2119">
          <cell r="AT2119" t="str">
            <v>ACC</v>
          </cell>
        </row>
        <row r="2120">
          <cell r="AT2120" t="str">
            <v>ACC</v>
          </cell>
        </row>
        <row r="2121">
          <cell r="AT2121" t="str">
            <v>ACC</v>
          </cell>
        </row>
        <row r="2122">
          <cell r="AT2122" t="str">
            <v>ACC</v>
          </cell>
        </row>
        <row r="2123">
          <cell r="AT2123" t="str">
            <v>ACC</v>
          </cell>
        </row>
        <row r="2124">
          <cell r="AT2124" t="str">
            <v>ACC</v>
          </cell>
        </row>
        <row r="2125">
          <cell r="AT2125" t="str">
            <v>ACC</v>
          </cell>
        </row>
        <row r="2126">
          <cell r="AT2126" t="str">
            <v>ACC</v>
          </cell>
        </row>
        <row r="2127">
          <cell r="AT2127" t="str">
            <v>ACC</v>
          </cell>
        </row>
        <row r="2128">
          <cell r="AT2128" t="str">
            <v>ACC</v>
          </cell>
        </row>
        <row r="2129">
          <cell r="AT2129" t="str">
            <v>ACC</v>
          </cell>
        </row>
        <row r="2130">
          <cell r="AT2130" t="str">
            <v>ACC</v>
          </cell>
        </row>
        <row r="2131">
          <cell r="AT2131" t="str">
            <v>ACC</v>
          </cell>
        </row>
        <row r="2132">
          <cell r="AT2132" t="str">
            <v>ACC</v>
          </cell>
        </row>
        <row r="2133">
          <cell r="AT2133" t="str">
            <v>ACC</v>
          </cell>
        </row>
        <row r="2134">
          <cell r="AT2134" t="str">
            <v>ACC</v>
          </cell>
        </row>
        <row r="2135">
          <cell r="AT2135" t="str">
            <v>ACC</v>
          </cell>
        </row>
        <row r="2136">
          <cell r="AT2136" t="str">
            <v>ACC</v>
          </cell>
        </row>
        <row r="2137">
          <cell r="AT2137" t="str">
            <v>ACC</v>
          </cell>
        </row>
        <row r="2138">
          <cell r="AT2138" t="str">
            <v>ACC</v>
          </cell>
        </row>
        <row r="2139">
          <cell r="AT2139" t="str">
            <v>ACC</v>
          </cell>
        </row>
        <row r="2140">
          <cell r="AT2140" t="str">
            <v>ACC</v>
          </cell>
        </row>
        <row r="2141">
          <cell r="AT2141" t="str">
            <v>ACC</v>
          </cell>
        </row>
        <row r="2142">
          <cell r="AT2142" t="str">
            <v>ACC</v>
          </cell>
        </row>
        <row r="2143">
          <cell r="AT2143" t="str">
            <v>ACC</v>
          </cell>
        </row>
        <row r="2144">
          <cell r="AT2144" t="str">
            <v>ACC</v>
          </cell>
        </row>
        <row r="2145">
          <cell r="AT2145" t="str">
            <v>ACC</v>
          </cell>
        </row>
        <row r="2146">
          <cell r="AT2146" t="str">
            <v>ACC</v>
          </cell>
        </row>
        <row r="2147">
          <cell r="AT2147" t="str">
            <v>ACC</v>
          </cell>
        </row>
        <row r="2148">
          <cell r="AT2148" t="str">
            <v>ACC</v>
          </cell>
        </row>
        <row r="2149">
          <cell r="AT2149" t="str">
            <v>ACC</v>
          </cell>
        </row>
        <row r="2150">
          <cell r="AT2150" t="str">
            <v>ACC</v>
          </cell>
        </row>
        <row r="2151">
          <cell r="AT2151" t="str">
            <v>ACC</v>
          </cell>
        </row>
        <row r="2152">
          <cell r="AT2152" t="str">
            <v>ACC</v>
          </cell>
        </row>
        <row r="2153">
          <cell r="AT2153" t="str">
            <v>ACC</v>
          </cell>
        </row>
        <row r="2154">
          <cell r="AT2154" t="str">
            <v>ACC</v>
          </cell>
        </row>
        <row r="2155">
          <cell r="AT2155" t="str">
            <v>ACC</v>
          </cell>
        </row>
        <row r="2156">
          <cell r="AT2156" t="str">
            <v>ACC</v>
          </cell>
        </row>
        <row r="2157">
          <cell r="AT2157" t="str">
            <v>ACC</v>
          </cell>
        </row>
        <row r="2158">
          <cell r="AT2158" t="str">
            <v>ACC</v>
          </cell>
        </row>
        <row r="2159">
          <cell r="AT2159" t="str">
            <v>ACC</v>
          </cell>
        </row>
        <row r="2160">
          <cell r="AT2160" t="str">
            <v>ACC</v>
          </cell>
        </row>
        <row r="2161">
          <cell r="AT2161" t="str">
            <v>ACC</v>
          </cell>
        </row>
        <row r="2162">
          <cell r="AT2162" t="str">
            <v>ACC</v>
          </cell>
        </row>
        <row r="2163">
          <cell r="AT2163" t="str">
            <v>ACC</v>
          </cell>
        </row>
        <row r="2164">
          <cell r="AT2164" t="str">
            <v>ACC</v>
          </cell>
        </row>
        <row r="2165">
          <cell r="AT2165" t="str">
            <v>ACC</v>
          </cell>
        </row>
        <row r="2166">
          <cell r="AT2166" t="str">
            <v>ACC</v>
          </cell>
        </row>
        <row r="2167">
          <cell r="AT2167" t="str">
            <v>ACC</v>
          </cell>
        </row>
        <row r="2168">
          <cell r="AT2168" t="str">
            <v>ACC</v>
          </cell>
        </row>
        <row r="2169">
          <cell r="AT2169" t="str">
            <v>ACC</v>
          </cell>
        </row>
        <row r="2170">
          <cell r="AT2170" t="str">
            <v>ACC</v>
          </cell>
        </row>
        <row r="2171">
          <cell r="AT2171" t="str">
            <v>ACC</v>
          </cell>
        </row>
        <row r="2172">
          <cell r="AT2172" t="str">
            <v>ACC</v>
          </cell>
        </row>
        <row r="2173">
          <cell r="AT2173" t="str">
            <v>ACC</v>
          </cell>
        </row>
        <row r="2174">
          <cell r="AT2174" t="str">
            <v>ACC</v>
          </cell>
        </row>
        <row r="2175">
          <cell r="AT2175" t="str">
            <v>ACC</v>
          </cell>
        </row>
        <row r="2176">
          <cell r="AT2176" t="str">
            <v>ACC</v>
          </cell>
        </row>
        <row r="2177">
          <cell r="AT2177" t="str">
            <v>ACC</v>
          </cell>
        </row>
        <row r="2178">
          <cell r="AT2178" t="str">
            <v>ACC</v>
          </cell>
        </row>
        <row r="2179">
          <cell r="AT2179" t="str">
            <v>ACC</v>
          </cell>
        </row>
        <row r="2180">
          <cell r="AT2180" t="str">
            <v>ACC</v>
          </cell>
        </row>
        <row r="2181">
          <cell r="AT2181" t="str">
            <v>ACC</v>
          </cell>
        </row>
        <row r="2182">
          <cell r="AT2182" t="str">
            <v>ACC</v>
          </cell>
        </row>
        <row r="2183">
          <cell r="AT2183" t="str">
            <v>ACC</v>
          </cell>
        </row>
        <row r="2184">
          <cell r="AT2184" t="str">
            <v>ACC</v>
          </cell>
        </row>
        <row r="2185">
          <cell r="AT2185" t="str">
            <v>ACC</v>
          </cell>
        </row>
        <row r="2186">
          <cell r="AT2186" t="str">
            <v>ACC</v>
          </cell>
        </row>
        <row r="2187">
          <cell r="AT2187" t="str">
            <v>ACC</v>
          </cell>
        </row>
        <row r="2188">
          <cell r="AT2188" t="str">
            <v>ACC</v>
          </cell>
        </row>
        <row r="2189">
          <cell r="AT2189" t="str">
            <v>ACC</v>
          </cell>
        </row>
        <row r="2190">
          <cell r="AT2190" t="str">
            <v>ACC</v>
          </cell>
        </row>
        <row r="2191">
          <cell r="AT2191" t="str">
            <v>ACC</v>
          </cell>
        </row>
        <row r="2192">
          <cell r="AT2192" t="str">
            <v>ACC</v>
          </cell>
        </row>
        <row r="2193">
          <cell r="AT2193" t="str">
            <v>ACC</v>
          </cell>
        </row>
        <row r="2194">
          <cell r="AT2194" t="str">
            <v>ACC</v>
          </cell>
        </row>
        <row r="2195">
          <cell r="AT2195" t="str">
            <v>ACC</v>
          </cell>
        </row>
        <row r="2196">
          <cell r="AT2196" t="str">
            <v>ACC</v>
          </cell>
        </row>
        <row r="2197">
          <cell r="AT2197" t="str">
            <v>ACC</v>
          </cell>
        </row>
        <row r="2198">
          <cell r="AT2198" t="str">
            <v>ACC</v>
          </cell>
        </row>
        <row r="2199">
          <cell r="AT2199" t="str">
            <v>ACC</v>
          </cell>
        </row>
        <row r="2200">
          <cell r="AT2200" t="str">
            <v>ACC</v>
          </cell>
        </row>
        <row r="2201">
          <cell r="AT2201" t="str">
            <v>ACC</v>
          </cell>
        </row>
        <row r="2202">
          <cell r="AT2202" t="str">
            <v>ACC</v>
          </cell>
        </row>
        <row r="2203">
          <cell r="AT2203" t="str">
            <v>ACC</v>
          </cell>
        </row>
        <row r="2204">
          <cell r="AT2204" t="str">
            <v>ACC</v>
          </cell>
        </row>
        <row r="2205">
          <cell r="AT2205" t="str">
            <v>ACC</v>
          </cell>
        </row>
        <row r="2206">
          <cell r="AT2206" t="str">
            <v>ACC</v>
          </cell>
        </row>
        <row r="2207">
          <cell r="AT2207" t="str">
            <v>ACC</v>
          </cell>
        </row>
        <row r="2208">
          <cell r="AT2208" t="str">
            <v>ACC</v>
          </cell>
        </row>
        <row r="2209">
          <cell r="AT2209" t="str">
            <v>ACC</v>
          </cell>
        </row>
        <row r="2210">
          <cell r="AT2210" t="str">
            <v>ACC</v>
          </cell>
        </row>
        <row r="2211">
          <cell r="AT2211" t="str">
            <v>ACC</v>
          </cell>
        </row>
        <row r="2212">
          <cell r="AT2212" t="str">
            <v>ACC</v>
          </cell>
        </row>
        <row r="2213">
          <cell r="AT2213" t="str">
            <v>ACC</v>
          </cell>
        </row>
        <row r="2214">
          <cell r="AT2214" t="str">
            <v>ACC</v>
          </cell>
        </row>
        <row r="2215">
          <cell r="AT2215" t="str">
            <v>ACC</v>
          </cell>
        </row>
        <row r="2216">
          <cell r="AT2216" t="str">
            <v>ACC</v>
          </cell>
        </row>
        <row r="2217">
          <cell r="AT2217" t="str">
            <v>ACC</v>
          </cell>
        </row>
        <row r="2218">
          <cell r="AT2218" t="str">
            <v>ACC</v>
          </cell>
        </row>
        <row r="2219">
          <cell r="AT2219" t="str">
            <v>ACC</v>
          </cell>
        </row>
        <row r="2220">
          <cell r="AT2220" t="str">
            <v>ACC</v>
          </cell>
        </row>
        <row r="2221">
          <cell r="AT2221" t="str">
            <v>ACC</v>
          </cell>
        </row>
        <row r="2222">
          <cell r="AT2222" t="str">
            <v>ACC</v>
          </cell>
        </row>
        <row r="2223">
          <cell r="AT2223" t="str">
            <v>ACC</v>
          </cell>
        </row>
        <row r="2224">
          <cell r="AT2224" t="str">
            <v>ACC</v>
          </cell>
        </row>
        <row r="2225">
          <cell r="AT2225" t="str">
            <v>ACC</v>
          </cell>
        </row>
        <row r="2226">
          <cell r="AT2226" t="str">
            <v>ACC</v>
          </cell>
        </row>
        <row r="2227">
          <cell r="AT2227" t="str">
            <v>ACC</v>
          </cell>
        </row>
        <row r="2228">
          <cell r="AT2228" t="str">
            <v>ACC</v>
          </cell>
        </row>
        <row r="2229">
          <cell r="AT2229" t="str">
            <v>ACC</v>
          </cell>
        </row>
        <row r="2230">
          <cell r="AT2230" t="str">
            <v>ACC</v>
          </cell>
        </row>
        <row r="2231">
          <cell r="AT2231" t="str">
            <v>ACC</v>
          </cell>
        </row>
        <row r="2232">
          <cell r="AT2232" t="str">
            <v>ACC</v>
          </cell>
        </row>
        <row r="2233">
          <cell r="AT2233" t="str">
            <v>ACC</v>
          </cell>
        </row>
        <row r="2234">
          <cell r="AT2234" t="str">
            <v>ACC</v>
          </cell>
        </row>
        <row r="2235">
          <cell r="AT2235" t="str">
            <v>ACC</v>
          </cell>
        </row>
        <row r="2236">
          <cell r="AT2236" t="str">
            <v>ACC</v>
          </cell>
        </row>
        <row r="2237">
          <cell r="AT2237" t="str">
            <v>ACC</v>
          </cell>
        </row>
        <row r="2238">
          <cell r="AT2238" t="str">
            <v>ACC</v>
          </cell>
        </row>
        <row r="2239">
          <cell r="AT2239" t="str">
            <v>ACC</v>
          </cell>
        </row>
        <row r="2240">
          <cell r="AT2240" t="str">
            <v>ACC</v>
          </cell>
        </row>
        <row r="2241">
          <cell r="AT2241" t="str">
            <v>ACC</v>
          </cell>
        </row>
        <row r="2242">
          <cell r="AT2242" t="str">
            <v>ACC</v>
          </cell>
        </row>
        <row r="2243">
          <cell r="AT2243" t="str">
            <v>ACC</v>
          </cell>
        </row>
        <row r="2244">
          <cell r="AT2244" t="str">
            <v>ACC</v>
          </cell>
        </row>
        <row r="2245">
          <cell r="AT2245" t="str">
            <v>ACC</v>
          </cell>
        </row>
        <row r="2246">
          <cell r="AT2246" t="str">
            <v>ACC</v>
          </cell>
        </row>
        <row r="2247">
          <cell r="AT2247" t="str">
            <v>ACC</v>
          </cell>
        </row>
        <row r="2248">
          <cell r="AT2248" t="str">
            <v>ACC</v>
          </cell>
        </row>
        <row r="2249">
          <cell r="AT2249" t="str">
            <v>ACC</v>
          </cell>
        </row>
        <row r="2250">
          <cell r="AT2250" t="str">
            <v>ACC</v>
          </cell>
        </row>
        <row r="2251">
          <cell r="AT2251" t="str">
            <v>ACC</v>
          </cell>
        </row>
        <row r="2252">
          <cell r="AT2252" t="str">
            <v>ACC</v>
          </cell>
        </row>
        <row r="2253">
          <cell r="AT2253" t="str">
            <v>ACC</v>
          </cell>
        </row>
        <row r="2254">
          <cell r="AT2254" t="str">
            <v>ACC</v>
          </cell>
        </row>
        <row r="2255">
          <cell r="AT2255" t="str">
            <v>ACC</v>
          </cell>
        </row>
        <row r="2256">
          <cell r="AT2256" t="str">
            <v>ACC</v>
          </cell>
        </row>
        <row r="2257">
          <cell r="AT2257" t="str">
            <v>ACC</v>
          </cell>
        </row>
        <row r="2258">
          <cell r="AT2258" t="str">
            <v>ACC</v>
          </cell>
        </row>
        <row r="2259">
          <cell r="AT2259" t="str">
            <v>ACC</v>
          </cell>
        </row>
        <row r="2260">
          <cell r="AT2260" t="str">
            <v>ACC</v>
          </cell>
        </row>
        <row r="2261">
          <cell r="AT2261" t="str">
            <v>ACC</v>
          </cell>
        </row>
        <row r="2262">
          <cell r="AT2262" t="str">
            <v>ACC</v>
          </cell>
        </row>
        <row r="2263">
          <cell r="AT2263" t="str">
            <v>ACC</v>
          </cell>
        </row>
        <row r="2264">
          <cell r="AT2264" t="str">
            <v>ACC</v>
          </cell>
        </row>
        <row r="2265">
          <cell r="AT2265" t="str">
            <v>ACC</v>
          </cell>
        </row>
        <row r="2266">
          <cell r="AT2266" t="str">
            <v>ACC</v>
          </cell>
        </row>
        <row r="2267">
          <cell r="AT2267" t="str">
            <v>ACC</v>
          </cell>
        </row>
        <row r="2268">
          <cell r="AT2268" t="str">
            <v>ACC</v>
          </cell>
        </row>
        <row r="2269">
          <cell r="AT2269" t="str">
            <v>ACC</v>
          </cell>
        </row>
        <row r="2270">
          <cell r="AT2270" t="str">
            <v>ACC</v>
          </cell>
        </row>
        <row r="2271">
          <cell r="AT2271" t="str">
            <v>ACC</v>
          </cell>
        </row>
        <row r="2272">
          <cell r="AT2272" t="str">
            <v>ACC</v>
          </cell>
        </row>
        <row r="2273">
          <cell r="AT2273" t="str">
            <v>ACC</v>
          </cell>
        </row>
        <row r="2274">
          <cell r="AT2274" t="str">
            <v>ACC</v>
          </cell>
        </row>
        <row r="2275">
          <cell r="AT2275" t="str">
            <v>ACC</v>
          </cell>
        </row>
        <row r="2276">
          <cell r="AT2276" t="str">
            <v>ACC</v>
          </cell>
        </row>
        <row r="2277">
          <cell r="AT2277" t="str">
            <v>ACC</v>
          </cell>
        </row>
        <row r="2278">
          <cell r="AT2278" t="str">
            <v>ACC</v>
          </cell>
        </row>
        <row r="2279">
          <cell r="AT2279" t="str">
            <v>ACC</v>
          </cell>
        </row>
        <row r="2280">
          <cell r="AT2280" t="str">
            <v>ACC</v>
          </cell>
        </row>
        <row r="2281">
          <cell r="AT2281" t="str">
            <v>ACC</v>
          </cell>
        </row>
        <row r="2282">
          <cell r="AT2282" t="str">
            <v>ACC</v>
          </cell>
        </row>
        <row r="2283">
          <cell r="AT2283" t="str">
            <v>ACC</v>
          </cell>
        </row>
        <row r="2284">
          <cell r="AT2284" t="str">
            <v>ACC</v>
          </cell>
        </row>
        <row r="2285">
          <cell r="AT2285" t="str">
            <v>ACC</v>
          </cell>
        </row>
        <row r="2286">
          <cell r="AT2286" t="str">
            <v>ACC</v>
          </cell>
        </row>
        <row r="2287">
          <cell r="AT2287" t="str">
            <v>ACC</v>
          </cell>
        </row>
        <row r="2288">
          <cell r="AT2288" t="str">
            <v>ACC</v>
          </cell>
        </row>
        <row r="2289">
          <cell r="AT2289" t="str">
            <v>ACC</v>
          </cell>
        </row>
        <row r="2290">
          <cell r="AT2290" t="str">
            <v>ACC</v>
          </cell>
        </row>
        <row r="2291">
          <cell r="AT2291" t="str">
            <v>ACC</v>
          </cell>
        </row>
        <row r="2292">
          <cell r="AT2292" t="str">
            <v>ACC</v>
          </cell>
        </row>
        <row r="2293">
          <cell r="AT2293" t="str">
            <v>ACC</v>
          </cell>
        </row>
        <row r="2294">
          <cell r="AT2294" t="str">
            <v>ACC</v>
          </cell>
        </row>
        <row r="2295">
          <cell r="AT2295" t="str">
            <v>ACC</v>
          </cell>
        </row>
        <row r="2296">
          <cell r="AT2296" t="str">
            <v>ACC</v>
          </cell>
        </row>
        <row r="2297">
          <cell r="AT2297" t="str">
            <v>ACC</v>
          </cell>
        </row>
        <row r="2298">
          <cell r="AT2298" t="str">
            <v>ACC</v>
          </cell>
        </row>
        <row r="2299">
          <cell r="AT2299" t="str">
            <v>ACC</v>
          </cell>
        </row>
        <row r="2300">
          <cell r="AT2300" t="str">
            <v>ACC</v>
          </cell>
        </row>
        <row r="2301">
          <cell r="AT2301" t="str">
            <v>ACC</v>
          </cell>
        </row>
        <row r="2302">
          <cell r="AT2302" t="str">
            <v>ACC</v>
          </cell>
        </row>
        <row r="2303">
          <cell r="AT2303" t="str">
            <v>ACC</v>
          </cell>
        </row>
        <row r="2304">
          <cell r="AT2304" t="str">
            <v>ACC</v>
          </cell>
        </row>
        <row r="2305">
          <cell r="AT2305" t="str">
            <v>ACC</v>
          </cell>
        </row>
        <row r="2306">
          <cell r="AT2306" t="str">
            <v>ACC</v>
          </cell>
        </row>
        <row r="2307">
          <cell r="AT2307" t="str">
            <v>ACC</v>
          </cell>
        </row>
        <row r="2308">
          <cell r="AT2308" t="str">
            <v>ACC</v>
          </cell>
        </row>
        <row r="2309">
          <cell r="AT2309" t="str">
            <v>ACC</v>
          </cell>
        </row>
        <row r="2310">
          <cell r="AT2310" t="str">
            <v>ACC</v>
          </cell>
        </row>
        <row r="2311">
          <cell r="AT2311" t="str">
            <v>ACC</v>
          </cell>
        </row>
        <row r="2312">
          <cell r="AT2312" t="str">
            <v>ACC</v>
          </cell>
        </row>
        <row r="2313">
          <cell r="AT2313" t="str">
            <v>ACC</v>
          </cell>
        </row>
        <row r="2314">
          <cell r="AT2314" t="str">
            <v>ACC</v>
          </cell>
        </row>
        <row r="2315">
          <cell r="AT2315" t="str">
            <v>ACC</v>
          </cell>
        </row>
        <row r="2316">
          <cell r="AT2316" t="str">
            <v>ACC</v>
          </cell>
        </row>
        <row r="2317">
          <cell r="AT2317" t="str">
            <v>ACC</v>
          </cell>
        </row>
        <row r="2318">
          <cell r="AT2318" t="str">
            <v>ACC</v>
          </cell>
        </row>
        <row r="2319">
          <cell r="AT2319" t="str">
            <v>ACC</v>
          </cell>
        </row>
        <row r="2320">
          <cell r="AT2320" t="str">
            <v>ACC</v>
          </cell>
        </row>
        <row r="2321">
          <cell r="AT2321" t="str">
            <v>ACC</v>
          </cell>
        </row>
        <row r="2322">
          <cell r="AT2322" t="str">
            <v>ACC</v>
          </cell>
        </row>
        <row r="2323">
          <cell r="AT2323" t="str">
            <v>ACC</v>
          </cell>
        </row>
        <row r="2324">
          <cell r="AT2324" t="str">
            <v>ACC</v>
          </cell>
        </row>
        <row r="2325">
          <cell r="AT2325" t="str">
            <v>ACC</v>
          </cell>
        </row>
        <row r="2326">
          <cell r="AT2326" t="str">
            <v>ACC</v>
          </cell>
        </row>
        <row r="2327">
          <cell r="AT2327" t="str">
            <v>ACC</v>
          </cell>
        </row>
        <row r="2328">
          <cell r="AT2328" t="str">
            <v>ACC</v>
          </cell>
        </row>
        <row r="2329">
          <cell r="AT2329" t="str">
            <v>ACC</v>
          </cell>
        </row>
        <row r="2330">
          <cell r="AT2330" t="str">
            <v>ACC</v>
          </cell>
        </row>
        <row r="2331">
          <cell r="AT2331" t="str">
            <v>ACC</v>
          </cell>
        </row>
        <row r="2332">
          <cell r="AT2332" t="str">
            <v>ACC</v>
          </cell>
        </row>
        <row r="2333">
          <cell r="AT2333" t="str">
            <v>ACC</v>
          </cell>
        </row>
        <row r="2334">
          <cell r="AT2334" t="str">
            <v>ACC</v>
          </cell>
        </row>
        <row r="2335">
          <cell r="AT2335" t="str">
            <v>ACC</v>
          </cell>
        </row>
        <row r="2336">
          <cell r="AT2336" t="str">
            <v>ACC</v>
          </cell>
        </row>
        <row r="2337">
          <cell r="AT2337" t="str">
            <v>ACC</v>
          </cell>
        </row>
        <row r="2338">
          <cell r="AT2338" t="str">
            <v>ACC</v>
          </cell>
        </row>
        <row r="2339">
          <cell r="AT2339" t="str">
            <v>ACC</v>
          </cell>
        </row>
        <row r="2340">
          <cell r="AT2340" t="str">
            <v>ACC</v>
          </cell>
        </row>
        <row r="2341">
          <cell r="AT2341" t="str">
            <v>ACC</v>
          </cell>
        </row>
        <row r="2342">
          <cell r="AT2342" t="str">
            <v>ACC</v>
          </cell>
        </row>
        <row r="2343">
          <cell r="AT2343" t="str">
            <v>ACC</v>
          </cell>
        </row>
        <row r="2344">
          <cell r="AT2344" t="str">
            <v>ACC</v>
          </cell>
        </row>
        <row r="2345">
          <cell r="AT2345" t="str">
            <v>ACC</v>
          </cell>
        </row>
        <row r="2346">
          <cell r="AT2346" t="str">
            <v>ACC</v>
          </cell>
        </row>
        <row r="2347">
          <cell r="AT2347" t="str">
            <v>ACC</v>
          </cell>
        </row>
        <row r="2348">
          <cell r="AT2348" t="str">
            <v>ACC</v>
          </cell>
        </row>
        <row r="2349">
          <cell r="AT2349" t="str">
            <v>ACC</v>
          </cell>
        </row>
        <row r="2350">
          <cell r="AT2350" t="str">
            <v>ACC</v>
          </cell>
        </row>
        <row r="2351">
          <cell r="AT2351" t="str">
            <v>ACC</v>
          </cell>
        </row>
        <row r="2352">
          <cell r="AT2352" t="str">
            <v>ACC</v>
          </cell>
        </row>
        <row r="2353">
          <cell r="AT2353" t="str">
            <v>ACC</v>
          </cell>
        </row>
        <row r="2354">
          <cell r="AT2354" t="str">
            <v>ACC</v>
          </cell>
        </row>
        <row r="2355">
          <cell r="AT2355" t="str">
            <v>ACC</v>
          </cell>
        </row>
        <row r="2356">
          <cell r="AT2356" t="str">
            <v>ACC</v>
          </cell>
        </row>
        <row r="2357">
          <cell r="AT2357" t="str">
            <v>ACC</v>
          </cell>
        </row>
        <row r="2358">
          <cell r="AT2358" t="str">
            <v>ACC</v>
          </cell>
        </row>
        <row r="2359">
          <cell r="AT2359" t="str">
            <v>ACC</v>
          </cell>
        </row>
        <row r="2360">
          <cell r="AT2360" t="str">
            <v>ACC</v>
          </cell>
        </row>
        <row r="2361">
          <cell r="AT2361" t="str">
            <v>ACC</v>
          </cell>
        </row>
        <row r="2362">
          <cell r="AT2362" t="str">
            <v>ACC</v>
          </cell>
        </row>
        <row r="2363">
          <cell r="AT2363" t="str">
            <v>ACC</v>
          </cell>
        </row>
        <row r="2364">
          <cell r="AT2364" t="str">
            <v>ACC</v>
          </cell>
        </row>
        <row r="31203">
          <cell r="D31203" t="str">
            <v>L</v>
          </cell>
        </row>
        <row r="31204">
          <cell r="D31204" t="str">
            <v>L</v>
          </cell>
        </row>
        <row r="31205">
          <cell r="D31205" t="str">
            <v>L</v>
          </cell>
        </row>
        <row r="31206">
          <cell r="D31206" t="str">
            <v>L</v>
          </cell>
        </row>
        <row r="31207">
          <cell r="D31207" t="str">
            <v>L</v>
          </cell>
        </row>
        <row r="31208">
          <cell r="D31208" t="str">
            <v>L</v>
          </cell>
        </row>
        <row r="31209">
          <cell r="D31209" t="str">
            <v>L</v>
          </cell>
        </row>
        <row r="31210">
          <cell r="D31210" t="str">
            <v>L</v>
          </cell>
        </row>
        <row r="31211">
          <cell r="D31211" t="str">
            <v>L</v>
          </cell>
        </row>
        <row r="31212">
          <cell r="D31212" t="str">
            <v>L</v>
          </cell>
        </row>
        <row r="31213">
          <cell r="D31213" t="str">
            <v>L</v>
          </cell>
        </row>
        <row r="31214">
          <cell r="D31214" t="str">
            <v>L</v>
          </cell>
        </row>
        <row r="31215">
          <cell r="D31215" t="str">
            <v>L</v>
          </cell>
        </row>
        <row r="31216">
          <cell r="D31216" t="str">
            <v>L</v>
          </cell>
        </row>
        <row r="31217">
          <cell r="D31217" t="str">
            <v>L</v>
          </cell>
        </row>
        <row r="31218">
          <cell r="D31218" t="str">
            <v>L</v>
          </cell>
        </row>
        <row r="31219">
          <cell r="D31219" t="str">
            <v>L</v>
          </cell>
        </row>
        <row r="31220">
          <cell r="D31220" t="str">
            <v>L</v>
          </cell>
        </row>
        <row r="31221">
          <cell r="D31221" t="str">
            <v>L</v>
          </cell>
        </row>
        <row r="31222">
          <cell r="D31222" t="str">
            <v>L</v>
          </cell>
        </row>
        <row r="31223">
          <cell r="D31223" t="str">
            <v>L</v>
          </cell>
        </row>
        <row r="31224">
          <cell r="D31224" t="str">
            <v>L</v>
          </cell>
        </row>
        <row r="31225">
          <cell r="D31225" t="str">
            <v>L</v>
          </cell>
        </row>
        <row r="31226">
          <cell r="D31226" t="str">
            <v>L</v>
          </cell>
        </row>
        <row r="31227">
          <cell r="D31227" t="str">
            <v>L</v>
          </cell>
        </row>
        <row r="31228">
          <cell r="D31228" t="str">
            <v>L</v>
          </cell>
        </row>
        <row r="31229">
          <cell r="D31229" t="str">
            <v>L</v>
          </cell>
        </row>
        <row r="31230">
          <cell r="D31230" t="str">
            <v>L</v>
          </cell>
        </row>
        <row r="31231">
          <cell r="D31231" t="str">
            <v>L</v>
          </cell>
        </row>
        <row r="31232">
          <cell r="D31232" t="str">
            <v>L</v>
          </cell>
        </row>
        <row r="31233">
          <cell r="D31233" t="str">
            <v>L</v>
          </cell>
        </row>
        <row r="31234">
          <cell r="D31234" t="str">
            <v>L</v>
          </cell>
        </row>
        <row r="31235">
          <cell r="D31235" t="str">
            <v>L</v>
          </cell>
        </row>
        <row r="31236">
          <cell r="D31236" t="str">
            <v>L</v>
          </cell>
        </row>
        <row r="31237">
          <cell r="D31237" t="str">
            <v>L</v>
          </cell>
        </row>
        <row r="31238">
          <cell r="D31238" t="str">
            <v>L</v>
          </cell>
        </row>
        <row r="31239">
          <cell r="D31239" t="str">
            <v>L</v>
          </cell>
        </row>
        <row r="31240">
          <cell r="D31240" t="str">
            <v>L</v>
          </cell>
        </row>
        <row r="31241">
          <cell r="D31241" t="str">
            <v>L</v>
          </cell>
        </row>
        <row r="31242">
          <cell r="D31242" t="str">
            <v>L</v>
          </cell>
        </row>
        <row r="31243">
          <cell r="D31243" t="str">
            <v>L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95">
          <cell r="E95" t="str">
            <v>MF</v>
          </cell>
        </row>
        <row r="123">
          <cell r="C123"/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</row>
        <row r="124">
          <cell r="B124" t="str">
            <v>Fiss</v>
          </cell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</row>
        <row r="125">
          <cell r="C125"/>
          <cell r="D125"/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</row>
        <row r="126">
          <cell r="B126" t="str">
            <v>MF</v>
          </cell>
          <cell r="C126"/>
          <cell r="D126"/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</row>
        <row r="127">
          <cell r="C127"/>
          <cell r="D127"/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</row>
        <row r="128">
          <cell r="B128" t="str">
            <v>MP</v>
          </cell>
          <cell r="C128"/>
          <cell r="D128"/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</row>
        <row r="129">
          <cell r="C129"/>
          <cell r="D129"/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</row>
        <row r="130">
          <cell r="B130" t="str">
            <v>CN</v>
          </cell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</row>
        <row r="131"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</row>
        <row r="132">
          <cell r="B132" t="str">
            <v>IN.L.</v>
          </cell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</row>
        <row r="133"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</row>
        <row r="134">
          <cell r="B134" t="str">
            <v>IN.G.</v>
          </cell>
          <cell r="C134"/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</row>
        <row r="135">
          <cell r="C135"/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</row>
        <row r="136">
          <cell r="B136" t="str">
            <v>D.R</v>
          </cell>
          <cell r="C136"/>
          <cell r="D136"/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</row>
        <row r="137">
          <cell r="C137"/>
          <cell r="D137"/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</row>
        <row r="138">
          <cell r="B138" t="str">
            <v>Perç</v>
          </cell>
          <cell r="C138"/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</row>
        <row r="139"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</row>
        <row r="140">
          <cell r="B140" t="str">
            <v>Ex.PN</v>
          </cell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CARNET-DE-SOUDURE "/>
      <sheetName val="pro"/>
      <sheetName val="FLACH"/>
      <sheetName val="Feuil1"/>
      <sheetName val="Feuil4"/>
      <sheetName val="PV-VT01"/>
      <sheetName val="PV-VT02"/>
      <sheetName val="PV-VT03"/>
      <sheetName val="PV-VT04"/>
      <sheetName val="PV-VT05"/>
      <sheetName val="PV-VT06"/>
      <sheetName val="PV-VT07"/>
      <sheetName val="PV-VT08"/>
      <sheetName val="PV-RT001"/>
      <sheetName val="INST"/>
      <sheetName val="Feuil2"/>
      <sheetName val="REPERE RADIOLOGUE"/>
    </sheetNames>
    <sheetDataSet>
      <sheetData sheetId="0">
        <row r="117">
          <cell r="A117" t="str">
            <v>JN°105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CARNET-DE-SOUDURE "/>
      <sheetName val="pro"/>
      <sheetName val="FLACH"/>
      <sheetName val="Feuil1"/>
      <sheetName val="Feuil4"/>
      <sheetName val="PV-VT01"/>
      <sheetName val="PV-VT02"/>
      <sheetName val="PV-VT03"/>
      <sheetName val="PV-VT04"/>
      <sheetName val="PV-VT05"/>
      <sheetName val="PV-VT06"/>
      <sheetName val="PV-VT07"/>
      <sheetName val="PV-VT08"/>
      <sheetName val="PV-RT001"/>
      <sheetName val="INST"/>
      <sheetName val="Feuil2"/>
      <sheetName val="REPERE RADIOLOGUE"/>
    </sheetNames>
    <sheetDataSet>
      <sheetData sheetId="0">
        <row r="117">
          <cell r="A117" t="str">
            <v>JN°105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CARNET-DE-SOUDURE "/>
      <sheetName val="pro"/>
      <sheetName val="FLACH"/>
      <sheetName val="Feuil1"/>
      <sheetName val="Feuil4"/>
      <sheetName val="PV-VT01"/>
      <sheetName val="PV-VT02"/>
      <sheetName val="PV-VT03"/>
      <sheetName val="PV-VT04"/>
      <sheetName val="PV-VT05"/>
      <sheetName val="PV-VT06"/>
      <sheetName val="PV-VT07"/>
      <sheetName val="PV-VT08"/>
      <sheetName val="PV-RT001"/>
      <sheetName val="INST"/>
      <sheetName val="Feuil2"/>
      <sheetName val="REPERE RADIOLOGUE"/>
    </sheetNames>
    <sheetDataSet>
      <sheetData sheetId="0">
        <row r="117">
          <cell r="A117" t="str">
            <v>JN°105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net de soudage"/>
      <sheetName val="pro"/>
      <sheetName val="Flache (B) (2)"/>
      <sheetName val="visuel"/>
      <sheetName val="RADIO"/>
      <sheetName val="DOUBLE JOINTING LDII"/>
    </sheetNames>
    <sheetDataSet>
      <sheetData sheetId="0"/>
      <sheetData sheetId="1">
        <row r="6">
          <cell r="AY6">
            <v>0</v>
          </cell>
        </row>
        <row r="7">
          <cell r="AY7">
            <v>0</v>
          </cell>
        </row>
        <row r="8">
          <cell r="AY8">
            <v>0</v>
          </cell>
        </row>
        <row r="9">
          <cell r="AY9">
            <v>0</v>
          </cell>
        </row>
        <row r="10">
          <cell r="AY10">
            <v>0</v>
          </cell>
        </row>
        <row r="11">
          <cell r="AY11">
            <v>0</v>
          </cell>
        </row>
        <row r="12">
          <cell r="AY12">
            <v>0</v>
          </cell>
        </row>
        <row r="13">
          <cell r="AY13" t="str">
            <v>PQR</v>
          </cell>
        </row>
        <row r="14">
          <cell r="AY14" t="str">
            <v>05/18</v>
          </cell>
        </row>
        <row r="15">
          <cell r="AY15" t="str">
            <v>05/18</v>
          </cell>
        </row>
        <row r="16">
          <cell r="AY16" t="str">
            <v>05/18</v>
          </cell>
        </row>
        <row r="17">
          <cell r="AY17" t="str">
            <v>05/18</v>
          </cell>
        </row>
        <row r="18">
          <cell r="AY18" t="str">
            <v>05/18</v>
          </cell>
        </row>
        <row r="19">
          <cell r="AY19" t="str">
            <v>05/18</v>
          </cell>
        </row>
        <row r="20">
          <cell r="AY20" t="str">
            <v>05/18</v>
          </cell>
        </row>
        <row r="21">
          <cell r="AY21" t="str">
            <v>05/18</v>
          </cell>
        </row>
        <row r="22">
          <cell r="AY22" t="str">
            <v>05/18</v>
          </cell>
        </row>
        <row r="23">
          <cell r="AY23" t="str">
            <v>05/18</v>
          </cell>
        </row>
        <row r="24">
          <cell r="AY24" t="str">
            <v>05/18</v>
          </cell>
        </row>
        <row r="25">
          <cell r="AY25" t="str">
            <v>05/18</v>
          </cell>
        </row>
        <row r="26">
          <cell r="AY26">
            <v>0</v>
          </cell>
        </row>
        <row r="27">
          <cell r="AY27">
            <v>0</v>
          </cell>
        </row>
        <row r="28">
          <cell r="AY28">
            <v>0</v>
          </cell>
        </row>
        <row r="29">
          <cell r="AY29">
            <v>0</v>
          </cell>
        </row>
        <row r="30">
          <cell r="AY30">
            <v>0</v>
          </cell>
        </row>
        <row r="31">
          <cell r="AY31">
            <v>0</v>
          </cell>
        </row>
        <row r="32">
          <cell r="AY32">
            <v>0</v>
          </cell>
        </row>
      </sheetData>
      <sheetData sheetId="2"/>
      <sheetData sheetId="3"/>
      <sheetData sheetId="4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carnet de soudage"/>
      <sheetName val="pro"/>
      <sheetName val="Flache (B) (2)"/>
      <sheetName val="visuel"/>
      <sheetName val="RADIO"/>
      <sheetName val="SITUATION"/>
      <sheetName val="WELDING LOG"/>
      <sheetName val="prog"/>
      <sheetName val="Flache"/>
      <sheetName val="VT WQT"/>
      <sheetName val="RT WQT"/>
      <sheetName val="WQT-"/>
      <sheetName val="WPS"/>
    </sheetNames>
    <sheetDataSet>
      <sheetData sheetId="0"/>
      <sheetData sheetId="1"/>
      <sheetData sheetId="2">
        <row r="6">
          <cell r="AY6">
            <v>0</v>
          </cell>
        </row>
        <row r="7">
          <cell r="AY7">
            <v>0</v>
          </cell>
        </row>
        <row r="8">
          <cell r="AY8">
            <v>0</v>
          </cell>
        </row>
        <row r="9">
          <cell r="AY9">
            <v>0</v>
          </cell>
        </row>
        <row r="10">
          <cell r="AY10">
            <v>0</v>
          </cell>
        </row>
        <row r="11">
          <cell r="AY11">
            <v>0</v>
          </cell>
        </row>
        <row r="12">
          <cell r="AY12">
            <v>0</v>
          </cell>
        </row>
        <row r="13">
          <cell r="AY13" t="str">
            <v>A /REJ</v>
          </cell>
        </row>
        <row r="14">
          <cell r="AY14">
            <v>0</v>
          </cell>
        </row>
        <row r="15">
          <cell r="AY15">
            <v>0</v>
          </cell>
        </row>
        <row r="16">
          <cell r="AY16">
            <v>0</v>
          </cell>
        </row>
        <row r="17">
          <cell r="AY17">
            <v>0</v>
          </cell>
        </row>
        <row r="18">
          <cell r="AY18">
            <v>0</v>
          </cell>
        </row>
        <row r="19">
          <cell r="AY19">
            <v>0</v>
          </cell>
        </row>
        <row r="20">
          <cell r="AY20">
            <v>0</v>
          </cell>
        </row>
        <row r="21">
          <cell r="AY21">
            <v>0</v>
          </cell>
        </row>
        <row r="22">
          <cell r="AY22">
            <v>0</v>
          </cell>
        </row>
        <row r="23">
          <cell r="AY23">
            <v>0</v>
          </cell>
        </row>
        <row r="24">
          <cell r="AY24">
            <v>0</v>
          </cell>
        </row>
        <row r="25">
          <cell r="AY25">
            <v>0</v>
          </cell>
        </row>
        <row r="26">
          <cell r="AY26">
            <v>0</v>
          </cell>
        </row>
        <row r="27">
          <cell r="AY27">
            <v>0</v>
          </cell>
        </row>
        <row r="28">
          <cell r="AY28">
            <v>0</v>
          </cell>
        </row>
        <row r="29">
          <cell r="AY29">
            <v>0</v>
          </cell>
        </row>
        <row r="30">
          <cell r="AY30">
            <v>0</v>
          </cell>
        </row>
        <row r="31">
          <cell r="AY31">
            <v>0</v>
          </cell>
        </row>
        <row r="32">
          <cell r="AY32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net de soudage"/>
      <sheetName val="pro"/>
      <sheetName val="Flache (B) (2)"/>
      <sheetName val="visuel"/>
      <sheetName val="RADIO"/>
      <sheetName val="proo"/>
      <sheetName val="Flache (B) (3)"/>
      <sheetName val="Feuil2"/>
      <sheetName val="ligne HR164  VERS E3J1  LDII"/>
    </sheetNames>
    <sheetDataSet>
      <sheetData sheetId="0">
        <row r="10">
          <cell r="D10" t="str">
            <v>JN°_001</v>
          </cell>
        </row>
      </sheetData>
      <sheetData sheetId="1">
        <row r="6">
          <cell r="AY6">
            <v>0</v>
          </cell>
        </row>
        <row r="7">
          <cell r="AY7">
            <v>0</v>
          </cell>
        </row>
        <row r="8">
          <cell r="AY8">
            <v>0</v>
          </cell>
        </row>
        <row r="9">
          <cell r="AY9">
            <v>0</v>
          </cell>
        </row>
        <row r="10">
          <cell r="AY10">
            <v>0</v>
          </cell>
        </row>
        <row r="11">
          <cell r="AY11">
            <v>0</v>
          </cell>
        </row>
        <row r="12">
          <cell r="AY12">
            <v>0</v>
          </cell>
        </row>
        <row r="13">
          <cell r="AY13" t="str">
            <v>N-PV VT</v>
          </cell>
        </row>
        <row r="14">
          <cell r="AY14" t="str">
            <v>L-VT-18</v>
          </cell>
        </row>
        <row r="15">
          <cell r="AY15" t="str">
            <v>L-VT-22</v>
          </cell>
        </row>
        <row r="16">
          <cell r="AY16" t="str">
            <v>L-VT-22</v>
          </cell>
        </row>
        <row r="17">
          <cell r="AY17" t="str">
            <v>L-VT-23</v>
          </cell>
        </row>
        <row r="18">
          <cell r="AY18" t="str">
            <v>L-VT-23</v>
          </cell>
        </row>
        <row r="19">
          <cell r="AY19" t="str">
            <v>L-VT-23</v>
          </cell>
        </row>
        <row r="20">
          <cell r="AY20" t="str">
            <v>L-VT-23</v>
          </cell>
        </row>
        <row r="21">
          <cell r="AY21">
            <v>0</v>
          </cell>
        </row>
        <row r="22">
          <cell r="AY22">
            <v>0</v>
          </cell>
        </row>
        <row r="23">
          <cell r="AY23">
            <v>0</v>
          </cell>
        </row>
        <row r="24">
          <cell r="AY24">
            <v>0</v>
          </cell>
        </row>
        <row r="25">
          <cell r="AY25">
            <v>0</v>
          </cell>
        </row>
        <row r="26">
          <cell r="AY26">
            <v>0</v>
          </cell>
        </row>
        <row r="27">
          <cell r="AY27">
            <v>0</v>
          </cell>
        </row>
        <row r="28">
          <cell r="AY28">
            <v>0</v>
          </cell>
        </row>
        <row r="29">
          <cell r="AY29">
            <v>0</v>
          </cell>
        </row>
        <row r="30">
          <cell r="AY30">
            <v>0</v>
          </cell>
        </row>
        <row r="31">
          <cell r="AY31">
            <v>0</v>
          </cell>
        </row>
        <row r="32">
          <cell r="AY32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net de soudage"/>
      <sheetName val="pro"/>
      <sheetName val="Flache (B) (2)"/>
      <sheetName val="visuel"/>
      <sheetName val="RADIO"/>
      <sheetName val="proo"/>
      <sheetName val="Flache (B) (3)"/>
      <sheetName val="Feuil2"/>
      <sheetName val="ligne HR164  VERS E3J1  LDII"/>
    </sheetNames>
    <sheetDataSet>
      <sheetData sheetId="0" refreshError="1"/>
      <sheetData sheetId="1" refreshError="1">
        <row r="6">
          <cell r="AY6">
            <v>0</v>
          </cell>
        </row>
        <row r="7">
          <cell r="AY7">
            <v>0</v>
          </cell>
        </row>
        <row r="8">
          <cell r="AY8">
            <v>0</v>
          </cell>
        </row>
        <row r="9">
          <cell r="AY9">
            <v>0</v>
          </cell>
        </row>
        <row r="10">
          <cell r="AY10">
            <v>0</v>
          </cell>
        </row>
        <row r="11">
          <cell r="AY11">
            <v>0</v>
          </cell>
        </row>
        <row r="12">
          <cell r="AY12">
            <v>0</v>
          </cell>
        </row>
        <row r="13">
          <cell r="AY13" t="str">
            <v>N-PV VT</v>
          </cell>
        </row>
        <row r="14">
          <cell r="AY14" t="str">
            <v>L-VT-18</v>
          </cell>
        </row>
        <row r="15">
          <cell r="AY15" t="str">
            <v>L-VT-22</v>
          </cell>
        </row>
        <row r="16">
          <cell r="AY16" t="str">
            <v>L-VT-22</v>
          </cell>
        </row>
        <row r="17">
          <cell r="AY17" t="str">
            <v>L-VT-23</v>
          </cell>
        </row>
        <row r="18">
          <cell r="AY18" t="str">
            <v>L-VT-23</v>
          </cell>
        </row>
        <row r="19">
          <cell r="AY19" t="str">
            <v>L-VT-23</v>
          </cell>
        </row>
        <row r="20">
          <cell r="AY20" t="str">
            <v>L-VT-23</v>
          </cell>
        </row>
        <row r="21">
          <cell r="AY21">
            <v>0</v>
          </cell>
        </row>
        <row r="22">
          <cell r="AY22">
            <v>0</v>
          </cell>
        </row>
        <row r="23">
          <cell r="AY23">
            <v>0</v>
          </cell>
        </row>
        <row r="24">
          <cell r="AY24">
            <v>0</v>
          </cell>
        </row>
        <row r="25">
          <cell r="AY25">
            <v>0</v>
          </cell>
        </row>
        <row r="26">
          <cell r="AY26">
            <v>0</v>
          </cell>
        </row>
        <row r="27">
          <cell r="AY27">
            <v>0</v>
          </cell>
        </row>
        <row r="28">
          <cell r="AY28">
            <v>0</v>
          </cell>
        </row>
        <row r="29">
          <cell r="AY29">
            <v>0</v>
          </cell>
        </row>
        <row r="30">
          <cell r="AY30">
            <v>0</v>
          </cell>
        </row>
        <row r="31">
          <cell r="AY31">
            <v>0</v>
          </cell>
        </row>
        <row r="32">
          <cell r="AY32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net de soudage"/>
      <sheetName val="pro"/>
      <sheetName val="Flache (B) (2)"/>
      <sheetName val="visuel"/>
      <sheetName val="RADIO"/>
      <sheetName val="proo"/>
      <sheetName val="Flache (B) (3)"/>
      <sheetName val="Feuil2"/>
      <sheetName val="ligne HR164  VERS E3J1  LDII"/>
    </sheetNames>
    <sheetDataSet>
      <sheetData sheetId="0" refreshError="1"/>
      <sheetData sheetId="1" refreshError="1">
        <row r="6">
          <cell r="AY6">
            <v>0</v>
          </cell>
        </row>
        <row r="7">
          <cell r="AY7">
            <v>0</v>
          </cell>
        </row>
        <row r="8">
          <cell r="AY8">
            <v>0</v>
          </cell>
        </row>
        <row r="9">
          <cell r="AY9">
            <v>0</v>
          </cell>
        </row>
        <row r="10">
          <cell r="AY10">
            <v>0</v>
          </cell>
        </row>
        <row r="11">
          <cell r="AY11">
            <v>0</v>
          </cell>
        </row>
        <row r="12">
          <cell r="AY12">
            <v>0</v>
          </cell>
        </row>
        <row r="13">
          <cell r="AY13" t="str">
            <v>N-PV VT</v>
          </cell>
        </row>
        <row r="14">
          <cell r="AY14" t="str">
            <v>L-VT-18</v>
          </cell>
        </row>
        <row r="15">
          <cell r="AY15" t="str">
            <v>L-VT-22</v>
          </cell>
        </row>
        <row r="16">
          <cell r="AY16" t="str">
            <v>L-VT-22</v>
          </cell>
        </row>
        <row r="17">
          <cell r="AY17" t="str">
            <v>L-VT-23</v>
          </cell>
        </row>
        <row r="18">
          <cell r="AY18" t="str">
            <v>L-VT-23</v>
          </cell>
        </row>
        <row r="19">
          <cell r="AY19" t="str">
            <v>L-VT-23</v>
          </cell>
        </row>
        <row r="20">
          <cell r="AY20" t="str">
            <v>L-VT-23</v>
          </cell>
        </row>
        <row r="21">
          <cell r="AY21">
            <v>0</v>
          </cell>
        </row>
        <row r="22">
          <cell r="AY22">
            <v>0</v>
          </cell>
        </row>
        <row r="23">
          <cell r="AY23">
            <v>0</v>
          </cell>
        </row>
        <row r="24">
          <cell r="AY24">
            <v>0</v>
          </cell>
        </row>
        <row r="25">
          <cell r="AY25">
            <v>0</v>
          </cell>
        </row>
        <row r="26">
          <cell r="AY26">
            <v>0</v>
          </cell>
        </row>
        <row r="27">
          <cell r="AY27">
            <v>0</v>
          </cell>
        </row>
        <row r="28">
          <cell r="AY28">
            <v>0</v>
          </cell>
        </row>
        <row r="29">
          <cell r="AY29">
            <v>0</v>
          </cell>
        </row>
        <row r="30">
          <cell r="AY30">
            <v>0</v>
          </cell>
        </row>
        <row r="31">
          <cell r="AY31">
            <v>0</v>
          </cell>
        </row>
        <row r="32">
          <cell r="AY32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pment List"/>
      <sheetName val="Option Lists"/>
      <sheetName val="MaterialsDatabase"/>
      <sheetName val="Equipment Database"/>
      <sheetName val="ENI COVER"/>
      <sheetName val="Rev Notes"/>
      <sheetName val="Materials"/>
      <sheetName val="Contents"/>
      <sheetName val="Abbreviations"/>
      <sheetName val="01 G.S. Wellheads &amp; Field Manif"/>
      <sheetName val="10 P.U. Inlet Handling_Separati"/>
      <sheetName val="11 P.U. Test Separation"/>
      <sheetName val="20 P.U.G. Inlet Gas Compression"/>
      <sheetName val="22 P.U.G. Gas Dehydration"/>
      <sheetName val="25 P.U.G. Gas Conditioning"/>
      <sheetName val="28 P.U.G. Gas Reinjection Syste"/>
      <sheetName val="31 P.U.L. Stabilisation"/>
      <sheetName val="41 P.S.S. Heating Medium"/>
      <sheetName val="42 P.S.S. Refrigeration"/>
      <sheetName val="44 P.S.S. Chemical Injection Sy"/>
      <sheetName val="46 P.S.S. HP Flare"/>
      <sheetName val="47 P.S.S. LP Flare"/>
      <sheetName val="49 P.S.S. Produced Water Treatm"/>
      <sheetName val="50 P.Uts. Closed Drains"/>
      <sheetName val="51 P.Uts. Open Drains"/>
      <sheetName val="57 P.Uts. Hydraulic Power Syste"/>
      <sheetName val="55. P.Uts. Inst &amp; Plant Air"/>
      <sheetName val="60 P.Uts. Utility Water"/>
      <sheetName val="70 S&amp;F.S. Fire-Gas Detection"/>
      <sheetName val="71 S&amp;F.S. Fire Water &amp; Foam Sys"/>
      <sheetName val="74 S&amp;F.S. Escape &amp; Passive Fir "/>
      <sheetName val="75 S&amp;F.S. Accommodation Facilit"/>
      <sheetName val="76 S&amp;F.S. HVAC Accommodation"/>
      <sheetName val="77 S&amp;F.S. Heating&amp;Ventilation "/>
      <sheetName val="78 S&amp;F.S. Workshop and Storage"/>
      <sheetName val="80 E,C,I.S. Main Power Gen 13kV"/>
      <sheetName val="81 E,C,I.S. Main Power Gen 7kV"/>
      <sheetName val="82 E,C,I.S. Main Power Gn &lt;660V"/>
      <sheetName val="83 E,C,I.S. Emergency Power 7kV"/>
      <sheetName val="84 E,C,I.S. Emergency Pow &lt;440V"/>
      <sheetName val="85 E,C,I.S. Battery System &amp; Un"/>
      <sheetName val="86 E,C,I.S. Earthing &amp; Lighting"/>
      <sheetName val="87 E,C,I.S. Control System"/>
      <sheetName val="88 E,C,I.S. Instrumentation-Ge "/>
      <sheetName val="89 E,C,I.S. Communication Syste"/>
      <sheetName val="100 C.S.ON.S Site Preparation "/>
      <sheetName val="101 C.S.ON.S Roads-Airstrip "/>
      <sheetName val="102 C.S.ON.S Foundation "/>
      <sheetName val="103 C.S.ON.S Structures "/>
      <sheetName val="104 C.S.ON.S Buildings"/>
      <sheetName val="105 C.S.ON.S Temporary Facilit "/>
      <sheetName val="107 C.S.ON.S Architectural Mult"/>
      <sheetName val="109 C.S.ON.S Other Civil Struc "/>
      <sheetName val="pro"/>
      <sheetName val=" CARNET-DE-SOUDURE "/>
      <sheetName val="REPAIR STATUS"/>
      <sheetName val="WPS PRCD"/>
      <sheetName val="DATA BASE"/>
      <sheetName val="Equipment_List"/>
      <sheetName val="Option_Lists"/>
      <sheetName val="Equipment_Database"/>
      <sheetName val="ENI_COVER"/>
      <sheetName val="Rev_Notes"/>
      <sheetName val="01_G_S__Wellheads_&amp;_Field_Manif"/>
      <sheetName val="10_P_U__Inlet_Handling_Separati"/>
      <sheetName val="11_P_U__Test_Separation"/>
      <sheetName val="20_P_U_G__Inlet_Gas_Compression"/>
      <sheetName val="22_P_U_G__Gas_Dehydration"/>
      <sheetName val="25_P_U_G__Gas_Conditioning"/>
      <sheetName val="28_P_U_G__Gas_Reinjection_Syste"/>
      <sheetName val="31_P_U_L__Stabilisation"/>
      <sheetName val="41_P_S_S__Heating_Medium"/>
      <sheetName val="42_P_S_S__Refrigeration"/>
      <sheetName val="44_P_S_S__Chemical_Injection_Sy"/>
      <sheetName val="46_P_S_S__HP_Flare"/>
      <sheetName val="47_P_S_S__LP_Flare"/>
      <sheetName val="49_P_S_S__Produced_Water_Treatm"/>
      <sheetName val="50_P_Uts__Closed_Drains"/>
      <sheetName val="51_P_Uts__Open_Drains"/>
      <sheetName val="57_P_Uts__Hydraulic_Power_Syste"/>
      <sheetName val="55__P_Uts__Inst_&amp;_Plant_Air"/>
      <sheetName val="60_P_Uts__Utility_Water"/>
      <sheetName val="70_S&amp;F_S__Fire-Gas_Detection"/>
      <sheetName val="71_S&amp;F_S__Fire_Water_&amp;_Foam_Sys"/>
      <sheetName val="74_S&amp;F_S__Escape_&amp;_Passive_Fir_"/>
      <sheetName val="75_S&amp;F_S__Accommodation_Facilit"/>
      <sheetName val="76_S&amp;F_S__HVAC_Accommodation"/>
      <sheetName val="77_S&amp;F_S__Heating&amp;Ventilation_"/>
      <sheetName val="78_S&amp;F_S__Workshop_and_Storage"/>
      <sheetName val="80_E,C,I_S__Main_Power_Gen_13kV"/>
      <sheetName val="81_E,C,I_S__Main_Power_Gen_7kV"/>
      <sheetName val="82_E,C,I_S__Main_Power_Gn_&lt;660V"/>
      <sheetName val="83_E,C,I_S__Emergency_Power_7kV"/>
      <sheetName val="84_E,C,I_S__Emergency_Pow_&lt;440V"/>
      <sheetName val="85_E,C,I_S__Battery_System_&amp;_Un"/>
      <sheetName val="86_E,C,I_S__Earthing_&amp;_Lighting"/>
      <sheetName val="87_E,C,I_S__Control_System"/>
      <sheetName val="88_E,C,I_S__Instrumentation-Ge_"/>
      <sheetName val="89_E,C,I_S__Communication_Syste"/>
      <sheetName val="100_C_S_ON_S_Site_Preparation_"/>
      <sheetName val="101_C_S_ON_S_Roads-Airstrip_"/>
      <sheetName val="102_C_S_ON_S_Foundation_"/>
      <sheetName val="103_C_S_ON_S_Structures_"/>
      <sheetName val="104_C_S_ON_S_Buildings"/>
      <sheetName val="105_C_S_ON_S_Temporary_Facilit_"/>
      <sheetName val="107_C_S_ON_S_Architectural_Mult"/>
      <sheetName val="109_C_S_ON_S_Other_Civil_Struc_"/>
      <sheetName val="_CARNET-DE-SOUDURE_"/>
      <sheetName val="REPAIR_STATUS"/>
      <sheetName val="WPS_PRCD"/>
      <sheetName val="Equipment_List1"/>
      <sheetName val="Option_Lists1"/>
      <sheetName val="Equipment_Database1"/>
      <sheetName val="ENI_COVER1"/>
      <sheetName val="Rev_Notes1"/>
      <sheetName val="01_G_S__Wellheads_&amp;_Field_Mani1"/>
      <sheetName val="10_P_U__Inlet_Handling_Separat1"/>
      <sheetName val="11_P_U__Test_Separation1"/>
      <sheetName val="20_P_U_G__Inlet_Gas_Compressio1"/>
      <sheetName val="22_P_U_G__Gas_Dehydration1"/>
      <sheetName val="25_P_U_G__Gas_Conditioning1"/>
      <sheetName val="28_P_U_G__Gas_Reinjection_Syst1"/>
      <sheetName val="31_P_U_L__Stabilisation1"/>
      <sheetName val="41_P_S_S__Heating_Medium1"/>
      <sheetName val="42_P_S_S__Refrigeration1"/>
      <sheetName val="44_P_S_S__Chemical_Injection_S1"/>
      <sheetName val="46_P_S_S__HP_Flare1"/>
      <sheetName val="47_P_S_S__LP_Flare1"/>
      <sheetName val="49_P_S_S__Produced_Water_Treat1"/>
      <sheetName val="50_P_Uts__Closed_Drains1"/>
      <sheetName val="51_P_Uts__Open_Drains1"/>
      <sheetName val="57_P_Uts__Hydraulic_Power_Syst1"/>
      <sheetName val="55__P_Uts__Inst_&amp;_Plant_Air1"/>
      <sheetName val="60_P_Uts__Utility_Water1"/>
      <sheetName val="70_S&amp;F_S__Fire-Gas_Detection1"/>
      <sheetName val="71_S&amp;F_S__Fire_Water_&amp;_Foam_Sy1"/>
      <sheetName val="74_S&amp;F_S__Escape_&amp;_Passive_Fir1"/>
      <sheetName val="75_S&amp;F_S__Accommodation_Facili1"/>
      <sheetName val="76_S&amp;F_S__HVAC_Accommodation1"/>
      <sheetName val="77_S&amp;F_S__Heating&amp;Ventilation_1"/>
      <sheetName val="78_S&amp;F_S__Workshop_and_Storage1"/>
      <sheetName val="80_E,C,I_S__Main_Power_Gen_13k1"/>
      <sheetName val="81_E,C,I_S__Main_Power_Gen_7kV1"/>
      <sheetName val="82_E,C,I_S__Main_Power_Gn_&lt;6601"/>
      <sheetName val="83_E,C,I_S__Emergency_Power_7k1"/>
      <sheetName val="84_E,C,I_S__Emergency_Pow_&lt;4401"/>
      <sheetName val="85_E,C,I_S__Battery_System_&amp;_U1"/>
      <sheetName val="86_E,C,I_S__Earthing_&amp;_Lightin1"/>
      <sheetName val="87_E,C,I_S__Control_System1"/>
      <sheetName val="88_E,C,I_S__Instrumentation-Ge1"/>
      <sheetName val="89_E,C,I_S__Communication_Syst1"/>
      <sheetName val="100_C_S_ON_S_Site_Preparation_1"/>
      <sheetName val="101_C_S_ON_S_Roads-Airstrip_1"/>
      <sheetName val="102_C_S_ON_S_Foundation_1"/>
      <sheetName val="103_C_S_ON_S_Structures_1"/>
      <sheetName val="104_C_S_ON_S_Buildings1"/>
      <sheetName val="105_C_S_ON_S_Temporary_Facilit1"/>
      <sheetName val="107_C_S_ON_S_Architectural_Mul1"/>
      <sheetName val="109_C_S_ON_S_Other_Civil_Struc1"/>
      <sheetName val="_CARNET-DE-SOUDURE_1"/>
      <sheetName val="REPAIR_STATUS1"/>
      <sheetName val="WPS_PRCD1"/>
      <sheetName val="당초"/>
      <sheetName val="AD merkblatter dış basınç"/>
      <sheetName val="도급양식"/>
      <sheetName val="WPS"/>
      <sheetName val="laroux"/>
      <sheetName val="Equipment"/>
      <sheetName val="Piping"/>
      <sheetName val="Insulation"/>
      <sheetName val="Instrumentation"/>
      <sheetName val="Painting"/>
      <sheetName val="Structural"/>
      <sheetName val="CAFC Equipment List- 1Jun"/>
      <sheetName val="(2) HSR_Output"/>
      <sheetName val="(1) Stream Description"/>
      <sheetName val="Precios"/>
      <sheetName val="PUMP"/>
      <sheetName val="Main"/>
      <sheetName val="Data"/>
      <sheetName val="TWO PASS"/>
      <sheetName val="THREE PASS"/>
      <sheetName val="WELDBOOK"/>
      <sheetName val="DESCRIPTION"/>
      <sheetName val="BM DATA SHEET"/>
      <sheetName val="Cover"/>
    </sheetNames>
    <sheetDataSet>
      <sheetData sheetId="0"/>
      <sheetData sheetId="1"/>
      <sheetData sheetId="2">
        <row r="1">
          <cell r="A1" t="str">
            <v>Material Description</v>
          </cell>
        </row>
        <row r="2">
          <cell r="A2">
            <v>625</v>
          </cell>
        </row>
        <row r="3">
          <cell r="A3">
            <v>825</v>
          </cell>
        </row>
        <row r="4">
          <cell r="A4" t="str">
            <v>CRA</v>
          </cell>
        </row>
        <row r="5">
          <cell r="A5" t="str">
            <v>CS</v>
          </cell>
        </row>
        <row r="6">
          <cell r="A6" t="str">
            <v>CS - GF Lined</v>
          </cell>
        </row>
        <row r="7">
          <cell r="A7" t="str">
            <v>CS - GF Lined &gt; 15 t</v>
          </cell>
        </row>
        <row r="8">
          <cell r="A8" t="str">
            <v>CS + 316L</v>
          </cell>
        </row>
        <row r="9">
          <cell r="A9" t="str">
            <v>CS + 316L clad</v>
          </cell>
        </row>
        <row r="10">
          <cell r="A10" t="str">
            <v>CS + 625 clad</v>
          </cell>
        </row>
        <row r="11">
          <cell r="A11" t="str">
            <v>CS + phenolic coating</v>
          </cell>
        </row>
        <row r="12">
          <cell r="A12" t="str">
            <v>CS Clad</v>
          </cell>
        </row>
        <row r="13">
          <cell r="A13" t="str">
            <v>CS Rubber Lined</v>
          </cell>
        </row>
        <row r="14">
          <cell r="A14" t="str">
            <v>CS/NACE</v>
          </cell>
        </row>
        <row r="15">
          <cell r="A15" t="str">
            <v>CS-Insulated</v>
          </cell>
        </row>
        <row r="16">
          <cell r="A16" t="str">
            <v>GRP</v>
          </cell>
        </row>
        <row r="17">
          <cell r="A17" t="str">
            <v>LTCS</v>
          </cell>
        </row>
        <row r="18">
          <cell r="A18" t="str">
            <v>SS</v>
          </cell>
        </row>
        <row r="19">
          <cell r="A19" t="str">
            <v>SS 316</v>
          </cell>
        </row>
        <row r="20">
          <cell r="A20" t="str">
            <v>SS CS Frame</v>
          </cell>
        </row>
        <row r="21">
          <cell r="A21" t="str">
            <v>Ti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BASE"/>
      <sheetName val="PROG"/>
      <sheetName val="FLASH"/>
      <sheetName val="Welding Report"/>
      <sheetName val="PV REP"/>
      <sheetName val="RT"/>
      <sheetName val="PROG PT"/>
      <sheetName val="PT"/>
      <sheetName val="REPAIR STATUS"/>
      <sheetName val="CLASS PERCENT"/>
      <sheetName val="INFO"/>
      <sheetName val="ISO REL"/>
      <sheetName val="PWHT"/>
      <sheetName val="WPS PRCD"/>
      <sheetName val="SPOOL REL"/>
      <sheetName val="Feuil6"/>
      <sheetName val="DATA BASE GTP"/>
      <sheetName val="Feuil3"/>
      <sheetName val="Feuil4"/>
      <sheetName val="PWHT HARD STATUS"/>
      <sheetName val="SPL REL"/>
      <sheetName val="HARDNESS"/>
      <sheetName val="PMI DATA"/>
      <sheetName val="PMI"/>
      <sheetName val="FERRITE"/>
      <sheetName val="Feuil1"/>
      <sheetName val="Feuil2"/>
      <sheetName val="Feuil5"/>
      <sheetName val="ANNULER"/>
      <sheetName val="PMI D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Y1" t="str">
            <v>ALL</v>
          </cell>
        </row>
        <row r="2">
          <cell r="Y2" t="str">
            <v>CS</v>
          </cell>
        </row>
        <row r="3">
          <cell r="Y3" t="str">
            <v>S S</v>
          </cell>
        </row>
        <row r="4">
          <cell r="Y4" t="str">
            <v>DSS</v>
          </cell>
        </row>
      </sheetData>
      <sheetData sheetId="9">
        <row r="1">
          <cell r="Y1" t="str">
            <v>ALL</v>
          </cell>
        </row>
      </sheetData>
      <sheetData sheetId="10"/>
      <sheetData sheetId="11">
        <row r="1">
          <cell r="Y1" t="str">
            <v>ALL</v>
          </cell>
        </row>
      </sheetData>
      <sheetData sheetId="12">
        <row r="1">
          <cell r="Y1" t="str">
            <v>ALL</v>
          </cell>
        </row>
      </sheetData>
      <sheetData sheetId="13">
        <row r="4">
          <cell r="G4" t="str">
            <v>GTAW</v>
          </cell>
        </row>
        <row r="5">
          <cell r="G5" t="str">
            <v>GTAW+SMAW</v>
          </cell>
        </row>
        <row r="6">
          <cell r="G6" t="str">
            <v>SMAW</v>
          </cell>
        </row>
        <row r="7">
          <cell r="G7" t="str">
            <v>GMAW+FCAW</v>
          </cell>
        </row>
        <row r="8">
          <cell r="G8" t="str">
            <v>GTAW+SMAW</v>
          </cell>
        </row>
        <row r="9">
          <cell r="G9" t="str">
            <v>SMAW</v>
          </cell>
        </row>
        <row r="10">
          <cell r="G10" t="str">
            <v>GMAW+FCAW</v>
          </cell>
        </row>
        <row r="11">
          <cell r="G11" t="str">
            <v>SMAW</v>
          </cell>
        </row>
        <row r="12">
          <cell r="G12" t="str">
            <v>GTAW</v>
          </cell>
        </row>
        <row r="13">
          <cell r="G13" t="str">
            <v>GTAW+SMAW</v>
          </cell>
        </row>
        <row r="14">
          <cell r="G14" t="str">
            <v>SMAW</v>
          </cell>
        </row>
        <row r="15">
          <cell r="G15" t="str">
            <v>GMAW+FCAW</v>
          </cell>
        </row>
        <row r="16">
          <cell r="G16" t="str">
            <v>GTAW+SMAW</v>
          </cell>
        </row>
        <row r="17">
          <cell r="G17" t="str">
            <v>SMAW</v>
          </cell>
        </row>
        <row r="18">
          <cell r="G18" t="str">
            <v>GTAW+SMAW</v>
          </cell>
        </row>
        <row r="19">
          <cell r="G19" t="str">
            <v>GMAW+FCAW</v>
          </cell>
        </row>
        <row r="20">
          <cell r="G20" t="str">
            <v>SMAW</v>
          </cell>
        </row>
        <row r="21">
          <cell r="G21" t="str">
            <v>GTAW</v>
          </cell>
        </row>
        <row r="22">
          <cell r="G22" t="str">
            <v>GTAW+SMAW</v>
          </cell>
        </row>
        <row r="23">
          <cell r="G23" t="str">
            <v>GTAW+SMAW</v>
          </cell>
        </row>
        <row r="24">
          <cell r="G24" t="str">
            <v>SMAW</v>
          </cell>
        </row>
        <row r="25">
          <cell r="G25" t="str">
            <v>SMAW</v>
          </cell>
        </row>
        <row r="26">
          <cell r="G26" t="str">
            <v>GMAW+FCAW</v>
          </cell>
        </row>
        <row r="27">
          <cell r="G27" t="str">
            <v>GTAW+SMAW</v>
          </cell>
        </row>
        <row r="28">
          <cell r="G28" t="str">
            <v>SMAW</v>
          </cell>
        </row>
        <row r="29">
          <cell r="G29" t="str">
            <v>GMAW+FCAW</v>
          </cell>
        </row>
        <row r="30">
          <cell r="G30" t="str">
            <v>SMAW</v>
          </cell>
        </row>
        <row r="31">
          <cell r="G31" t="str">
            <v>GTAW</v>
          </cell>
        </row>
        <row r="32">
          <cell r="G32" t="str">
            <v>GTAW+SMAW</v>
          </cell>
        </row>
        <row r="33">
          <cell r="G33" t="str">
            <v>GTAW+SMAW</v>
          </cell>
        </row>
        <row r="34">
          <cell r="G34" t="str">
            <v>GTAW</v>
          </cell>
        </row>
        <row r="35">
          <cell r="G35" t="str">
            <v>GTAW+SMAW</v>
          </cell>
        </row>
        <row r="36">
          <cell r="G36" t="str">
            <v>GTAW+SMAW</v>
          </cell>
        </row>
        <row r="37">
          <cell r="G37" t="str">
            <v>GTAW+SMAW</v>
          </cell>
        </row>
        <row r="38">
          <cell r="G38" t="str">
            <v>GTAW+SMAW</v>
          </cell>
        </row>
        <row r="39">
          <cell r="G39" t="str">
            <v>GTAW+SMAW</v>
          </cell>
        </row>
        <row r="40">
          <cell r="G40" t="str">
            <v>GTAW</v>
          </cell>
        </row>
        <row r="41">
          <cell r="G41" t="str">
            <v>GTAW+SMAW</v>
          </cell>
        </row>
        <row r="42">
          <cell r="G42" t="str">
            <v>GTAW+SMAW</v>
          </cell>
        </row>
        <row r="43">
          <cell r="G43" t="str">
            <v>GTAW+SMAW</v>
          </cell>
        </row>
        <row r="44">
          <cell r="G44" t="str">
            <v>GTAW+SMAW</v>
          </cell>
        </row>
        <row r="45">
          <cell r="G45" t="str">
            <v>GTAW+SMAW</v>
          </cell>
        </row>
        <row r="46">
          <cell r="G46" t="str">
            <v>GTAW+SMAW</v>
          </cell>
        </row>
        <row r="47">
          <cell r="G47" t="str">
            <v>SMAW</v>
          </cell>
        </row>
        <row r="48">
          <cell r="G48" t="str">
            <v>GMAW+FCAW</v>
          </cell>
        </row>
        <row r="49">
          <cell r="G49" t="str">
            <v>SMAW</v>
          </cell>
        </row>
        <row r="50">
          <cell r="G50" t="str">
            <v>GTAW+GMAW</v>
          </cell>
        </row>
        <row r="51">
          <cell r="G51" t="str">
            <v>GTAW+GMAW</v>
          </cell>
        </row>
        <row r="52">
          <cell r="G52" t="str">
            <v>GTAW+GMAW</v>
          </cell>
        </row>
        <row r="53">
          <cell r="G53" t="str">
            <v>GTAW+FCAW</v>
          </cell>
        </row>
        <row r="54">
          <cell r="G54" t="str">
            <v>GTAW+FCAW</v>
          </cell>
        </row>
        <row r="55">
          <cell r="G55" t="str">
            <v>GTAW+FCAW</v>
          </cell>
        </row>
      </sheetData>
      <sheetData sheetId="14"/>
      <sheetData sheetId="15"/>
      <sheetData sheetId="16" refreshError="1"/>
      <sheetData sheetId="17"/>
      <sheetData sheetId="18"/>
      <sheetData sheetId="19">
        <row r="1">
          <cell r="Y1" t="str">
            <v>ALL</v>
          </cell>
        </row>
      </sheetData>
      <sheetData sheetId="20"/>
      <sheetData sheetId="21">
        <row r="4">
          <cell r="G4" t="str">
            <v>GTAW</v>
          </cell>
        </row>
      </sheetData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BASE"/>
      <sheetName val="PROG"/>
      <sheetName val="FLASH"/>
      <sheetName val="Welding Report"/>
      <sheetName val="PV REP"/>
      <sheetName val="RT"/>
      <sheetName val="PROG PT"/>
      <sheetName val="PT"/>
      <sheetName val="REPAIR STATUS"/>
      <sheetName val="CLASS PERCENT"/>
      <sheetName val="INFO"/>
      <sheetName val="ISO REL"/>
      <sheetName val="PWHT"/>
      <sheetName val="WPS PRCD"/>
      <sheetName val="SPOOL REL"/>
      <sheetName val="Feuil6"/>
      <sheetName val="DATA BASE GTP"/>
      <sheetName val="Feuil3"/>
      <sheetName val="Feuil4"/>
      <sheetName val="PWHT HARD STATUS"/>
      <sheetName val="SPL REL"/>
      <sheetName val="HARDNESS"/>
      <sheetName val="PMI DATA"/>
      <sheetName val="PMI"/>
      <sheetName val="FERRITE"/>
      <sheetName val="Feuil1"/>
      <sheetName val="Feuil2"/>
      <sheetName val="Feuil5"/>
      <sheetName val="ANNULER"/>
      <sheetName val="PMI D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Y1" t="str">
            <v>ALL</v>
          </cell>
        </row>
        <row r="2">
          <cell r="Y2" t="str">
            <v>CS</v>
          </cell>
        </row>
        <row r="3">
          <cell r="Y3" t="str">
            <v>S S</v>
          </cell>
        </row>
        <row r="4">
          <cell r="Y4" t="str">
            <v>DSS</v>
          </cell>
        </row>
      </sheetData>
      <sheetData sheetId="9">
        <row r="1">
          <cell r="Y1" t="str">
            <v>ALL</v>
          </cell>
        </row>
      </sheetData>
      <sheetData sheetId="10"/>
      <sheetData sheetId="11">
        <row r="1">
          <cell r="Y1" t="str">
            <v>ALL</v>
          </cell>
        </row>
      </sheetData>
      <sheetData sheetId="12">
        <row r="1">
          <cell r="Y1" t="str">
            <v>ALL</v>
          </cell>
        </row>
      </sheetData>
      <sheetData sheetId="13">
        <row r="4">
          <cell r="G4" t="str">
            <v>GTAW</v>
          </cell>
        </row>
        <row r="5">
          <cell r="G5" t="str">
            <v>GTAW+SMAW</v>
          </cell>
        </row>
        <row r="6">
          <cell r="G6" t="str">
            <v>SMAW</v>
          </cell>
        </row>
        <row r="7">
          <cell r="G7" t="str">
            <v>GMAW+FCAW</v>
          </cell>
        </row>
        <row r="8">
          <cell r="G8" t="str">
            <v>GTAW+SMAW</v>
          </cell>
        </row>
        <row r="9">
          <cell r="G9" t="str">
            <v>SMAW</v>
          </cell>
        </row>
        <row r="10">
          <cell r="G10" t="str">
            <v>GMAW+FCAW</v>
          </cell>
        </row>
        <row r="11">
          <cell r="G11" t="str">
            <v>SMAW</v>
          </cell>
        </row>
        <row r="12">
          <cell r="G12" t="str">
            <v>GTAW</v>
          </cell>
        </row>
        <row r="13">
          <cell r="G13" t="str">
            <v>GTAW+SMAW</v>
          </cell>
        </row>
        <row r="14">
          <cell r="G14" t="str">
            <v>SMAW</v>
          </cell>
        </row>
        <row r="15">
          <cell r="G15" t="str">
            <v>GMAW+FCAW</v>
          </cell>
        </row>
        <row r="16">
          <cell r="G16" t="str">
            <v>GTAW+SMAW</v>
          </cell>
        </row>
        <row r="17">
          <cell r="G17" t="str">
            <v>SMAW</v>
          </cell>
        </row>
        <row r="18">
          <cell r="G18" t="str">
            <v>GTAW+SMAW</v>
          </cell>
        </row>
        <row r="19">
          <cell r="G19" t="str">
            <v>GMAW+FCAW</v>
          </cell>
        </row>
        <row r="20">
          <cell r="G20" t="str">
            <v>SMAW</v>
          </cell>
        </row>
        <row r="21">
          <cell r="G21" t="str">
            <v>GTAW</v>
          </cell>
        </row>
        <row r="22">
          <cell r="G22" t="str">
            <v>GTAW+SMAW</v>
          </cell>
        </row>
        <row r="23">
          <cell r="G23" t="str">
            <v>GTAW+SMAW</v>
          </cell>
        </row>
        <row r="24">
          <cell r="G24" t="str">
            <v>SMAW</v>
          </cell>
        </row>
        <row r="25">
          <cell r="G25" t="str">
            <v>SMAW</v>
          </cell>
        </row>
        <row r="26">
          <cell r="G26" t="str">
            <v>GMAW+FCAW</v>
          </cell>
        </row>
        <row r="27">
          <cell r="G27" t="str">
            <v>GTAW+SMAW</v>
          </cell>
        </row>
        <row r="28">
          <cell r="G28" t="str">
            <v>SMAW</v>
          </cell>
        </row>
        <row r="29">
          <cell r="G29" t="str">
            <v>GMAW+FCAW</v>
          </cell>
        </row>
        <row r="30">
          <cell r="G30" t="str">
            <v>SMAW</v>
          </cell>
        </row>
        <row r="31">
          <cell r="G31" t="str">
            <v>GTAW</v>
          </cell>
        </row>
        <row r="32">
          <cell r="G32" t="str">
            <v>GTAW+SMAW</v>
          </cell>
        </row>
        <row r="33">
          <cell r="G33" t="str">
            <v>GTAW+SMAW</v>
          </cell>
        </row>
        <row r="34">
          <cell r="G34" t="str">
            <v>GTAW</v>
          </cell>
        </row>
        <row r="35">
          <cell r="G35" t="str">
            <v>GTAW+SMAW</v>
          </cell>
        </row>
        <row r="36">
          <cell r="G36" t="str">
            <v>GTAW+SMAW</v>
          </cell>
        </row>
        <row r="37">
          <cell r="G37" t="str">
            <v>GTAW+SMAW</v>
          </cell>
        </row>
        <row r="38">
          <cell r="G38" t="str">
            <v>GTAW+SMAW</v>
          </cell>
        </row>
        <row r="39">
          <cell r="G39" t="str">
            <v>GTAW+SMAW</v>
          </cell>
        </row>
        <row r="40">
          <cell r="G40" t="str">
            <v>GTAW</v>
          </cell>
        </row>
        <row r="41">
          <cell r="G41" t="str">
            <v>GTAW+SMAW</v>
          </cell>
        </row>
        <row r="42">
          <cell r="G42" t="str">
            <v>GTAW+SMAW</v>
          </cell>
        </row>
        <row r="43">
          <cell r="G43" t="str">
            <v>GTAW+SMAW</v>
          </cell>
        </row>
        <row r="44">
          <cell r="G44" t="str">
            <v>GTAW+SMAW</v>
          </cell>
        </row>
        <row r="45">
          <cell r="G45" t="str">
            <v>GTAW+SMAW</v>
          </cell>
        </row>
        <row r="46">
          <cell r="G46" t="str">
            <v>GTAW+SMAW</v>
          </cell>
        </row>
        <row r="47">
          <cell r="G47" t="str">
            <v>SMAW</v>
          </cell>
        </row>
        <row r="48">
          <cell r="G48" t="str">
            <v>GMAW+FCAW</v>
          </cell>
        </row>
        <row r="49">
          <cell r="G49" t="str">
            <v>SMAW</v>
          </cell>
        </row>
        <row r="50">
          <cell r="G50" t="str">
            <v>GTAW+GMAW</v>
          </cell>
        </row>
        <row r="51">
          <cell r="G51" t="str">
            <v>GTAW+GMAW</v>
          </cell>
        </row>
        <row r="52">
          <cell r="G52" t="str">
            <v>GTAW+GMAW</v>
          </cell>
        </row>
        <row r="53">
          <cell r="G53" t="str">
            <v>GTAW+FCAW</v>
          </cell>
        </row>
        <row r="54">
          <cell r="G54" t="str">
            <v>GTAW+FCAW</v>
          </cell>
        </row>
        <row r="55">
          <cell r="G55" t="str">
            <v>GTAW+FCAW</v>
          </cell>
        </row>
      </sheetData>
      <sheetData sheetId="14"/>
      <sheetData sheetId="15"/>
      <sheetData sheetId="16" refreshError="1"/>
      <sheetData sheetId="17"/>
      <sheetData sheetId="18"/>
      <sheetData sheetId="19">
        <row r="1">
          <cell r="Y1" t="str">
            <v>ALL</v>
          </cell>
        </row>
      </sheetData>
      <sheetData sheetId="20"/>
      <sheetData sheetId="21">
        <row r="4">
          <cell r="G4" t="str">
            <v>GTAW</v>
          </cell>
        </row>
      </sheetData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BASE"/>
      <sheetName val="PROG"/>
      <sheetName val="FLASH"/>
      <sheetName val="Welding Report"/>
      <sheetName val="PV REP"/>
      <sheetName val="RT"/>
      <sheetName val="PROG PT"/>
      <sheetName val="PT"/>
      <sheetName val="REPAIR STATUS"/>
      <sheetName val="CLASS PERCENT"/>
      <sheetName val="INFO"/>
      <sheetName val="ISO REL"/>
      <sheetName val="PWHT"/>
      <sheetName val="WPS PRCD"/>
      <sheetName val="SPOOL REL"/>
      <sheetName val="Feuil6"/>
      <sheetName val="DATA BASE GTP"/>
      <sheetName val="Feuil3"/>
      <sheetName val="Feuil4"/>
      <sheetName val="PWHT HARD STATUS"/>
      <sheetName val="SPL REL"/>
      <sheetName val="HARDNESS"/>
      <sheetName val="PMI DATA"/>
      <sheetName val="PMI"/>
      <sheetName val="FERRITE"/>
      <sheetName val="Feuil1"/>
      <sheetName val="Feuil2"/>
      <sheetName val="Feuil5"/>
      <sheetName val="ANNULER"/>
      <sheetName val="PMI D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Y1" t="str">
            <v>ALL</v>
          </cell>
        </row>
        <row r="2">
          <cell r="Y2" t="str">
            <v>CS</v>
          </cell>
        </row>
        <row r="3">
          <cell r="Y3" t="str">
            <v>S S</v>
          </cell>
        </row>
        <row r="4">
          <cell r="Y4" t="str">
            <v>DSS</v>
          </cell>
        </row>
      </sheetData>
      <sheetData sheetId="9">
        <row r="1">
          <cell r="Y1" t="str">
            <v>ALL</v>
          </cell>
        </row>
      </sheetData>
      <sheetData sheetId="10"/>
      <sheetData sheetId="11">
        <row r="1">
          <cell r="Y1" t="str">
            <v>ALL</v>
          </cell>
        </row>
      </sheetData>
      <sheetData sheetId="12"/>
      <sheetData sheetId="13">
        <row r="4">
          <cell r="G4" t="str">
            <v>GTAW</v>
          </cell>
        </row>
        <row r="5">
          <cell r="G5" t="str">
            <v>GTAW+SMAW</v>
          </cell>
        </row>
        <row r="6">
          <cell r="G6" t="str">
            <v>SMAW</v>
          </cell>
        </row>
        <row r="7">
          <cell r="G7" t="str">
            <v>GMAW+FCAW</v>
          </cell>
        </row>
        <row r="8">
          <cell r="G8" t="str">
            <v>GTAW+SMAW</v>
          </cell>
        </row>
        <row r="9">
          <cell r="G9" t="str">
            <v>SMAW</v>
          </cell>
        </row>
        <row r="10">
          <cell r="G10" t="str">
            <v>GMAW+FCAW</v>
          </cell>
        </row>
        <row r="11">
          <cell r="G11" t="str">
            <v>SMAW</v>
          </cell>
        </row>
        <row r="12">
          <cell r="G12" t="str">
            <v>GTAW</v>
          </cell>
        </row>
        <row r="13">
          <cell r="G13" t="str">
            <v>GTAW+SMAW</v>
          </cell>
        </row>
        <row r="14">
          <cell r="G14" t="str">
            <v>SMAW</v>
          </cell>
        </row>
        <row r="15">
          <cell r="G15" t="str">
            <v>GMAW+FCAW</v>
          </cell>
        </row>
        <row r="16">
          <cell r="G16" t="str">
            <v>GTAW+SMAW</v>
          </cell>
        </row>
        <row r="17">
          <cell r="G17" t="str">
            <v>SMAW</v>
          </cell>
        </row>
        <row r="18">
          <cell r="G18" t="str">
            <v>GTAW+SMAW</v>
          </cell>
        </row>
        <row r="19">
          <cell r="G19" t="str">
            <v>GMAW+FCAW</v>
          </cell>
        </row>
        <row r="20">
          <cell r="G20" t="str">
            <v>SMAW</v>
          </cell>
        </row>
        <row r="21">
          <cell r="G21" t="str">
            <v>GTAW</v>
          </cell>
        </row>
        <row r="22">
          <cell r="G22" t="str">
            <v>GTAW+SMAW</v>
          </cell>
        </row>
        <row r="23">
          <cell r="G23" t="str">
            <v>GTAW+SMAW</v>
          </cell>
        </row>
        <row r="24">
          <cell r="G24" t="str">
            <v>SMAW</v>
          </cell>
        </row>
        <row r="25">
          <cell r="G25" t="str">
            <v>SMAW</v>
          </cell>
        </row>
        <row r="26">
          <cell r="G26" t="str">
            <v>GMAW+FCAW</v>
          </cell>
        </row>
        <row r="27">
          <cell r="G27" t="str">
            <v>GTAW+SMAW</v>
          </cell>
        </row>
        <row r="28">
          <cell r="G28" t="str">
            <v>SMAW</v>
          </cell>
        </row>
        <row r="29">
          <cell r="G29" t="str">
            <v>GMAW+FCAW</v>
          </cell>
        </row>
        <row r="30">
          <cell r="G30" t="str">
            <v>SMAW</v>
          </cell>
        </row>
        <row r="31">
          <cell r="G31" t="str">
            <v>GTAW</v>
          </cell>
        </row>
        <row r="32">
          <cell r="G32" t="str">
            <v>GTAW+SMAW</v>
          </cell>
        </row>
        <row r="33">
          <cell r="G33" t="str">
            <v>GTAW+SMAW</v>
          </cell>
        </row>
        <row r="34">
          <cell r="G34" t="str">
            <v>GTAW</v>
          </cell>
        </row>
        <row r="35">
          <cell r="G35" t="str">
            <v>GTAW+SMAW</v>
          </cell>
        </row>
        <row r="36">
          <cell r="G36" t="str">
            <v>GTAW+SMAW</v>
          </cell>
        </row>
        <row r="37">
          <cell r="G37" t="str">
            <v>GTAW+SMAW</v>
          </cell>
        </row>
        <row r="38">
          <cell r="G38" t="str">
            <v>GTAW+SMAW</v>
          </cell>
        </row>
        <row r="39">
          <cell r="G39" t="str">
            <v>GTAW+SMAW</v>
          </cell>
        </row>
        <row r="40">
          <cell r="G40" t="str">
            <v>GTAW</v>
          </cell>
        </row>
        <row r="41">
          <cell r="G41" t="str">
            <v>GTAW+SMAW</v>
          </cell>
        </row>
        <row r="42">
          <cell r="G42" t="str">
            <v>GTAW+SMAW</v>
          </cell>
        </row>
        <row r="43">
          <cell r="G43" t="str">
            <v>GTAW+SMAW</v>
          </cell>
        </row>
        <row r="44">
          <cell r="G44" t="str">
            <v>GTAW+SMAW</v>
          </cell>
        </row>
        <row r="45">
          <cell r="G45" t="str">
            <v>GTAW+SMAW</v>
          </cell>
        </row>
        <row r="46">
          <cell r="G46" t="str">
            <v>GTAW+SMAW</v>
          </cell>
        </row>
        <row r="47">
          <cell r="G47" t="str">
            <v>SMAW</v>
          </cell>
        </row>
        <row r="48">
          <cell r="G48" t="str">
            <v>GMAW+FCAW</v>
          </cell>
        </row>
        <row r="49">
          <cell r="G49" t="str">
            <v>SMAW</v>
          </cell>
        </row>
        <row r="50">
          <cell r="G50" t="str">
            <v>GTAW+GMAW</v>
          </cell>
        </row>
        <row r="51">
          <cell r="G51" t="str">
            <v>GTAW+GMAW</v>
          </cell>
        </row>
        <row r="52">
          <cell r="G52" t="str">
            <v>GTAW+GMAW</v>
          </cell>
        </row>
        <row r="53">
          <cell r="G53" t="str">
            <v>GTAW+FCAW</v>
          </cell>
        </row>
        <row r="54">
          <cell r="G54" t="str">
            <v>GTAW+FCAW</v>
          </cell>
        </row>
        <row r="55">
          <cell r="G55" t="str">
            <v>GTAW+FCAW</v>
          </cell>
        </row>
      </sheetData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BASE"/>
      <sheetName val="PROG"/>
      <sheetName val="FLASH"/>
      <sheetName val="Welding Report"/>
      <sheetName val="PV REP"/>
      <sheetName val="RT"/>
      <sheetName val="PROG PT"/>
      <sheetName val="PT"/>
      <sheetName val="REPAIR STATUS"/>
      <sheetName val="CLASS PERCENT"/>
      <sheetName val="INFO"/>
      <sheetName val="ISO REL"/>
      <sheetName val="PWHT"/>
      <sheetName val="WPS PRCD"/>
      <sheetName val="SPOOL REL"/>
      <sheetName val="Feuil6"/>
      <sheetName val="DATA BASE GTP"/>
      <sheetName val="Feuil3"/>
      <sheetName val="Feuil4"/>
      <sheetName val="PWHT HARD STATUS"/>
      <sheetName val="SPL REL"/>
      <sheetName val="HARDNESS"/>
      <sheetName val="PMI DATA"/>
      <sheetName val="PMI"/>
      <sheetName val="FERRITE"/>
      <sheetName val="Feuil1"/>
      <sheetName val="Feuil2"/>
      <sheetName val="Feuil5"/>
      <sheetName val="ANNULER"/>
      <sheetName val="PMI D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Y1" t="str">
            <v>ALL</v>
          </cell>
        </row>
        <row r="2">
          <cell r="Y2" t="str">
            <v>CS</v>
          </cell>
        </row>
        <row r="3">
          <cell r="Y3" t="str">
            <v>S S</v>
          </cell>
        </row>
        <row r="4">
          <cell r="Y4" t="str">
            <v>DSS</v>
          </cell>
        </row>
      </sheetData>
      <sheetData sheetId="9">
        <row r="1">
          <cell r="Y1" t="str">
            <v>ALL</v>
          </cell>
        </row>
      </sheetData>
      <sheetData sheetId="10"/>
      <sheetData sheetId="11">
        <row r="1">
          <cell r="Y1" t="str">
            <v>ALL</v>
          </cell>
        </row>
      </sheetData>
      <sheetData sheetId="12">
        <row r="1">
          <cell r="Y1" t="str">
            <v>ALL</v>
          </cell>
        </row>
      </sheetData>
      <sheetData sheetId="13">
        <row r="4">
          <cell r="G4" t="str">
            <v>GTAW</v>
          </cell>
        </row>
        <row r="5">
          <cell r="G5" t="str">
            <v>GTAW+SMAW</v>
          </cell>
        </row>
        <row r="6">
          <cell r="G6" t="str">
            <v>SMAW</v>
          </cell>
        </row>
        <row r="7">
          <cell r="G7" t="str">
            <v>GMAW+FCAW</v>
          </cell>
        </row>
        <row r="8">
          <cell r="G8" t="str">
            <v>GTAW+SMAW</v>
          </cell>
        </row>
        <row r="9">
          <cell r="G9" t="str">
            <v>SMAW</v>
          </cell>
        </row>
        <row r="10">
          <cell r="G10" t="str">
            <v>GMAW+FCAW</v>
          </cell>
        </row>
        <row r="11">
          <cell r="G11" t="str">
            <v>SMAW</v>
          </cell>
        </row>
        <row r="12">
          <cell r="G12" t="str">
            <v>GTAW</v>
          </cell>
        </row>
        <row r="13">
          <cell r="G13" t="str">
            <v>GTAW+SMAW</v>
          </cell>
        </row>
        <row r="14">
          <cell r="G14" t="str">
            <v>SMAW</v>
          </cell>
        </row>
        <row r="15">
          <cell r="G15" t="str">
            <v>GMAW+FCAW</v>
          </cell>
        </row>
        <row r="16">
          <cell r="G16" t="str">
            <v>GTAW+SMAW</v>
          </cell>
        </row>
        <row r="17">
          <cell r="G17" t="str">
            <v>SMAW</v>
          </cell>
        </row>
        <row r="18">
          <cell r="G18" t="str">
            <v>GTAW+SMAW</v>
          </cell>
        </row>
        <row r="19">
          <cell r="G19" t="str">
            <v>GMAW+FCAW</v>
          </cell>
        </row>
        <row r="20">
          <cell r="G20" t="str">
            <v>SMAW</v>
          </cell>
        </row>
        <row r="21">
          <cell r="G21" t="str">
            <v>GTAW</v>
          </cell>
        </row>
        <row r="22">
          <cell r="G22" t="str">
            <v>GTAW+SMAW</v>
          </cell>
        </row>
        <row r="23">
          <cell r="G23" t="str">
            <v>GTAW+SMAW</v>
          </cell>
        </row>
        <row r="24">
          <cell r="G24" t="str">
            <v>SMAW</v>
          </cell>
        </row>
        <row r="25">
          <cell r="G25" t="str">
            <v>SMAW</v>
          </cell>
        </row>
        <row r="26">
          <cell r="G26" t="str">
            <v>GMAW+FCAW</v>
          </cell>
        </row>
        <row r="27">
          <cell r="G27" t="str">
            <v>GTAW+SMAW</v>
          </cell>
        </row>
        <row r="28">
          <cell r="G28" t="str">
            <v>SMAW</v>
          </cell>
        </row>
        <row r="29">
          <cell r="G29" t="str">
            <v>GMAW+FCAW</v>
          </cell>
        </row>
        <row r="30">
          <cell r="G30" t="str">
            <v>SMAW</v>
          </cell>
        </row>
        <row r="31">
          <cell r="G31" t="str">
            <v>GTAW</v>
          </cell>
        </row>
        <row r="32">
          <cell r="G32" t="str">
            <v>GTAW+SMAW</v>
          </cell>
        </row>
        <row r="33">
          <cell r="G33" t="str">
            <v>GTAW+SMAW</v>
          </cell>
        </row>
        <row r="34">
          <cell r="G34" t="str">
            <v>GTAW</v>
          </cell>
        </row>
        <row r="35">
          <cell r="G35" t="str">
            <v>GTAW+SMAW</v>
          </cell>
        </row>
        <row r="36">
          <cell r="G36" t="str">
            <v>GTAW+SMAW</v>
          </cell>
        </row>
        <row r="37">
          <cell r="G37" t="str">
            <v>GTAW+SMAW</v>
          </cell>
        </row>
        <row r="38">
          <cell r="G38" t="str">
            <v>GTAW+SMAW</v>
          </cell>
        </row>
        <row r="39">
          <cell r="G39" t="str">
            <v>GTAW+SMAW</v>
          </cell>
        </row>
        <row r="40">
          <cell r="G40" t="str">
            <v>GTAW</v>
          </cell>
        </row>
        <row r="41">
          <cell r="G41" t="str">
            <v>GTAW+SMAW</v>
          </cell>
        </row>
        <row r="42">
          <cell r="G42" t="str">
            <v>GTAW+SMAW</v>
          </cell>
        </row>
        <row r="43">
          <cell r="G43" t="str">
            <v>GTAW+SMAW</v>
          </cell>
        </row>
        <row r="44">
          <cell r="G44" t="str">
            <v>GTAW+SMAW</v>
          </cell>
        </row>
        <row r="45">
          <cell r="G45" t="str">
            <v>GTAW+SMAW</v>
          </cell>
        </row>
        <row r="46">
          <cell r="G46" t="str">
            <v>GTAW+SMAW</v>
          </cell>
        </row>
        <row r="47">
          <cell r="G47" t="str">
            <v>SMAW</v>
          </cell>
        </row>
        <row r="48">
          <cell r="G48" t="str">
            <v>GMAW+FCAW</v>
          </cell>
        </row>
        <row r="49">
          <cell r="G49" t="str">
            <v>SMAW</v>
          </cell>
        </row>
        <row r="50">
          <cell r="G50" t="str">
            <v>GTAW+GMAW</v>
          </cell>
        </row>
        <row r="51">
          <cell r="G51" t="str">
            <v>GTAW+GMAW</v>
          </cell>
        </row>
        <row r="52">
          <cell r="G52" t="str">
            <v>GTAW+GMAW</v>
          </cell>
        </row>
        <row r="53">
          <cell r="G53" t="str">
            <v>GTAW+FCAW</v>
          </cell>
        </row>
        <row r="54">
          <cell r="G54" t="str">
            <v>GTAW+FCAW</v>
          </cell>
        </row>
        <row r="55">
          <cell r="G55" t="str">
            <v>GTAW+FCAW</v>
          </cell>
        </row>
      </sheetData>
      <sheetData sheetId="14"/>
      <sheetData sheetId="15"/>
      <sheetData sheetId="16" refreshError="1"/>
      <sheetData sheetId="17"/>
      <sheetData sheetId="18"/>
      <sheetData sheetId="19">
        <row r="1">
          <cell r="Y1" t="str">
            <v>ALL</v>
          </cell>
        </row>
      </sheetData>
      <sheetData sheetId="20"/>
      <sheetData sheetId="21">
        <row r="4">
          <cell r="G4" t="str">
            <v>GTAW</v>
          </cell>
        </row>
      </sheetData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4"/>
      <sheetName val="liste des soudeurs"/>
      <sheetName val="WPS"/>
      <sheetName val="prog"/>
      <sheetName val="Flache (B) (3)"/>
      <sheetName val="Feuil2"/>
    </sheetNames>
    <sheetDataSet>
      <sheetData sheetId="0" refreshError="1"/>
      <sheetData sheetId="1" refreshError="1"/>
      <sheetData sheetId="2" refreshError="1"/>
      <sheetData sheetId="3">
        <row r="2">
          <cell r="AL2" t="str">
            <v>SMAW UP HILL MONTANT</v>
          </cell>
        </row>
        <row r="3">
          <cell r="AL3" t="str">
            <v>SMAW Mixte UP HILL/ Down hill</v>
          </cell>
        </row>
        <row r="4">
          <cell r="AL4" t="str">
            <v>GMAW FCAW</v>
          </cell>
        </row>
        <row r="5">
          <cell r="AL5" t="str">
            <v xml:space="preserve">GTAW </v>
          </cell>
        </row>
        <row r="6">
          <cell r="AL6" t="str">
            <v>GTAW SMAW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4"/>
      <sheetName val="liste des soudeurs"/>
      <sheetName val="WPS"/>
      <sheetName val="prog"/>
      <sheetName val="Flache (B) (3)"/>
      <sheetName val="Feuil2"/>
    </sheetNames>
    <sheetDataSet>
      <sheetData sheetId="0" refreshError="1"/>
      <sheetData sheetId="1" refreshError="1"/>
      <sheetData sheetId="2" refreshError="1"/>
      <sheetData sheetId="3">
        <row r="2">
          <cell r="AL2" t="str">
            <v>SMAW UP HILL MONTANT</v>
          </cell>
        </row>
        <row r="3">
          <cell r="AL3" t="str">
            <v>SMAW Mixte UP HILL/ Down hill</v>
          </cell>
        </row>
        <row r="4">
          <cell r="AL4" t="str">
            <v>GMAW FCAW</v>
          </cell>
        </row>
        <row r="5">
          <cell r="AL5" t="str">
            <v xml:space="preserve">GTAW </v>
          </cell>
        </row>
        <row r="6">
          <cell r="AL6" t="str">
            <v>GTAW SMAW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CARNET-DE-SOUDURE "/>
      <sheetName val="Feuil1"/>
      <sheetName val="Feuil4"/>
      <sheetName val="PV-RT001"/>
    </sheetNames>
    <sheetDataSet>
      <sheetData sheetId="0"/>
      <sheetData sheetId="1" refreshError="1"/>
      <sheetData sheetId="2" refreshError="1"/>
      <sheetData sheetId="3">
        <row r="1">
          <cell r="A1">
            <v>1</v>
          </cell>
          <cell r="B1" t="str">
            <v xml:space="preserve">Fiss- transversale </v>
          </cell>
        </row>
        <row r="2">
          <cell r="A2">
            <v>2</v>
          </cell>
          <cell r="B2" t="str">
            <v xml:space="preserve">Fiss- Longitudinale </v>
          </cell>
        </row>
        <row r="3">
          <cell r="A3">
            <v>3</v>
          </cell>
          <cell r="B3" t="str">
            <v xml:space="preserve">Fiss- de cratère </v>
          </cell>
        </row>
        <row r="4">
          <cell r="A4">
            <v>4</v>
          </cell>
          <cell r="B4" t="str">
            <v xml:space="preserve">Manque de pénétration </v>
          </cell>
        </row>
        <row r="5">
          <cell r="A5">
            <v>5</v>
          </cell>
          <cell r="B5" t="str">
            <v>manque de fusion (Collage)</v>
          </cell>
        </row>
        <row r="6">
          <cell r="A6">
            <v>6</v>
          </cell>
          <cell r="B6" t="str">
            <v xml:space="preserve">Effondrement </v>
          </cell>
        </row>
        <row r="7">
          <cell r="A7">
            <v>7</v>
          </cell>
          <cell r="B7" t="str">
            <v xml:space="preserve">Retassure </v>
          </cell>
        </row>
        <row r="8">
          <cell r="A8">
            <v>8</v>
          </cell>
          <cell r="B8" t="str">
            <v>Inclusion Laitier (flux ) d'orient quelconque</v>
          </cell>
        </row>
        <row r="9">
          <cell r="A9">
            <v>9</v>
          </cell>
          <cell r="B9" t="str">
            <v>Inclusion Laitier (flux ) Aligné ou en chapelet</v>
          </cell>
        </row>
        <row r="10">
          <cell r="A10">
            <v>10</v>
          </cell>
          <cell r="B10" t="str">
            <v xml:space="preserve"> soufflure sphérique</v>
          </cell>
        </row>
        <row r="11">
          <cell r="A11">
            <v>11</v>
          </cell>
          <cell r="B11" t="str">
            <v xml:space="preserve"> soufflure vermiculaire</v>
          </cell>
          <cell r="G11" t="e">
            <v>#N/A</v>
          </cell>
        </row>
        <row r="12">
          <cell r="A12">
            <v>12</v>
          </cell>
          <cell r="B12" t="str">
            <v xml:space="preserve">Inclusion d'oxyde </v>
          </cell>
        </row>
        <row r="13">
          <cell r="A13">
            <v>13</v>
          </cell>
          <cell r="B13" t="str">
            <v>Inclusion de métal lourd</v>
          </cell>
        </row>
        <row r="14">
          <cell r="A14">
            <v>14</v>
          </cell>
          <cell r="B14" t="str">
            <v xml:space="preserve">Sillons ou caniveaux </v>
          </cell>
          <cell r="G14" t="str">
            <v xml:space="preserve">manque de fusion (Collage)/Excés </v>
          </cell>
        </row>
        <row r="15">
          <cell r="A15">
            <v>15</v>
          </cell>
          <cell r="B15" t="str">
            <v>défaut d'alignement (dénivellation)</v>
          </cell>
        </row>
        <row r="16">
          <cell r="A16">
            <v>16</v>
          </cell>
          <cell r="B16" t="str">
            <v>Rochage</v>
          </cell>
        </row>
        <row r="17">
          <cell r="A17">
            <v>17</v>
          </cell>
          <cell r="B17" t="str">
            <v xml:space="preserve">Gouttes </v>
          </cell>
        </row>
        <row r="18">
          <cell r="A18">
            <v>18</v>
          </cell>
          <cell r="B18" t="str">
            <v xml:space="preserve">Cratères </v>
          </cell>
        </row>
        <row r="19">
          <cell r="A19">
            <v>19</v>
          </cell>
          <cell r="B19" t="str">
            <v xml:space="preserve">Excés </v>
          </cell>
        </row>
        <row r="20">
          <cell r="A20">
            <v>20</v>
          </cell>
          <cell r="B20" t="str">
            <v>Concave</v>
          </cell>
        </row>
        <row r="21">
          <cell r="A21">
            <v>21</v>
          </cell>
          <cell r="B21" t="str">
            <v>Défaut de reprise</v>
          </cell>
        </row>
        <row r="22">
          <cell r="A22">
            <v>22</v>
          </cell>
          <cell r="B22" t="str">
            <v xml:space="preserve">Sans Défaut </v>
          </cell>
        </row>
        <row r="23">
          <cell r="A23">
            <v>23</v>
          </cell>
          <cell r="B23" t="str">
            <v>Défaut dans les tolérences</v>
          </cell>
        </row>
        <row r="24">
          <cell r="A24">
            <v>45</v>
          </cell>
          <cell r="B24" t="str">
            <v>Manque de pénétration et manque de fusion (Collage)</v>
          </cell>
        </row>
        <row r="25">
          <cell r="A25">
            <v>25</v>
          </cell>
        </row>
        <row r="26">
          <cell r="A26">
            <v>26</v>
          </cell>
          <cell r="B26" t="str">
            <v>Fiss- transversale et Rochage</v>
          </cell>
        </row>
        <row r="27">
          <cell r="A27">
            <v>453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CARNET-DE-SOUDURE "/>
      <sheetName val="Feuil1"/>
      <sheetName val="Feuil4"/>
      <sheetName val="PV-RT001"/>
    </sheetNames>
    <sheetDataSet>
      <sheetData sheetId="0"/>
      <sheetData sheetId="1" refreshError="1"/>
      <sheetData sheetId="2" refreshError="1"/>
      <sheetData sheetId="3">
        <row r="1">
          <cell r="A1">
            <v>1</v>
          </cell>
          <cell r="B1" t="str">
            <v xml:space="preserve">Fiss- transversale </v>
          </cell>
        </row>
        <row r="2">
          <cell r="A2">
            <v>2</v>
          </cell>
          <cell r="B2" t="str">
            <v xml:space="preserve">Fiss- Longitudinale </v>
          </cell>
        </row>
        <row r="3">
          <cell r="A3">
            <v>3</v>
          </cell>
          <cell r="B3" t="str">
            <v xml:space="preserve">Fiss- de cratère </v>
          </cell>
        </row>
        <row r="4">
          <cell r="A4">
            <v>4</v>
          </cell>
          <cell r="B4" t="str">
            <v xml:space="preserve">Manque de pénétration </v>
          </cell>
        </row>
        <row r="5">
          <cell r="A5">
            <v>5</v>
          </cell>
          <cell r="B5" t="str">
            <v>manque de fusion (Collage)</v>
          </cell>
        </row>
        <row r="6">
          <cell r="A6">
            <v>6</v>
          </cell>
          <cell r="B6" t="str">
            <v xml:space="preserve">Effondrement </v>
          </cell>
        </row>
        <row r="7">
          <cell r="A7">
            <v>7</v>
          </cell>
          <cell r="B7" t="str">
            <v xml:space="preserve">Retassure </v>
          </cell>
        </row>
        <row r="8">
          <cell r="A8">
            <v>8</v>
          </cell>
          <cell r="B8" t="str">
            <v>Inclusion Laitier (flux ) d'orient quelconque</v>
          </cell>
        </row>
        <row r="9">
          <cell r="A9">
            <v>9</v>
          </cell>
          <cell r="B9" t="str">
            <v>Inclusion Laitier (flux ) Aligné ou en chapelet</v>
          </cell>
        </row>
        <row r="10">
          <cell r="A10">
            <v>10</v>
          </cell>
          <cell r="B10" t="str">
            <v xml:space="preserve"> soufflure sphérique</v>
          </cell>
        </row>
        <row r="11">
          <cell r="A11">
            <v>11</v>
          </cell>
          <cell r="B11" t="str">
            <v xml:space="preserve"> soufflure vermiculaire</v>
          </cell>
          <cell r="G11" t="e">
            <v>#N/A</v>
          </cell>
        </row>
        <row r="12">
          <cell r="A12">
            <v>12</v>
          </cell>
          <cell r="B12" t="str">
            <v xml:space="preserve">Inclusion d'oxyde </v>
          </cell>
        </row>
        <row r="13">
          <cell r="A13">
            <v>13</v>
          </cell>
          <cell r="B13" t="str">
            <v>Inclusion de métal lourd</v>
          </cell>
        </row>
        <row r="14">
          <cell r="A14">
            <v>14</v>
          </cell>
          <cell r="B14" t="str">
            <v xml:space="preserve">Sillons ou caniveaux </v>
          </cell>
          <cell r="G14" t="str">
            <v xml:space="preserve">manque de fusion (Collage)/Excés </v>
          </cell>
        </row>
        <row r="15">
          <cell r="A15">
            <v>15</v>
          </cell>
          <cell r="B15" t="str">
            <v>défaut d'alignement (dénivellation)</v>
          </cell>
        </row>
        <row r="16">
          <cell r="A16">
            <v>16</v>
          </cell>
          <cell r="B16" t="str">
            <v>Rochage</v>
          </cell>
        </row>
        <row r="17">
          <cell r="A17">
            <v>17</v>
          </cell>
          <cell r="B17" t="str">
            <v xml:space="preserve">Gouttes </v>
          </cell>
        </row>
        <row r="18">
          <cell r="A18">
            <v>18</v>
          </cell>
          <cell r="B18" t="str">
            <v xml:space="preserve">Cratères </v>
          </cell>
        </row>
        <row r="19">
          <cell r="A19">
            <v>19</v>
          </cell>
          <cell r="B19" t="str">
            <v xml:space="preserve">Excés </v>
          </cell>
        </row>
        <row r="20">
          <cell r="A20">
            <v>20</v>
          </cell>
          <cell r="B20" t="str">
            <v>Concave</v>
          </cell>
        </row>
        <row r="21">
          <cell r="A21">
            <v>21</v>
          </cell>
          <cell r="B21" t="str">
            <v>Défaut de reprise</v>
          </cell>
        </row>
        <row r="22">
          <cell r="A22">
            <v>22</v>
          </cell>
          <cell r="B22" t="str">
            <v xml:space="preserve">Sans Défaut </v>
          </cell>
        </row>
        <row r="23">
          <cell r="A23">
            <v>23</v>
          </cell>
          <cell r="B23" t="str">
            <v>Défaut dans les tolérences</v>
          </cell>
        </row>
        <row r="24">
          <cell r="A24">
            <v>45</v>
          </cell>
          <cell r="B24" t="str">
            <v>Manque de pénétration et manque de fusion (Collage)</v>
          </cell>
        </row>
        <row r="25">
          <cell r="A25">
            <v>25</v>
          </cell>
        </row>
        <row r="26">
          <cell r="A26">
            <v>26</v>
          </cell>
          <cell r="B26" t="str">
            <v>Fiss- transversale et Rochage</v>
          </cell>
        </row>
        <row r="27">
          <cell r="A27">
            <v>453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CARNET-DE-SOUDURE "/>
      <sheetName val="Feuil1"/>
      <sheetName val="Feuil4"/>
      <sheetName val="PV-RT001"/>
    </sheetNames>
    <sheetDataSet>
      <sheetData sheetId="0"/>
      <sheetData sheetId="1" refreshError="1"/>
      <sheetData sheetId="2" refreshError="1"/>
      <sheetData sheetId="3">
        <row r="1">
          <cell r="A1">
            <v>1</v>
          </cell>
          <cell r="B1" t="str">
            <v xml:space="preserve">Fiss- transversale </v>
          </cell>
        </row>
        <row r="2">
          <cell r="A2">
            <v>2</v>
          </cell>
          <cell r="B2" t="str">
            <v xml:space="preserve">Fiss- Longitudinale </v>
          </cell>
        </row>
        <row r="3">
          <cell r="A3">
            <v>3</v>
          </cell>
          <cell r="B3" t="str">
            <v xml:space="preserve">Fiss- de cratère </v>
          </cell>
        </row>
        <row r="4">
          <cell r="A4">
            <v>4</v>
          </cell>
          <cell r="B4" t="str">
            <v xml:space="preserve">Manque de pénétration </v>
          </cell>
        </row>
        <row r="5">
          <cell r="A5">
            <v>5</v>
          </cell>
          <cell r="B5" t="str">
            <v>manque de fusion (Collage)</v>
          </cell>
        </row>
        <row r="6">
          <cell r="A6">
            <v>6</v>
          </cell>
          <cell r="B6" t="str">
            <v xml:space="preserve">Effondrement </v>
          </cell>
        </row>
        <row r="7">
          <cell r="A7">
            <v>7</v>
          </cell>
          <cell r="B7" t="str">
            <v xml:space="preserve">Retassure </v>
          </cell>
        </row>
        <row r="8">
          <cell r="A8">
            <v>8</v>
          </cell>
          <cell r="B8" t="str">
            <v>Inclusion Laitier (flux ) d'orient quelconque</v>
          </cell>
        </row>
        <row r="9">
          <cell r="A9">
            <v>9</v>
          </cell>
          <cell r="B9" t="str">
            <v>Inclusion Laitier (flux ) Aligné ou en chapelet</v>
          </cell>
        </row>
        <row r="10">
          <cell r="A10">
            <v>10</v>
          </cell>
          <cell r="B10" t="str">
            <v xml:space="preserve"> soufflure sphérique</v>
          </cell>
        </row>
        <row r="11">
          <cell r="A11">
            <v>11</v>
          </cell>
          <cell r="B11" t="str">
            <v xml:space="preserve"> soufflure vermiculaire</v>
          </cell>
          <cell r="G11" t="e">
            <v>#N/A</v>
          </cell>
        </row>
        <row r="12">
          <cell r="A12">
            <v>12</v>
          </cell>
          <cell r="B12" t="str">
            <v xml:space="preserve">Inclusion d'oxyde </v>
          </cell>
        </row>
        <row r="13">
          <cell r="A13">
            <v>13</v>
          </cell>
          <cell r="B13" t="str">
            <v>Inclusion de métal lourd</v>
          </cell>
        </row>
        <row r="14">
          <cell r="A14">
            <v>14</v>
          </cell>
          <cell r="B14" t="str">
            <v xml:space="preserve">Sillons ou caniveaux </v>
          </cell>
          <cell r="G14" t="str">
            <v xml:space="preserve">manque de fusion (Collage)/Excés </v>
          </cell>
        </row>
        <row r="15">
          <cell r="A15">
            <v>15</v>
          </cell>
          <cell r="B15" t="str">
            <v>défaut d'alignement (dénivellation)</v>
          </cell>
        </row>
        <row r="16">
          <cell r="A16">
            <v>16</v>
          </cell>
          <cell r="B16" t="str">
            <v>Rochage</v>
          </cell>
        </row>
        <row r="17">
          <cell r="A17">
            <v>17</v>
          </cell>
          <cell r="B17" t="str">
            <v xml:space="preserve">Gouttes </v>
          </cell>
        </row>
        <row r="18">
          <cell r="A18">
            <v>18</v>
          </cell>
          <cell r="B18" t="str">
            <v xml:space="preserve">Cratères </v>
          </cell>
        </row>
        <row r="19">
          <cell r="A19">
            <v>19</v>
          </cell>
          <cell r="B19" t="str">
            <v xml:space="preserve">Excés </v>
          </cell>
        </row>
        <row r="20">
          <cell r="A20">
            <v>20</v>
          </cell>
          <cell r="B20" t="str">
            <v>Concave</v>
          </cell>
        </row>
        <row r="21">
          <cell r="A21">
            <v>21</v>
          </cell>
          <cell r="B21" t="str">
            <v>Défaut de reprise</v>
          </cell>
        </row>
        <row r="22">
          <cell r="A22">
            <v>22</v>
          </cell>
          <cell r="B22" t="str">
            <v xml:space="preserve">Sans Défaut </v>
          </cell>
        </row>
        <row r="23">
          <cell r="A23">
            <v>23</v>
          </cell>
          <cell r="B23" t="str">
            <v>Défaut dans les tolérences</v>
          </cell>
        </row>
        <row r="24">
          <cell r="A24">
            <v>45</v>
          </cell>
          <cell r="B24" t="str">
            <v>Manque de pénétration et manque de fusion (Collage)</v>
          </cell>
        </row>
        <row r="25">
          <cell r="A25">
            <v>25</v>
          </cell>
        </row>
        <row r="26">
          <cell r="A26">
            <v>26</v>
          </cell>
          <cell r="B26" t="str">
            <v>Fiss- transversale et Rochage</v>
          </cell>
        </row>
        <row r="27">
          <cell r="A27">
            <v>453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"/>
      <sheetName val="Feuil1"/>
      <sheetName val="Feuil4"/>
      <sheetName val="Feuil5"/>
      <sheetName val="HR22-J1E4"/>
      <sheetName val="pro"/>
      <sheetName val="FLACH"/>
      <sheetName val="PV-VT"/>
      <sheetName val="PV-RT"/>
      <sheetName val="HRC63 "/>
      <sheetName val="pro (2)"/>
      <sheetName val="FLACH (2)"/>
      <sheetName val="PV-VT (2)"/>
      <sheetName val="PV-RT (2)"/>
      <sheetName val="Feuil5 (2)"/>
    </sheetNames>
    <sheetDataSet>
      <sheetData sheetId="0">
        <row r="14">
          <cell r="A14">
            <v>1</v>
          </cell>
          <cell r="B14" t="str">
            <v xml:space="preserve">Fiss- transversale </v>
          </cell>
        </row>
        <row r="15">
          <cell r="A15">
            <v>2</v>
          </cell>
          <cell r="B15" t="str">
            <v xml:space="preserve">Fiss- Longitudinale </v>
          </cell>
        </row>
        <row r="16">
          <cell r="A16">
            <v>3</v>
          </cell>
          <cell r="B16" t="str">
            <v xml:space="preserve">Fiss- de cratère </v>
          </cell>
        </row>
        <row r="17">
          <cell r="A17">
            <v>4</v>
          </cell>
          <cell r="B17" t="str">
            <v xml:space="preserve">Manque de pénétration </v>
          </cell>
        </row>
        <row r="18">
          <cell r="A18">
            <v>5</v>
          </cell>
          <cell r="B18" t="str">
            <v>manque de fusion (Collage)</v>
          </cell>
        </row>
        <row r="19">
          <cell r="A19">
            <v>6</v>
          </cell>
          <cell r="B19" t="str">
            <v xml:space="preserve">Effondrement </v>
          </cell>
        </row>
        <row r="20">
          <cell r="A20">
            <v>7</v>
          </cell>
          <cell r="B20" t="str">
            <v xml:space="preserve">Retassure </v>
          </cell>
        </row>
        <row r="21">
          <cell r="A21">
            <v>8</v>
          </cell>
          <cell r="B21" t="str">
            <v>Inclusion Laitier (flux ) d'orient quelconque</v>
          </cell>
        </row>
        <row r="22">
          <cell r="A22">
            <v>9</v>
          </cell>
          <cell r="B22" t="str">
            <v>Inclusion Laitier (flux ) Aligné ou en chapelet</v>
          </cell>
        </row>
        <row r="23">
          <cell r="A23">
            <v>10</v>
          </cell>
          <cell r="B23" t="str">
            <v xml:space="preserve"> soufflure sphérique</v>
          </cell>
        </row>
        <row r="24">
          <cell r="A24">
            <v>11</v>
          </cell>
          <cell r="B24" t="str">
            <v xml:space="preserve"> soufflure vermiculaire</v>
          </cell>
        </row>
        <row r="25">
          <cell r="A25">
            <v>12</v>
          </cell>
          <cell r="B25" t="str">
            <v xml:space="preserve">Inclusion d'oxyde </v>
          </cell>
        </row>
        <row r="26">
          <cell r="A26">
            <v>13</v>
          </cell>
          <cell r="B26" t="str">
            <v>Inclusion de métal lourd</v>
          </cell>
        </row>
        <row r="27">
          <cell r="A27">
            <v>14</v>
          </cell>
          <cell r="B27" t="str">
            <v xml:space="preserve"> morsure ou caniveaux </v>
          </cell>
        </row>
        <row r="28">
          <cell r="A28">
            <v>15</v>
          </cell>
          <cell r="B28" t="str">
            <v>défaut d'alignement (dénivellation)</v>
          </cell>
        </row>
        <row r="29">
          <cell r="A29">
            <v>16</v>
          </cell>
          <cell r="B29" t="str">
            <v>Rochage</v>
          </cell>
        </row>
        <row r="30">
          <cell r="A30">
            <v>17</v>
          </cell>
          <cell r="B30" t="str">
            <v xml:space="preserve">Gouttes </v>
          </cell>
        </row>
        <row r="31">
          <cell r="A31">
            <v>18</v>
          </cell>
          <cell r="B31" t="str">
            <v xml:space="preserve">Cratères </v>
          </cell>
        </row>
        <row r="32">
          <cell r="A32">
            <v>19</v>
          </cell>
          <cell r="B32" t="str">
            <v xml:space="preserve">Excés </v>
          </cell>
        </row>
        <row r="33">
          <cell r="A33">
            <v>20</v>
          </cell>
          <cell r="B33" t="str">
            <v>Concave</v>
          </cell>
        </row>
        <row r="34">
          <cell r="A34">
            <v>21</v>
          </cell>
          <cell r="B34" t="str">
            <v>Défaut de reprise</v>
          </cell>
        </row>
        <row r="35">
          <cell r="A35">
            <v>22</v>
          </cell>
          <cell r="B35" t="str">
            <v xml:space="preserve">Sans Défaut </v>
          </cell>
        </row>
        <row r="36">
          <cell r="A36">
            <v>23</v>
          </cell>
          <cell r="B36" t="str">
            <v>Défaut dans les tolérences</v>
          </cell>
        </row>
        <row r="37">
          <cell r="A37">
            <v>24</v>
          </cell>
          <cell r="B37" t="str">
            <v>Nid soufflures</v>
          </cell>
        </row>
        <row r="38">
          <cell r="A38">
            <v>25</v>
          </cell>
          <cell r="B38" t="str">
            <v>Sillons</v>
          </cell>
        </row>
        <row r="39">
          <cell r="A39">
            <v>42830</v>
          </cell>
          <cell r="B39" t="str">
            <v>Manque de pénétration et manque de fusion (Collage)</v>
          </cell>
        </row>
        <row r="40">
          <cell r="A40">
            <v>44429</v>
          </cell>
          <cell r="B40" t="str">
            <v>Inclusion Laitier-  Défaut de reprise</v>
          </cell>
        </row>
        <row r="41">
          <cell r="A41">
            <v>42957</v>
          </cell>
          <cell r="B41" t="str">
            <v>Inclusion Laitier-soufflure</v>
          </cell>
        </row>
        <row r="42">
          <cell r="A42" t="str">
            <v>13/19</v>
          </cell>
          <cell r="B42" t="str">
            <v xml:space="preserve">Inclusion de métal lourd-Excés </v>
          </cell>
        </row>
        <row r="43">
          <cell r="A43">
            <v>43022</v>
          </cell>
          <cell r="B43" t="str">
            <v xml:space="preserve"> soufflure -caniveaux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"/>
      <sheetName val="Feuil1"/>
      <sheetName val="Feuil4"/>
      <sheetName val="Feuil5"/>
      <sheetName val="HR22-J1E4"/>
      <sheetName val="pro"/>
      <sheetName val="FLACH"/>
      <sheetName val="PV-VT"/>
      <sheetName val="PV-RT"/>
      <sheetName val="HRC63 "/>
      <sheetName val="pro (2)"/>
      <sheetName val="FLACH (2)"/>
      <sheetName val="PV-VT (2)"/>
      <sheetName val="PV-RT (2)"/>
      <sheetName val="Feuil5 (2)"/>
    </sheetNames>
    <sheetDataSet>
      <sheetData sheetId="0">
        <row r="14">
          <cell r="A14">
            <v>1</v>
          </cell>
          <cell r="B14" t="str">
            <v xml:space="preserve">Fiss- transversale </v>
          </cell>
        </row>
        <row r="15">
          <cell r="A15">
            <v>2</v>
          </cell>
          <cell r="B15" t="str">
            <v xml:space="preserve">Fiss- Longitudinale </v>
          </cell>
        </row>
        <row r="16">
          <cell r="A16">
            <v>3</v>
          </cell>
          <cell r="B16" t="str">
            <v xml:space="preserve">Fiss- de cratère </v>
          </cell>
        </row>
        <row r="17">
          <cell r="A17">
            <v>4</v>
          </cell>
          <cell r="B17" t="str">
            <v xml:space="preserve">Manque de pénétration </v>
          </cell>
        </row>
        <row r="18">
          <cell r="A18">
            <v>5</v>
          </cell>
          <cell r="B18" t="str">
            <v>manque de fusion (Collage)</v>
          </cell>
        </row>
        <row r="19">
          <cell r="A19">
            <v>6</v>
          </cell>
          <cell r="B19" t="str">
            <v xml:space="preserve">Effondrement </v>
          </cell>
        </row>
        <row r="20">
          <cell r="A20">
            <v>7</v>
          </cell>
          <cell r="B20" t="str">
            <v xml:space="preserve">Retassure </v>
          </cell>
        </row>
        <row r="21">
          <cell r="A21">
            <v>8</v>
          </cell>
          <cell r="B21" t="str">
            <v>Inclusion Laitier (flux ) d'orient quelconque</v>
          </cell>
        </row>
        <row r="22">
          <cell r="A22">
            <v>9</v>
          </cell>
          <cell r="B22" t="str">
            <v>Inclusion Laitier (flux ) Aligné ou en chapelet</v>
          </cell>
        </row>
        <row r="23">
          <cell r="A23">
            <v>10</v>
          </cell>
          <cell r="B23" t="str">
            <v xml:space="preserve"> soufflure sphérique</v>
          </cell>
        </row>
        <row r="24">
          <cell r="A24">
            <v>11</v>
          </cell>
          <cell r="B24" t="str">
            <v xml:space="preserve"> soufflure vermiculaire</v>
          </cell>
        </row>
        <row r="25">
          <cell r="A25">
            <v>12</v>
          </cell>
          <cell r="B25" t="str">
            <v xml:space="preserve">Inclusion d'oxyde </v>
          </cell>
        </row>
        <row r="26">
          <cell r="A26">
            <v>13</v>
          </cell>
          <cell r="B26" t="str">
            <v>Inclusion de métal lourd</v>
          </cell>
        </row>
        <row r="27">
          <cell r="A27">
            <v>14</v>
          </cell>
          <cell r="B27" t="str">
            <v xml:space="preserve"> morsure ou caniveaux </v>
          </cell>
        </row>
        <row r="28">
          <cell r="A28">
            <v>15</v>
          </cell>
          <cell r="B28" t="str">
            <v>défaut d'alignement (dénivellation)</v>
          </cell>
        </row>
        <row r="29">
          <cell r="A29">
            <v>16</v>
          </cell>
          <cell r="B29" t="str">
            <v>Rochage</v>
          </cell>
        </row>
        <row r="30">
          <cell r="A30">
            <v>17</v>
          </cell>
          <cell r="B30" t="str">
            <v xml:space="preserve">Gouttes </v>
          </cell>
        </row>
        <row r="31">
          <cell r="A31">
            <v>18</v>
          </cell>
          <cell r="B31" t="str">
            <v xml:space="preserve">Cratères </v>
          </cell>
        </row>
        <row r="32">
          <cell r="A32">
            <v>19</v>
          </cell>
          <cell r="B32" t="str">
            <v xml:space="preserve">Excés </v>
          </cell>
        </row>
        <row r="33">
          <cell r="A33">
            <v>20</v>
          </cell>
          <cell r="B33" t="str">
            <v>Concave</v>
          </cell>
        </row>
        <row r="34">
          <cell r="A34">
            <v>21</v>
          </cell>
          <cell r="B34" t="str">
            <v>Défaut de reprise</v>
          </cell>
        </row>
        <row r="35">
          <cell r="A35">
            <v>22</v>
          </cell>
          <cell r="B35" t="str">
            <v xml:space="preserve">Sans Défaut </v>
          </cell>
        </row>
        <row r="36">
          <cell r="A36">
            <v>23</v>
          </cell>
          <cell r="B36" t="str">
            <v>Défaut dans les tolérences</v>
          </cell>
        </row>
        <row r="37">
          <cell r="A37">
            <v>24</v>
          </cell>
          <cell r="B37" t="str">
            <v>Nid soufflures</v>
          </cell>
        </row>
        <row r="38">
          <cell r="A38">
            <v>25</v>
          </cell>
          <cell r="B38" t="str">
            <v>Sillons</v>
          </cell>
        </row>
        <row r="39">
          <cell r="A39">
            <v>42830</v>
          </cell>
          <cell r="B39" t="str">
            <v>Manque de pénétration et manque de fusion (Collage)</v>
          </cell>
        </row>
        <row r="40">
          <cell r="A40">
            <v>44429</v>
          </cell>
          <cell r="B40" t="str">
            <v>Inclusion Laitier-  Défaut de reprise</v>
          </cell>
        </row>
        <row r="41">
          <cell r="A41">
            <v>42957</v>
          </cell>
          <cell r="B41" t="str">
            <v>Inclusion Laitier-soufflure</v>
          </cell>
        </row>
        <row r="42">
          <cell r="A42" t="str">
            <v>13/19</v>
          </cell>
          <cell r="B42" t="str">
            <v xml:space="preserve">Inclusion de métal lourd-Excés </v>
          </cell>
        </row>
        <row r="43">
          <cell r="A43">
            <v>43022</v>
          </cell>
          <cell r="B43" t="str">
            <v xml:space="preserve"> soufflure -caniveaux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"/>
      <sheetName val="Feuil1"/>
      <sheetName val="Feuil4"/>
      <sheetName val="Feuil5"/>
      <sheetName val="HR22-J1E4"/>
      <sheetName val="pro"/>
      <sheetName val="FLACH"/>
      <sheetName val="PV-VT"/>
      <sheetName val="PV-RT"/>
      <sheetName val="HRC63 "/>
      <sheetName val="pro (2)"/>
      <sheetName val="FLACH (2)"/>
      <sheetName val="PV-VT (2)"/>
      <sheetName val="PV-RT (2)"/>
      <sheetName val="Feuil5 (2)"/>
    </sheetNames>
    <sheetDataSet>
      <sheetData sheetId="0">
        <row r="14">
          <cell r="A14">
            <v>1</v>
          </cell>
          <cell r="B14" t="str">
            <v xml:space="preserve">Fiss- transversale </v>
          </cell>
        </row>
        <row r="15">
          <cell r="A15">
            <v>2</v>
          </cell>
          <cell r="B15" t="str">
            <v xml:space="preserve">Fiss- Longitudinale </v>
          </cell>
        </row>
        <row r="16">
          <cell r="A16">
            <v>3</v>
          </cell>
          <cell r="B16" t="str">
            <v xml:space="preserve">Fiss- de cratère </v>
          </cell>
        </row>
        <row r="17">
          <cell r="A17">
            <v>4</v>
          </cell>
          <cell r="B17" t="str">
            <v xml:space="preserve">Manque de pénétration </v>
          </cell>
        </row>
        <row r="18">
          <cell r="A18">
            <v>5</v>
          </cell>
          <cell r="B18" t="str">
            <v>manque de fusion (Collage)</v>
          </cell>
        </row>
        <row r="19">
          <cell r="A19">
            <v>6</v>
          </cell>
          <cell r="B19" t="str">
            <v xml:space="preserve">Effondrement </v>
          </cell>
        </row>
        <row r="20">
          <cell r="A20">
            <v>7</v>
          </cell>
          <cell r="B20" t="str">
            <v xml:space="preserve">Retassure </v>
          </cell>
        </row>
        <row r="21">
          <cell r="A21">
            <v>8</v>
          </cell>
          <cell r="B21" t="str">
            <v>Inclusion Laitier (flux ) d'orient quelconque</v>
          </cell>
        </row>
        <row r="22">
          <cell r="A22">
            <v>9</v>
          </cell>
          <cell r="B22" t="str">
            <v>Inclusion Laitier (flux ) Aligné ou en chapelet</v>
          </cell>
        </row>
        <row r="23">
          <cell r="A23">
            <v>10</v>
          </cell>
          <cell r="B23" t="str">
            <v xml:space="preserve"> soufflure sphérique</v>
          </cell>
        </row>
        <row r="24">
          <cell r="A24">
            <v>11</v>
          </cell>
          <cell r="B24" t="str">
            <v xml:space="preserve"> soufflure vermiculaire</v>
          </cell>
        </row>
        <row r="25">
          <cell r="A25">
            <v>12</v>
          </cell>
          <cell r="B25" t="str">
            <v xml:space="preserve">Inclusion d'oxyde </v>
          </cell>
        </row>
        <row r="26">
          <cell r="A26">
            <v>13</v>
          </cell>
          <cell r="B26" t="str">
            <v>Inclusion de métal lourd</v>
          </cell>
        </row>
        <row r="27">
          <cell r="A27">
            <v>14</v>
          </cell>
          <cell r="B27" t="str">
            <v xml:space="preserve"> morsure ou caniveaux </v>
          </cell>
        </row>
        <row r="28">
          <cell r="A28">
            <v>15</v>
          </cell>
          <cell r="B28" t="str">
            <v>défaut d'alignement (dénivellation)</v>
          </cell>
        </row>
        <row r="29">
          <cell r="A29">
            <v>16</v>
          </cell>
          <cell r="B29" t="str">
            <v>Rochage</v>
          </cell>
        </row>
        <row r="30">
          <cell r="A30">
            <v>17</v>
          </cell>
          <cell r="B30" t="str">
            <v xml:space="preserve">Gouttes </v>
          </cell>
        </row>
        <row r="31">
          <cell r="A31">
            <v>18</v>
          </cell>
          <cell r="B31" t="str">
            <v xml:space="preserve">Cratères </v>
          </cell>
        </row>
        <row r="32">
          <cell r="A32">
            <v>19</v>
          </cell>
          <cell r="B32" t="str">
            <v xml:space="preserve">Excés </v>
          </cell>
        </row>
        <row r="33">
          <cell r="A33">
            <v>20</v>
          </cell>
          <cell r="B33" t="str">
            <v>Concave</v>
          </cell>
        </row>
        <row r="34">
          <cell r="A34">
            <v>21</v>
          </cell>
          <cell r="B34" t="str">
            <v>Défaut de reprise</v>
          </cell>
        </row>
        <row r="35">
          <cell r="A35">
            <v>22</v>
          </cell>
          <cell r="B35" t="str">
            <v xml:space="preserve">Sans Défaut </v>
          </cell>
        </row>
        <row r="36">
          <cell r="A36">
            <v>23</v>
          </cell>
          <cell r="B36" t="str">
            <v>Défaut dans les tolérences</v>
          </cell>
        </row>
        <row r="37">
          <cell r="A37">
            <v>24</v>
          </cell>
          <cell r="B37" t="str">
            <v>Nid soufflures</v>
          </cell>
        </row>
        <row r="38">
          <cell r="A38">
            <v>25</v>
          </cell>
          <cell r="B38" t="str">
            <v>Sillons</v>
          </cell>
        </row>
        <row r="39">
          <cell r="A39">
            <v>42830</v>
          </cell>
          <cell r="B39" t="str">
            <v>Manque de pénétration et manque de fusion (Collage)</v>
          </cell>
        </row>
        <row r="40">
          <cell r="A40">
            <v>44429</v>
          </cell>
          <cell r="B40" t="str">
            <v>Inclusion Laitier-  Défaut de reprise</v>
          </cell>
        </row>
        <row r="41">
          <cell r="A41">
            <v>42957</v>
          </cell>
          <cell r="B41" t="str">
            <v>Inclusion Laitier-soufflure</v>
          </cell>
        </row>
        <row r="42">
          <cell r="A42" t="str">
            <v>13/19</v>
          </cell>
          <cell r="B42" t="str">
            <v xml:space="preserve">Inclusion de métal lourd-Excés </v>
          </cell>
        </row>
        <row r="43">
          <cell r="A43">
            <v>43022</v>
          </cell>
          <cell r="B43" t="str">
            <v xml:space="preserve"> soufflure -caniveaux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DBOOK"/>
      <sheetName val="PV-VT"/>
      <sheetName val="PV-RT"/>
      <sheetName val="PV PT "/>
      <sheetName val="Prog"/>
      <sheetName val="FLACH"/>
      <sheetName val="liste des soudeurs"/>
      <sheetName val="SITUATION"/>
      <sheetName val="PIPING SITUA GL TNK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DBOOK"/>
      <sheetName val="PV-VT"/>
      <sheetName val="PV-RT"/>
      <sheetName val="PV PT "/>
      <sheetName val="Prog"/>
      <sheetName val="FLACH"/>
      <sheetName val="liste des soudeurs"/>
      <sheetName val="SITUATION"/>
      <sheetName val="PIPING SITUA GL TNK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>
    <tabColor rgb="FFFF0000"/>
    <pageSetUpPr fitToPage="1"/>
  </sheetPr>
  <dimension ref="A1:P28"/>
  <sheetViews>
    <sheetView view="pageBreakPreview" zoomScale="80" zoomScaleNormal="100" zoomScaleSheetLayoutView="80" workbookViewId="0">
      <selection activeCell="I15" sqref="I15"/>
    </sheetView>
  </sheetViews>
  <sheetFormatPr defaultColWidth="11.42578125" defaultRowHeight="15"/>
  <cols>
    <col min="1" max="1" width="3" customWidth="1"/>
    <col min="2" max="2" width="3" style="17" customWidth="1"/>
    <col min="3" max="3" width="35.7109375" customWidth="1"/>
    <col min="4" max="4" width="10.7109375" customWidth="1"/>
    <col min="5" max="5" width="19.85546875" customWidth="1"/>
    <col min="6" max="6" width="18.140625" customWidth="1"/>
    <col min="7" max="7" width="12.7109375" customWidth="1"/>
    <col min="8" max="8" width="10.85546875" customWidth="1"/>
    <col min="9" max="9" width="12.7109375" customWidth="1"/>
    <col min="10" max="10" width="8.85546875" customWidth="1"/>
    <col min="11" max="11" width="11.7109375" customWidth="1"/>
    <col min="12" max="12" width="13" customWidth="1"/>
    <col min="13" max="13" width="16.28515625" customWidth="1"/>
    <col min="14" max="14" width="8.140625" customWidth="1"/>
    <col min="16" max="16" width="181.85546875" bestFit="1" customWidth="1"/>
  </cols>
  <sheetData>
    <row r="1" spans="1:16" ht="26.25" customHeight="1">
      <c r="O1" s="337">
        <v>8557</v>
      </c>
      <c r="P1" s="334" t="s">
        <v>716</v>
      </c>
    </row>
    <row r="2" spans="1:16" ht="26.25" customHeight="1">
      <c r="O2" s="337">
        <v>8546</v>
      </c>
      <c r="P2" s="334" t="s">
        <v>715</v>
      </c>
    </row>
    <row r="3" spans="1:16" ht="37.5" customHeight="1"/>
    <row r="4" spans="1:16" s="334" customFormat="1" ht="21" customHeight="1">
      <c r="B4" s="17"/>
      <c r="C4" s="334" t="s">
        <v>424</v>
      </c>
      <c r="H4" s="686" t="s">
        <v>547</v>
      </c>
      <c r="I4" s="686"/>
      <c r="J4" s="17"/>
      <c r="K4" s="687">
        <v>46316</v>
      </c>
      <c r="L4" s="687" t="e">
        <f>#REF!</f>
        <v>#REF!</v>
      </c>
      <c r="M4" s="335"/>
    </row>
    <row r="5" spans="1:16" s="334" customFormat="1" ht="21" customHeight="1">
      <c r="B5" s="17"/>
      <c r="C5" s="334" t="s">
        <v>425</v>
      </c>
      <c r="K5" s="378" t="s">
        <v>736</v>
      </c>
      <c r="L5" s="377">
        <v>8557</v>
      </c>
    </row>
    <row r="6" spans="1:16" s="334" customFormat="1" ht="21" customHeight="1">
      <c r="B6" s="17"/>
      <c r="C6" s="334" t="str">
        <f>VLOOKUP($L$5,$O$1:$P$2,2,0)</f>
        <v>Développement des champs gaziers de TFT II Contrat construction&amp; commissionning « réseau de collecte TFT sud offsite-raccordement  de vingt-quatre (24) puits producteurs de gaz » a TFT- Hassi Rmel</v>
      </c>
    </row>
    <row r="7" spans="1:16" s="17" customFormat="1" ht="24" customHeight="1">
      <c r="D7" s="688" t="s">
        <v>426</v>
      </c>
      <c r="E7" s="688"/>
      <c r="F7" s="688"/>
      <c r="G7" s="689">
        <f>K4</f>
        <v>46316</v>
      </c>
      <c r="H7" s="689"/>
    </row>
    <row r="8" spans="1:16" s="17" customFormat="1" ht="24" customHeight="1">
      <c r="D8" s="374"/>
      <c r="E8" s="374"/>
      <c r="F8" s="442" t="s">
        <v>784</v>
      </c>
      <c r="G8" s="690" t="str">
        <f>IF(B11="","",INDEX('liste des soudeurs'!Q:Q,MATCH(B11,'liste des soudeurs'!$BI:$BI,0)))</f>
        <v>21063-G0-PPL-RFI-0203</v>
      </c>
      <c r="H8" s="690"/>
      <c r="I8" s="690"/>
    </row>
    <row r="9" spans="1:16" ht="29.25" customHeight="1" thickBot="1"/>
    <row r="10" spans="1:16" ht="39" customHeight="1" thickBot="1">
      <c r="B10" s="379"/>
      <c r="C10" s="380" t="s">
        <v>427</v>
      </c>
      <c r="D10" s="380" t="s">
        <v>428</v>
      </c>
      <c r="E10" s="381" t="s">
        <v>1</v>
      </c>
      <c r="F10" s="381" t="s">
        <v>429</v>
      </c>
      <c r="G10" s="380" t="s">
        <v>4</v>
      </c>
      <c r="H10" s="380" t="s">
        <v>6</v>
      </c>
      <c r="I10" s="380" t="s">
        <v>7</v>
      </c>
      <c r="J10" s="380" t="s">
        <v>439</v>
      </c>
      <c r="K10" s="380" t="s">
        <v>430</v>
      </c>
      <c r="L10" s="380" t="s">
        <v>98</v>
      </c>
      <c r="M10" s="380" t="s">
        <v>737</v>
      </c>
      <c r="N10" s="382" t="s">
        <v>431</v>
      </c>
    </row>
    <row r="11" spans="1:16" ht="27" customHeight="1">
      <c r="A11">
        <v>1</v>
      </c>
      <c r="B11" s="383">
        <f>IF(A11&lt;=MAX('liste des soudeurs'!BI:BI),A11,"")</f>
        <v>1</v>
      </c>
      <c r="C11" s="384" t="str">
        <f>IF(B11="","",INDEX('liste des soudeurs'!F:F,MATCH(B11,'liste des soudeurs'!$BI:$BI,0)))</f>
        <v>BITAM RABAH</v>
      </c>
      <c r="D11" s="385" t="str">
        <f>IF(B11="","",INDEX('liste des soudeurs'!E:E,MATCH(B11,'liste des soudeurs'!$BI:$BI,0)))</f>
        <v>WR-068</v>
      </c>
      <c r="E11" s="385" t="str">
        <f>IF(B11="","",INDEX('liste des soudeurs'!G:G,MATCH(B11,'liste des soudeurs'!$BI:$BI,0)))</f>
        <v>TFT-II-PL-03</v>
      </c>
      <c r="F11" s="386" t="str">
        <f>IF(B11="","",INDEX('liste des soudeurs'!AE:AE,MATCH(B11,'liste des soudeurs'!$BI:$BI,0)))</f>
        <v>SMAW Mixte UP HILL/ Down hill</v>
      </c>
      <c r="G11" s="386" t="str">
        <f>IF(B11="","",INDEX('liste des soudeurs'!H:H,MATCH(B11,'liste des soudeurs'!$BI:$BI,0)))</f>
        <v>API5L_X52</v>
      </c>
      <c r="H11" s="386">
        <f>IF(B11="","",INDEX('liste des soudeurs'!I:I,MATCH(B11,'liste des soudeurs'!$BI:$BI,0)))</f>
        <v>12</v>
      </c>
      <c r="I11" s="386">
        <f>IF(B11="","",INDEX('liste des soudeurs'!J:J,MATCH(B11,'liste des soudeurs'!$BI:$BI,0)))</f>
        <v>11.13</v>
      </c>
      <c r="J11" s="386" t="str">
        <f>IF(B11="","",INDEX('liste des soudeurs'!AH:AH,MATCH(B11,'liste des soudeurs'!$BI:$BI,0)))</f>
        <v>5G</v>
      </c>
      <c r="K11" s="386" t="str">
        <f>IF(B11="","",INDEX('liste des soudeurs'!AX:AX,MATCH(B11,'liste des soudeurs'!$BI:$BI,0)))</f>
        <v>50°C Min</v>
      </c>
      <c r="L11" s="386" t="str">
        <f>IF(B11="","",INDEX('liste des soudeurs'!AQ:AQ,MATCH(B11,'liste des soudeurs'!$BI:$BI,0)))</f>
        <v>E 6010</v>
      </c>
      <c r="M11" s="386" t="str">
        <f>IF(B11="","",INDEX('liste des soudeurs'!AR:AR,MATCH(B11,'liste des soudeurs'!$BI:$BI,0)))</f>
        <v>E 7010-P1</v>
      </c>
      <c r="N11" s="387"/>
    </row>
    <row r="12" spans="1:16" ht="27" customHeight="1">
      <c r="A12">
        <v>2</v>
      </c>
      <c r="B12" s="388">
        <f>IF(A12&lt;=MAX('liste des soudeurs'!BI:BI),A12,"")</f>
        <v>2</v>
      </c>
      <c r="C12" s="389" t="str">
        <f>IF(B12="","",INDEX('liste des soudeurs'!F:F,MATCH(B12,'liste des soudeurs'!$BI:$BI,0)))</f>
        <v>MEBARKI RABAH</v>
      </c>
      <c r="D12" s="390" t="str">
        <f>IF(B12="","",INDEX('liste des soudeurs'!E:E,MATCH(B12,'liste des soudeurs'!$BI:$BI,0)))</f>
        <v>WR-069</v>
      </c>
      <c r="E12" s="390" t="str">
        <f>IF(B12="","",INDEX('liste des soudeurs'!G:G,MATCH(B12,'liste des soudeurs'!$BI:$BI,0)))</f>
        <v>TFT-II-PL-03</v>
      </c>
      <c r="F12" s="391" t="str">
        <f>IF(B12="","",INDEX('liste des soudeurs'!AE:AE,MATCH(B12,'liste des soudeurs'!$BI:$BI,0)))</f>
        <v>SMAW Mixte UP HILL/ Down hill</v>
      </c>
      <c r="G12" s="391" t="str">
        <f>IF(B12="","",INDEX('liste des soudeurs'!H:H,MATCH(B12,'liste des soudeurs'!$BI:$BI,0)))</f>
        <v>API5L_X52</v>
      </c>
      <c r="H12" s="391">
        <f>IF(B12="","",INDEX('liste des soudeurs'!I:I,MATCH(B12,'liste des soudeurs'!$BI:$BI,0)))</f>
        <v>12</v>
      </c>
      <c r="I12" s="391">
        <f>IF(B12="","",INDEX('liste des soudeurs'!J:J,MATCH(B12,'liste des soudeurs'!$BI:$BI,0)))</f>
        <v>11.13</v>
      </c>
      <c r="J12" s="391" t="str">
        <f>IF(B12="","",INDEX('liste des soudeurs'!AH:AH,MATCH(B12,'liste des soudeurs'!$BI:$BI,0)))</f>
        <v>5G</v>
      </c>
      <c r="K12" s="391" t="str">
        <f>IF(B12="","",INDEX('liste des soudeurs'!AX:AX,MATCH(B12,'liste des soudeurs'!$BI:$BI,0)))</f>
        <v>50°C Min</v>
      </c>
      <c r="L12" s="391" t="str">
        <f>IF(B12="","",INDEX('liste des soudeurs'!AQ:AQ,MATCH(B12,'liste des soudeurs'!$BI:$BI,0)))</f>
        <v>E 6010</v>
      </c>
      <c r="M12" s="391" t="str">
        <f>IF(B12="","",INDEX('liste des soudeurs'!AR:AR,MATCH(B12,'liste des soudeurs'!$BI:$BI,0)))</f>
        <v>E 7010-P1</v>
      </c>
      <c r="N12" s="392"/>
    </row>
    <row r="13" spans="1:16" ht="27" customHeight="1">
      <c r="A13">
        <v>3</v>
      </c>
      <c r="B13" s="388" t="str">
        <f>IF(A13&lt;=MAX('liste des soudeurs'!BI:BI),A13,"")</f>
        <v/>
      </c>
      <c r="C13" s="389" t="str">
        <f>IF(B13="","",INDEX('liste des soudeurs'!F:F,MATCH(B13,'liste des soudeurs'!$BI:$BI,0)))</f>
        <v/>
      </c>
      <c r="D13" s="390" t="str">
        <f>IF(B13="","",INDEX('liste des soudeurs'!E:E,MATCH(B13,'liste des soudeurs'!$BI:$BI,0)))</f>
        <v/>
      </c>
      <c r="E13" s="390" t="str">
        <f>IF(B13="","",INDEX('liste des soudeurs'!G:G,MATCH(B13,'liste des soudeurs'!$BI:$BI,0)))</f>
        <v/>
      </c>
      <c r="F13" s="391" t="str">
        <f>IF(B13="","",INDEX('liste des soudeurs'!AE:AE,MATCH(B13,'liste des soudeurs'!$BI:$BI,0)))</f>
        <v/>
      </c>
      <c r="G13" s="391" t="str">
        <f>IF(B13="","",INDEX('liste des soudeurs'!H:H,MATCH(B13,'liste des soudeurs'!$BI:$BI,0)))</f>
        <v/>
      </c>
      <c r="H13" s="391" t="str">
        <f>IF(B13="","",INDEX('liste des soudeurs'!I:I,MATCH(B13,'liste des soudeurs'!$BI:$BI,0)))</f>
        <v/>
      </c>
      <c r="I13" s="391" t="str">
        <f>IF(B13="","",INDEX('liste des soudeurs'!J:J,MATCH(B13,'liste des soudeurs'!$BI:$BI,0)))</f>
        <v/>
      </c>
      <c r="J13" s="391" t="str">
        <f>IF(B13="","",INDEX('liste des soudeurs'!AH:AH,MATCH(B13,'liste des soudeurs'!$BI:$BI,0)))</f>
        <v/>
      </c>
      <c r="K13" s="391" t="str">
        <f>IF(B13="","",INDEX('liste des soudeurs'!AX:AX,MATCH(B13,'liste des soudeurs'!$BI:$BI,0)))</f>
        <v/>
      </c>
      <c r="L13" s="391" t="str">
        <f>IF(B13="","",INDEX('liste des soudeurs'!AQ:AQ,MATCH(B13,'liste des soudeurs'!$BI:$BI,0)))</f>
        <v/>
      </c>
      <c r="M13" s="391" t="str">
        <f>IF(B13="","",INDEX('liste des soudeurs'!AR:AR,MATCH(B13,'liste des soudeurs'!$BI:$BI,0)))</f>
        <v/>
      </c>
      <c r="N13" s="392"/>
    </row>
    <row r="14" spans="1:16" ht="27" customHeight="1">
      <c r="A14">
        <v>4</v>
      </c>
      <c r="B14" s="388" t="str">
        <f>IF(A14&lt;=MAX('liste des soudeurs'!BI:BI),A14,"")</f>
        <v/>
      </c>
      <c r="C14" s="389" t="str">
        <f>IF(B14="","",INDEX('liste des soudeurs'!F:F,MATCH(B14,'liste des soudeurs'!$BI:$BI,0)))</f>
        <v/>
      </c>
      <c r="D14" s="390" t="str">
        <f>IF(B14="","",INDEX('liste des soudeurs'!E:E,MATCH(B14,'liste des soudeurs'!$BI:$BI,0)))</f>
        <v/>
      </c>
      <c r="E14" s="390" t="str">
        <f>IF(B14="","",INDEX('liste des soudeurs'!G:G,MATCH(B14,'liste des soudeurs'!$BI:$BI,0)))</f>
        <v/>
      </c>
      <c r="F14" s="391" t="str">
        <f>IF(B14="","",INDEX('liste des soudeurs'!AE:AE,MATCH(B14,'liste des soudeurs'!$BI:$BI,0)))</f>
        <v/>
      </c>
      <c r="G14" s="391" t="str">
        <f>IF(B14="","",INDEX('liste des soudeurs'!H:H,MATCH(B14,'liste des soudeurs'!$BI:$BI,0)))</f>
        <v/>
      </c>
      <c r="H14" s="391" t="str">
        <f>IF(B14="","",INDEX('liste des soudeurs'!I:I,MATCH(B14,'liste des soudeurs'!$BI:$BI,0)))</f>
        <v/>
      </c>
      <c r="I14" s="391" t="str">
        <f>IF(B14="","",INDEX('liste des soudeurs'!J:J,MATCH(B14,'liste des soudeurs'!$BI:$BI,0)))</f>
        <v/>
      </c>
      <c r="J14" s="391" t="str">
        <f>IF(B14="","",INDEX('liste des soudeurs'!AH:AH,MATCH(B14,'liste des soudeurs'!$BI:$BI,0)))</f>
        <v/>
      </c>
      <c r="K14" s="391" t="str">
        <f>IF(B14="","",INDEX('liste des soudeurs'!AX:AX,MATCH(B14,'liste des soudeurs'!$BI:$BI,0)))</f>
        <v/>
      </c>
      <c r="L14" s="391" t="str">
        <f>IF(B14="","",INDEX('liste des soudeurs'!AQ:AQ,MATCH(B14,'liste des soudeurs'!$BI:$BI,0)))</f>
        <v/>
      </c>
      <c r="M14" s="391" t="str">
        <f>IF(B14="","",INDEX('liste des soudeurs'!AR:AR,MATCH(B14,'liste des soudeurs'!$BI:$BI,0)))</f>
        <v/>
      </c>
      <c r="N14" s="392"/>
    </row>
    <row r="15" spans="1:16" ht="27" customHeight="1">
      <c r="A15">
        <v>5</v>
      </c>
      <c r="B15" s="388" t="str">
        <f>IF(A15&lt;=MAX('liste des soudeurs'!BI:BI),A15,"")</f>
        <v/>
      </c>
      <c r="C15" s="389" t="str">
        <f>IF(B15="","",INDEX('liste des soudeurs'!F:F,MATCH(B15,'liste des soudeurs'!$BI:$BI,0)))</f>
        <v/>
      </c>
      <c r="D15" s="390" t="str">
        <f>IF(B15="","",INDEX('liste des soudeurs'!E:E,MATCH(B15,'liste des soudeurs'!$BI:$BI,0)))</f>
        <v/>
      </c>
      <c r="E15" s="390" t="str">
        <f>IF(B15="","",INDEX('liste des soudeurs'!G:G,MATCH(B15,'liste des soudeurs'!$BI:$BI,0)))</f>
        <v/>
      </c>
      <c r="F15" s="391" t="str">
        <f>IF(B15="","",INDEX('liste des soudeurs'!AE:AE,MATCH(B15,'liste des soudeurs'!$BI:$BI,0)))</f>
        <v/>
      </c>
      <c r="G15" s="391" t="str">
        <f>IF(B15="","",INDEX('liste des soudeurs'!H:H,MATCH(B15,'liste des soudeurs'!$BI:$BI,0)))</f>
        <v/>
      </c>
      <c r="H15" s="391" t="str">
        <f>IF(B15="","",INDEX('liste des soudeurs'!I:I,MATCH(B15,'liste des soudeurs'!$BI:$BI,0)))</f>
        <v/>
      </c>
      <c r="I15" s="391" t="str">
        <f>IF(B15="","",INDEX('liste des soudeurs'!J:J,MATCH(B15,'liste des soudeurs'!$BI:$BI,0)))</f>
        <v/>
      </c>
      <c r="J15" s="391" t="str">
        <f>IF(B15="","",INDEX('liste des soudeurs'!AH:AH,MATCH(B15,'liste des soudeurs'!$BI:$BI,0)))</f>
        <v/>
      </c>
      <c r="K15" s="391" t="str">
        <f>IF(B15="","",INDEX('liste des soudeurs'!AX:AX,MATCH(B15,'liste des soudeurs'!$BI:$BI,0)))</f>
        <v/>
      </c>
      <c r="L15" s="391" t="str">
        <f>IF(B15="","",INDEX('liste des soudeurs'!AQ:AQ,MATCH(B15,'liste des soudeurs'!$BI:$BI,0)))</f>
        <v/>
      </c>
      <c r="M15" s="391" t="str">
        <f>IF(B15="","",INDEX('liste des soudeurs'!AR:AR,MATCH(B15,'liste des soudeurs'!$BI:$BI,0)))</f>
        <v/>
      </c>
      <c r="N15" s="392"/>
    </row>
    <row r="16" spans="1:16" ht="27" customHeight="1">
      <c r="A16">
        <v>6</v>
      </c>
      <c r="B16" s="388" t="str">
        <f>IF(A16&lt;=MAX('liste des soudeurs'!BI:BI),A16,"")</f>
        <v/>
      </c>
      <c r="C16" s="389" t="str">
        <f>IF(B16="","",INDEX('liste des soudeurs'!F:F,MATCH(B16,'liste des soudeurs'!$BI:$BI,0)))</f>
        <v/>
      </c>
      <c r="D16" s="390" t="str">
        <f>IF(B16="","",INDEX('liste des soudeurs'!E:E,MATCH(B16,'liste des soudeurs'!$BI:$BI,0)))</f>
        <v/>
      </c>
      <c r="E16" s="390" t="str">
        <f>IF(B16="","",INDEX('liste des soudeurs'!G:G,MATCH(B16,'liste des soudeurs'!$BI:$BI,0)))</f>
        <v/>
      </c>
      <c r="F16" s="391" t="str">
        <f>IF(B16="","",INDEX('liste des soudeurs'!AE:AE,MATCH(B16,'liste des soudeurs'!$BI:$BI,0)))</f>
        <v/>
      </c>
      <c r="G16" s="391" t="str">
        <f>IF(B16="","",INDEX('liste des soudeurs'!H:H,MATCH(B16,'liste des soudeurs'!$BI:$BI,0)))</f>
        <v/>
      </c>
      <c r="H16" s="391" t="str">
        <f>IF(B16="","",INDEX('liste des soudeurs'!I:I,MATCH(B16,'liste des soudeurs'!$BI:$BI,0)))</f>
        <v/>
      </c>
      <c r="I16" s="391" t="str">
        <f>IF(B16="","",INDEX('liste des soudeurs'!J:J,MATCH(B16,'liste des soudeurs'!$BI:$BI,0)))</f>
        <v/>
      </c>
      <c r="J16" s="391" t="str">
        <f>IF(B16="","",INDEX('liste des soudeurs'!AH:AH,MATCH(B16,'liste des soudeurs'!$BI:$BI,0)))</f>
        <v/>
      </c>
      <c r="K16" s="391" t="str">
        <f>IF(B16="","",INDEX('liste des soudeurs'!AX:AX,MATCH(B16,'liste des soudeurs'!$BI:$BI,0)))</f>
        <v/>
      </c>
      <c r="L16" s="391" t="str">
        <f>IF(B16="","",INDEX('liste des soudeurs'!AQ:AQ,MATCH(B16,'liste des soudeurs'!$BI:$BI,0)))</f>
        <v/>
      </c>
      <c r="M16" s="391" t="str">
        <f>IF(B16="","",INDEX('liste des soudeurs'!AR:AR,MATCH(B16,'liste des soudeurs'!$BI:$BI,0)))</f>
        <v/>
      </c>
      <c r="N16" s="392"/>
    </row>
    <row r="17" spans="1:14" ht="27" customHeight="1">
      <c r="A17">
        <v>7</v>
      </c>
      <c r="B17" s="388" t="str">
        <f>IF(A17&lt;=MAX('liste des soudeurs'!BI:BI),A17,"")</f>
        <v/>
      </c>
      <c r="C17" s="389" t="str">
        <f>IF(B17="","",INDEX('liste des soudeurs'!F:F,MATCH(B17,'liste des soudeurs'!$BI:$BI,0)))</f>
        <v/>
      </c>
      <c r="D17" s="390" t="str">
        <f>IF(B17="","",INDEX('liste des soudeurs'!E:E,MATCH(B17,'liste des soudeurs'!$BI:$BI,0)))</f>
        <v/>
      </c>
      <c r="E17" s="390" t="str">
        <f>IF(B17="","",INDEX('liste des soudeurs'!G:G,MATCH(B17,'liste des soudeurs'!$BI:$BI,0)))</f>
        <v/>
      </c>
      <c r="F17" s="391" t="str">
        <f>IF(B17="","",INDEX('liste des soudeurs'!AE:AE,MATCH(B17,'liste des soudeurs'!$BI:$BI,0)))</f>
        <v/>
      </c>
      <c r="G17" s="391" t="str">
        <f>IF(B17="","",INDEX('liste des soudeurs'!H:H,MATCH(B17,'liste des soudeurs'!$BI:$BI,0)))</f>
        <v/>
      </c>
      <c r="H17" s="391" t="str">
        <f>IF(B17="","",INDEX('liste des soudeurs'!I:I,MATCH(B17,'liste des soudeurs'!$BI:$BI,0)))</f>
        <v/>
      </c>
      <c r="I17" s="391" t="str">
        <f>IF(B17="","",INDEX('liste des soudeurs'!J:J,MATCH(B17,'liste des soudeurs'!$BI:$BI,0)))</f>
        <v/>
      </c>
      <c r="J17" s="391" t="str">
        <f>IF(B17="","",INDEX('liste des soudeurs'!AH:AH,MATCH(B17,'liste des soudeurs'!$BI:$BI,0)))</f>
        <v/>
      </c>
      <c r="K17" s="391" t="str">
        <f>IF(B17="","",INDEX('liste des soudeurs'!AX:AX,MATCH(B17,'liste des soudeurs'!$BI:$BI,0)))</f>
        <v/>
      </c>
      <c r="L17" s="391" t="str">
        <f>IF(B17="","",INDEX('liste des soudeurs'!AQ:AQ,MATCH(B17,'liste des soudeurs'!$BI:$BI,0)))</f>
        <v/>
      </c>
      <c r="M17" s="391" t="str">
        <f>IF(B17="","",INDEX('liste des soudeurs'!AR:AR,MATCH(B17,'liste des soudeurs'!$BI:$BI,0)))</f>
        <v/>
      </c>
      <c r="N17" s="392"/>
    </row>
    <row r="18" spans="1:14" ht="27" customHeight="1">
      <c r="A18">
        <v>8</v>
      </c>
      <c r="B18" s="388" t="str">
        <f>IF(A18&lt;=MAX('liste des soudeurs'!BI:BI),A18,"")</f>
        <v/>
      </c>
      <c r="C18" s="389" t="str">
        <f>IF(B18="","",INDEX('liste des soudeurs'!F:F,MATCH(B18,'liste des soudeurs'!$BI:$BI,0)))</f>
        <v/>
      </c>
      <c r="D18" s="390" t="str">
        <f>IF(B18="","",INDEX('liste des soudeurs'!E:E,MATCH(B18,'liste des soudeurs'!$BI:$BI,0)))</f>
        <v/>
      </c>
      <c r="E18" s="390" t="str">
        <f>IF(B18="","",INDEX('liste des soudeurs'!G:G,MATCH(B18,'liste des soudeurs'!$BI:$BI,0)))</f>
        <v/>
      </c>
      <c r="F18" s="391" t="str">
        <f>IF(B18="","",INDEX('liste des soudeurs'!AE:AE,MATCH(B18,'liste des soudeurs'!$BI:$BI,0)))</f>
        <v/>
      </c>
      <c r="G18" s="391" t="str">
        <f>IF(B18="","",INDEX('liste des soudeurs'!H:H,MATCH(B18,'liste des soudeurs'!$BI:$BI,0)))</f>
        <v/>
      </c>
      <c r="H18" s="391" t="str">
        <f>IF(B18="","",INDEX('liste des soudeurs'!I:I,MATCH(B18,'liste des soudeurs'!$BI:$BI,0)))</f>
        <v/>
      </c>
      <c r="I18" s="391" t="str">
        <f>IF(B18="","",INDEX('liste des soudeurs'!J:J,MATCH(B18,'liste des soudeurs'!$BI:$BI,0)))</f>
        <v/>
      </c>
      <c r="J18" s="391" t="str">
        <f>IF(B18="","",INDEX('liste des soudeurs'!AH:AH,MATCH(B18,'liste des soudeurs'!$BI:$BI,0)))</f>
        <v/>
      </c>
      <c r="K18" s="391" t="str">
        <f>IF(B18="","",INDEX('liste des soudeurs'!AX:AX,MATCH(B18,'liste des soudeurs'!$BI:$BI,0)))</f>
        <v/>
      </c>
      <c r="L18" s="391" t="str">
        <f>IF(B18="","",INDEX('liste des soudeurs'!AQ:AQ,MATCH(B18,'liste des soudeurs'!$BI:$BI,0)))</f>
        <v/>
      </c>
      <c r="M18" s="391" t="str">
        <f>IF(B18="","",INDEX('liste des soudeurs'!AR:AR,MATCH(B18,'liste des soudeurs'!$BI:$BI,0)))</f>
        <v/>
      </c>
      <c r="N18" s="392"/>
    </row>
    <row r="19" spans="1:14" ht="27" customHeight="1">
      <c r="A19">
        <v>9</v>
      </c>
      <c r="B19" s="388" t="str">
        <f>IF(A19&lt;=MAX('liste des soudeurs'!BI:BI),A19,"")</f>
        <v/>
      </c>
      <c r="C19" s="389" t="str">
        <f>IF(B19="","",INDEX('liste des soudeurs'!F:F,MATCH(B19,'liste des soudeurs'!$BI:$BI,0)))</f>
        <v/>
      </c>
      <c r="D19" s="390" t="str">
        <f>IF(B19="","",INDEX('liste des soudeurs'!E:E,MATCH(B19,'liste des soudeurs'!$BI:$BI,0)))</f>
        <v/>
      </c>
      <c r="E19" s="390" t="str">
        <f>IF(B19="","",INDEX('liste des soudeurs'!G:G,MATCH(B19,'liste des soudeurs'!$BI:$BI,0)))</f>
        <v/>
      </c>
      <c r="F19" s="391" t="str">
        <f>IF(B19="","",INDEX('liste des soudeurs'!AE:AE,MATCH(B19,'liste des soudeurs'!$BI:$BI,0)))</f>
        <v/>
      </c>
      <c r="G19" s="391" t="str">
        <f>IF(B19="","",INDEX('liste des soudeurs'!H:H,MATCH(B19,'liste des soudeurs'!$BI:$BI,0)))</f>
        <v/>
      </c>
      <c r="H19" s="391" t="str">
        <f>IF(B19="","",INDEX('liste des soudeurs'!I:I,MATCH(B19,'liste des soudeurs'!$BI:$BI,0)))</f>
        <v/>
      </c>
      <c r="I19" s="391" t="str">
        <f>IF(B19="","",INDEX('liste des soudeurs'!J:J,MATCH(B19,'liste des soudeurs'!$BI:$BI,0)))</f>
        <v/>
      </c>
      <c r="J19" s="391" t="str">
        <f>IF(B19="","",INDEX('liste des soudeurs'!AH:AH,MATCH(B19,'liste des soudeurs'!$BI:$BI,0)))</f>
        <v/>
      </c>
      <c r="K19" s="391" t="str">
        <f>IF(B19="","",INDEX('liste des soudeurs'!AX:AX,MATCH(B19,'liste des soudeurs'!$BI:$BI,0)))</f>
        <v/>
      </c>
      <c r="L19" s="391" t="str">
        <f>IF(B19="","",INDEX('liste des soudeurs'!AQ:AQ,MATCH(B19,'liste des soudeurs'!$BI:$BI,0)))</f>
        <v/>
      </c>
      <c r="M19" s="391" t="str">
        <f>IF(B19="","",INDEX('liste des soudeurs'!AR:AR,MATCH(B19,'liste des soudeurs'!$BI:$BI,0)))</f>
        <v/>
      </c>
      <c r="N19" s="392"/>
    </row>
    <row r="20" spans="1:14" ht="27.75" customHeight="1" thickBot="1">
      <c r="A20">
        <v>10</v>
      </c>
      <c r="B20" s="393" t="str">
        <f>IF(A20&lt;=MAX('liste des soudeurs'!BI:BI),A20,"")</f>
        <v/>
      </c>
      <c r="C20" s="394" t="str">
        <f>IF(B20="","",INDEX('liste des soudeurs'!F:F,MATCH(B20,'liste des soudeurs'!$BI:$BI,0)))</f>
        <v/>
      </c>
      <c r="D20" s="395" t="str">
        <f>IF(B20="","",INDEX('liste des soudeurs'!E:E,MATCH(B20,'liste des soudeurs'!$BI:$BI,0)))</f>
        <v/>
      </c>
      <c r="E20" s="395" t="str">
        <f>IF(B20="","",INDEX('liste des soudeurs'!G:G,MATCH(B20,'liste des soudeurs'!$BI:$BI,0)))</f>
        <v/>
      </c>
      <c r="F20" s="396" t="str">
        <f>IF(B20="","",INDEX('liste des soudeurs'!AE:AE,MATCH(B20,'liste des soudeurs'!$BI:$BI,0)))</f>
        <v/>
      </c>
      <c r="G20" s="396" t="str">
        <f>IF(B20="","",INDEX('liste des soudeurs'!H:H,MATCH(B20,'liste des soudeurs'!$BI:$BI,0)))</f>
        <v/>
      </c>
      <c r="H20" s="396" t="str">
        <f>IF(B20="","",INDEX('liste des soudeurs'!I:I,MATCH(B20,'liste des soudeurs'!$BI:$BI,0)))</f>
        <v/>
      </c>
      <c r="I20" s="396" t="str">
        <f>IF(B20="","",INDEX('liste des soudeurs'!J:J,MATCH(B20,'liste des soudeurs'!$BI:$BI,0)))</f>
        <v/>
      </c>
      <c r="J20" s="396" t="str">
        <f>IF(B20="","",INDEX('liste des soudeurs'!AH:AH,MATCH(B20,'liste des soudeurs'!$BI:$BI,0)))</f>
        <v/>
      </c>
      <c r="K20" s="396" t="str">
        <f>IF(B20="","",INDEX('liste des soudeurs'!AX:AX,MATCH(B20,'liste des soudeurs'!$BI:$BI,0)))</f>
        <v/>
      </c>
      <c r="L20" s="396" t="str">
        <f>IF(B20="","",INDEX('liste des soudeurs'!AQ:AQ,MATCH(B20,'liste des soudeurs'!$BI:$BI,0)))</f>
        <v/>
      </c>
      <c r="M20" s="396" t="str">
        <f>IF(B20="","",INDEX('liste des soudeurs'!AR:AR,MATCH(B20,'liste des soudeurs'!$BI:$BI,0)))</f>
        <v/>
      </c>
      <c r="N20" s="397"/>
    </row>
    <row r="21" spans="1:14" ht="27.75" customHeight="1">
      <c r="B21" s="329"/>
      <c r="C21" s="330"/>
      <c r="D21" s="331"/>
      <c r="E21" s="331"/>
      <c r="F21" s="332"/>
      <c r="G21" s="332"/>
      <c r="H21" s="332"/>
      <c r="I21" s="332"/>
      <c r="J21" s="332"/>
      <c r="K21" s="332"/>
      <c r="L21" s="332"/>
      <c r="M21" s="332"/>
      <c r="N21" s="333"/>
    </row>
    <row r="22" spans="1:14" ht="27.75" customHeight="1">
      <c r="B22" s="329"/>
      <c r="C22" s="330"/>
      <c r="D22" s="331"/>
      <c r="E22" s="331"/>
      <c r="F22" s="332"/>
      <c r="G22" s="332"/>
      <c r="H22" s="332"/>
      <c r="I22" s="332"/>
      <c r="J22" s="332"/>
      <c r="K22" s="332"/>
      <c r="L22" s="332"/>
      <c r="M22" s="332"/>
      <c r="N22" s="333"/>
    </row>
    <row r="23" spans="1:14" ht="27.75" customHeight="1">
      <c r="B23" s="329"/>
      <c r="C23" s="330"/>
      <c r="D23" s="331"/>
      <c r="E23" s="331"/>
      <c r="F23" s="332"/>
      <c r="G23" s="332"/>
      <c r="H23" s="332"/>
      <c r="I23" s="332"/>
      <c r="J23" s="332"/>
      <c r="K23" s="332"/>
      <c r="L23" s="332"/>
      <c r="M23" s="332"/>
      <c r="N23" s="333"/>
    </row>
    <row r="24" spans="1:14" ht="27.75" customHeight="1">
      <c r="B24" s="329"/>
    </row>
    <row r="25" spans="1:14" ht="27.75" customHeight="1">
      <c r="B25" s="329"/>
      <c r="C25" s="328" t="s">
        <v>432</v>
      </c>
    </row>
    <row r="26" spans="1:14" ht="27.75" customHeight="1">
      <c r="B26" s="329"/>
      <c r="C26" s="328" t="s">
        <v>437</v>
      </c>
    </row>
    <row r="27" spans="1:14" ht="27.75" customHeight="1">
      <c r="B27" s="329"/>
      <c r="C27" s="328" t="s">
        <v>438</v>
      </c>
    </row>
    <row r="28" spans="1:14" ht="27.75" customHeight="1"/>
  </sheetData>
  <mergeCells count="5">
    <mergeCell ref="H4:I4"/>
    <mergeCell ref="K4:L4"/>
    <mergeCell ref="D7:F7"/>
    <mergeCell ref="G7:H7"/>
    <mergeCell ref="G8:I8"/>
  </mergeCells>
  <dataValidations count="1">
    <dataValidation type="list" allowBlank="1" showInputMessage="1" showErrorMessage="1" sqref="L5">
      <formula1>$O$1:$O$2</formula1>
    </dataValidation>
  </dataValidations>
  <printOptions horizontalCentered="1"/>
  <pageMargins left="0" right="0" top="0" bottom="0" header="0.31496062992125984" footer="0.31496062992125984"/>
  <pageSetup paperSize="9" scale="79" orientation="landscape" r:id="rId1"/>
  <rowBreaks count="1" manualBreakCount="1">
    <brk id="27" max="16383" man="1"/>
  </rowBreaks>
  <colBreaks count="1" manualBreakCount="1">
    <brk id="14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'liste des soudeurs'!$L$2:$L$98</xm:f>
          </x14:formula1>
          <xm:sqref>K4:L4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>
    <tabColor rgb="FF002060"/>
  </sheetPr>
  <dimension ref="A1:NB500"/>
  <sheetViews>
    <sheetView tabSelected="1" topLeftCell="D1" zoomScale="80" zoomScaleNormal="80" workbookViewId="0">
      <pane ySplit="1" topLeftCell="A68" activePane="bottomLeft" state="frozen"/>
      <selection pane="bottomLeft" activeCell="T88" sqref="T88"/>
    </sheetView>
  </sheetViews>
  <sheetFormatPr defaultColWidth="5.85546875" defaultRowHeight="18" customHeight="1"/>
  <cols>
    <col min="1" max="1" width="12.140625" style="486" customWidth="1"/>
    <col min="2" max="2" width="23.42578125" style="498" bestFit="1" customWidth="1"/>
    <col min="3" max="4" width="10" style="499" customWidth="1"/>
    <col min="5" max="5" width="15.28515625" style="648" bestFit="1" customWidth="1"/>
    <col min="6" max="6" width="28.42578125" style="648" customWidth="1"/>
    <col min="7" max="7" width="17.42578125" style="495" bestFit="1" customWidth="1"/>
    <col min="8" max="8" width="13.42578125" style="495" customWidth="1"/>
    <col min="9" max="9" width="11" style="500" customWidth="1"/>
    <col min="10" max="10" width="8.28515625" style="495" customWidth="1"/>
    <col min="11" max="11" width="6" style="495" customWidth="1"/>
    <col min="12" max="12" width="13.85546875" style="496" customWidth="1"/>
    <col min="13" max="13" width="13.42578125" style="497" customWidth="1"/>
    <col min="14" max="14" width="5.85546875" style="495" customWidth="1"/>
    <col min="15" max="15" width="13.85546875" style="496" customWidth="1"/>
    <col min="16" max="16" width="13.85546875" style="495" customWidth="1"/>
    <col min="17" max="17" width="24.5703125" style="358" bestFit="1" customWidth="1"/>
    <col min="18" max="18" width="24" style="358" customWidth="1"/>
    <col min="19" max="19" width="12.85546875" style="495" customWidth="1"/>
    <col min="20" max="20" width="13.85546875" style="496" customWidth="1"/>
    <col min="21" max="21" width="12.5703125" style="501" hidden="1" customWidth="1"/>
    <col min="22" max="22" width="18.5703125" style="502" hidden="1" customWidth="1"/>
    <col min="23" max="23" width="16.85546875" style="502" hidden="1" customWidth="1"/>
    <col min="24" max="24" width="16.7109375" style="502" hidden="1" customWidth="1"/>
    <col min="25" max="25" width="16.5703125" style="503" hidden="1" customWidth="1"/>
    <col min="26" max="26" width="15.5703125" style="503" hidden="1" customWidth="1"/>
    <col min="27" max="27" width="21.85546875" style="504" hidden="1" customWidth="1"/>
    <col min="28" max="28" width="21.140625" style="504" hidden="1" customWidth="1"/>
    <col min="29" max="29" width="18.140625" style="504" hidden="1" customWidth="1"/>
    <col min="30" max="30" width="14.140625" style="504" hidden="1" customWidth="1"/>
    <col min="31" max="31" width="30.85546875" style="502" hidden="1" customWidth="1"/>
    <col min="32" max="32" width="18.28515625" style="505" hidden="1" customWidth="1"/>
    <col min="33" max="33" width="10.5703125" style="502" hidden="1" customWidth="1"/>
    <col min="34" max="34" width="15.7109375" style="494" hidden="1" customWidth="1"/>
    <col min="35" max="35" width="23" style="504" hidden="1" customWidth="1"/>
    <col min="36" max="36" width="12.7109375" style="494" hidden="1" customWidth="1"/>
    <col min="37" max="37" width="39.42578125" style="504" hidden="1" customWidth="1"/>
    <col min="38" max="38" width="16" style="502" hidden="1" customWidth="1"/>
    <col min="39" max="40" width="16.7109375" style="502" hidden="1" customWidth="1"/>
    <col min="41" max="41" width="16.5703125" style="502" hidden="1" customWidth="1"/>
    <col min="42" max="42" width="15.5703125" style="502" hidden="1" customWidth="1"/>
    <col min="43" max="44" width="16.7109375" style="502" hidden="1" customWidth="1"/>
    <col min="45" max="45" width="15.28515625" style="504" hidden="1" customWidth="1"/>
    <col min="46" max="46" width="14.7109375" style="502" hidden="1" customWidth="1"/>
    <col min="47" max="47" width="16.5703125" style="502" hidden="1" customWidth="1"/>
    <col min="48" max="48" width="15.28515625" style="502" hidden="1" customWidth="1"/>
    <col min="49" max="49" width="35.28515625" style="504" hidden="1" customWidth="1"/>
    <col min="50" max="50" width="14.7109375" style="494" hidden="1" customWidth="1"/>
    <col min="51" max="51" width="24.7109375" style="494" hidden="1" customWidth="1"/>
    <col min="52" max="52" width="7" style="494" hidden="1" customWidth="1"/>
    <col min="53" max="53" width="3.5703125" style="493" hidden="1" customWidth="1"/>
    <col min="54" max="54" width="7.5703125" style="490" hidden="1" customWidth="1"/>
    <col min="55" max="55" width="5.5703125" style="489" hidden="1" customWidth="1"/>
    <col min="56" max="56" width="3.140625" style="490" customWidth="1"/>
    <col min="57" max="57" width="3.7109375" style="491" customWidth="1"/>
    <col min="58" max="58" width="3.28515625" style="492" customWidth="1"/>
    <col min="59" max="61" width="3.7109375" style="486" customWidth="1"/>
    <col min="62" max="62" width="3.140625" style="486" customWidth="1"/>
    <col min="63" max="63" width="3.7109375" style="486" customWidth="1"/>
    <col min="64" max="64" width="4.42578125" style="486" bestFit="1" customWidth="1"/>
    <col min="65" max="16384" width="5.85546875" style="486"/>
  </cols>
  <sheetData>
    <row r="1" spans="1:366" s="451" customFormat="1" ht="79.5" customHeight="1" thickBot="1">
      <c r="A1" s="518" t="str">
        <f t="shared" ref="A1" si="0">F1&amp;G1&amp;I1</f>
        <v xml:space="preserve">NOM &amp; PRENOM                        
F-NAME  &amp; NAME WPS N°DIAMETER   SIZE Ø </v>
      </c>
      <c r="B1" s="519" t="s">
        <v>75</v>
      </c>
      <c r="C1" s="520" t="s">
        <v>91</v>
      </c>
      <c r="D1" s="519" t="s">
        <v>729</v>
      </c>
      <c r="E1" s="637" t="s">
        <v>0</v>
      </c>
      <c r="F1" s="637" t="s">
        <v>728</v>
      </c>
      <c r="G1" s="522" t="s">
        <v>1</v>
      </c>
      <c r="H1" s="521" t="s">
        <v>4</v>
      </c>
      <c r="I1" s="523" t="s">
        <v>6</v>
      </c>
      <c r="J1" s="521" t="s">
        <v>7</v>
      </c>
      <c r="K1" s="521" t="s">
        <v>8</v>
      </c>
      <c r="L1" s="524" t="s">
        <v>9</v>
      </c>
      <c r="M1" s="521" t="s">
        <v>516</v>
      </c>
      <c r="N1" s="521" t="s">
        <v>10</v>
      </c>
      <c r="O1" s="524" t="s">
        <v>11</v>
      </c>
      <c r="P1" s="521" t="s">
        <v>112</v>
      </c>
      <c r="Q1" s="525" t="s">
        <v>633</v>
      </c>
      <c r="R1" s="526" t="s">
        <v>634</v>
      </c>
      <c r="S1" s="521" t="s">
        <v>14</v>
      </c>
      <c r="T1" s="524" t="s">
        <v>15</v>
      </c>
      <c r="U1" s="527" t="s">
        <v>19</v>
      </c>
      <c r="V1" s="528" t="s">
        <v>22</v>
      </c>
      <c r="W1" s="528" t="s">
        <v>515</v>
      </c>
      <c r="X1" s="528" t="s">
        <v>157</v>
      </c>
      <c r="Y1" s="529" t="s">
        <v>158</v>
      </c>
      <c r="Z1" s="529" t="s">
        <v>159</v>
      </c>
      <c r="AA1" s="530" t="s">
        <v>25</v>
      </c>
      <c r="AB1" s="530" t="s">
        <v>26</v>
      </c>
      <c r="AC1" s="530" t="s">
        <v>27</v>
      </c>
      <c r="AD1" s="530" t="s">
        <v>28</v>
      </c>
      <c r="AE1" s="531" t="s">
        <v>3</v>
      </c>
      <c r="AF1" s="530" t="s">
        <v>23</v>
      </c>
      <c r="AG1" s="532" t="s">
        <v>2</v>
      </c>
      <c r="AH1" s="531" t="s">
        <v>5</v>
      </c>
      <c r="AI1" s="533" t="s">
        <v>16</v>
      </c>
      <c r="AJ1" s="531" t="s">
        <v>17</v>
      </c>
      <c r="AK1" s="530" t="s">
        <v>18</v>
      </c>
      <c r="AL1" s="528" t="s">
        <v>21</v>
      </c>
      <c r="AM1" s="528" t="s">
        <v>24</v>
      </c>
      <c r="AN1" s="528" t="s">
        <v>96</v>
      </c>
      <c r="AO1" s="528" t="s">
        <v>95</v>
      </c>
      <c r="AP1" s="528" t="s">
        <v>94</v>
      </c>
      <c r="AQ1" s="528" t="s">
        <v>98</v>
      </c>
      <c r="AR1" s="528" t="s">
        <v>99</v>
      </c>
      <c r="AS1" s="530" t="s">
        <v>29</v>
      </c>
      <c r="AT1" s="528" t="s">
        <v>30</v>
      </c>
      <c r="AU1" s="528" t="s">
        <v>31</v>
      </c>
      <c r="AV1" s="528" t="s">
        <v>32</v>
      </c>
      <c r="AW1" s="530" t="s">
        <v>124</v>
      </c>
      <c r="AX1" s="534" t="s">
        <v>129</v>
      </c>
      <c r="AY1" s="534" t="s">
        <v>382</v>
      </c>
      <c r="AZ1" s="534"/>
      <c r="BA1" s="534"/>
      <c r="BB1" s="534"/>
      <c r="BC1" s="535"/>
      <c r="BD1" s="536" t="str">
        <f>'VT-PPL'!$Y$6</f>
        <v>VT-WQT-031</v>
      </c>
      <c r="BE1" s="537"/>
      <c r="BF1" s="538" t="str">
        <f>'RT-PPL'!$Q$6</f>
        <v>RT-WQT-031</v>
      </c>
      <c r="BG1" s="538"/>
      <c r="BH1" s="539">
        <f>HOMO!K4</f>
        <v>46316</v>
      </c>
      <c r="BI1" s="538"/>
      <c r="BJ1" s="540"/>
      <c r="BK1" s="539" t="s">
        <v>772</v>
      </c>
      <c r="BL1" s="450"/>
      <c r="BM1" s="450"/>
      <c r="BN1" s="450"/>
      <c r="BO1" s="450"/>
      <c r="BP1" s="450"/>
      <c r="BQ1" s="450"/>
      <c r="BR1" s="450"/>
      <c r="BS1" s="450"/>
      <c r="BT1" s="450"/>
      <c r="BU1" s="450"/>
      <c r="BV1" s="450"/>
      <c r="BW1" s="450"/>
      <c r="BX1" s="450"/>
      <c r="BY1" s="450"/>
      <c r="BZ1" s="450"/>
      <c r="CA1" s="450"/>
      <c r="CB1" s="450"/>
      <c r="CC1" s="450"/>
      <c r="CD1" s="450"/>
      <c r="CE1" s="450"/>
      <c r="CF1" s="450"/>
      <c r="CG1" s="450"/>
      <c r="CH1" s="450"/>
      <c r="CI1" s="450"/>
      <c r="CJ1" s="450"/>
      <c r="CK1" s="450"/>
      <c r="CL1" s="450"/>
      <c r="CM1" s="450"/>
      <c r="CN1" s="450"/>
      <c r="CO1" s="450"/>
      <c r="CP1" s="450"/>
      <c r="CQ1" s="450"/>
      <c r="CR1" s="450"/>
      <c r="CS1" s="450"/>
      <c r="CT1" s="450"/>
      <c r="CU1" s="450"/>
      <c r="CV1" s="450"/>
      <c r="CW1" s="450"/>
      <c r="CX1" s="450"/>
      <c r="CY1" s="450"/>
      <c r="CZ1" s="450"/>
      <c r="DA1" s="450"/>
      <c r="DB1" s="450"/>
      <c r="DC1" s="450"/>
      <c r="DD1" s="450"/>
      <c r="DE1" s="450"/>
      <c r="DF1" s="450"/>
      <c r="DG1" s="450"/>
      <c r="DH1" s="450"/>
      <c r="DI1" s="450"/>
      <c r="DJ1" s="450"/>
      <c r="DK1" s="450"/>
      <c r="DL1" s="450"/>
      <c r="DM1" s="450"/>
      <c r="DN1" s="450"/>
      <c r="DO1" s="450"/>
      <c r="DP1" s="450"/>
      <c r="DQ1" s="450"/>
      <c r="DR1" s="450"/>
      <c r="DS1" s="450"/>
      <c r="DT1" s="450"/>
      <c r="DU1" s="450"/>
      <c r="DV1" s="450"/>
      <c r="DW1" s="450"/>
      <c r="DX1" s="450"/>
      <c r="DY1" s="450"/>
      <c r="DZ1" s="450"/>
      <c r="EA1" s="450"/>
      <c r="EB1" s="450"/>
      <c r="EC1" s="450"/>
      <c r="ED1" s="450"/>
      <c r="EE1" s="450"/>
      <c r="EF1" s="450"/>
      <c r="EG1" s="450"/>
      <c r="EH1" s="450"/>
      <c r="EI1" s="450"/>
      <c r="EJ1" s="450"/>
      <c r="EK1" s="450"/>
      <c r="EL1" s="450"/>
      <c r="EM1" s="450"/>
      <c r="EN1" s="450"/>
      <c r="EO1" s="450"/>
      <c r="EP1" s="450"/>
      <c r="EQ1" s="450"/>
      <c r="ER1" s="450"/>
      <c r="ES1" s="450"/>
      <c r="ET1" s="450"/>
      <c r="EU1" s="450"/>
      <c r="EV1" s="450"/>
      <c r="EW1" s="450"/>
      <c r="EX1" s="450"/>
      <c r="EY1" s="450"/>
      <c r="EZ1" s="450"/>
      <c r="FA1" s="450"/>
      <c r="FB1" s="450"/>
      <c r="FC1" s="450"/>
      <c r="FD1" s="450"/>
      <c r="FE1" s="450"/>
      <c r="FF1" s="450"/>
      <c r="FG1" s="450"/>
      <c r="FH1" s="450"/>
      <c r="FI1" s="450"/>
      <c r="FJ1" s="450"/>
      <c r="FK1" s="450"/>
      <c r="FL1" s="450"/>
      <c r="FM1" s="450"/>
      <c r="FN1" s="450"/>
      <c r="FO1" s="450"/>
      <c r="FP1" s="450"/>
      <c r="FQ1" s="450"/>
      <c r="FR1" s="450"/>
      <c r="FS1" s="450"/>
      <c r="FT1" s="450"/>
      <c r="FU1" s="450"/>
      <c r="FV1" s="450"/>
      <c r="FW1" s="450"/>
      <c r="FX1" s="450"/>
      <c r="FY1" s="450"/>
      <c r="FZ1" s="450"/>
      <c r="GA1" s="450"/>
      <c r="GB1" s="450"/>
      <c r="GC1" s="450"/>
      <c r="GD1" s="450"/>
      <c r="GE1" s="450"/>
      <c r="GF1" s="450"/>
      <c r="GG1" s="450"/>
      <c r="GH1" s="450"/>
      <c r="GI1" s="450"/>
      <c r="GJ1" s="450"/>
      <c r="GK1" s="450"/>
      <c r="GL1" s="450"/>
      <c r="GM1" s="450"/>
      <c r="GN1" s="450"/>
      <c r="GO1" s="450"/>
      <c r="GP1" s="450"/>
      <c r="GQ1" s="450"/>
      <c r="GR1" s="450"/>
      <c r="GS1" s="450"/>
      <c r="GT1" s="450"/>
      <c r="GU1" s="450"/>
      <c r="GV1" s="450"/>
      <c r="GW1" s="450"/>
      <c r="GX1" s="450"/>
      <c r="GY1" s="450"/>
      <c r="GZ1" s="450"/>
      <c r="HA1" s="450"/>
      <c r="HB1" s="450"/>
      <c r="HC1" s="450"/>
      <c r="HD1" s="450"/>
      <c r="HE1" s="450"/>
      <c r="HF1" s="450"/>
      <c r="HG1" s="450"/>
      <c r="HH1" s="450"/>
      <c r="HI1" s="450"/>
      <c r="HJ1" s="450"/>
      <c r="HK1" s="450"/>
      <c r="HL1" s="450"/>
      <c r="HM1" s="450"/>
      <c r="HN1" s="450"/>
      <c r="HO1" s="450"/>
      <c r="HP1" s="450"/>
      <c r="HQ1" s="450"/>
      <c r="HR1" s="450"/>
      <c r="HS1" s="450"/>
      <c r="HT1" s="450"/>
      <c r="HU1" s="450"/>
      <c r="HV1" s="450"/>
      <c r="HW1" s="450"/>
      <c r="HX1" s="450"/>
      <c r="HY1" s="450"/>
      <c r="HZ1" s="450"/>
      <c r="IA1" s="450"/>
      <c r="IB1" s="450"/>
      <c r="IC1" s="450"/>
      <c r="ID1" s="450"/>
      <c r="IE1" s="450"/>
      <c r="IF1" s="450"/>
      <c r="IG1" s="450"/>
      <c r="IH1" s="450"/>
      <c r="II1" s="450"/>
      <c r="IJ1" s="450"/>
      <c r="IK1" s="450"/>
      <c r="IL1" s="450"/>
      <c r="IM1" s="450"/>
      <c r="IN1" s="450"/>
      <c r="IO1" s="450"/>
      <c r="IP1" s="450"/>
      <c r="IQ1" s="450"/>
      <c r="IR1" s="450"/>
      <c r="IS1" s="450"/>
      <c r="IT1" s="450"/>
      <c r="IU1" s="450"/>
      <c r="IV1" s="450"/>
      <c r="IW1" s="450"/>
      <c r="IX1" s="450"/>
      <c r="IY1" s="450"/>
      <c r="IZ1" s="450"/>
      <c r="JA1" s="450"/>
      <c r="JB1" s="450"/>
      <c r="JC1" s="450"/>
      <c r="JD1" s="450"/>
      <c r="JE1" s="450"/>
      <c r="JF1" s="450"/>
      <c r="JG1" s="450"/>
      <c r="JH1" s="450"/>
      <c r="JI1" s="450"/>
      <c r="JJ1" s="450"/>
      <c r="JK1" s="450"/>
      <c r="JL1" s="450"/>
      <c r="JM1" s="450"/>
      <c r="JN1" s="450"/>
      <c r="JO1" s="450"/>
      <c r="JP1" s="450"/>
      <c r="JQ1" s="450"/>
      <c r="JR1" s="450"/>
      <c r="JS1" s="450"/>
      <c r="JT1" s="450"/>
      <c r="JU1" s="450"/>
      <c r="JV1" s="450"/>
      <c r="JW1" s="450"/>
      <c r="JX1" s="450"/>
      <c r="JY1" s="450"/>
      <c r="JZ1" s="450"/>
      <c r="KA1" s="450"/>
      <c r="KB1" s="450"/>
      <c r="KC1" s="450"/>
      <c r="KD1" s="450"/>
      <c r="KE1" s="450"/>
      <c r="KF1" s="450"/>
      <c r="KG1" s="450"/>
      <c r="KH1" s="450"/>
      <c r="KI1" s="450"/>
      <c r="KJ1" s="450"/>
      <c r="KK1" s="450"/>
      <c r="KL1" s="450"/>
      <c r="KM1" s="450"/>
      <c r="KN1" s="450"/>
      <c r="KO1" s="450"/>
      <c r="KP1" s="450"/>
      <c r="KQ1" s="450"/>
      <c r="KR1" s="450"/>
      <c r="KS1" s="450"/>
      <c r="KT1" s="450"/>
      <c r="KU1" s="450"/>
      <c r="KV1" s="450"/>
      <c r="KW1" s="450"/>
      <c r="KX1" s="450"/>
      <c r="KY1" s="450"/>
      <c r="KZ1" s="450"/>
      <c r="LA1" s="450"/>
      <c r="LB1" s="450"/>
      <c r="LC1" s="450"/>
      <c r="LD1" s="450"/>
      <c r="LE1" s="450"/>
      <c r="LF1" s="450"/>
      <c r="LG1" s="450"/>
      <c r="LH1" s="450"/>
      <c r="LI1" s="450"/>
      <c r="LJ1" s="450"/>
      <c r="LK1" s="450"/>
      <c r="LL1" s="450"/>
      <c r="LM1" s="450"/>
      <c r="LN1" s="450"/>
      <c r="LO1" s="450"/>
      <c r="LP1" s="450"/>
      <c r="LQ1" s="450"/>
      <c r="LR1" s="450"/>
      <c r="LS1" s="450"/>
      <c r="LT1" s="450"/>
      <c r="LU1" s="450"/>
      <c r="LV1" s="450"/>
      <c r="LW1" s="450"/>
      <c r="LX1" s="450"/>
      <c r="LY1" s="450"/>
      <c r="LZ1" s="450"/>
      <c r="MA1" s="450"/>
      <c r="MB1" s="450"/>
      <c r="MC1" s="450"/>
      <c r="MD1" s="450"/>
      <c r="ME1" s="450"/>
      <c r="MF1" s="450"/>
      <c r="MG1" s="450"/>
      <c r="MH1" s="450"/>
      <c r="MI1" s="450"/>
      <c r="MJ1" s="450"/>
      <c r="MK1" s="450"/>
      <c r="ML1" s="450"/>
      <c r="MM1" s="450"/>
      <c r="MN1" s="450"/>
      <c r="MO1" s="450"/>
      <c r="MP1" s="450"/>
      <c r="MQ1" s="450"/>
      <c r="MR1" s="450"/>
      <c r="MS1" s="450"/>
      <c r="MT1" s="450"/>
      <c r="MU1" s="450"/>
      <c r="MV1" s="450"/>
      <c r="MW1" s="450"/>
      <c r="MX1" s="450"/>
      <c r="MY1" s="450"/>
      <c r="MZ1" s="450"/>
      <c r="NA1" s="450"/>
    </row>
    <row r="2" spans="1:366" s="453" customFormat="1" ht="38.25">
      <c r="A2" s="541" t="str">
        <f t="shared" ref="A2:A38" si="1">F2&amp;G2&amp;I2</f>
        <v>CHERNOUG  SidaliTFT-II-PL-076</v>
      </c>
      <c r="B2" s="542" t="str">
        <f>IF($G2="","",VLOOKUP($G2,WPS!$D$1:$AN$995,35,0))</f>
        <v>TFT II / TFT SUD GAZ 
FIELD DEVELOPMENT</v>
      </c>
      <c r="C2" s="542" t="str">
        <f>IF($G2="","",VLOOKUP($G2,WPS!$D$1:$AN$995,33,0))</f>
        <v>API 1104</v>
      </c>
      <c r="D2" s="542" t="str">
        <f>IF($G2="","",VLOOKUP($G2,WPS!$D$1:$AN$995,34,0))</f>
        <v>API 1104</v>
      </c>
      <c r="E2" s="638" t="s">
        <v>664</v>
      </c>
      <c r="F2" s="638" t="s">
        <v>695</v>
      </c>
      <c r="G2" s="543" t="s">
        <v>604</v>
      </c>
      <c r="H2" s="543" t="s">
        <v>397</v>
      </c>
      <c r="I2" s="544">
        <v>6</v>
      </c>
      <c r="J2" s="543">
        <v>7.1</v>
      </c>
      <c r="K2" s="543" t="s">
        <v>613</v>
      </c>
      <c r="L2" s="545">
        <v>46136</v>
      </c>
      <c r="M2" s="546" t="s">
        <v>652</v>
      </c>
      <c r="N2" s="543"/>
      <c r="O2" s="545"/>
      <c r="P2" s="543"/>
      <c r="Q2" s="547" t="s">
        <v>730</v>
      </c>
      <c r="R2" s="548" t="s">
        <v>730</v>
      </c>
      <c r="S2" s="549"/>
      <c r="T2" s="549"/>
      <c r="U2" s="550" t="str">
        <f t="shared" ref="U2:U42" si="2">H2</f>
        <v>API5L_X52</v>
      </c>
      <c r="V2" s="551" t="str">
        <f>IF($G2="","",VLOOKUP($G2,WPS!$D$1:$AL$995,17,0))</f>
        <v xml:space="preserve">SMAW :With/Without Backing </v>
      </c>
      <c r="W2" s="551" t="str">
        <f>IF($G2="","",VLOOKUP($G2,WPS!$D$1:$AL$995,25,0))</f>
        <v>WF-1b</v>
      </c>
      <c r="X2" s="552" t="str">
        <f>IF($G2="","",VLOOKUP($G2,WPS!$D$1:$AL$995,26,0))</f>
        <v>WF-1b</v>
      </c>
      <c r="Y2" s="552" t="str">
        <f>IF($G2="","",VLOOKUP($G2,WPS!$D$1:$AL$995,27,0))</f>
        <v>A5.1or A5.5</v>
      </c>
      <c r="Z2" s="552" t="str">
        <f>IF($G2="","",VLOOKUP($G2,WPS!$D$1:$AL$995,28,0))</f>
        <v>A5.1or A5.5</v>
      </c>
      <c r="AA2" s="552" t="str">
        <f>IF(AND(D2="API 1104",BB2&lt;60.3),"Unlimited ",IF(AND(D2="API 1104",AND(BB2&gt;=60.3,BB2&lt;=323.85)),"≥ 2,3/8''  (60,3mm)",IF(AND(D2="API 1104",BB2&gt;323.85),"&gt; 12,750''  (323,9mm)",IF(AND(D2="ASME IX",BB2&lt;60.3),CONCATENATE("≥ ",I2,"''  ","(",BB2,"mm)"),IF(AND(D2="ASME IX",BB2="60,3"),"≥ 1''  (25mm)",IF(AND(D2="ASME IX",AND(BB2&gt;25,BB2&lt;73)),"≥ 1'' (25mm)",IF(AND(D2="ASME IX",BB2&gt;73),"&gt; 2,7/8''  (73mm)","")))))))</f>
        <v>≥ 2,3/8''  (60,3mm)</v>
      </c>
      <c r="AB2" s="552" t="str">
        <f t="shared" ref="AB2:AB39" si="3">IF(AND(D2="API 1104",BB2&lt;60.3),"&lt; 2,3/8''  60,3mm",IF(AND(D2="API 1104",AND(BB2&gt;=60.3,BB2&lt;=323.85)),"≤ 12,750''   323,9mm",IF(AND(D2="API 1104",BB2&gt;323.85),"Unlimited",IF(AND(D2="ASME IX",BB2&lt;25),"Unlimited",IF(AND(D2="ASME IX",AND(BB2&gt;25,BB2&lt;73)),"Unlimited",IF(AND(D2="ASME IX",BB2&gt;73),"Unlimited",""))))))</f>
        <v>≤ 12,750''   323,9mm</v>
      </c>
      <c r="AC2" s="552" t="str">
        <f t="shared" ref="AC2:AC39" si="4">IF(AND(D2="API 1104",J2&lt;3.9)," SMAW &lt;3,9 mm",IF(AND(D2="API 1104",AND(J2&gt;=3.9,J2&lt;19))," SMAW ≥  3,9 mm",IF(AND(D2="API 1104",J2&gt;=19),"SMAW &gt;=19mm",IF(AND(D2="ASME IX",AE2="gtaw",J2&lt;13),"GTAW ",IF(AND(D2="ASME IX",AE2="GTAW SMAW",J2&lt;13),"GTAW ≤ 8 mm",IF(AND(D2="ASME IX",AE2="GmAW fcAW",J2&lt;13),"GMAW ≤ 8 mm",IF(AND(D2="ASME IX",AE2="gtaw",J2&gt;=13),CONCATENATE("≤ ",J2*2," mm"),IF(AND(D2="ASME IX",J2&gt;=13,AE2="GTAW SMAW"),"GTAW ≤ 8mm",IF(AND(D2="ASME IX",J2&gt;=13,AE2="GmAW fcAW"),"GMAW ≤ 8mm","")))))))))</f>
        <v xml:space="preserve"> SMAW ≥  3,9 mm</v>
      </c>
      <c r="AD2" s="552" t="str">
        <f t="shared" ref="AD2:AD39" si="5">IF(AND(D2="API 1104",AE2="SMAW Mixte UP HILL/ Down hill",J2&lt;3.9),CONCATENATE("≤ ",MAX(1.5*J2,3.9),"mm"),IF(AND(D2="API 1104",AE2="SMAW UP HILL MONTANT",J2&lt;3.9),CONCATENATE("≤ ",MAX(1.5*J2,3.9),"mm"),IF(AND(D2="API 1104",AND(J2&gt;=3.9,J2&lt;19.05)),CONCATENATE("≤ ",MAX(1.5*J2,19.05),"mm"),IF(AND(D2="API 1104",J2&gt;=19.05),"ALL",IF(AND(D2="ASME IX",AE2="SMAW UP HILL MONTANT",J2&lt;17),CONCATENATE("≤ ",((J2)*2)," mm"),IF(AND(D2="ASME IX",J2&gt;=17),CONCATENATE("Unlimited"),IF(AND(D2="ASME IX",AE2="SMAW Mixte UP HILL/ Down hill",J2&lt;17),CONCATENATE("≤ ",((J2)*2)," mm"),IF(AND(D2="ASME IX",J2&gt;=17),CONCATENATE(" SMAW Unlimited"),IF(AND(D2="ASME IX",AE2="GTAW",J2&lt;=17),CONCATENATE( "≤ ",J2*2," mm"),IF(AND(D2="ASME IX",AE2="GTAW SMAW",J2&lt;=17),CONCATENATE("SMAW ≤ ",((J2-4)*2)," mm"),IF(AND(D2="ASME IX",J2&gt;=17,AE2="GTAW SMAW"),"SMAW Unlimited ",IF(AND(D2="ASME IX",AE2="GMAW FCAW",J2&lt;=17),CONCATENATE("FCAW ≤ ",((J2-4)*2)," mm"),IF(AND(D2="ASME IX",J2&gt;=17,AE2="GmAW fcAW"),"FCAW  Unlimited ","")))))))))))))</f>
        <v>≤ 19,05mm</v>
      </c>
      <c r="AE2" s="551" t="str">
        <f>IF(G2="","",VLOOKUP(G2,WPS!$D$1:$AH$4735,3,0))</f>
        <v>SMAW Mixte UP HILL/ Down hill</v>
      </c>
      <c r="AF2" s="551" t="str">
        <f>IF(AND($G2&lt;&gt;"",$D2="API 1104"),U2,IF(AND($G2&lt;&gt;"",$D2="ASME IX"),VLOOKUP($G2,WPS!$D$1:$AZ$995,42,0),""))</f>
        <v>API5L_X52</v>
      </c>
      <c r="AG2" s="552" t="str">
        <f>IF(G2="","",VLOOKUP(G2,WPS!$D$1:$AH$4735,2,0))</f>
        <v>A</v>
      </c>
      <c r="AH2" s="552" t="str">
        <f t="shared" ref="AH2:AH39" si="6">IF(AE2="SMAW Mixte UP HILL/ Down hill","5G",IF(AE2="SMAW UP HILL MONTANT","5G",IF(AE2="SMAW Downhill","5G",IF(AE2="GMAW FCAW","1G",IF(AE2="GTAW","6G",IF(AE2="GTAW SMAW","6G",""))))))</f>
        <v>5G</v>
      </c>
      <c r="AI2" s="552" t="str">
        <f t="shared" ref="AI2:AI39" si="7">IF(AE2="SMAW Mixte UP HILL/ Down hill","Manuel",IF(AE2="SMAW UP HILL MONTANT","Manuel",IF(AE2="GMAW FCAW","semi auto",IF(AE2="GTAW","Manuel",IF(AE2="GTAW SMAW","Manuel",IF(AE2="SMAW Downhill","Manuel",""))))))</f>
        <v>Manuel</v>
      </c>
      <c r="AJ2" s="552" t="s">
        <v>34</v>
      </c>
      <c r="AK2" s="551" t="str">
        <f t="shared" ref="AK2:AK39" si="8">IF(AE2="SMAW Mixte UP HILL/ Down hill","UP HILL/ Down hill Montant+Descendant",IF(AE2="SMAW UP HILL MONTANT","UP HILL   Montant",IF(AE2="GMAW FCAW","Rotation",IF(AE2="GTAW","UP HILL   Montant",IF(AE2="SMAW Downhill","SMAW Downhill",IF(AE2="GTAW SMAW","UP HILL   Montant",""))))))</f>
        <v>UP HILL/ Down hill Montant+Descendant</v>
      </c>
      <c r="AL2" s="551" t="str">
        <f>IF($G2="","",VLOOKUP($G2,WPS!$D$1:$AL$995,18,0))</f>
        <v>N/A</v>
      </c>
      <c r="AM2" s="552" t="str">
        <f>IF($G2="","",VLOOKUP($G2,WPS!$D$1:$AL$995,19,0))</f>
        <v>Grp F N°1</v>
      </c>
      <c r="AN2" s="552" t="str">
        <f>IF($G2="","",VLOOKUP($G2,WPS!$D$1:$AL$995,20,0))</f>
        <v>Grp F N°1</v>
      </c>
      <c r="AO2" s="552" t="str">
        <f>IF($G2="","",VLOOKUP($G2,WPS!$D$1:$AL$995,21,0))</f>
        <v>A5.1</v>
      </c>
      <c r="AP2" s="552" t="str">
        <f>IF($G2="","",VLOOKUP($G2,WPS!$D$1:$AL$995,22,0))</f>
        <v>A5.5</v>
      </c>
      <c r="AQ2" s="552" t="str">
        <f>IF($G2="","",VLOOKUP($G2,WPS!$D$1:$AL$995,23,0))</f>
        <v>E 6010</v>
      </c>
      <c r="AR2" s="552" t="str">
        <f>IF($G2="","",VLOOKUP($G2,WPS!$D$1:$AL$995,24,0))</f>
        <v>E 7010-P1</v>
      </c>
      <c r="AS2" s="552" t="str">
        <f t="shared" ref="AS2:AS39" si="9">IF(AH2="1G","F",IF(AH2="5G","V-H-O",IF(AH2="6G","ALL","")))</f>
        <v>V-H-O</v>
      </c>
      <c r="AT2" s="553" t="str">
        <f>IF($G2="","",VLOOKUP($G2,WPS!$D$1:$AL$995,29,0))</f>
        <v>DC</v>
      </c>
      <c r="AU2" s="553" t="str">
        <f>IF($G2="","",VLOOKUP($G2,WPS!$D$1:$AL$995,30,0))</f>
        <v>(+)</v>
      </c>
      <c r="AV2" s="553" t="str">
        <f>IF($G2="","",VLOOKUP($G2,WPS!$D$1:$AL$995,31,0))</f>
        <v>(+)</v>
      </c>
      <c r="AW2" s="551" t="str">
        <f t="shared" ref="AW2:AW39" si="10">IF(AE2="SMAW Mixte UP HILL/ Down hill","SMAW :,With/Without  SMAW : With",IF(AE2="SMAW UP HILL MONTANT","SMAW :With/Without  SMAW : With",IF(AE2="GMAW FCAW","GMAW :With/Without  FCAW  : With",IF(AE2="GTAW","GTAW :With / Without",IF(AE2="GTAW SMAW","GTAW :With/Without  SMAW : With","")))))</f>
        <v>SMAW :,With/Without  SMAW : With</v>
      </c>
      <c r="AX2" s="552" t="str">
        <f>IF($G2="","",VLOOKUP($G2,WPS!$D$1:$AL$995,15,0))</f>
        <v>50°C Min</v>
      </c>
      <c r="AY2" s="551" t="str">
        <f>IF($G2="","",VLOOKUP($G2,WPS!$D$1:$AX$995,44,0))</f>
        <v>ASME B31.3 édition 2021</v>
      </c>
      <c r="AZ2" s="552">
        <f>IFERROR(VLOOKUP(I2,Feuil1!$O$4:$P$34,2,0),"")</f>
        <v>168.3</v>
      </c>
      <c r="BA2" s="554"/>
      <c r="BB2" s="555">
        <f>IFERROR(VLOOKUP(I2,Feuil1!$O$4:$P$32,2,0),"")</f>
        <v>168.3</v>
      </c>
      <c r="BC2" s="556" t="str">
        <f>IF($G2="","",VLOOKUP($G2,WPS!$D$1:$AL$995,2,0))</f>
        <v>A</v>
      </c>
      <c r="BD2" s="557" t="str">
        <f>IF(M2='VT-PPL'!$Y$6,1,"")</f>
        <v/>
      </c>
      <c r="BE2" s="558" t="str">
        <f>IF(BD2="","",COUNTIF(BD$2:$BD2,BD2))</f>
        <v/>
      </c>
      <c r="BF2" s="557" t="str">
        <f>IF(P2='RT-PPL'!$Q$6,1,"")</f>
        <v/>
      </c>
      <c r="BG2" s="559" t="str">
        <f>IF(BF2="","",COUNTIF(BF$2:$BF2,BF2))</f>
        <v/>
      </c>
      <c r="BH2" s="556" t="str">
        <f>+IF(L2=HOMO!$K$4,1,"")</f>
        <v/>
      </c>
      <c r="BI2" s="558" t="str">
        <f>IF(BH2="","",COUNTIF(BH$2:$BH2,BH2))</f>
        <v/>
      </c>
      <c r="BJ2" s="557" t="str">
        <f>IF(AND(K2="A",M2=Prog!$L$12),1,"")</f>
        <v/>
      </c>
      <c r="BK2" s="558" t="str">
        <f>IF(BJ2="","",COUNTIF(BJ$2:$BJ2,BJ2))</f>
        <v/>
      </c>
      <c r="BL2" s="560">
        <v>1</v>
      </c>
      <c r="BM2" s="517"/>
      <c r="BN2" s="452"/>
      <c r="BO2" s="452"/>
      <c r="BP2" s="452"/>
      <c r="BQ2" s="452"/>
      <c r="BR2" s="452"/>
      <c r="BS2" s="452"/>
      <c r="BT2" s="452"/>
      <c r="BU2" s="452"/>
      <c r="BV2" s="452"/>
      <c r="BW2" s="452"/>
      <c r="BX2" s="452"/>
      <c r="BY2" s="452"/>
      <c r="BZ2" s="452"/>
      <c r="CA2" s="452"/>
      <c r="CB2" s="452"/>
      <c r="CC2" s="452"/>
      <c r="CD2" s="452"/>
      <c r="CE2" s="452"/>
      <c r="CF2" s="452"/>
      <c r="CG2" s="452"/>
      <c r="CH2" s="452"/>
      <c r="CI2" s="452"/>
      <c r="CJ2" s="452"/>
      <c r="CK2" s="452"/>
      <c r="CL2" s="452"/>
      <c r="CM2" s="452"/>
      <c r="CN2" s="452"/>
      <c r="CO2" s="452"/>
      <c r="CP2" s="452"/>
      <c r="CQ2" s="452"/>
      <c r="CR2" s="452"/>
      <c r="CS2" s="452"/>
      <c r="CT2" s="452"/>
      <c r="CU2" s="452"/>
      <c r="CV2" s="452"/>
      <c r="CW2" s="452"/>
      <c r="CX2" s="452"/>
      <c r="CY2" s="452"/>
      <c r="CZ2" s="452"/>
      <c r="DA2" s="452"/>
      <c r="DB2" s="452"/>
      <c r="DC2" s="452"/>
      <c r="DD2" s="452"/>
      <c r="DE2" s="452"/>
      <c r="DF2" s="452"/>
      <c r="DG2" s="452"/>
      <c r="DH2" s="452"/>
      <c r="DI2" s="452"/>
      <c r="DJ2" s="452"/>
      <c r="DK2" s="452"/>
      <c r="DL2" s="452"/>
      <c r="DM2" s="452"/>
      <c r="DN2" s="452"/>
      <c r="DO2" s="452"/>
      <c r="DP2" s="452"/>
      <c r="DQ2" s="452"/>
      <c r="DR2" s="452"/>
      <c r="DS2" s="452"/>
      <c r="DT2" s="452"/>
      <c r="DU2" s="452"/>
      <c r="DV2" s="452"/>
      <c r="DW2" s="452"/>
      <c r="DX2" s="452"/>
      <c r="DY2" s="452"/>
      <c r="DZ2" s="452"/>
      <c r="EA2" s="452"/>
      <c r="EB2" s="452"/>
      <c r="EC2" s="452"/>
      <c r="ED2" s="452"/>
      <c r="EE2" s="452"/>
      <c r="EF2" s="452"/>
      <c r="EG2" s="452"/>
      <c r="EH2" s="452"/>
      <c r="EI2" s="452"/>
      <c r="EJ2" s="452"/>
      <c r="EK2" s="452"/>
      <c r="EL2" s="452"/>
      <c r="EM2" s="452"/>
      <c r="EN2" s="452"/>
      <c r="EO2" s="452"/>
      <c r="EP2" s="452"/>
      <c r="EQ2" s="452"/>
      <c r="ER2" s="452"/>
      <c r="ES2" s="452"/>
      <c r="ET2" s="452"/>
      <c r="EU2" s="452"/>
      <c r="EV2" s="452"/>
      <c r="EW2" s="452"/>
      <c r="EX2" s="452"/>
      <c r="EY2" s="452"/>
      <c r="EZ2" s="452"/>
      <c r="FA2" s="452"/>
      <c r="FB2" s="452"/>
      <c r="FC2" s="452"/>
      <c r="FD2" s="452"/>
      <c r="FE2" s="452"/>
      <c r="FF2" s="452"/>
      <c r="FG2" s="452"/>
      <c r="FH2" s="452"/>
      <c r="FI2" s="452"/>
      <c r="FJ2" s="452"/>
      <c r="FK2" s="452"/>
      <c r="FL2" s="452"/>
      <c r="FM2" s="452"/>
      <c r="FN2" s="452"/>
      <c r="FO2" s="452"/>
      <c r="FP2" s="452"/>
      <c r="FQ2" s="452"/>
      <c r="FR2" s="452"/>
      <c r="FS2" s="452"/>
      <c r="FT2" s="452"/>
      <c r="FU2" s="452"/>
      <c r="FV2" s="452"/>
      <c r="FW2" s="452"/>
      <c r="FX2" s="452"/>
      <c r="FY2" s="452"/>
      <c r="FZ2" s="452"/>
      <c r="GA2" s="452"/>
      <c r="GB2" s="452"/>
      <c r="GC2" s="452"/>
      <c r="GD2" s="452"/>
      <c r="GE2" s="452"/>
      <c r="GF2" s="452"/>
      <c r="GG2" s="452"/>
      <c r="GH2" s="452"/>
      <c r="GI2" s="452"/>
      <c r="GJ2" s="452"/>
      <c r="GK2" s="452"/>
      <c r="GL2" s="452"/>
      <c r="GM2" s="452"/>
      <c r="GN2" s="452"/>
      <c r="GO2" s="452"/>
      <c r="GP2" s="452"/>
      <c r="GQ2" s="452"/>
      <c r="GR2" s="452"/>
      <c r="GS2" s="452"/>
      <c r="GT2" s="452"/>
      <c r="GU2" s="452"/>
      <c r="GV2" s="452"/>
      <c r="GW2" s="452"/>
      <c r="GX2" s="452"/>
      <c r="GY2" s="452"/>
      <c r="GZ2" s="452"/>
      <c r="HA2" s="452"/>
      <c r="HB2" s="452"/>
      <c r="HC2" s="452"/>
      <c r="HD2" s="452"/>
      <c r="HE2" s="452"/>
      <c r="HF2" s="452"/>
      <c r="HG2" s="452"/>
      <c r="HH2" s="452"/>
      <c r="HI2" s="452"/>
      <c r="HJ2" s="452"/>
      <c r="HK2" s="452"/>
      <c r="HL2" s="452"/>
      <c r="HM2" s="452"/>
      <c r="HN2" s="452"/>
      <c r="HO2" s="452"/>
      <c r="HP2" s="452"/>
      <c r="HQ2" s="452"/>
      <c r="HR2" s="452"/>
      <c r="HS2" s="452"/>
      <c r="HT2" s="452"/>
      <c r="HU2" s="452"/>
      <c r="HV2" s="452"/>
      <c r="HW2" s="452"/>
      <c r="HX2" s="452"/>
      <c r="HY2" s="452"/>
      <c r="HZ2" s="452"/>
      <c r="IA2" s="452"/>
      <c r="IB2" s="452"/>
      <c r="IC2" s="452"/>
      <c r="ID2" s="452"/>
      <c r="IE2" s="452"/>
      <c r="IF2" s="452"/>
      <c r="IG2" s="452"/>
      <c r="IH2" s="452"/>
      <c r="II2" s="452"/>
      <c r="IJ2" s="452"/>
      <c r="IK2" s="452"/>
      <c r="IL2" s="452"/>
      <c r="IM2" s="452"/>
      <c r="IN2" s="452"/>
      <c r="IO2" s="452"/>
      <c r="IP2" s="452"/>
      <c r="IQ2" s="452"/>
      <c r="IR2" s="452"/>
      <c r="IS2" s="452"/>
      <c r="IT2" s="452"/>
      <c r="IU2" s="452"/>
      <c r="IV2" s="452"/>
      <c r="IW2" s="452"/>
      <c r="IX2" s="452"/>
      <c r="IY2" s="452"/>
      <c r="IZ2" s="452"/>
      <c r="JA2" s="452"/>
      <c r="JB2" s="452"/>
      <c r="JC2" s="452"/>
      <c r="JD2" s="452"/>
      <c r="JE2" s="452"/>
      <c r="JF2" s="452"/>
      <c r="JG2" s="452"/>
      <c r="JH2" s="452"/>
      <c r="JI2" s="452"/>
      <c r="JJ2" s="452"/>
      <c r="JK2" s="452"/>
      <c r="JL2" s="452"/>
      <c r="JM2" s="452"/>
      <c r="JN2" s="452"/>
      <c r="JO2" s="452"/>
      <c r="JP2" s="452"/>
      <c r="JQ2" s="452"/>
      <c r="JR2" s="452"/>
      <c r="JS2" s="452"/>
      <c r="JT2" s="452"/>
      <c r="JU2" s="452"/>
      <c r="JV2" s="452"/>
      <c r="JW2" s="452"/>
      <c r="JX2" s="452"/>
      <c r="JY2" s="452"/>
      <c r="JZ2" s="452"/>
      <c r="KA2" s="452"/>
      <c r="KB2" s="452"/>
      <c r="KC2" s="452"/>
      <c r="KD2" s="452"/>
      <c r="KE2" s="452"/>
      <c r="KF2" s="452"/>
      <c r="KG2" s="452"/>
      <c r="KH2" s="452"/>
      <c r="KI2" s="452"/>
      <c r="KJ2" s="452"/>
      <c r="KK2" s="452"/>
      <c r="KL2" s="452"/>
      <c r="KM2" s="452"/>
      <c r="KN2" s="452"/>
      <c r="KO2" s="452"/>
      <c r="KP2" s="452"/>
      <c r="KQ2" s="452"/>
      <c r="KR2" s="452"/>
      <c r="KS2" s="452"/>
      <c r="KT2" s="452"/>
      <c r="KU2" s="452"/>
      <c r="KV2" s="452"/>
      <c r="KW2" s="452"/>
      <c r="KX2" s="452"/>
      <c r="KY2" s="452"/>
      <c r="KZ2" s="452"/>
      <c r="LA2" s="452"/>
      <c r="LB2" s="452"/>
      <c r="LC2" s="452"/>
      <c r="LD2" s="452"/>
      <c r="LE2" s="452"/>
      <c r="LF2" s="452"/>
      <c r="LG2" s="452"/>
      <c r="LH2" s="452"/>
      <c r="LI2" s="452"/>
      <c r="LJ2" s="452"/>
      <c r="LK2" s="452"/>
      <c r="LL2" s="452"/>
      <c r="LM2" s="452"/>
      <c r="LN2" s="452"/>
      <c r="LO2" s="452"/>
      <c r="LP2" s="452"/>
      <c r="LQ2" s="452"/>
      <c r="LR2" s="452"/>
      <c r="LS2" s="452"/>
      <c r="LT2" s="452"/>
      <c r="LU2" s="452"/>
      <c r="LV2" s="452"/>
      <c r="LW2" s="452"/>
      <c r="LX2" s="452"/>
      <c r="LY2" s="452"/>
      <c r="LZ2" s="452"/>
      <c r="MA2" s="452"/>
      <c r="MB2" s="452"/>
      <c r="MC2" s="452"/>
      <c r="MD2" s="452"/>
      <c r="ME2" s="452"/>
      <c r="MF2" s="452"/>
      <c r="MG2" s="452"/>
      <c r="MH2" s="452"/>
      <c r="MI2" s="452"/>
      <c r="MJ2" s="452"/>
      <c r="MK2" s="452"/>
      <c r="ML2" s="452"/>
      <c r="MM2" s="452"/>
      <c r="MN2" s="452"/>
      <c r="MO2" s="452"/>
      <c r="MP2" s="452"/>
      <c r="MQ2" s="452"/>
      <c r="MR2" s="452"/>
      <c r="MS2" s="452"/>
      <c r="MT2" s="452"/>
      <c r="MU2" s="452"/>
      <c r="MV2" s="452"/>
      <c r="MW2" s="452"/>
      <c r="MX2" s="452"/>
      <c r="MY2" s="452"/>
      <c r="MZ2" s="452"/>
      <c r="NA2" s="452"/>
    </row>
    <row r="3" spans="1:366" s="467" customFormat="1" ht="38.25">
      <c r="A3" s="454" t="str">
        <f t="shared" si="1"/>
        <v>DJEHID FarisTFT-II-PL-076</v>
      </c>
      <c r="B3" s="455" t="str">
        <f>IF($G3="","",VLOOKUP($G3,WPS!$D$1:$AN$995,35,0))</f>
        <v>TFT II / TFT SUD GAZ 
FIELD DEVELOPMENT</v>
      </c>
      <c r="C3" s="455" t="str">
        <f>IF($G3="","",VLOOKUP($G3,WPS!$D$1:$AN$995,33,0))</f>
        <v>API 1104</v>
      </c>
      <c r="D3" s="455" t="str">
        <f>IF($G3="","",VLOOKUP($G3,WPS!$D$1:$AN$995,34,0))</f>
        <v>API 1104</v>
      </c>
      <c r="E3" s="639" t="s">
        <v>665</v>
      </c>
      <c r="F3" s="639" t="s">
        <v>696</v>
      </c>
      <c r="G3" s="456" t="s">
        <v>604</v>
      </c>
      <c r="H3" s="457" t="s">
        <v>397</v>
      </c>
      <c r="I3" s="458">
        <v>6</v>
      </c>
      <c r="J3" s="456">
        <v>7.1</v>
      </c>
      <c r="K3" s="457" t="s">
        <v>613</v>
      </c>
      <c r="L3" s="459">
        <v>46136</v>
      </c>
      <c r="M3" s="457" t="s">
        <v>652</v>
      </c>
      <c r="N3" s="457"/>
      <c r="O3" s="460"/>
      <c r="P3" s="456"/>
      <c r="Q3" s="375" t="s">
        <v>730</v>
      </c>
      <c r="R3" s="461" t="s">
        <v>730</v>
      </c>
      <c r="S3" s="477"/>
      <c r="T3" s="477"/>
      <c r="U3" s="462" t="str">
        <f t="shared" si="2"/>
        <v>API5L_X52</v>
      </c>
      <c r="V3" s="463" t="str">
        <f>IF($G3="","",VLOOKUP($G3,WPS!$D$1:$AL$995,17,0))</f>
        <v xml:space="preserve">SMAW :With/Without Backing </v>
      </c>
      <c r="W3" s="463" t="str">
        <f>IF($G3="","",VLOOKUP($G3,WPS!$D$1:$AL$995,25,0))</f>
        <v>WF-1b</v>
      </c>
      <c r="X3" s="464" t="str">
        <f>IF($G3="","",VLOOKUP($G3,WPS!$D$1:$AL$995,26,0))</f>
        <v>WF-1b</v>
      </c>
      <c r="Y3" s="464" t="str">
        <f>IF($G3="","",VLOOKUP($G3,WPS!$D$1:$AL$995,27,0))</f>
        <v>A5.1or A5.5</v>
      </c>
      <c r="Z3" s="464" t="str">
        <f>IF($G3="","",VLOOKUP($G3,WPS!$D$1:$AL$995,28,0))</f>
        <v>A5.1or A5.5</v>
      </c>
      <c r="AA3" s="464" t="str">
        <f>IF(AND(D3="API 1104",BB3&lt;60.3),"Unlimited ",IF(AND(D3="API 1104",AND(BB3&gt;=60.3,BB3&lt;=323.85)),"≥ 2,3/8''  (60,3mm)",IF(AND(D3="API 1104",BB3&gt;323.85),"&gt; 12,750''  (323,9mm)",IF(AND(D3="ASME IX",BB3&lt;60.3),CONCATENATE("≥ ",I3,"''  ","(",BB3,"mm)"),IF(AND(D3="ASME IX",BB3="60,3"),"≥ 1''  (25mm)",IF(AND(D3="ASME IX",AND(BB3&gt;25,BB3&lt;73)),"≥ 1'' (25mm)",IF(AND(D3="ASME IX",BB3&gt;73),"&gt; 2,7/8''  (73mm)","")))))))</f>
        <v>≥ 2,3/8''  (60,3mm)</v>
      </c>
      <c r="AB3" s="464" t="str">
        <f t="shared" si="3"/>
        <v>≤ 12,750''   323,9mm</v>
      </c>
      <c r="AC3" s="464" t="str">
        <f t="shared" si="4"/>
        <v xml:space="preserve"> SMAW ≥  3,9 mm</v>
      </c>
      <c r="AD3" s="464" t="str">
        <f t="shared" si="5"/>
        <v>≤ 19,05mm</v>
      </c>
      <c r="AE3" s="463" t="str">
        <f>IF(G3="","",VLOOKUP(G3,WPS!$D$1:$AH$4735,3,0))</f>
        <v>SMAW Mixte UP HILL/ Down hill</v>
      </c>
      <c r="AF3" s="463" t="str">
        <f>IF(AND($G3&lt;&gt;"",$D3="API 1104"),U3,IF(AND($G3&lt;&gt;"",$D3="ASME IX"),VLOOKUP($G3,WPS!$D$1:$AZ$995,42,0),""))</f>
        <v>API5L_X52</v>
      </c>
      <c r="AG3" s="464" t="str">
        <f>IF(G3="","",VLOOKUP(G3,WPS!$D$1:$AH$4735,2,0))</f>
        <v>A</v>
      </c>
      <c r="AH3" s="464" t="str">
        <f t="shared" si="6"/>
        <v>5G</v>
      </c>
      <c r="AI3" s="464" t="str">
        <f t="shared" si="7"/>
        <v>Manuel</v>
      </c>
      <c r="AJ3" s="464" t="s">
        <v>34</v>
      </c>
      <c r="AK3" s="463" t="str">
        <f t="shared" si="8"/>
        <v>UP HILL/ Down hill Montant+Descendant</v>
      </c>
      <c r="AL3" s="463" t="str">
        <f>IF($G3="","",VLOOKUP($G3,WPS!$D$1:$AL$995,18,0))</f>
        <v>N/A</v>
      </c>
      <c r="AM3" s="464" t="str">
        <f>IF($G3="","",VLOOKUP($G3,WPS!$D$1:$AL$995,19,0))</f>
        <v>Grp F N°1</v>
      </c>
      <c r="AN3" s="464" t="str">
        <f>IF($G3="","",VLOOKUP($G3,WPS!$D$1:$AL$995,20,0))</f>
        <v>Grp F N°1</v>
      </c>
      <c r="AO3" s="464" t="str">
        <f>IF($G3="","",VLOOKUP($G3,WPS!$D$1:$AL$995,21,0))</f>
        <v>A5.1</v>
      </c>
      <c r="AP3" s="464" t="str">
        <f>IF($G3="","",VLOOKUP($G3,WPS!$D$1:$AL$995,22,0))</f>
        <v>A5.5</v>
      </c>
      <c r="AQ3" s="464" t="str">
        <f>IF($G3="","",VLOOKUP($G3,WPS!$D$1:$AL$995,23,0))</f>
        <v>E 6010</v>
      </c>
      <c r="AR3" s="464" t="str">
        <f>IF($G3="","",VLOOKUP($G3,WPS!$D$1:$AL$995,24,0))</f>
        <v>E 7010-P1</v>
      </c>
      <c r="AS3" s="464" t="str">
        <f t="shared" si="9"/>
        <v>V-H-O</v>
      </c>
      <c r="AT3" s="465" t="str">
        <f>IF($G3="","",VLOOKUP($G3,WPS!$D$1:$AL$995,29,0))</f>
        <v>DC</v>
      </c>
      <c r="AU3" s="465" t="str">
        <f>IF($G3="","",VLOOKUP($G3,WPS!$D$1:$AL$995,30,0))</f>
        <v>(+)</v>
      </c>
      <c r="AV3" s="465" t="str">
        <f>IF($G3="","",VLOOKUP($G3,WPS!$D$1:$AL$995,31,0))</f>
        <v>(+)</v>
      </c>
      <c r="AW3" s="463" t="str">
        <f t="shared" si="10"/>
        <v>SMAW :,With/Without  SMAW : With</v>
      </c>
      <c r="AX3" s="464" t="str">
        <f>IF($G3="","",VLOOKUP($G3,WPS!$D$1:$AL$995,15,0))</f>
        <v>50°C Min</v>
      </c>
      <c r="AY3" s="463" t="str">
        <f>IF($G3="","",VLOOKUP($G3,WPS!$D$1:$AX$995,44,0))</f>
        <v>ASME B31.3 édition 2021</v>
      </c>
      <c r="AZ3" s="464">
        <f>IFERROR(VLOOKUP(I3,Feuil1!$O$4:$P$34,2,0),"")</f>
        <v>168.3</v>
      </c>
      <c r="BA3" s="466"/>
      <c r="BB3" s="561">
        <f>IFERROR(VLOOKUP(I3,Feuil1!$O$4:$P$32,2,0),"")</f>
        <v>168.3</v>
      </c>
      <c r="BC3" s="508" t="str">
        <f>IF($G3="","",VLOOKUP($G3,WPS!$D$1:$AL$995,2,0))</f>
        <v>A</v>
      </c>
      <c r="BD3" s="509" t="str">
        <f>IF(M3='VT-PPL'!$Y$6,1,"")</f>
        <v/>
      </c>
      <c r="BE3" s="510" t="str">
        <f>IF(BD3="","",COUNTIF(BD$2:$BD3,BD3))</f>
        <v/>
      </c>
      <c r="BF3" s="509" t="str">
        <f>IF(P3='RT-PPL'!$Q$6,1,"")</f>
        <v/>
      </c>
      <c r="BG3" s="511" t="str">
        <f>IF(BF3="","",COUNTIF(BF$2:$BF3,BF3))</f>
        <v/>
      </c>
      <c r="BH3" s="508" t="str">
        <f>+IF(L3=HOMO!$K$4,1,"")</f>
        <v/>
      </c>
      <c r="BI3" s="510" t="str">
        <f>IF(BH3="","",COUNTIF(BH$2:$BH3,BH3))</f>
        <v/>
      </c>
      <c r="BJ3" s="509" t="str">
        <f>IF(AND(K3="A",M3=Prog!$L$12),1,"")</f>
        <v/>
      </c>
      <c r="BK3" s="510" t="str">
        <f>IF(BJ3="","",COUNTIF(BJ$2:$BJ3,BJ3))</f>
        <v/>
      </c>
      <c r="BL3" s="562">
        <v>2</v>
      </c>
      <c r="BM3" s="517"/>
      <c r="BN3" s="452"/>
      <c r="BO3" s="452"/>
      <c r="BP3" s="452"/>
      <c r="BQ3" s="452"/>
      <c r="BR3" s="452"/>
      <c r="BS3" s="452"/>
      <c r="BT3" s="452"/>
      <c r="BU3" s="452"/>
      <c r="BV3" s="452"/>
      <c r="BW3" s="452"/>
      <c r="BX3" s="452"/>
      <c r="BY3" s="452"/>
      <c r="BZ3" s="452"/>
      <c r="CA3" s="452"/>
      <c r="CB3" s="452"/>
      <c r="CC3" s="452"/>
      <c r="CD3" s="452"/>
      <c r="CE3" s="452"/>
      <c r="CF3" s="452"/>
      <c r="CG3" s="452"/>
      <c r="CH3" s="452"/>
      <c r="CI3" s="452"/>
      <c r="CJ3" s="452"/>
      <c r="CK3" s="452"/>
      <c r="CL3" s="452"/>
      <c r="CM3" s="452"/>
      <c r="CN3" s="452"/>
      <c r="CO3" s="452"/>
      <c r="CP3" s="452"/>
      <c r="CQ3" s="452"/>
      <c r="CR3" s="452"/>
      <c r="CS3" s="452"/>
      <c r="CT3" s="452"/>
      <c r="CU3" s="452"/>
      <c r="CV3" s="452"/>
      <c r="CW3" s="452"/>
      <c r="CX3" s="452"/>
      <c r="CY3" s="452"/>
      <c r="CZ3" s="452"/>
      <c r="DA3" s="452"/>
      <c r="DB3" s="452"/>
      <c r="DC3" s="452"/>
      <c r="DD3" s="452"/>
      <c r="DE3" s="452"/>
      <c r="DF3" s="452"/>
      <c r="DG3" s="452"/>
      <c r="DH3" s="452"/>
      <c r="DI3" s="452"/>
      <c r="DJ3" s="452"/>
      <c r="DK3" s="452"/>
      <c r="DL3" s="452"/>
      <c r="DM3" s="452"/>
      <c r="DN3" s="452"/>
      <c r="DO3" s="452"/>
      <c r="DP3" s="452"/>
      <c r="DQ3" s="452"/>
      <c r="DR3" s="452"/>
      <c r="DS3" s="452"/>
      <c r="DT3" s="452"/>
      <c r="DU3" s="452"/>
      <c r="DV3" s="452"/>
      <c r="DW3" s="452"/>
      <c r="DX3" s="452"/>
      <c r="DY3" s="452"/>
      <c r="DZ3" s="452"/>
      <c r="EA3" s="452"/>
      <c r="EB3" s="452"/>
      <c r="EC3" s="452"/>
      <c r="ED3" s="452"/>
      <c r="EE3" s="452"/>
      <c r="EF3" s="452"/>
      <c r="EG3" s="452"/>
      <c r="EH3" s="452"/>
      <c r="EI3" s="452"/>
      <c r="EJ3" s="452"/>
      <c r="EK3" s="452"/>
      <c r="EL3" s="452"/>
      <c r="EM3" s="452"/>
      <c r="EN3" s="452"/>
      <c r="EO3" s="452"/>
      <c r="EP3" s="452"/>
      <c r="EQ3" s="452"/>
      <c r="ER3" s="452"/>
      <c r="ES3" s="452"/>
      <c r="ET3" s="452"/>
      <c r="EU3" s="452"/>
      <c r="EV3" s="452"/>
      <c r="EW3" s="452"/>
      <c r="EX3" s="452"/>
      <c r="EY3" s="452"/>
      <c r="EZ3" s="452"/>
      <c r="FA3" s="452"/>
      <c r="FB3" s="452"/>
      <c r="FC3" s="452"/>
      <c r="FD3" s="452"/>
      <c r="FE3" s="452"/>
      <c r="FF3" s="452"/>
      <c r="FG3" s="452"/>
      <c r="FH3" s="452"/>
      <c r="FI3" s="452"/>
      <c r="FJ3" s="452"/>
      <c r="FK3" s="452"/>
      <c r="FL3" s="452"/>
      <c r="FM3" s="452"/>
      <c r="FN3" s="452"/>
      <c r="FO3" s="452"/>
      <c r="FP3" s="452"/>
      <c r="FQ3" s="452"/>
      <c r="FR3" s="452"/>
      <c r="FS3" s="452"/>
      <c r="FT3" s="452"/>
      <c r="FU3" s="452"/>
      <c r="FV3" s="452"/>
      <c r="FW3" s="452"/>
      <c r="FX3" s="452"/>
      <c r="FY3" s="452"/>
      <c r="FZ3" s="452"/>
      <c r="GA3" s="452"/>
      <c r="GB3" s="452"/>
      <c r="GC3" s="452"/>
      <c r="GD3" s="452"/>
      <c r="GE3" s="452"/>
      <c r="GF3" s="452"/>
      <c r="GG3" s="452"/>
      <c r="GH3" s="452"/>
      <c r="GI3" s="452"/>
      <c r="GJ3" s="452"/>
      <c r="GK3" s="452"/>
      <c r="GL3" s="452"/>
      <c r="GM3" s="452"/>
      <c r="GN3" s="452"/>
      <c r="GO3" s="452"/>
      <c r="GP3" s="452"/>
      <c r="GQ3" s="452"/>
      <c r="GR3" s="452"/>
      <c r="GS3" s="452"/>
      <c r="GT3" s="452"/>
      <c r="GU3" s="452"/>
      <c r="GV3" s="452"/>
      <c r="GW3" s="452"/>
      <c r="GX3" s="452"/>
      <c r="GY3" s="452"/>
      <c r="GZ3" s="452"/>
      <c r="HA3" s="452"/>
      <c r="HB3" s="452"/>
      <c r="HC3" s="452"/>
      <c r="HD3" s="452"/>
      <c r="HE3" s="452"/>
      <c r="HF3" s="452"/>
      <c r="HG3" s="452"/>
      <c r="HH3" s="452"/>
      <c r="HI3" s="452"/>
      <c r="HJ3" s="452"/>
      <c r="HK3" s="452"/>
      <c r="HL3" s="452"/>
      <c r="HM3" s="452"/>
      <c r="HN3" s="452"/>
      <c r="HO3" s="452"/>
      <c r="HP3" s="452"/>
      <c r="HQ3" s="452"/>
      <c r="HR3" s="452"/>
      <c r="HS3" s="452"/>
      <c r="HT3" s="452"/>
      <c r="HU3" s="452"/>
      <c r="HV3" s="452"/>
      <c r="HW3" s="452"/>
      <c r="HX3" s="452"/>
      <c r="HY3" s="452"/>
      <c r="HZ3" s="452"/>
      <c r="IA3" s="452"/>
      <c r="IB3" s="452"/>
      <c r="IC3" s="452"/>
      <c r="ID3" s="452"/>
      <c r="IE3" s="452"/>
      <c r="IF3" s="452"/>
      <c r="IG3" s="452"/>
      <c r="IH3" s="452"/>
      <c r="II3" s="452"/>
      <c r="IJ3" s="452"/>
      <c r="IK3" s="452"/>
      <c r="IL3" s="452"/>
      <c r="IM3" s="452"/>
      <c r="IN3" s="452"/>
      <c r="IO3" s="452"/>
      <c r="IP3" s="452"/>
      <c r="IQ3" s="452"/>
      <c r="IR3" s="452"/>
      <c r="IS3" s="452"/>
      <c r="IT3" s="452"/>
      <c r="IU3" s="452"/>
      <c r="IV3" s="452"/>
      <c r="IW3" s="452"/>
      <c r="IX3" s="452"/>
      <c r="IY3" s="452"/>
      <c r="IZ3" s="452"/>
      <c r="JA3" s="452"/>
      <c r="JB3" s="452"/>
      <c r="JC3" s="452"/>
      <c r="JD3" s="452"/>
      <c r="JE3" s="452"/>
      <c r="JF3" s="452"/>
      <c r="JG3" s="452"/>
      <c r="JH3" s="452"/>
      <c r="JI3" s="452"/>
      <c r="JJ3" s="452"/>
      <c r="JK3" s="452"/>
      <c r="JL3" s="452"/>
      <c r="JM3" s="452"/>
      <c r="JN3" s="452"/>
      <c r="JO3" s="452"/>
      <c r="JP3" s="452"/>
      <c r="JQ3" s="452"/>
      <c r="JR3" s="452"/>
      <c r="JS3" s="452"/>
      <c r="JT3" s="452"/>
      <c r="JU3" s="452"/>
      <c r="JV3" s="452"/>
      <c r="JW3" s="452"/>
      <c r="JX3" s="452"/>
      <c r="JY3" s="452"/>
      <c r="JZ3" s="452"/>
      <c r="KA3" s="452"/>
      <c r="KB3" s="452"/>
      <c r="KC3" s="452"/>
      <c r="KD3" s="452"/>
      <c r="KE3" s="452"/>
      <c r="KF3" s="452"/>
      <c r="KG3" s="452"/>
      <c r="KH3" s="452"/>
      <c r="KI3" s="452"/>
      <c r="KJ3" s="452"/>
      <c r="KK3" s="452"/>
      <c r="KL3" s="452"/>
      <c r="KM3" s="452"/>
      <c r="KN3" s="452"/>
      <c r="KO3" s="452"/>
      <c r="KP3" s="452"/>
      <c r="KQ3" s="452"/>
      <c r="KR3" s="452"/>
      <c r="KS3" s="452"/>
      <c r="KT3" s="452"/>
      <c r="KU3" s="452"/>
      <c r="KV3" s="452"/>
      <c r="KW3" s="452"/>
      <c r="KX3" s="452"/>
      <c r="KY3" s="452"/>
      <c r="KZ3" s="452"/>
      <c r="LA3" s="452"/>
      <c r="LB3" s="452"/>
      <c r="LC3" s="452"/>
      <c r="LD3" s="452"/>
      <c r="LE3" s="452"/>
      <c r="LF3" s="452"/>
      <c r="LG3" s="452"/>
      <c r="LH3" s="452"/>
      <c r="LI3" s="452"/>
      <c r="LJ3" s="452"/>
      <c r="LK3" s="452"/>
      <c r="LL3" s="452"/>
      <c r="LM3" s="452"/>
      <c r="LN3" s="452"/>
      <c r="LO3" s="452"/>
      <c r="LP3" s="452"/>
      <c r="LQ3" s="452"/>
      <c r="LR3" s="452"/>
      <c r="LS3" s="452"/>
      <c r="LT3" s="452"/>
      <c r="LU3" s="452"/>
      <c r="LV3" s="452"/>
      <c r="LW3" s="452"/>
      <c r="LX3" s="452"/>
      <c r="LY3" s="452"/>
      <c r="LZ3" s="452"/>
      <c r="MA3" s="452"/>
      <c r="MB3" s="452"/>
      <c r="MC3" s="452"/>
      <c r="MD3" s="452"/>
      <c r="ME3" s="452"/>
      <c r="MF3" s="452"/>
      <c r="MG3" s="452"/>
      <c r="MH3" s="452"/>
      <c r="MI3" s="452"/>
      <c r="MJ3" s="452"/>
      <c r="MK3" s="452"/>
      <c r="ML3" s="452"/>
      <c r="MM3" s="452"/>
      <c r="MN3" s="452"/>
      <c r="MO3" s="452"/>
      <c r="MP3" s="452"/>
      <c r="MQ3" s="452"/>
      <c r="MR3" s="452"/>
      <c r="MS3" s="452"/>
      <c r="MT3" s="452"/>
      <c r="MU3" s="452"/>
      <c r="MV3" s="452"/>
      <c r="MW3" s="452"/>
      <c r="MX3" s="452"/>
      <c r="MY3" s="452"/>
      <c r="MZ3" s="452"/>
      <c r="NA3" s="452"/>
    </row>
    <row r="4" spans="1:366" s="472" customFormat="1" ht="38.25">
      <c r="A4" s="454" t="str">
        <f t="shared" si="1"/>
        <v>REMINI  HalimTFT-II-PL-076</v>
      </c>
      <c r="B4" s="455" t="str">
        <f>IF($G4="","",VLOOKUP($G4,WPS!$D$1:$AN$995,35,0))</f>
        <v>TFT II / TFT SUD GAZ 
FIELD DEVELOPMENT</v>
      </c>
      <c r="C4" s="455" t="str">
        <f>IF($G4="","",VLOOKUP($G4,WPS!$D$1:$AN$995,33,0))</f>
        <v>API 1104</v>
      </c>
      <c r="D4" s="455" t="str">
        <f>IF($G4="","",VLOOKUP($G4,WPS!$D$1:$AN$995,34,0))</f>
        <v>API 1104</v>
      </c>
      <c r="E4" s="640" t="s">
        <v>666</v>
      </c>
      <c r="F4" s="640" t="s">
        <v>697</v>
      </c>
      <c r="G4" s="468" t="s">
        <v>604</v>
      </c>
      <c r="H4" s="468" t="s">
        <v>397</v>
      </c>
      <c r="I4" s="469">
        <v>6</v>
      </c>
      <c r="J4" s="468">
        <v>7.1</v>
      </c>
      <c r="K4" s="468" t="s">
        <v>164</v>
      </c>
      <c r="L4" s="470">
        <v>46136</v>
      </c>
      <c r="M4" s="468" t="s">
        <v>652</v>
      </c>
      <c r="N4" s="468" t="s">
        <v>164</v>
      </c>
      <c r="O4" s="470">
        <v>45772</v>
      </c>
      <c r="P4" s="468" t="s">
        <v>373</v>
      </c>
      <c r="Q4" s="443" t="s">
        <v>730</v>
      </c>
      <c r="R4" s="471" t="s">
        <v>730</v>
      </c>
      <c r="S4" s="468" t="s">
        <v>698</v>
      </c>
      <c r="T4" s="470">
        <v>46137</v>
      </c>
      <c r="U4" s="462" t="str">
        <f t="shared" si="2"/>
        <v>API5L_X52</v>
      </c>
      <c r="V4" s="463" t="str">
        <f>IF($G4="","",VLOOKUP($G4,WPS!$D$1:$AL$995,17,0))</f>
        <v xml:space="preserve">SMAW :With/Without Backing </v>
      </c>
      <c r="W4" s="463" t="str">
        <f>IF($G4="","",VLOOKUP($G4,WPS!$D$1:$AL$995,25,0))</f>
        <v>WF-1b</v>
      </c>
      <c r="X4" s="464" t="str">
        <f>IF($G4="","",VLOOKUP($G4,WPS!$D$1:$AL$995,26,0))</f>
        <v>WF-1b</v>
      </c>
      <c r="Y4" s="464" t="str">
        <f>IF($G4="","",VLOOKUP($G4,WPS!$D$1:$AL$995,27,0))</f>
        <v>A5.1or A5.5</v>
      </c>
      <c r="Z4" s="464" t="str">
        <f>IF($G4="","",VLOOKUP($G4,WPS!$D$1:$AL$995,28,0))</f>
        <v>A5.1or A5.5</v>
      </c>
      <c r="AA4" s="464" t="str">
        <f>IF(AND(D4="API 1104",BB4&lt;60.3),"Unlimited ",IF(AND(D4="API 1104",AND(BB4&gt;=60.3,BB4&lt;=323.85)),"≥ 2,3/8''  (60,3mm)",IF(AND(D4="API 1104",BB4&gt;323.85),"&gt; 12,750''  (323,9mm)",IF(AND(D4="ASME IX",BB4&lt;60.3),CONCATENATE("≥ ",#REF!,"''  ","(",BB4,"mm)"),IF(AND(D4="ASME IX",BB4="60,3"),"≥ 1''  (25mm)",IF(AND(D4="ASME IX",AND(BB4&gt;25,BB4&lt;73)),"≥ 1'' (25mm)",IF(AND(D4="ASME IX",BB4&gt;73),"&gt; 2,7/8''  (73mm)","")))))))</f>
        <v>≥ 2,3/8''  (60,3mm)</v>
      </c>
      <c r="AB4" s="464" t="str">
        <f t="shared" si="3"/>
        <v>≤ 12,750''   323,9mm</v>
      </c>
      <c r="AC4" s="464" t="str">
        <f t="shared" si="4"/>
        <v xml:space="preserve"> SMAW ≥  3,9 mm</v>
      </c>
      <c r="AD4" s="464" t="str">
        <f t="shared" si="5"/>
        <v>≤ 19,05mm</v>
      </c>
      <c r="AE4" s="463" t="str">
        <f>IF(G4="","",VLOOKUP(G4,WPS!$D$1:$AH$4735,3,0))</f>
        <v>SMAW Mixte UP HILL/ Down hill</v>
      </c>
      <c r="AF4" s="463" t="str">
        <f>IF(AND($G4&lt;&gt;"",$D4="API 1104"),U4,IF(AND($G4&lt;&gt;"",$D4="ASME IX"),VLOOKUP($G4,WPS!$D$1:$AZ$995,42,0),""))</f>
        <v>API5L_X52</v>
      </c>
      <c r="AG4" s="464" t="str">
        <f>IF(G4="","",VLOOKUP(G4,WPS!$D$1:$AH$4735,2,0))</f>
        <v>A</v>
      </c>
      <c r="AH4" s="464" t="str">
        <f t="shared" si="6"/>
        <v>5G</v>
      </c>
      <c r="AI4" s="464" t="str">
        <f t="shared" si="7"/>
        <v>Manuel</v>
      </c>
      <c r="AJ4" s="464" t="s">
        <v>34</v>
      </c>
      <c r="AK4" s="463" t="str">
        <f t="shared" si="8"/>
        <v>UP HILL/ Down hill Montant+Descendant</v>
      </c>
      <c r="AL4" s="463" t="str">
        <f>IF($G4="","",VLOOKUP($G4,WPS!$D$1:$AL$995,18,0))</f>
        <v>N/A</v>
      </c>
      <c r="AM4" s="464" t="str">
        <f>IF($G4="","",VLOOKUP($G4,WPS!$D$1:$AL$995,19,0))</f>
        <v>Grp F N°1</v>
      </c>
      <c r="AN4" s="464" t="str">
        <f>IF($G4="","",VLOOKUP($G4,WPS!$D$1:$AL$995,20,0))</f>
        <v>Grp F N°1</v>
      </c>
      <c r="AO4" s="464" t="str">
        <f>IF($G4="","",VLOOKUP($G4,WPS!$D$1:$AL$995,21,0))</f>
        <v>A5.1</v>
      </c>
      <c r="AP4" s="464" t="str">
        <f>IF($G4="","",VLOOKUP($G4,WPS!$D$1:$AL$995,22,0))</f>
        <v>A5.5</v>
      </c>
      <c r="AQ4" s="464" t="str">
        <f>IF($G4="","",VLOOKUP($G4,WPS!$D$1:$AL$995,23,0))</f>
        <v>E 6010</v>
      </c>
      <c r="AR4" s="464" t="str">
        <f>IF($G4="","",VLOOKUP($G4,WPS!$D$1:$AL$995,24,0))</f>
        <v>E 7010-P1</v>
      </c>
      <c r="AS4" s="464" t="str">
        <f t="shared" si="9"/>
        <v>V-H-O</v>
      </c>
      <c r="AT4" s="465" t="str">
        <f>IF($G4="","",VLOOKUP($G4,WPS!$D$1:$AL$995,29,0))</f>
        <v>DC</v>
      </c>
      <c r="AU4" s="465" t="str">
        <f>IF($G4="","",VLOOKUP($G4,WPS!$D$1:$AL$995,30,0))</f>
        <v>(+)</v>
      </c>
      <c r="AV4" s="465" t="str">
        <f>IF($G4="","",VLOOKUP($G4,WPS!$D$1:$AL$995,31,0))</f>
        <v>(+)</v>
      </c>
      <c r="AW4" s="463" t="str">
        <f t="shared" si="10"/>
        <v>SMAW :,With/Without  SMAW : With</v>
      </c>
      <c r="AX4" s="464" t="str">
        <f>IF($G4="","",VLOOKUP($G4,WPS!$D$1:$AL$995,15,0))</f>
        <v>50°C Min</v>
      </c>
      <c r="AY4" s="463" t="str">
        <f>IF($G4="","",VLOOKUP($G4,WPS!$D$1:$AX$995,44,0))</f>
        <v>ASME B31.3 édition 2021</v>
      </c>
      <c r="AZ4" s="464">
        <f>IFERROR(VLOOKUP(I4,Feuil1!$O$4:$P$34,2,0),"")</f>
        <v>168.3</v>
      </c>
      <c r="BA4" s="466"/>
      <c r="BB4" s="561">
        <f>IFERROR(VLOOKUP(I4,Feuil1!$O$4:$P$32,2,0),"")</f>
        <v>168.3</v>
      </c>
      <c r="BC4" s="508" t="str">
        <f>IF($G4="","",VLOOKUP($G4,WPS!$D$1:$AL$995,2,0))</f>
        <v>A</v>
      </c>
      <c r="BD4" s="509" t="str">
        <f>IF(M4='VT-PPL'!$Y$6,1,"")</f>
        <v/>
      </c>
      <c r="BE4" s="510" t="str">
        <f>IF(BD4="","",COUNTIF(BD$2:$BD4,BD4))</f>
        <v/>
      </c>
      <c r="BF4" s="509" t="str">
        <f>IF(P4='RT-PPL'!$Q$6,1,"")</f>
        <v/>
      </c>
      <c r="BG4" s="511" t="str">
        <f>IF(BF4="","",COUNTIF(BF$2:$BF4,BF4))</f>
        <v/>
      </c>
      <c r="BH4" s="508" t="str">
        <f>+IF(L4=HOMO!$K$4,1,"")</f>
        <v/>
      </c>
      <c r="BI4" s="510" t="str">
        <f>IF(BH4="","",COUNTIF(BH$2:$BH4,BH4))</f>
        <v/>
      </c>
      <c r="BJ4" s="509" t="str">
        <f>IF(AND(K4="A",M4=Prog!$L$12),1,"")</f>
        <v/>
      </c>
      <c r="BK4" s="510" t="str">
        <f>IF(BJ4="","",COUNTIF(BJ$2:$BJ4,BJ4))</f>
        <v/>
      </c>
      <c r="BL4" s="562">
        <v>3</v>
      </c>
      <c r="BM4" s="517"/>
      <c r="BN4" s="452"/>
      <c r="BO4" s="452"/>
      <c r="BP4" s="452"/>
      <c r="BQ4" s="452"/>
      <c r="BR4" s="452"/>
      <c r="BS4" s="452"/>
      <c r="BT4" s="452"/>
      <c r="BU4" s="452"/>
      <c r="BV4" s="452"/>
      <c r="BW4" s="452"/>
      <c r="BX4" s="452"/>
      <c r="BY4" s="452"/>
      <c r="BZ4" s="452"/>
      <c r="CA4" s="452"/>
      <c r="CB4" s="452"/>
      <c r="CC4" s="452"/>
      <c r="CD4" s="452"/>
      <c r="CE4" s="452"/>
      <c r="CF4" s="452"/>
      <c r="CG4" s="452"/>
      <c r="CH4" s="452"/>
      <c r="CI4" s="452"/>
      <c r="CJ4" s="452"/>
      <c r="CK4" s="452"/>
      <c r="CL4" s="452"/>
      <c r="CM4" s="452"/>
      <c r="CN4" s="452"/>
      <c r="CO4" s="452"/>
      <c r="CP4" s="452"/>
      <c r="CQ4" s="452"/>
      <c r="CR4" s="452"/>
      <c r="CS4" s="452"/>
      <c r="CT4" s="452"/>
      <c r="CU4" s="452"/>
      <c r="CV4" s="452"/>
      <c r="CW4" s="452"/>
      <c r="CX4" s="452"/>
      <c r="CY4" s="452"/>
      <c r="CZ4" s="452"/>
      <c r="DA4" s="452"/>
      <c r="DB4" s="452"/>
      <c r="DC4" s="452"/>
      <c r="DD4" s="452"/>
      <c r="DE4" s="452"/>
      <c r="DF4" s="452"/>
      <c r="DG4" s="452"/>
      <c r="DH4" s="452"/>
      <c r="DI4" s="452"/>
      <c r="DJ4" s="452"/>
      <c r="DK4" s="452"/>
      <c r="DL4" s="452"/>
      <c r="DM4" s="452"/>
      <c r="DN4" s="452"/>
      <c r="DO4" s="452"/>
      <c r="DP4" s="452"/>
      <c r="DQ4" s="452"/>
      <c r="DR4" s="452"/>
      <c r="DS4" s="452"/>
      <c r="DT4" s="452"/>
      <c r="DU4" s="452"/>
      <c r="DV4" s="452"/>
      <c r="DW4" s="452"/>
      <c r="DX4" s="452"/>
      <c r="DY4" s="452"/>
      <c r="DZ4" s="452"/>
      <c r="EA4" s="452"/>
      <c r="EB4" s="452"/>
      <c r="EC4" s="452"/>
      <c r="ED4" s="452"/>
      <c r="EE4" s="452"/>
      <c r="EF4" s="452"/>
      <c r="EG4" s="452"/>
      <c r="EH4" s="452"/>
      <c r="EI4" s="452"/>
      <c r="EJ4" s="452"/>
      <c r="EK4" s="452"/>
      <c r="EL4" s="452"/>
      <c r="EM4" s="452"/>
      <c r="EN4" s="452"/>
      <c r="EO4" s="452"/>
      <c r="EP4" s="452"/>
      <c r="EQ4" s="452"/>
      <c r="ER4" s="452"/>
      <c r="ES4" s="452"/>
      <c r="ET4" s="452"/>
      <c r="EU4" s="452"/>
      <c r="EV4" s="452"/>
      <c r="EW4" s="452"/>
      <c r="EX4" s="452"/>
      <c r="EY4" s="452"/>
      <c r="EZ4" s="452"/>
      <c r="FA4" s="452"/>
      <c r="FB4" s="452"/>
      <c r="FC4" s="452"/>
      <c r="FD4" s="452"/>
      <c r="FE4" s="452"/>
      <c r="FF4" s="452"/>
      <c r="FG4" s="452"/>
      <c r="FH4" s="452"/>
      <c r="FI4" s="452"/>
      <c r="FJ4" s="452"/>
      <c r="FK4" s="452"/>
      <c r="FL4" s="452"/>
      <c r="FM4" s="452"/>
      <c r="FN4" s="452"/>
      <c r="FO4" s="452"/>
      <c r="FP4" s="452"/>
      <c r="FQ4" s="452"/>
      <c r="FR4" s="452"/>
      <c r="FS4" s="452"/>
      <c r="FT4" s="452"/>
      <c r="FU4" s="452"/>
      <c r="FV4" s="452"/>
      <c r="FW4" s="452"/>
      <c r="FX4" s="452"/>
      <c r="FY4" s="452"/>
      <c r="FZ4" s="452"/>
      <c r="GA4" s="452"/>
      <c r="GB4" s="452"/>
      <c r="GC4" s="452"/>
      <c r="GD4" s="452"/>
      <c r="GE4" s="452"/>
      <c r="GF4" s="452"/>
      <c r="GG4" s="452"/>
      <c r="GH4" s="452"/>
      <c r="GI4" s="452"/>
      <c r="GJ4" s="452"/>
      <c r="GK4" s="452"/>
      <c r="GL4" s="452"/>
      <c r="GM4" s="452"/>
      <c r="GN4" s="452"/>
      <c r="GO4" s="452"/>
      <c r="GP4" s="452"/>
      <c r="GQ4" s="452"/>
      <c r="GR4" s="452"/>
      <c r="GS4" s="452"/>
      <c r="GT4" s="452"/>
      <c r="GU4" s="452"/>
      <c r="GV4" s="452"/>
      <c r="GW4" s="452"/>
      <c r="GX4" s="452"/>
      <c r="GY4" s="452"/>
      <c r="GZ4" s="452"/>
      <c r="HA4" s="452"/>
      <c r="HB4" s="452"/>
      <c r="HC4" s="452"/>
      <c r="HD4" s="452"/>
      <c r="HE4" s="452"/>
      <c r="HF4" s="452"/>
      <c r="HG4" s="452"/>
      <c r="HH4" s="452"/>
      <c r="HI4" s="452"/>
      <c r="HJ4" s="452"/>
      <c r="HK4" s="452"/>
      <c r="HL4" s="452"/>
      <c r="HM4" s="452"/>
      <c r="HN4" s="452"/>
      <c r="HO4" s="452"/>
      <c r="HP4" s="452"/>
      <c r="HQ4" s="452"/>
      <c r="HR4" s="452"/>
      <c r="HS4" s="452"/>
      <c r="HT4" s="452"/>
      <c r="HU4" s="452"/>
      <c r="HV4" s="452"/>
      <c r="HW4" s="452"/>
      <c r="HX4" s="452"/>
      <c r="HY4" s="452"/>
      <c r="HZ4" s="452"/>
      <c r="IA4" s="452"/>
      <c r="IB4" s="452"/>
      <c r="IC4" s="452"/>
      <c r="ID4" s="452"/>
      <c r="IE4" s="452"/>
      <c r="IF4" s="452"/>
      <c r="IG4" s="452"/>
      <c r="IH4" s="452"/>
      <c r="II4" s="452"/>
      <c r="IJ4" s="452"/>
      <c r="IK4" s="452"/>
      <c r="IL4" s="452"/>
      <c r="IM4" s="452"/>
      <c r="IN4" s="452"/>
      <c r="IO4" s="452"/>
      <c r="IP4" s="452"/>
      <c r="IQ4" s="452"/>
      <c r="IR4" s="452"/>
      <c r="IS4" s="452"/>
      <c r="IT4" s="452"/>
      <c r="IU4" s="452"/>
      <c r="IV4" s="452"/>
      <c r="IW4" s="452"/>
      <c r="IX4" s="452"/>
      <c r="IY4" s="452"/>
      <c r="IZ4" s="452"/>
      <c r="JA4" s="452"/>
      <c r="JB4" s="452"/>
      <c r="JC4" s="452"/>
      <c r="JD4" s="452"/>
      <c r="JE4" s="452"/>
      <c r="JF4" s="452"/>
      <c r="JG4" s="452"/>
      <c r="JH4" s="452"/>
      <c r="JI4" s="452"/>
      <c r="JJ4" s="452"/>
      <c r="JK4" s="452"/>
      <c r="JL4" s="452"/>
      <c r="JM4" s="452"/>
      <c r="JN4" s="452"/>
      <c r="JO4" s="452"/>
      <c r="JP4" s="452"/>
      <c r="JQ4" s="452"/>
      <c r="JR4" s="452"/>
      <c r="JS4" s="452"/>
      <c r="JT4" s="452"/>
      <c r="JU4" s="452"/>
      <c r="JV4" s="452"/>
      <c r="JW4" s="452"/>
      <c r="JX4" s="452"/>
      <c r="JY4" s="452"/>
      <c r="JZ4" s="452"/>
      <c r="KA4" s="452"/>
      <c r="KB4" s="452"/>
      <c r="KC4" s="452"/>
      <c r="KD4" s="452"/>
      <c r="KE4" s="452"/>
      <c r="KF4" s="452"/>
      <c r="KG4" s="452"/>
      <c r="KH4" s="452"/>
      <c r="KI4" s="452"/>
      <c r="KJ4" s="452"/>
      <c r="KK4" s="452"/>
      <c r="KL4" s="452"/>
      <c r="KM4" s="452"/>
      <c r="KN4" s="452"/>
      <c r="KO4" s="452"/>
      <c r="KP4" s="452"/>
      <c r="KQ4" s="452"/>
      <c r="KR4" s="452"/>
      <c r="KS4" s="452"/>
      <c r="KT4" s="452"/>
      <c r="KU4" s="452"/>
      <c r="KV4" s="452"/>
      <c r="KW4" s="452"/>
      <c r="KX4" s="452"/>
      <c r="KY4" s="452"/>
      <c r="KZ4" s="452"/>
      <c r="LA4" s="452"/>
      <c r="LB4" s="452"/>
      <c r="LC4" s="452"/>
      <c r="LD4" s="452"/>
      <c r="LE4" s="452"/>
      <c r="LF4" s="452"/>
      <c r="LG4" s="452"/>
      <c r="LH4" s="452"/>
      <c r="LI4" s="452"/>
      <c r="LJ4" s="452"/>
      <c r="LK4" s="452"/>
      <c r="LL4" s="452"/>
      <c r="LM4" s="452"/>
      <c r="LN4" s="452"/>
      <c r="LO4" s="452"/>
      <c r="LP4" s="452"/>
      <c r="LQ4" s="452"/>
      <c r="LR4" s="452"/>
      <c r="LS4" s="452"/>
      <c r="LT4" s="452"/>
      <c r="LU4" s="452"/>
      <c r="LV4" s="452"/>
      <c r="LW4" s="452"/>
      <c r="LX4" s="452"/>
      <c r="LY4" s="452"/>
      <c r="LZ4" s="452"/>
      <c r="MA4" s="452"/>
      <c r="MB4" s="452"/>
      <c r="MC4" s="452"/>
      <c r="MD4" s="452"/>
      <c r="ME4" s="452"/>
      <c r="MF4" s="452"/>
      <c r="MG4" s="452"/>
      <c r="MH4" s="452"/>
      <c r="MI4" s="452"/>
      <c r="MJ4" s="452"/>
      <c r="MK4" s="452"/>
      <c r="ML4" s="452"/>
      <c r="MM4" s="452"/>
      <c r="MN4" s="452"/>
      <c r="MO4" s="452"/>
      <c r="MP4" s="452"/>
      <c r="MQ4" s="452"/>
      <c r="MR4" s="452"/>
      <c r="MS4" s="452"/>
      <c r="MT4" s="452"/>
      <c r="MU4" s="452"/>
      <c r="MV4" s="452"/>
      <c r="MW4" s="452"/>
      <c r="MX4" s="452"/>
      <c r="MY4" s="452"/>
      <c r="MZ4" s="452"/>
      <c r="NA4" s="452"/>
    </row>
    <row r="5" spans="1:366" s="474" customFormat="1" ht="20.25" customHeight="1">
      <c r="A5" s="454" t="str">
        <f t="shared" si="1"/>
        <v>KEMOUCHE ChoaybTFT-II-PL-076</v>
      </c>
      <c r="B5" s="455" t="str">
        <f>IF($G5="","",VLOOKUP($G5,WPS!$D$1:$AN$995,35,0))</f>
        <v>TFT II / TFT SUD GAZ 
FIELD DEVELOPMENT</v>
      </c>
      <c r="C5" s="455" t="str">
        <f>IF($G5="","",VLOOKUP($G5,WPS!$D$1:$AN$995,33,0))</f>
        <v>API 1104</v>
      </c>
      <c r="D5" s="455" t="str">
        <f>IF($G5="","",VLOOKUP($G5,WPS!$D$1:$AN$995,34,0))</f>
        <v>API 1104</v>
      </c>
      <c r="E5" s="640" t="s">
        <v>667</v>
      </c>
      <c r="F5" s="640" t="s">
        <v>720</v>
      </c>
      <c r="G5" s="468" t="s">
        <v>604</v>
      </c>
      <c r="H5" s="468" t="s">
        <v>397</v>
      </c>
      <c r="I5" s="469">
        <v>6</v>
      </c>
      <c r="J5" s="468">
        <v>7.1</v>
      </c>
      <c r="K5" s="468" t="s">
        <v>164</v>
      </c>
      <c r="L5" s="470">
        <v>46139</v>
      </c>
      <c r="M5" s="468" t="s">
        <v>699</v>
      </c>
      <c r="N5" s="468" t="s">
        <v>164</v>
      </c>
      <c r="O5" s="470">
        <v>46139</v>
      </c>
      <c r="P5" s="468" t="s">
        <v>524</v>
      </c>
      <c r="Q5" s="443" t="s">
        <v>731</v>
      </c>
      <c r="R5" s="471" t="s">
        <v>731</v>
      </c>
      <c r="S5" s="468" t="s">
        <v>724</v>
      </c>
      <c r="T5" s="470">
        <v>46139</v>
      </c>
      <c r="U5" s="462" t="str">
        <f t="shared" si="2"/>
        <v>API5L_X52</v>
      </c>
      <c r="V5" s="463" t="str">
        <f>IF($G5="","",VLOOKUP($G5,WPS!$D$1:$AL$995,17,0))</f>
        <v xml:space="preserve">SMAW :With/Without Backing </v>
      </c>
      <c r="W5" s="463" t="str">
        <f>IF($G5="","",VLOOKUP($G5,WPS!$D$1:$AL$995,25,0))</f>
        <v>WF-1b</v>
      </c>
      <c r="X5" s="464" t="str">
        <f>IF($G5="","",VLOOKUP($G5,WPS!$D$1:$AL$995,26,0))</f>
        <v>WF-1b</v>
      </c>
      <c r="Y5" s="464" t="str">
        <f>IF($G5="","",VLOOKUP($G5,WPS!$D$1:$AL$995,27,0))</f>
        <v>A5.1or A5.5</v>
      </c>
      <c r="Z5" s="464" t="str">
        <f>IF($G5="","",VLOOKUP($G5,WPS!$D$1:$AL$995,28,0))</f>
        <v>A5.1or A5.5</v>
      </c>
      <c r="AA5" s="464" t="str">
        <f t="shared" ref="AA5:AA39" si="11">IF(AND(D5="API 1104",BB5&lt;60.3),"Unlimited ",IF(AND(D5="API 1104",AND(BB5&gt;=60.3,BB5&lt;=323.85)),"≥ 2,3/8''  (60,3mm)",IF(AND(D5="API 1104",BB5&gt;323.85),"&gt; 12,750''  (323,9mm)",IF(AND(D5="ASME IX",BB5&lt;60.3),CONCATENATE("≥ ",I4,"''  ","(",BB5,"mm)"),IF(AND(D5="ASME IX",BB5="60,3"),"≥ 1''  (25mm)",IF(AND(D5="ASME IX",AND(BB5&gt;25,BB5&lt;73)),"≥ 1'' (25mm)",IF(AND(D5="ASME IX",BB5&gt;73),"&gt; 2,7/8''  (73mm)","")))))))</f>
        <v>≥ 2,3/8''  (60,3mm)</v>
      </c>
      <c r="AB5" s="464" t="str">
        <f t="shared" si="3"/>
        <v>≤ 12,750''   323,9mm</v>
      </c>
      <c r="AC5" s="464" t="str">
        <f t="shared" si="4"/>
        <v xml:space="preserve"> SMAW ≥  3,9 mm</v>
      </c>
      <c r="AD5" s="464" t="str">
        <f t="shared" si="5"/>
        <v>≤ 19,05mm</v>
      </c>
      <c r="AE5" s="463" t="str">
        <f>IF(G5="","",VLOOKUP(G5,WPS!$D$1:$AH$4735,3,0))</f>
        <v>SMAW Mixte UP HILL/ Down hill</v>
      </c>
      <c r="AF5" s="463" t="str">
        <f>IF(AND($G5&lt;&gt;"",$D5="API 1104"),U5,IF(AND($G5&lt;&gt;"",$D5="ASME IX"),VLOOKUP($G5,WPS!$D$1:$AZ$995,42,0),""))</f>
        <v>API5L_X52</v>
      </c>
      <c r="AG5" s="464" t="str">
        <f>IF(G5="","",VLOOKUP(G5,WPS!$D$1:$AH$4735,2,0))</f>
        <v>A</v>
      </c>
      <c r="AH5" s="464" t="str">
        <f t="shared" si="6"/>
        <v>5G</v>
      </c>
      <c r="AI5" s="464" t="str">
        <f t="shared" si="7"/>
        <v>Manuel</v>
      </c>
      <c r="AJ5" s="464" t="s">
        <v>34</v>
      </c>
      <c r="AK5" s="463" t="str">
        <f t="shared" si="8"/>
        <v>UP HILL/ Down hill Montant+Descendant</v>
      </c>
      <c r="AL5" s="463" t="str">
        <f>IF($G5="","",VLOOKUP($G5,WPS!$D$1:$AL$995,18,0))</f>
        <v>N/A</v>
      </c>
      <c r="AM5" s="464" t="str">
        <f>IF($G5="","",VLOOKUP($G5,WPS!$D$1:$AL$995,19,0))</f>
        <v>Grp F N°1</v>
      </c>
      <c r="AN5" s="464" t="str">
        <f>IF($G5="","",VLOOKUP($G5,WPS!$D$1:$AL$995,20,0))</f>
        <v>Grp F N°1</v>
      </c>
      <c r="AO5" s="464" t="str">
        <f>IF($G5="","",VLOOKUP($G5,WPS!$D$1:$AL$995,21,0))</f>
        <v>A5.1</v>
      </c>
      <c r="AP5" s="464" t="str">
        <f>IF($G5="","",VLOOKUP($G5,WPS!$D$1:$AL$995,22,0))</f>
        <v>A5.5</v>
      </c>
      <c r="AQ5" s="464" t="str">
        <f>IF($G5="","",VLOOKUP($G5,WPS!$D$1:$AL$995,23,0))</f>
        <v>E 6010</v>
      </c>
      <c r="AR5" s="464" t="str">
        <f>IF($G5="","",VLOOKUP($G5,WPS!$D$1:$AL$995,24,0))</f>
        <v>E 7010-P1</v>
      </c>
      <c r="AS5" s="464" t="str">
        <f t="shared" si="9"/>
        <v>V-H-O</v>
      </c>
      <c r="AT5" s="465" t="str">
        <f>IF($G5="","",VLOOKUP($G5,WPS!$D$1:$AL$995,29,0))</f>
        <v>DC</v>
      </c>
      <c r="AU5" s="465" t="str">
        <f>IF($G5="","",VLOOKUP($G5,WPS!$D$1:$AL$995,30,0))</f>
        <v>(+)</v>
      </c>
      <c r="AV5" s="465" t="str">
        <f>IF($G5="","",VLOOKUP($G5,WPS!$D$1:$AL$995,31,0))</f>
        <v>(+)</v>
      </c>
      <c r="AW5" s="463" t="str">
        <f t="shared" si="10"/>
        <v>SMAW :,With/Without  SMAW : With</v>
      </c>
      <c r="AX5" s="464" t="str">
        <f>IF($G5="","",VLOOKUP($G5,WPS!$D$1:$AL$995,15,0))</f>
        <v>50°C Min</v>
      </c>
      <c r="AY5" s="463" t="str">
        <f>IF($G5="","",VLOOKUP($G5,WPS!$D$1:$AX$995,44,0))</f>
        <v>ASME B31.3 édition 2021</v>
      </c>
      <c r="AZ5" s="464">
        <f>IFERROR(VLOOKUP(I5,Feuil1!$O$4:$P$34,2,0),"")</f>
        <v>168.3</v>
      </c>
      <c r="BA5" s="466"/>
      <c r="BB5" s="561">
        <f>IFERROR(VLOOKUP(I5,Feuil1!$O$4:$P$32,2,0),"")</f>
        <v>168.3</v>
      </c>
      <c r="BC5" s="508" t="str">
        <f>IF($G5="","",VLOOKUP($G5,WPS!$D$1:$AL$995,2,0))</f>
        <v>A</v>
      </c>
      <c r="BD5" s="509" t="str">
        <f>IF(M5='VT-PPL'!$Y$6,1,"")</f>
        <v/>
      </c>
      <c r="BE5" s="510" t="str">
        <f>IF(BD5="","",COUNTIF(BD$2:$BD5,BD5))</f>
        <v/>
      </c>
      <c r="BF5" s="509" t="str">
        <f>IF(P5='RT-PPL'!$Q$6,1,"")</f>
        <v/>
      </c>
      <c r="BG5" s="511" t="str">
        <f>IF(BF5="","",COUNTIF(BF$2:$BF5,BF5))</f>
        <v/>
      </c>
      <c r="BH5" s="508" t="str">
        <f>+IF(L5=HOMO!$K$4,1,"")</f>
        <v/>
      </c>
      <c r="BI5" s="510" t="str">
        <f>IF(BH5="","",COUNTIF(BH$2:$BH5,BH5))</f>
        <v/>
      </c>
      <c r="BJ5" s="509" t="str">
        <f>IF(AND(K5="A",M5=Prog!$L$12),1,"")</f>
        <v/>
      </c>
      <c r="BK5" s="510" t="str">
        <f>IF(BJ5="","",COUNTIF(BJ$2:$BJ5,BJ5))</f>
        <v/>
      </c>
      <c r="BL5" s="562">
        <v>4</v>
      </c>
      <c r="BM5" s="506"/>
      <c r="BN5" s="473"/>
      <c r="BO5" s="473"/>
      <c r="BP5" s="473"/>
      <c r="BQ5" s="473"/>
      <c r="BR5" s="473"/>
      <c r="BS5" s="473"/>
      <c r="BT5" s="473"/>
      <c r="BU5" s="473"/>
      <c r="BV5" s="473"/>
      <c r="BW5" s="473"/>
      <c r="BX5" s="473"/>
      <c r="BY5" s="473"/>
      <c r="BZ5" s="473"/>
      <c r="CA5" s="473"/>
      <c r="CB5" s="473"/>
      <c r="CC5" s="473"/>
      <c r="CD5" s="473"/>
      <c r="CE5" s="473"/>
      <c r="CF5" s="473"/>
      <c r="CG5" s="473"/>
      <c r="CH5" s="473"/>
      <c r="CI5" s="473"/>
      <c r="CJ5" s="473"/>
      <c r="CK5" s="473"/>
      <c r="CL5" s="473"/>
      <c r="CM5" s="473"/>
      <c r="CN5" s="473"/>
      <c r="CO5" s="473"/>
      <c r="CP5" s="473"/>
      <c r="CQ5" s="473"/>
      <c r="CR5" s="473"/>
      <c r="CS5" s="473"/>
      <c r="CT5" s="473"/>
      <c r="CU5" s="473"/>
      <c r="CV5" s="473"/>
      <c r="CW5" s="473"/>
      <c r="CX5" s="473"/>
      <c r="CY5" s="473"/>
      <c r="CZ5" s="473"/>
      <c r="DA5" s="473"/>
      <c r="DB5" s="473"/>
      <c r="DC5" s="473"/>
      <c r="DD5" s="473"/>
      <c r="DE5" s="473"/>
      <c r="DF5" s="473"/>
      <c r="DG5" s="473"/>
      <c r="DH5" s="473"/>
      <c r="DI5" s="473"/>
      <c r="DJ5" s="473"/>
      <c r="DK5" s="473"/>
      <c r="DL5" s="473"/>
      <c r="DM5" s="473"/>
      <c r="DN5" s="473"/>
      <c r="DO5" s="473"/>
      <c r="DP5" s="473"/>
      <c r="DQ5" s="473"/>
      <c r="DR5" s="473"/>
      <c r="DS5" s="473"/>
      <c r="DT5" s="473"/>
      <c r="DU5" s="473"/>
      <c r="DV5" s="473"/>
      <c r="DW5" s="473"/>
      <c r="DX5" s="473"/>
      <c r="DY5" s="473"/>
      <c r="DZ5" s="473"/>
      <c r="EA5" s="473"/>
      <c r="EB5" s="473"/>
      <c r="EC5" s="473"/>
      <c r="ED5" s="473"/>
      <c r="EE5" s="473"/>
      <c r="EF5" s="473"/>
      <c r="EG5" s="473"/>
      <c r="EH5" s="473"/>
      <c r="EI5" s="473"/>
      <c r="EJ5" s="473"/>
      <c r="EK5" s="473"/>
      <c r="EL5" s="473"/>
      <c r="EM5" s="473"/>
      <c r="EN5" s="473"/>
      <c r="EO5" s="473"/>
      <c r="EP5" s="473"/>
      <c r="EQ5" s="473"/>
      <c r="ER5" s="473"/>
      <c r="ES5" s="473"/>
      <c r="ET5" s="473"/>
      <c r="EU5" s="473"/>
      <c r="EV5" s="473"/>
      <c r="EW5" s="473"/>
      <c r="EX5" s="473"/>
      <c r="EY5" s="473"/>
      <c r="EZ5" s="473"/>
      <c r="FA5" s="473"/>
      <c r="FB5" s="473"/>
      <c r="FC5" s="473"/>
      <c r="FD5" s="473"/>
      <c r="FE5" s="473"/>
      <c r="FF5" s="473"/>
      <c r="FG5" s="473"/>
      <c r="FH5" s="473"/>
      <c r="FI5" s="473"/>
      <c r="FJ5" s="473"/>
      <c r="FK5" s="473"/>
      <c r="FL5" s="473"/>
      <c r="FM5" s="473"/>
      <c r="FN5" s="473"/>
      <c r="FO5" s="473"/>
      <c r="FP5" s="473"/>
      <c r="FQ5" s="473"/>
      <c r="FR5" s="473"/>
      <c r="FS5" s="473"/>
      <c r="FT5" s="473"/>
      <c r="FU5" s="473"/>
      <c r="FV5" s="473"/>
      <c r="FW5" s="473"/>
      <c r="FX5" s="473"/>
      <c r="FY5" s="473"/>
      <c r="FZ5" s="473"/>
      <c r="GA5" s="473"/>
      <c r="GB5" s="473"/>
      <c r="GC5" s="473"/>
      <c r="GD5" s="473"/>
      <c r="GE5" s="473"/>
      <c r="GF5" s="473"/>
      <c r="GG5" s="473"/>
      <c r="GH5" s="473"/>
      <c r="GI5" s="473"/>
      <c r="GJ5" s="473"/>
      <c r="GK5" s="473"/>
      <c r="GL5" s="473"/>
      <c r="GM5" s="473"/>
      <c r="GN5" s="473"/>
      <c r="GO5" s="473"/>
      <c r="GP5" s="473"/>
      <c r="GQ5" s="473"/>
      <c r="GR5" s="473"/>
      <c r="GS5" s="473"/>
      <c r="GT5" s="473"/>
      <c r="GU5" s="473"/>
      <c r="GV5" s="473"/>
      <c r="GW5" s="473"/>
      <c r="GX5" s="473"/>
      <c r="GY5" s="473"/>
      <c r="GZ5" s="473"/>
      <c r="HA5" s="473"/>
      <c r="HB5" s="473"/>
      <c r="HC5" s="473"/>
      <c r="HD5" s="473"/>
      <c r="HE5" s="473"/>
      <c r="HF5" s="473"/>
      <c r="HG5" s="473"/>
      <c r="HH5" s="473"/>
      <c r="HI5" s="473"/>
      <c r="HJ5" s="473"/>
      <c r="HK5" s="473"/>
      <c r="HL5" s="473"/>
      <c r="HM5" s="473"/>
      <c r="HN5" s="473"/>
      <c r="HO5" s="473"/>
      <c r="HP5" s="473"/>
      <c r="HQ5" s="473"/>
      <c r="HR5" s="473"/>
      <c r="HS5" s="473"/>
      <c r="HT5" s="473"/>
      <c r="HU5" s="473"/>
      <c r="HV5" s="473"/>
      <c r="HW5" s="473"/>
      <c r="HX5" s="473"/>
      <c r="HY5" s="473"/>
      <c r="HZ5" s="473"/>
      <c r="IA5" s="473"/>
      <c r="IB5" s="473"/>
      <c r="IC5" s="473"/>
      <c r="ID5" s="473"/>
      <c r="IE5" s="473"/>
      <c r="IF5" s="473"/>
      <c r="IG5" s="473"/>
      <c r="IH5" s="473"/>
      <c r="II5" s="473"/>
      <c r="IJ5" s="473"/>
      <c r="IK5" s="473"/>
      <c r="IL5" s="473"/>
      <c r="IM5" s="473"/>
      <c r="IN5" s="473"/>
      <c r="IO5" s="473"/>
      <c r="IP5" s="473"/>
      <c r="IQ5" s="473"/>
      <c r="IR5" s="473"/>
      <c r="IS5" s="473"/>
      <c r="IT5" s="473"/>
      <c r="IU5" s="473"/>
      <c r="IV5" s="473"/>
      <c r="IW5" s="473"/>
      <c r="IX5" s="473"/>
      <c r="IY5" s="473"/>
      <c r="IZ5" s="473"/>
      <c r="JA5" s="473"/>
      <c r="JB5" s="473"/>
      <c r="JC5" s="473"/>
      <c r="JD5" s="473"/>
      <c r="JE5" s="473"/>
      <c r="JF5" s="473"/>
      <c r="JG5" s="473"/>
      <c r="JH5" s="473"/>
      <c r="JI5" s="473"/>
      <c r="JJ5" s="473"/>
      <c r="JK5" s="473"/>
      <c r="JL5" s="473"/>
      <c r="JM5" s="473"/>
      <c r="JN5" s="473"/>
      <c r="JO5" s="473"/>
      <c r="JP5" s="473"/>
      <c r="JQ5" s="473"/>
      <c r="JR5" s="473"/>
      <c r="JS5" s="473"/>
      <c r="JT5" s="473"/>
      <c r="JU5" s="473"/>
      <c r="JV5" s="473"/>
      <c r="JW5" s="473"/>
      <c r="JX5" s="473"/>
      <c r="JY5" s="473"/>
      <c r="JZ5" s="473"/>
      <c r="KA5" s="473"/>
      <c r="KB5" s="473"/>
      <c r="KC5" s="473"/>
      <c r="KD5" s="473"/>
      <c r="KE5" s="473"/>
      <c r="KF5" s="473"/>
      <c r="KG5" s="473"/>
      <c r="KH5" s="473"/>
      <c r="KI5" s="473"/>
      <c r="KJ5" s="473"/>
      <c r="KK5" s="473"/>
      <c r="KL5" s="473"/>
      <c r="KM5" s="473"/>
      <c r="KN5" s="473"/>
      <c r="KO5" s="473"/>
      <c r="KP5" s="473"/>
      <c r="KQ5" s="473"/>
      <c r="KR5" s="473"/>
      <c r="KS5" s="473"/>
      <c r="KT5" s="473"/>
      <c r="KU5" s="473"/>
      <c r="KV5" s="473"/>
      <c r="KW5" s="473"/>
      <c r="KX5" s="473"/>
      <c r="KY5" s="473"/>
      <c r="KZ5" s="473"/>
      <c r="LA5" s="473"/>
      <c r="LB5" s="473"/>
      <c r="LC5" s="473"/>
      <c r="LD5" s="473"/>
      <c r="LE5" s="473"/>
      <c r="LF5" s="473"/>
      <c r="LG5" s="473"/>
      <c r="LH5" s="473"/>
      <c r="LI5" s="473"/>
      <c r="LJ5" s="473"/>
      <c r="LK5" s="473"/>
      <c r="LL5" s="473"/>
      <c r="LM5" s="473"/>
      <c r="LN5" s="473"/>
      <c r="LO5" s="473"/>
      <c r="LP5" s="473"/>
      <c r="LQ5" s="473"/>
      <c r="LR5" s="473"/>
      <c r="LS5" s="473"/>
      <c r="LT5" s="473"/>
      <c r="LU5" s="473"/>
      <c r="LV5" s="473"/>
      <c r="LW5" s="473"/>
      <c r="LX5" s="473"/>
      <c r="LY5" s="473"/>
      <c r="LZ5" s="473"/>
      <c r="MA5" s="473"/>
      <c r="MB5" s="473"/>
      <c r="MC5" s="473"/>
      <c r="MD5" s="473"/>
      <c r="ME5" s="473"/>
      <c r="MF5" s="473"/>
      <c r="MG5" s="473"/>
      <c r="MH5" s="473"/>
      <c r="MI5" s="473"/>
      <c r="MJ5" s="473"/>
      <c r="MK5" s="473"/>
      <c r="ML5" s="473"/>
      <c r="MM5" s="473"/>
      <c r="MN5" s="473"/>
      <c r="MO5" s="473"/>
      <c r="MP5" s="473"/>
      <c r="MQ5" s="473"/>
      <c r="MR5" s="473"/>
      <c r="MS5" s="473"/>
      <c r="MT5" s="473"/>
      <c r="MU5" s="473"/>
      <c r="MV5" s="473"/>
      <c r="MW5" s="473"/>
      <c r="MX5" s="473"/>
      <c r="MY5" s="473"/>
      <c r="MZ5" s="473"/>
      <c r="NA5" s="473"/>
    </row>
    <row r="6" spans="1:366" s="474" customFormat="1" ht="20.25" customHeight="1">
      <c r="A6" s="454" t="str">
        <f t="shared" si="1"/>
        <v>HAMDI MagedTFT-II-PL-076</v>
      </c>
      <c r="B6" s="455" t="str">
        <f>IF($G6="","",VLOOKUP($G6,WPS!$D$1:$AN$995,35,0))</f>
        <v>TFT II / TFT SUD GAZ 
FIELD DEVELOPMENT</v>
      </c>
      <c r="C6" s="455" t="str">
        <f>IF($G6="","",VLOOKUP($G6,WPS!$D$1:$AN$995,33,0))</f>
        <v>API 1104</v>
      </c>
      <c r="D6" s="455" t="str">
        <f>IF($G6="","",VLOOKUP($G6,WPS!$D$1:$AN$995,34,0))</f>
        <v>API 1104</v>
      </c>
      <c r="E6" s="640" t="s">
        <v>668</v>
      </c>
      <c r="F6" s="640" t="s">
        <v>721</v>
      </c>
      <c r="G6" s="468" t="s">
        <v>604</v>
      </c>
      <c r="H6" s="468" t="s">
        <v>397</v>
      </c>
      <c r="I6" s="469">
        <v>6</v>
      </c>
      <c r="J6" s="468">
        <v>7.1</v>
      </c>
      <c r="K6" s="468" t="s">
        <v>164</v>
      </c>
      <c r="L6" s="470">
        <v>46139</v>
      </c>
      <c r="M6" s="468" t="s">
        <v>699</v>
      </c>
      <c r="N6" s="468" t="s">
        <v>164</v>
      </c>
      <c r="O6" s="470">
        <v>46139</v>
      </c>
      <c r="P6" s="468" t="s">
        <v>524</v>
      </c>
      <c r="Q6" s="443" t="s">
        <v>731</v>
      </c>
      <c r="R6" s="471" t="s">
        <v>731</v>
      </c>
      <c r="S6" s="468" t="s">
        <v>725</v>
      </c>
      <c r="T6" s="470">
        <v>46139</v>
      </c>
      <c r="U6" s="462" t="str">
        <f t="shared" si="2"/>
        <v>API5L_X52</v>
      </c>
      <c r="V6" s="463" t="str">
        <f>IF($G6="","",VLOOKUP($G6,WPS!$D$1:$AL$995,17,0))</f>
        <v xml:space="preserve">SMAW :With/Without Backing </v>
      </c>
      <c r="W6" s="463" t="str">
        <f>IF($G6="","",VLOOKUP($G6,WPS!$D$1:$AL$995,25,0))</f>
        <v>WF-1b</v>
      </c>
      <c r="X6" s="464" t="str">
        <f>IF($G6="","",VLOOKUP($G6,WPS!$D$1:$AL$995,26,0))</f>
        <v>WF-1b</v>
      </c>
      <c r="Y6" s="464" t="str">
        <f>IF($G6="","",VLOOKUP($G6,WPS!$D$1:$AL$995,27,0))</f>
        <v>A5.1or A5.5</v>
      </c>
      <c r="Z6" s="464" t="str">
        <f>IF($G6="","",VLOOKUP($G6,WPS!$D$1:$AL$995,28,0))</f>
        <v>A5.1or A5.5</v>
      </c>
      <c r="AA6" s="464" t="str">
        <f t="shared" si="11"/>
        <v>≥ 2,3/8''  (60,3mm)</v>
      </c>
      <c r="AB6" s="464" t="str">
        <f t="shared" si="3"/>
        <v>≤ 12,750''   323,9mm</v>
      </c>
      <c r="AC6" s="464" t="str">
        <f t="shared" si="4"/>
        <v xml:space="preserve"> SMAW ≥  3,9 mm</v>
      </c>
      <c r="AD6" s="464" t="str">
        <f t="shared" si="5"/>
        <v>≤ 19,05mm</v>
      </c>
      <c r="AE6" s="463" t="str">
        <f>IF(G6="","",VLOOKUP(G6,WPS!$D$1:$AH$4735,3,0))</f>
        <v>SMAW Mixte UP HILL/ Down hill</v>
      </c>
      <c r="AF6" s="463" t="str">
        <f>IF(AND($G6&lt;&gt;"",$D6="API 1104"),U6,IF(AND($G6&lt;&gt;"",$D6="ASME IX"),VLOOKUP($G6,WPS!$D$1:$AZ$995,42,0),""))</f>
        <v>API5L_X52</v>
      </c>
      <c r="AG6" s="464" t="str">
        <f>IF(G6="","",VLOOKUP(G6,WPS!$D$1:$AH$4735,2,0))</f>
        <v>A</v>
      </c>
      <c r="AH6" s="464" t="str">
        <f t="shared" si="6"/>
        <v>5G</v>
      </c>
      <c r="AI6" s="464" t="str">
        <f t="shared" si="7"/>
        <v>Manuel</v>
      </c>
      <c r="AJ6" s="464" t="s">
        <v>34</v>
      </c>
      <c r="AK6" s="463" t="str">
        <f t="shared" si="8"/>
        <v>UP HILL/ Down hill Montant+Descendant</v>
      </c>
      <c r="AL6" s="463" t="str">
        <f>IF($G6="","",VLOOKUP($G6,WPS!$D$1:$AL$995,18,0))</f>
        <v>N/A</v>
      </c>
      <c r="AM6" s="464" t="str">
        <f>IF($G6="","",VLOOKUP($G6,WPS!$D$1:$AL$995,19,0))</f>
        <v>Grp F N°1</v>
      </c>
      <c r="AN6" s="464" t="str">
        <f>IF($G6="","",VLOOKUP($G6,WPS!$D$1:$AL$995,20,0))</f>
        <v>Grp F N°1</v>
      </c>
      <c r="AO6" s="464" t="str">
        <f>IF($G6="","",VLOOKUP($G6,WPS!$D$1:$AL$995,21,0))</f>
        <v>A5.1</v>
      </c>
      <c r="AP6" s="464" t="str">
        <f>IF($G6="","",VLOOKUP($G6,WPS!$D$1:$AL$995,22,0))</f>
        <v>A5.5</v>
      </c>
      <c r="AQ6" s="464" t="str">
        <f>IF($G6="","",VLOOKUP($G6,WPS!$D$1:$AL$995,23,0))</f>
        <v>E 6010</v>
      </c>
      <c r="AR6" s="464" t="str">
        <f>IF($G6="","",VLOOKUP($G6,WPS!$D$1:$AL$995,24,0))</f>
        <v>E 7010-P1</v>
      </c>
      <c r="AS6" s="464" t="str">
        <f t="shared" si="9"/>
        <v>V-H-O</v>
      </c>
      <c r="AT6" s="465" t="str">
        <f>IF($G6="","",VLOOKUP($G6,WPS!$D$1:$AL$995,29,0))</f>
        <v>DC</v>
      </c>
      <c r="AU6" s="465" t="str">
        <f>IF($G6="","",VLOOKUP($G6,WPS!$D$1:$AL$995,30,0))</f>
        <v>(+)</v>
      </c>
      <c r="AV6" s="465" t="str">
        <f>IF($G6="","",VLOOKUP($G6,WPS!$D$1:$AL$995,31,0))</f>
        <v>(+)</v>
      </c>
      <c r="AW6" s="463" t="str">
        <f t="shared" si="10"/>
        <v>SMAW :,With/Without  SMAW : With</v>
      </c>
      <c r="AX6" s="464" t="str">
        <f>IF($G6="","",VLOOKUP($G6,WPS!$D$1:$AL$995,15,0))</f>
        <v>50°C Min</v>
      </c>
      <c r="AY6" s="463" t="str">
        <f>IF($G6="","",VLOOKUP($G6,WPS!$D$1:$AX$995,44,0))</f>
        <v>ASME B31.3 édition 2021</v>
      </c>
      <c r="AZ6" s="464">
        <f>IFERROR(VLOOKUP(I6,Feuil1!$O$4:$P$34,2,0),"")</f>
        <v>168.3</v>
      </c>
      <c r="BA6" s="466"/>
      <c r="BB6" s="561">
        <f>IFERROR(VLOOKUP(I6,Feuil1!$O$4:$P$32,2,0),"")</f>
        <v>168.3</v>
      </c>
      <c r="BC6" s="508" t="str">
        <f>IF($G6="","",VLOOKUP($G6,WPS!$D$1:$AL$995,2,0))</f>
        <v>A</v>
      </c>
      <c r="BD6" s="509" t="str">
        <f>IF(M6='VT-PPL'!$Y$6,1,"")</f>
        <v/>
      </c>
      <c r="BE6" s="510" t="str">
        <f>IF(BD6="","",COUNTIF(BD$2:$BD6,BD6))</f>
        <v/>
      </c>
      <c r="BF6" s="509" t="str">
        <f>IF(P6='RT-PPL'!$Q$6,1,"")</f>
        <v/>
      </c>
      <c r="BG6" s="511" t="str">
        <f>IF(BF6="","",COUNTIF(BF$2:$BF6,BF6))</f>
        <v/>
      </c>
      <c r="BH6" s="508" t="str">
        <f>+IF(L6=HOMO!$K$4,1,"")</f>
        <v/>
      </c>
      <c r="BI6" s="510" t="str">
        <f>IF(BH6="","",COUNTIF(BH$2:$BH6,BH6))</f>
        <v/>
      </c>
      <c r="BJ6" s="509" t="str">
        <f>IF(AND(K6="A",M6=Prog!$L$12),1,"")</f>
        <v/>
      </c>
      <c r="BK6" s="510" t="str">
        <f>IF(BJ6="","",COUNTIF(BJ$2:$BJ6,BJ6))</f>
        <v/>
      </c>
      <c r="BL6" s="562">
        <v>5</v>
      </c>
      <c r="BM6" s="506"/>
      <c r="BN6" s="473"/>
      <c r="BO6" s="473"/>
      <c r="BP6" s="473"/>
      <c r="BQ6" s="473"/>
      <c r="BR6" s="473"/>
      <c r="BS6" s="473"/>
      <c r="BT6" s="473"/>
      <c r="BU6" s="473"/>
      <c r="BV6" s="473"/>
      <c r="BW6" s="473"/>
      <c r="BX6" s="473"/>
      <c r="BY6" s="473"/>
      <c r="BZ6" s="473"/>
      <c r="CA6" s="473"/>
      <c r="CB6" s="473"/>
      <c r="CC6" s="473"/>
      <c r="CD6" s="473"/>
      <c r="CE6" s="473"/>
      <c r="CF6" s="473"/>
      <c r="CG6" s="473"/>
      <c r="CH6" s="473"/>
      <c r="CI6" s="473"/>
      <c r="CJ6" s="473"/>
      <c r="CK6" s="473"/>
      <c r="CL6" s="473"/>
      <c r="CM6" s="473"/>
      <c r="CN6" s="473"/>
      <c r="CO6" s="473"/>
      <c r="CP6" s="473"/>
      <c r="CQ6" s="473"/>
      <c r="CR6" s="473"/>
      <c r="CS6" s="473"/>
      <c r="CT6" s="473"/>
      <c r="CU6" s="473"/>
      <c r="CV6" s="473"/>
      <c r="CW6" s="473"/>
      <c r="CX6" s="473"/>
      <c r="CY6" s="473"/>
      <c r="CZ6" s="473"/>
      <c r="DA6" s="473"/>
      <c r="DB6" s="473"/>
      <c r="DC6" s="473"/>
      <c r="DD6" s="473"/>
      <c r="DE6" s="473"/>
      <c r="DF6" s="473"/>
      <c r="DG6" s="473"/>
      <c r="DH6" s="473"/>
      <c r="DI6" s="473"/>
      <c r="DJ6" s="473"/>
      <c r="DK6" s="473"/>
      <c r="DL6" s="473"/>
      <c r="DM6" s="473"/>
      <c r="DN6" s="473"/>
      <c r="DO6" s="473"/>
      <c r="DP6" s="473"/>
      <c r="DQ6" s="473"/>
      <c r="DR6" s="473"/>
      <c r="DS6" s="473"/>
      <c r="DT6" s="473"/>
      <c r="DU6" s="473"/>
      <c r="DV6" s="473"/>
      <c r="DW6" s="473"/>
      <c r="DX6" s="473"/>
      <c r="DY6" s="473"/>
      <c r="DZ6" s="473"/>
      <c r="EA6" s="473"/>
      <c r="EB6" s="473"/>
      <c r="EC6" s="473"/>
      <c r="ED6" s="473"/>
      <c r="EE6" s="473"/>
      <c r="EF6" s="473"/>
      <c r="EG6" s="473"/>
      <c r="EH6" s="473"/>
      <c r="EI6" s="473"/>
      <c r="EJ6" s="473"/>
      <c r="EK6" s="473"/>
      <c r="EL6" s="473"/>
      <c r="EM6" s="473"/>
      <c r="EN6" s="473"/>
      <c r="EO6" s="473"/>
      <c r="EP6" s="473"/>
      <c r="EQ6" s="473"/>
      <c r="ER6" s="473"/>
      <c r="ES6" s="473"/>
      <c r="ET6" s="473"/>
      <c r="EU6" s="473"/>
      <c r="EV6" s="473"/>
      <c r="EW6" s="473"/>
      <c r="EX6" s="473"/>
      <c r="EY6" s="473"/>
      <c r="EZ6" s="473"/>
      <c r="FA6" s="473"/>
      <c r="FB6" s="473"/>
      <c r="FC6" s="473"/>
      <c r="FD6" s="473"/>
      <c r="FE6" s="473"/>
      <c r="FF6" s="473"/>
      <c r="FG6" s="473"/>
      <c r="FH6" s="473"/>
      <c r="FI6" s="473"/>
      <c r="FJ6" s="473"/>
      <c r="FK6" s="473"/>
      <c r="FL6" s="473"/>
      <c r="FM6" s="473"/>
      <c r="FN6" s="473"/>
      <c r="FO6" s="473"/>
      <c r="FP6" s="473"/>
      <c r="FQ6" s="473"/>
      <c r="FR6" s="473"/>
      <c r="FS6" s="473"/>
      <c r="FT6" s="473"/>
      <c r="FU6" s="473"/>
      <c r="FV6" s="473"/>
      <c r="FW6" s="473"/>
      <c r="FX6" s="473"/>
      <c r="FY6" s="473"/>
      <c r="FZ6" s="473"/>
      <c r="GA6" s="473"/>
      <c r="GB6" s="473"/>
      <c r="GC6" s="473"/>
      <c r="GD6" s="473"/>
      <c r="GE6" s="473"/>
      <c r="GF6" s="473"/>
      <c r="GG6" s="473"/>
      <c r="GH6" s="473"/>
      <c r="GI6" s="473"/>
      <c r="GJ6" s="473"/>
      <c r="GK6" s="473"/>
      <c r="GL6" s="473"/>
      <c r="GM6" s="473"/>
      <c r="GN6" s="473"/>
      <c r="GO6" s="473"/>
      <c r="GP6" s="473"/>
      <c r="GQ6" s="473"/>
      <c r="GR6" s="473"/>
      <c r="GS6" s="473"/>
      <c r="GT6" s="473"/>
      <c r="GU6" s="473"/>
      <c r="GV6" s="473"/>
      <c r="GW6" s="473"/>
      <c r="GX6" s="473"/>
      <c r="GY6" s="473"/>
      <c r="GZ6" s="473"/>
      <c r="HA6" s="473"/>
      <c r="HB6" s="473"/>
      <c r="HC6" s="473"/>
      <c r="HD6" s="473"/>
      <c r="HE6" s="473"/>
      <c r="HF6" s="473"/>
      <c r="HG6" s="473"/>
      <c r="HH6" s="473"/>
      <c r="HI6" s="473"/>
      <c r="HJ6" s="473"/>
      <c r="HK6" s="473"/>
      <c r="HL6" s="473"/>
      <c r="HM6" s="473"/>
      <c r="HN6" s="473"/>
      <c r="HO6" s="473"/>
      <c r="HP6" s="473"/>
      <c r="HQ6" s="473"/>
      <c r="HR6" s="473"/>
      <c r="HS6" s="473"/>
      <c r="HT6" s="473"/>
      <c r="HU6" s="473"/>
      <c r="HV6" s="473"/>
      <c r="HW6" s="473"/>
      <c r="HX6" s="473"/>
      <c r="HY6" s="473"/>
      <c r="HZ6" s="473"/>
      <c r="IA6" s="473"/>
      <c r="IB6" s="473"/>
      <c r="IC6" s="473"/>
      <c r="ID6" s="473"/>
      <c r="IE6" s="473"/>
      <c r="IF6" s="473"/>
      <c r="IG6" s="473"/>
      <c r="IH6" s="473"/>
      <c r="II6" s="473"/>
      <c r="IJ6" s="473"/>
      <c r="IK6" s="473"/>
      <c r="IL6" s="473"/>
      <c r="IM6" s="473"/>
      <c r="IN6" s="473"/>
      <c r="IO6" s="473"/>
      <c r="IP6" s="473"/>
      <c r="IQ6" s="473"/>
      <c r="IR6" s="473"/>
      <c r="IS6" s="473"/>
      <c r="IT6" s="473"/>
      <c r="IU6" s="473"/>
      <c r="IV6" s="473"/>
      <c r="IW6" s="473"/>
      <c r="IX6" s="473"/>
      <c r="IY6" s="473"/>
      <c r="IZ6" s="473"/>
      <c r="JA6" s="473"/>
      <c r="JB6" s="473"/>
      <c r="JC6" s="473"/>
      <c r="JD6" s="473"/>
      <c r="JE6" s="473"/>
      <c r="JF6" s="473"/>
      <c r="JG6" s="473"/>
      <c r="JH6" s="473"/>
      <c r="JI6" s="473"/>
      <c r="JJ6" s="473"/>
      <c r="JK6" s="473"/>
      <c r="JL6" s="473"/>
      <c r="JM6" s="473"/>
      <c r="JN6" s="473"/>
      <c r="JO6" s="473"/>
      <c r="JP6" s="473"/>
      <c r="JQ6" s="473"/>
      <c r="JR6" s="473"/>
      <c r="JS6" s="473"/>
      <c r="JT6" s="473"/>
      <c r="JU6" s="473"/>
      <c r="JV6" s="473"/>
      <c r="JW6" s="473"/>
      <c r="JX6" s="473"/>
      <c r="JY6" s="473"/>
      <c r="JZ6" s="473"/>
      <c r="KA6" s="473"/>
      <c r="KB6" s="473"/>
      <c r="KC6" s="473"/>
      <c r="KD6" s="473"/>
      <c r="KE6" s="473"/>
      <c r="KF6" s="473"/>
      <c r="KG6" s="473"/>
      <c r="KH6" s="473"/>
      <c r="KI6" s="473"/>
      <c r="KJ6" s="473"/>
      <c r="KK6" s="473"/>
      <c r="KL6" s="473"/>
      <c r="KM6" s="473"/>
      <c r="KN6" s="473"/>
      <c r="KO6" s="473"/>
      <c r="KP6" s="473"/>
      <c r="KQ6" s="473"/>
      <c r="KR6" s="473"/>
      <c r="KS6" s="473"/>
      <c r="KT6" s="473"/>
      <c r="KU6" s="473"/>
      <c r="KV6" s="473"/>
      <c r="KW6" s="473"/>
      <c r="KX6" s="473"/>
      <c r="KY6" s="473"/>
      <c r="KZ6" s="473"/>
      <c r="LA6" s="473"/>
      <c r="LB6" s="473"/>
      <c r="LC6" s="473"/>
      <c r="LD6" s="473"/>
      <c r="LE6" s="473"/>
      <c r="LF6" s="473"/>
      <c r="LG6" s="473"/>
      <c r="LH6" s="473"/>
      <c r="LI6" s="473"/>
      <c r="LJ6" s="473"/>
      <c r="LK6" s="473"/>
      <c r="LL6" s="473"/>
      <c r="LM6" s="473"/>
      <c r="LN6" s="473"/>
      <c r="LO6" s="473"/>
      <c r="LP6" s="473"/>
      <c r="LQ6" s="473"/>
      <c r="LR6" s="473"/>
      <c r="LS6" s="473"/>
      <c r="LT6" s="473"/>
      <c r="LU6" s="473"/>
      <c r="LV6" s="473"/>
      <c r="LW6" s="473"/>
      <c r="LX6" s="473"/>
      <c r="LY6" s="473"/>
      <c r="LZ6" s="473"/>
      <c r="MA6" s="473"/>
      <c r="MB6" s="473"/>
      <c r="MC6" s="473"/>
      <c r="MD6" s="473"/>
      <c r="ME6" s="473"/>
      <c r="MF6" s="473"/>
      <c r="MG6" s="473"/>
      <c r="MH6" s="473"/>
      <c r="MI6" s="473"/>
      <c r="MJ6" s="473"/>
      <c r="MK6" s="473"/>
      <c r="ML6" s="473"/>
      <c r="MM6" s="473"/>
      <c r="MN6" s="473"/>
      <c r="MO6" s="473"/>
      <c r="MP6" s="473"/>
      <c r="MQ6" s="473"/>
      <c r="MR6" s="473"/>
      <c r="MS6" s="473"/>
      <c r="MT6" s="473"/>
      <c r="MU6" s="473"/>
      <c r="MV6" s="473"/>
      <c r="MW6" s="473"/>
      <c r="MX6" s="473"/>
      <c r="MY6" s="473"/>
      <c r="MZ6" s="473"/>
      <c r="NA6" s="473"/>
    </row>
    <row r="7" spans="1:366" s="474" customFormat="1" ht="20.25" customHeight="1">
      <c r="A7" s="454" t="str">
        <f t="shared" si="1"/>
        <v>DRARDJA AliTFT-II-PL-076</v>
      </c>
      <c r="B7" s="455" t="str">
        <f>IF($G7="","",VLOOKUP($G7,WPS!$D$1:$AN$995,35,0))</f>
        <v>TFT II / TFT SUD GAZ 
FIELD DEVELOPMENT</v>
      </c>
      <c r="C7" s="455" t="str">
        <f>IF($G7="","",VLOOKUP($G7,WPS!$D$1:$AN$995,33,0))</f>
        <v>API 1104</v>
      </c>
      <c r="D7" s="455" t="str">
        <f>IF($G7="","",VLOOKUP($G7,WPS!$D$1:$AN$995,34,0))</f>
        <v>API 1104</v>
      </c>
      <c r="E7" s="640" t="s">
        <v>669</v>
      </c>
      <c r="F7" s="640" t="s">
        <v>722</v>
      </c>
      <c r="G7" s="468" t="s">
        <v>604</v>
      </c>
      <c r="H7" s="468" t="s">
        <v>397</v>
      </c>
      <c r="I7" s="469">
        <v>6</v>
      </c>
      <c r="J7" s="468">
        <v>7.1</v>
      </c>
      <c r="K7" s="468" t="s">
        <v>164</v>
      </c>
      <c r="L7" s="470">
        <v>46139</v>
      </c>
      <c r="M7" s="468" t="s">
        <v>699</v>
      </c>
      <c r="N7" s="468" t="s">
        <v>164</v>
      </c>
      <c r="O7" s="470">
        <v>46139</v>
      </c>
      <c r="P7" s="468" t="s">
        <v>524</v>
      </c>
      <c r="Q7" s="443" t="s">
        <v>731</v>
      </c>
      <c r="R7" s="471" t="s">
        <v>731</v>
      </c>
      <c r="S7" s="468" t="s">
        <v>726</v>
      </c>
      <c r="T7" s="470">
        <v>46139</v>
      </c>
      <c r="U7" s="462" t="str">
        <f t="shared" si="2"/>
        <v>API5L_X52</v>
      </c>
      <c r="V7" s="463" t="str">
        <f>IF($G7="","",VLOOKUP($G7,WPS!$D$1:$AL$995,17,0))</f>
        <v xml:space="preserve">SMAW :With/Without Backing </v>
      </c>
      <c r="W7" s="463" t="str">
        <f>IF($G7="","",VLOOKUP($G7,WPS!$D$1:$AL$995,25,0))</f>
        <v>WF-1b</v>
      </c>
      <c r="X7" s="464" t="str">
        <f>IF($G7="","",VLOOKUP($G7,WPS!$D$1:$AL$995,26,0))</f>
        <v>WF-1b</v>
      </c>
      <c r="Y7" s="464" t="str">
        <f>IF($G7="","",VLOOKUP($G7,WPS!$D$1:$AL$995,27,0))</f>
        <v>A5.1or A5.5</v>
      </c>
      <c r="Z7" s="464" t="str">
        <f>IF($G7="","",VLOOKUP($G7,WPS!$D$1:$AL$995,28,0))</f>
        <v>A5.1or A5.5</v>
      </c>
      <c r="AA7" s="464" t="str">
        <f t="shared" si="11"/>
        <v>≥ 2,3/8''  (60,3mm)</v>
      </c>
      <c r="AB7" s="464" t="str">
        <f t="shared" si="3"/>
        <v>≤ 12,750''   323,9mm</v>
      </c>
      <c r="AC7" s="464" t="str">
        <f t="shared" si="4"/>
        <v xml:space="preserve"> SMAW ≥  3,9 mm</v>
      </c>
      <c r="AD7" s="464" t="str">
        <f t="shared" si="5"/>
        <v>≤ 19,05mm</v>
      </c>
      <c r="AE7" s="463" t="str">
        <f>IF(G7="","",VLOOKUP(G7,WPS!$D$1:$AH$4735,3,0))</f>
        <v>SMAW Mixte UP HILL/ Down hill</v>
      </c>
      <c r="AF7" s="463" t="str">
        <f>IF(AND($G7&lt;&gt;"",$D7="API 1104"),U7,IF(AND($G7&lt;&gt;"",$D7="ASME IX"),VLOOKUP($G7,WPS!$D$1:$AZ$995,42,0),""))</f>
        <v>API5L_X52</v>
      </c>
      <c r="AG7" s="464" t="str">
        <f>IF(G7="","",VLOOKUP(G7,WPS!$D$1:$AH$4735,2,0))</f>
        <v>A</v>
      </c>
      <c r="AH7" s="464" t="str">
        <f t="shared" si="6"/>
        <v>5G</v>
      </c>
      <c r="AI7" s="464" t="str">
        <f t="shared" si="7"/>
        <v>Manuel</v>
      </c>
      <c r="AJ7" s="464" t="s">
        <v>34</v>
      </c>
      <c r="AK7" s="463" t="str">
        <f t="shared" si="8"/>
        <v>UP HILL/ Down hill Montant+Descendant</v>
      </c>
      <c r="AL7" s="463" t="str">
        <f>IF($G7="","",VLOOKUP($G7,WPS!$D$1:$AL$995,18,0))</f>
        <v>N/A</v>
      </c>
      <c r="AM7" s="464" t="str">
        <f>IF($G7="","",VLOOKUP($G7,WPS!$D$1:$AL$995,19,0))</f>
        <v>Grp F N°1</v>
      </c>
      <c r="AN7" s="464" t="str">
        <f>IF($G7="","",VLOOKUP($G7,WPS!$D$1:$AL$995,20,0))</f>
        <v>Grp F N°1</v>
      </c>
      <c r="AO7" s="464" t="str">
        <f>IF($G7="","",VLOOKUP($G7,WPS!$D$1:$AL$995,21,0))</f>
        <v>A5.1</v>
      </c>
      <c r="AP7" s="464" t="str">
        <f>IF($G7="","",VLOOKUP($G7,WPS!$D$1:$AL$995,22,0))</f>
        <v>A5.5</v>
      </c>
      <c r="AQ7" s="464" t="str">
        <f>IF($G7="","",VLOOKUP($G7,WPS!$D$1:$AL$995,23,0))</f>
        <v>E 6010</v>
      </c>
      <c r="AR7" s="464" t="str">
        <f>IF($G7="","",VLOOKUP($G7,WPS!$D$1:$AL$995,24,0))</f>
        <v>E 7010-P1</v>
      </c>
      <c r="AS7" s="464" t="str">
        <f t="shared" si="9"/>
        <v>V-H-O</v>
      </c>
      <c r="AT7" s="465" t="str">
        <f>IF($G7="","",VLOOKUP($G7,WPS!$D$1:$AL$995,29,0))</f>
        <v>DC</v>
      </c>
      <c r="AU7" s="465" t="str">
        <f>IF($G7="","",VLOOKUP($G7,WPS!$D$1:$AL$995,30,0))</f>
        <v>(+)</v>
      </c>
      <c r="AV7" s="465" t="str">
        <f>IF($G7="","",VLOOKUP($G7,WPS!$D$1:$AL$995,31,0))</f>
        <v>(+)</v>
      </c>
      <c r="AW7" s="463" t="str">
        <f t="shared" si="10"/>
        <v>SMAW :,With/Without  SMAW : With</v>
      </c>
      <c r="AX7" s="464" t="str">
        <f>IF($G7="","",VLOOKUP($G7,WPS!$D$1:$AL$995,15,0))</f>
        <v>50°C Min</v>
      </c>
      <c r="AY7" s="463" t="str">
        <f>IF($G7="","",VLOOKUP($G7,WPS!$D$1:$AX$995,44,0))</f>
        <v>ASME B31.3 édition 2021</v>
      </c>
      <c r="AZ7" s="464">
        <f>IFERROR(VLOOKUP(I7,Feuil1!$O$4:$P$34,2,0),"")</f>
        <v>168.3</v>
      </c>
      <c r="BA7" s="466"/>
      <c r="BB7" s="561">
        <f>IFERROR(VLOOKUP(I7,Feuil1!$O$4:$P$32,2,0),"")</f>
        <v>168.3</v>
      </c>
      <c r="BC7" s="508" t="str">
        <f>IF($G7="","",VLOOKUP($G7,WPS!$D$1:$AL$995,2,0))</f>
        <v>A</v>
      </c>
      <c r="BD7" s="509" t="str">
        <f>IF(M7='VT-PPL'!$Y$6,1,"")</f>
        <v/>
      </c>
      <c r="BE7" s="510" t="str">
        <f>IF(BD7="","",COUNTIF(BD$2:$BD7,BD7))</f>
        <v/>
      </c>
      <c r="BF7" s="509" t="str">
        <f>IF(P7='RT-PPL'!$Q$6,1,"")</f>
        <v/>
      </c>
      <c r="BG7" s="511" t="str">
        <f>IF(BF7="","",COUNTIF(BF$2:$BF7,BF7))</f>
        <v/>
      </c>
      <c r="BH7" s="508" t="str">
        <f>+IF(L7=HOMO!$K$4,1,"")</f>
        <v/>
      </c>
      <c r="BI7" s="510" t="str">
        <f>IF(BH7="","",COUNTIF(BH$2:$BH7,BH7))</f>
        <v/>
      </c>
      <c r="BJ7" s="509" t="str">
        <f>IF(AND(K7="A",M7=Prog!$L$12),1,"")</f>
        <v/>
      </c>
      <c r="BK7" s="510" t="str">
        <f>IF(BJ7="","",COUNTIF(BJ$2:$BJ7,BJ7))</f>
        <v/>
      </c>
      <c r="BL7" s="562">
        <v>6</v>
      </c>
      <c r="BM7" s="506"/>
      <c r="BN7" s="473"/>
      <c r="BO7" s="473"/>
      <c r="BP7" s="473"/>
      <c r="BQ7" s="473"/>
      <c r="BR7" s="473"/>
      <c r="BS7" s="473"/>
      <c r="BT7" s="473"/>
      <c r="BU7" s="473"/>
      <c r="BV7" s="473"/>
      <c r="BW7" s="473"/>
      <c r="BX7" s="473"/>
      <c r="BY7" s="473"/>
      <c r="BZ7" s="473"/>
      <c r="CA7" s="473"/>
      <c r="CB7" s="473"/>
      <c r="CC7" s="473"/>
      <c r="CD7" s="473"/>
      <c r="CE7" s="473"/>
      <c r="CF7" s="473"/>
      <c r="CG7" s="473"/>
      <c r="CH7" s="473"/>
      <c r="CI7" s="473"/>
      <c r="CJ7" s="473"/>
      <c r="CK7" s="473"/>
      <c r="CL7" s="473"/>
      <c r="CM7" s="473"/>
      <c r="CN7" s="473"/>
      <c r="CO7" s="473"/>
      <c r="CP7" s="473"/>
      <c r="CQ7" s="473"/>
      <c r="CR7" s="473"/>
      <c r="CS7" s="473"/>
      <c r="CT7" s="473"/>
      <c r="CU7" s="473"/>
      <c r="CV7" s="473"/>
      <c r="CW7" s="473"/>
      <c r="CX7" s="473"/>
      <c r="CY7" s="473"/>
      <c r="CZ7" s="473"/>
      <c r="DA7" s="473"/>
      <c r="DB7" s="473"/>
      <c r="DC7" s="473"/>
      <c r="DD7" s="473"/>
      <c r="DE7" s="473"/>
      <c r="DF7" s="473"/>
      <c r="DG7" s="473"/>
      <c r="DH7" s="473"/>
      <c r="DI7" s="473"/>
      <c r="DJ7" s="473"/>
      <c r="DK7" s="473"/>
      <c r="DL7" s="473"/>
      <c r="DM7" s="473"/>
      <c r="DN7" s="473"/>
      <c r="DO7" s="473"/>
      <c r="DP7" s="473"/>
      <c r="DQ7" s="473"/>
      <c r="DR7" s="473"/>
      <c r="DS7" s="473"/>
      <c r="DT7" s="473"/>
      <c r="DU7" s="473"/>
      <c r="DV7" s="473"/>
      <c r="DW7" s="473"/>
      <c r="DX7" s="473"/>
      <c r="DY7" s="473"/>
      <c r="DZ7" s="473"/>
      <c r="EA7" s="473"/>
      <c r="EB7" s="473"/>
      <c r="EC7" s="473"/>
      <c r="ED7" s="473"/>
      <c r="EE7" s="473"/>
      <c r="EF7" s="473"/>
      <c r="EG7" s="473"/>
      <c r="EH7" s="473"/>
      <c r="EI7" s="473"/>
      <c r="EJ7" s="473"/>
      <c r="EK7" s="473"/>
      <c r="EL7" s="473"/>
      <c r="EM7" s="473"/>
      <c r="EN7" s="473"/>
      <c r="EO7" s="473"/>
      <c r="EP7" s="473"/>
      <c r="EQ7" s="473"/>
      <c r="ER7" s="473"/>
      <c r="ES7" s="473"/>
      <c r="ET7" s="473"/>
      <c r="EU7" s="473"/>
      <c r="EV7" s="473"/>
      <c r="EW7" s="473"/>
      <c r="EX7" s="473"/>
      <c r="EY7" s="473"/>
      <c r="EZ7" s="473"/>
      <c r="FA7" s="473"/>
      <c r="FB7" s="473"/>
      <c r="FC7" s="473"/>
      <c r="FD7" s="473"/>
      <c r="FE7" s="473"/>
      <c r="FF7" s="473"/>
      <c r="FG7" s="473"/>
      <c r="FH7" s="473"/>
      <c r="FI7" s="473"/>
      <c r="FJ7" s="473"/>
      <c r="FK7" s="473"/>
      <c r="FL7" s="473"/>
      <c r="FM7" s="473"/>
      <c r="FN7" s="473"/>
      <c r="FO7" s="473"/>
      <c r="FP7" s="473"/>
      <c r="FQ7" s="473"/>
      <c r="FR7" s="473"/>
      <c r="FS7" s="473"/>
      <c r="FT7" s="473"/>
      <c r="FU7" s="473"/>
      <c r="FV7" s="473"/>
      <c r="FW7" s="473"/>
      <c r="FX7" s="473"/>
      <c r="FY7" s="473"/>
      <c r="FZ7" s="473"/>
      <c r="GA7" s="473"/>
      <c r="GB7" s="473"/>
      <c r="GC7" s="473"/>
      <c r="GD7" s="473"/>
      <c r="GE7" s="473"/>
      <c r="GF7" s="473"/>
      <c r="GG7" s="473"/>
      <c r="GH7" s="473"/>
      <c r="GI7" s="473"/>
      <c r="GJ7" s="473"/>
      <c r="GK7" s="473"/>
      <c r="GL7" s="473"/>
      <c r="GM7" s="473"/>
      <c r="GN7" s="473"/>
      <c r="GO7" s="473"/>
      <c r="GP7" s="473"/>
      <c r="GQ7" s="473"/>
      <c r="GR7" s="473"/>
      <c r="GS7" s="473"/>
      <c r="GT7" s="473"/>
      <c r="GU7" s="473"/>
      <c r="GV7" s="473"/>
      <c r="GW7" s="473"/>
      <c r="GX7" s="473"/>
      <c r="GY7" s="473"/>
      <c r="GZ7" s="473"/>
      <c r="HA7" s="473"/>
      <c r="HB7" s="473"/>
      <c r="HC7" s="473"/>
      <c r="HD7" s="473"/>
      <c r="HE7" s="473"/>
      <c r="HF7" s="473"/>
      <c r="HG7" s="473"/>
      <c r="HH7" s="473"/>
      <c r="HI7" s="473"/>
      <c r="HJ7" s="473"/>
      <c r="HK7" s="473"/>
      <c r="HL7" s="473"/>
      <c r="HM7" s="473"/>
      <c r="HN7" s="473"/>
      <c r="HO7" s="473"/>
      <c r="HP7" s="473"/>
      <c r="HQ7" s="473"/>
      <c r="HR7" s="473"/>
      <c r="HS7" s="473"/>
      <c r="HT7" s="473"/>
      <c r="HU7" s="473"/>
      <c r="HV7" s="473"/>
      <c r="HW7" s="473"/>
      <c r="HX7" s="473"/>
      <c r="HY7" s="473"/>
      <c r="HZ7" s="473"/>
      <c r="IA7" s="473"/>
      <c r="IB7" s="473"/>
      <c r="IC7" s="473"/>
      <c r="ID7" s="473"/>
      <c r="IE7" s="473"/>
      <c r="IF7" s="473"/>
      <c r="IG7" s="473"/>
      <c r="IH7" s="473"/>
      <c r="II7" s="473"/>
      <c r="IJ7" s="473"/>
      <c r="IK7" s="473"/>
      <c r="IL7" s="473"/>
      <c r="IM7" s="473"/>
      <c r="IN7" s="473"/>
      <c r="IO7" s="473"/>
      <c r="IP7" s="473"/>
      <c r="IQ7" s="473"/>
      <c r="IR7" s="473"/>
      <c r="IS7" s="473"/>
      <c r="IT7" s="473"/>
      <c r="IU7" s="473"/>
      <c r="IV7" s="473"/>
      <c r="IW7" s="473"/>
      <c r="IX7" s="473"/>
      <c r="IY7" s="473"/>
      <c r="IZ7" s="473"/>
      <c r="JA7" s="473"/>
      <c r="JB7" s="473"/>
      <c r="JC7" s="473"/>
      <c r="JD7" s="473"/>
      <c r="JE7" s="473"/>
      <c r="JF7" s="473"/>
      <c r="JG7" s="473"/>
      <c r="JH7" s="473"/>
      <c r="JI7" s="473"/>
      <c r="JJ7" s="473"/>
      <c r="JK7" s="473"/>
      <c r="JL7" s="473"/>
      <c r="JM7" s="473"/>
      <c r="JN7" s="473"/>
      <c r="JO7" s="473"/>
      <c r="JP7" s="473"/>
      <c r="JQ7" s="473"/>
      <c r="JR7" s="473"/>
      <c r="JS7" s="473"/>
      <c r="JT7" s="473"/>
      <c r="JU7" s="473"/>
      <c r="JV7" s="473"/>
      <c r="JW7" s="473"/>
      <c r="JX7" s="473"/>
      <c r="JY7" s="473"/>
      <c r="JZ7" s="473"/>
      <c r="KA7" s="473"/>
      <c r="KB7" s="473"/>
      <c r="KC7" s="473"/>
      <c r="KD7" s="473"/>
      <c r="KE7" s="473"/>
      <c r="KF7" s="473"/>
      <c r="KG7" s="473"/>
      <c r="KH7" s="473"/>
      <c r="KI7" s="473"/>
      <c r="KJ7" s="473"/>
      <c r="KK7" s="473"/>
      <c r="KL7" s="473"/>
      <c r="KM7" s="473"/>
      <c r="KN7" s="473"/>
      <c r="KO7" s="473"/>
      <c r="KP7" s="473"/>
      <c r="KQ7" s="473"/>
      <c r="KR7" s="473"/>
      <c r="KS7" s="473"/>
      <c r="KT7" s="473"/>
      <c r="KU7" s="473"/>
      <c r="KV7" s="473"/>
      <c r="KW7" s="473"/>
      <c r="KX7" s="473"/>
      <c r="KY7" s="473"/>
      <c r="KZ7" s="473"/>
      <c r="LA7" s="473"/>
      <c r="LB7" s="473"/>
      <c r="LC7" s="473"/>
      <c r="LD7" s="473"/>
      <c r="LE7" s="473"/>
      <c r="LF7" s="473"/>
      <c r="LG7" s="473"/>
      <c r="LH7" s="473"/>
      <c r="LI7" s="473"/>
      <c r="LJ7" s="473"/>
      <c r="LK7" s="473"/>
      <c r="LL7" s="473"/>
      <c r="LM7" s="473"/>
      <c r="LN7" s="473"/>
      <c r="LO7" s="473"/>
      <c r="LP7" s="473"/>
      <c r="LQ7" s="473"/>
      <c r="LR7" s="473"/>
      <c r="LS7" s="473"/>
      <c r="LT7" s="473"/>
      <c r="LU7" s="473"/>
      <c r="LV7" s="473"/>
      <c r="LW7" s="473"/>
      <c r="LX7" s="473"/>
      <c r="LY7" s="473"/>
      <c r="LZ7" s="473"/>
      <c r="MA7" s="473"/>
      <c r="MB7" s="473"/>
      <c r="MC7" s="473"/>
      <c r="MD7" s="473"/>
      <c r="ME7" s="473"/>
      <c r="MF7" s="473"/>
      <c r="MG7" s="473"/>
      <c r="MH7" s="473"/>
      <c r="MI7" s="473"/>
      <c r="MJ7" s="473"/>
      <c r="MK7" s="473"/>
      <c r="ML7" s="473"/>
      <c r="MM7" s="473"/>
      <c r="MN7" s="473"/>
      <c r="MO7" s="473"/>
      <c r="MP7" s="473"/>
      <c r="MQ7" s="473"/>
      <c r="MR7" s="473"/>
      <c r="MS7" s="473"/>
      <c r="MT7" s="473"/>
      <c r="MU7" s="473"/>
      <c r="MV7" s="473"/>
      <c r="MW7" s="473"/>
      <c r="MX7" s="473"/>
      <c r="MY7" s="473"/>
      <c r="MZ7" s="473"/>
      <c r="NA7" s="473"/>
    </row>
    <row r="8" spans="1:366" s="479" customFormat="1" ht="20.25" customHeight="1">
      <c r="A8" s="454" t="str">
        <f t="shared" si="1"/>
        <v>BOUSARIA SAMEHTFT-II-PL-076</v>
      </c>
      <c r="B8" s="455" t="str">
        <f>IF($G8="","",VLOOKUP($G8,WPS!$D$1:$AN$995,35,0))</f>
        <v>TFT II / TFT SUD GAZ 
FIELD DEVELOPMENT</v>
      </c>
      <c r="C8" s="455" t="str">
        <f>IF($G8="","",VLOOKUP($G8,WPS!$D$1:$AN$995,33,0))</f>
        <v>API 1104</v>
      </c>
      <c r="D8" s="455" t="str">
        <f>IF($G8="","",VLOOKUP($G8,WPS!$D$1:$AN$995,34,0))</f>
        <v>API 1104</v>
      </c>
      <c r="E8" s="639" t="s">
        <v>663</v>
      </c>
      <c r="F8" s="639" t="s">
        <v>735</v>
      </c>
      <c r="G8" s="456" t="s">
        <v>604</v>
      </c>
      <c r="H8" s="456" t="s">
        <v>397</v>
      </c>
      <c r="I8" s="475">
        <v>6</v>
      </c>
      <c r="J8" s="456">
        <v>7.1</v>
      </c>
      <c r="K8" s="456" t="s">
        <v>613</v>
      </c>
      <c r="L8" s="460">
        <v>46199</v>
      </c>
      <c r="M8" s="456" t="s">
        <v>700</v>
      </c>
      <c r="N8" s="456"/>
      <c r="O8" s="460"/>
      <c r="P8" s="456"/>
      <c r="Q8" s="375" t="s">
        <v>775</v>
      </c>
      <c r="R8" s="476" t="s">
        <v>775</v>
      </c>
      <c r="S8" s="477"/>
      <c r="T8" s="478"/>
      <c r="U8" s="462" t="str">
        <f t="shared" si="2"/>
        <v>API5L_X52</v>
      </c>
      <c r="V8" s="463" t="str">
        <f>IF($G8="","",VLOOKUP($G8,WPS!$D$1:$AL$995,17,0))</f>
        <v xml:space="preserve">SMAW :With/Without Backing </v>
      </c>
      <c r="W8" s="463" t="str">
        <f>IF($G8="","",VLOOKUP($G8,WPS!$D$1:$AL$995,25,0))</f>
        <v>WF-1b</v>
      </c>
      <c r="X8" s="464" t="str">
        <f>IF($G8="","",VLOOKUP($G8,WPS!$D$1:$AL$995,26,0))</f>
        <v>WF-1b</v>
      </c>
      <c r="Y8" s="464" t="str">
        <f>IF($G8="","",VLOOKUP($G8,WPS!$D$1:$AL$995,27,0))</f>
        <v>A5.1or A5.5</v>
      </c>
      <c r="Z8" s="464" t="str">
        <f>IF($G8="","",VLOOKUP($G8,WPS!$D$1:$AL$995,28,0))</f>
        <v>A5.1or A5.5</v>
      </c>
      <c r="AA8" s="464" t="str">
        <f t="shared" si="11"/>
        <v>≥ 2,3/8''  (60,3mm)</v>
      </c>
      <c r="AB8" s="464" t="str">
        <f t="shared" si="3"/>
        <v>≤ 12,750''   323,9mm</v>
      </c>
      <c r="AC8" s="464" t="str">
        <f t="shared" si="4"/>
        <v xml:space="preserve"> SMAW ≥  3,9 mm</v>
      </c>
      <c r="AD8" s="464" t="str">
        <f t="shared" si="5"/>
        <v>≤ 19,05mm</v>
      </c>
      <c r="AE8" s="463" t="str">
        <f>IF(G8="","",VLOOKUP(G8,WPS!$D$1:$AH$4735,3,0))</f>
        <v>SMAW Mixte UP HILL/ Down hill</v>
      </c>
      <c r="AF8" s="463" t="str">
        <f>IF(AND($G8&lt;&gt;"",$D8="API 1104"),U8,IF(AND($G8&lt;&gt;"",$D8="ASME IX"),VLOOKUP($G8,WPS!$D$1:$AZ$995,42,0),""))</f>
        <v>API5L_X52</v>
      </c>
      <c r="AG8" s="464" t="str">
        <f>IF(G8="","",VLOOKUP(G8,WPS!$D$1:$AH$4735,2,0))</f>
        <v>A</v>
      </c>
      <c r="AH8" s="464" t="str">
        <f t="shared" si="6"/>
        <v>5G</v>
      </c>
      <c r="AI8" s="464" t="str">
        <f t="shared" si="7"/>
        <v>Manuel</v>
      </c>
      <c r="AJ8" s="464" t="s">
        <v>34</v>
      </c>
      <c r="AK8" s="463" t="str">
        <f t="shared" si="8"/>
        <v>UP HILL/ Down hill Montant+Descendant</v>
      </c>
      <c r="AL8" s="463" t="str">
        <f>IF($G8="","",VLOOKUP($G8,WPS!$D$1:$AL$995,18,0))</f>
        <v>N/A</v>
      </c>
      <c r="AM8" s="464" t="str">
        <f>IF($G8="","",VLOOKUP($G8,WPS!$D$1:$AL$995,19,0))</f>
        <v>Grp F N°1</v>
      </c>
      <c r="AN8" s="464" t="str">
        <f>IF($G8="","",VLOOKUP($G8,WPS!$D$1:$AL$995,20,0))</f>
        <v>Grp F N°1</v>
      </c>
      <c r="AO8" s="464" t="str">
        <f>IF($G8="","",VLOOKUP($G8,WPS!$D$1:$AL$995,21,0))</f>
        <v>A5.1</v>
      </c>
      <c r="AP8" s="464" t="str">
        <f>IF($G8="","",VLOOKUP($G8,WPS!$D$1:$AL$995,22,0))</f>
        <v>A5.5</v>
      </c>
      <c r="AQ8" s="464" t="str">
        <f>IF($G8="","",VLOOKUP($G8,WPS!$D$1:$AL$995,23,0))</f>
        <v>E 6010</v>
      </c>
      <c r="AR8" s="464" t="str">
        <f>IF($G8="","",VLOOKUP($G8,WPS!$D$1:$AL$995,24,0))</f>
        <v>E 7010-P1</v>
      </c>
      <c r="AS8" s="464" t="str">
        <f t="shared" si="9"/>
        <v>V-H-O</v>
      </c>
      <c r="AT8" s="465" t="str">
        <f>IF($G8="","",VLOOKUP($G8,WPS!$D$1:$AL$995,29,0))</f>
        <v>DC</v>
      </c>
      <c r="AU8" s="465" t="str">
        <f>IF($G8="","",VLOOKUP($G8,WPS!$D$1:$AL$995,30,0))</f>
        <v>(+)</v>
      </c>
      <c r="AV8" s="465" t="str">
        <f>IF($G8="","",VLOOKUP($G8,WPS!$D$1:$AL$995,31,0))</f>
        <v>(+)</v>
      </c>
      <c r="AW8" s="463" t="str">
        <f t="shared" si="10"/>
        <v>SMAW :,With/Without  SMAW : With</v>
      </c>
      <c r="AX8" s="464" t="str">
        <f>IF($G8="","",VLOOKUP($G8,WPS!$D$1:$AL$995,15,0))</f>
        <v>50°C Min</v>
      </c>
      <c r="AY8" s="463" t="str">
        <f>IF($G8="","",VLOOKUP($G8,WPS!$D$1:$AX$995,44,0))</f>
        <v>ASME B31.3 édition 2021</v>
      </c>
      <c r="AZ8" s="464">
        <f>IFERROR(VLOOKUP(I8,Feuil1!$O$4:$P$34,2,0),"")</f>
        <v>168.3</v>
      </c>
      <c r="BA8" s="466"/>
      <c r="BB8" s="507">
        <f>IFERROR(VLOOKUP(I8,Feuil1!$O$4:$P$32,2,0),"")</f>
        <v>168.3</v>
      </c>
      <c r="BC8" s="508" t="str">
        <f>IF($G8="","",VLOOKUP($G8,WPS!$D$1:$AL$995,2,0))</f>
        <v>A</v>
      </c>
      <c r="BD8" s="509" t="str">
        <f>IF(M8='VT-PPL'!$Y$6,1,"")</f>
        <v/>
      </c>
      <c r="BE8" s="510" t="str">
        <f>IF(BD8="","",COUNTIF(BD$2:$BD8,BD8))</f>
        <v/>
      </c>
      <c r="BF8" s="509" t="str">
        <f>IF(P8='RT-PPL'!$Q$6,1,"")</f>
        <v/>
      </c>
      <c r="BG8" s="511" t="str">
        <f>IF(BF8="","",COUNTIF(BF$2:$BF8,BF8))</f>
        <v/>
      </c>
      <c r="BH8" s="508" t="str">
        <f>+IF(L8=HOMO!$K$4,1,"")</f>
        <v/>
      </c>
      <c r="BI8" s="510" t="str">
        <f>IF(BH8="","",COUNTIF(BH$2:$BH8,BH8))</f>
        <v/>
      </c>
      <c r="BJ8" s="509" t="str">
        <f>IF(AND(K8="A",M8=Prog!$L$12),1,"")</f>
        <v/>
      </c>
      <c r="BK8" s="510" t="str">
        <f>IF(BJ8="","",COUNTIF(BJ$2:$BJ8,BJ8))</f>
        <v/>
      </c>
      <c r="BL8" s="562">
        <v>7</v>
      </c>
      <c r="BM8" s="506"/>
      <c r="BN8" s="473"/>
      <c r="BO8" s="473"/>
      <c r="BP8" s="473"/>
      <c r="BQ8" s="473"/>
      <c r="BR8" s="473"/>
      <c r="BS8" s="473"/>
      <c r="BT8" s="473"/>
      <c r="BU8" s="473"/>
      <c r="BV8" s="473"/>
      <c r="BW8" s="473"/>
      <c r="BX8" s="473"/>
      <c r="BY8" s="473"/>
      <c r="BZ8" s="473"/>
      <c r="CA8" s="473"/>
      <c r="CB8" s="473"/>
      <c r="CC8" s="473"/>
      <c r="CD8" s="473"/>
      <c r="CE8" s="473"/>
      <c r="CF8" s="473"/>
      <c r="CG8" s="473"/>
      <c r="CH8" s="473"/>
      <c r="CI8" s="473"/>
      <c r="CJ8" s="473"/>
      <c r="CK8" s="473"/>
      <c r="CL8" s="473"/>
      <c r="CM8" s="473"/>
      <c r="CN8" s="473"/>
      <c r="CO8" s="473"/>
      <c r="CP8" s="473"/>
      <c r="CQ8" s="473"/>
      <c r="CR8" s="473"/>
      <c r="CS8" s="473"/>
      <c r="CT8" s="473"/>
      <c r="CU8" s="473"/>
      <c r="CV8" s="473"/>
      <c r="CW8" s="473"/>
      <c r="CX8" s="473"/>
      <c r="CY8" s="473"/>
      <c r="CZ8" s="473"/>
      <c r="DA8" s="473"/>
      <c r="DB8" s="473"/>
      <c r="DC8" s="473"/>
      <c r="DD8" s="473"/>
      <c r="DE8" s="473"/>
      <c r="DF8" s="473"/>
      <c r="DG8" s="473"/>
      <c r="DH8" s="473"/>
      <c r="DI8" s="473"/>
      <c r="DJ8" s="473"/>
      <c r="DK8" s="473"/>
      <c r="DL8" s="473"/>
      <c r="DM8" s="473"/>
      <c r="DN8" s="473"/>
      <c r="DO8" s="473"/>
      <c r="DP8" s="473"/>
      <c r="DQ8" s="473"/>
      <c r="DR8" s="473"/>
      <c r="DS8" s="473"/>
      <c r="DT8" s="473"/>
      <c r="DU8" s="473"/>
      <c r="DV8" s="473"/>
      <c r="DW8" s="473"/>
      <c r="DX8" s="473"/>
      <c r="DY8" s="473"/>
      <c r="DZ8" s="473"/>
      <c r="EA8" s="473"/>
      <c r="EB8" s="473"/>
      <c r="EC8" s="473"/>
      <c r="ED8" s="473"/>
      <c r="EE8" s="473"/>
      <c r="EF8" s="473"/>
      <c r="EG8" s="473"/>
      <c r="EH8" s="473"/>
      <c r="EI8" s="473"/>
      <c r="EJ8" s="473"/>
      <c r="EK8" s="473"/>
      <c r="EL8" s="473"/>
      <c r="EM8" s="473"/>
      <c r="EN8" s="473"/>
      <c r="EO8" s="473"/>
      <c r="EP8" s="473"/>
      <c r="EQ8" s="473"/>
      <c r="ER8" s="473"/>
      <c r="ES8" s="473"/>
      <c r="ET8" s="473"/>
      <c r="EU8" s="473"/>
      <c r="EV8" s="473"/>
      <c r="EW8" s="473"/>
      <c r="EX8" s="473"/>
      <c r="EY8" s="473"/>
      <c r="EZ8" s="473"/>
      <c r="FA8" s="473"/>
      <c r="FB8" s="473"/>
      <c r="FC8" s="473"/>
      <c r="FD8" s="473"/>
      <c r="FE8" s="473"/>
      <c r="FF8" s="473"/>
      <c r="FG8" s="473"/>
      <c r="FH8" s="473"/>
      <c r="FI8" s="473"/>
      <c r="FJ8" s="473"/>
      <c r="FK8" s="473"/>
      <c r="FL8" s="473"/>
      <c r="FM8" s="473"/>
      <c r="FN8" s="473"/>
      <c r="FO8" s="473"/>
      <c r="FP8" s="473"/>
      <c r="FQ8" s="473"/>
      <c r="FR8" s="473"/>
      <c r="FS8" s="473"/>
      <c r="FT8" s="473"/>
      <c r="FU8" s="473"/>
      <c r="FV8" s="473"/>
      <c r="FW8" s="473"/>
      <c r="FX8" s="473"/>
      <c r="FY8" s="473"/>
      <c r="FZ8" s="473"/>
      <c r="GA8" s="473"/>
      <c r="GB8" s="473"/>
      <c r="GC8" s="473"/>
      <c r="GD8" s="473"/>
      <c r="GE8" s="473"/>
      <c r="GF8" s="473"/>
      <c r="GG8" s="473"/>
      <c r="GH8" s="473"/>
      <c r="GI8" s="473"/>
      <c r="GJ8" s="473"/>
      <c r="GK8" s="473"/>
      <c r="GL8" s="473"/>
      <c r="GM8" s="473"/>
      <c r="GN8" s="473"/>
      <c r="GO8" s="473"/>
      <c r="GP8" s="473"/>
      <c r="GQ8" s="473"/>
      <c r="GR8" s="473"/>
      <c r="GS8" s="473"/>
      <c r="GT8" s="473"/>
      <c r="GU8" s="473"/>
      <c r="GV8" s="473"/>
      <c r="GW8" s="473"/>
      <c r="GX8" s="473"/>
      <c r="GY8" s="473"/>
      <c r="GZ8" s="473"/>
      <c r="HA8" s="473"/>
      <c r="HB8" s="473"/>
      <c r="HC8" s="473"/>
      <c r="HD8" s="473"/>
      <c r="HE8" s="473"/>
      <c r="HF8" s="473"/>
      <c r="HG8" s="473"/>
      <c r="HH8" s="473"/>
      <c r="HI8" s="473"/>
      <c r="HJ8" s="473"/>
      <c r="HK8" s="473"/>
      <c r="HL8" s="473"/>
      <c r="HM8" s="473"/>
      <c r="HN8" s="473"/>
      <c r="HO8" s="473"/>
      <c r="HP8" s="473"/>
      <c r="HQ8" s="473"/>
      <c r="HR8" s="473"/>
      <c r="HS8" s="473"/>
      <c r="HT8" s="473"/>
      <c r="HU8" s="473"/>
      <c r="HV8" s="473"/>
      <c r="HW8" s="473"/>
      <c r="HX8" s="473"/>
      <c r="HY8" s="473"/>
      <c r="HZ8" s="473"/>
      <c r="IA8" s="473"/>
      <c r="IB8" s="473"/>
      <c r="IC8" s="473"/>
      <c r="ID8" s="473"/>
      <c r="IE8" s="473"/>
      <c r="IF8" s="473"/>
      <c r="IG8" s="473"/>
      <c r="IH8" s="473"/>
      <c r="II8" s="473"/>
      <c r="IJ8" s="473"/>
      <c r="IK8" s="473"/>
      <c r="IL8" s="473"/>
      <c r="IM8" s="473"/>
      <c r="IN8" s="473"/>
      <c r="IO8" s="473"/>
      <c r="IP8" s="473"/>
      <c r="IQ8" s="473"/>
      <c r="IR8" s="473"/>
      <c r="IS8" s="473"/>
      <c r="IT8" s="473"/>
      <c r="IU8" s="473"/>
      <c r="IV8" s="473"/>
      <c r="IW8" s="473"/>
      <c r="IX8" s="473"/>
      <c r="IY8" s="473"/>
      <c r="IZ8" s="473"/>
      <c r="JA8" s="473"/>
      <c r="JB8" s="473"/>
      <c r="JC8" s="473"/>
      <c r="JD8" s="473"/>
      <c r="JE8" s="473"/>
      <c r="JF8" s="473"/>
      <c r="JG8" s="473"/>
      <c r="JH8" s="473"/>
      <c r="JI8" s="473"/>
      <c r="JJ8" s="473"/>
      <c r="JK8" s="473"/>
      <c r="JL8" s="473"/>
      <c r="JM8" s="473"/>
      <c r="JN8" s="473"/>
      <c r="JO8" s="473"/>
      <c r="JP8" s="473"/>
      <c r="JQ8" s="473"/>
      <c r="JR8" s="473"/>
      <c r="JS8" s="473"/>
      <c r="JT8" s="473"/>
      <c r="JU8" s="473"/>
      <c r="JV8" s="473"/>
      <c r="JW8" s="473"/>
      <c r="JX8" s="473"/>
      <c r="JY8" s="473"/>
      <c r="JZ8" s="473"/>
      <c r="KA8" s="473"/>
      <c r="KB8" s="473"/>
      <c r="KC8" s="473"/>
      <c r="KD8" s="473"/>
      <c r="KE8" s="473"/>
      <c r="KF8" s="473"/>
      <c r="KG8" s="473"/>
      <c r="KH8" s="473"/>
      <c r="KI8" s="473"/>
      <c r="KJ8" s="473"/>
      <c r="KK8" s="473"/>
      <c r="KL8" s="473"/>
      <c r="KM8" s="473"/>
      <c r="KN8" s="473"/>
      <c r="KO8" s="473"/>
      <c r="KP8" s="473"/>
      <c r="KQ8" s="473"/>
      <c r="KR8" s="473"/>
      <c r="KS8" s="473"/>
      <c r="KT8" s="473"/>
      <c r="KU8" s="473"/>
      <c r="KV8" s="473"/>
      <c r="KW8" s="473"/>
      <c r="KX8" s="473"/>
      <c r="KY8" s="473"/>
      <c r="KZ8" s="473"/>
      <c r="LA8" s="473"/>
      <c r="LB8" s="473"/>
      <c r="LC8" s="473"/>
      <c r="LD8" s="473"/>
      <c r="LE8" s="473"/>
      <c r="LF8" s="473"/>
      <c r="LG8" s="473"/>
      <c r="LH8" s="473"/>
      <c r="LI8" s="473"/>
      <c r="LJ8" s="473"/>
      <c r="LK8" s="473"/>
      <c r="LL8" s="473"/>
      <c r="LM8" s="473"/>
      <c r="LN8" s="473"/>
      <c r="LO8" s="473"/>
      <c r="LP8" s="473"/>
      <c r="LQ8" s="473"/>
      <c r="LR8" s="473"/>
      <c r="LS8" s="473"/>
      <c r="LT8" s="473"/>
      <c r="LU8" s="473"/>
      <c r="LV8" s="473"/>
      <c r="LW8" s="473"/>
      <c r="LX8" s="473"/>
      <c r="LY8" s="473"/>
      <c r="LZ8" s="473"/>
      <c r="MA8" s="473"/>
      <c r="MB8" s="473"/>
      <c r="MC8" s="473"/>
      <c r="MD8" s="473"/>
      <c r="ME8" s="473"/>
      <c r="MF8" s="473"/>
      <c r="MG8" s="473"/>
      <c r="MH8" s="473"/>
      <c r="MI8" s="473"/>
      <c r="MJ8" s="473"/>
      <c r="MK8" s="473"/>
      <c r="ML8" s="473"/>
      <c r="MM8" s="473"/>
      <c r="MN8" s="473"/>
      <c r="MO8" s="473"/>
      <c r="MP8" s="473"/>
      <c r="MQ8" s="473"/>
      <c r="MR8" s="473"/>
      <c r="MS8" s="473"/>
      <c r="MT8" s="473"/>
      <c r="MU8" s="473"/>
      <c r="MV8" s="473"/>
      <c r="MW8" s="473"/>
      <c r="MX8" s="473"/>
      <c r="MY8" s="473"/>
      <c r="MZ8" s="473"/>
      <c r="NA8" s="473"/>
    </row>
    <row r="9" spans="1:366" s="479" customFormat="1" ht="20.25" customHeight="1">
      <c r="A9" s="454" t="str">
        <f t="shared" si="1"/>
        <v>HABIK ZOHIRTFT-II-PL-076</v>
      </c>
      <c r="B9" s="455" t="str">
        <f>IF($G9="","",VLOOKUP($G9,WPS!$D$1:$AN$995,35,0))</f>
        <v>TFT II / TFT SUD GAZ 
FIELD DEVELOPMENT</v>
      </c>
      <c r="C9" s="455" t="str">
        <f>IF($G9="","",VLOOKUP($G9,WPS!$D$1:$AN$995,33,0))</f>
        <v>API 1104</v>
      </c>
      <c r="D9" s="455" t="str">
        <f>IF($G9="","",VLOOKUP($G9,WPS!$D$1:$AN$995,34,0))</f>
        <v>API 1104</v>
      </c>
      <c r="E9" s="640" t="s">
        <v>676</v>
      </c>
      <c r="F9" s="640" t="s">
        <v>733</v>
      </c>
      <c r="G9" s="468" t="s">
        <v>604</v>
      </c>
      <c r="H9" s="468" t="s">
        <v>397</v>
      </c>
      <c r="I9" s="469">
        <v>6</v>
      </c>
      <c r="J9" s="468">
        <v>7.1</v>
      </c>
      <c r="K9" s="468" t="s">
        <v>164</v>
      </c>
      <c r="L9" s="470">
        <v>46199</v>
      </c>
      <c r="M9" s="468" t="s">
        <v>700</v>
      </c>
      <c r="N9" s="468" t="s">
        <v>164</v>
      </c>
      <c r="O9" s="470">
        <v>46199</v>
      </c>
      <c r="P9" s="468" t="s">
        <v>525</v>
      </c>
      <c r="Q9" s="443" t="s">
        <v>775</v>
      </c>
      <c r="R9" s="471" t="s">
        <v>775</v>
      </c>
      <c r="S9" s="468" t="s">
        <v>777</v>
      </c>
      <c r="T9" s="470">
        <v>46199</v>
      </c>
      <c r="U9" s="462" t="str">
        <f t="shared" si="2"/>
        <v>API5L_X52</v>
      </c>
      <c r="V9" s="463" t="str">
        <f>IF($G9="","",VLOOKUP($G9,WPS!$D$1:$AL$995,17,0))</f>
        <v xml:space="preserve">SMAW :With/Without Backing </v>
      </c>
      <c r="W9" s="463" t="str">
        <f>IF($G9="","",VLOOKUP($G9,WPS!$D$1:$AL$995,25,0))</f>
        <v>WF-1b</v>
      </c>
      <c r="X9" s="464" t="str">
        <f>IF($G9="","",VLOOKUP($G9,WPS!$D$1:$AL$995,26,0))</f>
        <v>WF-1b</v>
      </c>
      <c r="Y9" s="464" t="str">
        <f>IF($G9="","",VLOOKUP($G9,WPS!$D$1:$AL$995,27,0))</f>
        <v>A5.1or A5.5</v>
      </c>
      <c r="Z9" s="464" t="str">
        <f>IF($G9="","",VLOOKUP($G9,WPS!$D$1:$AL$995,28,0))</f>
        <v>A5.1or A5.5</v>
      </c>
      <c r="AA9" s="464" t="str">
        <f t="shared" si="11"/>
        <v>≥ 2,3/8''  (60,3mm)</v>
      </c>
      <c r="AB9" s="464" t="str">
        <f t="shared" si="3"/>
        <v>≤ 12,750''   323,9mm</v>
      </c>
      <c r="AC9" s="464" t="str">
        <f t="shared" si="4"/>
        <v xml:space="preserve"> SMAW ≥  3,9 mm</v>
      </c>
      <c r="AD9" s="464" t="str">
        <f t="shared" si="5"/>
        <v>≤ 19,05mm</v>
      </c>
      <c r="AE9" s="463" t="str">
        <f>IF(G9="","",VLOOKUP(G9,WPS!$D$1:$AH$4735,3,0))</f>
        <v>SMAW Mixte UP HILL/ Down hill</v>
      </c>
      <c r="AF9" s="463" t="str">
        <f>IF(AND($G9&lt;&gt;"",$D9="API 1104"),U9,IF(AND($G9&lt;&gt;"",$D9="ASME IX"),VLOOKUP($G9,WPS!$D$1:$AZ$995,42,0),""))</f>
        <v>API5L_X52</v>
      </c>
      <c r="AG9" s="464" t="str">
        <f>IF(G9="","",VLOOKUP(G9,WPS!$D$1:$AH$4735,2,0))</f>
        <v>A</v>
      </c>
      <c r="AH9" s="464" t="str">
        <f t="shared" si="6"/>
        <v>5G</v>
      </c>
      <c r="AI9" s="464" t="str">
        <f t="shared" si="7"/>
        <v>Manuel</v>
      </c>
      <c r="AJ9" s="464" t="s">
        <v>34</v>
      </c>
      <c r="AK9" s="463" t="str">
        <f t="shared" si="8"/>
        <v>UP HILL/ Down hill Montant+Descendant</v>
      </c>
      <c r="AL9" s="463" t="str">
        <f>IF($G9="","",VLOOKUP($G9,WPS!$D$1:$AL$995,18,0))</f>
        <v>N/A</v>
      </c>
      <c r="AM9" s="464" t="str">
        <f>IF($G9="","",VLOOKUP($G9,WPS!$D$1:$AL$995,19,0))</f>
        <v>Grp F N°1</v>
      </c>
      <c r="AN9" s="464" t="str">
        <f>IF($G9="","",VLOOKUP($G9,WPS!$D$1:$AL$995,20,0))</f>
        <v>Grp F N°1</v>
      </c>
      <c r="AO9" s="464" t="str">
        <f>IF($G9="","",VLOOKUP($G9,WPS!$D$1:$AL$995,21,0))</f>
        <v>A5.1</v>
      </c>
      <c r="AP9" s="464" t="str">
        <f>IF($G9="","",VLOOKUP($G9,WPS!$D$1:$AL$995,22,0))</f>
        <v>A5.5</v>
      </c>
      <c r="AQ9" s="464" t="str">
        <f>IF($G9="","",VLOOKUP($G9,WPS!$D$1:$AL$995,23,0))</f>
        <v>E 6010</v>
      </c>
      <c r="AR9" s="464" t="str">
        <f>IF($G9="","",VLOOKUP($G9,WPS!$D$1:$AL$995,24,0))</f>
        <v>E 7010-P1</v>
      </c>
      <c r="AS9" s="464" t="str">
        <f t="shared" si="9"/>
        <v>V-H-O</v>
      </c>
      <c r="AT9" s="465" t="str">
        <f>IF($G9="","",VLOOKUP($G9,WPS!$D$1:$AL$995,29,0))</f>
        <v>DC</v>
      </c>
      <c r="AU9" s="465" t="str">
        <f>IF($G9="","",VLOOKUP($G9,WPS!$D$1:$AL$995,30,0))</f>
        <v>(+)</v>
      </c>
      <c r="AV9" s="465" t="str">
        <f>IF($G9="","",VLOOKUP($G9,WPS!$D$1:$AL$995,31,0))</f>
        <v>(+)</v>
      </c>
      <c r="AW9" s="463" t="str">
        <f t="shared" si="10"/>
        <v>SMAW :,With/Without  SMAW : With</v>
      </c>
      <c r="AX9" s="464" t="str">
        <f>IF($G9="","",VLOOKUP($G9,WPS!$D$1:$AL$995,15,0))</f>
        <v>50°C Min</v>
      </c>
      <c r="AY9" s="463" t="str">
        <f>IF($G9="","",VLOOKUP($G9,WPS!$D$1:$AX$995,44,0))</f>
        <v>ASME B31.3 édition 2021</v>
      </c>
      <c r="AZ9" s="464">
        <f>IFERROR(VLOOKUP(I9,Feuil1!$O$4:$P$34,2,0),"")</f>
        <v>168.3</v>
      </c>
      <c r="BA9" s="466"/>
      <c r="BB9" s="507">
        <f>IFERROR(VLOOKUP(I9,Feuil1!$O$4:$P$32,2,0),"")</f>
        <v>168.3</v>
      </c>
      <c r="BC9" s="508" t="str">
        <f>IF($G9="","",VLOOKUP($G9,WPS!$D$1:$AL$995,2,0))</f>
        <v>A</v>
      </c>
      <c r="BD9" s="509" t="str">
        <f>IF(M9='VT-PPL'!$Y$6,1,"")</f>
        <v/>
      </c>
      <c r="BE9" s="510" t="str">
        <f>IF(BD9="","",COUNTIF(BD$2:$BD9,BD9))</f>
        <v/>
      </c>
      <c r="BF9" s="509" t="str">
        <f>IF(P9='RT-PPL'!$Q$6,1,"")</f>
        <v/>
      </c>
      <c r="BG9" s="511" t="str">
        <f>IF(BF9="","",COUNTIF(BF$2:$BF9,BF9))</f>
        <v/>
      </c>
      <c r="BH9" s="508" t="str">
        <f>+IF(L9=HOMO!$K$4,1,"")</f>
        <v/>
      </c>
      <c r="BI9" s="510" t="str">
        <f>IF(BH9="","",COUNTIF(BH$2:$BH9,BH9))</f>
        <v/>
      </c>
      <c r="BJ9" s="509" t="str">
        <f>IF(AND(K9="A",M9=Prog!$L$12),1,"")</f>
        <v/>
      </c>
      <c r="BK9" s="510" t="str">
        <f>IF(BJ9="","",COUNTIF(BJ$2:$BJ9,BJ9))</f>
        <v/>
      </c>
      <c r="BL9" s="562">
        <v>8</v>
      </c>
      <c r="BM9" s="506"/>
      <c r="BN9" s="473"/>
      <c r="BO9" s="473"/>
      <c r="BP9" s="473"/>
      <c r="BQ9" s="473"/>
      <c r="BR9" s="473"/>
      <c r="BS9" s="473"/>
      <c r="BT9" s="473"/>
      <c r="BU9" s="473"/>
      <c r="BV9" s="473"/>
      <c r="BW9" s="473"/>
      <c r="BX9" s="473"/>
      <c r="BY9" s="473"/>
      <c r="BZ9" s="473"/>
      <c r="CA9" s="473"/>
      <c r="CB9" s="473"/>
      <c r="CC9" s="473"/>
      <c r="CD9" s="473"/>
      <c r="CE9" s="473"/>
      <c r="CF9" s="473"/>
      <c r="CG9" s="473"/>
      <c r="CH9" s="473"/>
      <c r="CI9" s="473"/>
      <c r="CJ9" s="473"/>
      <c r="CK9" s="473"/>
      <c r="CL9" s="473"/>
      <c r="CM9" s="473"/>
      <c r="CN9" s="473"/>
      <c r="CO9" s="473"/>
      <c r="CP9" s="473"/>
      <c r="CQ9" s="473"/>
      <c r="CR9" s="473"/>
      <c r="CS9" s="473"/>
      <c r="CT9" s="473"/>
      <c r="CU9" s="473"/>
      <c r="CV9" s="473"/>
      <c r="CW9" s="473"/>
      <c r="CX9" s="473"/>
      <c r="CY9" s="473"/>
      <c r="CZ9" s="473"/>
      <c r="DA9" s="473"/>
      <c r="DB9" s="473"/>
      <c r="DC9" s="473"/>
      <c r="DD9" s="473"/>
      <c r="DE9" s="473"/>
      <c r="DF9" s="473"/>
      <c r="DG9" s="473"/>
      <c r="DH9" s="473"/>
      <c r="DI9" s="473"/>
      <c r="DJ9" s="473"/>
      <c r="DK9" s="473"/>
      <c r="DL9" s="473"/>
      <c r="DM9" s="473"/>
      <c r="DN9" s="473"/>
      <c r="DO9" s="473"/>
      <c r="DP9" s="473"/>
      <c r="DQ9" s="473"/>
      <c r="DR9" s="473"/>
      <c r="DS9" s="473"/>
      <c r="DT9" s="473"/>
      <c r="DU9" s="473"/>
      <c r="DV9" s="473"/>
      <c r="DW9" s="473"/>
      <c r="DX9" s="473"/>
      <c r="DY9" s="473"/>
      <c r="DZ9" s="473"/>
      <c r="EA9" s="473"/>
      <c r="EB9" s="473"/>
      <c r="EC9" s="473"/>
      <c r="ED9" s="473"/>
      <c r="EE9" s="473"/>
      <c r="EF9" s="473"/>
      <c r="EG9" s="473"/>
      <c r="EH9" s="473"/>
      <c r="EI9" s="473"/>
      <c r="EJ9" s="473"/>
      <c r="EK9" s="473"/>
      <c r="EL9" s="473"/>
      <c r="EM9" s="473"/>
      <c r="EN9" s="473"/>
      <c r="EO9" s="473"/>
      <c r="EP9" s="473"/>
      <c r="EQ9" s="473"/>
      <c r="ER9" s="473"/>
      <c r="ES9" s="473"/>
      <c r="ET9" s="473"/>
      <c r="EU9" s="473"/>
      <c r="EV9" s="473"/>
      <c r="EW9" s="473"/>
      <c r="EX9" s="473"/>
      <c r="EY9" s="473"/>
      <c r="EZ9" s="473"/>
      <c r="FA9" s="473"/>
      <c r="FB9" s="473"/>
      <c r="FC9" s="473"/>
      <c r="FD9" s="473"/>
      <c r="FE9" s="473"/>
      <c r="FF9" s="473"/>
      <c r="FG9" s="473"/>
      <c r="FH9" s="473"/>
      <c r="FI9" s="473"/>
      <c r="FJ9" s="473"/>
      <c r="FK9" s="473"/>
      <c r="FL9" s="473"/>
      <c r="FM9" s="473"/>
      <c r="FN9" s="473"/>
      <c r="FO9" s="473"/>
      <c r="FP9" s="473"/>
      <c r="FQ9" s="473"/>
      <c r="FR9" s="473"/>
      <c r="FS9" s="473"/>
      <c r="FT9" s="473"/>
      <c r="FU9" s="473"/>
      <c r="FV9" s="473"/>
      <c r="FW9" s="473"/>
      <c r="FX9" s="473"/>
      <c r="FY9" s="473"/>
      <c r="FZ9" s="473"/>
      <c r="GA9" s="473"/>
      <c r="GB9" s="473"/>
      <c r="GC9" s="473"/>
      <c r="GD9" s="473"/>
      <c r="GE9" s="473"/>
      <c r="GF9" s="473"/>
      <c r="GG9" s="473"/>
      <c r="GH9" s="473"/>
      <c r="GI9" s="473"/>
      <c r="GJ9" s="473"/>
      <c r="GK9" s="473"/>
      <c r="GL9" s="473"/>
      <c r="GM9" s="473"/>
      <c r="GN9" s="473"/>
      <c r="GO9" s="473"/>
      <c r="GP9" s="473"/>
      <c r="GQ9" s="473"/>
      <c r="GR9" s="473"/>
      <c r="GS9" s="473"/>
      <c r="GT9" s="473"/>
      <c r="GU9" s="473"/>
      <c r="GV9" s="473"/>
      <c r="GW9" s="473"/>
      <c r="GX9" s="473"/>
      <c r="GY9" s="473"/>
      <c r="GZ9" s="473"/>
      <c r="HA9" s="473"/>
      <c r="HB9" s="473"/>
      <c r="HC9" s="473"/>
      <c r="HD9" s="473"/>
      <c r="HE9" s="473"/>
      <c r="HF9" s="473"/>
      <c r="HG9" s="473"/>
      <c r="HH9" s="473"/>
      <c r="HI9" s="473"/>
      <c r="HJ9" s="473"/>
      <c r="HK9" s="473"/>
      <c r="HL9" s="473"/>
      <c r="HM9" s="473"/>
      <c r="HN9" s="473"/>
      <c r="HO9" s="473"/>
      <c r="HP9" s="473"/>
      <c r="HQ9" s="473"/>
      <c r="HR9" s="473"/>
      <c r="HS9" s="473"/>
      <c r="HT9" s="473"/>
      <c r="HU9" s="473"/>
      <c r="HV9" s="473"/>
      <c r="HW9" s="473"/>
      <c r="HX9" s="473"/>
      <c r="HY9" s="473"/>
      <c r="HZ9" s="473"/>
      <c r="IA9" s="473"/>
      <c r="IB9" s="473"/>
      <c r="IC9" s="473"/>
      <c r="ID9" s="473"/>
      <c r="IE9" s="473"/>
      <c r="IF9" s="473"/>
      <c r="IG9" s="473"/>
      <c r="IH9" s="473"/>
      <c r="II9" s="473"/>
      <c r="IJ9" s="473"/>
      <c r="IK9" s="473"/>
      <c r="IL9" s="473"/>
      <c r="IM9" s="473"/>
      <c r="IN9" s="473"/>
      <c r="IO9" s="473"/>
      <c r="IP9" s="473"/>
      <c r="IQ9" s="473"/>
      <c r="IR9" s="473"/>
      <c r="IS9" s="473"/>
      <c r="IT9" s="473"/>
      <c r="IU9" s="473"/>
      <c r="IV9" s="473"/>
      <c r="IW9" s="473"/>
      <c r="IX9" s="473"/>
      <c r="IY9" s="473"/>
      <c r="IZ9" s="473"/>
      <c r="JA9" s="473"/>
      <c r="JB9" s="473"/>
      <c r="JC9" s="473"/>
      <c r="JD9" s="473"/>
      <c r="JE9" s="473"/>
      <c r="JF9" s="473"/>
      <c r="JG9" s="473"/>
      <c r="JH9" s="473"/>
      <c r="JI9" s="473"/>
      <c r="JJ9" s="473"/>
      <c r="JK9" s="473"/>
      <c r="JL9" s="473"/>
      <c r="JM9" s="473"/>
      <c r="JN9" s="473"/>
      <c r="JO9" s="473"/>
      <c r="JP9" s="473"/>
      <c r="JQ9" s="473"/>
      <c r="JR9" s="473"/>
      <c r="JS9" s="473"/>
      <c r="JT9" s="473"/>
      <c r="JU9" s="473"/>
      <c r="JV9" s="473"/>
      <c r="JW9" s="473"/>
      <c r="JX9" s="473"/>
      <c r="JY9" s="473"/>
      <c r="JZ9" s="473"/>
      <c r="KA9" s="473"/>
      <c r="KB9" s="473"/>
      <c r="KC9" s="473"/>
      <c r="KD9" s="473"/>
      <c r="KE9" s="473"/>
      <c r="KF9" s="473"/>
      <c r="KG9" s="473"/>
      <c r="KH9" s="473"/>
      <c r="KI9" s="473"/>
      <c r="KJ9" s="473"/>
      <c r="KK9" s="473"/>
      <c r="KL9" s="473"/>
      <c r="KM9" s="473"/>
      <c r="KN9" s="473"/>
      <c r="KO9" s="473"/>
      <c r="KP9" s="473"/>
      <c r="KQ9" s="473"/>
      <c r="KR9" s="473"/>
      <c r="KS9" s="473"/>
      <c r="KT9" s="473"/>
      <c r="KU9" s="473"/>
      <c r="KV9" s="473"/>
      <c r="KW9" s="473"/>
      <c r="KX9" s="473"/>
      <c r="KY9" s="473"/>
      <c r="KZ9" s="473"/>
      <c r="LA9" s="473"/>
      <c r="LB9" s="473"/>
      <c r="LC9" s="473"/>
      <c r="LD9" s="473"/>
      <c r="LE9" s="473"/>
      <c r="LF9" s="473"/>
      <c r="LG9" s="473"/>
      <c r="LH9" s="473"/>
      <c r="LI9" s="473"/>
      <c r="LJ9" s="473"/>
      <c r="LK9" s="473"/>
      <c r="LL9" s="473"/>
      <c r="LM9" s="473"/>
      <c r="LN9" s="473"/>
      <c r="LO9" s="473"/>
      <c r="LP9" s="473"/>
      <c r="LQ9" s="473"/>
      <c r="LR9" s="473"/>
      <c r="LS9" s="473"/>
      <c r="LT9" s="473"/>
      <c r="LU9" s="473"/>
      <c r="LV9" s="473"/>
      <c r="LW9" s="473"/>
      <c r="LX9" s="473"/>
      <c r="LY9" s="473"/>
      <c r="LZ9" s="473"/>
      <c r="MA9" s="473"/>
      <c r="MB9" s="473"/>
      <c r="MC9" s="473"/>
      <c r="MD9" s="473"/>
      <c r="ME9" s="473"/>
      <c r="MF9" s="473"/>
      <c r="MG9" s="473"/>
      <c r="MH9" s="473"/>
      <c r="MI9" s="473"/>
      <c r="MJ9" s="473"/>
      <c r="MK9" s="473"/>
      <c r="ML9" s="473"/>
      <c r="MM9" s="473"/>
      <c r="MN9" s="473"/>
      <c r="MO9" s="473"/>
      <c r="MP9" s="473"/>
      <c r="MQ9" s="473"/>
      <c r="MR9" s="473"/>
      <c r="MS9" s="473"/>
      <c r="MT9" s="473"/>
      <c r="MU9" s="473"/>
      <c r="MV9" s="473"/>
      <c r="MW9" s="473"/>
      <c r="MX9" s="473"/>
      <c r="MY9" s="473"/>
      <c r="MZ9" s="473"/>
      <c r="NA9" s="473"/>
    </row>
    <row r="10" spans="1:366" s="474" customFormat="1" ht="20.25" customHeight="1">
      <c r="A10" s="454" t="str">
        <f t="shared" si="1"/>
        <v>NAILI AZZEDINETFT-II-PL-076</v>
      </c>
      <c r="B10" s="455" t="str">
        <f>IF($G10="","",VLOOKUP($G10,WPS!$D$1:$AN$995,35,0))</f>
        <v>TFT II / TFT SUD GAZ 
FIELD DEVELOPMENT</v>
      </c>
      <c r="C10" s="455" t="str">
        <f>IF($G10="","",VLOOKUP($G10,WPS!$D$1:$AN$995,33,0))</f>
        <v>API 1104</v>
      </c>
      <c r="D10" s="455" t="str">
        <f>IF($G10="","",VLOOKUP($G10,WPS!$D$1:$AN$995,34,0))</f>
        <v>API 1104</v>
      </c>
      <c r="E10" s="640" t="s">
        <v>677</v>
      </c>
      <c r="F10" s="640" t="s">
        <v>734</v>
      </c>
      <c r="G10" s="468" t="s">
        <v>604</v>
      </c>
      <c r="H10" s="468" t="s">
        <v>397</v>
      </c>
      <c r="I10" s="469">
        <v>6</v>
      </c>
      <c r="J10" s="468">
        <v>7.1</v>
      </c>
      <c r="K10" s="468" t="s">
        <v>164</v>
      </c>
      <c r="L10" s="470">
        <v>46199</v>
      </c>
      <c r="M10" s="468" t="s">
        <v>700</v>
      </c>
      <c r="N10" s="468" t="s">
        <v>164</v>
      </c>
      <c r="O10" s="470">
        <v>46199</v>
      </c>
      <c r="P10" s="468" t="s">
        <v>525</v>
      </c>
      <c r="Q10" s="443" t="s">
        <v>775</v>
      </c>
      <c r="R10" s="471" t="s">
        <v>775</v>
      </c>
      <c r="S10" s="468" t="s">
        <v>778</v>
      </c>
      <c r="T10" s="470">
        <v>46199</v>
      </c>
      <c r="U10" s="462" t="str">
        <f t="shared" si="2"/>
        <v>API5L_X52</v>
      </c>
      <c r="V10" s="463" t="str">
        <f>IF($G10="","",VLOOKUP($G10,WPS!$D$1:$AL$995,17,0))</f>
        <v xml:space="preserve">SMAW :With/Without Backing </v>
      </c>
      <c r="W10" s="463" t="str">
        <f>IF($G10="","",VLOOKUP($G10,WPS!$D$1:$AL$995,25,0))</f>
        <v>WF-1b</v>
      </c>
      <c r="X10" s="464" t="str">
        <f>IF($G10="","",VLOOKUP($G10,WPS!$D$1:$AL$995,26,0))</f>
        <v>WF-1b</v>
      </c>
      <c r="Y10" s="464" t="str">
        <f>IF($G10="","",VLOOKUP($G10,WPS!$D$1:$AL$995,27,0))</f>
        <v>A5.1or A5.5</v>
      </c>
      <c r="Z10" s="464" t="str">
        <f>IF($G10="","",VLOOKUP($G10,WPS!$D$1:$AL$995,28,0))</f>
        <v>A5.1or A5.5</v>
      </c>
      <c r="AA10" s="464" t="str">
        <f t="shared" si="11"/>
        <v>≥ 2,3/8''  (60,3mm)</v>
      </c>
      <c r="AB10" s="464" t="str">
        <f t="shared" si="3"/>
        <v>≤ 12,750''   323,9mm</v>
      </c>
      <c r="AC10" s="464" t="str">
        <f t="shared" si="4"/>
        <v xml:space="preserve"> SMAW ≥  3,9 mm</v>
      </c>
      <c r="AD10" s="464" t="str">
        <f t="shared" si="5"/>
        <v>≤ 19,05mm</v>
      </c>
      <c r="AE10" s="463" t="str">
        <f>IF(G10="","",VLOOKUP(G10,WPS!$D$1:$AH$4735,3,0))</f>
        <v>SMAW Mixte UP HILL/ Down hill</v>
      </c>
      <c r="AF10" s="463" t="str">
        <f>IF(AND($G10&lt;&gt;"",$D10="API 1104"),U10,IF(AND($G10&lt;&gt;"",$D10="ASME IX"),VLOOKUP($G10,WPS!$D$1:$AZ$995,42,0),""))</f>
        <v>API5L_X52</v>
      </c>
      <c r="AG10" s="464" t="str">
        <f>IF(G10="","",VLOOKUP(G10,WPS!$D$1:$AH$4735,2,0))</f>
        <v>A</v>
      </c>
      <c r="AH10" s="464" t="str">
        <f t="shared" si="6"/>
        <v>5G</v>
      </c>
      <c r="AI10" s="464" t="str">
        <f t="shared" si="7"/>
        <v>Manuel</v>
      </c>
      <c r="AJ10" s="464" t="s">
        <v>34</v>
      </c>
      <c r="AK10" s="463" t="str">
        <f t="shared" si="8"/>
        <v>UP HILL/ Down hill Montant+Descendant</v>
      </c>
      <c r="AL10" s="463" t="str">
        <f>IF($G10="","",VLOOKUP($G10,WPS!$D$1:$AL$995,18,0))</f>
        <v>N/A</v>
      </c>
      <c r="AM10" s="464" t="str">
        <f>IF($G10="","",VLOOKUP($G10,WPS!$D$1:$AL$995,19,0))</f>
        <v>Grp F N°1</v>
      </c>
      <c r="AN10" s="464" t="str">
        <f>IF($G10="","",VLOOKUP($G10,WPS!$D$1:$AL$995,20,0))</f>
        <v>Grp F N°1</v>
      </c>
      <c r="AO10" s="464" t="str">
        <f>IF($G10="","",VLOOKUP($G10,WPS!$D$1:$AL$995,21,0))</f>
        <v>A5.1</v>
      </c>
      <c r="AP10" s="464" t="str">
        <f>IF($G10="","",VLOOKUP($G10,WPS!$D$1:$AL$995,22,0))</f>
        <v>A5.5</v>
      </c>
      <c r="AQ10" s="464" t="str">
        <f>IF($G10="","",VLOOKUP($G10,WPS!$D$1:$AL$995,23,0))</f>
        <v>E 6010</v>
      </c>
      <c r="AR10" s="464" t="str">
        <f>IF($G10="","",VLOOKUP($G10,WPS!$D$1:$AL$995,24,0))</f>
        <v>E 7010-P1</v>
      </c>
      <c r="AS10" s="464" t="str">
        <f t="shared" si="9"/>
        <v>V-H-O</v>
      </c>
      <c r="AT10" s="465" t="str">
        <f>IF($G10="","",VLOOKUP($G10,WPS!$D$1:$AL$995,29,0))</f>
        <v>DC</v>
      </c>
      <c r="AU10" s="465" t="str">
        <f>IF($G10="","",VLOOKUP($G10,WPS!$D$1:$AL$995,30,0))</f>
        <v>(+)</v>
      </c>
      <c r="AV10" s="465" t="str">
        <f>IF($G10="","",VLOOKUP($G10,WPS!$D$1:$AL$995,31,0))</f>
        <v>(+)</v>
      </c>
      <c r="AW10" s="463" t="str">
        <f t="shared" si="10"/>
        <v>SMAW :,With/Without  SMAW : With</v>
      </c>
      <c r="AX10" s="464" t="str">
        <f>IF($G10="","",VLOOKUP($G10,WPS!$D$1:$AL$995,15,0))</f>
        <v>50°C Min</v>
      </c>
      <c r="AY10" s="463" t="str">
        <f>IF($G10="","",VLOOKUP($G10,WPS!$D$1:$AX$995,44,0))</f>
        <v>ASME B31.3 édition 2021</v>
      </c>
      <c r="AZ10" s="464">
        <f>IFERROR(VLOOKUP(I10,Feuil1!$O$4:$P$34,2,0),"")</f>
        <v>168.3</v>
      </c>
      <c r="BA10" s="466"/>
      <c r="BB10" s="507">
        <f>IFERROR(VLOOKUP(I10,Feuil1!$O$4:$P$32,2,0),"")</f>
        <v>168.3</v>
      </c>
      <c r="BC10" s="508" t="str">
        <f>IF($G10="","",VLOOKUP($G10,WPS!$D$1:$AL$995,2,0))</f>
        <v>A</v>
      </c>
      <c r="BD10" s="509" t="str">
        <f>IF(M10='VT-PPL'!$Y$6,1,"")</f>
        <v/>
      </c>
      <c r="BE10" s="510" t="str">
        <f>IF(BD10="","",COUNTIF(BD$2:$BD10,BD10))</f>
        <v/>
      </c>
      <c r="BF10" s="509" t="str">
        <f>IF(P10='RT-PPL'!$Q$6,1,"")</f>
        <v/>
      </c>
      <c r="BG10" s="511" t="str">
        <f>IF(BF10="","",COUNTIF(BF$2:$BF10,BF10))</f>
        <v/>
      </c>
      <c r="BH10" s="508" t="str">
        <f>+IF(L10=HOMO!$K$4,1,"")</f>
        <v/>
      </c>
      <c r="BI10" s="510" t="str">
        <f>IF(BH10="","",COUNTIF(BH$2:$BH10,BH10))</f>
        <v/>
      </c>
      <c r="BJ10" s="509" t="str">
        <f>IF(AND(K10="A",M10=Prog!$L$12),1,"")</f>
        <v/>
      </c>
      <c r="BK10" s="510" t="str">
        <f>IF(BJ10="","",COUNTIF(BJ$2:$BJ10,BJ10))</f>
        <v/>
      </c>
      <c r="BL10" s="562">
        <v>9</v>
      </c>
      <c r="BM10" s="506"/>
      <c r="BN10" s="473"/>
      <c r="BO10" s="473"/>
      <c r="BP10" s="473"/>
      <c r="BQ10" s="473"/>
      <c r="BR10" s="473"/>
      <c r="BS10" s="473"/>
      <c r="BT10" s="473"/>
      <c r="BU10" s="473"/>
      <c r="BV10" s="473"/>
      <c r="BW10" s="473"/>
      <c r="BX10" s="473"/>
      <c r="BY10" s="473"/>
      <c r="BZ10" s="473"/>
      <c r="CA10" s="473"/>
      <c r="CB10" s="473"/>
      <c r="CC10" s="473"/>
      <c r="CD10" s="473"/>
      <c r="CE10" s="473"/>
      <c r="CF10" s="473"/>
      <c r="CG10" s="473"/>
      <c r="CH10" s="473"/>
      <c r="CI10" s="473"/>
      <c r="CJ10" s="473"/>
      <c r="CK10" s="473"/>
      <c r="CL10" s="473"/>
      <c r="CM10" s="473"/>
      <c r="CN10" s="473"/>
      <c r="CO10" s="473"/>
      <c r="CP10" s="473"/>
      <c r="CQ10" s="473"/>
      <c r="CR10" s="473"/>
      <c r="CS10" s="473"/>
      <c r="CT10" s="473"/>
      <c r="CU10" s="473"/>
      <c r="CV10" s="473"/>
      <c r="CW10" s="473"/>
      <c r="CX10" s="473"/>
      <c r="CY10" s="473"/>
      <c r="CZ10" s="473"/>
      <c r="DA10" s="473"/>
      <c r="DB10" s="473"/>
      <c r="DC10" s="473"/>
      <c r="DD10" s="473"/>
      <c r="DE10" s="473"/>
      <c r="DF10" s="473"/>
      <c r="DG10" s="473"/>
      <c r="DH10" s="473"/>
      <c r="DI10" s="473"/>
      <c r="DJ10" s="473"/>
      <c r="DK10" s="473"/>
      <c r="DL10" s="473"/>
      <c r="DM10" s="473"/>
      <c r="DN10" s="473"/>
      <c r="DO10" s="473"/>
      <c r="DP10" s="473"/>
      <c r="DQ10" s="473"/>
      <c r="DR10" s="473"/>
      <c r="DS10" s="473"/>
      <c r="DT10" s="473"/>
      <c r="DU10" s="473"/>
      <c r="DV10" s="473"/>
      <c r="DW10" s="473"/>
      <c r="DX10" s="473"/>
      <c r="DY10" s="473"/>
      <c r="DZ10" s="473"/>
      <c r="EA10" s="473"/>
      <c r="EB10" s="473"/>
      <c r="EC10" s="473"/>
      <c r="ED10" s="473"/>
      <c r="EE10" s="473"/>
      <c r="EF10" s="473"/>
      <c r="EG10" s="473"/>
      <c r="EH10" s="473"/>
      <c r="EI10" s="473"/>
      <c r="EJ10" s="473"/>
      <c r="EK10" s="473"/>
      <c r="EL10" s="473"/>
      <c r="EM10" s="473"/>
      <c r="EN10" s="473"/>
      <c r="EO10" s="473"/>
      <c r="EP10" s="473"/>
      <c r="EQ10" s="473"/>
      <c r="ER10" s="473"/>
      <c r="ES10" s="473"/>
      <c r="ET10" s="473"/>
      <c r="EU10" s="473"/>
      <c r="EV10" s="473"/>
      <c r="EW10" s="473"/>
      <c r="EX10" s="473"/>
      <c r="EY10" s="473"/>
      <c r="EZ10" s="473"/>
      <c r="FA10" s="473"/>
      <c r="FB10" s="473"/>
      <c r="FC10" s="473"/>
      <c r="FD10" s="473"/>
      <c r="FE10" s="473"/>
      <c r="FF10" s="473"/>
      <c r="FG10" s="473"/>
      <c r="FH10" s="473"/>
      <c r="FI10" s="473"/>
      <c r="FJ10" s="473"/>
      <c r="FK10" s="473"/>
      <c r="FL10" s="473"/>
      <c r="FM10" s="473"/>
      <c r="FN10" s="473"/>
      <c r="FO10" s="473"/>
      <c r="FP10" s="473"/>
      <c r="FQ10" s="473"/>
      <c r="FR10" s="473"/>
      <c r="FS10" s="473"/>
      <c r="FT10" s="473"/>
      <c r="FU10" s="473"/>
      <c r="FV10" s="473"/>
      <c r="FW10" s="473"/>
      <c r="FX10" s="473"/>
      <c r="FY10" s="473"/>
      <c r="FZ10" s="473"/>
      <c r="GA10" s="473"/>
      <c r="GB10" s="473"/>
      <c r="GC10" s="473"/>
      <c r="GD10" s="473"/>
      <c r="GE10" s="473"/>
      <c r="GF10" s="473"/>
      <c r="GG10" s="473"/>
      <c r="GH10" s="473"/>
      <c r="GI10" s="473"/>
      <c r="GJ10" s="473"/>
      <c r="GK10" s="473"/>
      <c r="GL10" s="473"/>
      <c r="GM10" s="473"/>
      <c r="GN10" s="473"/>
      <c r="GO10" s="473"/>
      <c r="GP10" s="473"/>
      <c r="GQ10" s="473"/>
      <c r="GR10" s="473"/>
      <c r="GS10" s="473"/>
      <c r="GT10" s="473"/>
      <c r="GU10" s="473"/>
      <c r="GV10" s="473"/>
      <c r="GW10" s="473"/>
      <c r="GX10" s="473"/>
      <c r="GY10" s="473"/>
      <c r="GZ10" s="473"/>
      <c r="HA10" s="473"/>
      <c r="HB10" s="473"/>
      <c r="HC10" s="473"/>
      <c r="HD10" s="473"/>
      <c r="HE10" s="473"/>
      <c r="HF10" s="473"/>
      <c r="HG10" s="473"/>
      <c r="HH10" s="473"/>
      <c r="HI10" s="473"/>
      <c r="HJ10" s="473"/>
      <c r="HK10" s="473"/>
      <c r="HL10" s="473"/>
      <c r="HM10" s="473"/>
      <c r="HN10" s="473"/>
      <c r="HO10" s="473"/>
      <c r="HP10" s="473"/>
      <c r="HQ10" s="473"/>
      <c r="HR10" s="473"/>
      <c r="HS10" s="473"/>
      <c r="HT10" s="473"/>
      <c r="HU10" s="473"/>
      <c r="HV10" s="473"/>
      <c r="HW10" s="473"/>
      <c r="HX10" s="473"/>
      <c r="HY10" s="473"/>
      <c r="HZ10" s="473"/>
      <c r="IA10" s="473"/>
      <c r="IB10" s="473"/>
      <c r="IC10" s="473"/>
      <c r="ID10" s="473"/>
      <c r="IE10" s="473"/>
      <c r="IF10" s="473"/>
      <c r="IG10" s="473"/>
      <c r="IH10" s="473"/>
      <c r="II10" s="473"/>
      <c r="IJ10" s="473"/>
      <c r="IK10" s="473"/>
      <c r="IL10" s="473"/>
      <c r="IM10" s="473"/>
      <c r="IN10" s="473"/>
      <c r="IO10" s="473"/>
      <c r="IP10" s="473"/>
      <c r="IQ10" s="473"/>
      <c r="IR10" s="473"/>
      <c r="IS10" s="473"/>
      <c r="IT10" s="473"/>
      <c r="IU10" s="473"/>
      <c r="IV10" s="473"/>
      <c r="IW10" s="473"/>
      <c r="IX10" s="473"/>
      <c r="IY10" s="473"/>
      <c r="IZ10" s="473"/>
      <c r="JA10" s="473"/>
      <c r="JB10" s="473"/>
      <c r="JC10" s="473"/>
      <c r="JD10" s="473"/>
      <c r="JE10" s="473"/>
      <c r="JF10" s="473"/>
      <c r="JG10" s="473"/>
      <c r="JH10" s="473"/>
      <c r="JI10" s="473"/>
      <c r="JJ10" s="473"/>
      <c r="JK10" s="473"/>
      <c r="JL10" s="473"/>
      <c r="JM10" s="473"/>
      <c r="JN10" s="473"/>
      <c r="JO10" s="473"/>
      <c r="JP10" s="473"/>
      <c r="JQ10" s="473"/>
      <c r="JR10" s="473"/>
      <c r="JS10" s="473"/>
      <c r="JT10" s="473"/>
      <c r="JU10" s="473"/>
      <c r="JV10" s="473"/>
      <c r="JW10" s="473"/>
      <c r="JX10" s="473"/>
      <c r="JY10" s="473"/>
      <c r="JZ10" s="473"/>
      <c r="KA10" s="473"/>
      <c r="KB10" s="473"/>
      <c r="KC10" s="473"/>
      <c r="KD10" s="473"/>
      <c r="KE10" s="473"/>
      <c r="KF10" s="473"/>
      <c r="KG10" s="473"/>
      <c r="KH10" s="473"/>
      <c r="KI10" s="473"/>
      <c r="KJ10" s="473"/>
      <c r="KK10" s="473"/>
      <c r="KL10" s="473"/>
      <c r="KM10" s="473"/>
      <c r="KN10" s="473"/>
      <c r="KO10" s="473"/>
      <c r="KP10" s="473"/>
      <c r="KQ10" s="473"/>
      <c r="KR10" s="473"/>
      <c r="KS10" s="473"/>
      <c r="KT10" s="473"/>
      <c r="KU10" s="473"/>
      <c r="KV10" s="473"/>
      <c r="KW10" s="473"/>
      <c r="KX10" s="473"/>
      <c r="KY10" s="473"/>
      <c r="KZ10" s="473"/>
      <c r="LA10" s="473"/>
      <c r="LB10" s="473"/>
      <c r="LC10" s="473"/>
      <c r="LD10" s="473"/>
      <c r="LE10" s="473"/>
      <c r="LF10" s="473"/>
      <c r="LG10" s="473"/>
      <c r="LH10" s="473"/>
      <c r="LI10" s="473"/>
      <c r="LJ10" s="473"/>
      <c r="LK10" s="473"/>
      <c r="LL10" s="473"/>
      <c r="LM10" s="473"/>
      <c r="LN10" s="473"/>
      <c r="LO10" s="473"/>
      <c r="LP10" s="473"/>
      <c r="LQ10" s="473"/>
      <c r="LR10" s="473"/>
      <c r="LS10" s="473"/>
      <c r="LT10" s="473"/>
      <c r="LU10" s="473"/>
      <c r="LV10" s="473"/>
      <c r="LW10" s="473"/>
      <c r="LX10" s="473"/>
      <c r="LY10" s="473"/>
      <c r="LZ10" s="473"/>
      <c r="MA10" s="473"/>
      <c r="MB10" s="473"/>
      <c r="MC10" s="473"/>
      <c r="MD10" s="473"/>
      <c r="ME10" s="473"/>
      <c r="MF10" s="473"/>
      <c r="MG10" s="473"/>
      <c r="MH10" s="473"/>
      <c r="MI10" s="473"/>
      <c r="MJ10" s="473"/>
      <c r="MK10" s="473"/>
      <c r="ML10" s="473"/>
      <c r="MM10" s="473"/>
      <c r="MN10" s="473"/>
      <c r="MO10" s="473"/>
      <c r="MP10" s="473"/>
      <c r="MQ10" s="473"/>
      <c r="MR10" s="473"/>
      <c r="MS10" s="473"/>
      <c r="MT10" s="473"/>
      <c r="MU10" s="473"/>
      <c r="MV10" s="473"/>
      <c r="MW10" s="473"/>
      <c r="MX10" s="473"/>
      <c r="MY10" s="473"/>
      <c r="MZ10" s="473"/>
      <c r="NA10" s="473"/>
    </row>
    <row r="11" spans="1:366" s="474" customFormat="1" ht="20.25" customHeight="1">
      <c r="A11" s="454" t="str">
        <f t="shared" si="1"/>
        <v>AMMERI MOHAMEDTFT-II-PL-076</v>
      </c>
      <c r="B11" s="455" t="str">
        <f>IF($G11="","",VLOOKUP($G11,WPS!$D$1:$AN$995,35,0))</f>
        <v>TFT II / TFT SUD GAZ 
FIELD DEVELOPMENT</v>
      </c>
      <c r="C11" s="455" t="str">
        <f>IF($G11="","",VLOOKUP($G11,WPS!$D$1:$AN$995,33,0))</f>
        <v>API 1104</v>
      </c>
      <c r="D11" s="455" t="str">
        <f>IF($G11="","",VLOOKUP($G11,WPS!$D$1:$AN$995,34,0))</f>
        <v>API 1104</v>
      </c>
      <c r="E11" s="640" t="s">
        <v>674</v>
      </c>
      <c r="F11" s="640" t="s">
        <v>732</v>
      </c>
      <c r="G11" s="468" t="s">
        <v>604</v>
      </c>
      <c r="H11" s="468" t="s">
        <v>397</v>
      </c>
      <c r="I11" s="469">
        <v>6</v>
      </c>
      <c r="J11" s="468">
        <v>7.1</v>
      </c>
      <c r="K11" s="468" t="s">
        <v>164</v>
      </c>
      <c r="L11" s="470">
        <v>46200</v>
      </c>
      <c r="M11" s="468" t="s">
        <v>518</v>
      </c>
      <c r="N11" s="468" t="s">
        <v>164</v>
      </c>
      <c r="O11" s="470">
        <v>46200</v>
      </c>
      <c r="P11" s="468" t="s">
        <v>526</v>
      </c>
      <c r="Q11" s="443" t="s">
        <v>775</v>
      </c>
      <c r="R11" s="471" t="s">
        <v>775</v>
      </c>
      <c r="S11" s="468" t="s">
        <v>779</v>
      </c>
      <c r="T11" s="470">
        <v>46200</v>
      </c>
      <c r="U11" s="462" t="str">
        <f t="shared" si="2"/>
        <v>API5L_X52</v>
      </c>
      <c r="V11" s="463" t="str">
        <f>IF($G11="","",VLOOKUP($G11,WPS!$D$1:$AL$995,17,0))</f>
        <v xml:space="preserve">SMAW :With/Without Backing </v>
      </c>
      <c r="W11" s="463" t="str">
        <f>IF($G11="","",VLOOKUP($G11,WPS!$D$1:$AL$995,25,0))</f>
        <v>WF-1b</v>
      </c>
      <c r="X11" s="464" t="str">
        <f>IF($G11="","",VLOOKUP($G11,WPS!$D$1:$AL$995,26,0))</f>
        <v>WF-1b</v>
      </c>
      <c r="Y11" s="464" t="str">
        <f>IF($G11="","",VLOOKUP($G11,WPS!$D$1:$AL$995,27,0))</f>
        <v>A5.1or A5.5</v>
      </c>
      <c r="Z11" s="464" t="str">
        <f>IF($G11="","",VLOOKUP($G11,WPS!$D$1:$AL$995,28,0))</f>
        <v>A5.1or A5.5</v>
      </c>
      <c r="AA11" s="464" t="str">
        <f t="shared" si="11"/>
        <v>≥ 2,3/8''  (60,3mm)</v>
      </c>
      <c r="AB11" s="464" t="str">
        <f t="shared" si="3"/>
        <v>≤ 12,750''   323,9mm</v>
      </c>
      <c r="AC11" s="464" t="str">
        <f t="shared" si="4"/>
        <v xml:space="preserve"> SMAW ≥  3,9 mm</v>
      </c>
      <c r="AD11" s="464" t="str">
        <f t="shared" si="5"/>
        <v>≤ 19,05mm</v>
      </c>
      <c r="AE11" s="463" t="str">
        <f>IF(G11="","",VLOOKUP(G11,WPS!$D$1:$AH$4735,3,0))</f>
        <v>SMAW Mixte UP HILL/ Down hill</v>
      </c>
      <c r="AF11" s="463" t="str">
        <f>IF(AND($G11&lt;&gt;"",$D11="API 1104"),U11,IF(AND($G11&lt;&gt;"",$D11="ASME IX"),VLOOKUP($G11,WPS!$D$1:$AZ$995,42,0),""))</f>
        <v>API5L_X52</v>
      </c>
      <c r="AG11" s="464" t="str">
        <f>IF(G11="","",VLOOKUP(G11,WPS!$D$1:$AH$4735,2,0))</f>
        <v>A</v>
      </c>
      <c r="AH11" s="464" t="str">
        <f t="shared" si="6"/>
        <v>5G</v>
      </c>
      <c r="AI11" s="464" t="str">
        <f t="shared" si="7"/>
        <v>Manuel</v>
      </c>
      <c r="AJ11" s="464" t="s">
        <v>34</v>
      </c>
      <c r="AK11" s="463" t="str">
        <f t="shared" si="8"/>
        <v>UP HILL/ Down hill Montant+Descendant</v>
      </c>
      <c r="AL11" s="463" t="str">
        <f>IF($G11="","",VLOOKUP($G11,WPS!$D$1:$AL$995,18,0))</f>
        <v>N/A</v>
      </c>
      <c r="AM11" s="464" t="str">
        <f>IF($G11="","",VLOOKUP($G11,WPS!$D$1:$AL$995,19,0))</f>
        <v>Grp F N°1</v>
      </c>
      <c r="AN11" s="464" t="str">
        <f>IF($G11="","",VLOOKUP($G11,WPS!$D$1:$AL$995,20,0))</f>
        <v>Grp F N°1</v>
      </c>
      <c r="AO11" s="464" t="str">
        <f>IF($G11="","",VLOOKUP($G11,WPS!$D$1:$AL$995,21,0))</f>
        <v>A5.1</v>
      </c>
      <c r="AP11" s="464" t="str">
        <f>IF($G11="","",VLOOKUP($G11,WPS!$D$1:$AL$995,22,0))</f>
        <v>A5.5</v>
      </c>
      <c r="AQ11" s="464" t="str">
        <f>IF($G11="","",VLOOKUP($G11,WPS!$D$1:$AL$995,23,0))</f>
        <v>E 6010</v>
      </c>
      <c r="AR11" s="464" t="str">
        <f>IF($G11="","",VLOOKUP($G11,WPS!$D$1:$AL$995,24,0))</f>
        <v>E 7010-P1</v>
      </c>
      <c r="AS11" s="464" t="str">
        <f t="shared" si="9"/>
        <v>V-H-O</v>
      </c>
      <c r="AT11" s="465" t="str">
        <f>IF($G11="","",VLOOKUP($G11,WPS!$D$1:$AL$995,29,0))</f>
        <v>DC</v>
      </c>
      <c r="AU11" s="465" t="str">
        <f>IF($G11="","",VLOOKUP($G11,WPS!$D$1:$AL$995,30,0))</f>
        <v>(+)</v>
      </c>
      <c r="AV11" s="465" t="str">
        <f>IF($G11="","",VLOOKUP($G11,WPS!$D$1:$AL$995,31,0))</f>
        <v>(+)</v>
      </c>
      <c r="AW11" s="463" t="str">
        <f t="shared" si="10"/>
        <v>SMAW :,With/Without  SMAW : With</v>
      </c>
      <c r="AX11" s="464" t="str">
        <f>IF($G11="","",VLOOKUP($G11,WPS!$D$1:$AL$995,15,0))</f>
        <v>50°C Min</v>
      </c>
      <c r="AY11" s="463" t="str">
        <f>IF($G11="","",VLOOKUP($G11,WPS!$D$1:$AX$995,44,0))</f>
        <v>ASME B31.3 édition 2021</v>
      </c>
      <c r="AZ11" s="464">
        <f>IFERROR(VLOOKUP(I11,Feuil1!$O$4:$P$34,2,0),"")</f>
        <v>168.3</v>
      </c>
      <c r="BA11" s="466"/>
      <c r="BB11" s="507">
        <f>IFERROR(VLOOKUP(I11,Feuil1!$O$4:$P$32,2,0),"")</f>
        <v>168.3</v>
      </c>
      <c r="BC11" s="508" t="str">
        <f>IF($G11="","",VLOOKUP($G11,WPS!$D$1:$AL$995,2,0))</f>
        <v>A</v>
      </c>
      <c r="BD11" s="509" t="str">
        <f>IF(M11='VT-PPL'!$Y$6,1,"")</f>
        <v/>
      </c>
      <c r="BE11" s="510" t="str">
        <f>IF(BD11="","",COUNTIF(BD$2:$BD11,BD11))</f>
        <v/>
      </c>
      <c r="BF11" s="509" t="str">
        <f>IF(P11='RT-PPL'!$Q$6,1,"")</f>
        <v/>
      </c>
      <c r="BG11" s="511" t="str">
        <f>IF(BF11="","",COUNTIF(BF$2:$BF11,BF11))</f>
        <v/>
      </c>
      <c r="BH11" s="508" t="str">
        <f>+IF(L11=HOMO!$K$4,1,"")</f>
        <v/>
      </c>
      <c r="BI11" s="510" t="str">
        <f>IF(BH11="","",COUNTIF(BH$2:$BH11,BH11))</f>
        <v/>
      </c>
      <c r="BJ11" s="509" t="str">
        <f>IF(AND(K11="A",M11=Prog!$L$12),1,"")</f>
        <v/>
      </c>
      <c r="BK11" s="510" t="str">
        <f>IF(BJ11="","",COUNTIF(BJ$2:$BJ11,BJ11))</f>
        <v/>
      </c>
      <c r="BL11" s="562">
        <v>10</v>
      </c>
      <c r="BM11" s="506"/>
      <c r="BN11" s="473"/>
      <c r="BO11" s="473"/>
      <c r="BP11" s="473"/>
      <c r="BQ11" s="473"/>
      <c r="BR11" s="473"/>
      <c r="BS11" s="473"/>
      <c r="BT11" s="473"/>
      <c r="BU11" s="473"/>
      <c r="BV11" s="473"/>
      <c r="BW11" s="473"/>
      <c r="BX11" s="473"/>
      <c r="BY11" s="473"/>
      <c r="BZ11" s="473"/>
      <c r="CA11" s="473"/>
      <c r="CB11" s="473"/>
      <c r="CC11" s="473"/>
      <c r="CD11" s="473"/>
      <c r="CE11" s="473"/>
      <c r="CF11" s="473"/>
      <c r="CG11" s="473"/>
      <c r="CH11" s="473"/>
      <c r="CI11" s="473"/>
      <c r="CJ11" s="473"/>
      <c r="CK11" s="473"/>
      <c r="CL11" s="473"/>
      <c r="CM11" s="473"/>
      <c r="CN11" s="473"/>
      <c r="CO11" s="473"/>
      <c r="CP11" s="473"/>
      <c r="CQ11" s="473"/>
      <c r="CR11" s="473"/>
      <c r="CS11" s="473"/>
      <c r="CT11" s="473"/>
      <c r="CU11" s="473"/>
      <c r="CV11" s="473"/>
      <c r="CW11" s="473"/>
      <c r="CX11" s="473"/>
      <c r="CY11" s="473"/>
      <c r="CZ11" s="473"/>
      <c r="DA11" s="473"/>
      <c r="DB11" s="473"/>
      <c r="DC11" s="473"/>
      <c r="DD11" s="473"/>
      <c r="DE11" s="473"/>
      <c r="DF11" s="473"/>
      <c r="DG11" s="473"/>
      <c r="DH11" s="473"/>
      <c r="DI11" s="473"/>
      <c r="DJ11" s="473"/>
      <c r="DK11" s="473"/>
      <c r="DL11" s="473"/>
      <c r="DM11" s="473"/>
      <c r="DN11" s="473"/>
      <c r="DO11" s="473"/>
      <c r="DP11" s="473"/>
      <c r="DQ11" s="473"/>
      <c r="DR11" s="473"/>
      <c r="DS11" s="473"/>
      <c r="DT11" s="473"/>
      <c r="DU11" s="473"/>
      <c r="DV11" s="473"/>
      <c r="DW11" s="473"/>
      <c r="DX11" s="473"/>
      <c r="DY11" s="473"/>
      <c r="DZ11" s="473"/>
      <c r="EA11" s="473"/>
      <c r="EB11" s="473"/>
      <c r="EC11" s="473"/>
      <c r="ED11" s="473"/>
      <c r="EE11" s="473"/>
      <c r="EF11" s="473"/>
      <c r="EG11" s="473"/>
      <c r="EH11" s="473"/>
      <c r="EI11" s="473"/>
      <c r="EJ11" s="473"/>
      <c r="EK11" s="473"/>
      <c r="EL11" s="473"/>
      <c r="EM11" s="473"/>
      <c r="EN11" s="473"/>
      <c r="EO11" s="473"/>
      <c r="EP11" s="473"/>
      <c r="EQ11" s="473"/>
      <c r="ER11" s="473"/>
      <c r="ES11" s="473"/>
      <c r="ET11" s="473"/>
      <c r="EU11" s="473"/>
      <c r="EV11" s="473"/>
      <c r="EW11" s="473"/>
      <c r="EX11" s="473"/>
      <c r="EY11" s="473"/>
      <c r="EZ11" s="473"/>
      <c r="FA11" s="473"/>
      <c r="FB11" s="473"/>
      <c r="FC11" s="473"/>
      <c r="FD11" s="473"/>
      <c r="FE11" s="473"/>
      <c r="FF11" s="473"/>
      <c r="FG11" s="473"/>
      <c r="FH11" s="473"/>
      <c r="FI11" s="473"/>
      <c r="FJ11" s="473"/>
      <c r="FK11" s="473"/>
      <c r="FL11" s="473"/>
      <c r="FM11" s="473"/>
      <c r="FN11" s="473"/>
      <c r="FO11" s="473"/>
      <c r="FP11" s="473"/>
      <c r="FQ11" s="473"/>
      <c r="FR11" s="473"/>
      <c r="FS11" s="473"/>
      <c r="FT11" s="473"/>
      <c r="FU11" s="473"/>
      <c r="FV11" s="473"/>
      <c r="FW11" s="473"/>
      <c r="FX11" s="473"/>
      <c r="FY11" s="473"/>
      <c r="FZ11" s="473"/>
      <c r="GA11" s="473"/>
      <c r="GB11" s="473"/>
      <c r="GC11" s="473"/>
      <c r="GD11" s="473"/>
      <c r="GE11" s="473"/>
      <c r="GF11" s="473"/>
      <c r="GG11" s="473"/>
      <c r="GH11" s="473"/>
      <c r="GI11" s="473"/>
      <c r="GJ11" s="473"/>
      <c r="GK11" s="473"/>
      <c r="GL11" s="473"/>
      <c r="GM11" s="473"/>
      <c r="GN11" s="473"/>
      <c r="GO11" s="473"/>
      <c r="GP11" s="473"/>
      <c r="GQ11" s="473"/>
      <c r="GR11" s="473"/>
      <c r="GS11" s="473"/>
      <c r="GT11" s="473"/>
      <c r="GU11" s="473"/>
      <c r="GV11" s="473"/>
      <c r="GW11" s="473"/>
      <c r="GX11" s="473"/>
      <c r="GY11" s="473"/>
      <c r="GZ11" s="473"/>
      <c r="HA11" s="473"/>
      <c r="HB11" s="473"/>
      <c r="HC11" s="473"/>
      <c r="HD11" s="473"/>
      <c r="HE11" s="473"/>
      <c r="HF11" s="473"/>
      <c r="HG11" s="473"/>
      <c r="HH11" s="473"/>
      <c r="HI11" s="473"/>
      <c r="HJ11" s="473"/>
      <c r="HK11" s="473"/>
      <c r="HL11" s="473"/>
      <c r="HM11" s="473"/>
      <c r="HN11" s="473"/>
      <c r="HO11" s="473"/>
      <c r="HP11" s="473"/>
      <c r="HQ11" s="473"/>
      <c r="HR11" s="473"/>
      <c r="HS11" s="473"/>
      <c r="HT11" s="473"/>
      <c r="HU11" s="473"/>
      <c r="HV11" s="473"/>
      <c r="HW11" s="473"/>
      <c r="HX11" s="473"/>
      <c r="HY11" s="473"/>
      <c r="HZ11" s="473"/>
      <c r="IA11" s="473"/>
      <c r="IB11" s="473"/>
      <c r="IC11" s="473"/>
      <c r="ID11" s="473"/>
      <c r="IE11" s="473"/>
      <c r="IF11" s="473"/>
      <c r="IG11" s="473"/>
      <c r="IH11" s="473"/>
      <c r="II11" s="473"/>
      <c r="IJ11" s="473"/>
      <c r="IK11" s="473"/>
      <c r="IL11" s="473"/>
      <c r="IM11" s="473"/>
      <c r="IN11" s="473"/>
      <c r="IO11" s="473"/>
      <c r="IP11" s="473"/>
      <c r="IQ11" s="473"/>
      <c r="IR11" s="473"/>
      <c r="IS11" s="473"/>
      <c r="IT11" s="473"/>
      <c r="IU11" s="473"/>
      <c r="IV11" s="473"/>
      <c r="IW11" s="473"/>
      <c r="IX11" s="473"/>
      <c r="IY11" s="473"/>
      <c r="IZ11" s="473"/>
      <c r="JA11" s="473"/>
      <c r="JB11" s="473"/>
      <c r="JC11" s="473"/>
      <c r="JD11" s="473"/>
      <c r="JE11" s="473"/>
      <c r="JF11" s="473"/>
      <c r="JG11" s="473"/>
      <c r="JH11" s="473"/>
      <c r="JI11" s="473"/>
      <c r="JJ11" s="473"/>
      <c r="JK11" s="473"/>
      <c r="JL11" s="473"/>
      <c r="JM11" s="473"/>
      <c r="JN11" s="473"/>
      <c r="JO11" s="473"/>
      <c r="JP11" s="473"/>
      <c r="JQ11" s="473"/>
      <c r="JR11" s="473"/>
      <c r="JS11" s="473"/>
      <c r="JT11" s="473"/>
      <c r="JU11" s="473"/>
      <c r="JV11" s="473"/>
      <c r="JW11" s="473"/>
      <c r="JX11" s="473"/>
      <c r="JY11" s="473"/>
      <c r="JZ11" s="473"/>
      <c r="KA11" s="473"/>
      <c r="KB11" s="473"/>
      <c r="KC11" s="473"/>
      <c r="KD11" s="473"/>
      <c r="KE11" s="473"/>
      <c r="KF11" s="473"/>
      <c r="KG11" s="473"/>
      <c r="KH11" s="473"/>
      <c r="KI11" s="473"/>
      <c r="KJ11" s="473"/>
      <c r="KK11" s="473"/>
      <c r="KL11" s="473"/>
      <c r="KM11" s="473"/>
      <c r="KN11" s="473"/>
      <c r="KO11" s="473"/>
      <c r="KP11" s="473"/>
      <c r="KQ11" s="473"/>
      <c r="KR11" s="473"/>
      <c r="KS11" s="473"/>
      <c r="KT11" s="473"/>
      <c r="KU11" s="473"/>
      <c r="KV11" s="473"/>
      <c r="KW11" s="473"/>
      <c r="KX11" s="473"/>
      <c r="KY11" s="473"/>
      <c r="KZ11" s="473"/>
      <c r="LA11" s="473"/>
      <c r="LB11" s="473"/>
      <c r="LC11" s="473"/>
      <c r="LD11" s="473"/>
      <c r="LE11" s="473"/>
      <c r="LF11" s="473"/>
      <c r="LG11" s="473"/>
      <c r="LH11" s="473"/>
      <c r="LI11" s="473"/>
      <c r="LJ11" s="473"/>
      <c r="LK11" s="473"/>
      <c r="LL11" s="473"/>
      <c r="LM11" s="473"/>
      <c r="LN11" s="473"/>
      <c r="LO11" s="473"/>
      <c r="LP11" s="473"/>
      <c r="LQ11" s="473"/>
      <c r="LR11" s="473"/>
      <c r="LS11" s="473"/>
      <c r="LT11" s="473"/>
      <c r="LU11" s="473"/>
      <c r="LV11" s="473"/>
      <c r="LW11" s="473"/>
      <c r="LX11" s="473"/>
      <c r="LY11" s="473"/>
      <c r="LZ11" s="473"/>
      <c r="MA11" s="473"/>
      <c r="MB11" s="473"/>
      <c r="MC11" s="473"/>
      <c r="MD11" s="473"/>
      <c r="ME11" s="473"/>
      <c r="MF11" s="473"/>
      <c r="MG11" s="473"/>
      <c r="MH11" s="473"/>
      <c r="MI11" s="473"/>
      <c r="MJ11" s="473"/>
      <c r="MK11" s="473"/>
      <c r="ML11" s="473"/>
      <c r="MM11" s="473"/>
      <c r="MN11" s="473"/>
      <c r="MO11" s="473"/>
      <c r="MP11" s="473"/>
      <c r="MQ11" s="473"/>
      <c r="MR11" s="473"/>
      <c r="MS11" s="473"/>
      <c r="MT11" s="473"/>
      <c r="MU11" s="473"/>
      <c r="MV11" s="473"/>
      <c r="MW11" s="473"/>
      <c r="MX11" s="473"/>
      <c r="MY11" s="473"/>
      <c r="MZ11" s="473"/>
      <c r="NA11" s="473"/>
    </row>
    <row r="12" spans="1:366" s="474" customFormat="1" ht="20.25" customHeight="1">
      <c r="A12" s="454" t="str">
        <f t="shared" si="1"/>
        <v>BEN DECHOU BACHIRTFT-II-PL-076</v>
      </c>
      <c r="B12" s="455" t="str">
        <f>IF($G12="","",VLOOKUP($G12,WPS!$D$1:$AN$995,35,0))</f>
        <v>TFT II / TFT SUD GAZ 
FIELD DEVELOPMENT</v>
      </c>
      <c r="C12" s="455" t="str">
        <f>IF($G12="","",VLOOKUP($G12,WPS!$D$1:$AN$995,33,0))</f>
        <v>API 1104</v>
      </c>
      <c r="D12" s="455" t="str">
        <f>IF($G12="","",VLOOKUP($G12,WPS!$D$1:$AN$995,34,0))</f>
        <v>API 1104</v>
      </c>
      <c r="E12" s="640" t="s">
        <v>675</v>
      </c>
      <c r="F12" s="640" t="s">
        <v>776</v>
      </c>
      <c r="G12" s="468" t="s">
        <v>604</v>
      </c>
      <c r="H12" s="468" t="s">
        <v>397</v>
      </c>
      <c r="I12" s="469">
        <v>6</v>
      </c>
      <c r="J12" s="468">
        <v>7.1</v>
      </c>
      <c r="K12" s="468" t="s">
        <v>164</v>
      </c>
      <c r="L12" s="470">
        <v>46200</v>
      </c>
      <c r="M12" s="468" t="s">
        <v>518</v>
      </c>
      <c r="N12" s="468" t="s">
        <v>164</v>
      </c>
      <c r="O12" s="470">
        <v>46200</v>
      </c>
      <c r="P12" s="468" t="s">
        <v>526</v>
      </c>
      <c r="Q12" s="443" t="s">
        <v>775</v>
      </c>
      <c r="R12" s="471" t="s">
        <v>775</v>
      </c>
      <c r="S12" s="468" t="s">
        <v>780</v>
      </c>
      <c r="T12" s="470">
        <v>46200</v>
      </c>
      <c r="U12" s="462" t="str">
        <f t="shared" si="2"/>
        <v>API5L_X52</v>
      </c>
      <c r="V12" s="463" t="str">
        <f>IF($G12="","",VLOOKUP($G12,WPS!$D$1:$AL$995,17,0))</f>
        <v xml:space="preserve">SMAW :With/Without Backing </v>
      </c>
      <c r="W12" s="463" t="str">
        <f>IF($G12="","",VLOOKUP($G12,WPS!$D$1:$AL$995,25,0))</f>
        <v>WF-1b</v>
      </c>
      <c r="X12" s="464" t="str">
        <f>IF($G12="","",VLOOKUP($G12,WPS!$D$1:$AL$995,26,0))</f>
        <v>WF-1b</v>
      </c>
      <c r="Y12" s="464" t="str">
        <f>IF($G12="","",VLOOKUP($G12,WPS!$D$1:$AL$995,27,0))</f>
        <v>A5.1or A5.5</v>
      </c>
      <c r="Z12" s="464" t="str">
        <f>IF($G12="","",VLOOKUP($G12,WPS!$D$1:$AL$995,28,0))</f>
        <v>A5.1or A5.5</v>
      </c>
      <c r="AA12" s="464" t="str">
        <f t="shared" si="11"/>
        <v>≥ 2,3/8''  (60,3mm)</v>
      </c>
      <c r="AB12" s="464" t="str">
        <f t="shared" si="3"/>
        <v>≤ 12,750''   323,9mm</v>
      </c>
      <c r="AC12" s="464" t="str">
        <f t="shared" si="4"/>
        <v xml:space="preserve"> SMAW ≥  3,9 mm</v>
      </c>
      <c r="AD12" s="464" t="str">
        <f t="shared" si="5"/>
        <v>≤ 19,05mm</v>
      </c>
      <c r="AE12" s="463" t="str">
        <f>IF(G12="","",VLOOKUP(G12,WPS!$D$1:$AH$4735,3,0))</f>
        <v>SMAW Mixte UP HILL/ Down hill</v>
      </c>
      <c r="AF12" s="463" t="str">
        <f>IF(AND($G12&lt;&gt;"",$D12="API 1104"),U12,IF(AND($G12&lt;&gt;"",$D12="ASME IX"),VLOOKUP($G12,WPS!$D$1:$AZ$995,42,0),""))</f>
        <v>API5L_X52</v>
      </c>
      <c r="AG12" s="464" t="str">
        <f>IF(G12="","",VLOOKUP(G12,WPS!$D$1:$AH$4735,2,0))</f>
        <v>A</v>
      </c>
      <c r="AH12" s="464" t="str">
        <f t="shared" si="6"/>
        <v>5G</v>
      </c>
      <c r="AI12" s="464" t="str">
        <f t="shared" si="7"/>
        <v>Manuel</v>
      </c>
      <c r="AJ12" s="464" t="s">
        <v>34</v>
      </c>
      <c r="AK12" s="463" t="str">
        <f t="shared" si="8"/>
        <v>UP HILL/ Down hill Montant+Descendant</v>
      </c>
      <c r="AL12" s="463" t="str">
        <f>IF($G12="","",VLOOKUP($G12,WPS!$D$1:$AL$995,18,0))</f>
        <v>N/A</v>
      </c>
      <c r="AM12" s="464" t="str">
        <f>IF($G12="","",VLOOKUP($G12,WPS!$D$1:$AL$995,19,0))</f>
        <v>Grp F N°1</v>
      </c>
      <c r="AN12" s="464" t="str">
        <f>IF($G12="","",VLOOKUP($G12,WPS!$D$1:$AL$995,20,0))</f>
        <v>Grp F N°1</v>
      </c>
      <c r="AO12" s="464" t="str">
        <f>IF($G12="","",VLOOKUP($G12,WPS!$D$1:$AL$995,21,0))</f>
        <v>A5.1</v>
      </c>
      <c r="AP12" s="464" t="str">
        <f>IF($G12="","",VLOOKUP($G12,WPS!$D$1:$AL$995,22,0))</f>
        <v>A5.5</v>
      </c>
      <c r="AQ12" s="464" t="str">
        <f>IF($G12="","",VLOOKUP($G12,WPS!$D$1:$AL$995,23,0))</f>
        <v>E 6010</v>
      </c>
      <c r="AR12" s="464" t="str">
        <f>IF($G12="","",VLOOKUP($G12,WPS!$D$1:$AL$995,24,0))</f>
        <v>E 7010-P1</v>
      </c>
      <c r="AS12" s="464" t="str">
        <f t="shared" si="9"/>
        <v>V-H-O</v>
      </c>
      <c r="AT12" s="465" t="str">
        <f>IF($G12="","",VLOOKUP($G12,WPS!$D$1:$AL$995,29,0))</f>
        <v>DC</v>
      </c>
      <c r="AU12" s="465" t="str">
        <f>IF($G12="","",VLOOKUP($G12,WPS!$D$1:$AL$995,30,0))</f>
        <v>(+)</v>
      </c>
      <c r="AV12" s="465" t="str">
        <f>IF($G12="","",VLOOKUP($G12,WPS!$D$1:$AL$995,31,0))</f>
        <v>(+)</v>
      </c>
      <c r="AW12" s="463" t="str">
        <f t="shared" si="10"/>
        <v>SMAW :,With/Without  SMAW : With</v>
      </c>
      <c r="AX12" s="464" t="str">
        <f>IF($G12="","",VLOOKUP($G12,WPS!$D$1:$AL$995,15,0))</f>
        <v>50°C Min</v>
      </c>
      <c r="AY12" s="463" t="str">
        <f>IF($G12="","",VLOOKUP($G12,WPS!$D$1:$AX$995,44,0))</f>
        <v>ASME B31.3 édition 2021</v>
      </c>
      <c r="AZ12" s="464">
        <f>IFERROR(VLOOKUP(I12,Feuil1!$O$4:$P$34,2,0),"")</f>
        <v>168.3</v>
      </c>
      <c r="BA12" s="466"/>
      <c r="BB12" s="507">
        <f>IFERROR(VLOOKUP(I12,Feuil1!$O$4:$P$32,2,0),"")</f>
        <v>168.3</v>
      </c>
      <c r="BC12" s="508" t="str">
        <f>IF($G12="","",VLOOKUP($G12,WPS!$D$1:$AL$995,2,0))</f>
        <v>A</v>
      </c>
      <c r="BD12" s="509" t="str">
        <f>IF(M12='VT-PPL'!$Y$6,1,"")</f>
        <v/>
      </c>
      <c r="BE12" s="510" t="str">
        <f>IF(BD12="","",COUNTIF(BD$2:$BD12,BD12))</f>
        <v/>
      </c>
      <c r="BF12" s="509" t="str">
        <f>IF(P12='RT-PPL'!$Q$6,1,"")</f>
        <v/>
      </c>
      <c r="BG12" s="511" t="str">
        <f>IF(BF12="","",COUNTIF(BF$2:$BF12,BF12))</f>
        <v/>
      </c>
      <c r="BH12" s="508" t="str">
        <f>+IF(L12=HOMO!$K$4,1,"")</f>
        <v/>
      </c>
      <c r="BI12" s="510" t="str">
        <f>IF(BH12="","",COUNTIF(BH$2:$BH12,BH12))</f>
        <v/>
      </c>
      <c r="BJ12" s="509" t="str">
        <f>IF(AND(K12="A",M12=Prog!$L$12),1,"")</f>
        <v/>
      </c>
      <c r="BK12" s="510" t="str">
        <f>IF(BJ12="","",COUNTIF(BJ$2:$BJ12,BJ12))</f>
        <v/>
      </c>
      <c r="BL12" s="562">
        <v>11</v>
      </c>
      <c r="BM12" s="517"/>
      <c r="BN12" s="452"/>
      <c r="BO12" s="452"/>
      <c r="BP12" s="452"/>
      <c r="BQ12" s="452"/>
      <c r="BR12" s="452"/>
      <c r="BS12" s="452"/>
      <c r="BT12" s="452"/>
      <c r="BU12" s="452"/>
      <c r="BV12" s="452"/>
      <c r="BW12" s="452"/>
      <c r="BX12" s="452"/>
      <c r="BY12" s="452"/>
      <c r="BZ12" s="452"/>
      <c r="CA12" s="452"/>
      <c r="CB12" s="452"/>
      <c r="CC12" s="452"/>
      <c r="CD12" s="452"/>
      <c r="CE12" s="452"/>
      <c r="CF12" s="452"/>
      <c r="CG12" s="452"/>
      <c r="CH12" s="452"/>
      <c r="CI12" s="452"/>
      <c r="CJ12" s="452"/>
      <c r="CK12" s="452"/>
      <c r="CL12" s="452"/>
      <c r="CM12" s="452"/>
      <c r="CN12" s="452"/>
      <c r="CO12" s="452"/>
      <c r="CP12" s="452"/>
      <c r="CQ12" s="452"/>
      <c r="CR12" s="452"/>
      <c r="CS12" s="452"/>
      <c r="CT12" s="452"/>
      <c r="CU12" s="452"/>
      <c r="CV12" s="452"/>
      <c r="CW12" s="452"/>
      <c r="CX12" s="452"/>
      <c r="CY12" s="452"/>
      <c r="CZ12" s="452"/>
      <c r="DA12" s="452"/>
      <c r="DB12" s="452"/>
      <c r="DC12" s="452"/>
      <c r="DD12" s="452"/>
      <c r="DE12" s="452"/>
      <c r="DF12" s="452"/>
      <c r="DG12" s="452"/>
      <c r="DH12" s="452"/>
      <c r="DI12" s="452"/>
      <c r="DJ12" s="452"/>
      <c r="DK12" s="452"/>
      <c r="DL12" s="452"/>
      <c r="DM12" s="452"/>
      <c r="DN12" s="452"/>
      <c r="DO12" s="452"/>
      <c r="DP12" s="452"/>
      <c r="DQ12" s="452"/>
      <c r="DR12" s="452"/>
      <c r="DS12" s="452"/>
      <c r="DT12" s="452"/>
      <c r="DU12" s="452"/>
      <c r="DV12" s="452"/>
      <c r="DW12" s="452"/>
      <c r="DX12" s="452"/>
      <c r="DY12" s="452"/>
      <c r="DZ12" s="452"/>
      <c r="EA12" s="452"/>
      <c r="EB12" s="452"/>
      <c r="EC12" s="452"/>
      <c r="ED12" s="452"/>
      <c r="EE12" s="452"/>
      <c r="EF12" s="452"/>
      <c r="EG12" s="452"/>
      <c r="EH12" s="452"/>
      <c r="EI12" s="452"/>
      <c r="EJ12" s="452"/>
      <c r="EK12" s="452"/>
      <c r="EL12" s="452"/>
      <c r="EM12" s="452"/>
      <c r="EN12" s="452"/>
      <c r="EO12" s="452"/>
      <c r="EP12" s="452"/>
      <c r="EQ12" s="452"/>
      <c r="ER12" s="452"/>
      <c r="ES12" s="452"/>
      <c r="ET12" s="452"/>
      <c r="EU12" s="452"/>
      <c r="EV12" s="452"/>
      <c r="EW12" s="452"/>
      <c r="EX12" s="452"/>
      <c r="EY12" s="452"/>
      <c r="EZ12" s="452"/>
      <c r="FA12" s="452"/>
      <c r="FB12" s="452"/>
      <c r="FC12" s="452"/>
      <c r="FD12" s="452"/>
      <c r="FE12" s="452"/>
      <c r="FF12" s="452"/>
      <c r="FG12" s="452"/>
      <c r="FH12" s="452"/>
      <c r="FI12" s="452"/>
      <c r="FJ12" s="452"/>
      <c r="FK12" s="452"/>
      <c r="FL12" s="452"/>
      <c r="FM12" s="452"/>
      <c r="FN12" s="452"/>
      <c r="FO12" s="452"/>
      <c r="FP12" s="452"/>
      <c r="FQ12" s="452"/>
      <c r="FR12" s="452"/>
      <c r="FS12" s="452"/>
      <c r="FT12" s="452"/>
      <c r="FU12" s="452"/>
      <c r="FV12" s="452"/>
      <c r="FW12" s="452"/>
      <c r="FX12" s="452"/>
      <c r="FY12" s="452"/>
      <c r="FZ12" s="452"/>
      <c r="GA12" s="452"/>
      <c r="GB12" s="452"/>
      <c r="GC12" s="452"/>
      <c r="GD12" s="452"/>
      <c r="GE12" s="452"/>
      <c r="GF12" s="452"/>
      <c r="GG12" s="452"/>
      <c r="GH12" s="452"/>
      <c r="GI12" s="452"/>
      <c r="GJ12" s="452"/>
      <c r="GK12" s="452"/>
      <c r="GL12" s="452"/>
      <c r="GM12" s="452"/>
      <c r="GN12" s="452"/>
      <c r="GO12" s="452"/>
      <c r="GP12" s="452"/>
      <c r="GQ12" s="452"/>
      <c r="GR12" s="452"/>
      <c r="GS12" s="452"/>
      <c r="GT12" s="452"/>
      <c r="GU12" s="452"/>
      <c r="GV12" s="452"/>
      <c r="GW12" s="452"/>
      <c r="GX12" s="452"/>
      <c r="GY12" s="452"/>
      <c r="GZ12" s="452"/>
      <c r="HA12" s="452"/>
      <c r="HB12" s="452"/>
      <c r="HC12" s="452"/>
      <c r="HD12" s="452"/>
      <c r="HE12" s="452"/>
      <c r="HF12" s="452"/>
      <c r="HG12" s="452"/>
      <c r="HH12" s="452"/>
      <c r="HI12" s="452"/>
      <c r="HJ12" s="452"/>
      <c r="HK12" s="452"/>
      <c r="HL12" s="452"/>
      <c r="HM12" s="452"/>
      <c r="HN12" s="452"/>
      <c r="HO12" s="452"/>
      <c r="HP12" s="452"/>
      <c r="HQ12" s="452"/>
      <c r="HR12" s="452"/>
      <c r="HS12" s="452"/>
      <c r="HT12" s="452"/>
      <c r="HU12" s="452"/>
      <c r="HV12" s="452"/>
      <c r="HW12" s="452"/>
      <c r="HX12" s="452"/>
      <c r="HY12" s="452"/>
      <c r="HZ12" s="452"/>
      <c r="IA12" s="452"/>
      <c r="IB12" s="452"/>
      <c r="IC12" s="452"/>
      <c r="ID12" s="452"/>
      <c r="IE12" s="452"/>
      <c r="IF12" s="452"/>
      <c r="IG12" s="452"/>
      <c r="IH12" s="452"/>
      <c r="II12" s="452"/>
      <c r="IJ12" s="452"/>
      <c r="IK12" s="452"/>
      <c r="IL12" s="452"/>
      <c r="IM12" s="452"/>
      <c r="IN12" s="452"/>
      <c r="IO12" s="452"/>
      <c r="IP12" s="452"/>
      <c r="IQ12" s="452"/>
      <c r="IR12" s="452"/>
      <c r="IS12" s="452"/>
      <c r="IT12" s="452"/>
      <c r="IU12" s="452"/>
      <c r="IV12" s="452"/>
      <c r="IW12" s="452"/>
      <c r="IX12" s="452"/>
      <c r="IY12" s="452"/>
      <c r="IZ12" s="452"/>
      <c r="JA12" s="452"/>
      <c r="JB12" s="452"/>
      <c r="JC12" s="452"/>
      <c r="JD12" s="452"/>
      <c r="JE12" s="452"/>
      <c r="JF12" s="452"/>
      <c r="JG12" s="452"/>
      <c r="JH12" s="452"/>
      <c r="JI12" s="452"/>
      <c r="JJ12" s="452"/>
      <c r="JK12" s="452"/>
      <c r="JL12" s="452"/>
      <c r="JM12" s="452"/>
      <c r="JN12" s="452"/>
      <c r="JO12" s="452"/>
      <c r="JP12" s="452"/>
      <c r="JQ12" s="452"/>
      <c r="JR12" s="452"/>
      <c r="JS12" s="452"/>
      <c r="JT12" s="452"/>
      <c r="JU12" s="452"/>
      <c r="JV12" s="452"/>
      <c r="JW12" s="452"/>
      <c r="JX12" s="452"/>
      <c r="JY12" s="452"/>
      <c r="JZ12" s="452"/>
      <c r="KA12" s="452"/>
      <c r="KB12" s="452"/>
      <c r="KC12" s="452"/>
      <c r="KD12" s="452"/>
      <c r="KE12" s="452"/>
      <c r="KF12" s="452"/>
      <c r="KG12" s="452"/>
      <c r="KH12" s="452"/>
      <c r="KI12" s="452"/>
      <c r="KJ12" s="452"/>
      <c r="KK12" s="452"/>
      <c r="KL12" s="452"/>
      <c r="KM12" s="452"/>
      <c r="KN12" s="452"/>
      <c r="KO12" s="452"/>
      <c r="KP12" s="452"/>
      <c r="KQ12" s="452"/>
      <c r="KR12" s="452"/>
      <c r="KS12" s="452"/>
      <c r="KT12" s="452"/>
      <c r="KU12" s="452"/>
      <c r="KV12" s="452"/>
      <c r="KW12" s="452"/>
      <c r="KX12" s="452"/>
      <c r="KY12" s="452"/>
      <c r="KZ12" s="452"/>
      <c r="LA12" s="452"/>
      <c r="LB12" s="452"/>
      <c r="LC12" s="452"/>
      <c r="LD12" s="452"/>
      <c r="LE12" s="452"/>
      <c r="LF12" s="452"/>
      <c r="LG12" s="452"/>
      <c r="LH12" s="452"/>
      <c r="LI12" s="452"/>
      <c r="LJ12" s="452"/>
      <c r="LK12" s="452"/>
      <c r="LL12" s="452"/>
      <c r="LM12" s="452"/>
      <c r="LN12" s="452"/>
      <c r="LO12" s="452"/>
      <c r="LP12" s="452"/>
      <c r="LQ12" s="452"/>
      <c r="LR12" s="452"/>
      <c r="LS12" s="452"/>
      <c r="LT12" s="452"/>
      <c r="LU12" s="452"/>
      <c r="LV12" s="452"/>
      <c r="LW12" s="452"/>
      <c r="LX12" s="452"/>
      <c r="LY12" s="452"/>
      <c r="LZ12" s="452"/>
      <c r="MA12" s="452"/>
      <c r="MB12" s="452"/>
      <c r="MC12" s="452"/>
      <c r="MD12" s="452"/>
      <c r="ME12" s="452"/>
      <c r="MF12" s="452"/>
      <c r="MG12" s="452"/>
      <c r="MH12" s="452"/>
      <c r="MI12" s="452"/>
      <c r="MJ12" s="452"/>
      <c r="MK12" s="452"/>
      <c r="ML12" s="452"/>
      <c r="MM12" s="452"/>
      <c r="MN12" s="452"/>
      <c r="MO12" s="452"/>
      <c r="MP12" s="452"/>
      <c r="MQ12" s="452"/>
      <c r="MR12" s="452"/>
      <c r="MS12" s="452"/>
      <c r="MT12" s="452"/>
      <c r="MU12" s="452"/>
      <c r="MV12" s="452"/>
      <c r="MW12" s="452"/>
      <c r="MX12" s="452"/>
      <c r="MY12" s="452"/>
      <c r="MZ12" s="452"/>
      <c r="NA12" s="452"/>
      <c r="NB12" s="472"/>
    </row>
    <row r="13" spans="1:366" s="474" customFormat="1" ht="20.25" customHeight="1">
      <c r="A13" s="454" t="str">
        <f t="shared" si="1"/>
        <v>ATTIA MOHAMED  TFT-II-PL-056</v>
      </c>
      <c r="B13" s="455" t="str">
        <f>IF($G13="","",VLOOKUP($G13,WPS!$D$1:$AN$995,35,0))</f>
        <v>TFT II / TFT SUD GAZ 
FIELD DEVELOPMENT</v>
      </c>
      <c r="C13" s="455" t="str">
        <f>IF($G13="","",VLOOKUP($G13,WPS!$D$1:$AN$995,33,0))</f>
        <v>API 1104</v>
      </c>
      <c r="D13" s="455" t="str">
        <f>IF($G13="","",VLOOKUP($G13,WPS!$D$1:$AN$995,34,0))</f>
        <v>API 1104</v>
      </c>
      <c r="E13" s="640" t="s">
        <v>679</v>
      </c>
      <c r="F13" s="640" t="s">
        <v>781</v>
      </c>
      <c r="G13" s="468" t="s">
        <v>602</v>
      </c>
      <c r="H13" s="468" t="s">
        <v>397</v>
      </c>
      <c r="I13" s="469">
        <v>6</v>
      </c>
      <c r="J13" s="468">
        <v>7.1</v>
      </c>
      <c r="K13" s="468" t="s">
        <v>164</v>
      </c>
      <c r="L13" s="470">
        <v>46217</v>
      </c>
      <c r="M13" s="480" t="s">
        <v>701</v>
      </c>
      <c r="N13" s="468" t="s">
        <v>164</v>
      </c>
      <c r="O13" s="470">
        <v>46217</v>
      </c>
      <c r="P13" s="468" t="s">
        <v>527</v>
      </c>
      <c r="Q13" s="443" t="s">
        <v>782</v>
      </c>
      <c r="R13" s="443" t="s">
        <v>782</v>
      </c>
      <c r="S13" s="468" t="s">
        <v>785</v>
      </c>
      <c r="T13" s="470">
        <v>46217</v>
      </c>
      <c r="U13" s="462" t="str">
        <f t="shared" si="2"/>
        <v>API5L_X52</v>
      </c>
      <c r="V13" s="463" t="str">
        <f>IF($G13="","",VLOOKUP($G13,WPS!$D$1:$AL$995,17,0))</f>
        <v xml:space="preserve">SMAW :With/Without Backing </v>
      </c>
      <c r="W13" s="463" t="str">
        <f>IF($G13="","",VLOOKUP($G13,WPS!$D$1:$AL$995,25,0))</f>
        <v>WF-1b</v>
      </c>
      <c r="X13" s="464" t="str">
        <f>IF($G13="","",VLOOKUP($G13,WPS!$D$1:$AL$995,26,0))</f>
        <v xml:space="preserve">WF-2c </v>
      </c>
      <c r="Y13" s="464" t="str">
        <f>IF($G13="","",VLOOKUP($G13,WPS!$D$1:$AL$995,27,0))</f>
        <v>A5.1or A5.5</v>
      </c>
      <c r="Z13" s="464" t="str">
        <f>IF($G13="","",VLOOKUP($G13,WPS!$D$1:$AL$995,28,0))</f>
        <v>A5.1 or A5.5</v>
      </c>
      <c r="AA13" s="464" t="str">
        <f t="shared" si="11"/>
        <v>≥ 2,3/8''  (60,3mm)</v>
      </c>
      <c r="AB13" s="464" t="str">
        <f t="shared" si="3"/>
        <v>≤ 12,750''   323,9mm</v>
      </c>
      <c r="AC13" s="464" t="str">
        <f t="shared" si="4"/>
        <v xml:space="preserve"> SMAW ≥  3,9 mm</v>
      </c>
      <c r="AD13" s="464" t="str">
        <f t="shared" si="5"/>
        <v>≤ 19,05mm</v>
      </c>
      <c r="AE13" s="463" t="str">
        <f>IF(G13="","",VLOOKUP(G13,WPS!$D$1:$AH$4735,3,0))</f>
        <v>SMAW UP HILL MONTANT</v>
      </c>
      <c r="AF13" s="463" t="str">
        <f>IF(AND($G13&lt;&gt;"",$D13="API 1104"),U13,IF(AND($G13&lt;&gt;"",$D13="ASME IX"),VLOOKUP($G13,WPS!$D$1:$AZ$995,42,0),""))</f>
        <v>API5L_X52</v>
      </c>
      <c r="AG13" s="464" t="str">
        <f>IF(G13="","",VLOOKUP(G13,WPS!$D$1:$AH$4735,2,0))</f>
        <v>A</v>
      </c>
      <c r="AH13" s="464" t="str">
        <f t="shared" si="6"/>
        <v>5G</v>
      </c>
      <c r="AI13" s="464" t="str">
        <f t="shared" si="7"/>
        <v>Manuel</v>
      </c>
      <c r="AJ13" s="464" t="s">
        <v>34</v>
      </c>
      <c r="AK13" s="463" t="str">
        <f t="shared" si="8"/>
        <v>UP HILL   Montant</v>
      </c>
      <c r="AL13" s="463" t="str">
        <f>IF($G13="","",VLOOKUP($G13,WPS!$D$1:$AL$995,18,0))</f>
        <v>N/A</v>
      </c>
      <c r="AM13" s="464" t="str">
        <f>IF($G13="","",VLOOKUP($G13,WPS!$D$1:$AL$995,19,0))</f>
        <v>Grp F N°1</v>
      </c>
      <c r="AN13" s="464" t="str">
        <f>IF($G13="","",VLOOKUP($G13,WPS!$D$1:$AL$995,20,0))</f>
        <v>Grp F N°3</v>
      </c>
      <c r="AO13" s="464" t="str">
        <f>IF($G13="","",VLOOKUP($G13,WPS!$D$1:$AL$995,21,0))</f>
        <v>A5.1</v>
      </c>
      <c r="AP13" s="464" t="str">
        <f>IF($G13="","",VLOOKUP($G13,WPS!$D$1:$AL$995,22,0))</f>
        <v>A5.1</v>
      </c>
      <c r="AQ13" s="464" t="str">
        <f>IF($G13="","",VLOOKUP($G13,WPS!$D$1:$AL$995,23,0))</f>
        <v>E 6010</v>
      </c>
      <c r="AR13" s="464" t="str">
        <f>IF($G13="","",VLOOKUP($G13,WPS!$D$1:$AL$995,24,0))</f>
        <v>E 7018</v>
      </c>
      <c r="AS13" s="464" t="str">
        <f t="shared" si="9"/>
        <v>V-H-O</v>
      </c>
      <c r="AT13" s="465" t="str">
        <f>IF($G13="","",VLOOKUP($G13,WPS!$D$1:$AL$995,29,0))</f>
        <v>DC</v>
      </c>
      <c r="AU13" s="465" t="str">
        <f>IF($G13="","",VLOOKUP($G13,WPS!$D$1:$AL$995,30,0))</f>
        <v>(+)</v>
      </c>
      <c r="AV13" s="465" t="str">
        <f>IF($G13="","",VLOOKUP($G13,WPS!$D$1:$AL$995,31,0))</f>
        <v>(+)</v>
      </c>
      <c r="AW13" s="463" t="str">
        <f t="shared" si="10"/>
        <v>SMAW :With/Without  SMAW : With</v>
      </c>
      <c r="AX13" s="464" t="str">
        <f>IF($G13="","",VLOOKUP($G13,WPS!$D$1:$AL$995,15,0))</f>
        <v>100°C Min</v>
      </c>
      <c r="AY13" s="463" t="str">
        <f>IF($G13="","",VLOOKUP($G13,WPS!$D$1:$AX$995,44,0))</f>
        <v>ASME B31.3 édition 2020</v>
      </c>
      <c r="AZ13" s="464">
        <f>IFERROR(VLOOKUP(I13,Feuil1!$O$4:$P$34,2,0),"")</f>
        <v>168.3</v>
      </c>
      <c r="BA13" s="466"/>
      <c r="BB13" s="507">
        <f>IFERROR(VLOOKUP(I13,Feuil1!$O$4:$P$32,2,0),"")</f>
        <v>168.3</v>
      </c>
      <c r="BC13" s="508" t="str">
        <f>IF($G13="","",VLOOKUP($G13,WPS!$D$1:$AL$995,2,0))</f>
        <v>A</v>
      </c>
      <c r="BD13" s="509" t="str">
        <f>IF(M13='VT-PPL'!$Y$6,1,"")</f>
        <v/>
      </c>
      <c r="BE13" s="510" t="str">
        <f>IF(BD13="","",COUNTIF(BD$2:$BD13,BD13))</f>
        <v/>
      </c>
      <c r="BF13" s="509" t="str">
        <f>IF(P13='RT-PPL'!$Q$6,1,"")</f>
        <v/>
      </c>
      <c r="BG13" s="511" t="str">
        <f>IF(BF13="","",COUNTIF(BF$2:$BF13,BF13))</f>
        <v/>
      </c>
      <c r="BH13" s="508" t="str">
        <f>+IF(L13=HOMO!$K$4,1,"")</f>
        <v/>
      </c>
      <c r="BI13" s="510" t="str">
        <f>IF(BH13="","",COUNTIF(BH$2:$BH13,BH13))</f>
        <v/>
      </c>
      <c r="BJ13" s="509" t="str">
        <f>IF(AND(K13="A",M13=Prog!$L$12),1,"")</f>
        <v/>
      </c>
      <c r="BK13" s="510" t="str">
        <f>IF(BJ13="","",COUNTIF(BJ$2:$BJ13,BJ13))</f>
        <v/>
      </c>
      <c r="BL13" s="562">
        <v>12</v>
      </c>
      <c r="BM13" s="517"/>
      <c r="BN13" s="452"/>
      <c r="BO13" s="452"/>
      <c r="BP13" s="452"/>
      <c r="BQ13" s="452"/>
      <c r="BR13" s="452"/>
      <c r="BS13" s="452"/>
      <c r="BT13" s="452"/>
      <c r="BU13" s="452"/>
      <c r="BV13" s="452"/>
      <c r="BW13" s="452"/>
      <c r="BX13" s="452"/>
      <c r="BY13" s="452"/>
      <c r="BZ13" s="452"/>
      <c r="CA13" s="452"/>
      <c r="CB13" s="452"/>
      <c r="CC13" s="452"/>
      <c r="CD13" s="452"/>
      <c r="CE13" s="452"/>
      <c r="CF13" s="452"/>
      <c r="CG13" s="452"/>
      <c r="CH13" s="452"/>
      <c r="CI13" s="452"/>
      <c r="CJ13" s="452"/>
      <c r="CK13" s="452"/>
      <c r="CL13" s="452"/>
      <c r="CM13" s="452"/>
      <c r="CN13" s="452"/>
      <c r="CO13" s="452"/>
      <c r="CP13" s="452"/>
      <c r="CQ13" s="452"/>
      <c r="CR13" s="452"/>
      <c r="CS13" s="452"/>
      <c r="CT13" s="452"/>
      <c r="CU13" s="452"/>
      <c r="CV13" s="452"/>
      <c r="CW13" s="452"/>
      <c r="CX13" s="452"/>
      <c r="CY13" s="452"/>
      <c r="CZ13" s="452"/>
      <c r="DA13" s="452"/>
      <c r="DB13" s="452"/>
      <c r="DC13" s="452"/>
      <c r="DD13" s="452"/>
      <c r="DE13" s="452"/>
      <c r="DF13" s="452"/>
      <c r="DG13" s="452"/>
      <c r="DH13" s="452"/>
      <c r="DI13" s="452"/>
      <c r="DJ13" s="452"/>
      <c r="DK13" s="452"/>
      <c r="DL13" s="452"/>
      <c r="DM13" s="452"/>
      <c r="DN13" s="452"/>
      <c r="DO13" s="452"/>
      <c r="DP13" s="452"/>
      <c r="DQ13" s="452"/>
      <c r="DR13" s="452"/>
      <c r="DS13" s="452"/>
      <c r="DT13" s="452"/>
      <c r="DU13" s="452"/>
      <c r="DV13" s="452"/>
      <c r="DW13" s="452"/>
      <c r="DX13" s="452"/>
      <c r="DY13" s="452"/>
      <c r="DZ13" s="452"/>
      <c r="EA13" s="452"/>
      <c r="EB13" s="452"/>
      <c r="EC13" s="452"/>
      <c r="ED13" s="452"/>
      <c r="EE13" s="452"/>
      <c r="EF13" s="452"/>
      <c r="EG13" s="452"/>
      <c r="EH13" s="452"/>
      <c r="EI13" s="452"/>
      <c r="EJ13" s="452"/>
      <c r="EK13" s="452"/>
      <c r="EL13" s="452"/>
      <c r="EM13" s="452"/>
      <c r="EN13" s="452"/>
      <c r="EO13" s="452"/>
      <c r="EP13" s="452"/>
      <c r="EQ13" s="452"/>
      <c r="ER13" s="452"/>
      <c r="ES13" s="452"/>
      <c r="ET13" s="452"/>
      <c r="EU13" s="452"/>
      <c r="EV13" s="452"/>
      <c r="EW13" s="452"/>
      <c r="EX13" s="452"/>
      <c r="EY13" s="452"/>
      <c r="EZ13" s="452"/>
      <c r="FA13" s="452"/>
      <c r="FB13" s="452"/>
      <c r="FC13" s="452"/>
      <c r="FD13" s="452"/>
      <c r="FE13" s="452"/>
      <c r="FF13" s="452"/>
      <c r="FG13" s="452"/>
      <c r="FH13" s="452"/>
      <c r="FI13" s="452"/>
      <c r="FJ13" s="452"/>
      <c r="FK13" s="452"/>
      <c r="FL13" s="452"/>
      <c r="FM13" s="452"/>
      <c r="FN13" s="452"/>
      <c r="FO13" s="452"/>
      <c r="FP13" s="452"/>
      <c r="FQ13" s="452"/>
      <c r="FR13" s="452"/>
      <c r="FS13" s="452"/>
      <c r="FT13" s="452"/>
      <c r="FU13" s="452"/>
      <c r="FV13" s="452"/>
      <c r="FW13" s="452"/>
      <c r="FX13" s="452"/>
      <c r="FY13" s="452"/>
      <c r="FZ13" s="452"/>
      <c r="GA13" s="452"/>
      <c r="GB13" s="452"/>
      <c r="GC13" s="452"/>
      <c r="GD13" s="452"/>
      <c r="GE13" s="452"/>
      <c r="GF13" s="452"/>
      <c r="GG13" s="452"/>
      <c r="GH13" s="452"/>
      <c r="GI13" s="452"/>
      <c r="GJ13" s="452"/>
      <c r="GK13" s="452"/>
      <c r="GL13" s="452"/>
      <c r="GM13" s="452"/>
      <c r="GN13" s="452"/>
      <c r="GO13" s="452"/>
      <c r="GP13" s="452"/>
      <c r="GQ13" s="452"/>
      <c r="GR13" s="452"/>
      <c r="GS13" s="452"/>
      <c r="GT13" s="452"/>
      <c r="GU13" s="452"/>
      <c r="GV13" s="452"/>
      <c r="GW13" s="452"/>
      <c r="GX13" s="452"/>
      <c r="GY13" s="452"/>
      <c r="GZ13" s="452"/>
      <c r="HA13" s="452"/>
      <c r="HB13" s="452"/>
      <c r="HC13" s="452"/>
      <c r="HD13" s="452"/>
      <c r="HE13" s="452"/>
      <c r="HF13" s="452"/>
      <c r="HG13" s="452"/>
      <c r="HH13" s="452"/>
      <c r="HI13" s="452"/>
      <c r="HJ13" s="452"/>
      <c r="HK13" s="452"/>
      <c r="HL13" s="452"/>
      <c r="HM13" s="452"/>
      <c r="HN13" s="452"/>
      <c r="HO13" s="452"/>
      <c r="HP13" s="452"/>
      <c r="HQ13" s="452"/>
      <c r="HR13" s="452"/>
      <c r="HS13" s="452"/>
      <c r="HT13" s="452"/>
      <c r="HU13" s="452"/>
      <c r="HV13" s="452"/>
      <c r="HW13" s="452"/>
      <c r="HX13" s="452"/>
      <c r="HY13" s="452"/>
      <c r="HZ13" s="452"/>
      <c r="IA13" s="452"/>
      <c r="IB13" s="452"/>
      <c r="IC13" s="452"/>
      <c r="ID13" s="452"/>
      <c r="IE13" s="452"/>
      <c r="IF13" s="452"/>
      <c r="IG13" s="452"/>
      <c r="IH13" s="452"/>
      <c r="II13" s="452"/>
      <c r="IJ13" s="452"/>
      <c r="IK13" s="452"/>
      <c r="IL13" s="452"/>
      <c r="IM13" s="452"/>
      <c r="IN13" s="452"/>
      <c r="IO13" s="452"/>
      <c r="IP13" s="452"/>
      <c r="IQ13" s="452"/>
      <c r="IR13" s="452"/>
      <c r="IS13" s="452"/>
      <c r="IT13" s="452"/>
      <c r="IU13" s="452"/>
      <c r="IV13" s="452"/>
      <c r="IW13" s="452"/>
      <c r="IX13" s="452"/>
      <c r="IY13" s="452"/>
      <c r="IZ13" s="452"/>
      <c r="JA13" s="452"/>
      <c r="JB13" s="452"/>
      <c r="JC13" s="452"/>
      <c r="JD13" s="452"/>
      <c r="JE13" s="452"/>
      <c r="JF13" s="452"/>
      <c r="JG13" s="452"/>
      <c r="JH13" s="452"/>
      <c r="JI13" s="452"/>
      <c r="JJ13" s="452"/>
      <c r="JK13" s="452"/>
      <c r="JL13" s="452"/>
      <c r="JM13" s="452"/>
      <c r="JN13" s="452"/>
      <c r="JO13" s="452"/>
      <c r="JP13" s="452"/>
      <c r="JQ13" s="452"/>
      <c r="JR13" s="452"/>
      <c r="JS13" s="452"/>
      <c r="JT13" s="452"/>
      <c r="JU13" s="452"/>
      <c r="JV13" s="452"/>
      <c r="JW13" s="452"/>
      <c r="JX13" s="452"/>
      <c r="JY13" s="452"/>
      <c r="JZ13" s="452"/>
      <c r="KA13" s="452"/>
      <c r="KB13" s="452"/>
      <c r="KC13" s="452"/>
      <c r="KD13" s="452"/>
      <c r="KE13" s="452"/>
      <c r="KF13" s="452"/>
      <c r="KG13" s="452"/>
      <c r="KH13" s="452"/>
      <c r="KI13" s="452"/>
      <c r="KJ13" s="452"/>
      <c r="KK13" s="452"/>
      <c r="KL13" s="452"/>
      <c r="KM13" s="452"/>
      <c r="KN13" s="452"/>
      <c r="KO13" s="452"/>
      <c r="KP13" s="452"/>
      <c r="KQ13" s="452"/>
      <c r="KR13" s="452"/>
      <c r="KS13" s="452"/>
      <c r="KT13" s="452"/>
      <c r="KU13" s="452"/>
      <c r="KV13" s="452"/>
      <c r="KW13" s="452"/>
      <c r="KX13" s="452"/>
      <c r="KY13" s="452"/>
      <c r="KZ13" s="452"/>
      <c r="LA13" s="452"/>
      <c r="LB13" s="452"/>
      <c r="LC13" s="452"/>
      <c r="LD13" s="452"/>
      <c r="LE13" s="452"/>
      <c r="LF13" s="452"/>
      <c r="LG13" s="452"/>
      <c r="LH13" s="452"/>
      <c r="LI13" s="452"/>
      <c r="LJ13" s="452"/>
      <c r="LK13" s="452"/>
      <c r="LL13" s="452"/>
      <c r="LM13" s="452"/>
      <c r="LN13" s="452"/>
      <c r="LO13" s="452"/>
      <c r="LP13" s="452"/>
      <c r="LQ13" s="452"/>
      <c r="LR13" s="452"/>
      <c r="LS13" s="452"/>
      <c r="LT13" s="452"/>
      <c r="LU13" s="452"/>
      <c r="LV13" s="452"/>
      <c r="LW13" s="452"/>
      <c r="LX13" s="452"/>
      <c r="LY13" s="452"/>
      <c r="LZ13" s="452"/>
      <c r="MA13" s="452"/>
      <c r="MB13" s="452"/>
      <c r="MC13" s="452"/>
      <c r="MD13" s="452"/>
      <c r="ME13" s="452"/>
      <c r="MF13" s="452"/>
      <c r="MG13" s="452"/>
      <c r="MH13" s="452"/>
      <c r="MI13" s="452"/>
      <c r="MJ13" s="452"/>
      <c r="MK13" s="452"/>
      <c r="ML13" s="452"/>
      <c r="MM13" s="452"/>
      <c r="MN13" s="452"/>
      <c r="MO13" s="452"/>
      <c r="MP13" s="452"/>
      <c r="MQ13" s="452"/>
      <c r="MR13" s="452"/>
      <c r="MS13" s="452"/>
      <c r="MT13" s="452"/>
      <c r="MU13" s="452"/>
      <c r="MV13" s="452"/>
      <c r="MW13" s="452"/>
      <c r="MX13" s="452"/>
      <c r="MY13" s="452"/>
      <c r="MZ13" s="452"/>
      <c r="NA13" s="452"/>
      <c r="NB13" s="472"/>
    </row>
    <row r="14" spans="1:366" s="474" customFormat="1" ht="20.25" customHeight="1">
      <c r="A14" s="454" t="str">
        <f t="shared" si="1"/>
        <v>ATTIA MOHAMED  TFT-II-PL-076</v>
      </c>
      <c r="B14" s="455" t="str">
        <f>IF($G14="","",VLOOKUP($G14,WPS!$D$1:$AN$995,35,0))</f>
        <v>TFT II / TFT SUD GAZ 
FIELD DEVELOPMENT</v>
      </c>
      <c r="C14" s="455" t="str">
        <f>IF($G14="","",VLOOKUP($G14,WPS!$D$1:$AN$995,33,0))</f>
        <v>API 1104</v>
      </c>
      <c r="D14" s="455" t="str">
        <f>IF($G14="","",VLOOKUP($G14,WPS!$D$1:$AN$995,34,0))</f>
        <v>API 1104</v>
      </c>
      <c r="E14" s="640" t="s">
        <v>679</v>
      </c>
      <c r="F14" s="640" t="s">
        <v>781</v>
      </c>
      <c r="G14" s="468" t="s">
        <v>604</v>
      </c>
      <c r="H14" s="468" t="s">
        <v>791</v>
      </c>
      <c r="I14" s="469">
        <v>6</v>
      </c>
      <c r="J14" s="468">
        <v>7.1</v>
      </c>
      <c r="K14" s="468" t="s">
        <v>164</v>
      </c>
      <c r="L14" s="470">
        <v>46217</v>
      </c>
      <c r="M14" s="480" t="s">
        <v>701</v>
      </c>
      <c r="N14" s="468" t="s">
        <v>164</v>
      </c>
      <c r="O14" s="470">
        <v>46217</v>
      </c>
      <c r="P14" s="468" t="s">
        <v>527</v>
      </c>
      <c r="Q14" s="443" t="s">
        <v>782</v>
      </c>
      <c r="R14" s="443" t="s">
        <v>782</v>
      </c>
      <c r="S14" s="468" t="s">
        <v>786</v>
      </c>
      <c r="T14" s="470">
        <v>46217</v>
      </c>
      <c r="U14" s="462" t="str">
        <f t="shared" si="2"/>
        <v>API5L_X53</v>
      </c>
      <c r="V14" s="463" t="str">
        <f>IF($G14="","",VLOOKUP($G14,WPS!$D$1:$AL$995,17,0))</f>
        <v xml:space="preserve">SMAW :With/Without Backing </v>
      </c>
      <c r="W14" s="463" t="str">
        <f>IF($G14="","",VLOOKUP($G14,WPS!$D$1:$AL$995,25,0))</f>
        <v>WF-1b</v>
      </c>
      <c r="X14" s="464" t="str">
        <f>IF($G14="","",VLOOKUP($G14,WPS!$D$1:$AL$995,26,0))</f>
        <v>WF-1b</v>
      </c>
      <c r="Y14" s="464" t="str">
        <f>IF($G14="","",VLOOKUP($G14,WPS!$D$1:$AL$995,27,0))</f>
        <v>A5.1or A5.5</v>
      </c>
      <c r="Z14" s="464" t="str">
        <f>IF($G14="","",VLOOKUP($G14,WPS!$D$1:$AL$995,28,0))</f>
        <v>A5.1or A5.5</v>
      </c>
      <c r="AA14" s="464" t="str">
        <f t="shared" si="11"/>
        <v>≥ 2,3/8''  (60,3mm)</v>
      </c>
      <c r="AB14" s="464" t="str">
        <f t="shared" si="3"/>
        <v>≤ 12,750''   323,9mm</v>
      </c>
      <c r="AC14" s="464" t="str">
        <f t="shared" si="4"/>
        <v xml:space="preserve"> SMAW ≥  3,9 mm</v>
      </c>
      <c r="AD14" s="464" t="str">
        <f t="shared" si="5"/>
        <v>≤ 19,05mm</v>
      </c>
      <c r="AE14" s="463" t="str">
        <f>IF(G14="","",VLOOKUP(G14,WPS!$D$1:$AH$4735,3,0))</f>
        <v>SMAW Mixte UP HILL/ Down hill</v>
      </c>
      <c r="AF14" s="463" t="str">
        <f>IF(AND($G14&lt;&gt;"",$D14="API 1104"),U14,IF(AND($G14&lt;&gt;"",$D14="ASME IX"),VLOOKUP($G14,WPS!$D$1:$AZ$995,42,0),""))</f>
        <v>API5L_X53</v>
      </c>
      <c r="AG14" s="464" t="str">
        <f>IF(G14="","",VLOOKUP(G14,WPS!$D$1:$AH$4735,2,0))</f>
        <v>A</v>
      </c>
      <c r="AH14" s="464" t="str">
        <f t="shared" si="6"/>
        <v>5G</v>
      </c>
      <c r="AI14" s="464" t="str">
        <f t="shared" si="7"/>
        <v>Manuel</v>
      </c>
      <c r="AJ14" s="464" t="s">
        <v>34</v>
      </c>
      <c r="AK14" s="463" t="str">
        <f t="shared" si="8"/>
        <v>UP HILL/ Down hill Montant+Descendant</v>
      </c>
      <c r="AL14" s="463" t="str">
        <f>IF($G14="","",VLOOKUP($G14,WPS!$D$1:$AL$995,18,0))</f>
        <v>N/A</v>
      </c>
      <c r="AM14" s="464" t="str">
        <f>IF($G14="","",VLOOKUP($G14,WPS!$D$1:$AL$995,19,0))</f>
        <v>Grp F N°1</v>
      </c>
      <c r="AN14" s="464" t="str">
        <f>IF($G14="","",VLOOKUP($G14,WPS!$D$1:$AL$995,20,0))</f>
        <v>Grp F N°1</v>
      </c>
      <c r="AO14" s="464" t="str">
        <f>IF($G14="","",VLOOKUP($G14,WPS!$D$1:$AL$995,21,0))</f>
        <v>A5.1</v>
      </c>
      <c r="AP14" s="464" t="str">
        <f>IF($G14="","",VLOOKUP($G14,WPS!$D$1:$AL$995,22,0))</f>
        <v>A5.5</v>
      </c>
      <c r="AQ14" s="464" t="str">
        <f>IF($G14="","",VLOOKUP($G14,WPS!$D$1:$AL$995,23,0))</f>
        <v>E 6010</v>
      </c>
      <c r="AR14" s="464" t="str">
        <f>IF($G14="","",VLOOKUP($G14,WPS!$D$1:$AL$995,24,0))</f>
        <v>E 7010-P1</v>
      </c>
      <c r="AS14" s="464" t="str">
        <f t="shared" si="9"/>
        <v>V-H-O</v>
      </c>
      <c r="AT14" s="465" t="str">
        <f>IF($G14="","",VLOOKUP($G14,WPS!$D$1:$AL$995,29,0))</f>
        <v>DC</v>
      </c>
      <c r="AU14" s="465" t="str">
        <f>IF($G14="","",VLOOKUP($G14,WPS!$D$1:$AL$995,30,0))</f>
        <v>(+)</v>
      </c>
      <c r="AV14" s="465" t="str">
        <f>IF($G14="","",VLOOKUP($G14,WPS!$D$1:$AL$995,31,0))</f>
        <v>(+)</v>
      </c>
      <c r="AW14" s="463" t="str">
        <f t="shared" si="10"/>
        <v>SMAW :,With/Without  SMAW : With</v>
      </c>
      <c r="AX14" s="464" t="str">
        <f>IF($G14="","",VLOOKUP($G14,WPS!$D$1:$AL$995,15,0))</f>
        <v>50°C Min</v>
      </c>
      <c r="AY14" s="463" t="str">
        <f>IF($G14="","",VLOOKUP($G14,WPS!$D$1:$AX$995,44,0))</f>
        <v>ASME B31.3 édition 2021</v>
      </c>
      <c r="AZ14" s="464">
        <f>IFERROR(VLOOKUP(I14,Feuil1!$O$4:$P$34,2,0),"")</f>
        <v>168.3</v>
      </c>
      <c r="BA14" s="466"/>
      <c r="BB14" s="507">
        <f>IFERROR(VLOOKUP(I14,Feuil1!$O$4:$P$32,2,0),"")</f>
        <v>168.3</v>
      </c>
      <c r="BC14" s="508" t="str">
        <f>IF($G14="","",VLOOKUP($G14,WPS!$D$1:$AL$995,2,0))</f>
        <v>A</v>
      </c>
      <c r="BD14" s="509" t="str">
        <f>IF(M14='VT-PPL'!$Y$6,1,"")</f>
        <v/>
      </c>
      <c r="BE14" s="510" t="str">
        <f>IF(BD14="","",COUNTIF(BD$2:$BD14,BD14))</f>
        <v/>
      </c>
      <c r="BF14" s="509" t="str">
        <f>IF(P14='RT-PPL'!$Q$6,1,"")</f>
        <v/>
      </c>
      <c r="BG14" s="511" t="str">
        <f>IF(BF14="","",COUNTIF(BF$2:$BF14,BF14))</f>
        <v/>
      </c>
      <c r="BH14" s="508" t="str">
        <f>+IF(L14=HOMO!$K$4,1,"")</f>
        <v/>
      </c>
      <c r="BI14" s="510" t="str">
        <f>IF(BH14="","",COUNTIF(BH$2:$BH14,BH14))</f>
        <v/>
      </c>
      <c r="BJ14" s="509" t="str">
        <f>IF(AND(K14="A",M14=Prog!$L$12),1,"")</f>
        <v/>
      </c>
      <c r="BK14" s="510" t="str">
        <f>IF(BJ14="","",COUNTIF(BJ$2:$BJ14,BJ14))</f>
        <v/>
      </c>
      <c r="BL14" s="562">
        <v>13</v>
      </c>
      <c r="BM14" s="506"/>
      <c r="BN14" s="473"/>
      <c r="BO14" s="473"/>
      <c r="BP14" s="473"/>
      <c r="BQ14" s="473"/>
      <c r="BR14" s="473"/>
      <c r="BS14" s="473"/>
      <c r="BT14" s="473"/>
      <c r="BU14" s="473"/>
      <c r="BV14" s="473"/>
      <c r="BW14" s="473"/>
      <c r="BX14" s="473"/>
      <c r="BY14" s="473"/>
      <c r="BZ14" s="473"/>
      <c r="CA14" s="473"/>
      <c r="CB14" s="473"/>
      <c r="CC14" s="473"/>
      <c r="CD14" s="473"/>
      <c r="CE14" s="473"/>
      <c r="CF14" s="473"/>
      <c r="CG14" s="473"/>
      <c r="CH14" s="473"/>
      <c r="CI14" s="473"/>
      <c r="CJ14" s="473"/>
      <c r="CK14" s="473"/>
      <c r="CL14" s="473"/>
      <c r="CM14" s="473"/>
      <c r="CN14" s="473"/>
      <c r="CO14" s="473"/>
      <c r="CP14" s="473"/>
      <c r="CQ14" s="473"/>
      <c r="CR14" s="473"/>
      <c r="CS14" s="473"/>
      <c r="CT14" s="473"/>
      <c r="CU14" s="473"/>
      <c r="CV14" s="473"/>
      <c r="CW14" s="473"/>
      <c r="CX14" s="473"/>
      <c r="CY14" s="473"/>
      <c r="CZ14" s="473"/>
      <c r="DA14" s="473"/>
      <c r="DB14" s="473"/>
      <c r="DC14" s="473"/>
      <c r="DD14" s="473"/>
      <c r="DE14" s="473"/>
      <c r="DF14" s="473"/>
      <c r="DG14" s="473"/>
      <c r="DH14" s="473"/>
      <c r="DI14" s="473"/>
      <c r="DJ14" s="473"/>
      <c r="DK14" s="473"/>
      <c r="DL14" s="473"/>
      <c r="DM14" s="473"/>
      <c r="DN14" s="473"/>
      <c r="DO14" s="473"/>
      <c r="DP14" s="473"/>
      <c r="DQ14" s="473"/>
      <c r="DR14" s="473"/>
      <c r="DS14" s="473"/>
      <c r="DT14" s="473"/>
      <c r="DU14" s="473"/>
      <c r="DV14" s="473"/>
      <c r="DW14" s="473"/>
      <c r="DX14" s="473"/>
      <c r="DY14" s="473"/>
      <c r="DZ14" s="473"/>
      <c r="EA14" s="473"/>
      <c r="EB14" s="473"/>
      <c r="EC14" s="473"/>
      <c r="ED14" s="473"/>
      <c r="EE14" s="473"/>
      <c r="EF14" s="473"/>
      <c r="EG14" s="473"/>
      <c r="EH14" s="473"/>
      <c r="EI14" s="473"/>
      <c r="EJ14" s="473"/>
      <c r="EK14" s="473"/>
      <c r="EL14" s="473"/>
      <c r="EM14" s="473"/>
      <c r="EN14" s="473"/>
      <c r="EO14" s="473"/>
      <c r="EP14" s="473"/>
      <c r="EQ14" s="473"/>
      <c r="ER14" s="473"/>
      <c r="ES14" s="473"/>
      <c r="ET14" s="473"/>
      <c r="EU14" s="473"/>
      <c r="EV14" s="473"/>
      <c r="EW14" s="473"/>
      <c r="EX14" s="473"/>
      <c r="EY14" s="473"/>
      <c r="EZ14" s="473"/>
      <c r="FA14" s="473"/>
      <c r="FB14" s="473"/>
      <c r="FC14" s="473"/>
      <c r="FD14" s="473"/>
      <c r="FE14" s="473"/>
      <c r="FF14" s="473"/>
      <c r="FG14" s="473"/>
      <c r="FH14" s="473"/>
      <c r="FI14" s="473"/>
      <c r="FJ14" s="473"/>
      <c r="FK14" s="473"/>
      <c r="FL14" s="473"/>
      <c r="FM14" s="473"/>
      <c r="FN14" s="473"/>
      <c r="FO14" s="473"/>
      <c r="FP14" s="473"/>
      <c r="FQ14" s="473"/>
      <c r="FR14" s="473"/>
      <c r="FS14" s="473"/>
      <c r="FT14" s="473"/>
      <c r="FU14" s="473"/>
      <c r="FV14" s="473"/>
      <c r="FW14" s="473"/>
      <c r="FX14" s="473"/>
      <c r="FY14" s="473"/>
      <c r="FZ14" s="473"/>
      <c r="GA14" s="473"/>
      <c r="GB14" s="473"/>
      <c r="GC14" s="473"/>
      <c r="GD14" s="473"/>
      <c r="GE14" s="473"/>
      <c r="GF14" s="473"/>
      <c r="GG14" s="473"/>
      <c r="GH14" s="473"/>
      <c r="GI14" s="473"/>
      <c r="GJ14" s="473"/>
      <c r="GK14" s="473"/>
      <c r="GL14" s="473"/>
      <c r="GM14" s="473"/>
      <c r="GN14" s="473"/>
      <c r="GO14" s="473"/>
      <c r="GP14" s="473"/>
      <c r="GQ14" s="473"/>
      <c r="GR14" s="473"/>
      <c r="GS14" s="473"/>
      <c r="GT14" s="473"/>
      <c r="GU14" s="473"/>
      <c r="GV14" s="473"/>
      <c r="GW14" s="473"/>
      <c r="GX14" s="473"/>
      <c r="GY14" s="473"/>
      <c r="GZ14" s="473"/>
      <c r="HA14" s="473"/>
      <c r="HB14" s="473"/>
      <c r="HC14" s="473"/>
      <c r="HD14" s="473"/>
      <c r="HE14" s="473"/>
      <c r="HF14" s="473"/>
      <c r="HG14" s="473"/>
      <c r="HH14" s="473"/>
      <c r="HI14" s="473"/>
      <c r="HJ14" s="473"/>
      <c r="HK14" s="473"/>
      <c r="HL14" s="473"/>
      <c r="HM14" s="473"/>
      <c r="HN14" s="473"/>
      <c r="HO14" s="473"/>
      <c r="HP14" s="473"/>
      <c r="HQ14" s="473"/>
      <c r="HR14" s="473"/>
      <c r="HS14" s="473"/>
      <c r="HT14" s="473"/>
      <c r="HU14" s="473"/>
      <c r="HV14" s="473"/>
      <c r="HW14" s="473"/>
      <c r="HX14" s="473"/>
      <c r="HY14" s="473"/>
      <c r="HZ14" s="473"/>
      <c r="IA14" s="473"/>
      <c r="IB14" s="473"/>
      <c r="IC14" s="473"/>
      <c r="ID14" s="473"/>
      <c r="IE14" s="473"/>
      <c r="IF14" s="473"/>
      <c r="IG14" s="473"/>
      <c r="IH14" s="473"/>
      <c r="II14" s="473"/>
      <c r="IJ14" s="473"/>
      <c r="IK14" s="473"/>
      <c r="IL14" s="473"/>
      <c r="IM14" s="473"/>
      <c r="IN14" s="473"/>
      <c r="IO14" s="473"/>
      <c r="IP14" s="473"/>
      <c r="IQ14" s="473"/>
      <c r="IR14" s="473"/>
      <c r="IS14" s="473"/>
      <c r="IT14" s="473"/>
      <c r="IU14" s="473"/>
      <c r="IV14" s="473"/>
      <c r="IW14" s="473"/>
      <c r="IX14" s="473"/>
      <c r="IY14" s="473"/>
      <c r="IZ14" s="473"/>
      <c r="JA14" s="473"/>
      <c r="JB14" s="473"/>
      <c r="JC14" s="473"/>
      <c r="JD14" s="473"/>
      <c r="JE14" s="473"/>
      <c r="JF14" s="473"/>
      <c r="JG14" s="473"/>
      <c r="JH14" s="473"/>
      <c r="JI14" s="473"/>
      <c r="JJ14" s="473"/>
      <c r="JK14" s="473"/>
      <c r="JL14" s="473"/>
      <c r="JM14" s="473"/>
      <c r="JN14" s="473"/>
      <c r="JO14" s="473"/>
      <c r="JP14" s="473"/>
      <c r="JQ14" s="473"/>
      <c r="JR14" s="473"/>
      <c r="JS14" s="473"/>
      <c r="JT14" s="473"/>
      <c r="JU14" s="473"/>
      <c r="JV14" s="473"/>
      <c r="JW14" s="473"/>
      <c r="JX14" s="473"/>
      <c r="JY14" s="473"/>
      <c r="JZ14" s="473"/>
      <c r="KA14" s="473"/>
      <c r="KB14" s="473"/>
      <c r="KC14" s="473"/>
      <c r="KD14" s="473"/>
      <c r="KE14" s="473"/>
      <c r="KF14" s="473"/>
      <c r="KG14" s="473"/>
      <c r="KH14" s="473"/>
      <c r="KI14" s="473"/>
      <c r="KJ14" s="473"/>
      <c r="KK14" s="473"/>
      <c r="KL14" s="473"/>
      <c r="KM14" s="473"/>
      <c r="KN14" s="473"/>
      <c r="KO14" s="473"/>
      <c r="KP14" s="473"/>
      <c r="KQ14" s="473"/>
      <c r="KR14" s="473"/>
      <c r="KS14" s="473"/>
      <c r="KT14" s="473"/>
      <c r="KU14" s="473"/>
      <c r="KV14" s="473"/>
      <c r="KW14" s="473"/>
      <c r="KX14" s="473"/>
      <c r="KY14" s="473"/>
      <c r="KZ14" s="473"/>
      <c r="LA14" s="473"/>
      <c r="LB14" s="473"/>
      <c r="LC14" s="473"/>
      <c r="LD14" s="473"/>
      <c r="LE14" s="473"/>
      <c r="LF14" s="473"/>
      <c r="LG14" s="473"/>
      <c r="LH14" s="473"/>
      <c r="LI14" s="473"/>
      <c r="LJ14" s="473"/>
      <c r="LK14" s="473"/>
      <c r="LL14" s="473"/>
      <c r="LM14" s="473"/>
      <c r="LN14" s="473"/>
      <c r="LO14" s="473"/>
      <c r="LP14" s="473"/>
      <c r="LQ14" s="473"/>
      <c r="LR14" s="473"/>
      <c r="LS14" s="473"/>
      <c r="LT14" s="473"/>
      <c r="LU14" s="473"/>
      <c r="LV14" s="473"/>
      <c r="LW14" s="473"/>
      <c r="LX14" s="473"/>
      <c r="LY14" s="473"/>
      <c r="LZ14" s="473"/>
      <c r="MA14" s="473"/>
      <c r="MB14" s="473"/>
      <c r="MC14" s="473"/>
      <c r="MD14" s="473"/>
      <c r="ME14" s="473"/>
      <c r="MF14" s="473"/>
      <c r="MG14" s="473"/>
      <c r="MH14" s="473"/>
      <c r="MI14" s="473"/>
      <c r="MJ14" s="473"/>
      <c r="MK14" s="473"/>
      <c r="ML14" s="473"/>
      <c r="MM14" s="473"/>
      <c r="MN14" s="473"/>
      <c r="MO14" s="473"/>
      <c r="MP14" s="473"/>
      <c r="MQ14" s="473"/>
      <c r="MR14" s="473"/>
      <c r="MS14" s="473"/>
      <c r="MT14" s="473"/>
      <c r="MU14" s="473"/>
      <c r="MV14" s="473"/>
      <c r="MW14" s="473"/>
      <c r="MX14" s="473"/>
      <c r="MY14" s="473"/>
      <c r="MZ14" s="473"/>
      <c r="NA14" s="473"/>
    </row>
    <row r="15" spans="1:366" s="474" customFormat="1" ht="20.25" customHeight="1">
      <c r="A15" s="454" t="str">
        <f t="shared" si="1"/>
        <v>HABIK ZOHIRTFT-II-PL-056</v>
      </c>
      <c r="B15" s="455" t="str">
        <f>IF($G15="","",VLOOKUP($G15,WPS!$D$1:$AN$995,35,0))</f>
        <v>TFT II / TFT SUD GAZ 
FIELD DEVELOPMENT</v>
      </c>
      <c r="C15" s="455" t="str">
        <f>IF($G15="","",VLOOKUP($G15,WPS!$D$1:$AN$995,33,0))</f>
        <v>API 1104</v>
      </c>
      <c r="D15" s="455" t="str">
        <f>IF($G15="","",VLOOKUP($G15,WPS!$D$1:$AN$995,34,0))</f>
        <v>API 1104</v>
      </c>
      <c r="E15" s="640" t="s">
        <v>676</v>
      </c>
      <c r="F15" s="640" t="s">
        <v>733</v>
      </c>
      <c r="G15" s="468" t="s">
        <v>602</v>
      </c>
      <c r="H15" s="468" t="s">
        <v>397</v>
      </c>
      <c r="I15" s="469">
        <v>6</v>
      </c>
      <c r="J15" s="468">
        <v>7.1</v>
      </c>
      <c r="K15" s="468" t="s">
        <v>164</v>
      </c>
      <c r="L15" s="470">
        <v>46219</v>
      </c>
      <c r="M15" s="480" t="s">
        <v>702</v>
      </c>
      <c r="N15" s="468" t="s">
        <v>164</v>
      </c>
      <c r="O15" s="470">
        <v>46220</v>
      </c>
      <c r="P15" s="468" t="s">
        <v>528</v>
      </c>
      <c r="Q15" s="443" t="s">
        <v>783</v>
      </c>
      <c r="R15" s="443" t="s">
        <v>783</v>
      </c>
      <c r="S15" s="468" t="s">
        <v>792</v>
      </c>
      <c r="T15" s="470">
        <v>46220</v>
      </c>
      <c r="U15" s="462" t="str">
        <f t="shared" si="2"/>
        <v>API5L_X52</v>
      </c>
      <c r="V15" s="463" t="str">
        <f>IF($G15="","",VLOOKUP($G15,WPS!$D$1:$AL$995,17,0))</f>
        <v xml:space="preserve">SMAW :With/Without Backing </v>
      </c>
      <c r="W15" s="463" t="str">
        <f>IF($G15="","",VLOOKUP($G15,WPS!$D$1:$AL$995,25,0))</f>
        <v>WF-1b</v>
      </c>
      <c r="X15" s="464" t="str">
        <f>IF($G15="","",VLOOKUP($G15,WPS!$D$1:$AL$995,26,0))</f>
        <v xml:space="preserve">WF-2c </v>
      </c>
      <c r="Y15" s="464" t="str">
        <f>IF($G15="","",VLOOKUP($G15,WPS!$D$1:$AL$995,27,0))</f>
        <v>A5.1or A5.5</v>
      </c>
      <c r="Z15" s="464" t="str">
        <f>IF($G15="","",VLOOKUP($G15,WPS!$D$1:$AL$995,28,0))</f>
        <v>A5.1 or A5.5</v>
      </c>
      <c r="AA15" s="464" t="str">
        <f t="shared" si="11"/>
        <v>≥ 2,3/8''  (60,3mm)</v>
      </c>
      <c r="AB15" s="464" t="str">
        <f t="shared" si="3"/>
        <v>≤ 12,750''   323,9mm</v>
      </c>
      <c r="AC15" s="464" t="str">
        <f t="shared" si="4"/>
        <v xml:space="preserve"> SMAW ≥  3,9 mm</v>
      </c>
      <c r="AD15" s="464" t="str">
        <f t="shared" si="5"/>
        <v>≤ 19,05mm</v>
      </c>
      <c r="AE15" s="463" t="str">
        <f>IF(G15="","",VLOOKUP(G15,WPS!$D$1:$AH$4735,3,0))</f>
        <v>SMAW UP HILL MONTANT</v>
      </c>
      <c r="AF15" s="463" t="str">
        <f>IF(AND($G15&lt;&gt;"",$D15="API 1104"),U15,IF(AND($G15&lt;&gt;"",$D15="ASME IX"),VLOOKUP($G15,WPS!$D$1:$AZ$995,42,0),""))</f>
        <v>API5L_X52</v>
      </c>
      <c r="AG15" s="464" t="str">
        <f>IF(G15="","",VLOOKUP(G15,WPS!$D$1:$AH$4735,2,0))</f>
        <v>A</v>
      </c>
      <c r="AH15" s="464" t="str">
        <f t="shared" si="6"/>
        <v>5G</v>
      </c>
      <c r="AI15" s="464" t="str">
        <f t="shared" si="7"/>
        <v>Manuel</v>
      </c>
      <c r="AJ15" s="464" t="s">
        <v>34</v>
      </c>
      <c r="AK15" s="463" t="str">
        <f t="shared" si="8"/>
        <v>UP HILL   Montant</v>
      </c>
      <c r="AL15" s="463" t="str">
        <f>IF($G15="","",VLOOKUP($G15,WPS!$D$1:$AL$995,18,0))</f>
        <v>N/A</v>
      </c>
      <c r="AM15" s="464" t="str">
        <f>IF($G15="","",VLOOKUP($G15,WPS!$D$1:$AL$995,19,0))</f>
        <v>Grp F N°1</v>
      </c>
      <c r="AN15" s="464" t="str">
        <f>IF($G15="","",VLOOKUP($G15,WPS!$D$1:$AL$995,20,0))</f>
        <v>Grp F N°3</v>
      </c>
      <c r="AO15" s="464" t="str">
        <f>IF($G15="","",VLOOKUP($G15,WPS!$D$1:$AL$995,21,0))</f>
        <v>A5.1</v>
      </c>
      <c r="AP15" s="464" t="str">
        <f>IF($G15="","",VLOOKUP($G15,WPS!$D$1:$AL$995,22,0))</f>
        <v>A5.1</v>
      </c>
      <c r="AQ15" s="464" t="str">
        <f>IF($G15="","",VLOOKUP($G15,WPS!$D$1:$AL$995,23,0))</f>
        <v>E 6010</v>
      </c>
      <c r="AR15" s="464" t="str">
        <f>IF($G15="","",VLOOKUP($G15,WPS!$D$1:$AL$995,24,0))</f>
        <v>E 7018</v>
      </c>
      <c r="AS15" s="464" t="str">
        <f t="shared" si="9"/>
        <v>V-H-O</v>
      </c>
      <c r="AT15" s="465" t="str">
        <f>IF($G15="","",VLOOKUP($G15,WPS!$D$1:$AL$995,29,0))</f>
        <v>DC</v>
      </c>
      <c r="AU15" s="465" t="str">
        <f>IF($G15="","",VLOOKUP($G15,WPS!$D$1:$AL$995,30,0))</f>
        <v>(+)</v>
      </c>
      <c r="AV15" s="465" t="str">
        <f>IF($G15="","",VLOOKUP($G15,WPS!$D$1:$AL$995,31,0))</f>
        <v>(+)</v>
      </c>
      <c r="AW15" s="463" t="str">
        <f t="shared" si="10"/>
        <v>SMAW :With/Without  SMAW : With</v>
      </c>
      <c r="AX15" s="464" t="str">
        <f>IF($G15="","",VLOOKUP($G15,WPS!$D$1:$AL$995,15,0))</f>
        <v>100°C Min</v>
      </c>
      <c r="AY15" s="463" t="str">
        <f>IF($G15="","",VLOOKUP($G15,WPS!$D$1:$AX$995,44,0))</f>
        <v>ASME B31.3 édition 2020</v>
      </c>
      <c r="AZ15" s="464">
        <f>IFERROR(VLOOKUP(I15,Feuil1!$O$4:$P$34,2,0),"")</f>
        <v>168.3</v>
      </c>
      <c r="BA15" s="466"/>
      <c r="BB15" s="507">
        <f>IFERROR(VLOOKUP(I15,Feuil1!$O$4:$P$32,2,0),"")</f>
        <v>168.3</v>
      </c>
      <c r="BC15" s="508" t="str">
        <f>IF($G15="","",VLOOKUP($G15,WPS!$D$1:$AL$995,2,0))</f>
        <v>A</v>
      </c>
      <c r="BD15" s="509" t="str">
        <f>IF(M15='VT-PPL'!$Y$6,1,"")</f>
        <v/>
      </c>
      <c r="BE15" s="510" t="str">
        <f>IF(BD15="","",COUNTIF(BD$2:$BD15,BD15))</f>
        <v/>
      </c>
      <c r="BF15" s="509" t="str">
        <f>IF(P15='RT-PPL'!$Q$6,1,"")</f>
        <v/>
      </c>
      <c r="BG15" s="511" t="str">
        <f>IF(BF15="","",COUNTIF(BF$2:$BF15,BF15))</f>
        <v/>
      </c>
      <c r="BH15" s="508" t="str">
        <f>+IF(L15=HOMO!$K$4,1,"")</f>
        <v/>
      </c>
      <c r="BI15" s="510" t="str">
        <f>IF(BH15="","",COUNTIF(BH$2:$BH15,BH15))</f>
        <v/>
      </c>
      <c r="BJ15" s="509" t="str">
        <f>IF(AND(K15="A",M15=Prog!$L$12),1,"")</f>
        <v/>
      </c>
      <c r="BK15" s="510" t="str">
        <f>IF(BJ15="","",COUNTIF(BJ$2:$BJ15,BJ15))</f>
        <v/>
      </c>
      <c r="BL15" s="562">
        <v>14</v>
      </c>
      <c r="BM15" s="506"/>
      <c r="BN15" s="473"/>
      <c r="BO15" s="473"/>
      <c r="BP15" s="473"/>
      <c r="BQ15" s="473"/>
      <c r="BR15" s="473"/>
      <c r="BS15" s="473"/>
      <c r="BT15" s="473"/>
      <c r="BU15" s="473"/>
      <c r="BV15" s="473"/>
      <c r="BW15" s="473"/>
      <c r="BX15" s="473"/>
      <c r="BY15" s="473"/>
      <c r="BZ15" s="473"/>
      <c r="CA15" s="473"/>
      <c r="CB15" s="473"/>
      <c r="CC15" s="473"/>
      <c r="CD15" s="473"/>
      <c r="CE15" s="473"/>
      <c r="CF15" s="473"/>
      <c r="CG15" s="473"/>
      <c r="CH15" s="473"/>
      <c r="CI15" s="473"/>
      <c r="CJ15" s="473"/>
      <c r="CK15" s="473"/>
      <c r="CL15" s="473"/>
      <c r="CM15" s="473"/>
      <c r="CN15" s="473"/>
      <c r="CO15" s="473"/>
      <c r="CP15" s="473"/>
      <c r="CQ15" s="473"/>
      <c r="CR15" s="473"/>
      <c r="CS15" s="473"/>
      <c r="CT15" s="473"/>
      <c r="CU15" s="473"/>
      <c r="CV15" s="473"/>
      <c r="CW15" s="473"/>
      <c r="CX15" s="473"/>
      <c r="CY15" s="473"/>
      <c r="CZ15" s="473"/>
      <c r="DA15" s="473"/>
      <c r="DB15" s="473"/>
      <c r="DC15" s="473"/>
      <c r="DD15" s="473"/>
      <c r="DE15" s="473"/>
      <c r="DF15" s="473"/>
      <c r="DG15" s="473"/>
      <c r="DH15" s="473"/>
      <c r="DI15" s="473"/>
      <c r="DJ15" s="473"/>
      <c r="DK15" s="473"/>
      <c r="DL15" s="473"/>
      <c r="DM15" s="473"/>
      <c r="DN15" s="473"/>
      <c r="DO15" s="473"/>
      <c r="DP15" s="473"/>
      <c r="DQ15" s="473"/>
      <c r="DR15" s="473"/>
      <c r="DS15" s="473"/>
      <c r="DT15" s="473"/>
      <c r="DU15" s="473"/>
      <c r="DV15" s="473"/>
      <c r="DW15" s="473"/>
      <c r="DX15" s="473"/>
      <c r="DY15" s="473"/>
      <c r="DZ15" s="473"/>
      <c r="EA15" s="473"/>
      <c r="EB15" s="473"/>
      <c r="EC15" s="473"/>
      <c r="ED15" s="473"/>
      <c r="EE15" s="473"/>
      <c r="EF15" s="473"/>
      <c r="EG15" s="473"/>
      <c r="EH15" s="473"/>
      <c r="EI15" s="473"/>
      <c r="EJ15" s="473"/>
      <c r="EK15" s="473"/>
      <c r="EL15" s="473"/>
      <c r="EM15" s="473"/>
      <c r="EN15" s="473"/>
      <c r="EO15" s="473"/>
      <c r="EP15" s="473"/>
      <c r="EQ15" s="473"/>
      <c r="ER15" s="473"/>
      <c r="ES15" s="473"/>
      <c r="ET15" s="473"/>
      <c r="EU15" s="473"/>
      <c r="EV15" s="473"/>
      <c r="EW15" s="473"/>
      <c r="EX15" s="473"/>
      <c r="EY15" s="473"/>
      <c r="EZ15" s="473"/>
      <c r="FA15" s="473"/>
      <c r="FB15" s="473"/>
      <c r="FC15" s="473"/>
      <c r="FD15" s="473"/>
      <c r="FE15" s="473"/>
      <c r="FF15" s="473"/>
      <c r="FG15" s="473"/>
      <c r="FH15" s="473"/>
      <c r="FI15" s="473"/>
      <c r="FJ15" s="473"/>
      <c r="FK15" s="473"/>
      <c r="FL15" s="473"/>
      <c r="FM15" s="473"/>
      <c r="FN15" s="473"/>
      <c r="FO15" s="473"/>
      <c r="FP15" s="473"/>
      <c r="FQ15" s="473"/>
      <c r="FR15" s="473"/>
      <c r="FS15" s="473"/>
      <c r="FT15" s="473"/>
      <c r="FU15" s="473"/>
      <c r="FV15" s="473"/>
      <c r="FW15" s="473"/>
      <c r="FX15" s="473"/>
      <c r="FY15" s="473"/>
      <c r="FZ15" s="473"/>
      <c r="GA15" s="473"/>
      <c r="GB15" s="473"/>
      <c r="GC15" s="473"/>
      <c r="GD15" s="473"/>
      <c r="GE15" s="473"/>
      <c r="GF15" s="473"/>
      <c r="GG15" s="473"/>
      <c r="GH15" s="473"/>
      <c r="GI15" s="473"/>
      <c r="GJ15" s="473"/>
      <c r="GK15" s="473"/>
      <c r="GL15" s="473"/>
      <c r="GM15" s="473"/>
      <c r="GN15" s="473"/>
      <c r="GO15" s="473"/>
      <c r="GP15" s="473"/>
      <c r="GQ15" s="473"/>
      <c r="GR15" s="473"/>
      <c r="GS15" s="473"/>
      <c r="GT15" s="473"/>
      <c r="GU15" s="473"/>
      <c r="GV15" s="473"/>
      <c r="GW15" s="473"/>
      <c r="GX15" s="473"/>
      <c r="GY15" s="473"/>
      <c r="GZ15" s="473"/>
      <c r="HA15" s="473"/>
      <c r="HB15" s="473"/>
      <c r="HC15" s="473"/>
      <c r="HD15" s="473"/>
      <c r="HE15" s="473"/>
      <c r="HF15" s="473"/>
      <c r="HG15" s="473"/>
      <c r="HH15" s="473"/>
      <c r="HI15" s="473"/>
      <c r="HJ15" s="473"/>
      <c r="HK15" s="473"/>
      <c r="HL15" s="473"/>
      <c r="HM15" s="473"/>
      <c r="HN15" s="473"/>
      <c r="HO15" s="473"/>
      <c r="HP15" s="473"/>
      <c r="HQ15" s="473"/>
      <c r="HR15" s="473"/>
      <c r="HS15" s="473"/>
      <c r="HT15" s="473"/>
      <c r="HU15" s="473"/>
      <c r="HV15" s="473"/>
      <c r="HW15" s="473"/>
      <c r="HX15" s="473"/>
      <c r="HY15" s="473"/>
      <c r="HZ15" s="473"/>
      <c r="IA15" s="473"/>
      <c r="IB15" s="473"/>
      <c r="IC15" s="473"/>
      <c r="ID15" s="473"/>
      <c r="IE15" s="473"/>
      <c r="IF15" s="473"/>
      <c r="IG15" s="473"/>
      <c r="IH15" s="473"/>
      <c r="II15" s="473"/>
      <c r="IJ15" s="473"/>
      <c r="IK15" s="473"/>
      <c r="IL15" s="473"/>
      <c r="IM15" s="473"/>
      <c r="IN15" s="473"/>
      <c r="IO15" s="473"/>
      <c r="IP15" s="473"/>
      <c r="IQ15" s="473"/>
      <c r="IR15" s="473"/>
      <c r="IS15" s="473"/>
      <c r="IT15" s="473"/>
      <c r="IU15" s="473"/>
      <c r="IV15" s="473"/>
      <c r="IW15" s="473"/>
      <c r="IX15" s="473"/>
      <c r="IY15" s="473"/>
      <c r="IZ15" s="473"/>
      <c r="JA15" s="473"/>
      <c r="JB15" s="473"/>
      <c r="JC15" s="473"/>
      <c r="JD15" s="473"/>
      <c r="JE15" s="473"/>
      <c r="JF15" s="473"/>
      <c r="JG15" s="473"/>
      <c r="JH15" s="473"/>
      <c r="JI15" s="473"/>
      <c r="JJ15" s="473"/>
      <c r="JK15" s="473"/>
      <c r="JL15" s="473"/>
      <c r="JM15" s="473"/>
      <c r="JN15" s="473"/>
      <c r="JO15" s="473"/>
      <c r="JP15" s="473"/>
      <c r="JQ15" s="473"/>
      <c r="JR15" s="473"/>
      <c r="JS15" s="473"/>
      <c r="JT15" s="473"/>
      <c r="JU15" s="473"/>
      <c r="JV15" s="473"/>
      <c r="JW15" s="473"/>
      <c r="JX15" s="473"/>
      <c r="JY15" s="473"/>
      <c r="JZ15" s="473"/>
      <c r="KA15" s="473"/>
      <c r="KB15" s="473"/>
      <c r="KC15" s="473"/>
      <c r="KD15" s="473"/>
      <c r="KE15" s="473"/>
      <c r="KF15" s="473"/>
      <c r="KG15" s="473"/>
      <c r="KH15" s="473"/>
      <c r="KI15" s="473"/>
      <c r="KJ15" s="473"/>
      <c r="KK15" s="473"/>
      <c r="KL15" s="473"/>
      <c r="KM15" s="473"/>
      <c r="KN15" s="473"/>
      <c r="KO15" s="473"/>
      <c r="KP15" s="473"/>
      <c r="KQ15" s="473"/>
      <c r="KR15" s="473"/>
      <c r="KS15" s="473"/>
      <c r="KT15" s="473"/>
      <c r="KU15" s="473"/>
      <c r="KV15" s="473"/>
      <c r="KW15" s="473"/>
      <c r="KX15" s="473"/>
      <c r="KY15" s="473"/>
      <c r="KZ15" s="473"/>
      <c r="LA15" s="473"/>
      <c r="LB15" s="473"/>
      <c r="LC15" s="473"/>
      <c r="LD15" s="473"/>
      <c r="LE15" s="473"/>
      <c r="LF15" s="473"/>
      <c r="LG15" s="473"/>
      <c r="LH15" s="473"/>
      <c r="LI15" s="473"/>
      <c r="LJ15" s="473"/>
      <c r="LK15" s="473"/>
      <c r="LL15" s="473"/>
      <c r="LM15" s="473"/>
      <c r="LN15" s="473"/>
      <c r="LO15" s="473"/>
      <c r="LP15" s="473"/>
      <c r="LQ15" s="473"/>
      <c r="LR15" s="473"/>
      <c r="LS15" s="473"/>
      <c r="LT15" s="473"/>
      <c r="LU15" s="473"/>
      <c r="LV15" s="473"/>
      <c r="LW15" s="473"/>
      <c r="LX15" s="473"/>
      <c r="LY15" s="473"/>
      <c r="LZ15" s="473"/>
      <c r="MA15" s="473"/>
      <c r="MB15" s="473"/>
      <c r="MC15" s="473"/>
      <c r="MD15" s="473"/>
      <c r="ME15" s="473"/>
      <c r="MF15" s="473"/>
      <c r="MG15" s="473"/>
      <c r="MH15" s="473"/>
      <c r="MI15" s="473"/>
      <c r="MJ15" s="473"/>
      <c r="MK15" s="473"/>
      <c r="ML15" s="473"/>
      <c r="MM15" s="473"/>
      <c r="MN15" s="473"/>
      <c r="MO15" s="473"/>
      <c r="MP15" s="473"/>
      <c r="MQ15" s="473"/>
      <c r="MR15" s="473"/>
      <c r="MS15" s="473"/>
      <c r="MT15" s="473"/>
      <c r="MU15" s="473"/>
      <c r="MV15" s="473"/>
      <c r="MW15" s="473"/>
      <c r="MX15" s="473"/>
      <c r="MY15" s="473"/>
      <c r="MZ15" s="473"/>
      <c r="NA15" s="473"/>
    </row>
    <row r="16" spans="1:366" s="474" customFormat="1" ht="20.25" customHeight="1">
      <c r="A16" s="454" t="str">
        <f t="shared" si="1"/>
        <v>AMMERI MOHAMEDTFT-II-PL-056</v>
      </c>
      <c r="B16" s="455" t="str">
        <f>IF($G16="","",VLOOKUP($G16,WPS!$D$1:$AN$995,35,0))</f>
        <v>TFT II / TFT SUD GAZ 
FIELD DEVELOPMENT</v>
      </c>
      <c r="C16" s="455" t="str">
        <f>IF($G16="","",VLOOKUP($G16,WPS!$D$1:$AN$995,33,0))</f>
        <v>API 1104</v>
      </c>
      <c r="D16" s="455" t="str">
        <f>IF($G16="","",VLOOKUP($G16,WPS!$D$1:$AN$995,34,0))</f>
        <v>API 1104</v>
      </c>
      <c r="E16" s="640" t="s">
        <v>674</v>
      </c>
      <c r="F16" s="640" t="s">
        <v>732</v>
      </c>
      <c r="G16" s="468" t="s">
        <v>602</v>
      </c>
      <c r="H16" s="468" t="s">
        <v>397</v>
      </c>
      <c r="I16" s="469">
        <v>6</v>
      </c>
      <c r="J16" s="468">
        <v>7.1</v>
      </c>
      <c r="K16" s="468" t="s">
        <v>164</v>
      </c>
      <c r="L16" s="470">
        <v>46219</v>
      </c>
      <c r="M16" s="480" t="s">
        <v>702</v>
      </c>
      <c r="N16" s="468" t="s">
        <v>164</v>
      </c>
      <c r="O16" s="470">
        <v>46220</v>
      </c>
      <c r="P16" s="468" t="s">
        <v>528</v>
      </c>
      <c r="Q16" s="443" t="s">
        <v>783</v>
      </c>
      <c r="R16" s="443" t="s">
        <v>783</v>
      </c>
      <c r="S16" s="468" t="s">
        <v>793</v>
      </c>
      <c r="T16" s="470">
        <v>46220</v>
      </c>
      <c r="U16" s="462" t="str">
        <f t="shared" si="2"/>
        <v>API5L_X52</v>
      </c>
      <c r="V16" s="463" t="str">
        <f>IF($G16="","",VLOOKUP($G16,WPS!$D$1:$AL$995,17,0))</f>
        <v xml:space="preserve">SMAW :With/Without Backing </v>
      </c>
      <c r="W16" s="463" t="str">
        <f>IF($G16="","",VLOOKUP($G16,WPS!$D$1:$AL$995,25,0))</f>
        <v>WF-1b</v>
      </c>
      <c r="X16" s="464" t="str">
        <f>IF($G16="","",VLOOKUP($G16,WPS!$D$1:$AL$995,26,0))</f>
        <v xml:space="preserve">WF-2c </v>
      </c>
      <c r="Y16" s="464" t="str">
        <f>IF($G16="","",VLOOKUP($G16,WPS!$D$1:$AL$995,27,0))</f>
        <v>A5.1or A5.5</v>
      </c>
      <c r="Z16" s="464" t="str">
        <f>IF($G16="","",VLOOKUP($G16,WPS!$D$1:$AL$995,28,0))</f>
        <v>A5.1 or A5.5</v>
      </c>
      <c r="AA16" s="464" t="str">
        <f t="shared" si="11"/>
        <v>≥ 2,3/8''  (60,3mm)</v>
      </c>
      <c r="AB16" s="464" t="str">
        <f t="shared" si="3"/>
        <v>≤ 12,750''   323,9mm</v>
      </c>
      <c r="AC16" s="464" t="str">
        <f t="shared" si="4"/>
        <v xml:space="preserve"> SMAW ≥  3,9 mm</v>
      </c>
      <c r="AD16" s="464" t="str">
        <f t="shared" si="5"/>
        <v>≤ 19,05mm</v>
      </c>
      <c r="AE16" s="463" t="str">
        <f>IF(G16="","",VLOOKUP(G16,WPS!$D$1:$AH$4735,3,0))</f>
        <v>SMAW UP HILL MONTANT</v>
      </c>
      <c r="AF16" s="463" t="str">
        <f>IF(AND($G16&lt;&gt;"",$D16="API 1104"),U16,IF(AND($G16&lt;&gt;"",$D16="ASME IX"),VLOOKUP($G16,WPS!$D$1:$AZ$995,42,0),""))</f>
        <v>API5L_X52</v>
      </c>
      <c r="AG16" s="464" t="str">
        <f>IF(G16="","",VLOOKUP(G16,WPS!$D$1:$AH$4735,2,0))</f>
        <v>A</v>
      </c>
      <c r="AH16" s="464" t="str">
        <f t="shared" si="6"/>
        <v>5G</v>
      </c>
      <c r="AI16" s="464" t="str">
        <f t="shared" si="7"/>
        <v>Manuel</v>
      </c>
      <c r="AJ16" s="464" t="s">
        <v>34</v>
      </c>
      <c r="AK16" s="463" t="str">
        <f t="shared" si="8"/>
        <v>UP HILL   Montant</v>
      </c>
      <c r="AL16" s="463" t="str">
        <f>IF($G16="","",VLOOKUP($G16,WPS!$D$1:$AL$995,18,0))</f>
        <v>N/A</v>
      </c>
      <c r="AM16" s="464" t="str">
        <f>IF($G16="","",VLOOKUP($G16,WPS!$D$1:$AL$995,19,0))</f>
        <v>Grp F N°1</v>
      </c>
      <c r="AN16" s="464" t="str">
        <f>IF($G16="","",VLOOKUP($G16,WPS!$D$1:$AL$995,20,0))</f>
        <v>Grp F N°3</v>
      </c>
      <c r="AO16" s="464" t="str">
        <f>IF($G16="","",VLOOKUP($G16,WPS!$D$1:$AL$995,21,0))</f>
        <v>A5.1</v>
      </c>
      <c r="AP16" s="464" t="str">
        <f>IF($G16="","",VLOOKUP($G16,WPS!$D$1:$AL$995,22,0))</f>
        <v>A5.1</v>
      </c>
      <c r="AQ16" s="464" t="str">
        <f>IF($G16="","",VLOOKUP($G16,WPS!$D$1:$AL$995,23,0))</f>
        <v>E 6010</v>
      </c>
      <c r="AR16" s="464" t="str">
        <f>IF($G16="","",VLOOKUP($G16,WPS!$D$1:$AL$995,24,0))</f>
        <v>E 7018</v>
      </c>
      <c r="AS16" s="464" t="str">
        <f t="shared" si="9"/>
        <v>V-H-O</v>
      </c>
      <c r="AT16" s="465" t="str">
        <f>IF($G16="","",VLOOKUP($G16,WPS!$D$1:$AL$995,29,0))</f>
        <v>DC</v>
      </c>
      <c r="AU16" s="465" t="str">
        <f>IF($G16="","",VLOOKUP($G16,WPS!$D$1:$AL$995,30,0))</f>
        <v>(+)</v>
      </c>
      <c r="AV16" s="465" t="str">
        <f>IF($G16="","",VLOOKUP($G16,WPS!$D$1:$AL$995,31,0))</f>
        <v>(+)</v>
      </c>
      <c r="AW16" s="463" t="str">
        <f t="shared" si="10"/>
        <v>SMAW :With/Without  SMAW : With</v>
      </c>
      <c r="AX16" s="464" t="str">
        <f>IF($G16="","",VLOOKUP($G16,WPS!$D$1:$AL$995,15,0))</f>
        <v>100°C Min</v>
      </c>
      <c r="AY16" s="463" t="str">
        <f>IF($G16="","",VLOOKUP($G16,WPS!$D$1:$AX$995,44,0))</f>
        <v>ASME B31.3 édition 2020</v>
      </c>
      <c r="AZ16" s="464">
        <f>IFERROR(VLOOKUP(I16,Feuil1!$O$4:$P$34,2,0),"")</f>
        <v>168.3</v>
      </c>
      <c r="BA16" s="466"/>
      <c r="BB16" s="507">
        <f>IFERROR(VLOOKUP(I16,Feuil1!$O$4:$P$32,2,0),"")</f>
        <v>168.3</v>
      </c>
      <c r="BC16" s="508" t="str">
        <f>IF($G16="","",VLOOKUP($G16,WPS!$D$1:$AL$995,2,0))</f>
        <v>A</v>
      </c>
      <c r="BD16" s="509" t="str">
        <f>IF(M16='VT-PPL'!$Y$6,1,"")</f>
        <v/>
      </c>
      <c r="BE16" s="510" t="str">
        <f>IF(BD16="","",COUNTIF(BD$2:$BD16,BD16))</f>
        <v/>
      </c>
      <c r="BF16" s="509" t="str">
        <f>IF(P16='RT-PPL'!$Q$6,1,"")</f>
        <v/>
      </c>
      <c r="BG16" s="511" t="str">
        <f>IF(BF16="","",COUNTIF(BF$2:$BF16,BF16))</f>
        <v/>
      </c>
      <c r="BH16" s="508" t="str">
        <f>+IF(L16=HOMO!$K$4,1,"")</f>
        <v/>
      </c>
      <c r="BI16" s="510" t="str">
        <f>IF(BH16="","",COUNTIF(BH$2:$BH16,BH16))</f>
        <v/>
      </c>
      <c r="BJ16" s="509" t="str">
        <f>IF(AND(K16="A",M16=Prog!$L$12),1,"")</f>
        <v/>
      </c>
      <c r="BK16" s="510" t="str">
        <f>IF(BJ16="","",COUNTIF(BJ$2:$BJ16,BJ16))</f>
        <v/>
      </c>
      <c r="BL16" s="562">
        <v>15</v>
      </c>
      <c r="BM16" s="506"/>
      <c r="BN16" s="473"/>
      <c r="BO16" s="473"/>
      <c r="BP16" s="473"/>
      <c r="BQ16" s="473"/>
      <c r="BR16" s="473"/>
      <c r="BS16" s="473"/>
      <c r="BT16" s="473"/>
      <c r="BU16" s="473"/>
      <c r="BV16" s="473"/>
      <c r="BW16" s="473"/>
      <c r="BX16" s="473"/>
      <c r="BY16" s="473"/>
      <c r="BZ16" s="473"/>
      <c r="CA16" s="473"/>
      <c r="CB16" s="473"/>
      <c r="CC16" s="473"/>
      <c r="CD16" s="473"/>
      <c r="CE16" s="473"/>
      <c r="CF16" s="473"/>
      <c r="CG16" s="473"/>
      <c r="CH16" s="473"/>
      <c r="CI16" s="473"/>
      <c r="CJ16" s="473"/>
      <c r="CK16" s="473"/>
      <c r="CL16" s="473"/>
      <c r="CM16" s="473"/>
      <c r="CN16" s="473"/>
      <c r="CO16" s="473"/>
      <c r="CP16" s="473"/>
      <c r="CQ16" s="473"/>
      <c r="CR16" s="473"/>
      <c r="CS16" s="473"/>
      <c r="CT16" s="473"/>
      <c r="CU16" s="473"/>
      <c r="CV16" s="473"/>
      <c r="CW16" s="473"/>
      <c r="CX16" s="473"/>
      <c r="CY16" s="473"/>
      <c r="CZ16" s="473"/>
      <c r="DA16" s="473"/>
      <c r="DB16" s="473"/>
      <c r="DC16" s="473"/>
      <c r="DD16" s="473"/>
      <c r="DE16" s="473"/>
      <c r="DF16" s="473"/>
      <c r="DG16" s="473"/>
      <c r="DH16" s="473"/>
      <c r="DI16" s="473"/>
      <c r="DJ16" s="473"/>
      <c r="DK16" s="473"/>
      <c r="DL16" s="473"/>
      <c r="DM16" s="473"/>
      <c r="DN16" s="473"/>
      <c r="DO16" s="473"/>
      <c r="DP16" s="473"/>
      <c r="DQ16" s="473"/>
      <c r="DR16" s="473"/>
      <c r="DS16" s="473"/>
      <c r="DT16" s="473"/>
      <c r="DU16" s="473"/>
      <c r="DV16" s="473"/>
      <c r="DW16" s="473"/>
      <c r="DX16" s="473"/>
      <c r="DY16" s="473"/>
      <c r="DZ16" s="473"/>
      <c r="EA16" s="473"/>
      <c r="EB16" s="473"/>
      <c r="EC16" s="473"/>
      <c r="ED16" s="473"/>
      <c r="EE16" s="473"/>
      <c r="EF16" s="473"/>
      <c r="EG16" s="473"/>
      <c r="EH16" s="473"/>
      <c r="EI16" s="473"/>
      <c r="EJ16" s="473"/>
      <c r="EK16" s="473"/>
      <c r="EL16" s="473"/>
      <c r="EM16" s="473"/>
      <c r="EN16" s="473"/>
      <c r="EO16" s="473"/>
      <c r="EP16" s="473"/>
      <c r="EQ16" s="473"/>
      <c r="ER16" s="473"/>
      <c r="ES16" s="473"/>
      <c r="ET16" s="473"/>
      <c r="EU16" s="473"/>
      <c r="EV16" s="473"/>
      <c r="EW16" s="473"/>
      <c r="EX16" s="473"/>
      <c r="EY16" s="473"/>
      <c r="EZ16" s="473"/>
      <c r="FA16" s="473"/>
      <c r="FB16" s="473"/>
      <c r="FC16" s="473"/>
      <c r="FD16" s="473"/>
      <c r="FE16" s="473"/>
      <c r="FF16" s="473"/>
      <c r="FG16" s="473"/>
      <c r="FH16" s="473"/>
      <c r="FI16" s="473"/>
      <c r="FJ16" s="473"/>
      <c r="FK16" s="473"/>
      <c r="FL16" s="473"/>
      <c r="FM16" s="473"/>
      <c r="FN16" s="473"/>
      <c r="FO16" s="473"/>
      <c r="FP16" s="473"/>
      <c r="FQ16" s="473"/>
      <c r="FR16" s="473"/>
      <c r="FS16" s="473"/>
      <c r="FT16" s="473"/>
      <c r="FU16" s="473"/>
      <c r="FV16" s="473"/>
      <c r="FW16" s="473"/>
      <c r="FX16" s="473"/>
      <c r="FY16" s="473"/>
      <c r="FZ16" s="473"/>
      <c r="GA16" s="473"/>
      <c r="GB16" s="473"/>
      <c r="GC16" s="473"/>
      <c r="GD16" s="473"/>
      <c r="GE16" s="473"/>
      <c r="GF16" s="473"/>
      <c r="GG16" s="473"/>
      <c r="GH16" s="473"/>
      <c r="GI16" s="473"/>
      <c r="GJ16" s="473"/>
      <c r="GK16" s="473"/>
      <c r="GL16" s="473"/>
      <c r="GM16" s="473"/>
      <c r="GN16" s="473"/>
      <c r="GO16" s="473"/>
      <c r="GP16" s="473"/>
      <c r="GQ16" s="473"/>
      <c r="GR16" s="473"/>
      <c r="GS16" s="473"/>
      <c r="GT16" s="473"/>
      <c r="GU16" s="473"/>
      <c r="GV16" s="473"/>
      <c r="GW16" s="473"/>
      <c r="GX16" s="473"/>
      <c r="GY16" s="473"/>
      <c r="GZ16" s="473"/>
      <c r="HA16" s="473"/>
      <c r="HB16" s="473"/>
      <c r="HC16" s="473"/>
      <c r="HD16" s="473"/>
      <c r="HE16" s="473"/>
      <c r="HF16" s="473"/>
      <c r="HG16" s="473"/>
      <c r="HH16" s="473"/>
      <c r="HI16" s="473"/>
      <c r="HJ16" s="473"/>
      <c r="HK16" s="473"/>
      <c r="HL16" s="473"/>
      <c r="HM16" s="473"/>
      <c r="HN16" s="473"/>
      <c r="HO16" s="473"/>
      <c r="HP16" s="473"/>
      <c r="HQ16" s="473"/>
      <c r="HR16" s="473"/>
      <c r="HS16" s="473"/>
      <c r="HT16" s="473"/>
      <c r="HU16" s="473"/>
      <c r="HV16" s="473"/>
      <c r="HW16" s="473"/>
      <c r="HX16" s="473"/>
      <c r="HY16" s="473"/>
      <c r="HZ16" s="473"/>
      <c r="IA16" s="473"/>
      <c r="IB16" s="473"/>
      <c r="IC16" s="473"/>
      <c r="ID16" s="473"/>
      <c r="IE16" s="473"/>
      <c r="IF16" s="473"/>
      <c r="IG16" s="473"/>
      <c r="IH16" s="473"/>
      <c r="II16" s="473"/>
      <c r="IJ16" s="473"/>
      <c r="IK16" s="473"/>
      <c r="IL16" s="473"/>
      <c r="IM16" s="473"/>
      <c r="IN16" s="473"/>
      <c r="IO16" s="473"/>
      <c r="IP16" s="473"/>
      <c r="IQ16" s="473"/>
      <c r="IR16" s="473"/>
      <c r="IS16" s="473"/>
      <c r="IT16" s="473"/>
      <c r="IU16" s="473"/>
      <c r="IV16" s="473"/>
      <c r="IW16" s="473"/>
      <c r="IX16" s="473"/>
      <c r="IY16" s="473"/>
      <c r="IZ16" s="473"/>
      <c r="JA16" s="473"/>
      <c r="JB16" s="473"/>
      <c r="JC16" s="473"/>
      <c r="JD16" s="473"/>
      <c r="JE16" s="473"/>
      <c r="JF16" s="473"/>
      <c r="JG16" s="473"/>
      <c r="JH16" s="473"/>
      <c r="JI16" s="473"/>
      <c r="JJ16" s="473"/>
      <c r="JK16" s="473"/>
      <c r="JL16" s="473"/>
      <c r="JM16" s="473"/>
      <c r="JN16" s="473"/>
      <c r="JO16" s="473"/>
      <c r="JP16" s="473"/>
      <c r="JQ16" s="473"/>
      <c r="JR16" s="473"/>
      <c r="JS16" s="473"/>
      <c r="JT16" s="473"/>
      <c r="JU16" s="473"/>
      <c r="JV16" s="473"/>
      <c r="JW16" s="473"/>
      <c r="JX16" s="473"/>
      <c r="JY16" s="473"/>
      <c r="JZ16" s="473"/>
      <c r="KA16" s="473"/>
      <c r="KB16" s="473"/>
      <c r="KC16" s="473"/>
      <c r="KD16" s="473"/>
      <c r="KE16" s="473"/>
      <c r="KF16" s="473"/>
      <c r="KG16" s="473"/>
      <c r="KH16" s="473"/>
      <c r="KI16" s="473"/>
      <c r="KJ16" s="473"/>
      <c r="KK16" s="473"/>
      <c r="KL16" s="473"/>
      <c r="KM16" s="473"/>
      <c r="KN16" s="473"/>
      <c r="KO16" s="473"/>
      <c r="KP16" s="473"/>
      <c r="KQ16" s="473"/>
      <c r="KR16" s="473"/>
      <c r="KS16" s="473"/>
      <c r="KT16" s="473"/>
      <c r="KU16" s="473"/>
      <c r="KV16" s="473"/>
      <c r="KW16" s="473"/>
      <c r="KX16" s="473"/>
      <c r="KY16" s="473"/>
      <c r="KZ16" s="473"/>
      <c r="LA16" s="473"/>
      <c r="LB16" s="473"/>
      <c r="LC16" s="473"/>
      <c r="LD16" s="473"/>
      <c r="LE16" s="473"/>
      <c r="LF16" s="473"/>
      <c r="LG16" s="473"/>
      <c r="LH16" s="473"/>
      <c r="LI16" s="473"/>
      <c r="LJ16" s="473"/>
      <c r="LK16" s="473"/>
      <c r="LL16" s="473"/>
      <c r="LM16" s="473"/>
      <c r="LN16" s="473"/>
      <c r="LO16" s="473"/>
      <c r="LP16" s="473"/>
      <c r="LQ16" s="473"/>
      <c r="LR16" s="473"/>
      <c r="LS16" s="473"/>
      <c r="LT16" s="473"/>
      <c r="LU16" s="473"/>
      <c r="LV16" s="473"/>
      <c r="LW16" s="473"/>
      <c r="LX16" s="473"/>
      <c r="LY16" s="473"/>
      <c r="LZ16" s="473"/>
      <c r="MA16" s="473"/>
      <c r="MB16" s="473"/>
      <c r="MC16" s="473"/>
      <c r="MD16" s="473"/>
      <c r="ME16" s="473"/>
      <c r="MF16" s="473"/>
      <c r="MG16" s="473"/>
      <c r="MH16" s="473"/>
      <c r="MI16" s="473"/>
      <c r="MJ16" s="473"/>
      <c r="MK16" s="473"/>
      <c r="ML16" s="473"/>
      <c r="MM16" s="473"/>
      <c r="MN16" s="473"/>
      <c r="MO16" s="473"/>
      <c r="MP16" s="473"/>
      <c r="MQ16" s="473"/>
      <c r="MR16" s="473"/>
      <c r="MS16" s="473"/>
      <c r="MT16" s="473"/>
      <c r="MU16" s="473"/>
      <c r="MV16" s="473"/>
      <c r="MW16" s="473"/>
      <c r="MX16" s="473"/>
      <c r="MY16" s="473"/>
      <c r="MZ16" s="473"/>
      <c r="NA16" s="473"/>
    </row>
    <row r="17" spans="1:366" s="472" customFormat="1" ht="20.25" customHeight="1">
      <c r="A17" s="454" t="str">
        <f t="shared" si="1"/>
        <v>HABIK ZOHIRTFT-II-REP-PL026</v>
      </c>
      <c r="B17" s="455" t="str">
        <f>IF($G17="","",VLOOKUP($G17,WPS!$D$1:$AN$995,35,0))</f>
        <v>TFT II / TFT SUD GAZ 
FIELD DEVELOPMENT</v>
      </c>
      <c r="C17" s="455" t="str">
        <f>IF($G17="","",VLOOKUP($G17,WPS!$D$1:$AN$995,33,0))</f>
        <v>API 1104</v>
      </c>
      <c r="D17" s="455" t="str">
        <f>IF($G17="","",VLOOKUP($G17,WPS!$D$1:$AN$995,34,0))</f>
        <v>API 1104</v>
      </c>
      <c r="E17" s="640" t="s">
        <v>676</v>
      </c>
      <c r="F17" s="640" t="s">
        <v>733</v>
      </c>
      <c r="G17" s="468" t="s">
        <v>600</v>
      </c>
      <c r="H17" s="468" t="s">
        <v>397</v>
      </c>
      <c r="I17" s="469">
        <v>6</v>
      </c>
      <c r="J17" s="468">
        <v>7.1</v>
      </c>
      <c r="K17" s="468" t="s">
        <v>164</v>
      </c>
      <c r="L17" s="470">
        <v>46220</v>
      </c>
      <c r="M17" s="480" t="s">
        <v>703</v>
      </c>
      <c r="N17" s="468" t="s">
        <v>164</v>
      </c>
      <c r="O17" s="470">
        <v>46221</v>
      </c>
      <c r="P17" s="468" t="s">
        <v>529</v>
      </c>
      <c r="Q17" s="443" t="s">
        <v>783</v>
      </c>
      <c r="R17" s="443" t="s">
        <v>783</v>
      </c>
      <c r="S17" s="468" t="s">
        <v>794</v>
      </c>
      <c r="T17" s="470">
        <v>46221</v>
      </c>
      <c r="U17" s="462" t="str">
        <f t="shared" si="2"/>
        <v>API5L_X52</v>
      </c>
      <c r="V17" s="463" t="str">
        <f>IF($G17="","",VLOOKUP($G17,WPS!$D$1:$AL$995,17,0))</f>
        <v xml:space="preserve">SMAW :With/Without Backing </v>
      </c>
      <c r="W17" s="463" t="str">
        <f>IF($G17="","",VLOOKUP($G17,WPS!$D$1:$AL$995,25,0))</f>
        <v>WF-1b</v>
      </c>
      <c r="X17" s="464" t="str">
        <f>IF($G17="","",VLOOKUP($G17,WPS!$D$1:$AL$995,26,0))</f>
        <v xml:space="preserve">WF-2c </v>
      </c>
      <c r="Y17" s="464" t="str">
        <f>IF($G17="","",VLOOKUP($G17,WPS!$D$1:$AL$995,27,0))</f>
        <v>A5.1or A5.5</v>
      </c>
      <c r="Z17" s="464" t="str">
        <f>IF($G17="","",VLOOKUP($G17,WPS!$D$1:$AL$995,28,0))</f>
        <v>A5.1 or A5.5</v>
      </c>
      <c r="AA17" s="464" t="str">
        <f t="shared" si="11"/>
        <v>≥ 2,3/8''  (60,3mm)</v>
      </c>
      <c r="AB17" s="464" t="str">
        <f t="shared" si="3"/>
        <v>≤ 12,750''   323,9mm</v>
      </c>
      <c r="AC17" s="464" t="str">
        <f t="shared" si="4"/>
        <v xml:space="preserve"> SMAW ≥  3,9 mm</v>
      </c>
      <c r="AD17" s="464" t="str">
        <f t="shared" si="5"/>
        <v>≤ 19,05mm</v>
      </c>
      <c r="AE17" s="463" t="str">
        <f>IF(G17="","",VLOOKUP(G17,WPS!$D$1:$AH$4735,3,0))</f>
        <v>SMAW UP HILL MONTANT</v>
      </c>
      <c r="AF17" s="463" t="str">
        <f>IF(AND($G17&lt;&gt;"",$D17="API 1104"),U17,IF(AND($G17&lt;&gt;"",$D17="ASME IX"),VLOOKUP($G17,WPS!$D$1:$AZ$995,42,0),""))</f>
        <v>API5L_X52</v>
      </c>
      <c r="AG17" s="464" t="str">
        <f>IF(G17="","",VLOOKUP(G17,WPS!$D$1:$AH$4735,2,0))</f>
        <v>A</v>
      </c>
      <c r="AH17" s="464" t="str">
        <f t="shared" si="6"/>
        <v>5G</v>
      </c>
      <c r="AI17" s="464" t="str">
        <f t="shared" si="7"/>
        <v>Manuel</v>
      </c>
      <c r="AJ17" s="464" t="s">
        <v>34</v>
      </c>
      <c r="AK17" s="463" t="str">
        <f t="shared" si="8"/>
        <v>UP HILL   Montant</v>
      </c>
      <c r="AL17" s="463" t="str">
        <f>IF($G17="","",VLOOKUP($G17,WPS!$D$1:$AL$995,18,0))</f>
        <v>N/A</v>
      </c>
      <c r="AM17" s="464" t="str">
        <f>IF($G17="","",VLOOKUP($G17,WPS!$D$1:$AL$995,19,0))</f>
        <v>Grp F N°1</v>
      </c>
      <c r="AN17" s="464" t="str">
        <f>IF($G17="","",VLOOKUP($G17,WPS!$D$1:$AL$995,20,0))</f>
        <v>Grp F N°3</v>
      </c>
      <c r="AO17" s="464" t="str">
        <f>IF($G17="","",VLOOKUP($G17,WPS!$D$1:$AL$995,21,0))</f>
        <v>A5.1</v>
      </c>
      <c r="AP17" s="464" t="str">
        <f>IF($G17="","",VLOOKUP($G17,WPS!$D$1:$AL$995,22,0))</f>
        <v>A5.1</v>
      </c>
      <c r="AQ17" s="464" t="str">
        <f>IF($G17="","",VLOOKUP($G17,WPS!$D$1:$AL$995,23,0))</f>
        <v>E 6010</v>
      </c>
      <c r="AR17" s="464" t="str">
        <f>IF($G17="","",VLOOKUP($G17,WPS!$D$1:$AL$995,24,0))</f>
        <v>E 7018</v>
      </c>
      <c r="AS17" s="464" t="str">
        <f t="shared" si="9"/>
        <v>V-H-O</v>
      </c>
      <c r="AT17" s="465" t="str">
        <f>IF($G17="","",VLOOKUP($G17,WPS!$D$1:$AL$995,29,0))</f>
        <v>DC</v>
      </c>
      <c r="AU17" s="465" t="str">
        <f>IF($G17="","",VLOOKUP($G17,WPS!$D$1:$AL$995,30,0))</f>
        <v>(+)</v>
      </c>
      <c r="AV17" s="465" t="str">
        <f>IF($G17="","",VLOOKUP($G17,WPS!$D$1:$AL$995,31,0))</f>
        <v>(+)</v>
      </c>
      <c r="AW17" s="463" t="str">
        <f t="shared" si="10"/>
        <v>SMAW :With/Without  SMAW : With</v>
      </c>
      <c r="AX17" s="464" t="str">
        <f>IF($G17="","",VLOOKUP($G17,WPS!$D$1:$AL$995,15,0))</f>
        <v>100°C Min</v>
      </c>
      <c r="AY17" s="463" t="str">
        <f>IF($G17="","",VLOOKUP($G17,WPS!$D$1:$AX$995,44,0))</f>
        <v>ASME B31.3 édition 2022</v>
      </c>
      <c r="AZ17" s="464">
        <f>IFERROR(VLOOKUP(I17,Feuil1!$O$4:$P$34,2,0),"")</f>
        <v>168.3</v>
      </c>
      <c r="BA17" s="466"/>
      <c r="BB17" s="507">
        <f>IFERROR(VLOOKUP(I17,Feuil1!$O$4:$P$32,2,0),"")</f>
        <v>168.3</v>
      </c>
      <c r="BC17" s="508" t="str">
        <f>IF($G17="","",VLOOKUP($G17,WPS!$D$1:$AL$995,2,0))</f>
        <v>A</v>
      </c>
      <c r="BD17" s="509" t="str">
        <f>IF(M17='VT-PPL'!$Y$6,1,"")</f>
        <v/>
      </c>
      <c r="BE17" s="510" t="str">
        <f>IF(BD17="","",COUNTIF(BD$2:$BD17,BD17))</f>
        <v/>
      </c>
      <c r="BF17" s="509" t="str">
        <f>IF(P17='RT-PPL'!$Q$6,1,"")</f>
        <v/>
      </c>
      <c r="BG17" s="511" t="str">
        <f>IF(BF17="","",COUNTIF(BF$2:$BF17,BF17))</f>
        <v/>
      </c>
      <c r="BH17" s="508" t="str">
        <f>+IF(L17=HOMO!$K$4,1,"")</f>
        <v/>
      </c>
      <c r="BI17" s="510" t="str">
        <f>IF(BH17="","",COUNTIF(BH$2:$BH17,BH17))</f>
        <v/>
      </c>
      <c r="BJ17" s="509" t="str">
        <f>IF(AND(K17="A",M17=Prog!$L$12),1,"")</f>
        <v/>
      </c>
      <c r="BK17" s="510" t="str">
        <f>IF(BJ17="","",COUNTIF(BJ$2:$BJ17,BJ17))</f>
        <v/>
      </c>
      <c r="BL17" s="562">
        <v>16</v>
      </c>
      <c r="BM17" s="506"/>
      <c r="BN17" s="473"/>
      <c r="BO17" s="473"/>
      <c r="BP17" s="473"/>
      <c r="BQ17" s="473"/>
      <c r="BR17" s="473"/>
      <c r="BS17" s="473"/>
      <c r="BT17" s="473"/>
      <c r="BU17" s="473"/>
      <c r="BV17" s="473"/>
      <c r="BW17" s="473"/>
      <c r="BX17" s="473"/>
      <c r="BY17" s="473"/>
      <c r="BZ17" s="473"/>
      <c r="CA17" s="473"/>
      <c r="CB17" s="473"/>
      <c r="CC17" s="473"/>
      <c r="CD17" s="473"/>
      <c r="CE17" s="473"/>
      <c r="CF17" s="473"/>
      <c r="CG17" s="473"/>
      <c r="CH17" s="473"/>
      <c r="CI17" s="473"/>
      <c r="CJ17" s="473"/>
      <c r="CK17" s="473"/>
      <c r="CL17" s="473"/>
      <c r="CM17" s="473"/>
      <c r="CN17" s="473"/>
      <c r="CO17" s="473"/>
      <c r="CP17" s="473"/>
      <c r="CQ17" s="473"/>
      <c r="CR17" s="473"/>
      <c r="CS17" s="473"/>
      <c r="CT17" s="473"/>
      <c r="CU17" s="473"/>
      <c r="CV17" s="473"/>
      <c r="CW17" s="473"/>
      <c r="CX17" s="473"/>
      <c r="CY17" s="473"/>
      <c r="CZ17" s="473"/>
      <c r="DA17" s="473"/>
      <c r="DB17" s="473"/>
      <c r="DC17" s="473"/>
      <c r="DD17" s="473"/>
      <c r="DE17" s="473"/>
      <c r="DF17" s="473"/>
      <c r="DG17" s="473"/>
      <c r="DH17" s="473"/>
      <c r="DI17" s="473"/>
      <c r="DJ17" s="473"/>
      <c r="DK17" s="473"/>
      <c r="DL17" s="473"/>
      <c r="DM17" s="473"/>
      <c r="DN17" s="473"/>
      <c r="DO17" s="473"/>
      <c r="DP17" s="473"/>
      <c r="DQ17" s="473"/>
      <c r="DR17" s="473"/>
      <c r="DS17" s="473"/>
      <c r="DT17" s="473"/>
      <c r="DU17" s="473"/>
      <c r="DV17" s="473"/>
      <c r="DW17" s="473"/>
      <c r="DX17" s="473"/>
      <c r="DY17" s="473"/>
      <c r="DZ17" s="473"/>
      <c r="EA17" s="473"/>
      <c r="EB17" s="473"/>
      <c r="EC17" s="473"/>
      <c r="ED17" s="473"/>
      <c r="EE17" s="473"/>
      <c r="EF17" s="473"/>
      <c r="EG17" s="473"/>
      <c r="EH17" s="473"/>
      <c r="EI17" s="473"/>
      <c r="EJ17" s="473"/>
      <c r="EK17" s="473"/>
      <c r="EL17" s="473"/>
      <c r="EM17" s="473"/>
      <c r="EN17" s="473"/>
      <c r="EO17" s="473"/>
      <c r="EP17" s="473"/>
      <c r="EQ17" s="473"/>
      <c r="ER17" s="473"/>
      <c r="ES17" s="473"/>
      <c r="ET17" s="473"/>
      <c r="EU17" s="473"/>
      <c r="EV17" s="473"/>
      <c r="EW17" s="473"/>
      <c r="EX17" s="473"/>
      <c r="EY17" s="473"/>
      <c r="EZ17" s="473"/>
      <c r="FA17" s="473"/>
      <c r="FB17" s="473"/>
      <c r="FC17" s="473"/>
      <c r="FD17" s="473"/>
      <c r="FE17" s="473"/>
      <c r="FF17" s="473"/>
      <c r="FG17" s="473"/>
      <c r="FH17" s="473"/>
      <c r="FI17" s="473"/>
      <c r="FJ17" s="473"/>
      <c r="FK17" s="473"/>
      <c r="FL17" s="473"/>
      <c r="FM17" s="473"/>
      <c r="FN17" s="473"/>
      <c r="FO17" s="473"/>
      <c r="FP17" s="473"/>
      <c r="FQ17" s="473"/>
      <c r="FR17" s="473"/>
      <c r="FS17" s="473"/>
      <c r="FT17" s="473"/>
      <c r="FU17" s="473"/>
      <c r="FV17" s="473"/>
      <c r="FW17" s="473"/>
      <c r="FX17" s="473"/>
      <c r="FY17" s="473"/>
      <c r="FZ17" s="473"/>
      <c r="GA17" s="473"/>
      <c r="GB17" s="473"/>
      <c r="GC17" s="473"/>
      <c r="GD17" s="473"/>
      <c r="GE17" s="473"/>
      <c r="GF17" s="473"/>
      <c r="GG17" s="473"/>
      <c r="GH17" s="473"/>
      <c r="GI17" s="473"/>
      <c r="GJ17" s="473"/>
      <c r="GK17" s="473"/>
      <c r="GL17" s="473"/>
      <c r="GM17" s="473"/>
      <c r="GN17" s="473"/>
      <c r="GO17" s="473"/>
      <c r="GP17" s="473"/>
      <c r="GQ17" s="473"/>
      <c r="GR17" s="473"/>
      <c r="GS17" s="473"/>
      <c r="GT17" s="473"/>
      <c r="GU17" s="473"/>
      <c r="GV17" s="473"/>
      <c r="GW17" s="473"/>
      <c r="GX17" s="473"/>
      <c r="GY17" s="473"/>
      <c r="GZ17" s="473"/>
      <c r="HA17" s="473"/>
      <c r="HB17" s="473"/>
      <c r="HC17" s="473"/>
      <c r="HD17" s="473"/>
      <c r="HE17" s="473"/>
      <c r="HF17" s="473"/>
      <c r="HG17" s="473"/>
      <c r="HH17" s="473"/>
      <c r="HI17" s="473"/>
      <c r="HJ17" s="473"/>
      <c r="HK17" s="473"/>
      <c r="HL17" s="473"/>
      <c r="HM17" s="473"/>
      <c r="HN17" s="473"/>
      <c r="HO17" s="473"/>
      <c r="HP17" s="473"/>
      <c r="HQ17" s="473"/>
      <c r="HR17" s="473"/>
      <c r="HS17" s="473"/>
      <c r="HT17" s="473"/>
      <c r="HU17" s="473"/>
      <c r="HV17" s="473"/>
      <c r="HW17" s="473"/>
      <c r="HX17" s="473"/>
      <c r="HY17" s="473"/>
      <c r="HZ17" s="473"/>
      <c r="IA17" s="473"/>
      <c r="IB17" s="473"/>
      <c r="IC17" s="473"/>
      <c r="ID17" s="473"/>
      <c r="IE17" s="473"/>
      <c r="IF17" s="473"/>
      <c r="IG17" s="473"/>
      <c r="IH17" s="473"/>
      <c r="II17" s="473"/>
      <c r="IJ17" s="473"/>
      <c r="IK17" s="473"/>
      <c r="IL17" s="473"/>
      <c r="IM17" s="473"/>
      <c r="IN17" s="473"/>
      <c r="IO17" s="473"/>
      <c r="IP17" s="473"/>
      <c r="IQ17" s="473"/>
      <c r="IR17" s="473"/>
      <c r="IS17" s="473"/>
      <c r="IT17" s="473"/>
      <c r="IU17" s="473"/>
      <c r="IV17" s="473"/>
      <c r="IW17" s="473"/>
      <c r="IX17" s="473"/>
      <c r="IY17" s="473"/>
      <c r="IZ17" s="473"/>
      <c r="JA17" s="473"/>
      <c r="JB17" s="473"/>
      <c r="JC17" s="473"/>
      <c r="JD17" s="473"/>
      <c r="JE17" s="473"/>
      <c r="JF17" s="473"/>
      <c r="JG17" s="473"/>
      <c r="JH17" s="473"/>
      <c r="JI17" s="473"/>
      <c r="JJ17" s="473"/>
      <c r="JK17" s="473"/>
      <c r="JL17" s="473"/>
      <c r="JM17" s="473"/>
      <c r="JN17" s="473"/>
      <c r="JO17" s="473"/>
      <c r="JP17" s="473"/>
      <c r="JQ17" s="473"/>
      <c r="JR17" s="473"/>
      <c r="JS17" s="473"/>
      <c r="JT17" s="473"/>
      <c r="JU17" s="473"/>
      <c r="JV17" s="473"/>
      <c r="JW17" s="473"/>
      <c r="JX17" s="473"/>
      <c r="JY17" s="473"/>
      <c r="JZ17" s="473"/>
      <c r="KA17" s="473"/>
      <c r="KB17" s="473"/>
      <c r="KC17" s="473"/>
      <c r="KD17" s="473"/>
      <c r="KE17" s="473"/>
      <c r="KF17" s="473"/>
      <c r="KG17" s="473"/>
      <c r="KH17" s="473"/>
      <c r="KI17" s="473"/>
      <c r="KJ17" s="473"/>
      <c r="KK17" s="473"/>
      <c r="KL17" s="473"/>
      <c r="KM17" s="473"/>
      <c r="KN17" s="473"/>
      <c r="KO17" s="473"/>
      <c r="KP17" s="473"/>
      <c r="KQ17" s="473"/>
      <c r="KR17" s="473"/>
      <c r="KS17" s="473"/>
      <c r="KT17" s="473"/>
      <c r="KU17" s="473"/>
      <c r="KV17" s="473"/>
      <c r="KW17" s="473"/>
      <c r="KX17" s="473"/>
      <c r="KY17" s="473"/>
      <c r="KZ17" s="473"/>
      <c r="LA17" s="473"/>
      <c r="LB17" s="473"/>
      <c r="LC17" s="473"/>
      <c r="LD17" s="473"/>
      <c r="LE17" s="473"/>
      <c r="LF17" s="473"/>
      <c r="LG17" s="473"/>
      <c r="LH17" s="473"/>
      <c r="LI17" s="473"/>
      <c r="LJ17" s="473"/>
      <c r="LK17" s="473"/>
      <c r="LL17" s="473"/>
      <c r="LM17" s="473"/>
      <c r="LN17" s="473"/>
      <c r="LO17" s="473"/>
      <c r="LP17" s="473"/>
      <c r="LQ17" s="473"/>
      <c r="LR17" s="473"/>
      <c r="LS17" s="473"/>
      <c r="LT17" s="473"/>
      <c r="LU17" s="473"/>
      <c r="LV17" s="473"/>
      <c r="LW17" s="473"/>
      <c r="LX17" s="473"/>
      <c r="LY17" s="473"/>
      <c r="LZ17" s="473"/>
      <c r="MA17" s="473"/>
      <c r="MB17" s="473"/>
      <c r="MC17" s="473"/>
      <c r="MD17" s="473"/>
      <c r="ME17" s="473"/>
      <c r="MF17" s="473"/>
      <c r="MG17" s="473"/>
      <c r="MH17" s="473"/>
      <c r="MI17" s="473"/>
      <c r="MJ17" s="473"/>
      <c r="MK17" s="473"/>
      <c r="ML17" s="473"/>
      <c r="MM17" s="473"/>
      <c r="MN17" s="473"/>
      <c r="MO17" s="473"/>
      <c r="MP17" s="473"/>
      <c r="MQ17" s="473"/>
      <c r="MR17" s="473"/>
      <c r="MS17" s="473"/>
      <c r="MT17" s="473"/>
      <c r="MU17" s="473"/>
      <c r="MV17" s="473"/>
      <c r="MW17" s="473"/>
      <c r="MX17" s="473"/>
      <c r="MY17" s="473"/>
      <c r="MZ17" s="473"/>
      <c r="NA17" s="473"/>
      <c r="NB17" s="474"/>
    </row>
    <row r="18" spans="1:366" s="472" customFormat="1" ht="20.25" customHeight="1">
      <c r="A18" s="454" t="str">
        <f t="shared" si="1"/>
        <v>AMMERI MOHAMEDTFT-II-REP-PL026</v>
      </c>
      <c r="B18" s="455" t="str">
        <f>IF($G18="","",VLOOKUP($G18,WPS!$D$1:$AN$995,35,0))</f>
        <v>TFT II / TFT SUD GAZ 
FIELD DEVELOPMENT</v>
      </c>
      <c r="C18" s="455" t="str">
        <f>IF($G18="","",VLOOKUP($G18,WPS!$D$1:$AN$995,33,0))</f>
        <v>API 1104</v>
      </c>
      <c r="D18" s="455" t="str">
        <f>IF($G18="","",VLOOKUP($G18,WPS!$D$1:$AN$995,34,0))</f>
        <v>API 1104</v>
      </c>
      <c r="E18" s="640" t="s">
        <v>674</v>
      </c>
      <c r="F18" s="640" t="s">
        <v>732</v>
      </c>
      <c r="G18" s="468" t="s">
        <v>600</v>
      </c>
      <c r="H18" s="468" t="s">
        <v>397</v>
      </c>
      <c r="I18" s="469">
        <v>6</v>
      </c>
      <c r="J18" s="468">
        <v>7.1</v>
      </c>
      <c r="K18" s="468" t="s">
        <v>164</v>
      </c>
      <c r="L18" s="470">
        <v>46220</v>
      </c>
      <c r="M18" s="480" t="s">
        <v>703</v>
      </c>
      <c r="N18" s="468" t="s">
        <v>164</v>
      </c>
      <c r="O18" s="470">
        <v>46221</v>
      </c>
      <c r="P18" s="468" t="s">
        <v>529</v>
      </c>
      <c r="Q18" s="443" t="s">
        <v>783</v>
      </c>
      <c r="R18" s="443" t="s">
        <v>783</v>
      </c>
      <c r="S18" s="468" t="s">
        <v>795</v>
      </c>
      <c r="T18" s="470">
        <v>46221</v>
      </c>
      <c r="U18" s="462" t="str">
        <f t="shared" si="2"/>
        <v>API5L_X52</v>
      </c>
      <c r="V18" s="463" t="str">
        <f>IF($G18="","",VLOOKUP($G18,WPS!$D$1:$AL$995,17,0))</f>
        <v xml:space="preserve">SMAW :With/Without Backing </v>
      </c>
      <c r="W18" s="463" t="str">
        <f>IF($G18="","",VLOOKUP($G18,WPS!$D$1:$AL$995,25,0))</f>
        <v>WF-1b</v>
      </c>
      <c r="X18" s="464" t="str">
        <f>IF($G18="","",VLOOKUP($G18,WPS!$D$1:$AL$995,26,0))</f>
        <v xml:space="preserve">WF-2c </v>
      </c>
      <c r="Y18" s="464" t="str">
        <f>IF($G18="","",VLOOKUP($G18,WPS!$D$1:$AL$995,27,0))</f>
        <v>A5.1or A5.5</v>
      </c>
      <c r="Z18" s="464" t="str">
        <f>IF($G18="","",VLOOKUP($G18,WPS!$D$1:$AL$995,28,0))</f>
        <v>A5.1 or A5.5</v>
      </c>
      <c r="AA18" s="464" t="str">
        <f t="shared" si="11"/>
        <v>≥ 2,3/8''  (60,3mm)</v>
      </c>
      <c r="AB18" s="464" t="str">
        <f t="shared" si="3"/>
        <v>≤ 12,750''   323,9mm</v>
      </c>
      <c r="AC18" s="464" t="str">
        <f t="shared" si="4"/>
        <v xml:space="preserve"> SMAW ≥  3,9 mm</v>
      </c>
      <c r="AD18" s="464" t="str">
        <f t="shared" si="5"/>
        <v>≤ 19,05mm</v>
      </c>
      <c r="AE18" s="463" t="str">
        <f>IF(G18="","",VLOOKUP(G18,WPS!$D$1:$AH$4735,3,0))</f>
        <v>SMAW UP HILL MONTANT</v>
      </c>
      <c r="AF18" s="463" t="str">
        <f>IF(AND($G18&lt;&gt;"",$D18="API 1104"),U18,IF(AND($G18&lt;&gt;"",$D18="ASME IX"),VLOOKUP($G18,WPS!$D$1:$AZ$995,42,0),""))</f>
        <v>API5L_X52</v>
      </c>
      <c r="AG18" s="464" t="str">
        <f>IF(G18="","",VLOOKUP(G18,WPS!$D$1:$AH$4735,2,0))</f>
        <v>A</v>
      </c>
      <c r="AH18" s="464" t="str">
        <f t="shared" si="6"/>
        <v>5G</v>
      </c>
      <c r="AI18" s="464" t="str">
        <f t="shared" si="7"/>
        <v>Manuel</v>
      </c>
      <c r="AJ18" s="464" t="s">
        <v>34</v>
      </c>
      <c r="AK18" s="463" t="str">
        <f t="shared" si="8"/>
        <v>UP HILL   Montant</v>
      </c>
      <c r="AL18" s="463" t="str">
        <f>IF($G18="","",VLOOKUP($G18,WPS!$D$1:$AL$995,18,0))</f>
        <v>N/A</v>
      </c>
      <c r="AM18" s="464" t="str">
        <f>IF($G18="","",VLOOKUP($G18,WPS!$D$1:$AL$995,19,0))</f>
        <v>Grp F N°1</v>
      </c>
      <c r="AN18" s="464" t="str">
        <f>IF($G18="","",VLOOKUP($G18,WPS!$D$1:$AL$995,20,0))</f>
        <v>Grp F N°3</v>
      </c>
      <c r="AO18" s="464" t="str">
        <f>IF($G18="","",VLOOKUP($G18,WPS!$D$1:$AL$995,21,0))</f>
        <v>A5.1</v>
      </c>
      <c r="AP18" s="464" t="str">
        <f>IF($G18="","",VLOOKUP($G18,WPS!$D$1:$AL$995,22,0))</f>
        <v>A5.1</v>
      </c>
      <c r="AQ18" s="464" t="str">
        <f>IF($G18="","",VLOOKUP($G18,WPS!$D$1:$AL$995,23,0))</f>
        <v>E 6010</v>
      </c>
      <c r="AR18" s="464" t="str">
        <f>IF($G18="","",VLOOKUP($G18,WPS!$D$1:$AL$995,24,0))</f>
        <v>E 7018</v>
      </c>
      <c r="AS18" s="464" t="str">
        <f t="shared" si="9"/>
        <v>V-H-O</v>
      </c>
      <c r="AT18" s="465" t="str">
        <f>IF($G18="","",VLOOKUP($G18,WPS!$D$1:$AL$995,29,0))</f>
        <v>DC</v>
      </c>
      <c r="AU18" s="465" t="str">
        <f>IF($G18="","",VLOOKUP($G18,WPS!$D$1:$AL$995,30,0))</f>
        <v>(+)</v>
      </c>
      <c r="AV18" s="465" t="str">
        <f>IF($G18="","",VLOOKUP($G18,WPS!$D$1:$AL$995,31,0))</f>
        <v>(+)</v>
      </c>
      <c r="AW18" s="463" t="str">
        <f t="shared" si="10"/>
        <v>SMAW :With/Without  SMAW : With</v>
      </c>
      <c r="AX18" s="464" t="str">
        <f>IF($G18="","",VLOOKUP($G18,WPS!$D$1:$AL$995,15,0))</f>
        <v>100°C Min</v>
      </c>
      <c r="AY18" s="463" t="str">
        <f>IF($G18="","",VLOOKUP($G18,WPS!$D$1:$AX$995,44,0))</f>
        <v>ASME B31.3 édition 2022</v>
      </c>
      <c r="AZ18" s="464">
        <f>IFERROR(VLOOKUP(I18,Feuil1!$O$4:$P$34,2,0),"")</f>
        <v>168.3</v>
      </c>
      <c r="BA18" s="466"/>
      <c r="BB18" s="507">
        <f>IFERROR(VLOOKUP(I18,Feuil1!$O$4:$P$32,2,0),"")</f>
        <v>168.3</v>
      </c>
      <c r="BC18" s="508" t="str">
        <f>IF($G18="","",VLOOKUP($G18,WPS!$D$1:$AL$995,2,0))</f>
        <v>A</v>
      </c>
      <c r="BD18" s="509" t="str">
        <f>IF(M18='VT-PPL'!$Y$6,1,"")</f>
        <v/>
      </c>
      <c r="BE18" s="510" t="str">
        <f>IF(BD18="","",COUNTIF(BD$2:$BD18,BD18))</f>
        <v/>
      </c>
      <c r="BF18" s="509" t="str">
        <f>IF(P18='RT-PPL'!$Q$6,1,"")</f>
        <v/>
      </c>
      <c r="BG18" s="511" t="str">
        <f>IF(BF18="","",COUNTIF(BF$2:$BF18,BF18))</f>
        <v/>
      </c>
      <c r="BH18" s="508" t="str">
        <f>+IF(L18=HOMO!$K$4,1,"")</f>
        <v/>
      </c>
      <c r="BI18" s="510" t="str">
        <f>IF(BH18="","",COUNTIF(BH$2:$BH18,BH18))</f>
        <v/>
      </c>
      <c r="BJ18" s="509" t="str">
        <f>IF(AND(K18="A",M18=Prog!$L$12),1,"")</f>
        <v/>
      </c>
      <c r="BK18" s="510" t="str">
        <f>IF(BJ18="","",COUNTIF(BJ$2:$BJ18,BJ18))</f>
        <v/>
      </c>
      <c r="BL18" s="562">
        <v>17</v>
      </c>
      <c r="BM18" s="506"/>
      <c r="BN18" s="473"/>
      <c r="BO18" s="473"/>
      <c r="BP18" s="473"/>
      <c r="BQ18" s="473"/>
      <c r="BR18" s="473"/>
      <c r="BS18" s="473"/>
      <c r="BT18" s="473"/>
      <c r="BU18" s="473"/>
      <c r="BV18" s="473"/>
      <c r="BW18" s="473"/>
      <c r="BX18" s="473"/>
      <c r="BY18" s="473"/>
      <c r="BZ18" s="473"/>
      <c r="CA18" s="473"/>
      <c r="CB18" s="473"/>
      <c r="CC18" s="473"/>
      <c r="CD18" s="473"/>
      <c r="CE18" s="473"/>
      <c r="CF18" s="473"/>
      <c r="CG18" s="473"/>
      <c r="CH18" s="473"/>
      <c r="CI18" s="473"/>
      <c r="CJ18" s="473"/>
      <c r="CK18" s="473"/>
      <c r="CL18" s="473"/>
      <c r="CM18" s="473"/>
      <c r="CN18" s="473"/>
      <c r="CO18" s="473"/>
      <c r="CP18" s="473"/>
      <c r="CQ18" s="473"/>
      <c r="CR18" s="473"/>
      <c r="CS18" s="473"/>
      <c r="CT18" s="473"/>
      <c r="CU18" s="473"/>
      <c r="CV18" s="473"/>
      <c r="CW18" s="473"/>
      <c r="CX18" s="473"/>
      <c r="CY18" s="473"/>
      <c r="CZ18" s="473"/>
      <c r="DA18" s="473"/>
      <c r="DB18" s="473"/>
      <c r="DC18" s="473"/>
      <c r="DD18" s="473"/>
      <c r="DE18" s="473"/>
      <c r="DF18" s="473"/>
      <c r="DG18" s="473"/>
      <c r="DH18" s="473"/>
      <c r="DI18" s="473"/>
      <c r="DJ18" s="473"/>
      <c r="DK18" s="473"/>
      <c r="DL18" s="473"/>
      <c r="DM18" s="473"/>
      <c r="DN18" s="473"/>
      <c r="DO18" s="473"/>
      <c r="DP18" s="473"/>
      <c r="DQ18" s="473"/>
      <c r="DR18" s="473"/>
      <c r="DS18" s="473"/>
      <c r="DT18" s="473"/>
      <c r="DU18" s="473"/>
      <c r="DV18" s="473"/>
      <c r="DW18" s="473"/>
      <c r="DX18" s="473"/>
      <c r="DY18" s="473"/>
      <c r="DZ18" s="473"/>
      <c r="EA18" s="473"/>
      <c r="EB18" s="473"/>
      <c r="EC18" s="473"/>
      <c r="ED18" s="473"/>
      <c r="EE18" s="473"/>
      <c r="EF18" s="473"/>
      <c r="EG18" s="473"/>
      <c r="EH18" s="473"/>
      <c r="EI18" s="473"/>
      <c r="EJ18" s="473"/>
      <c r="EK18" s="473"/>
      <c r="EL18" s="473"/>
      <c r="EM18" s="473"/>
      <c r="EN18" s="473"/>
      <c r="EO18" s="473"/>
      <c r="EP18" s="473"/>
      <c r="EQ18" s="473"/>
      <c r="ER18" s="473"/>
      <c r="ES18" s="473"/>
      <c r="ET18" s="473"/>
      <c r="EU18" s="473"/>
      <c r="EV18" s="473"/>
      <c r="EW18" s="473"/>
      <c r="EX18" s="473"/>
      <c r="EY18" s="473"/>
      <c r="EZ18" s="473"/>
      <c r="FA18" s="473"/>
      <c r="FB18" s="473"/>
      <c r="FC18" s="473"/>
      <c r="FD18" s="473"/>
      <c r="FE18" s="473"/>
      <c r="FF18" s="473"/>
      <c r="FG18" s="473"/>
      <c r="FH18" s="473"/>
      <c r="FI18" s="473"/>
      <c r="FJ18" s="473"/>
      <c r="FK18" s="473"/>
      <c r="FL18" s="473"/>
      <c r="FM18" s="473"/>
      <c r="FN18" s="473"/>
      <c r="FO18" s="473"/>
      <c r="FP18" s="473"/>
      <c r="FQ18" s="473"/>
      <c r="FR18" s="473"/>
      <c r="FS18" s="473"/>
      <c r="FT18" s="473"/>
      <c r="FU18" s="473"/>
      <c r="FV18" s="473"/>
      <c r="FW18" s="473"/>
      <c r="FX18" s="473"/>
      <c r="FY18" s="473"/>
      <c r="FZ18" s="473"/>
      <c r="GA18" s="473"/>
      <c r="GB18" s="473"/>
      <c r="GC18" s="473"/>
      <c r="GD18" s="473"/>
      <c r="GE18" s="473"/>
      <c r="GF18" s="473"/>
      <c r="GG18" s="473"/>
      <c r="GH18" s="473"/>
      <c r="GI18" s="473"/>
      <c r="GJ18" s="473"/>
      <c r="GK18" s="473"/>
      <c r="GL18" s="473"/>
      <c r="GM18" s="473"/>
      <c r="GN18" s="473"/>
      <c r="GO18" s="473"/>
      <c r="GP18" s="473"/>
      <c r="GQ18" s="473"/>
      <c r="GR18" s="473"/>
      <c r="GS18" s="473"/>
      <c r="GT18" s="473"/>
      <c r="GU18" s="473"/>
      <c r="GV18" s="473"/>
      <c r="GW18" s="473"/>
      <c r="GX18" s="473"/>
      <c r="GY18" s="473"/>
      <c r="GZ18" s="473"/>
      <c r="HA18" s="473"/>
      <c r="HB18" s="473"/>
      <c r="HC18" s="473"/>
      <c r="HD18" s="473"/>
      <c r="HE18" s="473"/>
      <c r="HF18" s="473"/>
      <c r="HG18" s="473"/>
      <c r="HH18" s="473"/>
      <c r="HI18" s="473"/>
      <c r="HJ18" s="473"/>
      <c r="HK18" s="473"/>
      <c r="HL18" s="473"/>
      <c r="HM18" s="473"/>
      <c r="HN18" s="473"/>
      <c r="HO18" s="473"/>
      <c r="HP18" s="473"/>
      <c r="HQ18" s="473"/>
      <c r="HR18" s="473"/>
      <c r="HS18" s="473"/>
      <c r="HT18" s="473"/>
      <c r="HU18" s="473"/>
      <c r="HV18" s="473"/>
      <c r="HW18" s="473"/>
      <c r="HX18" s="473"/>
      <c r="HY18" s="473"/>
      <c r="HZ18" s="473"/>
      <c r="IA18" s="473"/>
      <c r="IB18" s="473"/>
      <c r="IC18" s="473"/>
      <c r="ID18" s="473"/>
      <c r="IE18" s="473"/>
      <c r="IF18" s="473"/>
      <c r="IG18" s="473"/>
      <c r="IH18" s="473"/>
      <c r="II18" s="473"/>
      <c r="IJ18" s="473"/>
      <c r="IK18" s="473"/>
      <c r="IL18" s="473"/>
      <c r="IM18" s="473"/>
      <c r="IN18" s="473"/>
      <c r="IO18" s="473"/>
      <c r="IP18" s="473"/>
      <c r="IQ18" s="473"/>
      <c r="IR18" s="473"/>
      <c r="IS18" s="473"/>
      <c r="IT18" s="473"/>
      <c r="IU18" s="473"/>
      <c r="IV18" s="473"/>
      <c r="IW18" s="473"/>
      <c r="IX18" s="473"/>
      <c r="IY18" s="473"/>
      <c r="IZ18" s="473"/>
      <c r="JA18" s="473"/>
      <c r="JB18" s="473"/>
      <c r="JC18" s="473"/>
      <c r="JD18" s="473"/>
      <c r="JE18" s="473"/>
      <c r="JF18" s="473"/>
      <c r="JG18" s="473"/>
      <c r="JH18" s="473"/>
      <c r="JI18" s="473"/>
      <c r="JJ18" s="473"/>
      <c r="JK18" s="473"/>
      <c r="JL18" s="473"/>
      <c r="JM18" s="473"/>
      <c r="JN18" s="473"/>
      <c r="JO18" s="473"/>
      <c r="JP18" s="473"/>
      <c r="JQ18" s="473"/>
      <c r="JR18" s="473"/>
      <c r="JS18" s="473"/>
      <c r="JT18" s="473"/>
      <c r="JU18" s="473"/>
      <c r="JV18" s="473"/>
      <c r="JW18" s="473"/>
      <c r="JX18" s="473"/>
      <c r="JY18" s="473"/>
      <c r="JZ18" s="473"/>
      <c r="KA18" s="473"/>
      <c r="KB18" s="473"/>
      <c r="KC18" s="473"/>
      <c r="KD18" s="473"/>
      <c r="KE18" s="473"/>
      <c r="KF18" s="473"/>
      <c r="KG18" s="473"/>
      <c r="KH18" s="473"/>
      <c r="KI18" s="473"/>
      <c r="KJ18" s="473"/>
      <c r="KK18" s="473"/>
      <c r="KL18" s="473"/>
      <c r="KM18" s="473"/>
      <c r="KN18" s="473"/>
      <c r="KO18" s="473"/>
      <c r="KP18" s="473"/>
      <c r="KQ18" s="473"/>
      <c r="KR18" s="473"/>
      <c r="KS18" s="473"/>
      <c r="KT18" s="473"/>
      <c r="KU18" s="473"/>
      <c r="KV18" s="473"/>
      <c r="KW18" s="473"/>
      <c r="KX18" s="473"/>
      <c r="KY18" s="473"/>
      <c r="KZ18" s="473"/>
      <c r="LA18" s="473"/>
      <c r="LB18" s="473"/>
      <c r="LC18" s="473"/>
      <c r="LD18" s="473"/>
      <c r="LE18" s="473"/>
      <c r="LF18" s="473"/>
      <c r="LG18" s="473"/>
      <c r="LH18" s="473"/>
      <c r="LI18" s="473"/>
      <c r="LJ18" s="473"/>
      <c r="LK18" s="473"/>
      <c r="LL18" s="473"/>
      <c r="LM18" s="473"/>
      <c r="LN18" s="473"/>
      <c r="LO18" s="473"/>
      <c r="LP18" s="473"/>
      <c r="LQ18" s="473"/>
      <c r="LR18" s="473"/>
      <c r="LS18" s="473"/>
      <c r="LT18" s="473"/>
      <c r="LU18" s="473"/>
      <c r="LV18" s="473"/>
      <c r="LW18" s="473"/>
      <c r="LX18" s="473"/>
      <c r="LY18" s="473"/>
      <c r="LZ18" s="473"/>
      <c r="MA18" s="473"/>
      <c r="MB18" s="473"/>
      <c r="MC18" s="473"/>
      <c r="MD18" s="473"/>
      <c r="ME18" s="473"/>
      <c r="MF18" s="473"/>
      <c r="MG18" s="473"/>
      <c r="MH18" s="473"/>
      <c r="MI18" s="473"/>
      <c r="MJ18" s="473"/>
      <c r="MK18" s="473"/>
      <c r="ML18" s="473"/>
      <c r="MM18" s="473"/>
      <c r="MN18" s="473"/>
      <c r="MO18" s="473"/>
      <c r="MP18" s="473"/>
      <c r="MQ18" s="473"/>
      <c r="MR18" s="473"/>
      <c r="MS18" s="473"/>
      <c r="MT18" s="473"/>
      <c r="MU18" s="473"/>
      <c r="MV18" s="473"/>
      <c r="MW18" s="473"/>
      <c r="MX18" s="473"/>
      <c r="MY18" s="473"/>
      <c r="MZ18" s="473"/>
      <c r="NA18" s="473"/>
      <c r="NB18" s="474"/>
    </row>
    <row r="19" spans="1:366" s="474" customFormat="1" ht="20.25" customHeight="1">
      <c r="A19" s="454" t="str">
        <f t="shared" si="1"/>
        <v>BOUDECHICHA ZINEDINETFT-II-PL-076</v>
      </c>
      <c r="B19" s="455" t="str">
        <f>IF($G19="","",VLOOKUP($G19,WPS!$D$1:$AN$995,35,0))</f>
        <v>TFT II / TFT SUD GAZ 
FIELD DEVELOPMENT</v>
      </c>
      <c r="C19" s="455" t="str">
        <f>IF($G19="","",VLOOKUP($G19,WPS!$D$1:$AN$995,33,0))</f>
        <v>API 1104</v>
      </c>
      <c r="D19" s="455" t="str">
        <f>IF($G19="","",VLOOKUP($G19,WPS!$D$1:$AN$995,34,0))</f>
        <v>API 1104</v>
      </c>
      <c r="E19" s="641" t="s">
        <v>678</v>
      </c>
      <c r="F19" s="641" t="s">
        <v>796</v>
      </c>
      <c r="G19" s="456" t="s">
        <v>604</v>
      </c>
      <c r="H19" s="456" t="s">
        <v>397</v>
      </c>
      <c r="I19" s="458">
        <v>6</v>
      </c>
      <c r="J19" s="457">
        <v>7.1</v>
      </c>
      <c r="K19" s="457" t="s">
        <v>164</v>
      </c>
      <c r="L19" s="481">
        <v>46224</v>
      </c>
      <c r="M19" s="482" t="s">
        <v>704</v>
      </c>
      <c r="N19" s="457" t="s">
        <v>164</v>
      </c>
      <c r="O19" s="481">
        <v>46225</v>
      </c>
      <c r="P19" s="457" t="s">
        <v>519</v>
      </c>
      <c r="Q19" s="375" t="s">
        <v>798</v>
      </c>
      <c r="R19" s="376" t="s">
        <v>798</v>
      </c>
      <c r="S19" s="468" t="s">
        <v>799</v>
      </c>
      <c r="T19" s="481">
        <v>46224</v>
      </c>
      <c r="U19" s="462" t="str">
        <f t="shared" si="2"/>
        <v>API5L_X52</v>
      </c>
      <c r="V19" s="463" t="str">
        <f>IF($G19="","",VLOOKUP($G19,WPS!$D$1:$AL$995,17,0))</f>
        <v xml:space="preserve">SMAW :With/Without Backing </v>
      </c>
      <c r="W19" s="463" t="str">
        <f>IF($G19="","",VLOOKUP($G19,WPS!$D$1:$AL$995,25,0))</f>
        <v>WF-1b</v>
      </c>
      <c r="X19" s="464" t="str">
        <f>IF($G19="","",VLOOKUP($G19,WPS!$D$1:$AL$995,26,0))</f>
        <v>WF-1b</v>
      </c>
      <c r="Y19" s="464" t="str">
        <f>IF($G19="","",VLOOKUP($G19,WPS!$D$1:$AL$995,27,0))</f>
        <v>A5.1or A5.5</v>
      </c>
      <c r="Z19" s="464" t="str">
        <f>IF($G19="","",VLOOKUP($G19,WPS!$D$1:$AL$995,28,0))</f>
        <v>A5.1or A5.5</v>
      </c>
      <c r="AA19" s="464" t="str">
        <f t="shared" si="11"/>
        <v>≥ 2,3/8''  (60,3mm)</v>
      </c>
      <c r="AB19" s="464" t="str">
        <f t="shared" si="3"/>
        <v>≤ 12,750''   323,9mm</v>
      </c>
      <c r="AC19" s="464" t="str">
        <f t="shared" si="4"/>
        <v xml:space="preserve"> SMAW ≥  3,9 mm</v>
      </c>
      <c r="AD19" s="464" t="str">
        <f t="shared" si="5"/>
        <v>≤ 19,05mm</v>
      </c>
      <c r="AE19" s="463" t="str">
        <f>IF(G19="","",VLOOKUP(G19,WPS!$D$1:$AH$4735,3,0))</f>
        <v>SMAW Mixte UP HILL/ Down hill</v>
      </c>
      <c r="AF19" s="463" t="str">
        <f>IF(AND($G19&lt;&gt;"",$D19="API 1104"),U19,IF(AND($G19&lt;&gt;"",$D19="ASME IX"),VLOOKUP($G19,WPS!$D$1:$AZ$995,42,0),""))</f>
        <v>API5L_X52</v>
      </c>
      <c r="AG19" s="464" t="str">
        <f>IF(G19="","",VLOOKUP(G19,WPS!$D$1:$AH$4735,2,0))</f>
        <v>A</v>
      </c>
      <c r="AH19" s="464" t="str">
        <f t="shared" si="6"/>
        <v>5G</v>
      </c>
      <c r="AI19" s="464" t="str">
        <f t="shared" si="7"/>
        <v>Manuel</v>
      </c>
      <c r="AJ19" s="464" t="s">
        <v>34</v>
      </c>
      <c r="AK19" s="463" t="str">
        <f t="shared" si="8"/>
        <v>UP HILL/ Down hill Montant+Descendant</v>
      </c>
      <c r="AL19" s="463" t="str">
        <f>IF($G19="","",VLOOKUP($G19,WPS!$D$1:$AL$995,18,0))</f>
        <v>N/A</v>
      </c>
      <c r="AM19" s="464" t="str">
        <f>IF($G19="","",VLOOKUP($G19,WPS!$D$1:$AL$995,19,0))</f>
        <v>Grp F N°1</v>
      </c>
      <c r="AN19" s="464" t="str">
        <f>IF($G19="","",VLOOKUP($G19,WPS!$D$1:$AL$995,20,0))</f>
        <v>Grp F N°1</v>
      </c>
      <c r="AO19" s="464" t="str">
        <f>IF($G19="","",VLOOKUP($G19,WPS!$D$1:$AL$995,21,0))</f>
        <v>A5.1</v>
      </c>
      <c r="AP19" s="464" t="str">
        <f>IF($G19="","",VLOOKUP($G19,WPS!$D$1:$AL$995,22,0))</f>
        <v>A5.5</v>
      </c>
      <c r="AQ19" s="464" t="str">
        <f>IF($G19="","",VLOOKUP($G19,WPS!$D$1:$AL$995,23,0))</f>
        <v>E 6010</v>
      </c>
      <c r="AR19" s="464" t="str">
        <f>IF($G19="","",VLOOKUP($G19,WPS!$D$1:$AL$995,24,0))</f>
        <v>E 7010-P1</v>
      </c>
      <c r="AS19" s="464" t="str">
        <f t="shared" si="9"/>
        <v>V-H-O</v>
      </c>
      <c r="AT19" s="465" t="str">
        <f>IF($G19="","",VLOOKUP($G19,WPS!$D$1:$AL$995,29,0))</f>
        <v>DC</v>
      </c>
      <c r="AU19" s="465" t="str">
        <f>IF($G19="","",VLOOKUP($G19,WPS!$D$1:$AL$995,30,0))</f>
        <v>(+)</v>
      </c>
      <c r="AV19" s="465" t="str">
        <f>IF($G19="","",VLOOKUP($G19,WPS!$D$1:$AL$995,31,0))</f>
        <v>(+)</v>
      </c>
      <c r="AW19" s="463" t="str">
        <f t="shared" si="10"/>
        <v>SMAW :,With/Without  SMAW : With</v>
      </c>
      <c r="AX19" s="464" t="str">
        <f>IF($G19="","",VLOOKUP($G19,WPS!$D$1:$AL$995,15,0))</f>
        <v>50°C Min</v>
      </c>
      <c r="AY19" s="463" t="str">
        <f>IF($G19="","",VLOOKUP($G19,WPS!$D$1:$AX$995,44,0))</f>
        <v>ASME B31.3 édition 2021</v>
      </c>
      <c r="AZ19" s="464">
        <f>IFERROR(VLOOKUP(I19,Feuil1!$O$4:$P$34,2,0),"")</f>
        <v>168.3</v>
      </c>
      <c r="BA19" s="466"/>
      <c r="BB19" s="507">
        <f>IFERROR(VLOOKUP(I19,Feuil1!$O$4:$P$32,2,0),"")</f>
        <v>168.3</v>
      </c>
      <c r="BC19" s="508" t="str">
        <f>IF($G19="","",VLOOKUP($G19,WPS!$D$1:$AL$995,2,0))</f>
        <v>A</v>
      </c>
      <c r="BD19" s="509" t="str">
        <f>IF(M19='VT-PPL'!$Y$6,1,"")</f>
        <v/>
      </c>
      <c r="BE19" s="510" t="str">
        <f>IF(BD19="","",COUNTIF(BD$2:$BD19,BD19))</f>
        <v/>
      </c>
      <c r="BF19" s="509" t="str">
        <f>IF(P19='RT-PPL'!$Q$6,1,"")</f>
        <v/>
      </c>
      <c r="BG19" s="511" t="str">
        <f>IF(BF19="","",COUNTIF(BF$2:$BF19,BF19))</f>
        <v/>
      </c>
      <c r="BH19" s="508" t="str">
        <f>+IF(L19=HOMO!$K$4,1,"")</f>
        <v/>
      </c>
      <c r="BI19" s="510" t="str">
        <f>IF(BH19="","",COUNTIF(BH$2:$BH19,BH19))</f>
        <v/>
      </c>
      <c r="BJ19" s="509" t="str">
        <f>IF(AND(K19="A",M19=Prog!$L$12),1,"")</f>
        <v/>
      </c>
      <c r="BK19" s="510" t="str">
        <f>IF(BJ19="","",COUNTIF(BJ$2:$BJ19,BJ19))</f>
        <v/>
      </c>
      <c r="BL19" s="562">
        <v>18</v>
      </c>
      <c r="BM19" s="517"/>
      <c r="BN19" s="452"/>
      <c r="BO19" s="452"/>
      <c r="BP19" s="452"/>
      <c r="BQ19" s="452"/>
      <c r="BR19" s="452"/>
      <c r="BS19" s="452"/>
      <c r="BT19" s="452"/>
      <c r="BU19" s="452"/>
      <c r="BV19" s="452"/>
      <c r="BW19" s="452"/>
      <c r="BX19" s="452"/>
      <c r="BY19" s="452"/>
      <c r="BZ19" s="452"/>
      <c r="CA19" s="452"/>
      <c r="CB19" s="452"/>
      <c r="CC19" s="452"/>
      <c r="CD19" s="452"/>
      <c r="CE19" s="452"/>
      <c r="CF19" s="452"/>
      <c r="CG19" s="452"/>
      <c r="CH19" s="452"/>
      <c r="CI19" s="452"/>
      <c r="CJ19" s="452"/>
      <c r="CK19" s="452"/>
      <c r="CL19" s="452"/>
      <c r="CM19" s="452"/>
      <c r="CN19" s="452"/>
      <c r="CO19" s="452"/>
      <c r="CP19" s="452"/>
      <c r="CQ19" s="452"/>
      <c r="CR19" s="452"/>
      <c r="CS19" s="452"/>
      <c r="CT19" s="452"/>
      <c r="CU19" s="452"/>
      <c r="CV19" s="452"/>
      <c r="CW19" s="452"/>
      <c r="CX19" s="452"/>
      <c r="CY19" s="452"/>
      <c r="CZ19" s="452"/>
      <c r="DA19" s="452"/>
      <c r="DB19" s="452"/>
      <c r="DC19" s="452"/>
      <c r="DD19" s="452"/>
      <c r="DE19" s="452"/>
      <c r="DF19" s="452"/>
      <c r="DG19" s="452"/>
      <c r="DH19" s="452"/>
      <c r="DI19" s="452"/>
      <c r="DJ19" s="452"/>
      <c r="DK19" s="452"/>
      <c r="DL19" s="452"/>
      <c r="DM19" s="452"/>
      <c r="DN19" s="452"/>
      <c r="DO19" s="452"/>
      <c r="DP19" s="452"/>
      <c r="DQ19" s="452"/>
      <c r="DR19" s="452"/>
      <c r="DS19" s="452"/>
      <c r="DT19" s="452"/>
      <c r="DU19" s="452"/>
      <c r="DV19" s="452"/>
      <c r="DW19" s="452"/>
      <c r="DX19" s="452"/>
      <c r="DY19" s="452"/>
      <c r="DZ19" s="452"/>
      <c r="EA19" s="452"/>
      <c r="EB19" s="452"/>
      <c r="EC19" s="452"/>
      <c r="ED19" s="452"/>
      <c r="EE19" s="452"/>
      <c r="EF19" s="452"/>
      <c r="EG19" s="452"/>
      <c r="EH19" s="452"/>
      <c r="EI19" s="452"/>
      <c r="EJ19" s="452"/>
      <c r="EK19" s="452"/>
      <c r="EL19" s="452"/>
      <c r="EM19" s="452"/>
      <c r="EN19" s="452"/>
      <c r="EO19" s="452"/>
      <c r="EP19" s="452"/>
      <c r="EQ19" s="452"/>
      <c r="ER19" s="452"/>
      <c r="ES19" s="452"/>
      <c r="ET19" s="452"/>
      <c r="EU19" s="452"/>
      <c r="EV19" s="452"/>
      <c r="EW19" s="452"/>
      <c r="EX19" s="452"/>
      <c r="EY19" s="452"/>
      <c r="EZ19" s="452"/>
      <c r="FA19" s="452"/>
      <c r="FB19" s="452"/>
      <c r="FC19" s="452"/>
      <c r="FD19" s="452"/>
      <c r="FE19" s="452"/>
      <c r="FF19" s="452"/>
      <c r="FG19" s="452"/>
      <c r="FH19" s="452"/>
      <c r="FI19" s="452"/>
      <c r="FJ19" s="452"/>
      <c r="FK19" s="452"/>
      <c r="FL19" s="452"/>
      <c r="FM19" s="452"/>
      <c r="FN19" s="452"/>
      <c r="FO19" s="452"/>
      <c r="FP19" s="452"/>
      <c r="FQ19" s="452"/>
      <c r="FR19" s="452"/>
      <c r="FS19" s="452"/>
      <c r="FT19" s="452"/>
      <c r="FU19" s="452"/>
      <c r="FV19" s="452"/>
      <c r="FW19" s="452"/>
      <c r="FX19" s="452"/>
      <c r="FY19" s="452"/>
      <c r="FZ19" s="452"/>
      <c r="GA19" s="452"/>
      <c r="GB19" s="452"/>
      <c r="GC19" s="452"/>
      <c r="GD19" s="452"/>
      <c r="GE19" s="452"/>
      <c r="GF19" s="452"/>
      <c r="GG19" s="452"/>
      <c r="GH19" s="452"/>
      <c r="GI19" s="452"/>
      <c r="GJ19" s="452"/>
      <c r="GK19" s="452"/>
      <c r="GL19" s="452"/>
      <c r="GM19" s="452"/>
      <c r="GN19" s="452"/>
      <c r="GO19" s="452"/>
      <c r="GP19" s="452"/>
      <c r="GQ19" s="452"/>
      <c r="GR19" s="452"/>
      <c r="GS19" s="452"/>
      <c r="GT19" s="452"/>
      <c r="GU19" s="452"/>
      <c r="GV19" s="452"/>
      <c r="GW19" s="452"/>
      <c r="GX19" s="452"/>
      <c r="GY19" s="452"/>
      <c r="GZ19" s="452"/>
      <c r="HA19" s="452"/>
      <c r="HB19" s="452"/>
      <c r="HC19" s="452"/>
      <c r="HD19" s="452"/>
      <c r="HE19" s="452"/>
      <c r="HF19" s="452"/>
      <c r="HG19" s="452"/>
      <c r="HH19" s="452"/>
      <c r="HI19" s="452"/>
      <c r="HJ19" s="452"/>
      <c r="HK19" s="452"/>
      <c r="HL19" s="452"/>
      <c r="HM19" s="452"/>
      <c r="HN19" s="452"/>
      <c r="HO19" s="452"/>
      <c r="HP19" s="452"/>
      <c r="HQ19" s="452"/>
      <c r="HR19" s="452"/>
      <c r="HS19" s="452"/>
      <c r="HT19" s="452"/>
      <c r="HU19" s="452"/>
      <c r="HV19" s="452"/>
      <c r="HW19" s="452"/>
      <c r="HX19" s="452"/>
      <c r="HY19" s="452"/>
      <c r="HZ19" s="452"/>
      <c r="IA19" s="452"/>
      <c r="IB19" s="452"/>
      <c r="IC19" s="452"/>
      <c r="ID19" s="452"/>
      <c r="IE19" s="452"/>
      <c r="IF19" s="452"/>
      <c r="IG19" s="452"/>
      <c r="IH19" s="452"/>
      <c r="II19" s="452"/>
      <c r="IJ19" s="452"/>
      <c r="IK19" s="452"/>
      <c r="IL19" s="452"/>
      <c r="IM19" s="452"/>
      <c r="IN19" s="452"/>
      <c r="IO19" s="452"/>
      <c r="IP19" s="452"/>
      <c r="IQ19" s="452"/>
      <c r="IR19" s="452"/>
      <c r="IS19" s="452"/>
      <c r="IT19" s="452"/>
      <c r="IU19" s="452"/>
      <c r="IV19" s="452"/>
      <c r="IW19" s="452"/>
      <c r="IX19" s="452"/>
      <c r="IY19" s="452"/>
      <c r="IZ19" s="452"/>
      <c r="JA19" s="452"/>
      <c r="JB19" s="452"/>
      <c r="JC19" s="452"/>
      <c r="JD19" s="452"/>
      <c r="JE19" s="452"/>
      <c r="JF19" s="452"/>
      <c r="JG19" s="452"/>
      <c r="JH19" s="452"/>
      <c r="JI19" s="452"/>
      <c r="JJ19" s="452"/>
      <c r="JK19" s="452"/>
      <c r="JL19" s="452"/>
      <c r="JM19" s="452"/>
      <c r="JN19" s="452"/>
      <c r="JO19" s="452"/>
      <c r="JP19" s="452"/>
      <c r="JQ19" s="452"/>
      <c r="JR19" s="452"/>
      <c r="JS19" s="452"/>
      <c r="JT19" s="452"/>
      <c r="JU19" s="452"/>
      <c r="JV19" s="452"/>
      <c r="JW19" s="452"/>
      <c r="JX19" s="452"/>
      <c r="JY19" s="452"/>
      <c r="JZ19" s="452"/>
      <c r="KA19" s="452"/>
      <c r="KB19" s="452"/>
      <c r="KC19" s="452"/>
      <c r="KD19" s="452"/>
      <c r="KE19" s="452"/>
      <c r="KF19" s="452"/>
      <c r="KG19" s="452"/>
      <c r="KH19" s="452"/>
      <c r="KI19" s="452"/>
      <c r="KJ19" s="452"/>
      <c r="KK19" s="452"/>
      <c r="KL19" s="452"/>
      <c r="KM19" s="452"/>
      <c r="KN19" s="452"/>
      <c r="KO19" s="452"/>
      <c r="KP19" s="452"/>
      <c r="KQ19" s="452"/>
      <c r="KR19" s="452"/>
      <c r="KS19" s="452"/>
      <c r="KT19" s="452"/>
      <c r="KU19" s="452"/>
      <c r="KV19" s="452"/>
      <c r="KW19" s="452"/>
      <c r="KX19" s="452"/>
      <c r="KY19" s="452"/>
      <c r="KZ19" s="452"/>
      <c r="LA19" s="452"/>
      <c r="LB19" s="452"/>
      <c r="LC19" s="452"/>
      <c r="LD19" s="452"/>
      <c r="LE19" s="452"/>
      <c r="LF19" s="452"/>
      <c r="LG19" s="452"/>
      <c r="LH19" s="452"/>
      <c r="LI19" s="452"/>
      <c r="LJ19" s="452"/>
      <c r="LK19" s="452"/>
      <c r="LL19" s="452"/>
      <c r="LM19" s="452"/>
      <c r="LN19" s="452"/>
      <c r="LO19" s="452"/>
      <c r="LP19" s="452"/>
      <c r="LQ19" s="452"/>
      <c r="LR19" s="452"/>
      <c r="LS19" s="452"/>
      <c r="LT19" s="452"/>
      <c r="LU19" s="452"/>
      <c r="LV19" s="452"/>
      <c r="LW19" s="452"/>
      <c r="LX19" s="452"/>
      <c r="LY19" s="452"/>
      <c r="LZ19" s="452"/>
      <c r="MA19" s="452"/>
      <c r="MB19" s="452"/>
      <c r="MC19" s="452"/>
      <c r="MD19" s="452"/>
      <c r="ME19" s="452"/>
      <c r="MF19" s="452"/>
      <c r="MG19" s="452"/>
      <c r="MH19" s="452"/>
      <c r="MI19" s="452"/>
      <c r="MJ19" s="452"/>
      <c r="MK19" s="452"/>
      <c r="ML19" s="452"/>
      <c r="MM19" s="452"/>
      <c r="MN19" s="452"/>
      <c r="MO19" s="452"/>
      <c r="MP19" s="452"/>
      <c r="MQ19" s="452"/>
      <c r="MR19" s="452"/>
      <c r="MS19" s="452"/>
      <c r="MT19" s="452"/>
      <c r="MU19" s="452"/>
      <c r="MV19" s="452"/>
      <c r="MW19" s="452"/>
      <c r="MX19" s="452"/>
      <c r="MY19" s="452"/>
      <c r="MZ19" s="452"/>
      <c r="NA19" s="452"/>
      <c r="NB19" s="472"/>
    </row>
    <row r="20" spans="1:366" s="472" customFormat="1" ht="20.25" customHeight="1">
      <c r="A20" s="454" t="str">
        <f t="shared" si="1"/>
        <v>BEN MAISA MOHAMEDTFT-II-PL-076</v>
      </c>
      <c r="B20" s="455" t="str">
        <f>IF($G20="","",VLOOKUP($G20,WPS!$D$1:$AN$995,35,0))</f>
        <v>TFT II / TFT SUD GAZ 
FIELD DEVELOPMENT</v>
      </c>
      <c r="C20" s="455" t="str">
        <f>IF($G20="","",VLOOKUP($G20,WPS!$D$1:$AN$995,33,0))</f>
        <v>API 1104</v>
      </c>
      <c r="D20" s="455" t="str">
        <f>IF($G20="","",VLOOKUP($G20,WPS!$D$1:$AN$995,34,0))</f>
        <v>API 1104</v>
      </c>
      <c r="E20" s="641" t="s">
        <v>680</v>
      </c>
      <c r="F20" s="641" t="s">
        <v>797</v>
      </c>
      <c r="G20" s="456" t="s">
        <v>604</v>
      </c>
      <c r="H20" s="456" t="s">
        <v>397</v>
      </c>
      <c r="I20" s="458">
        <v>6</v>
      </c>
      <c r="J20" s="457">
        <v>7.1</v>
      </c>
      <c r="K20" s="457" t="s">
        <v>164</v>
      </c>
      <c r="L20" s="481">
        <v>46224</v>
      </c>
      <c r="M20" s="482" t="s">
        <v>704</v>
      </c>
      <c r="N20" s="457" t="s">
        <v>164</v>
      </c>
      <c r="O20" s="481">
        <v>46225</v>
      </c>
      <c r="P20" s="457" t="s">
        <v>519</v>
      </c>
      <c r="Q20" s="375" t="s">
        <v>798</v>
      </c>
      <c r="R20" s="376" t="s">
        <v>798</v>
      </c>
      <c r="S20" s="468" t="s">
        <v>800</v>
      </c>
      <c r="T20" s="481">
        <v>46224</v>
      </c>
      <c r="U20" s="462" t="str">
        <f t="shared" si="2"/>
        <v>API5L_X52</v>
      </c>
      <c r="V20" s="463" t="str">
        <f>IF($G20="","",VLOOKUP($G20,WPS!$D$1:$AL$995,17,0))</f>
        <v xml:space="preserve">SMAW :With/Without Backing </v>
      </c>
      <c r="W20" s="463" t="str">
        <f>IF($G20="","",VLOOKUP($G20,WPS!$D$1:$AL$995,25,0))</f>
        <v>WF-1b</v>
      </c>
      <c r="X20" s="464" t="str">
        <f>IF($G20="","",VLOOKUP($G20,WPS!$D$1:$AL$995,26,0))</f>
        <v>WF-1b</v>
      </c>
      <c r="Y20" s="464" t="str">
        <f>IF($G20="","",VLOOKUP($G20,WPS!$D$1:$AL$995,27,0))</f>
        <v>A5.1or A5.5</v>
      </c>
      <c r="Z20" s="464" t="str">
        <f>IF($G20="","",VLOOKUP($G20,WPS!$D$1:$AL$995,28,0))</f>
        <v>A5.1or A5.5</v>
      </c>
      <c r="AA20" s="464" t="str">
        <f t="shared" si="11"/>
        <v>≥ 2,3/8''  (60,3mm)</v>
      </c>
      <c r="AB20" s="464" t="str">
        <f t="shared" si="3"/>
        <v>≤ 12,750''   323,9mm</v>
      </c>
      <c r="AC20" s="464" t="str">
        <f t="shared" si="4"/>
        <v xml:space="preserve"> SMAW ≥  3,9 mm</v>
      </c>
      <c r="AD20" s="464" t="str">
        <f t="shared" si="5"/>
        <v>≤ 19,05mm</v>
      </c>
      <c r="AE20" s="463" t="str">
        <f>IF(G20="","",VLOOKUP(G20,WPS!$D$1:$AH$4735,3,0))</f>
        <v>SMAW Mixte UP HILL/ Down hill</v>
      </c>
      <c r="AF20" s="463" t="str">
        <f>IF(AND($G20&lt;&gt;"",$D20="API 1104"),U20,IF(AND($G20&lt;&gt;"",$D20="ASME IX"),VLOOKUP($G20,WPS!$D$1:$AZ$995,42,0),""))</f>
        <v>API5L_X52</v>
      </c>
      <c r="AG20" s="464" t="str">
        <f>IF(G20="","",VLOOKUP(G20,WPS!$D$1:$AH$4735,2,0))</f>
        <v>A</v>
      </c>
      <c r="AH20" s="464" t="str">
        <f t="shared" si="6"/>
        <v>5G</v>
      </c>
      <c r="AI20" s="464" t="str">
        <f t="shared" si="7"/>
        <v>Manuel</v>
      </c>
      <c r="AJ20" s="464" t="s">
        <v>34</v>
      </c>
      <c r="AK20" s="463" t="str">
        <f t="shared" si="8"/>
        <v>UP HILL/ Down hill Montant+Descendant</v>
      </c>
      <c r="AL20" s="463" t="str">
        <f>IF($G20="","",VLOOKUP($G20,WPS!$D$1:$AL$995,18,0))</f>
        <v>N/A</v>
      </c>
      <c r="AM20" s="464" t="str">
        <f>IF($G20="","",VLOOKUP($G20,WPS!$D$1:$AL$995,19,0))</f>
        <v>Grp F N°1</v>
      </c>
      <c r="AN20" s="464" t="str">
        <f>IF($G20="","",VLOOKUP($G20,WPS!$D$1:$AL$995,20,0))</f>
        <v>Grp F N°1</v>
      </c>
      <c r="AO20" s="464" t="str">
        <f>IF($G20="","",VLOOKUP($G20,WPS!$D$1:$AL$995,21,0))</f>
        <v>A5.1</v>
      </c>
      <c r="AP20" s="464" t="str">
        <f>IF($G20="","",VLOOKUP($G20,WPS!$D$1:$AL$995,22,0))</f>
        <v>A5.5</v>
      </c>
      <c r="AQ20" s="464" t="str">
        <f>IF($G20="","",VLOOKUP($G20,WPS!$D$1:$AL$995,23,0))</f>
        <v>E 6010</v>
      </c>
      <c r="AR20" s="464" t="str">
        <f>IF($G20="","",VLOOKUP($G20,WPS!$D$1:$AL$995,24,0))</f>
        <v>E 7010-P1</v>
      </c>
      <c r="AS20" s="464" t="str">
        <f t="shared" si="9"/>
        <v>V-H-O</v>
      </c>
      <c r="AT20" s="465" t="str">
        <f>IF($G20="","",VLOOKUP($G20,WPS!$D$1:$AL$995,29,0))</f>
        <v>DC</v>
      </c>
      <c r="AU20" s="465" t="str">
        <f>IF($G20="","",VLOOKUP($G20,WPS!$D$1:$AL$995,30,0))</f>
        <v>(+)</v>
      </c>
      <c r="AV20" s="465" t="str">
        <f>IF($G20="","",VLOOKUP($G20,WPS!$D$1:$AL$995,31,0))</f>
        <v>(+)</v>
      </c>
      <c r="AW20" s="463" t="str">
        <f t="shared" si="10"/>
        <v>SMAW :,With/Without  SMAW : With</v>
      </c>
      <c r="AX20" s="464" t="str">
        <f>IF($G20="","",VLOOKUP($G20,WPS!$D$1:$AL$995,15,0))</f>
        <v>50°C Min</v>
      </c>
      <c r="AY20" s="463" t="str">
        <f>IF($G20="","",VLOOKUP($G20,WPS!$D$1:$AX$995,44,0))</f>
        <v>ASME B31.3 édition 2021</v>
      </c>
      <c r="AZ20" s="464">
        <f>IFERROR(VLOOKUP(I20,Feuil1!$O$4:$P$34,2,0),"")</f>
        <v>168.3</v>
      </c>
      <c r="BA20" s="466"/>
      <c r="BB20" s="507">
        <f>IFERROR(VLOOKUP(I20,Feuil1!$O$4:$P$32,2,0),"")</f>
        <v>168.3</v>
      </c>
      <c r="BC20" s="508" t="str">
        <f>IF($G20="","",VLOOKUP($G20,WPS!$D$1:$AL$995,2,0))</f>
        <v>A</v>
      </c>
      <c r="BD20" s="509" t="str">
        <f>IF(M20='VT-PPL'!$Y$6,1,"")</f>
        <v/>
      </c>
      <c r="BE20" s="510" t="str">
        <f>IF(BD20="","",COUNTIF(BD$2:$BD20,BD20))</f>
        <v/>
      </c>
      <c r="BF20" s="509" t="str">
        <f>IF(P20='RT-PPL'!$Q$6,1,"")</f>
        <v/>
      </c>
      <c r="BG20" s="511" t="str">
        <f>IF(BF20="","",COUNTIF(BF$2:$BF20,BF20))</f>
        <v/>
      </c>
      <c r="BH20" s="508" t="str">
        <f>+IF(L20=HOMO!$K$4,1,"")</f>
        <v/>
      </c>
      <c r="BI20" s="510" t="str">
        <f>IF(BH20="","",COUNTIF(BH$2:$BH20,BH20))</f>
        <v/>
      </c>
      <c r="BJ20" s="509" t="str">
        <f>IF(AND(K20="A",M20=Prog!$L$12),1,"")</f>
        <v/>
      </c>
      <c r="BK20" s="510" t="str">
        <f>IF(BJ20="","",COUNTIF(BJ$2:$BJ20,BJ20))</f>
        <v/>
      </c>
      <c r="BL20" s="562">
        <v>19</v>
      </c>
      <c r="BM20" s="517"/>
      <c r="BN20" s="452"/>
      <c r="BO20" s="452"/>
      <c r="BP20" s="452"/>
      <c r="BQ20" s="452"/>
      <c r="BR20" s="452"/>
      <c r="BS20" s="452"/>
      <c r="BT20" s="452"/>
      <c r="BU20" s="452"/>
      <c r="BV20" s="452"/>
      <c r="BW20" s="452"/>
      <c r="BX20" s="452"/>
      <c r="BY20" s="452"/>
      <c r="BZ20" s="452"/>
      <c r="CA20" s="452"/>
      <c r="CB20" s="452"/>
      <c r="CC20" s="452"/>
      <c r="CD20" s="452"/>
      <c r="CE20" s="452"/>
      <c r="CF20" s="452"/>
      <c r="CG20" s="452"/>
      <c r="CH20" s="452"/>
      <c r="CI20" s="452"/>
      <c r="CJ20" s="452"/>
      <c r="CK20" s="452"/>
      <c r="CL20" s="452"/>
      <c r="CM20" s="452"/>
      <c r="CN20" s="452"/>
      <c r="CO20" s="452"/>
      <c r="CP20" s="452"/>
      <c r="CQ20" s="452"/>
      <c r="CR20" s="452"/>
      <c r="CS20" s="452"/>
      <c r="CT20" s="452"/>
      <c r="CU20" s="452"/>
      <c r="CV20" s="452"/>
      <c r="CW20" s="452"/>
      <c r="CX20" s="452"/>
      <c r="CY20" s="452"/>
      <c r="CZ20" s="452"/>
      <c r="DA20" s="452"/>
      <c r="DB20" s="452"/>
      <c r="DC20" s="452"/>
      <c r="DD20" s="452"/>
      <c r="DE20" s="452"/>
      <c r="DF20" s="452"/>
      <c r="DG20" s="452"/>
      <c r="DH20" s="452"/>
      <c r="DI20" s="452"/>
      <c r="DJ20" s="452"/>
      <c r="DK20" s="452"/>
      <c r="DL20" s="452"/>
      <c r="DM20" s="452"/>
      <c r="DN20" s="452"/>
      <c r="DO20" s="452"/>
      <c r="DP20" s="452"/>
      <c r="DQ20" s="452"/>
      <c r="DR20" s="452"/>
      <c r="DS20" s="452"/>
      <c r="DT20" s="452"/>
      <c r="DU20" s="452"/>
      <c r="DV20" s="452"/>
      <c r="DW20" s="452"/>
      <c r="DX20" s="452"/>
      <c r="DY20" s="452"/>
      <c r="DZ20" s="452"/>
      <c r="EA20" s="452"/>
      <c r="EB20" s="452"/>
      <c r="EC20" s="452"/>
      <c r="ED20" s="452"/>
      <c r="EE20" s="452"/>
      <c r="EF20" s="452"/>
      <c r="EG20" s="452"/>
      <c r="EH20" s="452"/>
      <c r="EI20" s="452"/>
      <c r="EJ20" s="452"/>
      <c r="EK20" s="452"/>
      <c r="EL20" s="452"/>
      <c r="EM20" s="452"/>
      <c r="EN20" s="452"/>
      <c r="EO20" s="452"/>
      <c r="EP20" s="452"/>
      <c r="EQ20" s="452"/>
      <c r="ER20" s="452"/>
      <c r="ES20" s="452"/>
      <c r="ET20" s="452"/>
      <c r="EU20" s="452"/>
      <c r="EV20" s="452"/>
      <c r="EW20" s="452"/>
      <c r="EX20" s="452"/>
      <c r="EY20" s="452"/>
      <c r="EZ20" s="452"/>
      <c r="FA20" s="452"/>
      <c r="FB20" s="452"/>
      <c r="FC20" s="452"/>
      <c r="FD20" s="452"/>
      <c r="FE20" s="452"/>
      <c r="FF20" s="452"/>
      <c r="FG20" s="452"/>
      <c r="FH20" s="452"/>
      <c r="FI20" s="452"/>
      <c r="FJ20" s="452"/>
      <c r="FK20" s="452"/>
      <c r="FL20" s="452"/>
      <c r="FM20" s="452"/>
      <c r="FN20" s="452"/>
      <c r="FO20" s="452"/>
      <c r="FP20" s="452"/>
      <c r="FQ20" s="452"/>
      <c r="FR20" s="452"/>
      <c r="FS20" s="452"/>
      <c r="FT20" s="452"/>
      <c r="FU20" s="452"/>
      <c r="FV20" s="452"/>
      <c r="FW20" s="452"/>
      <c r="FX20" s="452"/>
      <c r="FY20" s="452"/>
      <c r="FZ20" s="452"/>
      <c r="GA20" s="452"/>
      <c r="GB20" s="452"/>
      <c r="GC20" s="452"/>
      <c r="GD20" s="452"/>
      <c r="GE20" s="452"/>
      <c r="GF20" s="452"/>
      <c r="GG20" s="452"/>
      <c r="GH20" s="452"/>
      <c r="GI20" s="452"/>
      <c r="GJ20" s="452"/>
      <c r="GK20" s="452"/>
      <c r="GL20" s="452"/>
      <c r="GM20" s="452"/>
      <c r="GN20" s="452"/>
      <c r="GO20" s="452"/>
      <c r="GP20" s="452"/>
      <c r="GQ20" s="452"/>
      <c r="GR20" s="452"/>
      <c r="GS20" s="452"/>
      <c r="GT20" s="452"/>
      <c r="GU20" s="452"/>
      <c r="GV20" s="452"/>
      <c r="GW20" s="452"/>
      <c r="GX20" s="452"/>
      <c r="GY20" s="452"/>
      <c r="GZ20" s="452"/>
      <c r="HA20" s="452"/>
      <c r="HB20" s="452"/>
      <c r="HC20" s="452"/>
      <c r="HD20" s="452"/>
      <c r="HE20" s="452"/>
      <c r="HF20" s="452"/>
      <c r="HG20" s="452"/>
      <c r="HH20" s="452"/>
      <c r="HI20" s="452"/>
      <c r="HJ20" s="452"/>
      <c r="HK20" s="452"/>
      <c r="HL20" s="452"/>
      <c r="HM20" s="452"/>
      <c r="HN20" s="452"/>
      <c r="HO20" s="452"/>
      <c r="HP20" s="452"/>
      <c r="HQ20" s="452"/>
      <c r="HR20" s="452"/>
      <c r="HS20" s="452"/>
      <c r="HT20" s="452"/>
      <c r="HU20" s="452"/>
      <c r="HV20" s="452"/>
      <c r="HW20" s="452"/>
      <c r="HX20" s="452"/>
      <c r="HY20" s="452"/>
      <c r="HZ20" s="452"/>
      <c r="IA20" s="452"/>
      <c r="IB20" s="452"/>
      <c r="IC20" s="452"/>
      <c r="ID20" s="452"/>
      <c r="IE20" s="452"/>
      <c r="IF20" s="452"/>
      <c r="IG20" s="452"/>
      <c r="IH20" s="452"/>
      <c r="II20" s="452"/>
      <c r="IJ20" s="452"/>
      <c r="IK20" s="452"/>
      <c r="IL20" s="452"/>
      <c r="IM20" s="452"/>
      <c r="IN20" s="452"/>
      <c r="IO20" s="452"/>
      <c r="IP20" s="452"/>
      <c r="IQ20" s="452"/>
      <c r="IR20" s="452"/>
      <c r="IS20" s="452"/>
      <c r="IT20" s="452"/>
      <c r="IU20" s="452"/>
      <c r="IV20" s="452"/>
      <c r="IW20" s="452"/>
      <c r="IX20" s="452"/>
      <c r="IY20" s="452"/>
      <c r="IZ20" s="452"/>
      <c r="JA20" s="452"/>
      <c r="JB20" s="452"/>
      <c r="JC20" s="452"/>
      <c r="JD20" s="452"/>
      <c r="JE20" s="452"/>
      <c r="JF20" s="452"/>
      <c r="JG20" s="452"/>
      <c r="JH20" s="452"/>
      <c r="JI20" s="452"/>
      <c r="JJ20" s="452"/>
      <c r="JK20" s="452"/>
      <c r="JL20" s="452"/>
      <c r="JM20" s="452"/>
      <c r="JN20" s="452"/>
      <c r="JO20" s="452"/>
      <c r="JP20" s="452"/>
      <c r="JQ20" s="452"/>
      <c r="JR20" s="452"/>
      <c r="JS20" s="452"/>
      <c r="JT20" s="452"/>
      <c r="JU20" s="452"/>
      <c r="JV20" s="452"/>
      <c r="JW20" s="452"/>
      <c r="JX20" s="452"/>
      <c r="JY20" s="452"/>
      <c r="JZ20" s="452"/>
      <c r="KA20" s="452"/>
      <c r="KB20" s="452"/>
      <c r="KC20" s="452"/>
      <c r="KD20" s="452"/>
      <c r="KE20" s="452"/>
      <c r="KF20" s="452"/>
      <c r="KG20" s="452"/>
      <c r="KH20" s="452"/>
      <c r="KI20" s="452"/>
      <c r="KJ20" s="452"/>
      <c r="KK20" s="452"/>
      <c r="KL20" s="452"/>
      <c r="KM20" s="452"/>
      <c r="KN20" s="452"/>
      <c r="KO20" s="452"/>
      <c r="KP20" s="452"/>
      <c r="KQ20" s="452"/>
      <c r="KR20" s="452"/>
      <c r="KS20" s="452"/>
      <c r="KT20" s="452"/>
      <c r="KU20" s="452"/>
      <c r="KV20" s="452"/>
      <c r="KW20" s="452"/>
      <c r="KX20" s="452"/>
      <c r="KY20" s="452"/>
      <c r="KZ20" s="452"/>
      <c r="LA20" s="452"/>
      <c r="LB20" s="452"/>
      <c r="LC20" s="452"/>
      <c r="LD20" s="452"/>
      <c r="LE20" s="452"/>
      <c r="LF20" s="452"/>
      <c r="LG20" s="452"/>
      <c r="LH20" s="452"/>
      <c r="LI20" s="452"/>
      <c r="LJ20" s="452"/>
      <c r="LK20" s="452"/>
      <c r="LL20" s="452"/>
      <c r="LM20" s="452"/>
      <c r="LN20" s="452"/>
      <c r="LO20" s="452"/>
      <c r="LP20" s="452"/>
      <c r="LQ20" s="452"/>
      <c r="LR20" s="452"/>
      <c r="LS20" s="452"/>
      <c r="LT20" s="452"/>
      <c r="LU20" s="452"/>
      <c r="LV20" s="452"/>
      <c r="LW20" s="452"/>
      <c r="LX20" s="452"/>
      <c r="LY20" s="452"/>
      <c r="LZ20" s="452"/>
      <c r="MA20" s="452"/>
      <c r="MB20" s="452"/>
      <c r="MC20" s="452"/>
      <c r="MD20" s="452"/>
      <c r="ME20" s="452"/>
      <c r="MF20" s="452"/>
      <c r="MG20" s="452"/>
      <c r="MH20" s="452"/>
      <c r="MI20" s="452"/>
      <c r="MJ20" s="452"/>
      <c r="MK20" s="452"/>
      <c r="ML20" s="452"/>
      <c r="MM20" s="452"/>
      <c r="MN20" s="452"/>
      <c r="MO20" s="452"/>
      <c r="MP20" s="452"/>
      <c r="MQ20" s="452"/>
      <c r="MR20" s="452"/>
      <c r="MS20" s="452"/>
      <c r="MT20" s="452"/>
      <c r="MU20" s="452"/>
      <c r="MV20" s="452"/>
      <c r="MW20" s="452"/>
      <c r="MX20" s="452"/>
      <c r="MY20" s="452"/>
      <c r="MZ20" s="452"/>
      <c r="NA20" s="452"/>
    </row>
    <row r="21" spans="1:366" s="472" customFormat="1" ht="20.25" customHeight="1">
      <c r="A21" s="454" t="str">
        <f t="shared" si="1"/>
        <v>BOUDECHICHA ZINEDINETFT-II-PL-056</v>
      </c>
      <c r="B21" s="455" t="str">
        <f>IF($G21="","",VLOOKUP($G21,WPS!$D$1:$AN$995,35,0))</f>
        <v>TFT II / TFT SUD GAZ 
FIELD DEVELOPMENT</v>
      </c>
      <c r="C21" s="455" t="str">
        <f>IF($G21="","",VLOOKUP($G21,WPS!$D$1:$AN$995,33,0))</f>
        <v>API 1104</v>
      </c>
      <c r="D21" s="455" t="str">
        <f>IF($G21="","",VLOOKUP($G21,WPS!$D$1:$AN$995,34,0))</f>
        <v>API 1104</v>
      </c>
      <c r="E21" s="641" t="s">
        <v>678</v>
      </c>
      <c r="F21" s="641" t="s">
        <v>796</v>
      </c>
      <c r="G21" s="456" t="s">
        <v>602</v>
      </c>
      <c r="H21" s="456" t="s">
        <v>397</v>
      </c>
      <c r="I21" s="458">
        <v>6</v>
      </c>
      <c r="J21" s="457">
        <v>7.1</v>
      </c>
      <c r="K21" s="457" t="s">
        <v>164</v>
      </c>
      <c r="L21" s="481">
        <v>46224</v>
      </c>
      <c r="M21" s="482" t="s">
        <v>704</v>
      </c>
      <c r="N21" s="457" t="s">
        <v>164</v>
      </c>
      <c r="O21" s="481">
        <v>46225</v>
      </c>
      <c r="P21" s="457" t="s">
        <v>519</v>
      </c>
      <c r="Q21" s="375" t="s">
        <v>798</v>
      </c>
      <c r="R21" s="376" t="s">
        <v>798</v>
      </c>
      <c r="S21" s="468" t="s">
        <v>801</v>
      </c>
      <c r="T21" s="481">
        <v>46224</v>
      </c>
      <c r="U21" s="462" t="str">
        <f t="shared" si="2"/>
        <v>API5L_X52</v>
      </c>
      <c r="V21" s="463" t="str">
        <f>IF($G21="","",VLOOKUP($G21,WPS!$D$1:$AL$995,17,0))</f>
        <v xml:space="preserve">SMAW :With/Without Backing </v>
      </c>
      <c r="W21" s="463" t="str">
        <f>IF($G21="","",VLOOKUP($G21,WPS!$D$1:$AL$995,25,0))</f>
        <v>WF-1b</v>
      </c>
      <c r="X21" s="464" t="str">
        <f>IF($G21="","",VLOOKUP($G21,WPS!$D$1:$AL$995,26,0))</f>
        <v xml:space="preserve">WF-2c </v>
      </c>
      <c r="Y21" s="464" t="str">
        <f>IF($G21="","",VLOOKUP($G21,WPS!$D$1:$AL$995,27,0))</f>
        <v>A5.1or A5.5</v>
      </c>
      <c r="Z21" s="464" t="str">
        <f>IF($G21="","",VLOOKUP($G21,WPS!$D$1:$AL$995,28,0))</f>
        <v>A5.1 or A5.5</v>
      </c>
      <c r="AA21" s="464" t="str">
        <f t="shared" si="11"/>
        <v>≥ 2,3/8''  (60,3mm)</v>
      </c>
      <c r="AB21" s="464" t="str">
        <f t="shared" si="3"/>
        <v>≤ 12,750''   323,9mm</v>
      </c>
      <c r="AC21" s="464" t="str">
        <f t="shared" si="4"/>
        <v xml:space="preserve"> SMAW ≥  3,9 mm</v>
      </c>
      <c r="AD21" s="464" t="str">
        <f t="shared" si="5"/>
        <v>≤ 19,05mm</v>
      </c>
      <c r="AE21" s="463" t="str">
        <f>IF(G21="","",VLOOKUP(G21,WPS!$D$1:$AH$4735,3,0))</f>
        <v>SMAW UP HILL MONTANT</v>
      </c>
      <c r="AF21" s="463" t="str">
        <f>IF(AND($G21&lt;&gt;"",$D21="API 1104"),U21,IF(AND($G21&lt;&gt;"",$D21="ASME IX"),VLOOKUP($G21,WPS!$D$1:$AZ$995,42,0),""))</f>
        <v>API5L_X52</v>
      </c>
      <c r="AG21" s="464" t="str">
        <f>IF(G21="","",VLOOKUP(G21,WPS!$D$1:$AH$4735,2,0))</f>
        <v>A</v>
      </c>
      <c r="AH21" s="464" t="str">
        <f t="shared" si="6"/>
        <v>5G</v>
      </c>
      <c r="AI21" s="464" t="str">
        <f t="shared" si="7"/>
        <v>Manuel</v>
      </c>
      <c r="AJ21" s="464" t="s">
        <v>34</v>
      </c>
      <c r="AK21" s="463" t="str">
        <f t="shared" si="8"/>
        <v>UP HILL   Montant</v>
      </c>
      <c r="AL21" s="463" t="str">
        <f>IF($G21="","",VLOOKUP($G21,WPS!$D$1:$AL$995,18,0))</f>
        <v>N/A</v>
      </c>
      <c r="AM21" s="464" t="str">
        <f>IF($G21="","",VLOOKUP($G21,WPS!$D$1:$AL$995,19,0))</f>
        <v>Grp F N°1</v>
      </c>
      <c r="AN21" s="464" t="str">
        <f>IF($G21="","",VLOOKUP($G21,WPS!$D$1:$AL$995,20,0))</f>
        <v>Grp F N°3</v>
      </c>
      <c r="AO21" s="464" t="str">
        <f>IF($G21="","",VLOOKUP($G21,WPS!$D$1:$AL$995,21,0))</f>
        <v>A5.1</v>
      </c>
      <c r="AP21" s="464" t="str">
        <f>IF($G21="","",VLOOKUP($G21,WPS!$D$1:$AL$995,22,0))</f>
        <v>A5.1</v>
      </c>
      <c r="AQ21" s="464" t="str">
        <f>IF($G21="","",VLOOKUP($G21,WPS!$D$1:$AL$995,23,0))</f>
        <v>E 6010</v>
      </c>
      <c r="AR21" s="464" t="str">
        <f>IF($G21="","",VLOOKUP($G21,WPS!$D$1:$AL$995,24,0))</f>
        <v>E 7018</v>
      </c>
      <c r="AS21" s="464" t="str">
        <f t="shared" si="9"/>
        <v>V-H-O</v>
      </c>
      <c r="AT21" s="465" t="str">
        <f>IF($G21="","",VLOOKUP($G21,WPS!$D$1:$AL$995,29,0))</f>
        <v>DC</v>
      </c>
      <c r="AU21" s="465" t="str">
        <f>IF($G21="","",VLOOKUP($G21,WPS!$D$1:$AL$995,30,0))</f>
        <v>(+)</v>
      </c>
      <c r="AV21" s="465" t="str">
        <f>IF($G21="","",VLOOKUP($G21,WPS!$D$1:$AL$995,31,0))</f>
        <v>(+)</v>
      </c>
      <c r="AW21" s="463" t="str">
        <f t="shared" si="10"/>
        <v>SMAW :With/Without  SMAW : With</v>
      </c>
      <c r="AX21" s="464" t="str">
        <f>IF($G21="","",VLOOKUP($G21,WPS!$D$1:$AL$995,15,0))</f>
        <v>100°C Min</v>
      </c>
      <c r="AY21" s="463" t="str">
        <f>IF($G21="","",VLOOKUP($G21,WPS!$D$1:$AX$995,44,0))</f>
        <v>ASME B31.3 édition 2020</v>
      </c>
      <c r="AZ21" s="464">
        <f>IFERROR(VLOOKUP(I21,Feuil1!$O$4:$P$34,2,0),"")</f>
        <v>168.3</v>
      </c>
      <c r="BA21" s="466"/>
      <c r="BB21" s="507">
        <f>IFERROR(VLOOKUP(I21,Feuil1!$O$4:$P$32,2,0),"")</f>
        <v>168.3</v>
      </c>
      <c r="BC21" s="508" t="str">
        <f>IF($G21="","",VLOOKUP($G21,WPS!$D$1:$AL$995,2,0))</f>
        <v>A</v>
      </c>
      <c r="BD21" s="509" t="str">
        <f>IF(M21='VT-PPL'!$Y$6,1,"")</f>
        <v/>
      </c>
      <c r="BE21" s="510" t="str">
        <f>IF(BD21="","",COUNTIF(BD$2:$BD21,BD21))</f>
        <v/>
      </c>
      <c r="BF21" s="509" t="str">
        <f>IF(P21='RT-PPL'!$Q$6,1,"")</f>
        <v/>
      </c>
      <c r="BG21" s="511" t="str">
        <f>IF(BF21="","",COUNTIF(BF$2:$BF21,BF21))</f>
        <v/>
      </c>
      <c r="BH21" s="508" t="str">
        <f>+IF(L21=HOMO!$K$4,1,"")</f>
        <v/>
      </c>
      <c r="BI21" s="510" t="str">
        <f>IF(BH21="","",COUNTIF(BH$2:$BH21,BH21))</f>
        <v/>
      </c>
      <c r="BJ21" s="509" t="str">
        <f>IF(AND(K21="A",M21=Prog!$L$12),1,"")</f>
        <v/>
      </c>
      <c r="BK21" s="510" t="str">
        <f>IF(BJ21="","",COUNTIF(BJ$2:$BJ21,BJ21))</f>
        <v/>
      </c>
      <c r="BL21" s="562">
        <v>20</v>
      </c>
      <c r="BM21" s="506"/>
      <c r="BN21" s="473"/>
      <c r="BO21" s="473"/>
      <c r="BP21" s="473"/>
      <c r="BQ21" s="473"/>
      <c r="BR21" s="473"/>
      <c r="BS21" s="473"/>
      <c r="BT21" s="473"/>
      <c r="BU21" s="473"/>
      <c r="BV21" s="473"/>
      <c r="BW21" s="473"/>
      <c r="BX21" s="473"/>
      <c r="BY21" s="473"/>
      <c r="BZ21" s="473"/>
      <c r="CA21" s="473"/>
      <c r="CB21" s="473"/>
      <c r="CC21" s="473"/>
      <c r="CD21" s="473"/>
      <c r="CE21" s="473"/>
      <c r="CF21" s="473"/>
      <c r="CG21" s="473"/>
      <c r="CH21" s="473"/>
      <c r="CI21" s="473"/>
      <c r="CJ21" s="473"/>
      <c r="CK21" s="473"/>
      <c r="CL21" s="473"/>
      <c r="CM21" s="473"/>
      <c r="CN21" s="473"/>
      <c r="CO21" s="473"/>
      <c r="CP21" s="473"/>
      <c r="CQ21" s="473"/>
      <c r="CR21" s="473"/>
      <c r="CS21" s="473"/>
      <c r="CT21" s="473"/>
      <c r="CU21" s="473"/>
      <c r="CV21" s="473"/>
      <c r="CW21" s="473"/>
      <c r="CX21" s="473"/>
      <c r="CY21" s="473"/>
      <c r="CZ21" s="473"/>
      <c r="DA21" s="473"/>
      <c r="DB21" s="473"/>
      <c r="DC21" s="473"/>
      <c r="DD21" s="473"/>
      <c r="DE21" s="473"/>
      <c r="DF21" s="473"/>
      <c r="DG21" s="473"/>
      <c r="DH21" s="473"/>
      <c r="DI21" s="473"/>
      <c r="DJ21" s="473"/>
      <c r="DK21" s="473"/>
      <c r="DL21" s="473"/>
      <c r="DM21" s="473"/>
      <c r="DN21" s="473"/>
      <c r="DO21" s="473"/>
      <c r="DP21" s="473"/>
      <c r="DQ21" s="473"/>
      <c r="DR21" s="473"/>
      <c r="DS21" s="473"/>
      <c r="DT21" s="473"/>
      <c r="DU21" s="473"/>
      <c r="DV21" s="473"/>
      <c r="DW21" s="473"/>
      <c r="DX21" s="473"/>
      <c r="DY21" s="473"/>
      <c r="DZ21" s="473"/>
      <c r="EA21" s="473"/>
      <c r="EB21" s="473"/>
      <c r="EC21" s="473"/>
      <c r="ED21" s="473"/>
      <c r="EE21" s="473"/>
      <c r="EF21" s="473"/>
      <c r="EG21" s="473"/>
      <c r="EH21" s="473"/>
      <c r="EI21" s="473"/>
      <c r="EJ21" s="473"/>
      <c r="EK21" s="473"/>
      <c r="EL21" s="473"/>
      <c r="EM21" s="473"/>
      <c r="EN21" s="473"/>
      <c r="EO21" s="473"/>
      <c r="EP21" s="473"/>
      <c r="EQ21" s="473"/>
      <c r="ER21" s="473"/>
      <c r="ES21" s="473"/>
      <c r="ET21" s="473"/>
      <c r="EU21" s="473"/>
      <c r="EV21" s="473"/>
      <c r="EW21" s="473"/>
      <c r="EX21" s="473"/>
      <c r="EY21" s="473"/>
      <c r="EZ21" s="473"/>
      <c r="FA21" s="473"/>
      <c r="FB21" s="473"/>
      <c r="FC21" s="473"/>
      <c r="FD21" s="473"/>
      <c r="FE21" s="473"/>
      <c r="FF21" s="473"/>
      <c r="FG21" s="473"/>
      <c r="FH21" s="473"/>
      <c r="FI21" s="473"/>
      <c r="FJ21" s="473"/>
      <c r="FK21" s="473"/>
      <c r="FL21" s="473"/>
      <c r="FM21" s="473"/>
      <c r="FN21" s="473"/>
      <c r="FO21" s="473"/>
      <c r="FP21" s="473"/>
      <c r="FQ21" s="473"/>
      <c r="FR21" s="473"/>
      <c r="FS21" s="473"/>
      <c r="FT21" s="473"/>
      <c r="FU21" s="473"/>
      <c r="FV21" s="473"/>
      <c r="FW21" s="473"/>
      <c r="FX21" s="473"/>
      <c r="FY21" s="473"/>
      <c r="FZ21" s="473"/>
      <c r="GA21" s="473"/>
      <c r="GB21" s="473"/>
      <c r="GC21" s="473"/>
      <c r="GD21" s="473"/>
      <c r="GE21" s="473"/>
      <c r="GF21" s="473"/>
      <c r="GG21" s="473"/>
      <c r="GH21" s="473"/>
      <c r="GI21" s="473"/>
      <c r="GJ21" s="473"/>
      <c r="GK21" s="473"/>
      <c r="GL21" s="473"/>
      <c r="GM21" s="473"/>
      <c r="GN21" s="473"/>
      <c r="GO21" s="473"/>
      <c r="GP21" s="473"/>
      <c r="GQ21" s="473"/>
      <c r="GR21" s="473"/>
      <c r="GS21" s="473"/>
      <c r="GT21" s="473"/>
      <c r="GU21" s="473"/>
      <c r="GV21" s="473"/>
      <c r="GW21" s="473"/>
      <c r="GX21" s="473"/>
      <c r="GY21" s="473"/>
      <c r="GZ21" s="473"/>
      <c r="HA21" s="473"/>
      <c r="HB21" s="473"/>
      <c r="HC21" s="473"/>
      <c r="HD21" s="473"/>
      <c r="HE21" s="473"/>
      <c r="HF21" s="473"/>
      <c r="HG21" s="473"/>
      <c r="HH21" s="473"/>
      <c r="HI21" s="473"/>
      <c r="HJ21" s="473"/>
      <c r="HK21" s="473"/>
      <c r="HL21" s="473"/>
      <c r="HM21" s="473"/>
      <c r="HN21" s="473"/>
      <c r="HO21" s="473"/>
      <c r="HP21" s="473"/>
      <c r="HQ21" s="473"/>
      <c r="HR21" s="473"/>
      <c r="HS21" s="473"/>
      <c r="HT21" s="473"/>
      <c r="HU21" s="473"/>
      <c r="HV21" s="473"/>
      <c r="HW21" s="473"/>
      <c r="HX21" s="473"/>
      <c r="HY21" s="473"/>
      <c r="HZ21" s="473"/>
      <c r="IA21" s="473"/>
      <c r="IB21" s="473"/>
      <c r="IC21" s="473"/>
      <c r="ID21" s="473"/>
      <c r="IE21" s="473"/>
      <c r="IF21" s="473"/>
      <c r="IG21" s="473"/>
      <c r="IH21" s="473"/>
      <c r="II21" s="473"/>
      <c r="IJ21" s="473"/>
      <c r="IK21" s="473"/>
      <c r="IL21" s="473"/>
      <c r="IM21" s="473"/>
      <c r="IN21" s="473"/>
      <c r="IO21" s="473"/>
      <c r="IP21" s="473"/>
      <c r="IQ21" s="473"/>
      <c r="IR21" s="473"/>
      <c r="IS21" s="473"/>
      <c r="IT21" s="473"/>
      <c r="IU21" s="473"/>
      <c r="IV21" s="473"/>
      <c r="IW21" s="473"/>
      <c r="IX21" s="473"/>
      <c r="IY21" s="473"/>
      <c r="IZ21" s="473"/>
      <c r="JA21" s="473"/>
      <c r="JB21" s="473"/>
      <c r="JC21" s="473"/>
      <c r="JD21" s="473"/>
      <c r="JE21" s="473"/>
      <c r="JF21" s="473"/>
      <c r="JG21" s="473"/>
      <c r="JH21" s="473"/>
      <c r="JI21" s="473"/>
      <c r="JJ21" s="473"/>
      <c r="JK21" s="473"/>
      <c r="JL21" s="473"/>
      <c r="JM21" s="473"/>
      <c r="JN21" s="473"/>
      <c r="JO21" s="473"/>
      <c r="JP21" s="473"/>
      <c r="JQ21" s="473"/>
      <c r="JR21" s="473"/>
      <c r="JS21" s="473"/>
      <c r="JT21" s="473"/>
      <c r="JU21" s="473"/>
      <c r="JV21" s="473"/>
      <c r="JW21" s="473"/>
      <c r="JX21" s="473"/>
      <c r="JY21" s="473"/>
      <c r="JZ21" s="473"/>
      <c r="KA21" s="473"/>
      <c r="KB21" s="473"/>
      <c r="KC21" s="473"/>
      <c r="KD21" s="473"/>
      <c r="KE21" s="473"/>
      <c r="KF21" s="473"/>
      <c r="KG21" s="473"/>
      <c r="KH21" s="473"/>
      <c r="KI21" s="473"/>
      <c r="KJ21" s="473"/>
      <c r="KK21" s="473"/>
      <c r="KL21" s="473"/>
      <c r="KM21" s="473"/>
      <c r="KN21" s="473"/>
      <c r="KO21" s="473"/>
      <c r="KP21" s="473"/>
      <c r="KQ21" s="473"/>
      <c r="KR21" s="473"/>
      <c r="KS21" s="473"/>
      <c r="KT21" s="473"/>
      <c r="KU21" s="473"/>
      <c r="KV21" s="473"/>
      <c r="KW21" s="473"/>
      <c r="KX21" s="473"/>
      <c r="KY21" s="473"/>
      <c r="KZ21" s="473"/>
      <c r="LA21" s="473"/>
      <c r="LB21" s="473"/>
      <c r="LC21" s="473"/>
      <c r="LD21" s="473"/>
      <c r="LE21" s="473"/>
      <c r="LF21" s="473"/>
      <c r="LG21" s="473"/>
      <c r="LH21" s="473"/>
      <c r="LI21" s="473"/>
      <c r="LJ21" s="473"/>
      <c r="LK21" s="473"/>
      <c r="LL21" s="473"/>
      <c r="LM21" s="473"/>
      <c r="LN21" s="473"/>
      <c r="LO21" s="473"/>
      <c r="LP21" s="473"/>
      <c r="LQ21" s="473"/>
      <c r="LR21" s="473"/>
      <c r="LS21" s="473"/>
      <c r="LT21" s="473"/>
      <c r="LU21" s="473"/>
      <c r="LV21" s="473"/>
      <c r="LW21" s="473"/>
      <c r="LX21" s="473"/>
      <c r="LY21" s="473"/>
      <c r="LZ21" s="473"/>
      <c r="MA21" s="473"/>
      <c r="MB21" s="473"/>
      <c r="MC21" s="473"/>
      <c r="MD21" s="473"/>
      <c r="ME21" s="473"/>
      <c r="MF21" s="473"/>
      <c r="MG21" s="473"/>
      <c r="MH21" s="473"/>
      <c r="MI21" s="473"/>
      <c r="MJ21" s="473"/>
      <c r="MK21" s="473"/>
      <c r="ML21" s="473"/>
      <c r="MM21" s="473"/>
      <c r="MN21" s="473"/>
      <c r="MO21" s="473"/>
      <c r="MP21" s="473"/>
      <c r="MQ21" s="473"/>
      <c r="MR21" s="473"/>
      <c r="MS21" s="473"/>
      <c r="MT21" s="473"/>
      <c r="MU21" s="473"/>
      <c r="MV21" s="473"/>
      <c r="MW21" s="473"/>
      <c r="MX21" s="473"/>
      <c r="MY21" s="473"/>
      <c r="MZ21" s="473"/>
      <c r="NA21" s="473"/>
      <c r="NB21" s="474"/>
    </row>
    <row r="22" spans="1:366" s="472" customFormat="1" ht="20.25" customHeight="1">
      <c r="A22" s="454" t="str">
        <f t="shared" si="1"/>
        <v>BEN MAISA MOHAMED 1TFT-II-PL-056</v>
      </c>
      <c r="B22" s="455" t="str">
        <f>IF($G22="","",VLOOKUP($G22,WPS!$D$1:$AN$995,35,0))</f>
        <v>TFT II / TFT SUD GAZ 
FIELD DEVELOPMENT</v>
      </c>
      <c r="C22" s="455" t="str">
        <f>IF($G22="","",VLOOKUP($G22,WPS!$D$1:$AN$995,33,0))</f>
        <v>API 1104</v>
      </c>
      <c r="D22" s="455" t="str">
        <f>IF($G22="","",VLOOKUP($G22,WPS!$D$1:$AN$995,34,0))</f>
        <v>API 1104</v>
      </c>
      <c r="E22" s="641" t="s">
        <v>680</v>
      </c>
      <c r="F22" s="641" t="s">
        <v>830</v>
      </c>
      <c r="G22" s="456" t="s">
        <v>602</v>
      </c>
      <c r="H22" s="456" t="s">
        <v>397</v>
      </c>
      <c r="I22" s="458">
        <v>6</v>
      </c>
      <c r="J22" s="457">
        <v>7.1</v>
      </c>
      <c r="K22" s="457" t="s">
        <v>164</v>
      </c>
      <c r="L22" s="481">
        <v>46224</v>
      </c>
      <c r="M22" s="482" t="s">
        <v>704</v>
      </c>
      <c r="N22" s="457" t="s">
        <v>613</v>
      </c>
      <c r="O22" s="481">
        <v>46225</v>
      </c>
      <c r="P22" s="457" t="s">
        <v>519</v>
      </c>
      <c r="Q22" s="375" t="s">
        <v>798</v>
      </c>
      <c r="R22" s="376" t="s">
        <v>798</v>
      </c>
      <c r="S22" s="456"/>
      <c r="T22" s="481"/>
      <c r="U22" s="462" t="str">
        <f t="shared" si="2"/>
        <v>API5L_X52</v>
      </c>
      <c r="V22" s="463" t="str">
        <f>IF($G22="","",VLOOKUP($G22,WPS!$D$1:$AL$995,17,0))</f>
        <v xml:space="preserve">SMAW :With/Without Backing </v>
      </c>
      <c r="W22" s="463" t="str">
        <f>IF($G22="","",VLOOKUP($G22,WPS!$D$1:$AL$995,25,0))</f>
        <v>WF-1b</v>
      </c>
      <c r="X22" s="464" t="str">
        <f>IF($G22="","",VLOOKUP($G22,WPS!$D$1:$AL$995,26,0))</f>
        <v xml:space="preserve">WF-2c </v>
      </c>
      <c r="Y22" s="464" t="str">
        <f>IF($G22="","",VLOOKUP($G22,WPS!$D$1:$AL$995,27,0))</f>
        <v>A5.1or A5.5</v>
      </c>
      <c r="Z22" s="464" t="str">
        <f>IF($G22="","",VLOOKUP($G22,WPS!$D$1:$AL$995,28,0))</f>
        <v>A5.1 or A5.5</v>
      </c>
      <c r="AA22" s="464" t="str">
        <f t="shared" si="11"/>
        <v>≥ 2,3/8''  (60,3mm)</v>
      </c>
      <c r="AB22" s="464" t="str">
        <f t="shared" si="3"/>
        <v>≤ 12,750''   323,9mm</v>
      </c>
      <c r="AC22" s="464" t="str">
        <f t="shared" si="4"/>
        <v xml:space="preserve"> SMAW ≥  3,9 mm</v>
      </c>
      <c r="AD22" s="464" t="str">
        <f t="shared" si="5"/>
        <v>≤ 19,05mm</v>
      </c>
      <c r="AE22" s="463" t="str">
        <f>IF(G22="","",VLOOKUP(G22,WPS!$D$1:$AH$4735,3,0))</f>
        <v>SMAW UP HILL MONTANT</v>
      </c>
      <c r="AF22" s="463" t="str">
        <f>IF(AND($G22&lt;&gt;"",$D22="API 1104"),U22,IF(AND($G22&lt;&gt;"",$D22="ASME IX"),VLOOKUP($G22,WPS!$D$1:$AZ$995,42,0),""))</f>
        <v>API5L_X52</v>
      </c>
      <c r="AG22" s="464" t="str">
        <f>IF(G22="","",VLOOKUP(G22,WPS!$D$1:$AH$4735,2,0))</f>
        <v>A</v>
      </c>
      <c r="AH22" s="464" t="str">
        <f t="shared" si="6"/>
        <v>5G</v>
      </c>
      <c r="AI22" s="464" t="str">
        <f t="shared" si="7"/>
        <v>Manuel</v>
      </c>
      <c r="AJ22" s="464" t="s">
        <v>34</v>
      </c>
      <c r="AK22" s="463" t="str">
        <f t="shared" si="8"/>
        <v>UP HILL   Montant</v>
      </c>
      <c r="AL22" s="463" t="str">
        <f>IF($G22="","",VLOOKUP($G22,WPS!$D$1:$AL$995,18,0))</f>
        <v>N/A</v>
      </c>
      <c r="AM22" s="464" t="str">
        <f>IF($G22="","",VLOOKUP($G22,WPS!$D$1:$AL$995,19,0))</f>
        <v>Grp F N°1</v>
      </c>
      <c r="AN22" s="464" t="str">
        <f>IF($G22="","",VLOOKUP($G22,WPS!$D$1:$AL$995,20,0))</f>
        <v>Grp F N°3</v>
      </c>
      <c r="AO22" s="464" t="str">
        <f>IF($G22="","",VLOOKUP($G22,WPS!$D$1:$AL$995,21,0))</f>
        <v>A5.1</v>
      </c>
      <c r="AP22" s="464" t="str">
        <f>IF($G22="","",VLOOKUP($G22,WPS!$D$1:$AL$995,22,0))</f>
        <v>A5.1</v>
      </c>
      <c r="AQ22" s="464" t="str">
        <f>IF($G22="","",VLOOKUP($G22,WPS!$D$1:$AL$995,23,0))</f>
        <v>E 6010</v>
      </c>
      <c r="AR22" s="464" t="str">
        <f>IF($G22="","",VLOOKUP($G22,WPS!$D$1:$AL$995,24,0))</f>
        <v>E 7018</v>
      </c>
      <c r="AS22" s="464" t="str">
        <f t="shared" si="9"/>
        <v>V-H-O</v>
      </c>
      <c r="AT22" s="465" t="str">
        <f>IF($G22="","",VLOOKUP($G22,WPS!$D$1:$AL$995,29,0))</f>
        <v>DC</v>
      </c>
      <c r="AU22" s="465" t="str">
        <f>IF($G22="","",VLOOKUP($G22,WPS!$D$1:$AL$995,30,0))</f>
        <v>(+)</v>
      </c>
      <c r="AV22" s="465" t="str">
        <f>IF($G22="","",VLOOKUP($G22,WPS!$D$1:$AL$995,31,0))</f>
        <v>(+)</v>
      </c>
      <c r="AW22" s="463" t="str">
        <f t="shared" si="10"/>
        <v>SMAW :With/Without  SMAW : With</v>
      </c>
      <c r="AX22" s="464" t="str">
        <f>IF($G22="","",VLOOKUP($G22,WPS!$D$1:$AL$995,15,0))</f>
        <v>100°C Min</v>
      </c>
      <c r="AY22" s="463" t="str">
        <f>IF($G22="","",VLOOKUP($G22,WPS!$D$1:$AX$995,44,0))</f>
        <v>ASME B31.3 édition 2020</v>
      </c>
      <c r="AZ22" s="464">
        <f>IFERROR(VLOOKUP(I22,Feuil1!$O$4:$P$34,2,0),"")</f>
        <v>168.3</v>
      </c>
      <c r="BA22" s="466"/>
      <c r="BB22" s="507">
        <f>IFERROR(VLOOKUP(I22,Feuil1!$O$4:$P$32,2,0),"")</f>
        <v>168.3</v>
      </c>
      <c r="BC22" s="508" t="str">
        <f>IF($G22="","",VLOOKUP($G22,WPS!$D$1:$AL$995,2,0))</f>
        <v>A</v>
      </c>
      <c r="BD22" s="509" t="str">
        <f>IF(M22='VT-PPL'!$Y$6,1,"")</f>
        <v/>
      </c>
      <c r="BE22" s="510" t="str">
        <f>IF(BD22="","",COUNTIF(BD$2:$BD22,BD22))</f>
        <v/>
      </c>
      <c r="BF22" s="509" t="str">
        <f>IF(P22='RT-PPL'!$Q$6,1,"")</f>
        <v/>
      </c>
      <c r="BG22" s="511" t="str">
        <f>IF(BF22="","",COUNTIF(BF$2:$BF22,BF22))</f>
        <v/>
      </c>
      <c r="BH22" s="508" t="str">
        <f>+IF(L22=HOMO!$K$4,1,"")</f>
        <v/>
      </c>
      <c r="BI22" s="510" t="str">
        <f>IF(BH22="","",COUNTIF(BH$2:$BH22,BH22))</f>
        <v/>
      </c>
      <c r="BJ22" s="509" t="str">
        <f>IF(AND(K22="A",M22=Prog!$L$12),1,"")</f>
        <v/>
      </c>
      <c r="BK22" s="510" t="str">
        <f>IF(BJ22="","",COUNTIF(BJ$2:$BJ22,BJ22))</f>
        <v/>
      </c>
      <c r="BL22" s="562">
        <v>21</v>
      </c>
      <c r="BM22" s="506"/>
      <c r="BN22" s="473"/>
      <c r="BO22" s="473"/>
      <c r="BP22" s="473"/>
      <c r="BQ22" s="473"/>
      <c r="BR22" s="473"/>
      <c r="BS22" s="473"/>
      <c r="BT22" s="473"/>
      <c r="BU22" s="473"/>
      <c r="BV22" s="473"/>
      <c r="BW22" s="473"/>
      <c r="BX22" s="473"/>
      <c r="BY22" s="473"/>
      <c r="BZ22" s="473"/>
      <c r="CA22" s="473"/>
      <c r="CB22" s="473"/>
      <c r="CC22" s="473"/>
      <c r="CD22" s="473"/>
      <c r="CE22" s="473"/>
      <c r="CF22" s="473"/>
      <c r="CG22" s="473"/>
      <c r="CH22" s="473"/>
      <c r="CI22" s="473"/>
      <c r="CJ22" s="473"/>
      <c r="CK22" s="473"/>
      <c r="CL22" s="473"/>
      <c r="CM22" s="473"/>
      <c r="CN22" s="473"/>
      <c r="CO22" s="473"/>
      <c r="CP22" s="473"/>
      <c r="CQ22" s="473"/>
      <c r="CR22" s="473"/>
      <c r="CS22" s="473"/>
      <c r="CT22" s="473"/>
      <c r="CU22" s="473"/>
      <c r="CV22" s="473"/>
      <c r="CW22" s="473"/>
      <c r="CX22" s="473"/>
      <c r="CY22" s="473"/>
      <c r="CZ22" s="473"/>
      <c r="DA22" s="473"/>
      <c r="DB22" s="473"/>
      <c r="DC22" s="473"/>
      <c r="DD22" s="473"/>
      <c r="DE22" s="473"/>
      <c r="DF22" s="473"/>
      <c r="DG22" s="473"/>
      <c r="DH22" s="473"/>
      <c r="DI22" s="473"/>
      <c r="DJ22" s="473"/>
      <c r="DK22" s="473"/>
      <c r="DL22" s="473"/>
      <c r="DM22" s="473"/>
      <c r="DN22" s="473"/>
      <c r="DO22" s="473"/>
      <c r="DP22" s="473"/>
      <c r="DQ22" s="473"/>
      <c r="DR22" s="473"/>
      <c r="DS22" s="473"/>
      <c r="DT22" s="473"/>
      <c r="DU22" s="473"/>
      <c r="DV22" s="473"/>
      <c r="DW22" s="473"/>
      <c r="DX22" s="473"/>
      <c r="DY22" s="473"/>
      <c r="DZ22" s="473"/>
      <c r="EA22" s="473"/>
      <c r="EB22" s="473"/>
      <c r="EC22" s="473"/>
      <c r="ED22" s="473"/>
      <c r="EE22" s="473"/>
      <c r="EF22" s="473"/>
      <c r="EG22" s="473"/>
      <c r="EH22" s="473"/>
      <c r="EI22" s="473"/>
      <c r="EJ22" s="473"/>
      <c r="EK22" s="473"/>
      <c r="EL22" s="473"/>
      <c r="EM22" s="473"/>
      <c r="EN22" s="473"/>
      <c r="EO22" s="473"/>
      <c r="EP22" s="473"/>
      <c r="EQ22" s="473"/>
      <c r="ER22" s="473"/>
      <c r="ES22" s="473"/>
      <c r="ET22" s="473"/>
      <c r="EU22" s="473"/>
      <c r="EV22" s="473"/>
      <c r="EW22" s="473"/>
      <c r="EX22" s="473"/>
      <c r="EY22" s="473"/>
      <c r="EZ22" s="473"/>
      <c r="FA22" s="473"/>
      <c r="FB22" s="473"/>
      <c r="FC22" s="473"/>
      <c r="FD22" s="473"/>
      <c r="FE22" s="473"/>
      <c r="FF22" s="473"/>
      <c r="FG22" s="473"/>
      <c r="FH22" s="473"/>
      <c r="FI22" s="473"/>
      <c r="FJ22" s="473"/>
      <c r="FK22" s="473"/>
      <c r="FL22" s="473"/>
      <c r="FM22" s="473"/>
      <c r="FN22" s="473"/>
      <c r="FO22" s="473"/>
      <c r="FP22" s="473"/>
      <c r="FQ22" s="473"/>
      <c r="FR22" s="473"/>
      <c r="FS22" s="473"/>
      <c r="FT22" s="473"/>
      <c r="FU22" s="473"/>
      <c r="FV22" s="473"/>
      <c r="FW22" s="473"/>
      <c r="FX22" s="473"/>
      <c r="FY22" s="473"/>
      <c r="FZ22" s="473"/>
      <c r="GA22" s="473"/>
      <c r="GB22" s="473"/>
      <c r="GC22" s="473"/>
      <c r="GD22" s="473"/>
      <c r="GE22" s="473"/>
      <c r="GF22" s="473"/>
      <c r="GG22" s="473"/>
      <c r="GH22" s="473"/>
      <c r="GI22" s="473"/>
      <c r="GJ22" s="473"/>
      <c r="GK22" s="473"/>
      <c r="GL22" s="473"/>
      <c r="GM22" s="473"/>
      <c r="GN22" s="473"/>
      <c r="GO22" s="473"/>
      <c r="GP22" s="473"/>
      <c r="GQ22" s="473"/>
      <c r="GR22" s="473"/>
      <c r="GS22" s="473"/>
      <c r="GT22" s="473"/>
      <c r="GU22" s="473"/>
      <c r="GV22" s="473"/>
      <c r="GW22" s="473"/>
      <c r="GX22" s="473"/>
      <c r="GY22" s="473"/>
      <c r="GZ22" s="473"/>
      <c r="HA22" s="473"/>
      <c r="HB22" s="473"/>
      <c r="HC22" s="473"/>
      <c r="HD22" s="473"/>
      <c r="HE22" s="473"/>
      <c r="HF22" s="473"/>
      <c r="HG22" s="473"/>
      <c r="HH22" s="473"/>
      <c r="HI22" s="473"/>
      <c r="HJ22" s="473"/>
      <c r="HK22" s="473"/>
      <c r="HL22" s="473"/>
      <c r="HM22" s="473"/>
      <c r="HN22" s="473"/>
      <c r="HO22" s="473"/>
      <c r="HP22" s="473"/>
      <c r="HQ22" s="473"/>
      <c r="HR22" s="473"/>
      <c r="HS22" s="473"/>
      <c r="HT22" s="473"/>
      <c r="HU22" s="473"/>
      <c r="HV22" s="473"/>
      <c r="HW22" s="473"/>
      <c r="HX22" s="473"/>
      <c r="HY22" s="473"/>
      <c r="HZ22" s="473"/>
      <c r="IA22" s="473"/>
      <c r="IB22" s="473"/>
      <c r="IC22" s="473"/>
      <c r="ID22" s="473"/>
      <c r="IE22" s="473"/>
      <c r="IF22" s="473"/>
      <c r="IG22" s="473"/>
      <c r="IH22" s="473"/>
      <c r="II22" s="473"/>
      <c r="IJ22" s="473"/>
      <c r="IK22" s="473"/>
      <c r="IL22" s="473"/>
      <c r="IM22" s="473"/>
      <c r="IN22" s="473"/>
      <c r="IO22" s="473"/>
      <c r="IP22" s="473"/>
      <c r="IQ22" s="473"/>
      <c r="IR22" s="473"/>
      <c r="IS22" s="473"/>
      <c r="IT22" s="473"/>
      <c r="IU22" s="473"/>
      <c r="IV22" s="473"/>
      <c r="IW22" s="473"/>
      <c r="IX22" s="473"/>
      <c r="IY22" s="473"/>
      <c r="IZ22" s="473"/>
      <c r="JA22" s="473"/>
      <c r="JB22" s="473"/>
      <c r="JC22" s="473"/>
      <c r="JD22" s="473"/>
      <c r="JE22" s="473"/>
      <c r="JF22" s="473"/>
      <c r="JG22" s="473"/>
      <c r="JH22" s="473"/>
      <c r="JI22" s="473"/>
      <c r="JJ22" s="473"/>
      <c r="JK22" s="473"/>
      <c r="JL22" s="473"/>
      <c r="JM22" s="473"/>
      <c r="JN22" s="473"/>
      <c r="JO22" s="473"/>
      <c r="JP22" s="473"/>
      <c r="JQ22" s="473"/>
      <c r="JR22" s="473"/>
      <c r="JS22" s="473"/>
      <c r="JT22" s="473"/>
      <c r="JU22" s="473"/>
      <c r="JV22" s="473"/>
      <c r="JW22" s="473"/>
      <c r="JX22" s="473"/>
      <c r="JY22" s="473"/>
      <c r="JZ22" s="473"/>
      <c r="KA22" s="473"/>
      <c r="KB22" s="473"/>
      <c r="KC22" s="473"/>
      <c r="KD22" s="473"/>
      <c r="KE22" s="473"/>
      <c r="KF22" s="473"/>
      <c r="KG22" s="473"/>
      <c r="KH22" s="473"/>
      <c r="KI22" s="473"/>
      <c r="KJ22" s="473"/>
      <c r="KK22" s="473"/>
      <c r="KL22" s="473"/>
      <c r="KM22" s="473"/>
      <c r="KN22" s="473"/>
      <c r="KO22" s="473"/>
      <c r="KP22" s="473"/>
      <c r="KQ22" s="473"/>
      <c r="KR22" s="473"/>
      <c r="KS22" s="473"/>
      <c r="KT22" s="473"/>
      <c r="KU22" s="473"/>
      <c r="KV22" s="473"/>
      <c r="KW22" s="473"/>
      <c r="KX22" s="473"/>
      <c r="KY22" s="473"/>
      <c r="KZ22" s="473"/>
      <c r="LA22" s="473"/>
      <c r="LB22" s="473"/>
      <c r="LC22" s="473"/>
      <c r="LD22" s="473"/>
      <c r="LE22" s="473"/>
      <c r="LF22" s="473"/>
      <c r="LG22" s="473"/>
      <c r="LH22" s="473"/>
      <c r="LI22" s="473"/>
      <c r="LJ22" s="473"/>
      <c r="LK22" s="473"/>
      <c r="LL22" s="473"/>
      <c r="LM22" s="473"/>
      <c r="LN22" s="473"/>
      <c r="LO22" s="473"/>
      <c r="LP22" s="473"/>
      <c r="LQ22" s="473"/>
      <c r="LR22" s="473"/>
      <c r="LS22" s="473"/>
      <c r="LT22" s="473"/>
      <c r="LU22" s="473"/>
      <c r="LV22" s="473"/>
      <c r="LW22" s="473"/>
      <c r="LX22" s="473"/>
      <c r="LY22" s="473"/>
      <c r="LZ22" s="473"/>
      <c r="MA22" s="473"/>
      <c r="MB22" s="473"/>
      <c r="MC22" s="473"/>
      <c r="MD22" s="473"/>
      <c r="ME22" s="473"/>
      <c r="MF22" s="473"/>
      <c r="MG22" s="473"/>
      <c r="MH22" s="473"/>
      <c r="MI22" s="473"/>
      <c r="MJ22" s="473"/>
      <c r="MK22" s="473"/>
      <c r="ML22" s="473"/>
      <c r="MM22" s="473"/>
      <c r="MN22" s="473"/>
      <c r="MO22" s="473"/>
      <c r="MP22" s="473"/>
      <c r="MQ22" s="473"/>
      <c r="MR22" s="473"/>
      <c r="MS22" s="473"/>
      <c r="MT22" s="473"/>
      <c r="MU22" s="473"/>
      <c r="MV22" s="473"/>
      <c r="MW22" s="473"/>
      <c r="MX22" s="473"/>
      <c r="MY22" s="473"/>
      <c r="MZ22" s="473"/>
      <c r="NA22" s="473"/>
      <c r="NB22" s="474"/>
    </row>
    <row r="23" spans="1:366" s="474" customFormat="1" ht="20.25" customHeight="1">
      <c r="A23" s="454" t="str">
        <f t="shared" si="1"/>
        <v>BEN MAISA MOHAMEDTFT-II-PL-056</v>
      </c>
      <c r="B23" s="455" t="str">
        <f>IF($G23="","",VLOOKUP($G23,WPS!$D$1:$AN$995,35,0))</f>
        <v>TFT II / TFT SUD GAZ 
FIELD DEVELOPMENT</v>
      </c>
      <c r="C23" s="455" t="str">
        <f>IF($G23="","",VLOOKUP($G23,WPS!$D$1:$AN$995,33,0))</f>
        <v>API 1104</v>
      </c>
      <c r="D23" s="455" t="str">
        <f>IF($G23="","",VLOOKUP($G23,WPS!$D$1:$AN$995,34,0))</f>
        <v>API 1104</v>
      </c>
      <c r="E23" s="641" t="s">
        <v>680</v>
      </c>
      <c r="F23" s="641" t="s">
        <v>797</v>
      </c>
      <c r="G23" s="456" t="s">
        <v>602</v>
      </c>
      <c r="H23" s="456" t="s">
        <v>397</v>
      </c>
      <c r="I23" s="458">
        <v>6</v>
      </c>
      <c r="J23" s="457">
        <v>7.1</v>
      </c>
      <c r="K23" s="457" t="s">
        <v>164</v>
      </c>
      <c r="L23" s="481">
        <v>46233</v>
      </c>
      <c r="M23" s="482" t="s">
        <v>705</v>
      </c>
      <c r="N23" s="457" t="s">
        <v>164</v>
      </c>
      <c r="O23" s="481">
        <v>46235</v>
      </c>
      <c r="P23" s="457" t="s">
        <v>530</v>
      </c>
      <c r="Q23" s="375" t="s">
        <v>833</v>
      </c>
      <c r="R23" s="376" t="s">
        <v>798</v>
      </c>
      <c r="S23" s="468" t="s">
        <v>825</v>
      </c>
      <c r="T23" s="481">
        <v>46235</v>
      </c>
      <c r="U23" s="462" t="str">
        <f t="shared" si="2"/>
        <v>API5L_X52</v>
      </c>
      <c r="V23" s="463" t="str">
        <f>IF($G23="","",VLOOKUP($G23,WPS!$D$1:$AL$995,17,0))</f>
        <v xml:space="preserve">SMAW :With/Without Backing </v>
      </c>
      <c r="W23" s="463" t="str">
        <f>IF($G23="","",VLOOKUP($G23,WPS!$D$1:$AL$995,25,0))</f>
        <v>WF-1b</v>
      </c>
      <c r="X23" s="464" t="str">
        <f>IF($G23="","",VLOOKUP($G23,WPS!$D$1:$AL$995,26,0))</f>
        <v xml:space="preserve">WF-2c </v>
      </c>
      <c r="Y23" s="464" t="str">
        <f>IF($G23="","",VLOOKUP($G23,WPS!$D$1:$AL$995,27,0))</f>
        <v>A5.1or A5.5</v>
      </c>
      <c r="Z23" s="464" t="str">
        <f>IF($G23="","",VLOOKUP($G23,WPS!$D$1:$AL$995,28,0))</f>
        <v>A5.1 or A5.5</v>
      </c>
      <c r="AA23" s="464" t="str">
        <f t="shared" si="11"/>
        <v>≥ 2,3/8''  (60,3mm)</v>
      </c>
      <c r="AB23" s="464" t="str">
        <f t="shared" si="3"/>
        <v>≤ 12,750''   323,9mm</v>
      </c>
      <c r="AC23" s="464" t="str">
        <f t="shared" si="4"/>
        <v xml:space="preserve"> SMAW ≥  3,9 mm</v>
      </c>
      <c r="AD23" s="464" t="str">
        <f t="shared" si="5"/>
        <v>≤ 19,05mm</v>
      </c>
      <c r="AE23" s="463" t="str">
        <f>IF(G23="","",VLOOKUP(G23,WPS!$D$1:$AH$4735,3,0))</f>
        <v>SMAW UP HILL MONTANT</v>
      </c>
      <c r="AF23" s="463" t="str">
        <f>IF(AND($G23&lt;&gt;"",$D23="API 1104"),U23,IF(AND($G23&lt;&gt;"",$D23="ASME IX"),VLOOKUP($G23,WPS!$D$1:$AZ$995,42,0),""))</f>
        <v>API5L_X52</v>
      </c>
      <c r="AG23" s="464" t="str">
        <f>IF(G23="","",VLOOKUP(G23,WPS!$D$1:$AH$4735,2,0))</f>
        <v>A</v>
      </c>
      <c r="AH23" s="464" t="str">
        <f t="shared" si="6"/>
        <v>5G</v>
      </c>
      <c r="AI23" s="464" t="str">
        <f t="shared" si="7"/>
        <v>Manuel</v>
      </c>
      <c r="AJ23" s="464" t="s">
        <v>34</v>
      </c>
      <c r="AK23" s="463" t="str">
        <f t="shared" si="8"/>
        <v>UP HILL   Montant</v>
      </c>
      <c r="AL23" s="463" t="str">
        <f>IF($G23="","",VLOOKUP($G23,WPS!$D$1:$AL$995,18,0))</f>
        <v>N/A</v>
      </c>
      <c r="AM23" s="464" t="str">
        <f>IF($G23="","",VLOOKUP($G23,WPS!$D$1:$AL$995,19,0))</f>
        <v>Grp F N°1</v>
      </c>
      <c r="AN23" s="464" t="str">
        <f>IF($G23="","",VLOOKUP($G23,WPS!$D$1:$AL$995,20,0))</f>
        <v>Grp F N°3</v>
      </c>
      <c r="AO23" s="464" t="str">
        <f>IF($G23="","",VLOOKUP($G23,WPS!$D$1:$AL$995,21,0))</f>
        <v>A5.1</v>
      </c>
      <c r="AP23" s="464" t="str">
        <f>IF($G23="","",VLOOKUP($G23,WPS!$D$1:$AL$995,22,0))</f>
        <v>A5.1</v>
      </c>
      <c r="AQ23" s="464" t="str">
        <f>IF($G23="","",VLOOKUP($G23,WPS!$D$1:$AL$995,23,0))</f>
        <v>E 6010</v>
      </c>
      <c r="AR23" s="464" t="str">
        <f>IF($G23="","",VLOOKUP($G23,WPS!$D$1:$AL$995,24,0))</f>
        <v>E 7018</v>
      </c>
      <c r="AS23" s="464" t="str">
        <f t="shared" si="9"/>
        <v>V-H-O</v>
      </c>
      <c r="AT23" s="465" t="str">
        <f>IF($G23="","",VLOOKUP($G23,WPS!$D$1:$AL$995,29,0))</f>
        <v>DC</v>
      </c>
      <c r="AU23" s="465" t="str">
        <f>IF($G23="","",VLOOKUP($G23,WPS!$D$1:$AL$995,30,0))</f>
        <v>(+)</v>
      </c>
      <c r="AV23" s="465" t="str">
        <f>IF($G23="","",VLOOKUP($G23,WPS!$D$1:$AL$995,31,0))</f>
        <v>(+)</v>
      </c>
      <c r="AW23" s="463" t="str">
        <f t="shared" si="10"/>
        <v>SMAW :With/Without  SMAW : With</v>
      </c>
      <c r="AX23" s="464" t="str">
        <f>IF($G23="","",VLOOKUP($G23,WPS!$D$1:$AL$995,15,0))</f>
        <v>100°C Min</v>
      </c>
      <c r="AY23" s="463" t="str">
        <f>IF($G23="","",VLOOKUP($G23,WPS!$D$1:$AX$995,44,0))</f>
        <v>ASME B31.3 édition 2020</v>
      </c>
      <c r="AZ23" s="464">
        <f>IFERROR(VLOOKUP(I23,Feuil1!$O$4:$P$34,2,0),"")</f>
        <v>168.3</v>
      </c>
      <c r="BA23" s="466"/>
      <c r="BB23" s="507">
        <f>IFERROR(VLOOKUP(I23,Feuil1!$O$4:$P$32,2,0),"")</f>
        <v>168.3</v>
      </c>
      <c r="BC23" s="508" t="str">
        <f>IF($G23="","",VLOOKUP($G23,WPS!$D$1:$AL$995,2,0))</f>
        <v>A</v>
      </c>
      <c r="BD23" s="509" t="str">
        <f>IF(M23='VT-PPL'!$Y$6,1,"")</f>
        <v/>
      </c>
      <c r="BE23" s="510" t="str">
        <f>IF(BD23="","",COUNTIF(BD$2:$BD23,BD23))</f>
        <v/>
      </c>
      <c r="BF23" s="509" t="str">
        <f>IF(P23='RT-PPL'!$Q$6,1,"")</f>
        <v/>
      </c>
      <c r="BG23" s="511" t="str">
        <f>IF(BF23="","",COUNTIF(BF$2:$BF23,BF23))</f>
        <v/>
      </c>
      <c r="BH23" s="508" t="str">
        <f>+IF(L23=HOMO!$K$4,1,"")</f>
        <v/>
      </c>
      <c r="BI23" s="510" t="str">
        <f>IF(BH23="","",COUNTIF(BH$2:$BH23,BH23))</f>
        <v/>
      </c>
      <c r="BJ23" s="509" t="str">
        <f>IF(AND(K23="A",M23=Prog!$L$12),1,"")</f>
        <v/>
      </c>
      <c r="BK23" s="510" t="str">
        <f>IF(BJ23="","",COUNTIF(BJ$2:$BJ23,BJ23))</f>
        <v/>
      </c>
      <c r="BL23" s="562">
        <v>22</v>
      </c>
      <c r="BM23" s="506"/>
      <c r="BN23" s="473"/>
      <c r="BO23" s="473"/>
      <c r="BP23" s="473"/>
      <c r="BQ23" s="473"/>
      <c r="BR23" s="473"/>
      <c r="BS23" s="473"/>
      <c r="BT23" s="473"/>
      <c r="BU23" s="473"/>
      <c r="BV23" s="473"/>
      <c r="BW23" s="473"/>
      <c r="BX23" s="473"/>
      <c r="BY23" s="473"/>
      <c r="BZ23" s="473"/>
      <c r="CA23" s="473"/>
      <c r="CB23" s="473"/>
      <c r="CC23" s="473"/>
      <c r="CD23" s="473"/>
      <c r="CE23" s="473"/>
      <c r="CF23" s="473"/>
      <c r="CG23" s="473"/>
      <c r="CH23" s="473"/>
      <c r="CI23" s="473"/>
      <c r="CJ23" s="473"/>
      <c r="CK23" s="473"/>
      <c r="CL23" s="473"/>
      <c r="CM23" s="473"/>
      <c r="CN23" s="473"/>
      <c r="CO23" s="473"/>
      <c r="CP23" s="473"/>
      <c r="CQ23" s="473"/>
      <c r="CR23" s="473"/>
      <c r="CS23" s="473"/>
      <c r="CT23" s="473"/>
      <c r="CU23" s="473"/>
      <c r="CV23" s="473"/>
      <c r="CW23" s="473"/>
      <c r="CX23" s="473"/>
      <c r="CY23" s="473"/>
      <c r="CZ23" s="473"/>
      <c r="DA23" s="473"/>
      <c r="DB23" s="473"/>
      <c r="DC23" s="473"/>
      <c r="DD23" s="473"/>
      <c r="DE23" s="473"/>
      <c r="DF23" s="473"/>
      <c r="DG23" s="473"/>
      <c r="DH23" s="473"/>
      <c r="DI23" s="473"/>
      <c r="DJ23" s="473"/>
      <c r="DK23" s="473"/>
      <c r="DL23" s="473"/>
      <c r="DM23" s="473"/>
      <c r="DN23" s="473"/>
      <c r="DO23" s="473"/>
      <c r="DP23" s="473"/>
      <c r="DQ23" s="473"/>
      <c r="DR23" s="473"/>
      <c r="DS23" s="473"/>
      <c r="DT23" s="473"/>
      <c r="DU23" s="473"/>
      <c r="DV23" s="473"/>
      <c r="DW23" s="473"/>
      <c r="DX23" s="473"/>
      <c r="DY23" s="473"/>
      <c r="DZ23" s="473"/>
      <c r="EA23" s="473"/>
      <c r="EB23" s="473"/>
      <c r="EC23" s="473"/>
      <c r="ED23" s="473"/>
      <c r="EE23" s="473"/>
      <c r="EF23" s="473"/>
      <c r="EG23" s="473"/>
      <c r="EH23" s="473"/>
      <c r="EI23" s="473"/>
      <c r="EJ23" s="473"/>
      <c r="EK23" s="473"/>
      <c r="EL23" s="473"/>
      <c r="EM23" s="473"/>
      <c r="EN23" s="473"/>
      <c r="EO23" s="473"/>
      <c r="EP23" s="473"/>
      <c r="EQ23" s="473"/>
      <c r="ER23" s="473"/>
      <c r="ES23" s="473"/>
      <c r="ET23" s="473"/>
      <c r="EU23" s="473"/>
      <c r="EV23" s="473"/>
      <c r="EW23" s="473"/>
      <c r="EX23" s="473"/>
      <c r="EY23" s="473"/>
      <c r="EZ23" s="473"/>
      <c r="FA23" s="473"/>
      <c r="FB23" s="473"/>
      <c r="FC23" s="473"/>
      <c r="FD23" s="473"/>
      <c r="FE23" s="473"/>
      <c r="FF23" s="473"/>
      <c r="FG23" s="473"/>
      <c r="FH23" s="473"/>
      <c r="FI23" s="473"/>
      <c r="FJ23" s="473"/>
      <c r="FK23" s="473"/>
      <c r="FL23" s="473"/>
      <c r="FM23" s="473"/>
      <c r="FN23" s="473"/>
      <c r="FO23" s="473"/>
      <c r="FP23" s="473"/>
      <c r="FQ23" s="473"/>
      <c r="FR23" s="473"/>
      <c r="FS23" s="473"/>
      <c r="FT23" s="473"/>
      <c r="FU23" s="473"/>
      <c r="FV23" s="473"/>
      <c r="FW23" s="473"/>
      <c r="FX23" s="473"/>
      <c r="FY23" s="473"/>
      <c r="FZ23" s="473"/>
      <c r="GA23" s="473"/>
      <c r="GB23" s="473"/>
      <c r="GC23" s="473"/>
      <c r="GD23" s="473"/>
      <c r="GE23" s="473"/>
      <c r="GF23" s="473"/>
      <c r="GG23" s="473"/>
      <c r="GH23" s="473"/>
      <c r="GI23" s="473"/>
      <c r="GJ23" s="473"/>
      <c r="GK23" s="473"/>
      <c r="GL23" s="473"/>
      <c r="GM23" s="473"/>
      <c r="GN23" s="473"/>
      <c r="GO23" s="473"/>
      <c r="GP23" s="473"/>
      <c r="GQ23" s="473"/>
      <c r="GR23" s="473"/>
      <c r="GS23" s="473"/>
      <c r="GT23" s="473"/>
      <c r="GU23" s="473"/>
      <c r="GV23" s="473"/>
      <c r="GW23" s="473"/>
      <c r="GX23" s="473"/>
      <c r="GY23" s="473"/>
      <c r="GZ23" s="473"/>
      <c r="HA23" s="473"/>
      <c r="HB23" s="473"/>
      <c r="HC23" s="473"/>
      <c r="HD23" s="473"/>
      <c r="HE23" s="473"/>
      <c r="HF23" s="473"/>
      <c r="HG23" s="473"/>
      <c r="HH23" s="473"/>
      <c r="HI23" s="473"/>
      <c r="HJ23" s="473"/>
      <c r="HK23" s="473"/>
      <c r="HL23" s="473"/>
      <c r="HM23" s="473"/>
      <c r="HN23" s="473"/>
      <c r="HO23" s="473"/>
      <c r="HP23" s="473"/>
      <c r="HQ23" s="473"/>
      <c r="HR23" s="473"/>
      <c r="HS23" s="473"/>
      <c r="HT23" s="473"/>
      <c r="HU23" s="473"/>
      <c r="HV23" s="473"/>
      <c r="HW23" s="473"/>
      <c r="HX23" s="473"/>
      <c r="HY23" s="473"/>
      <c r="HZ23" s="473"/>
      <c r="IA23" s="473"/>
      <c r="IB23" s="473"/>
      <c r="IC23" s="473"/>
      <c r="ID23" s="473"/>
      <c r="IE23" s="473"/>
      <c r="IF23" s="473"/>
      <c r="IG23" s="473"/>
      <c r="IH23" s="473"/>
      <c r="II23" s="473"/>
      <c r="IJ23" s="473"/>
      <c r="IK23" s="473"/>
      <c r="IL23" s="473"/>
      <c r="IM23" s="473"/>
      <c r="IN23" s="473"/>
      <c r="IO23" s="473"/>
      <c r="IP23" s="473"/>
      <c r="IQ23" s="473"/>
      <c r="IR23" s="473"/>
      <c r="IS23" s="473"/>
      <c r="IT23" s="473"/>
      <c r="IU23" s="473"/>
      <c r="IV23" s="473"/>
      <c r="IW23" s="473"/>
      <c r="IX23" s="473"/>
      <c r="IY23" s="473"/>
      <c r="IZ23" s="473"/>
      <c r="JA23" s="473"/>
      <c r="JB23" s="473"/>
      <c r="JC23" s="473"/>
      <c r="JD23" s="473"/>
      <c r="JE23" s="473"/>
      <c r="JF23" s="473"/>
      <c r="JG23" s="473"/>
      <c r="JH23" s="473"/>
      <c r="JI23" s="473"/>
      <c r="JJ23" s="473"/>
      <c r="JK23" s="473"/>
      <c r="JL23" s="473"/>
      <c r="JM23" s="473"/>
      <c r="JN23" s="473"/>
      <c r="JO23" s="473"/>
      <c r="JP23" s="473"/>
      <c r="JQ23" s="473"/>
      <c r="JR23" s="473"/>
      <c r="JS23" s="473"/>
      <c r="JT23" s="473"/>
      <c r="JU23" s="473"/>
      <c r="JV23" s="473"/>
      <c r="JW23" s="473"/>
      <c r="JX23" s="473"/>
      <c r="JY23" s="473"/>
      <c r="JZ23" s="473"/>
      <c r="KA23" s="473"/>
      <c r="KB23" s="473"/>
      <c r="KC23" s="473"/>
      <c r="KD23" s="473"/>
      <c r="KE23" s="473"/>
      <c r="KF23" s="473"/>
      <c r="KG23" s="473"/>
      <c r="KH23" s="473"/>
      <c r="KI23" s="473"/>
      <c r="KJ23" s="473"/>
      <c r="KK23" s="473"/>
      <c r="KL23" s="473"/>
      <c r="KM23" s="473"/>
      <c r="KN23" s="473"/>
      <c r="KO23" s="473"/>
      <c r="KP23" s="473"/>
      <c r="KQ23" s="473"/>
      <c r="KR23" s="473"/>
      <c r="KS23" s="473"/>
      <c r="KT23" s="473"/>
      <c r="KU23" s="473"/>
      <c r="KV23" s="473"/>
      <c r="KW23" s="473"/>
      <c r="KX23" s="473"/>
      <c r="KY23" s="473"/>
      <c r="KZ23" s="473"/>
      <c r="LA23" s="473"/>
      <c r="LB23" s="473"/>
      <c r="LC23" s="473"/>
      <c r="LD23" s="473"/>
      <c r="LE23" s="473"/>
      <c r="LF23" s="473"/>
      <c r="LG23" s="473"/>
      <c r="LH23" s="473"/>
      <c r="LI23" s="473"/>
      <c r="LJ23" s="473"/>
      <c r="LK23" s="473"/>
      <c r="LL23" s="473"/>
      <c r="LM23" s="473"/>
      <c r="LN23" s="473"/>
      <c r="LO23" s="473"/>
      <c r="LP23" s="473"/>
      <c r="LQ23" s="473"/>
      <c r="LR23" s="473"/>
      <c r="LS23" s="473"/>
      <c r="LT23" s="473"/>
      <c r="LU23" s="473"/>
      <c r="LV23" s="473"/>
      <c r="LW23" s="473"/>
      <c r="LX23" s="473"/>
      <c r="LY23" s="473"/>
      <c r="LZ23" s="473"/>
      <c r="MA23" s="473"/>
      <c r="MB23" s="473"/>
      <c r="MC23" s="473"/>
      <c r="MD23" s="473"/>
      <c r="ME23" s="473"/>
      <c r="MF23" s="473"/>
      <c r="MG23" s="473"/>
      <c r="MH23" s="473"/>
      <c r="MI23" s="473"/>
      <c r="MJ23" s="473"/>
      <c r="MK23" s="473"/>
      <c r="ML23" s="473"/>
      <c r="MM23" s="473"/>
      <c r="MN23" s="473"/>
      <c r="MO23" s="473"/>
      <c r="MP23" s="473"/>
      <c r="MQ23" s="473"/>
      <c r="MR23" s="473"/>
      <c r="MS23" s="473"/>
      <c r="MT23" s="473"/>
      <c r="MU23" s="473"/>
      <c r="MV23" s="473"/>
      <c r="MW23" s="473"/>
      <c r="MX23" s="473"/>
      <c r="MY23" s="473"/>
      <c r="MZ23" s="473"/>
      <c r="NA23" s="473"/>
    </row>
    <row r="24" spans="1:366" s="474" customFormat="1" ht="20.25" customHeight="1">
      <c r="A24" s="454" t="str">
        <f t="shared" si="1"/>
        <v>GHOUIALA SMAILTFT-II-PL-0416</v>
      </c>
      <c r="B24" s="455" t="str">
        <f>IF($G24="","",VLOOKUP($G24,WPS!$D$1:$AN$995,35,0))</f>
        <v>TFT II / TFT SUD GAZ 
FIELD DEVELOPMENT</v>
      </c>
      <c r="C24" s="455" t="str">
        <f>IF($G24="","",VLOOKUP($G24,WPS!$D$1:$AN$995,33,0))</f>
        <v>API 1104</v>
      </c>
      <c r="D24" s="455" t="str">
        <f>IF($G24="","",VLOOKUP($G24,WPS!$D$1:$AN$995,34,0))</f>
        <v>API 1104</v>
      </c>
      <c r="E24" s="650" t="s">
        <v>681</v>
      </c>
      <c r="F24" s="650" t="s">
        <v>802</v>
      </c>
      <c r="G24" s="651" t="s">
        <v>598</v>
      </c>
      <c r="H24" s="651" t="s">
        <v>397</v>
      </c>
      <c r="I24" s="652">
        <v>16</v>
      </c>
      <c r="J24" s="651">
        <v>9.52</v>
      </c>
      <c r="K24" s="651" t="s">
        <v>164</v>
      </c>
      <c r="L24" s="653">
        <v>46243</v>
      </c>
      <c r="M24" s="654" t="s">
        <v>706</v>
      </c>
      <c r="N24" s="651" t="s">
        <v>164</v>
      </c>
      <c r="O24" s="653">
        <v>46244</v>
      </c>
      <c r="P24" s="651" t="s">
        <v>517</v>
      </c>
      <c r="Q24" s="655" t="s">
        <v>805</v>
      </c>
      <c r="R24" s="655" t="s">
        <v>805</v>
      </c>
      <c r="S24" s="468" t="s">
        <v>817</v>
      </c>
      <c r="T24" s="470">
        <v>46245</v>
      </c>
      <c r="U24" s="462" t="str">
        <f t="shared" si="2"/>
        <v>API5L_X52</v>
      </c>
      <c r="V24" s="463" t="str">
        <f>IF($G24="","",VLOOKUP($G24,WPS!$D$1:$AL$995,17,0))</f>
        <v xml:space="preserve">GMAW :With/Without Backing  FCAW:Without Backing </v>
      </c>
      <c r="W24" s="463" t="str">
        <f>IF($G24="","",VLOOKUP($G24,WPS!$D$1:$AL$995,25,0))</f>
        <v>WF-5</v>
      </c>
      <c r="X24" s="464" t="str">
        <f>IF($G24="","",VLOOKUP($G24,WPS!$D$1:$AL$995,26,0))</f>
        <v>WF-6e</v>
      </c>
      <c r="Y24" s="464" t="str">
        <f>IF($G24="","",VLOOKUP($G24,WPS!$D$1:$AL$995,27,0))</f>
        <v>A5.18</v>
      </c>
      <c r="Z24" s="464" t="str">
        <f>IF($G24="","",VLOOKUP($G24,WPS!$D$1:$AL$995,28,0))</f>
        <v>A5.20 or A5.36</v>
      </c>
      <c r="AA24" s="464" t="str">
        <f t="shared" si="11"/>
        <v>&gt; 12,750''  (323,9mm)</v>
      </c>
      <c r="AB24" s="464" t="str">
        <f t="shared" si="3"/>
        <v>Unlimited</v>
      </c>
      <c r="AC24" s="464" t="str">
        <f t="shared" si="4"/>
        <v xml:space="preserve"> SMAW ≥  3,9 mm</v>
      </c>
      <c r="AD24" s="464" t="str">
        <f t="shared" si="5"/>
        <v>≤ 19,05mm</v>
      </c>
      <c r="AE24" s="463" t="str">
        <f>IF(G24="","",VLOOKUP(G24,WPS!$D$1:$AH$4735,3,0))</f>
        <v>GMAW FCAW</v>
      </c>
      <c r="AF24" s="463" t="str">
        <f>IF(AND($G24&lt;&gt;"",$D24="API 1104"),U24,IF(AND($G24&lt;&gt;"",$D24="ASME IX"),VLOOKUP($G24,WPS!$D$1:$AZ$995,42,0),""))</f>
        <v>API5L_X52</v>
      </c>
      <c r="AG24" s="464" t="str">
        <f>IF(G24="","",VLOOKUP(G24,WPS!$D$1:$AH$4735,2,0))</f>
        <v>D</v>
      </c>
      <c r="AH24" s="464" t="str">
        <f t="shared" si="6"/>
        <v>1G</v>
      </c>
      <c r="AI24" s="464" t="str">
        <f t="shared" si="7"/>
        <v>semi auto</v>
      </c>
      <c r="AJ24" s="464" t="s">
        <v>34</v>
      </c>
      <c r="AK24" s="463" t="str">
        <f t="shared" si="8"/>
        <v>Rotation</v>
      </c>
      <c r="AL24" s="463" t="str">
        <f>IF($G24="","",VLOOKUP($G24,WPS!$D$1:$AL$995,18,0))</f>
        <v>100%CO2(Root &amp; Hot P)
80%Ar+20%Co2(F&amp;C)</v>
      </c>
      <c r="AM24" s="464" t="str">
        <f>IF($G24="","",VLOOKUP($G24,WPS!$D$1:$AL$995,19,0))</f>
        <v>Grp F N°5</v>
      </c>
      <c r="AN24" s="464" t="str">
        <f>IF($G24="","",VLOOKUP($G24,WPS!$D$1:$AL$995,20,0))</f>
        <v>Grp F N°7</v>
      </c>
      <c r="AO24" s="464" t="str">
        <f>IF($G24="","",VLOOKUP($G24,WPS!$D$1:$AL$995,21,0))</f>
        <v>A5.18</v>
      </c>
      <c r="AP24" s="464" t="str">
        <f>IF($G24="","",VLOOKUP($G24,WPS!$D$1:$AL$995,22,0))</f>
        <v>A5.20</v>
      </c>
      <c r="AQ24" s="464" t="str">
        <f>IF($G24="","",VLOOKUP($G24,WPS!$D$1:$AL$995,23,0))</f>
        <v>ER 70 S-6</v>
      </c>
      <c r="AR24" s="464" t="str">
        <f>IF($G24="","",VLOOKUP($G24,WPS!$D$1:$AL$995,24,0))</f>
        <v>E 71 T1 C</v>
      </c>
      <c r="AS24" s="464" t="str">
        <f t="shared" si="9"/>
        <v>F</v>
      </c>
      <c r="AT24" s="465" t="str">
        <f>IF($G24="","",VLOOKUP($G24,WPS!$D$1:$AL$995,29,0))</f>
        <v>DC</v>
      </c>
      <c r="AU24" s="465" t="str">
        <f>IF($G24="","",VLOOKUP($G24,WPS!$D$1:$AL$995,30,0))</f>
        <v>(+)</v>
      </c>
      <c r="AV24" s="465" t="str">
        <f>IF($G24="","",VLOOKUP($G24,WPS!$D$1:$AL$995,31,0))</f>
        <v>(+)</v>
      </c>
      <c r="AW24" s="463" t="str">
        <f t="shared" si="10"/>
        <v>GMAW :With/Without  FCAW  : With</v>
      </c>
      <c r="AX24" s="464" t="str">
        <f>IF($G24="","",VLOOKUP($G24,WPS!$D$1:$AL$995,15,0))</f>
        <v>50°C Min</v>
      </c>
      <c r="AY24" s="463" t="str">
        <f>IF($G24="","",VLOOKUP($G24,WPS!$D$1:$AX$995,44,0))</f>
        <v>ASME B31.3 édition 2020</v>
      </c>
      <c r="AZ24" s="464">
        <f>IFERROR(VLOOKUP(I24,Feuil1!$O$4:$P$34,2,0),"")</f>
        <v>406.4</v>
      </c>
      <c r="BA24" s="483"/>
      <c r="BB24" s="507">
        <f>IFERROR(VLOOKUP(I24,Feuil1!$O$4:$P$32,2,0),"")</f>
        <v>406.4</v>
      </c>
      <c r="BC24" s="508" t="str">
        <f>IF($G24="","",VLOOKUP($G24,WPS!$D$1:$AL$995,2,0))</f>
        <v>D</v>
      </c>
      <c r="BD24" s="509" t="str">
        <f>IF(M24='VT-PPL'!$Y$6,1,"")</f>
        <v/>
      </c>
      <c r="BE24" s="510" t="str">
        <f>IF(BD24="","",COUNTIF(BD$2:$BD24,BD24))</f>
        <v/>
      </c>
      <c r="BF24" s="509" t="str">
        <f>IF(P24='RT-PPL'!$Q$6,1,"")</f>
        <v/>
      </c>
      <c r="BG24" s="511" t="str">
        <f>IF(BF24="","",COUNTIF(BF$2:$BF24,BF24))</f>
        <v/>
      </c>
      <c r="BH24" s="508" t="str">
        <f>+IF(L24=HOMO!$K$4,1,"")</f>
        <v/>
      </c>
      <c r="BI24" s="510" t="str">
        <f>IF(BH24="","",COUNTIF(BH$2:$BH24,BH24))</f>
        <v/>
      </c>
      <c r="BJ24" s="509" t="str">
        <f>IF(AND(K24="A",M24=Prog!$L$12),1,"")</f>
        <v/>
      </c>
      <c r="BK24" s="510" t="str">
        <f>IF(BJ24="","",COUNTIF(BJ$2:$BJ24,BJ24))</f>
        <v/>
      </c>
      <c r="BL24" s="562">
        <v>23</v>
      </c>
      <c r="BM24" s="506"/>
      <c r="BN24" s="473"/>
      <c r="BO24" s="473"/>
      <c r="BP24" s="473"/>
      <c r="BQ24" s="473"/>
      <c r="BR24" s="473"/>
      <c r="BS24" s="473"/>
      <c r="BT24" s="473"/>
      <c r="BU24" s="473"/>
      <c r="BV24" s="473"/>
      <c r="BW24" s="473"/>
      <c r="BX24" s="473"/>
      <c r="BY24" s="473"/>
      <c r="BZ24" s="473"/>
      <c r="CA24" s="473"/>
      <c r="CB24" s="473"/>
      <c r="CC24" s="473"/>
      <c r="CD24" s="473"/>
      <c r="CE24" s="473"/>
      <c r="CF24" s="473"/>
      <c r="CG24" s="473"/>
      <c r="CH24" s="473"/>
      <c r="CI24" s="473"/>
      <c r="CJ24" s="473"/>
      <c r="CK24" s="473"/>
      <c r="CL24" s="473"/>
      <c r="CM24" s="473"/>
      <c r="CN24" s="473"/>
      <c r="CO24" s="473"/>
      <c r="CP24" s="473"/>
      <c r="CQ24" s="473"/>
      <c r="CR24" s="473"/>
      <c r="CS24" s="473"/>
      <c r="CT24" s="473"/>
      <c r="CU24" s="473"/>
      <c r="CV24" s="473"/>
      <c r="CW24" s="473"/>
      <c r="CX24" s="473"/>
      <c r="CY24" s="473"/>
      <c r="CZ24" s="473"/>
      <c r="DA24" s="473"/>
      <c r="DB24" s="473"/>
      <c r="DC24" s="473"/>
      <c r="DD24" s="473"/>
      <c r="DE24" s="473"/>
      <c r="DF24" s="473"/>
      <c r="DG24" s="473"/>
      <c r="DH24" s="473"/>
      <c r="DI24" s="473"/>
      <c r="DJ24" s="473"/>
      <c r="DK24" s="473"/>
      <c r="DL24" s="473"/>
      <c r="DM24" s="473"/>
      <c r="DN24" s="473"/>
      <c r="DO24" s="473"/>
      <c r="DP24" s="473"/>
      <c r="DQ24" s="473"/>
      <c r="DR24" s="473"/>
      <c r="DS24" s="473"/>
      <c r="DT24" s="473"/>
      <c r="DU24" s="473"/>
      <c r="DV24" s="473"/>
      <c r="DW24" s="473"/>
      <c r="DX24" s="473"/>
      <c r="DY24" s="473"/>
      <c r="DZ24" s="473"/>
      <c r="EA24" s="473"/>
      <c r="EB24" s="473"/>
      <c r="EC24" s="473"/>
      <c r="ED24" s="473"/>
      <c r="EE24" s="473"/>
      <c r="EF24" s="473"/>
      <c r="EG24" s="473"/>
      <c r="EH24" s="473"/>
      <c r="EI24" s="473"/>
      <c r="EJ24" s="473"/>
      <c r="EK24" s="473"/>
      <c r="EL24" s="473"/>
      <c r="EM24" s="473"/>
      <c r="EN24" s="473"/>
      <c r="EO24" s="473"/>
      <c r="EP24" s="473"/>
      <c r="EQ24" s="473"/>
      <c r="ER24" s="473"/>
      <c r="ES24" s="473"/>
      <c r="ET24" s="473"/>
      <c r="EU24" s="473"/>
      <c r="EV24" s="473"/>
      <c r="EW24" s="473"/>
      <c r="EX24" s="473"/>
      <c r="EY24" s="473"/>
      <c r="EZ24" s="473"/>
      <c r="FA24" s="473"/>
      <c r="FB24" s="473"/>
      <c r="FC24" s="473"/>
      <c r="FD24" s="473"/>
      <c r="FE24" s="473"/>
      <c r="FF24" s="473"/>
      <c r="FG24" s="473"/>
      <c r="FH24" s="473"/>
      <c r="FI24" s="473"/>
      <c r="FJ24" s="473"/>
      <c r="FK24" s="473"/>
      <c r="FL24" s="473"/>
      <c r="FM24" s="473"/>
      <c r="FN24" s="473"/>
      <c r="FO24" s="473"/>
      <c r="FP24" s="473"/>
      <c r="FQ24" s="473"/>
      <c r="FR24" s="473"/>
      <c r="FS24" s="473"/>
      <c r="FT24" s="473"/>
      <c r="FU24" s="473"/>
      <c r="FV24" s="473"/>
      <c r="FW24" s="473"/>
      <c r="FX24" s="473"/>
      <c r="FY24" s="473"/>
      <c r="FZ24" s="473"/>
      <c r="GA24" s="473"/>
      <c r="GB24" s="473"/>
      <c r="GC24" s="473"/>
      <c r="GD24" s="473"/>
      <c r="GE24" s="473"/>
      <c r="GF24" s="473"/>
      <c r="GG24" s="473"/>
      <c r="GH24" s="473"/>
      <c r="GI24" s="473"/>
      <c r="GJ24" s="473"/>
      <c r="GK24" s="473"/>
      <c r="GL24" s="473"/>
      <c r="GM24" s="473"/>
      <c r="GN24" s="473"/>
      <c r="GO24" s="473"/>
      <c r="GP24" s="473"/>
      <c r="GQ24" s="473"/>
      <c r="GR24" s="473"/>
      <c r="GS24" s="473"/>
      <c r="GT24" s="473"/>
      <c r="GU24" s="473"/>
      <c r="GV24" s="473"/>
      <c r="GW24" s="473"/>
      <c r="GX24" s="473"/>
      <c r="GY24" s="473"/>
      <c r="GZ24" s="473"/>
      <c r="HA24" s="473"/>
      <c r="HB24" s="473"/>
      <c r="HC24" s="473"/>
      <c r="HD24" s="473"/>
      <c r="HE24" s="473"/>
      <c r="HF24" s="473"/>
      <c r="HG24" s="473"/>
      <c r="HH24" s="473"/>
      <c r="HI24" s="473"/>
      <c r="HJ24" s="473"/>
      <c r="HK24" s="473"/>
      <c r="HL24" s="473"/>
      <c r="HM24" s="473"/>
      <c r="HN24" s="473"/>
      <c r="HO24" s="473"/>
      <c r="HP24" s="473"/>
      <c r="HQ24" s="473"/>
      <c r="HR24" s="473"/>
      <c r="HS24" s="473"/>
      <c r="HT24" s="473"/>
      <c r="HU24" s="473"/>
      <c r="HV24" s="473"/>
      <c r="HW24" s="473"/>
      <c r="HX24" s="473"/>
      <c r="HY24" s="473"/>
      <c r="HZ24" s="473"/>
      <c r="IA24" s="473"/>
      <c r="IB24" s="473"/>
      <c r="IC24" s="473"/>
      <c r="ID24" s="473"/>
      <c r="IE24" s="473"/>
      <c r="IF24" s="473"/>
      <c r="IG24" s="473"/>
      <c r="IH24" s="473"/>
      <c r="II24" s="473"/>
      <c r="IJ24" s="473"/>
      <c r="IK24" s="473"/>
      <c r="IL24" s="473"/>
      <c r="IM24" s="473"/>
      <c r="IN24" s="473"/>
      <c r="IO24" s="473"/>
      <c r="IP24" s="473"/>
      <c r="IQ24" s="473"/>
      <c r="IR24" s="473"/>
      <c r="IS24" s="473"/>
      <c r="IT24" s="473"/>
      <c r="IU24" s="473"/>
      <c r="IV24" s="473"/>
      <c r="IW24" s="473"/>
      <c r="IX24" s="473"/>
      <c r="IY24" s="473"/>
      <c r="IZ24" s="473"/>
      <c r="JA24" s="473"/>
      <c r="JB24" s="473"/>
      <c r="JC24" s="473"/>
      <c r="JD24" s="473"/>
      <c r="JE24" s="473"/>
      <c r="JF24" s="473"/>
      <c r="JG24" s="473"/>
      <c r="JH24" s="473"/>
      <c r="JI24" s="473"/>
      <c r="JJ24" s="473"/>
      <c r="JK24" s="473"/>
      <c r="JL24" s="473"/>
      <c r="JM24" s="473"/>
      <c r="JN24" s="473"/>
      <c r="JO24" s="473"/>
      <c r="JP24" s="473"/>
      <c r="JQ24" s="473"/>
      <c r="JR24" s="473"/>
      <c r="JS24" s="473"/>
      <c r="JT24" s="473"/>
      <c r="JU24" s="473"/>
      <c r="JV24" s="473"/>
      <c r="JW24" s="473"/>
      <c r="JX24" s="473"/>
      <c r="JY24" s="473"/>
      <c r="JZ24" s="473"/>
      <c r="KA24" s="473"/>
      <c r="KB24" s="473"/>
      <c r="KC24" s="473"/>
      <c r="KD24" s="473"/>
      <c r="KE24" s="473"/>
      <c r="KF24" s="473"/>
      <c r="KG24" s="473"/>
      <c r="KH24" s="473"/>
      <c r="KI24" s="473"/>
      <c r="KJ24" s="473"/>
      <c r="KK24" s="473"/>
      <c r="KL24" s="473"/>
      <c r="KM24" s="473"/>
      <c r="KN24" s="473"/>
      <c r="KO24" s="473"/>
      <c r="KP24" s="473"/>
      <c r="KQ24" s="473"/>
      <c r="KR24" s="473"/>
      <c r="KS24" s="473"/>
      <c r="KT24" s="473"/>
      <c r="KU24" s="473"/>
      <c r="KV24" s="473"/>
      <c r="KW24" s="473"/>
      <c r="KX24" s="473"/>
      <c r="KY24" s="473"/>
      <c r="KZ24" s="473"/>
      <c r="LA24" s="473"/>
      <c r="LB24" s="473"/>
      <c r="LC24" s="473"/>
      <c r="LD24" s="473"/>
      <c r="LE24" s="473"/>
      <c r="LF24" s="473"/>
      <c r="LG24" s="473"/>
      <c r="LH24" s="473"/>
      <c r="LI24" s="473"/>
      <c r="LJ24" s="473"/>
      <c r="LK24" s="473"/>
      <c r="LL24" s="473"/>
      <c r="LM24" s="473"/>
      <c r="LN24" s="473"/>
      <c r="LO24" s="473"/>
      <c r="LP24" s="473"/>
      <c r="LQ24" s="473"/>
      <c r="LR24" s="473"/>
      <c r="LS24" s="473"/>
      <c r="LT24" s="473"/>
      <c r="LU24" s="473"/>
      <c r="LV24" s="473"/>
      <c r="LW24" s="473"/>
      <c r="LX24" s="473"/>
      <c r="LY24" s="473"/>
      <c r="LZ24" s="473"/>
      <c r="MA24" s="473"/>
      <c r="MB24" s="473"/>
      <c r="MC24" s="473"/>
      <c r="MD24" s="473"/>
      <c r="ME24" s="473"/>
      <c r="MF24" s="473"/>
      <c r="MG24" s="473"/>
      <c r="MH24" s="473"/>
      <c r="MI24" s="473"/>
      <c r="MJ24" s="473"/>
      <c r="MK24" s="473"/>
      <c r="ML24" s="473"/>
      <c r="MM24" s="473"/>
      <c r="MN24" s="473"/>
      <c r="MO24" s="473"/>
      <c r="MP24" s="473"/>
      <c r="MQ24" s="473"/>
      <c r="MR24" s="473"/>
      <c r="MS24" s="473"/>
      <c r="MT24" s="473"/>
      <c r="MU24" s="473"/>
      <c r="MV24" s="473"/>
      <c r="MW24" s="473"/>
      <c r="MX24" s="473"/>
      <c r="MY24" s="473"/>
      <c r="MZ24" s="473"/>
      <c r="NA24" s="473"/>
    </row>
    <row r="25" spans="1:366" s="474" customFormat="1" ht="20.25" customHeight="1">
      <c r="A25" s="454" t="str">
        <f t="shared" si="1"/>
        <v>EL MOKHREFI FETHALLAH 1TFT-II-PL-0416</v>
      </c>
      <c r="B25" s="455" t="str">
        <f>IF($G25="","",VLOOKUP($G25,WPS!$D$1:$AN$995,35,0))</f>
        <v>TFT II / TFT SUD GAZ 
FIELD DEVELOPMENT</v>
      </c>
      <c r="C25" s="455" t="str">
        <f>IF($G25="","",VLOOKUP($G25,WPS!$D$1:$AN$995,33,0))</f>
        <v>API 1104</v>
      </c>
      <c r="D25" s="455" t="str">
        <f>IF($G25="","",VLOOKUP($G25,WPS!$D$1:$AN$995,34,0))</f>
        <v>API 1104</v>
      </c>
      <c r="E25" s="642" t="s">
        <v>682</v>
      </c>
      <c r="F25" s="642" t="s">
        <v>829</v>
      </c>
      <c r="G25" s="456" t="s">
        <v>598</v>
      </c>
      <c r="H25" s="456" t="s">
        <v>397</v>
      </c>
      <c r="I25" s="458">
        <v>16</v>
      </c>
      <c r="J25" s="457">
        <v>9.52</v>
      </c>
      <c r="K25" s="457" t="s">
        <v>613</v>
      </c>
      <c r="L25" s="481">
        <v>46243</v>
      </c>
      <c r="M25" s="482" t="s">
        <v>706</v>
      </c>
      <c r="N25" s="457"/>
      <c r="O25" s="481"/>
      <c r="P25" s="457"/>
      <c r="Q25" s="375" t="s">
        <v>805</v>
      </c>
      <c r="R25" s="375" t="s">
        <v>805</v>
      </c>
      <c r="S25" s="456"/>
      <c r="T25" s="460"/>
      <c r="U25" s="462" t="str">
        <f t="shared" si="2"/>
        <v>API5L_X52</v>
      </c>
      <c r="V25" s="463" t="str">
        <f>IF($G25="","",VLOOKUP($G25,WPS!$D$1:$AL$995,17,0))</f>
        <v xml:space="preserve">GMAW :With/Without Backing  FCAW:Without Backing </v>
      </c>
      <c r="W25" s="463" t="str">
        <f>IF($G25="","",VLOOKUP($G25,WPS!$D$1:$AL$995,25,0))</f>
        <v>WF-5</v>
      </c>
      <c r="X25" s="464" t="str">
        <f>IF($G25="","",VLOOKUP($G25,WPS!$D$1:$AL$995,26,0))</f>
        <v>WF-6e</v>
      </c>
      <c r="Y25" s="464" t="str">
        <f>IF($G25="","",VLOOKUP($G25,WPS!$D$1:$AL$995,27,0))</f>
        <v>A5.18</v>
      </c>
      <c r="Z25" s="464" t="str">
        <f>IF($G25="","",VLOOKUP($G25,WPS!$D$1:$AL$995,28,0))</f>
        <v>A5.20 or A5.36</v>
      </c>
      <c r="AA25" s="464" t="str">
        <f t="shared" si="11"/>
        <v>&gt; 12,750''  (323,9mm)</v>
      </c>
      <c r="AB25" s="464" t="str">
        <f t="shared" si="3"/>
        <v>Unlimited</v>
      </c>
      <c r="AC25" s="464" t="str">
        <f t="shared" si="4"/>
        <v xml:space="preserve"> SMAW ≥  3,9 mm</v>
      </c>
      <c r="AD25" s="464" t="str">
        <f t="shared" si="5"/>
        <v>≤ 19,05mm</v>
      </c>
      <c r="AE25" s="463" t="str">
        <f>IF(G25="","",VLOOKUP(G25,WPS!$D$1:$AH$4735,3,0))</f>
        <v>GMAW FCAW</v>
      </c>
      <c r="AF25" s="463" t="str">
        <f>IF(AND($G25&lt;&gt;"",$D25="API 1104"),U25,IF(AND($G25&lt;&gt;"",$D25="ASME IX"),VLOOKUP($G25,WPS!$D$1:$AZ$995,42,0),""))</f>
        <v>API5L_X52</v>
      </c>
      <c r="AG25" s="464" t="str">
        <f>IF(G25="","",VLOOKUP(G25,WPS!$D$1:$AH$4735,2,0))</f>
        <v>D</v>
      </c>
      <c r="AH25" s="464" t="str">
        <f t="shared" si="6"/>
        <v>1G</v>
      </c>
      <c r="AI25" s="464" t="str">
        <f t="shared" si="7"/>
        <v>semi auto</v>
      </c>
      <c r="AJ25" s="464" t="s">
        <v>34</v>
      </c>
      <c r="AK25" s="463" t="str">
        <f t="shared" si="8"/>
        <v>Rotation</v>
      </c>
      <c r="AL25" s="463" t="str">
        <f>IF($G25="","",VLOOKUP($G25,WPS!$D$1:$AL$995,18,0))</f>
        <v>100%CO2(Root &amp; Hot P)
80%Ar+20%Co2(F&amp;C)</v>
      </c>
      <c r="AM25" s="464" t="str">
        <f>IF($G25="","",VLOOKUP($G25,WPS!$D$1:$AL$995,19,0))</f>
        <v>Grp F N°5</v>
      </c>
      <c r="AN25" s="464" t="str">
        <f>IF($G25="","",VLOOKUP($G25,WPS!$D$1:$AL$995,20,0))</f>
        <v>Grp F N°7</v>
      </c>
      <c r="AO25" s="464" t="str">
        <f>IF($G25="","",VLOOKUP($G25,WPS!$D$1:$AL$995,21,0))</f>
        <v>A5.18</v>
      </c>
      <c r="AP25" s="464" t="str">
        <f>IF($G25="","",VLOOKUP($G25,WPS!$D$1:$AL$995,22,0))</f>
        <v>A5.20</v>
      </c>
      <c r="AQ25" s="464" t="str">
        <f>IF($G25="","",VLOOKUP($G25,WPS!$D$1:$AL$995,23,0))</f>
        <v>ER 70 S-6</v>
      </c>
      <c r="AR25" s="464" t="str">
        <f>IF($G25="","",VLOOKUP($G25,WPS!$D$1:$AL$995,24,0))</f>
        <v>E 71 T1 C</v>
      </c>
      <c r="AS25" s="464" t="str">
        <f t="shared" si="9"/>
        <v>F</v>
      </c>
      <c r="AT25" s="465" t="str">
        <f>IF($G25="","",VLOOKUP($G25,WPS!$D$1:$AL$995,29,0))</f>
        <v>DC</v>
      </c>
      <c r="AU25" s="465" t="str">
        <f>IF($G25="","",VLOOKUP($G25,WPS!$D$1:$AL$995,30,0))</f>
        <v>(+)</v>
      </c>
      <c r="AV25" s="465" t="str">
        <f>IF($G25="","",VLOOKUP($G25,WPS!$D$1:$AL$995,31,0))</f>
        <v>(+)</v>
      </c>
      <c r="AW25" s="463" t="str">
        <f t="shared" si="10"/>
        <v>GMAW :With/Without  FCAW  : With</v>
      </c>
      <c r="AX25" s="464" t="str">
        <f>IF($G25="","",VLOOKUP($G25,WPS!$D$1:$AL$995,15,0))</f>
        <v>50°C Min</v>
      </c>
      <c r="AY25" s="463" t="str">
        <f>IF($G25="","",VLOOKUP($G25,WPS!$D$1:$AX$995,44,0))</f>
        <v>ASME B31.3 édition 2020</v>
      </c>
      <c r="AZ25" s="464">
        <f>IFERROR(VLOOKUP(I25,Feuil1!$O$4:$P$34,2,0),"")</f>
        <v>406.4</v>
      </c>
      <c r="BA25" s="466"/>
      <c r="BB25" s="507">
        <f>IFERROR(VLOOKUP(I25,Feuil1!$O$4:$P$32,2,0),"")</f>
        <v>406.4</v>
      </c>
      <c r="BC25" s="508" t="str">
        <f>IF($G25="","",VLOOKUP($G25,WPS!$D$1:$AL$995,2,0))</f>
        <v>D</v>
      </c>
      <c r="BD25" s="509" t="str">
        <f>IF(M25='VT-PPL'!$Y$6,1,"")</f>
        <v/>
      </c>
      <c r="BE25" s="510" t="str">
        <f>IF(BD25="","",COUNTIF(BD$2:$BD25,BD25))</f>
        <v/>
      </c>
      <c r="BF25" s="509" t="str">
        <f>IF(P25='RT-PPL'!$Q$6,1,"")</f>
        <v/>
      </c>
      <c r="BG25" s="511" t="str">
        <f>IF(BF25="","",COUNTIF(BF$2:$BF25,BF25))</f>
        <v/>
      </c>
      <c r="BH25" s="508" t="str">
        <f>+IF(L25=HOMO!$K$4,1,"")</f>
        <v/>
      </c>
      <c r="BI25" s="510" t="str">
        <f>IF(BH25="","",COUNTIF(BH$2:$BH25,BH25))</f>
        <v/>
      </c>
      <c r="BJ25" s="509" t="str">
        <f>IF(AND(K25="A",M25=Prog!$L$12),1,"")</f>
        <v/>
      </c>
      <c r="BK25" s="510" t="str">
        <f>IF(BJ25="","",COUNTIF(BJ$2:$BJ25,BJ25))</f>
        <v/>
      </c>
      <c r="BL25" s="562">
        <v>24</v>
      </c>
      <c r="BM25" s="506"/>
      <c r="BN25" s="473"/>
      <c r="BO25" s="473"/>
      <c r="BP25" s="473"/>
      <c r="BQ25" s="473"/>
      <c r="BR25" s="473"/>
      <c r="BS25" s="473"/>
      <c r="BT25" s="473"/>
      <c r="BU25" s="473"/>
      <c r="BV25" s="473"/>
      <c r="BW25" s="473"/>
      <c r="BX25" s="473"/>
      <c r="BY25" s="473"/>
      <c r="BZ25" s="473"/>
      <c r="CA25" s="473"/>
      <c r="CB25" s="473"/>
      <c r="CC25" s="473"/>
      <c r="CD25" s="473"/>
      <c r="CE25" s="473"/>
      <c r="CF25" s="473"/>
      <c r="CG25" s="473"/>
      <c r="CH25" s="473"/>
      <c r="CI25" s="473"/>
      <c r="CJ25" s="473"/>
      <c r="CK25" s="473"/>
      <c r="CL25" s="473"/>
      <c r="CM25" s="473"/>
      <c r="CN25" s="473"/>
      <c r="CO25" s="473"/>
      <c r="CP25" s="473"/>
      <c r="CQ25" s="473"/>
      <c r="CR25" s="473"/>
      <c r="CS25" s="473"/>
      <c r="CT25" s="473"/>
      <c r="CU25" s="473"/>
      <c r="CV25" s="473"/>
      <c r="CW25" s="473"/>
      <c r="CX25" s="473"/>
      <c r="CY25" s="473"/>
      <c r="CZ25" s="473"/>
      <c r="DA25" s="473"/>
      <c r="DB25" s="473"/>
      <c r="DC25" s="473"/>
      <c r="DD25" s="473"/>
      <c r="DE25" s="473"/>
      <c r="DF25" s="473"/>
      <c r="DG25" s="473"/>
      <c r="DH25" s="473"/>
      <c r="DI25" s="473"/>
      <c r="DJ25" s="473"/>
      <c r="DK25" s="473"/>
      <c r="DL25" s="473"/>
      <c r="DM25" s="473"/>
      <c r="DN25" s="473"/>
      <c r="DO25" s="473"/>
      <c r="DP25" s="473"/>
      <c r="DQ25" s="473"/>
      <c r="DR25" s="473"/>
      <c r="DS25" s="473"/>
      <c r="DT25" s="473"/>
      <c r="DU25" s="473"/>
      <c r="DV25" s="473"/>
      <c r="DW25" s="473"/>
      <c r="DX25" s="473"/>
      <c r="DY25" s="473"/>
      <c r="DZ25" s="473"/>
      <c r="EA25" s="473"/>
      <c r="EB25" s="473"/>
      <c r="EC25" s="473"/>
      <c r="ED25" s="473"/>
      <c r="EE25" s="473"/>
      <c r="EF25" s="473"/>
      <c r="EG25" s="473"/>
      <c r="EH25" s="473"/>
      <c r="EI25" s="473"/>
      <c r="EJ25" s="473"/>
      <c r="EK25" s="473"/>
      <c r="EL25" s="473"/>
      <c r="EM25" s="473"/>
      <c r="EN25" s="473"/>
      <c r="EO25" s="473"/>
      <c r="EP25" s="473"/>
      <c r="EQ25" s="473"/>
      <c r="ER25" s="473"/>
      <c r="ES25" s="473"/>
      <c r="ET25" s="473"/>
      <c r="EU25" s="473"/>
      <c r="EV25" s="473"/>
      <c r="EW25" s="473"/>
      <c r="EX25" s="473"/>
      <c r="EY25" s="473"/>
      <c r="EZ25" s="473"/>
      <c r="FA25" s="473"/>
      <c r="FB25" s="473"/>
      <c r="FC25" s="473"/>
      <c r="FD25" s="473"/>
      <c r="FE25" s="473"/>
      <c r="FF25" s="473"/>
      <c r="FG25" s="473"/>
      <c r="FH25" s="473"/>
      <c r="FI25" s="473"/>
      <c r="FJ25" s="473"/>
      <c r="FK25" s="473"/>
      <c r="FL25" s="473"/>
      <c r="FM25" s="473"/>
      <c r="FN25" s="473"/>
      <c r="FO25" s="473"/>
      <c r="FP25" s="473"/>
      <c r="FQ25" s="473"/>
      <c r="FR25" s="473"/>
      <c r="FS25" s="473"/>
      <c r="FT25" s="473"/>
      <c r="FU25" s="473"/>
      <c r="FV25" s="473"/>
      <c r="FW25" s="473"/>
      <c r="FX25" s="473"/>
      <c r="FY25" s="473"/>
      <c r="FZ25" s="473"/>
      <c r="GA25" s="473"/>
      <c r="GB25" s="473"/>
      <c r="GC25" s="473"/>
      <c r="GD25" s="473"/>
      <c r="GE25" s="473"/>
      <c r="GF25" s="473"/>
      <c r="GG25" s="473"/>
      <c r="GH25" s="473"/>
      <c r="GI25" s="473"/>
      <c r="GJ25" s="473"/>
      <c r="GK25" s="473"/>
      <c r="GL25" s="473"/>
      <c r="GM25" s="473"/>
      <c r="GN25" s="473"/>
      <c r="GO25" s="473"/>
      <c r="GP25" s="473"/>
      <c r="GQ25" s="473"/>
      <c r="GR25" s="473"/>
      <c r="GS25" s="473"/>
      <c r="GT25" s="473"/>
      <c r="GU25" s="473"/>
      <c r="GV25" s="473"/>
      <c r="GW25" s="473"/>
      <c r="GX25" s="473"/>
      <c r="GY25" s="473"/>
      <c r="GZ25" s="473"/>
      <c r="HA25" s="473"/>
      <c r="HB25" s="473"/>
      <c r="HC25" s="473"/>
      <c r="HD25" s="473"/>
      <c r="HE25" s="473"/>
      <c r="HF25" s="473"/>
      <c r="HG25" s="473"/>
      <c r="HH25" s="473"/>
      <c r="HI25" s="473"/>
      <c r="HJ25" s="473"/>
      <c r="HK25" s="473"/>
      <c r="HL25" s="473"/>
      <c r="HM25" s="473"/>
      <c r="HN25" s="473"/>
      <c r="HO25" s="473"/>
      <c r="HP25" s="473"/>
      <c r="HQ25" s="473"/>
      <c r="HR25" s="473"/>
      <c r="HS25" s="473"/>
      <c r="HT25" s="473"/>
      <c r="HU25" s="473"/>
      <c r="HV25" s="473"/>
      <c r="HW25" s="473"/>
      <c r="HX25" s="473"/>
      <c r="HY25" s="473"/>
      <c r="HZ25" s="473"/>
      <c r="IA25" s="473"/>
      <c r="IB25" s="473"/>
      <c r="IC25" s="473"/>
      <c r="ID25" s="473"/>
      <c r="IE25" s="473"/>
      <c r="IF25" s="473"/>
      <c r="IG25" s="473"/>
      <c r="IH25" s="473"/>
      <c r="II25" s="473"/>
      <c r="IJ25" s="473"/>
      <c r="IK25" s="473"/>
      <c r="IL25" s="473"/>
      <c r="IM25" s="473"/>
      <c r="IN25" s="473"/>
      <c r="IO25" s="473"/>
      <c r="IP25" s="473"/>
      <c r="IQ25" s="473"/>
      <c r="IR25" s="473"/>
      <c r="IS25" s="473"/>
      <c r="IT25" s="473"/>
      <c r="IU25" s="473"/>
      <c r="IV25" s="473"/>
      <c r="IW25" s="473"/>
      <c r="IX25" s="473"/>
      <c r="IY25" s="473"/>
      <c r="IZ25" s="473"/>
      <c r="JA25" s="473"/>
      <c r="JB25" s="473"/>
      <c r="JC25" s="473"/>
      <c r="JD25" s="473"/>
      <c r="JE25" s="473"/>
      <c r="JF25" s="473"/>
      <c r="JG25" s="473"/>
      <c r="JH25" s="473"/>
      <c r="JI25" s="473"/>
      <c r="JJ25" s="473"/>
      <c r="JK25" s="473"/>
      <c r="JL25" s="473"/>
      <c r="JM25" s="473"/>
      <c r="JN25" s="473"/>
      <c r="JO25" s="473"/>
      <c r="JP25" s="473"/>
      <c r="JQ25" s="473"/>
      <c r="JR25" s="473"/>
      <c r="JS25" s="473"/>
      <c r="JT25" s="473"/>
      <c r="JU25" s="473"/>
      <c r="JV25" s="473"/>
      <c r="JW25" s="473"/>
      <c r="JX25" s="473"/>
      <c r="JY25" s="473"/>
      <c r="JZ25" s="473"/>
      <c r="KA25" s="473"/>
      <c r="KB25" s="473"/>
      <c r="KC25" s="473"/>
      <c r="KD25" s="473"/>
      <c r="KE25" s="473"/>
      <c r="KF25" s="473"/>
      <c r="KG25" s="473"/>
      <c r="KH25" s="473"/>
      <c r="KI25" s="473"/>
      <c r="KJ25" s="473"/>
      <c r="KK25" s="473"/>
      <c r="KL25" s="473"/>
      <c r="KM25" s="473"/>
      <c r="KN25" s="473"/>
      <c r="KO25" s="473"/>
      <c r="KP25" s="473"/>
      <c r="KQ25" s="473"/>
      <c r="KR25" s="473"/>
      <c r="KS25" s="473"/>
      <c r="KT25" s="473"/>
      <c r="KU25" s="473"/>
      <c r="KV25" s="473"/>
      <c r="KW25" s="473"/>
      <c r="KX25" s="473"/>
      <c r="KY25" s="473"/>
      <c r="KZ25" s="473"/>
      <c r="LA25" s="473"/>
      <c r="LB25" s="473"/>
      <c r="LC25" s="473"/>
      <c r="LD25" s="473"/>
      <c r="LE25" s="473"/>
      <c r="LF25" s="473"/>
      <c r="LG25" s="473"/>
      <c r="LH25" s="473"/>
      <c r="LI25" s="473"/>
      <c r="LJ25" s="473"/>
      <c r="LK25" s="473"/>
      <c r="LL25" s="473"/>
      <c r="LM25" s="473"/>
      <c r="LN25" s="473"/>
      <c r="LO25" s="473"/>
      <c r="LP25" s="473"/>
      <c r="LQ25" s="473"/>
      <c r="LR25" s="473"/>
      <c r="LS25" s="473"/>
      <c r="LT25" s="473"/>
      <c r="LU25" s="473"/>
      <c r="LV25" s="473"/>
      <c r="LW25" s="473"/>
      <c r="LX25" s="473"/>
      <c r="LY25" s="473"/>
      <c r="LZ25" s="473"/>
      <c r="MA25" s="473"/>
      <c r="MB25" s="473"/>
      <c r="MC25" s="473"/>
      <c r="MD25" s="473"/>
      <c r="ME25" s="473"/>
      <c r="MF25" s="473"/>
      <c r="MG25" s="473"/>
      <c r="MH25" s="473"/>
      <c r="MI25" s="473"/>
      <c r="MJ25" s="473"/>
      <c r="MK25" s="473"/>
      <c r="ML25" s="473"/>
      <c r="MM25" s="473"/>
      <c r="MN25" s="473"/>
      <c r="MO25" s="473"/>
      <c r="MP25" s="473"/>
      <c r="MQ25" s="473"/>
      <c r="MR25" s="473"/>
      <c r="MS25" s="473"/>
      <c r="MT25" s="473"/>
      <c r="MU25" s="473"/>
      <c r="MV25" s="473"/>
      <c r="MW25" s="473"/>
      <c r="MX25" s="473"/>
      <c r="MY25" s="473"/>
      <c r="MZ25" s="473"/>
      <c r="NA25" s="473"/>
    </row>
    <row r="26" spans="1:366" s="474" customFormat="1" ht="20.25" customHeight="1">
      <c r="A26" s="454" t="str">
        <f t="shared" si="1"/>
        <v>RACHEDI ABDELAH  01TFT-II-PL-0416</v>
      </c>
      <c r="B26" s="455" t="str">
        <f>IF($G26="","",VLOOKUP($G26,WPS!$D$1:$AN$995,35,0))</f>
        <v>TFT II / TFT SUD GAZ 
FIELD DEVELOPMENT</v>
      </c>
      <c r="C26" s="455" t="str">
        <f>IF($G26="","",VLOOKUP($G26,WPS!$D$1:$AN$995,33,0))</f>
        <v>API 1104</v>
      </c>
      <c r="D26" s="455" t="str">
        <f>IF($G26="","",VLOOKUP($G26,WPS!$D$1:$AN$995,34,0))</f>
        <v>API 1104</v>
      </c>
      <c r="E26" s="642" t="s">
        <v>683</v>
      </c>
      <c r="F26" s="642" t="s">
        <v>827</v>
      </c>
      <c r="G26" s="456" t="s">
        <v>598</v>
      </c>
      <c r="H26" s="456" t="s">
        <v>397</v>
      </c>
      <c r="I26" s="458">
        <v>16</v>
      </c>
      <c r="J26" s="457">
        <v>9.52</v>
      </c>
      <c r="K26" s="457" t="s">
        <v>613</v>
      </c>
      <c r="L26" s="481">
        <v>46243</v>
      </c>
      <c r="M26" s="482" t="s">
        <v>706</v>
      </c>
      <c r="N26" s="457"/>
      <c r="O26" s="481"/>
      <c r="P26" s="457"/>
      <c r="Q26" s="375" t="s">
        <v>805</v>
      </c>
      <c r="R26" s="375" t="s">
        <v>805</v>
      </c>
      <c r="S26" s="456"/>
      <c r="T26" s="460"/>
      <c r="U26" s="462" t="str">
        <f t="shared" si="2"/>
        <v>API5L_X52</v>
      </c>
      <c r="V26" s="463" t="str">
        <f>IF($G26="","",VLOOKUP($G26,WPS!$D$1:$AL$995,17,0))</f>
        <v xml:space="preserve">GMAW :With/Without Backing  FCAW:Without Backing </v>
      </c>
      <c r="W26" s="463" t="str">
        <f>IF($G26="","",VLOOKUP($G26,WPS!$D$1:$AL$995,25,0))</f>
        <v>WF-5</v>
      </c>
      <c r="X26" s="464" t="str">
        <f>IF($G26="","",VLOOKUP($G26,WPS!$D$1:$AL$995,26,0))</f>
        <v>WF-6e</v>
      </c>
      <c r="Y26" s="464" t="str">
        <f>IF($G26="","",VLOOKUP($G26,WPS!$D$1:$AL$995,27,0))</f>
        <v>A5.18</v>
      </c>
      <c r="Z26" s="464" t="str">
        <f>IF($G26="","",VLOOKUP($G26,WPS!$D$1:$AL$995,28,0))</f>
        <v>A5.20 or A5.36</v>
      </c>
      <c r="AA26" s="464" t="str">
        <f t="shared" si="11"/>
        <v>&gt; 12,750''  (323,9mm)</v>
      </c>
      <c r="AB26" s="464" t="str">
        <f t="shared" si="3"/>
        <v>Unlimited</v>
      </c>
      <c r="AC26" s="464" t="str">
        <f t="shared" si="4"/>
        <v xml:space="preserve"> SMAW ≥  3,9 mm</v>
      </c>
      <c r="AD26" s="464" t="str">
        <f t="shared" si="5"/>
        <v>≤ 19,05mm</v>
      </c>
      <c r="AE26" s="463" t="str">
        <f>IF(G26="","",VLOOKUP(G26,WPS!$D$1:$AH$4735,3,0))</f>
        <v>GMAW FCAW</v>
      </c>
      <c r="AF26" s="463" t="str">
        <f>IF(AND($G26&lt;&gt;"",$D26="API 1104"),U26,IF(AND($G26&lt;&gt;"",$D26="ASME IX"),VLOOKUP($G26,WPS!$D$1:$AZ$995,42,0),""))</f>
        <v>API5L_X52</v>
      </c>
      <c r="AG26" s="464" t="str">
        <f>IF(G26="","",VLOOKUP(G26,WPS!$D$1:$AH$4735,2,0))</f>
        <v>D</v>
      </c>
      <c r="AH26" s="464" t="str">
        <f t="shared" si="6"/>
        <v>1G</v>
      </c>
      <c r="AI26" s="464" t="str">
        <f t="shared" si="7"/>
        <v>semi auto</v>
      </c>
      <c r="AJ26" s="464" t="s">
        <v>34</v>
      </c>
      <c r="AK26" s="463" t="str">
        <f t="shared" si="8"/>
        <v>Rotation</v>
      </c>
      <c r="AL26" s="463" t="str">
        <f>IF($G26="","",VLOOKUP($G26,WPS!$D$1:$AL$995,18,0))</f>
        <v>100%CO2(Root &amp; Hot P)
80%Ar+20%Co2(F&amp;C)</v>
      </c>
      <c r="AM26" s="464" t="str">
        <f>IF($G26="","",VLOOKUP($G26,WPS!$D$1:$AL$995,19,0))</f>
        <v>Grp F N°5</v>
      </c>
      <c r="AN26" s="464" t="str">
        <f>IF($G26="","",VLOOKUP($G26,WPS!$D$1:$AL$995,20,0))</f>
        <v>Grp F N°7</v>
      </c>
      <c r="AO26" s="464" t="str">
        <f>IF($G26="","",VLOOKUP($G26,WPS!$D$1:$AL$995,21,0))</f>
        <v>A5.18</v>
      </c>
      <c r="AP26" s="464" t="str">
        <f>IF($G26="","",VLOOKUP($G26,WPS!$D$1:$AL$995,22,0))</f>
        <v>A5.20</v>
      </c>
      <c r="AQ26" s="464" t="str">
        <f>IF($G26="","",VLOOKUP($G26,WPS!$D$1:$AL$995,23,0))</f>
        <v>ER 70 S-6</v>
      </c>
      <c r="AR26" s="464" t="str">
        <f>IF($G26="","",VLOOKUP($G26,WPS!$D$1:$AL$995,24,0))</f>
        <v>E 71 T1 C</v>
      </c>
      <c r="AS26" s="464" t="str">
        <f t="shared" si="9"/>
        <v>F</v>
      </c>
      <c r="AT26" s="465" t="str">
        <f>IF($G26="","",VLOOKUP($G26,WPS!$D$1:$AL$995,29,0))</f>
        <v>DC</v>
      </c>
      <c r="AU26" s="465" t="str">
        <f>IF($G26="","",VLOOKUP($G26,WPS!$D$1:$AL$995,30,0))</f>
        <v>(+)</v>
      </c>
      <c r="AV26" s="465" t="str">
        <f>IF($G26="","",VLOOKUP($G26,WPS!$D$1:$AL$995,31,0))</f>
        <v>(+)</v>
      </c>
      <c r="AW26" s="463" t="str">
        <f t="shared" si="10"/>
        <v>GMAW :With/Without  FCAW  : With</v>
      </c>
      <c r="AX26" s="464" t="str">
        <f>IF($G26="","",VLOOKUP($G26,WPS!$D$1:$AL$995,15,0))</f>
        <v>50°C Min</v>
      </c>
      <c r="AY26" s="463" t="str">
        <f>IF($G26="","",VLOOKUP($G26,WPS!$D$1:$AX$995,44,0))</f>
        <v>ASME B31.3 édition 2020</v>
      </c>
      <c r="AZ26" s="464">
        <f>IFERROR(VLOOKUP(I26,Feuil1!$O$4:$P$34,2,0),"")</f>
        <v>406.4</v>
      </c>
      <c r="BA26" s="483"/>
      <c r="BB26" s="507">
        <f>IFERROR(VLOOKUP(I26,Feuil1!$O$4:$P$32,2,0),"")</f>
        <v>406.4</v>
      </c>
      <c r="BC26" s="508" t="str">
        <f>IF($G26="","",VLOOKUP($G26,WPS!$D$1:$AL$995,2,0))</f>
        <v>D</v>
      </c>
      <c r="BD26" s="509" t="str">
        <f>IF(M26='VT-PPL'!$Y$6,1,"")</f>
        <v/>
      </c>
      <c r="BE26" s="510" t="str">
        <f>IF(BD26="","",COUNTIF(BD$2:$BD26,BD26))</f>
        <v/>
      </c>
      <c r="BF26" s="509" t="str">
        <f>IF(P26='RT-PPL'!$Q$6,1,"")</f>
        <v/>
      </c>
      <c r="BG26" s="511" t="str">
        <f>IF(BF26="","",COUNTIF(BF$2:$BF26,BF26))</f>
        <v/>
      </c>
      <c r="BH26" s="508" t="str">
        <f>+IF(L26=HOMO!$K$4,1,"")</f>
        <v/>
      </c>
      <c r="BI26" s="510" t="str">
        <f>IF(BH26="","",COUNTIF(BH$2:$BH26,BH26))</f>
        <v/>
      </c>
      <c r="BJ26" s="509" t="str">
        <f>IF(AND(K26="A",M26=Prog!$L$12),1,"")</f>
        <v/>
      </c>
      <c r="BK26" s="510" t="str">
        <f>IF(BJ26="","",COUNTIF(BJ$2:$BJ26,BJ26))</f>
        <v/>
      </c>
      <c r="BL26" s="562">
        <v>25</v>
      </c>
      <c r="BM26" s="506"/>
      <c r="BN26" s="473"/>
      <c r="BO26" s="473"/>
      <c r="BP26" s="473"/>
      <c r="BQ26" s="473"/>
      <c r="BR26" s="473"/>
      <c r="BS26" s="473"/>
      <c r="BT26" s="473"/>
      <c r="BU26" s="473"/>
      <c r="BV26" s="473"/>
      <c r="BW26" s="473"/>
      <c r="BX26" s="473"/>
      <c r="BY26" s="473"/>
      <c r="BZ26" s="473"/>
      <c r="CA26" s="473"/>
      <c r="CB26" s="473"/>
      <c r="CC26" s="473"/>
      <c r="CD26" s="473"/>
      <c r="CE26" s="473"/>
      <c r="CF26" s="473"/>
      <c r="CG26" s="473"/>
      <c r="CH26" s="473"/>
      <c r="CI26" s="473"/>
      <c r="CJ26" s="473"/>
      <c r="CK26" s="473"/>
      <c r="CL26" s="473"/>
      <c r="CM26" s="473"/>
      <c r="CN26" s="473"/>
      <c r="CO26" s="473"/>
      <c r="CP26" s="473"/>
      <c r="CQ26" s="473"/>
      <c r="CR26" s="473"/>
      <c r="CS26" s="473"/>
      <c r="CT26" s="473"/>
      <c r="CU26" s="473"/>
      <c r="CV26" s="473"/>
      <c r="CW26" s="473"/>
      <c r="CX26" s="473"/>
      <c r="CY26" s="473"/>
      <c r="CZ26" s="473"/>
      <c r="DA26" s="473"/>
      <c r="DB26" s="473"/>
      <c r="DC26" s="473"/>
      <c r="DD26" s="473"/>
      <c r="DE26" s="473"/>
      <c r="DF26" s="473"/>
      <c r="DG26" s="473"/>
      <c r="DH26" s="473"/>
      <c r="DI26" s="473"/>
      <c r="DJ26" s="473"/>
      <c r="DK26" s="473"/>
      <c r="DL26" s="473"/>
      <c r="DM26" s="473"/>
      <c r="DN26" s="473"/>
      <c r="DO26" s="473"/>
      <c r="DP26" s="473"/>
      <c r="DQ26" s="473"/>
      <c r="DR26" s="473"/>
      <c r="DS26" s="473"/>
      <c r="DT26" s="473"/>
      <c r="DU26" s="473"/>
      <c r="DV26" s="473"/>
      <c r="DW26" s="473"/>
      <c r="DX26" s="473"/>
      <c r="DY26" s="473"/>
      <c r="DZ26" s="473"/>
      <c r="EA26" s="473"/>
      <c r="EB26" s="473"/>
      <c r="EC26" s="473"/>
      <c r="ED26" s="473"/>
      <c r="EE26" s="473"/>
      <c r="EF26" s="473"/>
      <c r="EG26" s="473"/>
      <c r="EH26" s="473"/>
      <c r="EI26" s="473"/>
      <c r="EJ26" s="473"/>
      <c r="EK26" s="473"/>
      <c r="EL26" s="473"/>
      <c r="EM26" s="473"/>
      <c r="EN26" s="473"/>
      <c r="EO26" s="473"/>
      <c r="EP26" s="473"/>
      <c r="EQ26" s="473"/>
      <c r="ER26" s="473"/>
      <c r="ES26" s="473"/>
      <c r="ET26" s="473"/>
      <c r="EU26" s="473"/>
      <c r="EV26" s="473"/>
      <c r="EW26" s="473"/>
      <c r="EX26" s="473"/>
      <c r="EY26" s="473"/>
      <c r="EZ26" s="473"/>
      <c r="FA26" s="473"/>
      <c r="FB26" s="473"/>
      <c r="FC26" s="473"/>
      <c r="FD26" s="473"/>
      <c r="FE26" s="473"/>
      <c r="FF26" s="473"/>
      <c r="FG26" s="473"/>
      <c r="FH26" s="473"/>
      <c r="FI26" s="473"/>
      <c r="FJ26" s="473"/>
      <c r="FK26" s="473"/>
      <c r="FL26" s="473"/>
      <c r="FM26" s="473"/>
      <c r="FN26" s="473"/>
      <c r="FO26" s="473"/>
      <c r="FP26" s="473"/>
      <c r="FQ26" s="473"/>
      <c r="FR26" s="473"/>
      <c r="FS26" s="473"/>
      <c r="FT26" s="473"/>
      <c r="FU26" s="473"/>
      <c r="FV26" s="473"/>
      <c r="FW26" s="473"/>
      <c r="FX26" s="473"/>
      <c r="FY26" s="473"/>
      <c r="FZ26" s="473"/>
      <c r="GA26" s="473"/>
      <c r="GB26" s="473"/>
      <c r="GC26" s="473"/>
      <c r="GD26" s="473"/>
      <c r="GE26" s="473"/>
      <c r="GF26" s="473"/>
      <c r="GG26" s="473"/>
      <c r="GH26" s="473"/>
      <c r="GI26" s="473"/>
      <c r="GJ26" s="473"/>
      <c r="GK26" s="473"/>
      <c r="GL26" s="473"/>
      <c r="GM26" s="473"/>
      <c r="GN26" s="473"/>
      <c r="GO26" s="473"/>
      <c r="GP26" s="473"/>
      <c r="GQ26" s="473"/>
      <c r="GR26" s="473"/>
      <c r="GS26" s="473"/>
      <c r="GT26" s="473"/>
      <c r="GU26" s="473"/>
      <c r="GV26" s="473"/>
      <c r="GW26" s="473"/>
      <c r="GX26" s="473"/>
      <c r="GY26" s="473"/>
      <c r="GZ26" s="473"/>
      <c r="HA26" s="473"/>
      <c r="HB26" s="473"/>
      <c r="HC26" s="473"/>
      <c r="HD26" s="473"/>
      <c r="HE26" s="473"/>
      <c r="HF26" s="473"/>
      <c r="HG26" s="473"/>
      <c r="HH26" s="473"/>
      <c r="HI26" s="473"/>
      <c r="HJ26" s="473"/>
      <c r="HK26" s="473"/>
      <c r="HL26" s="473"/>
      <c r="HM26" s="473"/>
      <c r="HN26" s="473"/>
      <c r="HO26" s="473"/>
      <c r="HP26" s="473"/>
      <c r="HQ26" s="473"/>
      <c r="HR26" s="473"/>
      <c r="HS26" s="473"/>
      <c r="HT26" s="473"/>
      <c r="HU26" s="473"/>
      <c r="HV26" s="473"/>
      <c r="HW26" s="473"/>
      <c r="HX26" s="473"/>
      <c r="HY26" s="473"/>
      <c r="HZ26" s="473"/>
      <c r="IA26" s="473"/>
      <c r="IB26" s="473"/>
      <c r="IC26" s="473"/>
      <c r="ID26" s="473"/>
      <c r="IE26" s="473"/>
      <c r="IF26" s="473"/>
      <c r="IG26" s="473"/>
      <c r="IH26" s="473"/>
      <c r="II26" s="473"/>
      <c r="IJ26" s="473"/>
      <c r="IK26" s="473"/>
      <c r="IL26" s="473"/>
      <c r="IM26" s="473"/>
      <c r="IN26" s="473"/>
      <c r="IO26" s="473"/>
      <c r="IP26" s="473"/>
      <c r="IQ26" s="473"/>
      <c r="IR26" s="473"/>
      <c r="IS26" s="473"/>
      <c r="IT26" s="473"/>
      <c r="IU26" s="473"/>
      <c r="IV26" s="473"/>
      <c r="IW26" s="473"/>
      <c r="IX26" s="473"/>
      <c r="IY26" s="473"/>
      <c r="IZ26" s="473"/>
      <c r="JA26" s="473"/>
      <c r="JB26" s="473"/>
      <c r="JC26" s="473"/>
      <c r="JD26" s="473"/>
      <c r="JE26" s="473"/>
      <c r="JF26" s="473"/>
      <c r="JG26" s="473"/>
      <c r="JH26" s="473"/>
      <c r="JI26" s="473"/>
      <c r="JJ26" s="473"/>
      <c r="JK26" s="473"/>
      <c r="JL26" s="473"/>
      <c r="JM26" s="473"/>
      <c r="JN26" s="473"/>
      <c r="JO26" s="473"/>
      <c r="JP26" s="473"/>
      <c r="JQ26" s="473"/>
      <c r="JR26" s="473"/>
      <c r="JS26" s="473"/>
      <c r="JT26" s="473"/>
      <c r="JU26" s="473"/>
      <c r="JV26" s="473"/>
      <c r="JW26" s="473"/>
      <c r="JX26" s="473"/>
      <c r="JY26" s="473"/>
      <c r="JZ26" s="473"/>
      <c r="KA26" s="473"/>
      <c r="KB26" s="473"/>
      <c r="KC26" s="473"/>
      <c r="KD26" s="473"/>
      <c r="KE26" s="473"/>
      <c r="KF26" s="473"/>
      <c r="KG26" s="473"/>
      <c r="KH26" s="473"/>
      <c r="KI26" s="473"/>
      <c r="KJ26" s="473"/>
      <c r="KK26" s="473"/>
      <c r="KL26" s="473"/>
      <c r="KM26" s="473"/>
      <c r="KN26" s="473"/>
      <c r="KO26" s="473"/>
      <c r="KP26" s="473"/>
      <c r="KQ26" s="473"/>
      <c r="KR26" s="473"/>
      <c r="KS26" s="473"/>
      <c r="KT26" s="473"/>
      <c r="KU26" s="473"/>
      <c r="KV26" s="473"/>
      <c r="KW26" s="473"/>
      <c r="KX26" s="473"/>
      <c r="KY26" s="473"/>
      <c r="KZ26" s="473"/>
      <c r="LA26" s="473"/>
      <c r="LB26" s="473"/>
      <c r="LC26" s="473"/>
      <c r="LD26" s="473"/>
      <c r="LE26" s="473"/>
      <c r="LF26" s="473"/>
      <c r="LG26" s="473"/>
      <c r="LH26" s="473"/>
      <c r="LI26" s="473"/>
      <c r="LJ26" s="473"/>
      <c r="LK26" s="473"/>
      <c r="LL26" s="473"/>
      <c r="LM26" s="473"/>
      <c r="LN26" s="473"/>
      <c r="LO26" s="473"/>
      <c r="LP26" s="473"/>
      <c r="LQ26" s="473"/>
      <c r="LR26" s="473"/>
      <c r="LS26" s="473"/>
      <c r="LT26" s="473"/>
      <c r="LU26" s="473"/>
      <c r="LV26" s="473"/>
      <c r="LW26" s="473"/>
      <c r="LX26" s="473"/>
      <c r="LY26" s="473"/>
      <c r="LZ26" s="473"/>
      <c r="MA26" s="473"/>
      <c r="MB26" s="473"/>
      <c r="MC26" s="473"/>
      <c r="MD26" s="473"/>
      <c r="ME26" s="473"/>
      <c r="MF26" s="473"/>
      <c r="MG26" s="473"/>
      <c r="MH26" s="473"/>
      <c r="MI26" s="473"/>
      <c r="MJ26" s="473"/>
      <c r="MK26" s="473"/>
      <c r="ML26" s="473"/>
      <c r="MM26" s="473"/>
      <c r="MN26" s="473"/>
      <c r="MO26" s="473"/>
      <c r="MP26" s="473"/>
      <c r="MQ26" s="473"/>
      <c r="MR26" s="473"/>
      <c r="MS26" s="473"/>
      <c r="MT26" s="473"/>
      <c r="MU26" s="473"/>
      <c r="MV26" s="473"/>
      <c r="MW26" s="473"/>
      <c r="MX26" s="473"/>
      <c r="MY26" s="473"/>
      <c r="MZ26" s="473"/>
      <c r="NA26" s="473"/>
    </row>
    <row r="27" spans="1:366" s="474" customFormat="1" ht="20.25" customHeight="1">
      <c r="A27" s="454" t="str">
        <f t="shared" si="1"/>
        <v>AMMERI MOHAMEDTFT-II-PL-0316</v>
      </c>
      <c r="B27" s="455" t="str">
        <f>IF($G27="","",VLOOKUP($G27,WPS!$D$1:$AN$995,35,0))</f>
        <v>TFT II / TFT SUD GAZ 
FIELD DEVELOPMENT</v>
      </c>
      <c r="C27" s="455" t="str">
        <f>IF($G27="","",VLOOKUP($G27,WPS!$D$1:$AN$995,33,0))</f>
        <v>API 1104</v>
      </c>
      <c r="D27" s="455" t="str">
        <f>IF($G27="","",VLOOKUP($G27,WPS!$D$1:$AN$995,34,0))</f>
        <v>API 1104</v>
      </c>
      <c r="E27" s="642" t="s">
        <v>674</v>
      </c>
      <c r="F27" s="642" t="s">
        <v>732</v>
      </c>
      <c r="G27" s="456" t="s">
        <v>597</v>
      </c>
      <c r="H27" s="456" t="s">
        <v>397</v>
      </c>
      <c r="I27" s="458">
        <v>16</v>
      </c>
      <c r="J27" s="457">
        <v>9.52</v>
      </c>
      <c r="K27" s="457" t="s">
        <v>164</v>
      </c>
      <c r="L27" s="481">
        <v>46245</v>
      </c>
      <c r="M27" s="482" t="s">
        <v>707</v>
      </c>
      <c r="N27" s="457" t="s">
        <v>164</v>
      </c>
      <c r="O27" s="481">
        <v>46246</v>
      </c>
      <c r="P27" s="457" t="s">
        <v>531</v>
      </c>
      <c r="Q27" s="375" t="s">
        <v>821</v>
      </c>
      <c r="R27" s="375" t="s">
        <v>821</v>
      </c>
      <c r="S27" s="468" t="s">
        <v>826</v>
      </c>
      <c r="T27" s="470">
        <v>46246</v>
      </c>
      <c r="U27" s="462" t="str">
        <f t="shared" si="2"/>
        <v>API5L_X52</v>
      </c>
      <c r="V27" s="463" t="str">
        <f>IF($G27="","",VLOOKUP($G27,WPS!$D$1:$AL$995,17,0))</f>
        <v xml:space="preserve">SMAW :With/Without Backing </v>
      </c>
      <c r="W27" s="463" t="str">
        <f>IF($G27="","",VLOOKUP($G27,WPS!$D$1:$AL$995,25,0))</f>
        <v>WF-1b</v>
      </c>
      <c r="X27" s="464" t="str">
        <f>IF($G27="","",VLOOKUP($G27,WPS!$D$1:$AL$995,26,0))</f>
        <v>WF-1b</v>
      </c>
      <c r="Y27" s="464" t="str">
        <f>IF($G27="","",VLOOKUP($G27,WPS!$D$1:$AL$995,27,0))</f>
        <v>A5.1or A5.5</v>
      </c>
      <c r="Z27" s="464" t="str">
        <f>IF($G27="","",VLOOKUP($G27,WPS!$D$1:$AL$995,28,0))</f>
        <v>A5.1or A5.5</v>
      </c>
      <c r="AA27" s="464" t="str">
        <f t="shared" si="11"/>
        <v>&gt; 12,750''  (323,9mm)</v>
      </c>
      <c r="AB27" s="464" t="str">
        <f t="shared" si="3"/>
        <v>Unlimited</v>
      </c>
      <c r="AC27" s="464" t="str">
        <f t="shared" si="4"/>
        <v xml:space="preserve"> SMAW ≥  3,9 mm</v>
      </c>
      <c r="AD27" s="464" t="str">
        <f t="shared" si="5"/>
        <v>≤ 19,05mm</v>
      </c>
      <c r="AE27" s="463" t="str">
        <f>IF(G27="","",VLOOKUP(G27,WPS!$D$1:$AH$4735,3,0))</f>
        <v>SMAW Mixte UP HILL/ Down hill</v>
      </c>
      <c r="AF27" s="463" t="str">
        <f>IF(AND($G27&lt;&gt;"",$D27="API 1104"),U27,IF(AND($G27&lt;&gt;"",$D27="ASME IX"),VLOOKUP($G27,WPS!$D$1:$AZ$995,42,0),""))</f>
        <v>API5L_X52</v>
      </c>
      <c r="AG27" s="464" t="str">
        <f>IF(G27="","",VLOOKUP(G27,WPS!$D$1:$AH$4735,2,0))</f>
        <v>D</v>
      </c>
      <c r="AH27" s="464" t="str">
        <f t="shared" si="6"/>
        <v>5G</v>
      </c>
      <c r="AI27" s="464" t="str">
        <f t="shared" si="7"/>
        <v>Manuel</v>
      </c>
      <c r="AJ27" s="464" t="s">
        <v>34</v>
      </c>
      <c r="AK27" s="463" t="str">
        <f t="shared" si="8"/>
        <v>UP HILL/ Down hill Montant+Descendant</v>
      </c>
      <c r="AL27" s="463" t="str">
        <f>IF($G27="","",VLOOKUP($G27,WPS!$D$1:$AL$995,18,0))</f>
        <v>N/A</v>
      </c>
      <c r="AM27" s="464" t="str">
        <f>IF($G27="","",VLOOKUP($G27,WPS!$D$1:$AL$995,19,0))</f>
        <v>Grp F N°1</v>
      </c>
      <c r="AN27" s="464" t="str">
        <f>IF($G27="","",VLOOKUP($G27,WPS!$D$1:$AL$995,20,0))</f>
        <v>Grp F N°1</v>
      </c>
      <c r="AO27" s="464" t="str">
        <f>IF($G27="","",VLOOKUP($G27,WPS!$D$1:$AL$995,21,0))</f>
        <v>A5.1</v>
      </c>
      <c r="AP27" s="464" t="str">
        <f>IF($G27="","",VLOOKUP($G27,WPS!$D$1:$AL$995,22,0))</f>
        <v>A5.5</v>
      </c>
      <c r="AQ27" s="464" t="str">
        <f>IF($G27="","",VLOOKUP($G27,WPS!$D$1:$AL$995,23,0))</f>
        <v>E 6010</v>
      </c>
      <c r="AR27" s="464" t="str">
        <f>IF($G27="","",VLOOKUP($G27,WPS!$D$1:$AL$995,24,0))</f>
        <v>E 7010-P1</v>
      </c>
      <c r="AS27" s="464" t="str">
        <f t="shared" si="9"/>
        <v>V-H-O</v>
      </c>
      <c r="AT27" s="465" t="str">
        <f>IF($G27="","",VLOOKUP($G27,WPS!$D$1:$AL$995,29,0))</f>
        <v>DC</v>
      </c>
      <c r="AU27" s="465" t="str">
        <f>IF($G27="","",VLOOKUP($G27,WPS!$D$1:$AL$995,30,0))</f>
        <v>(+)</v>
      </c>
      <c r="AV27" s="465" t="str">
        <f>IF($G27="","",VLOOKUP($G27,WPS!$D$1:$AL$995,31,0))</f>
        <v>(+)</v>
      </c>
      <c r="AW27" s="463" t="str">
        <f t="shared" si="10"/>
        <v>SMAW :,With/Without  SMAW : With</v>
      </c>
      <c r="AX27" s="464" t="str">
        <f>IF($G27="","",VLOOKUP($G27,WPS!$D$1:$AL$995,15,0))</f>
        <v>50°C Min</v>
      </c>
      <c r="AY27" s="463" t="str">
        <f>IF($G27="","",VLOOKUP($G27,WPS!$D$1:$AX$995,44,0))</f>
        <v>ASME B31.3 édition 2020</v>
      </c>
      <c r="AZ27" s="464">
        <f>IFERROR(VLOOKUP(I27,Feuil1!$O$4:$P$34,2,0),"")</f>
        <v>406.4</v>
      </c>
      <c r="BA27" s="466"/>
      <c r="BB27" s="507">
        <f>IFERROR(VLOOKUP(I27,Feuil1!$O$4:$P$32,2,0),"")</f>
        <v>406.4</v>
      </c>
      <c r="BC27" s="508" t="str">
        <f>IF($G27="","",VLOOKUP($G27,WPS!$D$1:$AL$995,2,0))</f>
        <v>D</v>
      </c>
      <c r="BD27" s="509" t="str">
        <f>IF(M27='VT-PPL'!$Y$6,1,"")</f>
        <v/>
      </c>
      <c r="BE27" s="510" t="str">
        <f>IF(BD27="","",COUNTIF(BD$2:$BD27,BD27))</f>
        <v/>
      </c>
      <c r="BF27" s="509" t="str">
        <f>IF(P27='RT-PPL'!$Q$6,1,"")</f>
        <v/>
      </c>
      <c r="BG27" s="511" t="str">
        <f>IF(BF27="","",COUNTIF(BF$2:$BF27,BF27))</f>
        <v/>
      </c>
      <c r="BH27" s="508" t="str">
        <f>+IF(L27=HOMO!$K$4,1,"")</f>
        <v/>
      </c>
      <c r="BI27" s="510" t="str">
        <f>IF(BH27="","",COUNTIF(BH$2:$BH27,BH27))</f>
        <v/>
      </c>
      <c r="BJ27" s="509" t="str">
        <f>IF(AND(K27="A",M27=Prog!$L$12),1,"")</f>
        <v/>
      </c>
      <c r="BK27" s="510" t="str">
        <f>IF(BJ27="","",COUNTIF(BJ$2:$BJ27,BJ27))</f>
        <v/>
      </c>
      <c r="BL27" s="562">
        <v>26</v>
      </c>
      <c r="BM27" s="506"/>
      <c r="BN27" s="473"/>
      <c r="BO27" s="473"/>
      <c r="BP27" s="473"/>
      <c r="BQ27" s="473"/>
      <c r="BR27" s="473"/>
      <c r="BS27" s="473"/>
      <c r="BT27" s="473"/>
      <c r="BU27" s="473"/>
      <c r="BV27" s="473"/>
      <c r="BW27" s="473"/>
      <c r="BX27" s="473"/>
      <c r="BY27" s="473"/>
      <c r="BZ27" s="473"/>
      <c r="CA27" s="473"/>
      <c r="CB27" s="473"/>
      <c r="CC27" s="473"/>
      <c r="CD27" s="473"/>
      <c r="CE27" s="473"/>
      <c r="CF27" s="473"/>
      <c r="CG27" s="473"/>
      <c r="CH27" s="473"/>
      <c r="CI27" s="473"/>
      <c r="CJ27" s="473"/>
      <c r="CK27" s="473"/>
      <c r="CL27" s="473"/>
      <c r="CM27" s="473"/>
      <c r="CN27" s="473"/>
      <c r="CO27" s="473"/>
      <c r="CP27" s="473"/>
      <c r="CQ27" s="473"/>
      <c r="CR27" s="473"/>
      <c r="CS27" s="473"/>
      <c r="CT27" s="473"/>
      <c r="CU27" s="473"/>
      <c r="CV27" s="473"/>
      <c r="CW27" s="473"/>
      <c r="CX27" s="473"/>
      <c r="CY27" s="473"/>
      <c r="CZ27" s="473"/>
      <c r="DA27" s="473"/>
      <c r="DB27" s="473"/>
      <c r="DC27" s="473"/>
      <c r="DD27" s="473"/>
      <c r="DE27" s="473"/>
      <c r="DF27" s="473"/>
      <c r="DG27" s="473"/>
      <c r="DH27" s="473"/>
      <c r="DI27" s="473"/>
      <c r="DJ27" s="473"/>
      <c r="DK27" s="473"/>
      <c r="DL27" s="473"/>
      <c r="DM27" s="473"/>
      <c r="DN27" s="473"/>
      <c r="DO27" s="473"/>
      <c r="DP27" s="473"/>
      <c r="DQ27" s="473"/>
      <c r="DR27" s="473"/>
      <c r="DS27" s="473"/>
      <c r="DT27" s="473"/>
      <c r="DU27" s="473"/>
      <c r="DV27" s="473"/>
      <c r="DW27" s="473"/>
      <c r="DX27" s="473"/>
      <c r="DY27" s="473"/>
      <c r="DZ27" s="473"/>
      <c r="EA27" s="473"/>
      <c r="EB27" s="473"/>
      <c r="EC27" s="473"/>
      <c r="ED27" s="473"/>
      <c r="EE27" s="473"/>
      <c r="EF27" s="473"/>
      <c r="EG27" s="473"/>
      <c r="EH27" s="473"/>
      <c r="EI27" s="473"/>
      <c r="EJ27" s="473"/>
      <c r="EK27" s="473"/>
      <c r="EL27" s="473"/>
      <c r="EM27" s="473"/>
      <c r="EN27" s="473"/>
      <c r="EO27" s="473"/>
      <c r="EP27" s="473"/>
      <c r="EQ27" s="473"/>
      <c r="ER27" s="473"/>
      <c r="ES27" s="473"/>
      <c r="ET27" s="473"/>
      <c r="EU27" s="473"/>
      <c r="EV27" s="473"/>
      <c r="EW27" s="473"/>
      <c r="EX27" s="473"/>
      <c r="EY27" s="473"/>
      <c r="EZ27" s="473"/>
      <c r="FA27" s="473"/>
      <c r="FB27" s="473"/>
      <c r="FC27" s="473"/>
      <c r="FD27" s="473"/>
      <c r="FE27" s="473"/>
      <c r="FF27" s="473"/>
      <c r="FG27" s="473"/>
      <c r="FH27" s="473"/>
      <c r="FI27" s="473"/>
      <c r="FJ27" s="473"/>
      <c r="FK27" s="473"/>
      <c r="FL27" s="473"/>
      <c r="FM27" s="473"/>
      <c r="FN27" s="473"/>
      <c r="FO27" s="473"/>
      <c r="FP27" s="473"/>
      <c r="FQ27" s="473"/>
      <c r="FR27" s="473"/>
      <c r="FS27" s="473"/>
      <c r="FT27" s="473"/>
      <c r="FU27" s="473"/>
      <c r="FV27" s="473"/>
      <c r="FW27" s="473"/>
      <c r="FX27" s="473"/>
      <c r="FY27" s="473"/>
      <c r="FZ27" s="473"/>
      <c r="GA27" s="473"/>
      <c r="GB27" s="473"/>
      <c r="GC27" s="473"/>
      <c r="GD27" s="473"/>
      <c r="GE27" s="473"/>
      <c r="GF27" s="473"/>
      <c r="GG27" s="473"/>
      <c r="GH27" s="473"/>
      <c r="GI27" s="473"/>
      <c r="GJ27" s="473"/>
      <c r="GK27" s="473"/>
      <c r="GL27" s="473"/>
      <c r="GM27" s="473"/>
      <c r="GN27" s="473"/>
      <c r="GO27" s="473"/>
      <c r="GP27" s="473"/>
      <c r="GQ27" s="473"/>
      <c r="GR27" s="473"/>
      <c r="GS27" s="473"/>
      <c r="GT27" s="473"/>
      <c r="GU27" s="473"/>
      <c r="GV27" s="473"/>
      <c r="GW27" s="473"/>
      <c r="GX27" s="473"/>
      <c r="GY27" s="473"/>
      <c r="GZ27" s="473"/>
      <c r="HA27" s="473"/>
      <c r="HB27" s="473"/>
      <c r="HC27" s="473"/>
      <c r="HD27" s="473"/>
      <c r="HE27" s="473"/>
      <c r="HF27" s="473"/>
      <c r="HG27" s="473"/>
      <c r="HH27" s="473"/>
      <c r="HI27" s="473"/>
      <c r="HJ27" s="473"/>
      <c r="HK27" s="473"/>
      <c r="HL27" s="473"/>
      <c r="HM27" s="473"/>
      <c r="HN27" s="473"/>
      <c r="HO27" s="473"/>
      <c r="HP27" s="473"/>
      <c r="HQ27" s="473"/>
      <c r="HR27" s="473"/>
      <c r="HS27" s="473"/>
      <c r="HT27" s="473"/>
      <c r="HU27" s="473"/>
      <c r="HV27" s="473"/>
      <c r="HW27" s="473"/>
      <c r="HX27" s="473"/>
      <c r="HY27" s="473"/>
      <c r="HZ27" s="473"/>
      <c r="IA27" s="473"/>
      <c r="IB27" s="473"/>
      <c r="IC27" s="473"/>
      <c r="ID27" s="473"/>
      <c r="IE27" s="473"/>
      <c r="IF27" s="473"/>
      <c r="IG27" s="473"/>
      <c r="IH27" s="473"/>
      <c r="II27" s="473"/>
      <c r="IJ27" s="473"/>
      <c r="IK27" s="473"/>
      <c r="IL27" s="473"/>
      <c r="IM27" s="473"/>
      <c r="IN27" s="473"/>
      <c r="IO27" s="473"/>
      <c r="IP27" s="473"/>
      <c r="IQ27" s="473"/>
      <c r="IR27" s="473"/>
      <c r="IS27" s="473"/>
      <c r="IT27" s="473"/>
      <c r="IU27" s="473"/>
      <c r="IV27" s="473"/>
      <c r="IW27" s="473"/>
      <c r="IX27" s="473"/>
      <c r="IY27" s="473"/>
      <c r="IZ27" s="473"/>
      <c r="JA27" s="473"/>
      <c r="JB27" s="473"/>
      <c r="JC27" s="473"/>
      <c r="JD27" s="473"/>
      <c r="JE27" s="473"/>
      <c r="JF27" s="473"/>
      <c r="JG27" s="473"/>
      <c r="JH27" s="473"/>
      <c r="JI27" s="473"/>
      <c r="JJ27" s="473"/>
      <c r="JK27" s="473"/>
      <c r="JL27" s="473"/>
      <c r="JM27" s="473"/>
      <c r="JN27" s="473"/>
      <c r="JO27" s="473"/>
      <c r="JP27" s="473"/>
      <c r="JQ27" s="473"/>
      <c r="JR27" s="473"/>
      <c r="JS27" s="473"/>
      <c r="JT27" s="473"/>
      <c r="JU27" s="473"/>
      <c r="JV27" s="473"/>
      <c r="JW27" s="473"/>
      <c r="JX27" s="473"/>
      <c r="JY27" s="473"/>
      <c r="JZ27" s="473"/>
      <c r="KA27" s="473"/>
      <c r="KB27" s="473"/>
      <c r="KC27" s="473"/>
      <c r="KD27" s="473"/>
      <c r="KE27" s="473"/>
      <c r="KF27" s="473"/>
      <c r="KG27" s="473"/>
      <c r="KH27" s="473"/>
      <c r="KI27" s="473"/>
      <c r="KJ27" s="473"/>
      <c r="KK27" s="473"/>
      <c r="KL27" s="473"/>
      <c r="KM27" s="473"/>
      <c r="KN27" s="473"/>
      <c r="KO27" s="473"/>
      <c r="KP27" s="473"/>
      <c r="KQ27" s="473"/>
      <c r="KR27" s="473"/>
      <c r="KS27" s="473"/>
      <c r="KT27" s="473"/>
      <c r="KU27" s="473"/>
      <c r="KV27" s="473"/>
      <c r="KW27" s="473"/>
      <c r="KX27" s="473"/>
      <c r="KY27" s="473"/>
      <c r="KZ27" s="473"/>
      <c r="LA27" s="473"/>
      <c r="LB27" s="473"/>
      <c r="LC27" s="473"/>
      <c r="LD27" s="473"/>
      <c r="LE27" s="473"/>
      <c r="LF27" s="473"/>
      <c r="LG27" s="473"/>
      <c r="LH27" s="473"/>
      <c r="LI27" s="473"/>
      <c r="LJ27" s="473"/>
      <c r="LK27" s="473"/>
      <c r="LL27" s="473"/>
      <c r="LM27" s="473"/>
      <c r="LN27" s="473"/>
      <c r="LO27" s="473"/>
      <c r="LP27" s="473"/>
      <c r="LQ27" s="473"/>
      <c r="LR27" s="473"/>
      <c r="LS27" s="473"/>
      <c r="LT27" s="473"/>
      <c r="LU27" s="473"/>
      <c r="LV27" s="473"/>
      <c r="LW27" s="473"/>
      <c r="LX27" s="473"/>
      <c r="LY27" s="473"/>
      <c r="LZ27" s="473"/>
      <c r="MA27" s="473"/>
      <c r="MB27" s="473"/>
      <c r="MC27" s="473"/>
      <c r="MD27" s="473"/>
      <c r="ME27" s="473"/>
      <c r="MF27" s="473"/>
      <c r="MG27" s="473"/>
      <c r="MH27" s="473"/>
      <c r="MI27" s="473"/>
      <c r="MJ27" s="473"/>
      <c r="MK27" s="473"/>
      <c r="ML27" s="473"/>
      <c r="MM27" s="473"/>
      <c r="MN27" s="473"/>
      <c r="MO27" s="473"/>
      <c r="MP27" s="473"/>
      <c r="MQ27" s="473"/>
      <c r="MR27" s="473"/>
      <c r="MS27" s="473"/>
      <c r="MT27" s="473"/>
      <c r="MU27" s="473"/>
      <c r="MV27" s="473"/>
      <c r="MW27" s="473"/>
      <c r="MX27" s="473"/>
      <c r="MY27" s="473"/>
      <c r="MZ27" s="473"/>
      <c r="NA27" s="473"/>
    </row>
    <row r="28" spans="1:366" s="474" customFormat="1" ht="20.25" customHeight="1">
      <c r="A28" s="454" t="str">
        <f t="shared" si="1"/>
        <v>BEN MAISA MOHAMED 1TFT-II-PL-0316</v>
      </c>
      <c r="B28" s="455" t="str">
        <f>IF($G28="","",VLOOKUP($G28,WPS!$D$1:$AN$995,35,0))</f>
        <v>TFT II / TFT SUD GAZ 
FIELD DEVELOPMENT</v>
      </c>
      <c r="C28" s="455" t="str">
        <f>IF($G28="","",VLOOKUP($G28,WPS!$D$1:$AN$995,33,0))</f>
        <v>API 1104</v>
      </c>
      <c r="D28" s="455" t="str">
        <f>IF($G28="","",VLOOKUP($G28,WPS!$D$1:$AN$995,34,0))</f>
        <v>API 1104</v>
      </c>
      <c r="E28" s="642" t="s">
        <v>680</v>
      </c>
      <c r="F28" s="642" t="s">
        <v>830</v>
      </c>
      <c r="G28" s="456" t="s">
        <v>597</v>
      </c>
      <c r="H28" s="456" t="s">
        <v>397</v>
      </c>
      <c r="I28" s="458">
        <v>16</v>
      </c>
      <c r="J28" s="457">
        <v>9.52</v>
      </c>
      <c r="K28" s="457" t="s">
        <v>164</v>
      </c>
      <c r="L28" s="481">
        <v>46245</v>
      </c>
      <c r="M28" s="482" t="s">
        <v>707</v>
      </c>
      <c r="N28" s="457" t="s">
        <v>613</v>
      </c>
      <c r="O28" s="481">
        <v>46246</v>
      </c>
      <c r="P28" s="457" t="s">
        <v>531</v>
      </c>
      <c r="Q28" s="375" t="s">
        <v>821</v>
      </c>
      <c r="R28" s="375" t="s">
        <v>821</v>
      </c>
      <c r="S28" s="456"/>
      <c r="T28" s="460"/>
      <c r="U28" s="462" t="str">
        <f t="shared" si="2"/>
        <v>API5L_X52</v>
      </c>
      <c r="V28" s="463" t="str">
        <f>IF($G28="","",VLOOKUP($G28,WPS!$D$1:$AL$995,17,0))</f>
        <v xml:space="preserve">SMAW :With/Without Backing </v>
      </c>
      <c r="W28" s="463" t="str">
        <f>IF($G28="","",VLOOKUP($G28,WPS!$D$1:$AL$995,25,0))</f>
        <v>WF-1b</v>
      </c>
      <c r="X28" s="464" t="str">
        <f>IF($G28="","",VLOOKUP($G28,WPS!$D$1:$AL$995,26,0))</f>
        <v>WF-1b</v>
      </c>
      <c r="Y28" s="464" t="str">
        <f>IF($G28="","",VLOOKUP($G28,WPS!$D$1:$AL$995,27,0))</f>
        <v>A5.1or A5.5</v>
      </c>
      <c r="Z28" s="464" t="str">
        <f>IF($G28="","",VLOOKUP($G28,WPS!$D$1:$AL$995,28,0))</f>
        <v>A5.1or A5.5</v>
      </c>
      <c r="AA28" s="464" t="str">
        <f t="shared" si="11"/>
        <v>&gt; 12,750''  (323,9mm)</v>
      </c>
      <c r="AB28" s="464" t="str">
        <f t="shared" si="3"/>
        <v>Unlimited</v>
      </c>
      <c r="AC28" s="464" t="str">
        <f t="shared" si="4"/>
        <v xml:space="preserve"> SMAW ≥  3,9 mm</v>
      </c>
      <c r="AD28" s="464" t="str">
        <f t="shared" si="5"/>
        <v>≤ 19,05mm</v>
      </c>
      <c r="AE28" s="463" t="str">
        <f>IF(G28="","",VLOOKUP(G28,WPS!$D$1:$AH$4735,3,0))</f>
        <v>SMAW Mixte UP HILL/ Down hill</v>
      </c>
      <c r="AF28" s="463" t="str">
        <f>IF(AND($G28&lt;&gt;"",$D28="API 1104"),U28,IF(AND($G28&lt;&gt;"",$D28="ASME IX"),VLOOKUP($G28,WPS!$D$1:$AZ$995,42,0),""))</f>
        <v>API5L_X52</v>
      </c>
      <c r="AG28" s="464" t="str">
        <f>IF(G28="","",VLOOKUP(G28,WPS!$D$1:$AH$4735,2,0))</f>
        <v>D</v>
      </c>
      <c r="AH28" s="464" t="str">
        <f t="shared" si="6"/>
        <v>5G</v>
      </c>
      <c r="AI28" s="464" t="str">
        <f t="shared" si="7"/>
        <v>Manuel</v>
      </c>
      <c r="AJ28" s="464" t="s">
        <v>34</v>
      </c>
      <c r="AK28" s="463" t="str">
        <f t="shared" si="8"/>
        <v>UP HILL/ Down hill Montant+Descendant</v>
      </c>
      <c r="AL28" s="463" t="str">
        <f>IF($G28="","",VLOOKUP($G28,WPS!$D$1:$AL$995,18,0))</f>
        <v>N/A</v>
      </c>
      <c r="AM28" s="464" t="str">
        <f>IF($G28="","",VLOOKUP($G28,WPS!$D$1:$AL$995,19,0))</f>
        <v>Grp F N°1</v>
      </c>
      <c r="AN28" s="464" t="str">
        <f>IF($G28="","",VLOOKUP($G28,WPS!$D$1:$AL$995,20,0))</f>
        <v>Grp F N°1</v>
      </c>
      <c r="AO28" s="464" t="str">
        <f>IF($G28="","",VLOOKUP($G28,WPS!$D$1:$AL$995,21,0))</f>
        <v>A5.1</v>
      </c>
      <c r="AP28" s="464" t="str">
        <f>IF($G28="","",VLOOKUP($G28,WPS!$D$1:$AL$995,22,0))</f>
        <v>A5.5</v>
      </c>
      <c r="AQ28" s="464" t="str">
        <f>IF($G28="","",VLOOKUP($G28,WPS!$D$1:$AL$995,23,0))</f>
        <v>E 6010</v>
      </c>
      <c r="AR28" s="464" t="str">
        <f>IF($G28="","",VLOOKUP($G28,WPS!$D$1:$AL$995,24,0))</f>
        <v>E 7010-P1</v>
      </c>
      <c r="AS28" s="464" t="str">
        <f t="shared" si="9"/>
        <v>V-H-O</v>
      </c>
      <c r="AT28" s="465" t="str">
        <f>IF($G28="","",VLOOKUP($G28,WPS!$D$1:$AL$995,29,0))</f>
        <v>DC</v>
      </c>
      <c r="AU28" s="465" t="str">
        <f>IF($G28="","",VLOOKUP($G28,WPS!$D$1:$AL$995,30,0))</f>
        <v>(+)</v>
      </c>
      <c r="AV28" s="465" t="str">
        <f>IF($G28="","",VLOOKUP($G28,WPS!$D$1:$AL$995,31,0))</f>
        <v>(+)</v>
      </c>
      <c r="AW28" s="463" t="str">
        <f t="shared" si="10"/>
        <v>SMAW :,With/Without  SMAW : With</v>
      </c>
      <c r="AX28" s="464" t="str">
        <f>IF($G28="","",VLOOKUP($G28,WPS!$D$1:$AL$995,15,0))</f>
        <v>50°C Min</v>
      </c>
      <c r="AY28" s="463" t="str">
        <f>IF($G28="","",VLOOKUP($G28,WPS!$D$1:$AX$995,44,0))</f>
        <v>ASME B31.3 édition 2020</v>
      </c>
      <c r="AZ28" s="464">
        <f>IFERROR(VLOOKUP(I28,Feuil1!$O$4:$P$34,2,0),"")</f>
        <v>406.4</v>
      </c>
      <c r="BA28" s="483"/>
      <c r="BB28" s="507">
        <f>IFERROR(VLOOKUP(I28,Feuil1!$O$4:$P$32,2,0),"")</f>
        <v>406.4</v>
      </c>
      <c r="BC28" s="508" t="str">
        <f>IF($G28="","",VLOOKUP($G28,WPS!$D$1:$AL$995,2,0))</f>
        <v>D</v>
      </c>
      <c r="BD28" s="509" t="str">
        <f>IF(M28='VT-PPL'!$Y$6,1,"")</f>
        <v/>
      </c>
      <c r="BE28" s="510" t="str">
        <f>IF(BD28="","",COUNTIF(BD$2:$BD28,BD28))</f>
        <v/>
      </c>
      <c r="BF28" s="509" t="str">
        <f>IF(P28='RT-PPL'!$Q$6,1,"")</f>
        <v/>
      </c>
      <c r="BG28" s="511" t="str">
        <f>IF(BF28="","",COUNTIF(BF$2:$BF28,BF28))</f>
        <v/>
      </c>
      <c r="BH28" s="508" t="str">
        <f>+IF(L28=HOMO!$K$4,1,"")</f>
        <v/>
      </c>
      <c r="BI28" s="510" t="str">
        <f>IF(BH28="","",COUNTIF(BH$2:$BH28,BH28))</f>
        <v/>
      </c>
      <c r="BJ28" s="509" t="str">
        <f>IF(AND(K28="A",M28=Prog!$L$12),1,"")</f>
        <v/>
      </c>
      <c r="BK28" s="510" t="str">
        <f>IF(BJ28="","",COUNTIF(BJ$2:$BJ28,BJ28))</f>
        <v/>
      </c>
      <c r="BL28" s="562">
        <v>27</v>
      </c>
      <c r="BM28" s="506"/>
      <c r="BN28" s="473"/>
      <c r="BO28" s="473"/>
      <c r="BP28" s="473"/>
      <c r="BQ28" s="473"/>
      <c r="BR28" s="473"/>
      <c r="BS28" s="473"/>
      <c r="BT28" s="473"/>
      <c r="BU28" s="473"/>
      <c r="BV28" s="473"/>
      <c r="BW28" s="473"/>
      <c r="BX28" s="473"/>
      <c r="BY28" s="473"/>
      <c r="BZ28" s="473"/>
      <c r="CA28" s="473"/>
      <c r="CB28" s="473"/>
      <c r="CC28" s="473"/>
      <c r="CD28" s="473"/>
      <c r="CE28" s="473"/>
      <c r="CF28" s="473"/>
      <c r="CG28" s="473"/>
      <c r="CH28" s="473"/>
      <c r="CI28" s="473"/>
      <c r="CJ28" s="473"/>
      <c r="CK28" s="473"/>
      <c r="CL28" s="473"/>
      <c r="CM28" s="473"/>
      <c r="CN28" s="473"/>
      <c r="CO28" s="473"/>
      <c r="CP28" s="473"/>
      <c r="CQ28" s="473"/>
      <c r="CR28" s="473"/>
      <c r="CS28" s="473"/>
      <c r="CT28" s="473"/>
      <c r="CU28" s="473"/>
      <c r="CV28" s="473"/>
      <c r="CW28" s="473"/>
      <c r="CX28" s="473"/>
      <c r="CY28" s="473"/>
      <c r="CZ28" s="473"/>
      <c r="DA28" s="473"/>
      <c r="DB28" s="473"/>
      <c r="DC28" s="473"/>
      <c r="DD28" s="473"/>
      <c r="DE28" s="473"/>
      <c r="DF28" s="473"/>
      <c r="DG28" s="473"/>
      <c r="DH28" s="473"/>
      <c r="DI28" s="473"/>
      <c r="DJ28" s="473"/>
      <c r="DK28" s="473"/>
      <c r="DL28" s="473"/>
      <c r="DM28" s="473"/>
      <c r="DN28" s="473"/>
      <c r="DO28" s="473"/>
      <c r="DP28" s="473"/>
      <c r="DQ28" s="473"/>
      <c r="DR28" s="473"/>
      <c r="DS28" s="473"/>
      <c r="DT28" s="473"/>
      <c r="DU28" s="473"/>
      <c r="DV28" s="473"/>
      <c r="DW28" s="473"/>
      <c r="DX28" s="473"/>
      <c r="DY28" s="473"/>
      <c r="DZ28" s="473"/>
      <c r="EA28" s="473"/>
      <c r="EB28" s="473"/>
      <c r="EC28" s="473"/>
      <c r="ED28" s="473"/>
      <c r="EE28" s="473"/>
      <c r="EF28" s="473"/>
      <c r="EG28" s="473"/>
      <c r="EH28" s="473"/>
      <c r="EI28" s="473"/>
      <c r="EJ28" s="473"/>
      <c r="EK28" s="473"/>
      <c r="EL28" s="473"/>
      <c r="EM28" s="473"/>
      <c r="EN28" s="473"/>
      <c r="EO28" s="473"/>
      <c r="EP28" s="473"/>
      <c r="EQ28" s="473"/>
      <c r="ER28" s="473"/>
      <c r="ES28" s="473"/>
      <c r="ET28" s="473"/>
      <c r="EU28" s="473"/>
      <c r="EV28" s="473"/>
      <c r="EW28" s="473"/>
      <c r="EX28" s="473"/>
      <c r="EY28" s="473"/>
      <c r="EZ28" s="473"/>
      <c r="FA28" s="473"/>
      <c r="FB28" s="473"/>
      <c r="FC28" s="473"/>
      <c r="FD28" s="473"/>
      <c r="FE28" s="473"/>
      <c r="FF28" s="473"/>
      <c r="FG28" s="473"/>
      <c r="FH28" s="473"/>
      <c r="FI28" s="473"/>
      <c r="FJ28" s="473"/>
      <c r="FK28" s="473"/>
      <c r="FL28" s="473"/>
      <c r="FM28" s="473"/>
      <c r="FN28" s="473"/>
      <c r="FO28" s="473"/>
      <c r="FP28" s="473"/>
      <c r="FQ28" s="473"/>
      <c r="FR28" s="473"/>
      <c r="FS28" s="473"/>
      <c r="FT28" s="473"/>
      <c r="FU28" s="473"/>
      <c r="FV28" s="473"/>
      <c r="FW28" s="473"/>
      <c r="FX28" s="473"/>
      <c r="FY28" s="473"/>
      <c r="FZ28" s="473"/>
      <c r="GA28" s="473"/>
      <c r="GB28" s="473"/>
      <c r="GC28" s="473"/>
      <c r="GD28" s="473"/>
      <c r="GE28" s="473"/>
      <c r="GF28" s="473"/>
      <c r="GG28" s="473"/>
      <c r="GH28" s="473"/>
      <c r="GI28" s="473"/>
      <c r="GJ28" s="473"/>
      <c r="GK28" s="473"/>
      <c r="GL28" s="473"/>
      <c r="GM28" s="473"/>
      <c r="GN28" s="473"/>
      <c r="GO28" s="473"/>
      <c r="GP28" s="473"/>
      <c r="GQ28" s="473"/>
      <c r="GR28" s="473"/>
      <c r="GS28" s="473"/>
      <c r="GT28" s="473"/>
      <c r="GU28" s="473"/>
      <c r="GV28" s="473"/>
      <c r="GW28" s="473"/>
      <c r="GX28" s="473"/>
      <c r="GY28" s="473"/>
      <c r="GZ28" s="473"/>
      <c r="HA28" s="473"/>
      <c r="HB28" s="473"/>
      <c r="HC28" s="473"/>
      <c r="HD28" s="473"/>
      <c r="HE28" s="473"/>
      <c r="HF28" s="473"/>
      <c r="HG28" s="473"/>
      <c r="HH28" s="473"/>
      <c r="HI28" s="473"/>
      <c r="HJ28" s="473"/>
      <c r="HK28" s="473"/>
      <c r="HL28" s="473"/>
      <c r="HM28" s="473"/>
      <c r="HN28" s="473"/>
      <c r="HO28" s="473"/>
      <c r="HP28" s="473"/>
      <c r="HQ28" s="473"/>
      <c r="HR28" s="473"/>
      <c r="HS28" s="473"/>
      <c r="HT28" s="473"/>
      <c r="HU28" s="473"/>
      <c r="HV28" s="473"/>
      <c r="HW28" s="473"/>
      <c r="HX28" s="473"/>
      <c r="HY28" s="473"/>
      <c r="HZ28" s="473"/>
      <c r="IA28" s="473"/>
      <c r="IB28" s="473"/>
      <c r="IC28" s="473"/>
      <c r="ID28" s="473"/>
      <c r="IE28" s="473"/>
      <c r="IF28" s="473"/>
      <c r="IG28" s="473"/>
      <c r="IH28" s="473"/>
      <c r="II28" s="473"/>
      <c r="IJ28" s="473"/>
      <c r="IK28" s="473"/>
      <c r="IL28" s="473"/>
      <c r="IM28" s="473"/>
      <c r="IN28" s="473"/>
      <c r="IO28" s="473"/>
      <c r="IP28" s="473"/>
      <c r="IQ28" s="473"/>
      <c r="IR28" s="473"/>
      <c r="IS28" s="473"/>
      <c r="IT28" s="473"/>
      <c r="IU28" s="473"/>
      <c r="IV28" s="473"/>
      <c r="IW28" s="473"/>
      <c r="IX28" s="473"/>
      <c r="IY28" s="473"/>
      <c r="IZ28" s="473"/>
      <c r="JA28" s="473"/>
      <c r="JB28" s="473"/>
      <c r="JC28" s="473"/>
      <c r="JD28" s="473"/>
      <c r="JE28" s="473"/>
      <c r="JF28" s="473"/>
      <c r="JG28" s="473"/>
      <c r="JH28" s="473"/>
      <c r="JI28" s="473"/>
      <c r="JJ28" s="473"/>
      <c r="JK28" s="473"/>
      <c r="JL28" s="473"/>
      <c r="JM28" s="473"/>
      <c r="JN28" s="473"/>
      <c r="JO28" s="473"/>
      <c r="JP28" s="473"/>
      <c r="JQ28" s="473"/>
      <c r="JR28" s="473"/>
      <c r="JS28" s="473"/>
      <c r="JT28" s="473"/>
      <c r="JU28" s="473"/>
      <c r="JV28" s="473"/>
      <c r="JW28" s="473"/>
      <c r="JX28" s="473"/>
      <c r="JY28" s="473"/>
      <c r="JZ28" s="473"/>
      <c r="KA28" s="473"/>
      <c r="KB28" s="473"/>
      <c r="KC28" s="473"/>
      <c r="KD28" s="473"/>
      <c r="KE28" s="473"/>
      <c r="KF28" s="473"/>
      <c r="KG28" s="473"/>
      <c r="KH28" s="473"/>
      <c r="KI28" s="473"/>
      <c r="KJ28" s="473"/>
      <c r="KK28" s="473"/>
      <c r="KL28" s="473"/>
      <c r="KM28" s="473"/>
      <c r="KN28" s="473"/>
      <c r="KO28" s="473"/>
      <c r="KP28" s="473"/>
      <c r="KQ28" s="473"/>
      <c r="KR28" s="473"/>
      <c r="KS28" s="473"/>
      <c r="KT28" s="473"/>
      <c r="KU28" s="473"/>
      <c r="KV28" s="473"/>
      <c r="KW28" s="473"/>
      <c r="KX28" s="473"/>
      <c r="KY28" s="473"/>
      <c r="KZ28" s="473"/>
      <c r="LA28" s="473"/>
      <c r="LB28" s="473"/>
      <c r="LC28" s="473"/>
      <c r="LD28" s="473"/>
      <c r="LE28" s="473"/>
      <c r="LF28" s="473"/>
      <c r="LG28" s="473"/>
      <c r="LH28" s="473"/>
      <c r="LI28" s="473"/>
      <c r="LJ28" s="473"/>
      <c r="LK28" s="473"/>
      <c r="LL28" s="473"/>
      <c r="LM28" s="473"/>
      <c r="LN28" s="473"/>
      <c r="LO28" s="473"/>
      <c r="LP28" s="473"/>
      <c r="LQ28" s="473"/>
      <c r="LR28" s="473"/>
      <c r="LS28" s="473"/>
      <c r="LT28" s="473"/>
      <c r="LU28" s="473"/>
      <c r="LV28" s="473"/>
      <c r="LW28" s="473"/>
      <c r="LX28" s="473"/>
      <c r="LY28" s="473"/>
      <c r="LZ28" s="473"/>
      <c r="MA28" s="473"/>
      <c r="MB28" s="473"/>
      <c r="MC28" s="473"/>
      <c r="MD28" s="473"/>
      <c r="ME28" s="473"/>
      <c r="MF28" s="473"/>
      <c r="MG28" s="473"/>
      <c r="MH28" s="473"/>
      <c r="MI28" s="473"/>
      <c r="MJ28" s="473"/>
      <c r="MK28" s="473"/>
      <c r="ML28" s="473"/>
      <c r="MM28" s="473"/>
      <c r="MN28" s="473"/>
      <c r="MO28" s="473"/>
      <c r="MP28" s="473"/>
      <c r="MQ28" s="473"/>
      <c r="MR28" s="473"/>
      <c r="MS28" s="473"/>
      <c r="MT28" s="473"/>
      <c r="MU28" s="473"/>
      <c r="MV28" s="473"/>
      <c r="MW28" s="473"/>
      <c r="MX28" s="473"/>
      <c r="MY28" s="473"/>
      <c r="MZ28" s="473"/>
      <c r="NA28" s="473"/>
    </row>
    <row r="29" spans="1:366" s="474" customFormat="1" ht="20.25" customHeight="1">
      <c r="A29" s="454" t="str">
        <f t="shared" si="1"/>
        <v>EL MOKHREFI FETHALLAH 2TFT-II-PL-0416</v>
      </c>
      <c r="B29" s="455" t="str">
        <f>IF($G29="","",VLOOKUP($G29,WPS!$D$1:$AN$995,35,0))</f>
        <v>TFT II / TFT SUD GAZ 
FIELD DEVELOPMENT</v>
      </c>
      <c r="C29" s="455" t="str">
        <f>IF($G29="","",VLOOKUP($G29,WPS!$D$1:$AN$995,33,0))</f>
        <v>API 1104</v>
      </c>
      <c r="D29" s="455" t="str">
        <f>IF($G29="","",VLOOKUP($G29,WPS!$D$1:$AN$995,34,0))</f>
        <v>API 1104</v>
      </c>
      <c r="E29" s="642" t="s">
        <v>682</v>
      </c>
      <c r="F29" s="642" t="s">
        <v>831</v>
      </c>
      <c r="G29" s="456" t="s">
        <v>598</v>
      </c>
      <c r="H29" s="456" t="s">
        <v>397</v>
      </c>
      <c r="I29" s="458">
        <v>16</v>
      </c>
      <c r="J29" s="457">
        <v>9.52</v>
      </c>
      <c r="K29" s="457" t="s">
        <v>164</v>
      </c>
      <c r="L29" s="481">
        <v>46245</v>
      </c>
      <c r="M29" s="482" t="s">
        <v>707</v>
      </c>
      <c r="N29" s="457" t="s">
        <v>613</v>
      </c>
      <c r="O29" s="481">
        <v>46246</v>
      </c>
      <c r="P29" s="457" t="s">
        <v>531</v>
      </c>
      <c r="Q29" s="375" t="s">
        <v>821</v>
      </c>
      <c r="R29" s="375" t="s">
        <v>821</v>
      </c>
      <c r="S29" s="456"/>
      <c r="T29" s="460"/>
      <c r="U29" s="462" t="str">
        <f t="shared" si="2"/>
        <v>API5L_X52</v>
      </c>
      <c r="V29" s="463" t="str">
        <f>IF($G29="","",VLOOKUP($G29,WPS!$D$1:$AL$995,17,0))</f>
        <v xml:space="preserve">GMAW :With/Without Backing  FCAW:Without Backing </v>
      </c>
      <c r="W29" s="463" t="str">
        <f>IF($G29="","",VLOOKUP($G29,WPS!$D$1:$AL$995,25,0))</f>
        <v>WF-5</v>
      </c>
      <c r="X29" s="464" t="str">
        <f>IF($G29="","",VLOOKUP($G29,WPS!$D$1:$AL$995,26,0))</f>
        <v>WF-6e</v>
      </c>
      <c r="Y29" s="464" t="str">
        <f>IF($G29="","",VLOOKUP($G29,WPS!$D$1:$AL$995,27,0))</f>
        <v>A5.18</v>
      </c>
      <c r="Z29" s="464" t="str">
        <f>IF($G29="","",VLOOKUP($G29,WPS!$D$1:$AL$995,28,0))</f>
        <v>A5.20 or A5.36</v>
      </c>
      <c r="AA29" s="464" t="str">
        <f t="shared" si="11"/>
        <v>&gt; 12,750''  (323,9mm)</v>
      </c>
      <c r="AB29" s="464" t="str">
        <f t="shared" si="3"/>
        <v>Unlimited</v>
      </c>
      <c r="AC29" s="464" t="str">
        <f t="shared" si="4"/>
        <v xml:space="preserve"> SMAW ≥  3,9 mm</v>
      </c>
      <c r="AD29" s="464" t="str">
        <f t="shared" si="5"/>
        <v>≤ 19,05mm</v>
      </c>
      <c r="AE29" s="463" t="str">
        <f>IF(G29="","",VLOOKUP(G29,WPS!$D$1:$AH$4735,3,0))</f>
        <v>GMAW FCAW</v>
      </c>
      <c r="AF29" s="463" t="str">
        <f>IF(AND($G29&lt;&gt;"",$D29="API 1104"),U29,IF(AND($G29&lt;&gt;"",$D29="ASME IX"),VLOOKUP($G29,WPS!$D$1:$AZ$995,42,0),""))</f>
        <v>API5L_X52</v>
      </c>
      <c r="AG29" s="464" t="str">
        <f>IF(G29="","",VLOOKUP(G29,WPS!$D$1:$AH$4735,2,0))</f>
        <v>D</v>
      </c>
      <c r="AH29" s="464" t="str">
        <f t="shared" si="6"/>
        <v>1G</v>
      </c>
      <c r="AI29" s="464" t="str">
        <f t="shared" si="7"/>
        <v>semi auto</v>
      </c>
      <c r="AJ29" s="464" t="s">
        <v>34</v>
      </c>
      <c r="AK29" s="463" t="str">
        <f t="shared" si="8"/>
        <v>Rotation</v>
      </c>
      <c r="AL29" s="463" t="str">
        <f>IF($G29="","",VLOOKUP($G29,WPS!$D$1:$AL$995,18,0))</f>
        <v>100%CO2(Root &amp; Hot P)
80%Ar+20%Co2(F&amp;C)</v>
      </c>
      <c r="AM29" s="464" t="str">
        <f>IF($G29="","",VLOOKUP($G29,WPS!$D$1:$AL$995,19,0))</f>
        <v>Grp F N°5</v>
      </c>
      <c r="AN29" s="464" t="str">
        <f>IF($G29="","",VLOOKUP($G29,WPS!$D$1:$AL$995,20,0))</f>
        <v>Grp F N°7</v>
      </c>
      <c r="AO29" s="464" t="str">
        <f>IF($G29="","",VLOOKUP($G29,WPS!$D$1:$AL$995,21,0))</f>
        <v>A5.18</v>
      </c>
      <c r="AP29" s="464" t="str">
        <f>IF($G29="","",VLOOKUP($G29,WPS!$D$1:$AL$995,22,0))</f>
        <v>A5.20</v>
      </c>
      <c r="AQ29" s="464" t="str">
        <f>IF($G29="","",VLOOKUP($G29,WPS!$D$1:$AL$995,23,0))</f>
        <v>ER 70 S-6</v>
      </c>
      <c r="AR29" s="464" t="str">
        <f>IF($G29="","",VLOOKUP($G29,WPS!$D$1:$AL$995,24,0))</f>
        <v>E 71 T1 C</v>
      </c>
      <c r="AS29" s="464" t="str">
        <f t="shared" si="9"/>
        <v>F</v>
      </c>
      <c r="AT29" s="465" t="str">
        <f>IF($G29="","",VLOOKUP($G29,WPS!$D$1:$AL$995,29,0))</f>
        <v>DC</v>
      </c>
      <c r="AU29" s="465" t="str">
        <f>IF($G29="","",VLOOKUP($G29,WPS!$D$1:$AL$995,30,0))</f>
        <v>(+)</v>
      </c>
      <c r="AV29" s="465" t="str">
        <f>IF($G29="","",VLOOKUP($G29,WPS!$D$1:$AL$995,31,0))</f>
        <v>(+)</v>
      </c>
      <c r="AW29" s="463" t="str">
        <f t="shared" si="10"/>
        <v>GMAW :With/Without  FCAW  : With</v>
      </c>
      <c r="AX29" s="464" t="str">
        <f>IF($G29="","",VLOOKUP($G29,WPS!$D$1:$AL$995,15,0))</f>
        <v>50°C Min</v>
      </c>
      <c r="AY29" s="463" t="str">
        <f>IF($G29="","",VLOOKUP($G29,WPS!$D$1:$AX$995,44,0))</f>
        <v>ASME B31.3 édition 2020</v>
      </c>
      <c r="AZ29" s="464">
        <f>IFERROR(VLOOKUP(I29,Feuil1!$O$4:$P$34,2,0),"")</f>
        <v>406.4</v>
      </c>
      <c r="BA29" s="483"/>
      <c r="BB29" s="507">
        <f>IFERROR(VLOOKUP(I29,Feuil1!$O$4:$P$32,2,0),"")</f>
        <v>406.4</v>
      </c>
      <c r="BC29" s="508" t="str">
        <f>IF($G29="","",VLOOKUP($G29,WPS!$D$1:$AL$995,2,0))</f>
        <v>D</v>
      </c>
      <c r="BD29" s="509" t="str">
        <f>IF(M29='VT-PPL'!$Y$6,1,"")</f>
        <v/>
      </c>
      <c r="BE29" s="510" t="str">
        <f>IF(BD29="","",COUNTIF(BD$2:$BD29,BD29))</f>
        <v/>
      </c>
      <c r="BF29" s="509" t="str">
        <f>IF(P29='RT-PPL'!$Q$6,1,"")</f>
        <v/>
      </c>
      <c r="BG29" s="511" t="str">
        <f>IF(BF29="","",COUNTIF(BF$2:$BF29,BF29))</f>
        <v/>
      </c>
      <c r="BH29" s="508" t="str">
        <f>+IF(L29=HOMO!$K$4,1,"")</f>
        <v/>
      </c>
      <c r="BI29" s="510" t="str">
        <f>IF(BH29="","",COUNTIF(BH$2:$BH29,BH29))</f>
        <v/>
      </c>
      <c r="BJ29" s="509" t="str">
        <f>IF(AND(K29="A",M29=Prog!$L$12),1,"")</f>
        <v/>
      </c>
      <c r="BK29" s="510" t="str">
        <f>IF(BJ29="","",COUNTIF(BJ$2:$BJ29,BJ29))</f>
        <v/>
      </c>
      <c r="BL29" s="562">
        <v>28</v>
      </c>
      <c r="BM29" s="506"/>
      <c r="BN29" s="473"/>
      <c r="BO29" s="473"/>
      <c r="BP29" s="473"/>
      <c r="BQ29" s="473"/>
      <c r="BR29" s="473"/>
      <c r="BS29" s="473"/>
      <c r="BT29" s="473"/>
      <c r="BU29" s="473"/>
      <c r="BV29" s="473"/>
      <c r="BW29" s="473"/>
      <c r="BX29" s="473"/>
      <c r="BY29" s="473"/>
      <c r="BZ29" s="473"/>
      <c r="CA29" s="473"/>
      <c r="CB29" s="473"/>
      <c r="CC29" s="473"/>
      <c r="CD29" s="473"/>
      <c r="CE29" s="473"/>
      <c r="CF29" s="473"/>
      <c r="CG29" s="473"/>
      <c r="CH29" s="473"/>
      <c r="CI29" s="473"/>
      <c r="CJ29" s="473"/>
      <c r="CK29" s="473"/>
      <c r="CL29" s="473"/>
      <c r="CM29" s="473"/>
      <c r="CN29" s="473"/>
      <c r="CO29" s="473"/>
      <c r="CP29" s="473"/>
      <c r="CQ29" s="473"/>
      <c r="CR29" s="473"/>
      <c r="CS29" s="473"/>
      <c r="CT29" s="473"/>
      <c r="CU29" s="473"/>
      <c r="CV29" s="473"/>
      <c r="CW29" s="473"/>
      <c r="CX29" s="473"/>
      <c r="CY29" s="473"/>
      <c r="CZ29" s="473"/>
      <c r="DA29" s="473"/>
      <c r="DB29" s="473"/>
      <c r="DC29" s="473"/>
      <c r="DD29" s="473"/>
      <c r="DE29" s="473"/>
      <c r="DF29" s="473"/>
      <c r="DG29" s="473"/>
      <c r="DH29" s="473"/>
      <c r="DI29" s="473"/>
      <c r="DJ29" s="473"/>
      <c r="DK29" s="473"/>
      <c r="DL29" s="473"/>
      <c r="DM29" s="473"/>
      <c r="DN29" s="473"/>
      <c r="DO29" s="473"/>
      <c r="DP29" s="473"/>
      <c r="DQ29" s="473"/>
      <c r="DR29" s="473"/>
      <c r="DS29" s="473"/>
      <c r="DT29" s="473"/>
      <c r="DU29" s="473"/>
      <c r="DV29" s="473"/>
      <c r="DW29" s="473"/>
      <c r="DX29" s="473"/>
      <c r="DY29" s="473"/>
      <c r="DZ29" s="473"/>
      <c r="EA29" s="473"/>
      <c r="EB29" s="473"/>
      <c r="EC29" s="473"/>
      <c r="ED29" s="473"/>
      <c r="EE29" s="473"/>
      <c r="EF29" s="473"/>
      <c r="EG29" s="473"/>
      <c r="EH29" s="473"/>
      <c r="EI29" s="473"/>
      <c r="EJ29" s="473"/>
      <c r="EK29" s="473"/>
      <c r="EL29" s="473"/>
      <c r="EM29" s="473"/>
      <c r="EN29" s="473"/>
      <c r="EO29" s="473"/>
      <c r="EP29" s="473"/>
      <c r="EQ29" s="473"/>
      <c r="ER29" s="473"/>
      <c r="ES29" s="473"/>
      <c r="ET29" s="473"/>
      <c r="EU29" s="473"/>
      <c r="EV29" s="473"/>
      <c r="EW29" s="473"/>
      <c r="EX29" s="473"/>
      <c r="EY29" s="473"/>
      <c r="EZ29" s="473"/>
      <c r="FA29" s="473"/>
      <c r="FB29" s="473"/>
      <c r="FC29" s="473"/>
      <c r="FD29" s="473"/>
      <c r="FE29" s="473"/>
      <c r="FF29" s="473"/>
      <c r="FG29" s="473"/>
      <c r="FH29" s="473"/>
      <c r="FI29" s="473"/>
      <c r="FJ29" s="473"/>
      <c r="FK29" s="473"/>
      <c r="FL29" s="473"/>
      <c r="FM29" s="473"/>
      <c r="FN29" s="473"/>
      <c r="FO29" s="473"/>
      <c r="FP29" s="473"/>
      <c r="FQ29" s="473"/>
      <c r="FR29" s="473"/>
      <c r="FS29" s="473"/>
      <c r="FT29" s="473"/>
      <c r="FU29" s="473"/>
      <c r="FV29" s="473"/>
      <c r="FW29" s="473"/>
      <c r="FX29" s="473"/>
      <c r="FY29" s="473"/>
      <c r="FZ29" s="473"/>
      <c r="GA29" s="473"/>
      <c r="GB29" s="473"/>
      <c r="GC29" s="473"/>
      <c r="GD29" s="473"/>
      <c r="GE29" s="473"/>
      <c r="GF29" s="473"/>
      <c r="GG29" s="473"/>
      <c r="GH29" s="473"/>
      <c r="GI29" s="473"/>
      <c r="GJ29" s="473"/>
      <c r="GK29" s="473"/>
      <c r="GL29" s="473"/>
      <c r="GM29" s="473"/>
      <c r="GN29" s="473"/>
      <c r="GO29" s="473"/>
      <c r="GP29" s="473"/>
      <c r="GQ29" s="473"/>
      <c r="GR29" s="473"/>
      <c r="GS29" s="473"/>
      <c r="GT29" s="473"/>
      <c r="GU29" s="473"/>
      <c r="GV29" s="473"/>
      <c r="GW29" s="473"/>
      <c r="GX29" s="473"/>
      <c r="GY29" s="473"/>
      <c r="GZ29" s="473"/>
      <c r="HA29" s="473"/>
      <c r="HB29" s="473"/>
      <c r="HC29" s="473"/>
      <c r="HD29" s="473"/>
      <c r="HE29" s="473"/>
      <c r="HF29" s="473"/>
      <c r="HG29" s="473"/>
      <c r="HH29" s="473"/>
      <c r="HI29" s="473"/>
      <c r="HJ29" s="473"/>
      <c r="HK29" s="473"/>
      <c r="HL29" s="473"/>
      <c r="HM29" s="473"/>
      <c r="HN29" s="473"/>
      <c r="HO29" s="473"/>
      <c r="HP29" s="473"/>
      <c r="HQ29" s="473"/>
      <c r="HR29" s="473"/>
      <c r="HS29" s="473"/>
      <c r="HT29" s="473"/>
      <c r="HU29" s="473"/>
      <c r="HV29" s="473"/>
      <c r="HW29" s="473"/>
      <c r="HX29" s="473"/>
      <c r="HY29" s="473"/>
      <c r="HZ29" s="473"/>
      <c r="IA29" s="473"/>
      <c r="IB29" s="473"/>
      <c r="IC29" s="473"/>
      <c r="ID29" s="473"/>
      <c r="IE29" s="473"/>
      <c r="IF29" s="473"/>
      <c r="IG29" s="473"/>
      <c r="IH29" s="473"/>
      <c r="II29" s="473"/>
      <c r="IJ29" s="473"/>
      <c r="IK29" s="473"/>
      <c r="IL29" s="473"/>
      <c r="IM29" s="473"/>
      <c r="IN29" s="473"/>
      <c r="IO29" s="473"/>
      <c r="IP29" s="473"/>
      <c r="IQ29" s="473"/>
      <c r="IR29" s="473"/>
      <c r="IS29" s="473"/>
      <c r="IT29" s="473"/>
      <c r="IU29" s="473"/>
      <c r="IV29" s="473"/>
      <c r="IW29" s="473"/>
      <c r="IX29" s="473"/>
      <c r="IY29" s="473"/>
      <c r="IZ29" s="473"/>
      <c r="JA29" s="473"/>
      <c r="JB29" s="473"/>
      <c r="JC29" s="473"/>
      <c r="JD29" s="473"/>
      <c r="JE29" s="473"/>
      <c r="JF29" s="473"/>
      <c r="JG29" s="473"/>
      <c r="JH29" s="473"/>
      <c r="JI29" s="473"/>
      <c r="JJ29" s="473"/>
      <c r="JK29" s="473"/>
      <c r="JL29" s="473"/>
      <c r="JM29" s="473"/>
      <c r="JN29" s="473"/>
      <c r="JO29" s="473"/>
      <c r="JP29" s="473"/>
      <c r="JQ29" s="473"/>
      <c r="JR29" s="473"/>
      <c r="JS29" s="473"/>
      <c r="JT29" s="473"/>
      <c r="JU29" s="473"/>
      <c r="JV29" s="473"/>
      <c r="JW29" s="473"/>
      <c r="JX29" s="473"/>
      <c r="JY29" s="473"/>
      <c r="JZ29" s="473"/>
      <c r="KA29" s="473"/>
      <c r="KB29" s="473"/>
      <c r="KC29" s="473"/>
      <c r="KD29" s="473"/>
      <c r="KE29" s="473"/>
      <c r="KF29" s="473"/>
      <c r="KG29" s="473"/>
      <c r="KH29" s="473"/>
      <c r="KI29" s="473"/>
      <c r="KJ29" s="473"/>
      <c r="KK29" s="473"/>
      <c r="KL29" s="473"/>
      <c r="KM29" s="473"/>
      <c r="KN29" s="473"/>
      <c r="KO29" s="473"/>
      <c r="KP29" s="473"/>
      <c r="KQ29" s="473"/>
      <c r="KR29" s="473"/>
      <c r="KS29" s="473"/>
      <c r="KT29" s="473"/>
      <c r="KU29" s="473"/>
      <c r="KV29" s="473"/>
      <c r="KW29" s="473"/>
      <c r="KX29" s="473"/>
      <c r="KY29" s="473"/>
      <c r="KZ29" s="473"/>
      <c r="LA29" s="473"/>
      <c r="LB29" s="473"/>
      <c r="LC29" s="473"/>
      <c r="LD29" s="473"/>
      <c r="LE29" s="473"/>
      <c r="LF29" s="473"/>
      <c r="LG29" s="473"/>
      <c r="LH29" s="473"/>
      <c r="LI29" s="473"/>
      <c r="LJ29" s="473"/>
      <c r="LK29" s="473"/>
      <c r="LL29" s="473"/>
      <c r="LM29" s="473"/>
      <c r="LN29" s="473"/>
      <c r="LO29" s="473"/>
      <c r="LP29" s="473"/>
      <c r="LQ29" s="473"/>
      <c r="LR29" s="473"/>
      <c r="LS29" s="473"/>
      <c r="LT29" s="473"/>
      <c r="LU29" s="473"/>
      <c r="LV29" s="473"/>
      <c r="LW29" s="473"/>
      <c r="LX29" s="473"/>
      <c r="LY29" s="473"/>
      <c r="LZ29" s="473"/>
      <c r="MA29" s="473"/>
      <c r="MB29" s="473"/>
      <c r="MC29" s="473"/>
      <c r="MD29" s="473"/>
      <c r="ME29" s="473"/>
      <c r="MF29" s="473"/>
      <c r="MG29" s="473"/>
      <c r="MH29" s="473"/>
      <c r="MI29" s="473"/>
      <c r="MJ29" s="473"/>
      <c r="MK29" s="473"/>
      <c r="ML29" s="473"/>
      <c r="MM29" s="473"/>
      <c r="MN29" s="473"/>
      <c r="MO29" s="473"/>
      <c r="MP29" s="473"/>
      <c r="MQ29" s="473"/>
      <c r="MR29" s="473"/>
      <c r="MS29" s="473"/>
      <c r="MT29" s="473"/>
      <c r="MU29" s="473"/>
      <c r="MV29" s="473"/>
      <c r="MW29" s="473"/>
      <c r="MX29" s="473"/>
      <c r="MY29" s="473"/>
      <c r="MZ29" s="473"/>
      <c r="NA29" s="473"/>
    </row>
    <row r="30" spans="1:366" s="474" customFormat="1" ht="20.25" customHeight="1">
      <c r="A30" s="454" t="str">
        <f t="shared" si="1"/>
        <v>RACHEDI ABDELAH TFT-II-PL-0416</v>
      </c>
      <c r="B30" s="455" t="str">
        <f>IF($G30="","",VLOOKUP($G30,WPS!$D$1:$AN$995,35,0))</f>
        <v>TFT II / TFT SUD GAZ 
FIELD DEVELOPMENT</v>
      </c>
      <c r="C30" s="455" t="str">
        <f>IF($G30="","",VLOOKUP($G30,WPS!$D$1:$AN$995,33,0))</f>
        <v>API 1104</v>
      </c>
      <c r="D30" s="455" t="str">
        <f>IF($G30="","",VLOOKUP($G30,WPS!$D$1:$AN$995,34,0))</f>
        <v>API 1104</v>
      </c>
      <c r="E30" s="642" t="s">
        <v>683</v>
      </c>
      <c r="F30" s="642" t="s">
        <v>804</v>
      </c>
      <c r="G30" s="456" t="s">
        <v>598</v>
      </c>
      <c r="H30" s="456" t="s">
        <v>397</v>
      </c>
      <c r="I30" s="458">
        <v>16</v>
      </c>
      <c r="J30" s="457">
        <v>9.52</v>
      </c>
      <c r="K30" s="457" t="s">
        <v>164</v>
      </c>
      <c r="L30" s="481">
        <v>46245</v>
      </c>
      <c r="M30" s="482" t="s">
        <v>707</v>
      </c>
      <c r="N30" s="457" t="s">
        <v>164</v>
      </c>
      <c r="O30" s="481">
        <v>46246</v>
      </c>
      <c r="P30" s="457" t="s">
        <v>531</v>
      </c>
      <c r="Q30" s="375" t="s">
        <v>821</v>
      </c>
      <c r="R30" s="375" t="s">
        <v>821</v>
      </c>
      <c r="S30" s="468" t="s">
        <v>824</v>
      </c>
      <c r="T30" s="470">
        <v>46246</v>
      </c>
      <c r="U30" s="462" t="str">
        <f t="shared" si="2"/>
        <v>API5L_X52</v>
      </c>
      <c r="V30" s="463" t="str">
        <f>IF($G30="","",VLOOKUP($G30,WPS!$D$1:$AL$995,17,0))</f>
        <v xml:space="preserve">GMAW :With/Without Backing  FCAW:Without Backing </v>
      </c>
      <c r="W30" s="463" t="str">
        <f>IF($G30="","",VLOOKUP($G30,WPS!$D$1:$AL$995,25,0))</f>
        <v>WF-5</v>
      </c>
      <c r="X30" s="464" t="str">
        <f>IF($G30="","",VLOOKUP($G30,WPS!$D$1:$AL$995,26,0))</f>
        <v>WF-6e</v>
      </c>
      <c r="Y30" s="464" t="str">
        <f>IF($G30="","",VLOOKUP($G30,WPS!$D$1:$AL$995,27,0))</f>
        <v>A5.18</v>
      </c>
      <c r="Z30" s="464" t="str">
        <f>IF($G30="","",VLOOKUP($G30,WPS!$D$1:$AL$995,28,0))</f>
        <v>A5.20 or A5.36</v>
      </c>
      <c r="AA30" s="464" t="str">
        <f t="shared" si="11"/>
        <v>&gt; 12,750''  (323,9mm)</v>
      </c>
      <c r="AB30" s="464" t="str">
        <f t="shared" si="3"/>
        <v>Unlimited</v>
      </c>
      <c r="AC30" s="464" t="str">
        <f t="shared" si="4"/>
        <v xml:space="preserve"> SMAW ≥  3,9 mm</v>
      </c>
      <c r="AD30" s="464" t="str">
        <f t="shared" si="5"/>
        <v>≤ 19,05mm</v>
      </c>
      <c r="AE30" s="463" t="str">
        <f>IF(G30="","",VLOOKUP(G30,WPS!$D$1:$AH$4735,3,0))</f>
        <v>GMAW FCAW</v>
      </c>
      <c r="AF30" s="463" t="str">
        <f>IF(AND($G30&lt;&gt;"",$D30="API 1104"),U30,IF(AND($G30&lt;&gt;"",$D30="ASME IX"),VLOOKUP($G30,WPS!$D$1:$AZ$995,42,0),""))</f>
        <v>API5L_X52</v>
      </c>
      <c r="AG30" s="464" t="str">
        <f>IF(G30="","",VLOOKUP(G30,WPS!$D$1:$AH$4735,2,0))</f>
        <v>D</v>
      </c>
      <c r="AH30" s="464" t="str">
        <f t="shared" si="6"/>
        <v>1G</v>
      </c>
      <c r="AI30" s="464" t="str">
        <f t="shared" si="7"/>
        <v>semi auto</v>
      </c>
      <c r="AJ30" s="464" t="s">
        <v>34</v>
      </c>
      <c r="AK30" s="463" t="str">
        <f t="shared" si="8"/>
        <v>Rotation</v>
      </c>
      <c r="AL30" s="463" t="str">
        <f>IF($G30="","",VLOOKUP($G30,WPS!$D$1:$AL$995,18,0))</f>
        <v>100%CO2(Root &amp; Hot P)
80%Ar+20%Co2(F&amp;C)</v>
      </c>
      <c r="AM30" s="464" t="str">
        <f>IF($G30="","",VLOOKUP($G30,WPS!$D$1:$AL$995,19,0))</f>
        <v>Grp F N°5</v>
      </c>
      <c r="AN30" s="464" t="str">
        <f>IF($G30="","",VLOOKUP($G30,WPS!$D$1:$AL$995,20,0))</f>
        <v>Grp F N°7</v>
      </c>
      <c r="AO30" s="464" t="str">
        <f>IF($G30="","",VLOOKUP($G30,WPS!$D$1:$AL$995,21,0))</f>
        <v>A5.18</v>
      </c>
      <c r="AP30" s="464" t="str">
        <f>IF($G30="","",VLOOKUP($G30,WPS!$D$1:$AL$995,22,0))</f>
        <v>A5.20</v>
      </c>
      <c r="AQ30" s="464" t="str">
        <f>IF($G30="","",VLOOKUP($G30,WPS!$D$1:$AL$995,23,0))</f>
        <v>ER 70 S-6</v>
      </c>
      <c r="AR30" s="464" t="str">
        <f>IF($G30="","",VLOOKUP($G30,WPS!$D$1:$AL$995,24,0))</f>
        <v>E 71 T1 C</v>
      </c>
      <c r="AS30" s="464" t="str">
        <f t="shared" si="9"/>
        <v>F</v>
      </c>
      <c r="AT30" s="465" t="str">
        <f>IF($G30="","",VLOOKUP($G30,WPS!$D$1:$AL$995,29,0))</f>
        <v>DC</v>
      </c>
      <c r="AU30" s="465" t="str">
        <f>IF($G30="","",VLOOKUP($G30,WPS!$D$1:$AL$995,30,0))</f>
        <v>(+)</v>
      </c>
      <c r="AV30" s="465" t="str">
        <f>IF($G30="","",VLOOKUP($G30,WPS!$D$1:$AL$995,31,0))</f>
        <v>(+)</v>
      </c>
      <c r="AW30" s="463" t="str">
        <f t="shared" si="10"/>
        <v>GMAW :With/Without  FCAW  : With</v>
      </c>
      <c r="AX30" s="464" t="str">
        <f>IF($G30="","",VLOOKUP($G30,WPS!$D$1:$AL$995,15,0))</f>
        <v>50°C Min</v>
      </c>
      <c r="AY30" s="463" t="str">
        <f>IF($G30="","",VLOOKUP($G30,WPS!$D$1:$AX$995,44,0))</f>
        <v>ASME B31.3 édition 2020</v>
      </c>
      <c r="AZ30" s="464">
        <f>IFERROR(VLOOKUP(I30,Feuil1!$O$4:$P$34,2,0),"")</f>
        <v>406.4</v>
      </c>
      <c r="BA30" s="483"/>
      <c r="BB30" s="507">
        <f>IFERROR(VLOOKUP(I30,Feuil1!$O$4:$P$32,2,0),"")</f>
        <v>406.4</v>
      </c>
      <c r="BC30" s="508" t="str">
        <f>IF($G30="","",VLOOKUP($G30,WPS!$D$1:$AL$995,2,0))</f>
        <v>D</v>
      </c>
      <c r="BD30" s="509" t="str">
        <f>IF(M30='VT-PPL'!$Y$6,1,"")</f>
        <v/>
      </c>
      <c r="BE30" s="510" t="str">
        <f>IF(BD30="","",COUNTIF(BD$2:$BD30,BD30))</f>
        <v/>
      </c>
      <c r="BF30" s="509" t="str">
        <f>IF(P30='RT-PPL'!$Q$6,1,"")</f>
        <v/>
      </c>
      <c r="BG30" s="511" t="str">
        <f>IF(BF30="","",COUNTIF(BF$2:$BF30,BF30))</f>
        <v/>
      </c>
      <c r="BH30" s="508" t="str">
        <f>+IF(L30=HOMO!$K$4,1,"")</f>
        <v/>
      </c>
      <c r="BI30" s="510" t="str">
        <f>IF(BH30="","",COUNTIF(BH$2:$BH30,BH30))</f>
        <v/>
      </c>
      <c r="BJ30" s="509" t="str">
        <f>IF(AND(K30="A",M30=Prog!$L$12),1,"")</f>
        <v/>
      </c>
      <c r="BK30" s="510" t="str">
        <f>IF(BJ30="","",COUNTIF(BJ$2:$BJ30,BJ30))</f>
        <v/>
      </c>
      <c r="BL30" s="562">
        <v>29</v>
      </c>
      <c r="BM30" s="506"/>
      <c r="BN30" s="473"/>
      <c r="BO30" s="473"/>
      <c r="BP30" s="473"/>
      <c r="BQ30" s="473"/>
      <c r="BR30" s="473"/>
      <c r="BS30" s="473"/>
      <c r="BT30" s="473"/>
      <c r="BU30" s="473"/>
      <c r="BV30" s="473"/>
      <c r="BW30" s="473"/>
      <c r="BX30" s="473"/>
      <c r="BY30" s="473"/>
      <c r="BZ30" s="473"/>
      <c r="CA30" s="473"/>
      <c r="CB30" s="473"/>
      <c r="CC30" s="473"/>
      <c r="CD30" s="473"/>
      <c r="CE30" s="473"/>
      <c r="CF30" s="473"/>
      <c r="CG30" s="473"/>
      <c r="CH30" s="473"/>
      <c r="CI30" s="473"/>
      <c r="CJ30" s="473"/>
      <c r="CK30" s="473"/>
      <c r="CL30" s="473"/>
      <c r="CM30" s="473"/>
      <c r="CN30" s="473"/>
      <c r="CO30" s="473"/>
      <c r="CP30" s="473"/>
      <c r="CQ30" s="473"/>
      <c r="CR30" s="473"/>
      <c r="CS30" s="473"/>
      <c r="CT30" s="473"/>
      <c r="CU30" s="473"/>
      <c r="CV30" s="473"/>
      <c r="CW30" s="473"/>
      <c r="CX30" s="473"/>
      <c r="CY30" s="473"/>
      <c r="CZ30" s="473"/>
      <c r="DA30" s="473"/>
      <c r="DB30" s="473"/>
      <c r="DC30" s="473"/>
      <c r="DD30" s="473"/>
      <c r="DE30" s="473"/>
      <c r="DF30" s="473"/>
      <c r="DG30" s="473"/>
      <c r="DH30" s="473"/>
      <c r="DI30" s="473"/>
      <c r="DJ30" s="473"/>
      <c r="DK30" s="473"/>
      <c r="DL30" s="473"/>
      <c r="DM30" s="473"/>
      <c r="DN30" s="473"/>
      <c r="DO30" s="473"/>
      <c r="DP30" s="473"/>
      <c r="DQ30" s="473"/>
      <c r="DR30" s="473"/>
      <c r="DS30" s="473"/>
      <c r="DT30" s="473"/>
      <c r="DU30" s="473"/>
      <c r="DV30" s="473"/>
      <c r="DW30" s="473"/>
      <c r="DX30" s="473"/>
      <c r="DY30" s="473"/>
      <c r="DZ30" s="473"/>
      <c r="EA30" s="473"/>
      <c r="EB30" s="473"/>
      <c r="EC30" s="473"/>
      <c r="ED30" s="473"/>
      <c r="EE30" s="473"/>
      <c r="EF30" s="473"/>
      <c r="EG30" s="473"/>
      <c r="EH30" s="473"/>
      <c r="EI30" s="473"/>
      <c r="EJ30" s="473"/>
      <c r="EK30" s="473"/>
      <c r="EL30" s="473"/>
      <c r="EM30" s="473"/>
      <c r="EN30" s="473"/>
      <c r="EO30" s="473"/>
      <c r="EP30" s="473"/>
      <c r="EQ30" s="473"/>
      <c r="ER30" s="473"/>
      <c r="ES30" s="473"/>
      <c r="ET30" s="473"/>
      <c r="EU30" s="473"/>
      <c r="EV30" s="473"/>
      <c r="EW30" s="473"/>
      <c r="EX30" s="473"/>
      <c r="EY30" s="473"/>
      <c r="EZ30" s="473"/>
      <c r="FA30" s="473"/>
      <c r="FB30" s="473"/>
      <c r="FC30" s="473"/>
      <c r="FD30" s="473"/>
      <c r="FE30" s="473"/>
      <c r="FF30" s="473"/>
      <c r="FG30" s="473"/>
      <c r="FH30" s="473"/>
      <c r="FI30" s="473"/>
      <c r="FJ30" s="473"/>
      <c r="FK30" s="473"/>
      <c r="FL30" s="473"/>
      <c r="FM30" s="473"/>
      <c r="FN30" s="473"/>
      <c r="FO30" s="473"/>
      <c r="FP30" s="473"/>
      <c r="FQ30" s="473"/>
      <c r="FR30" s="473"/>
      <c r="FS30" s="473"/>
      <c r="FT30" s="473"/>
      <c r="FU30" s="473"/>
      <c r="FV30" s="473"/>
      <c r="FW30" s="473"/>
      <c r="FX30" s="473"/>
      <c r="FY30" s="473"/>
      <c r="FZ30" s="473"/>
      <c r="GA30" s="473"/>
      <c r="GB30" s="473"/>
      <c r="GC30" s="473"/>
      <c r="GD30" s="473"/>
      <c r="GE30" s="473"/>
      <c r="GF30" s="473"/>
      <c r="GG30" s="473"/>
      <c r="GH30" s="473"/>
      <c r="GI30" s="473"/>
      <c r="GJ30" s="473"/>
      <c r="GK30" s="473"/>
      <c r="GL30" s="473"/>
      <c r="GM30" s="473"/>
      <c r="GN30" s="473"/>
      <c r="GO30" s="473"/>
      <c r="GP30" s="473"/>
      <c r="GQ30" s="473"/>
      <c r="GR30" s="473"/>
      <c r="GS30" s="473"/>
      <c r="GT30" s="473"/>
      <c r="GU30" s="473"/>
      <c r="GV30" s="473"/>
      <c r="GW30" s="473"/>
      <c r="GX30" s="473"/>
      <c r="GY30" s="473"/>
      <c r="GZ30" s="473"/>
      <c r="HA30" s="473"/>
      <c r="HB30" s="473"/>
      <c r="HC30" s="473"/>
      <c r="HD30" s="473"/>
      <c r="HE30" s="473"/>
      <c r="HF30" s="473"/>
      <c r="HG30" s="473"/>
      <c r="HH30" s="473"/>
      <c r="HI30" s="473"/>
      <c r="HJ30" s="473"/>
      <c r="HK30" s="473"/>
      <c r="HL30" s="473"/>
      <c r="HM30" s="473"/>
      <c r="HN30" s="473"/>
      <c r="HO30" s="473"/>
      <c r="HP30" s="473"/>
      <c r="HQ30" s="473"/>
      <c r="HR30" s="473"/>
      <c r="HS30" s="473"/>
      <c r="HT30" s="473"/>
      <c r="HU30" s="473"/>
      <c r="HV30" s="473"/>
      <c r="HW30" s="473"/>
      <c r="HX30" s="473"/>
      <c r="HY30" s="473"/>
      <c r="HZ30" s="473"/>
      <c r="IA30" s="473"/>
      <c r="IB30" s="473"/>
      <c r="IC30" s="473"/>
      <c r="ID30" s="473"/>
      <c r="IE30" s="473"/>
      <c r="IF30" s="473"/>
      <c r="IG30" s="473"/>
      <c r="IH30" s="473"/>
      <c r="II30" s="473"/>
      <c r="IJ30" s="473"/>
      <c r="IK30" s="473"/>
      <c r="IL30" s="473"/>
      <c r="IM30" s="473"/>
      <c r="IN30" s="473"/>
      <c r="IO30" s="473"/>
      <c r="IP30" s="473"/>
      <c r="IQ30" s="473"/>
      <c r="IR30" s="473"/>
      <c r="IS30" s="473"/>
      <c r="IT30" s="473"/>
      <c r="IU30" s="473"/>
      <c r="IV30" s="473"/>
      <c r="IW30" s="473"/>
      <c r="IX30" s="473"/>
      <c r="IY30" s="473"/>
      <c r="IZ30" s="473"/>
      <c r="JA30" s="473"/>
      <c r="JB30" s="473"/>
      <c r="JC30" s="473"/>
      <c r="JD30" s="473"/>
      <c r="JE30" s="473"/>
      <c r="JF30" s="473"/>
      <c r="JG30" s="473"/>
      <c r="JH30" s="473"/>
      <c r="JI30" s="473"/>
      <c r="JJ30" s="473"/>
      <c r="JK30" s="473"/>
      <c r="JL30" s="473"/>
      <c r="JM30" s="473"/>
      <c r="JN30" s="473"/>
      <c r="JO30" s="473"/>
      <c r="JP30" s="473"/>
      <c r="JQ30" s="473"/>
      <c r="JR30" s="473"/>
      <c r="JS30" s="473"/>
      <c r="JT30" s="473"/>
      <c r="JU30" s="473"/>
      <c r="JV30" s="473"/>
      <c r="JW30" s="473"/>
      <c r="JX30" s="473"/>
      <c r="JY30" s="473"/>
      <c r="JZ30" s="473"/>
      <c r="KA30" s="473"/>
      <c r="KB30" s="473"/>
      <c r="KC30" s="473"/>
      <c r="KD30" s="473"/>
      <c r="KE30" s="473"/>
      <c r="KF30" s="473"/>
      <c r="KG30" s="473"/>
      <c r="KH30" s="473"/>
      <c r="KI30" s="473"/>
      <c r="KJ30" s="473"/>
      <c r="KK30" s="473"/>
      <c r="KL30" s="473"/>
      <c r="KM30" s="473"/>
      <c r="KN30" s="473"/>
      <c r="KO30" s="473"/>
      <c r="KP30" s="473"/>
      <c r="KQ30" s="473"/>
      <c r="KR30" s="473"/>
      <c r="KS30" s="473"/>
      <c r="KT30" s="473"/>
      <c r="KU30" s="473"/>
      <c r="KV30" s="473"/>
      <c r="KW30" s="473"/>
      <c r="KX30" s="473"/>
      <c r="KY30" s="473"/>
      <c r="KZ30" s="473"/>
      <c r="LA30" s="473"/>
      <c r="LB30" s="473"/>
      <c r="LC30" s="473"/>
      <c r="LD30" s="473"/>
      <c r="LE30" s="473"/>
      <c r="LF30" s="473"/>
      <c r="LG30" s="473"/>
      <c r="LH30" s="473"/>
      <c r="LI30" s="473"/>
      <c r="LJ30" s="473"/>
      <c r="LK30" s="473"/>
      <c r="LL30" s="473"/>
      <c r="LM30" s="473"/>
      <c r="LN30" s="473"/>
      <c r="LO30" s="473"/>
      <c r="LP30" s="473"/>
      <c r="LQ30" s="473"/>
      <c r="LR30" s="473"/>
      <c r="LS30" s="473"/>
      <c r="LT30" s="473"/>
      <c r="LU30" s="473"/>
      <c r="LV30" s="473"/>
      <c r="LW30" s="473"/>
      <c r="LX30" s="473"/>
      <c r="LY30" s="473"/>
      <c r="LZ30" s="473"/>
      <c r="MA30" s="473"/>
      <c r="MB30" s="473"/>
      <c r="MC30" s="473"/>
      <c r="MD30" s="473"/>
      <c r="ME30" s="473"/>
      <c r="MF30" s="473"/>
      <c r="MG30" s="473"/>
      <c r="MH30" s="473"/>
      <c r="MI30" s="473"/>
      <c r="MJ30" s="473"/>
      <c r="MK30" s="473"/>
      <c r="ML30" s="473"/>
      <c r="MM30" s="473"/>
      <c r="MN30" s="473"/>
      <c r="MO30" s="473"/>
      <c r="MP30" s="473"/>
      <c r="MQ30" s="473"/>
      <c r="MR30" s="473"/>
      <c r="MS30" s="473"/>
      <c r="MT30" s="473"/>
      <c r="MU30" s="473"/>
      <c r="MV30" s="473"/>
      <c r="MW30" s="473"/>
      <c r="MX30" s="473"/>
      <c r="MY30" s="473"/>
      <c r="MZ30" s="473"/>
      <c r="NA30" s="473"/>
    </row>
    <row r="31" spans="1:366" s="474" customFormat="1" ht="20.25" customHeight="1">
      <c r="A31" s="454" t="str">
        <f t="shared" si="1"/>
        <v>GUENIFI MOHAMED TFT-II-PL-0416</v>
      </c>
      <c r="B31" s="455" t="str">
        <f>IF($G31="","",VLOOKUP($G31,WPS!$D$1:$AN$995,35,0))</f>
        <v>TFT II / TFT SUD GAZ 
FIELD DEVELOPMENT</v>
      </c>
      <c r="C31" s="455" t="str">
        <f>IF($G31="","",VLOOKUP($G31,WPS!$D$1:$AN$995,33,0))</f>
        <v>API 1104</v>
      </c>
      <c r="D31" s="455" t="str">
        <f>IF($G31="","",VLOOKUP($G31,WPS!$D$1:$AN$995,34,0))</f>
        <v>API 1104</v>
      </c>
      <c r="E31" s="642" t="s">
        <v>684</v>
      </c>
      <c r="F31" s="642" t="s">
        <v>816</v>
      </c>
      <c r="G31" s="456" t="s">
        <v>598</v>
      </c>
      <c r="H31" s="456" t="s">
        <v>397</v>
      </c>
      <c r="I31" s="458">
        <v>16</v>
      </c>
      <c r="J31" s="457">
        <v>9.52</v>
      </c>
      <c r="K31" s="457" t="s">
        <v>164</v>
      </c>
      <c r="L31" s="481">
        <v>46246</v>
      </c>
      <c r="M31" s="482" t="s">
        <v>475</v>
      </c>
      <c r="N31" s="457" t="s">
        <v>164</v>
      </c>
      <c r="O31" s="481">
        <v>46248</v>
      </c>
      <c r="P31" s="457" t="s">
        <v>237</v>
      </c>
      <c r="Q31" s="375" t="s">
        <v>823</v>
      </c>
      <c r="R31" s="375" t="s">
        <v>823</v>
      </c>
      <c r="S31" s="468" t="s">
        <v>834</v>
      </c>
      <c r="T31" s="470">
        <v>46248</v>
      </c>
      <c r="U31" s="462" t="str">
        <f t="shared" si="2"/>
        <v>API5L_X52</v>
      </c>
      <c r="V31" s="463" t="str">
        <f>IF($G31="","",VLOOKUP($G31,WPS!$D$1:$AL$995,17,0))</f>
        <v xml:space="preserve">GMAW :With/Without Backing  FCAW:Without Backing </v>
      </c>
      <c r="W31" s="463" t="str">
        <f>IF($G31="","",VLOOKUP($G31,WPS!$D$1:$AL$995,25,0))</f>
        <v>WF-5</v>
      </c>
      <c r="X31" s="464" t="str">
        <f>IF($G31="","",VLOOKUP($G31,WPS!$D$1:$AL$995,26,0))</f>
        <v>WF-6e</v>
      </c>
      <c r="Y31" s="464" t="str">
        <f>IF($G31="","",VLOOKUP($G31,WPS!$D$1:$AL$995,27,0))</f>
        <v>A5.18</v>
      </c>
      <c r="Z31" s="464" t="str">
        <f>IF($G31="","",VLOOKUP($G31,WPS!$D$1:$AL$995,28,0))</f>
        <v>A5.20 or A5.36</v>
      </c>
      <c r="AA31" s="464" t="str">
        <f t="shared" si="11"/>
        <v>&gt; 12,750''  (323,9mm)</v>
      </c>
      <c r="AB31" s="464" t="str">
        <f t="shared" si="3"/>
        <v>Unlimited</v>
      </c>
      <c r="AC31" s="464" t="str">
        <f t="shared" si="4"/>
        <v xml:space="preserve"> SMAW ≥  3,9 mm</v>
      </c>
      <c r="AD31" s="464" t="str">
        <f t="shared" si="5"/>
        <v>≤ 19,05mm</v>
      </c>
      <c r="AE31" s="463" t="str">
        <f>IF(G31="","",VLOOKUP(G31,WPS!$D$1:$AH$4735,3,0))</f>
        <v>GMAW FCAW</v>
      </c>
      <c r="AF31" s="463" t="str">
        <f>IF(AND($G31&lt;&gt;"",$D31="API 1104"),U31,IF(AND($G31&lt;&gt;"",$D31="ASME IX"),VLOOKUP($G31,WPS!$D$1:$AZ$995,42,0),""))</f>
        <v>API5L_X52</v>
      </c>
      <c r="AG31" s="464" t="str">
        <f>IF(G31="","",VLOOKUP(G31,WPS!$D$1:$AH$4735,2,0))</f>
        <v>D</v>
      </c>
      <c r="AH31" s="464" t="str">
        <f t="shared" si="6"/>
        <v>1G</v>
      </c>
      <c r="AI31" s="464" t="str">
        <f t="shared" si="7"/>
        <v>semi auto</v>
      </c>
      <c r="AJ31" s="464" t="s">
        <v>34</v>
      </c>
      <c r="AK31" s="463" t="str">
        <f t="shared" si="8"/>
        <v>Rotation</v>
      </c>
      <c r="AL31" s="463" t="str">
        <f>IF($G31="","",VLOOKUP($G31,WPS!$D$1:$AL$995,18,0))</f>
        <v>100%CO2(Root &amp; Hot P)
80%Ar+20%Co2(F&amp;C)</v>
      </c>
      <c r="AM31" s="464" t="str">
        <f>IF($G31="","",VLOOKUP($G31,WPS!$D$1:$AL$995,19,0))</f>
        <v>Grp F N°5</v>
      </c>
      <c r="AN31" s="464" t="str">
        <f>IF($G31="","",VLOOKUP($G31,WPS!$D$1:$AL$995,20,0))</f>
        <v>Grp F N°7</v>
      </c>
      <c r="AO31" s="464" t="str">
        <f>IF($G31="","",VLOOKUP($G31,WPS!$D$1:$AL$995,21,0))</f>
        <v>A5.18</v>
      </c>
      <c r="AP31" s="464" t="str">
        <f>IF($G31="","",VLOOKUP($G31,WPS!$D$1:$AL$995,22,0))</f>
        <v>A5.20</v>
      </c>
      <c r="AQ31" s="464" t="str">
        <f>IF($G31="","",VLOOKUP($G31,WPS!$D$1:$AL$995,23,0))</f>
        <v>ER 70 S-6</v>
      </c>
      <c r="AR31" s="464" t="str">
        <f>IF($G31="","",VLOOKUP($G31,WPS!$D$1:$AL$995,24,0))</f>
        <v>E 71 T1 C</v>
      </c>
      <c r="AS31" s="464" t="str">
        <f t="shared" si="9"/>
        <v>F</v>
      </c>
      <c r="AT31" s="465" t="str">
        <f>IF($G31="","",VLOOKUP($G31,WPS!$D$1:$AL$995,29,0))</f>
        <v>DC</v>
      </c>
      <c r="AU31" s="465" t="str">
        <f>IF($G31="","",VLOOKUP($G31,WPS!$D$1:$AL$995,30,0))</f>
        <v>(+)</v>
      </c>
      <c r="AV31" s="465" t="str">
        <f>IF($G31="","",VLOOKUP($G31,WPS!$D$1:$AL$995,31,0))</f>
        <v>(+)</v>
      </c>
      <c r="AW31" s="463" t="str">
        <f t="shared" si="10"/>
        <v>GMAW :With/Without  FCAW  : With</v>
      </c>
      <c r="AX31" s="464" t="str">
        <f>IF($G31="","",VLOOKUP($G31,WPS!$D$1:$AL$995,15,0))</f>
        <v>50°C Min</v>
      </c>
      <c r="AY31" s="463" t="str">
        <f>IF($G31="","",VLOOKUP($G31,WPS!$D$1:$AX$995,44,0))</f>
        <v>ASME B31.3 édition 2020</v>
      </c>
      <c r="AZ31" s="464">
        <f>IFERROR(VLOOKUP(I31,Feuil1!$O$4:$P$34,2,0),"")</f>
        <v>406.4</v>
      </c>
      <c r="BA31" s="483"/>
      <c r="BB31" s="507">
        <f>IFERROR(VLOOKUP(I31,Feuil1!$O$4:$P$32,2,0),"")</f>
        <v>406.4</v>
      </c>
      <c r="BC31" s="508" t="str">
        <f>IF($G31="","",VLOOKUP($G31,WPS!$D$1:$AL$995,2,0))</f>
        <v>D</v>
      </c>
      <c r="BD31" s="509" t="str">
        <f>IF(M31='VT-PPL'!$Y$6,1,"")</f>
        <v/>
      </c>
      <c r="BE31" s="510" t="str">
        <f>IF(BD31="","",COUNTIF(BD$2:$BD31,BD31))</f>
        <v/>
      </c>
      <c r="BF31" s="509" t="str">
        <f>IF(P31='RT-PPL'!$Q$6,1,"")</f>
        <v/>
      </c>
      <c r="BG31" s="511" t="str">
        <f>IF(BF31="","",COUNTIF(BF$2:$BF31,BF31))</f>
        <v/>
      </c>
      <c r="BH31" s="508" t="str">
        <f>+IF(L31=HOMO!$K$4,1,"")</f>
        <v/>
      </c>
      <c r="BI31" s="510" t="str">
        <f>IF(BH31="","",COUNTIF(BH$2:$BH31,BH31))</f>
        <v/>
      </c>
      <c r="BJ31" s="509" t="str">
        <f>IF(AND(K31="A",M31=Prog!$L$12),1,"")</f>
        <v/>
      </c>
      <c r="BK31" s="510" t="str">
        <f>IF(BJ31="","",COUNTIF(BJ$2:$BJ31,BJ31))</f>
        <v/>
      </c>
      <c r="BL31" s="562">
        <v>30</v>
      </c>
      <c r="BM31" s="506"/>
      <c r="BN31" s="473"/>
      <c r="BO31" s="473"/>
      <c r="BP31" s="473"/>
      <c r="BQ31" s="473"/>
      <c r="BR31" s="473"/>
      <c r="BS31" s="473"/>
      <c r="BT31" s="473"/>
      <c r="BU31" s="473"/>
      <c r="BV31" s="473"/>
      <c r="BW31" s="473"/>
      <c r="BX31" s="473"/>
      <c r="BY31" s="473"/>
      <c r="BZ31" s="473"/>
      <c r="CA31" s="473"/>
      <c r="CB31" s="473"/>
      <c r="CC31" s="473"/>
      <c r="CD31" s="473"/>
      <c r="CE31" s="473"/>
      <c r="CF31" s="473"/>
      <c r="CG31" s="473"/>
      <c r="CH31" s="473"/>
      <c r="CI31" s="473"/>
      <c r="CJ31" s="473"/>
      <c r="CK31" s="473"/>
      <c r="CL31" s="473"/>
      <c r="CM31" s="473"/>
      <c r="CN31" s="473"/>
      <c r="CO31" s="473"/>
      <c r="CP31" s="473"/>
      <c r="CQ31" s="473"/>
      <c r="CR31" s="473"/>
      <c r="CS31" s="473"/>
      <c r="CT31" s="473"/>
      <c r="CU31" s="473"/>
      <c r="CV31" s="473"/>
      <c r="CW31" s="473"/>
      <c r="CX31" s="473"/>
      <c r="CY31" s="473"/>
      <c r="CZ31" s="473"/>
      <c r="DA31" s="473"/>
      <c r="DB31" s="473"/>
      <c r="DC31" s="473"/>
      <c r="DD31" s="473"/>
      <c r="DE31" s="473"/>
      <c r="DF31" s="473"/>
      <c r="DG31" s="473"/>
      <c r="DH31" s="473"/>
      <c r="DI31" s="473"/>
      <c r="DJ31" s="473"/>
      <c r="DK31" s="473"/>
      <c r="DL31" s="473"/>
      <c r="DM31" s="473"/>
      <c r="DN31" s="473"/>
      <c r="DO31" s="473"/>
      <c r="DP31" s="473"/>
      <c r="DQ31" s="473"/>
      <c r="DR31" s="473"/>
      <c r="DS31" s="473"/>
      <c r="DT31" s="473"/>
      <c r="DU31" s="473"/>
      <c r="DV31" s="473"/>
      <c r="DW31" s="473"/>
      <c r="DX31" s="473"/>
      <c r="DY31" s="473"/>
      <c r="DZ31" s="473"/>
      <c r="EA31" s="473"/>
      <c r="EB31" s="473"/>
      <c r="EC31" s="473"/>
      <c r="ED31" s="473"/>
      <c r="EE31" s="473"/>
      <c r="EF31" s="473"/>
      <c r="EG31" s="473"/>
      <c r="EH31" s="473"/>
      <c r="EI31" s="473"/>
      <c r="EJ31" s="473"/>
      <c r="EK31" s="473"/>
      <c r="EL31" s="473"/>
      <c r="EM31" s="473"/>
      <c r="EN31" s="473"/>
      <c r="EO31" s="473"/>
      <c r="EP31" s="473"/>
      <c r="EQ31" s="473"/>
      <c r="ER31" s="473"/>
      <c r="ES31" s="473"/>
      <c r="ET31" s="473"/>
      <c r="EU31" s="473"/>
      <c r="EV31" s="473"/>
      <c r="EW31" s="473"/>
      <c r="EX31" s="473"/>
      <c r="EY31" s="473"/>
      <c r="EZ31" s="473"/>
      <c r="FA31" s="473"/>
      <c r="FB31" s="473"/>
      <c r="FC31" s="473"/>
      <c r="FD31" s="473"/>
      <c r="FE31" s="473"/>
      <c r="FF31" s="473"/>
      <c r="FG31" s="473"/>
      <c r="FH31" s="473"/>
      <c r="FI31" s="473"/>
      <c r="FJ31" s="473"/>
      <c r="FK31" s="473"/>
      <c r="FL31" s="473"/>
      <c r="FM31" s="473"/>
      <c r="FN31" s="473"/>
      <c r="FO31" s="473"/>
      <c r="FP31" s="473"/>
      <c r="FQ31" s="473"/>
      <c r="FR31" s="473"/>
      <c r="FS31" s="473"/>
      <c r="FT31" s="473"/>
      <c r="FU31" s="473"/>
      <c r="FV31" s="473"/>
      <c r="FW31" s="473"/>
      <c r="FX31" s="473"/>
      <c r="FY31" s="473"/>
      <c r="FZ31" s="473"/>
      <c r="GA31" s="473"/>
      <c r="GB31" s="473"/>
      <c r="GC31" s="473"/>
      <c r="GD31" s="473"/>
      <c r="GE31" s="473"/>
      <c r="GF31" s="473"/>
      <c r="GG31" s="473"/>
      <c r="GH31" s="473"/>
      <c r="GI31" s="473"/>
      <c r="GJ31" s="473"/>
      <c r="GK31" s="473"/>
      <c r="GL31" s="473"/>
      <c r="GM31" s="473"/>
      <c r="GN31" s="473"/>
      <c r="GO31" s="473"/>
      <c r="GP31" s="473"/>
      <c r="GQ31" s="473"/>
      <c r="GR31" s="473"/>
      <c r="GS31" s="473"/>
      <c r="GT31" s="473"/>
      <c r="GU31" s="473"/>
      <c r="GV31" s="473"/>
      <c r="GW31" s="473"/>
      <c r="GX31" s="473"/>
      <c r="GY31" s="473"/>
      <c r="GZ31" s="473"/>
      <c r="HA31" s="473"/>
      <c r="HB31" s="473"/>
      <c r="HC31" s="473"/>
      <c r="HD31" s="473"/>
      <c r="HE31" s="473"/>
      <c r="HF31" s="473"/>
      <c r="HG31" s="473"/>
      <c r="HH31" s="473"/>
      <c r="HI31" s="473"/>
      <c r="HJ31" s="473"/>
      <c r="HK31" s="473"/>
      <c r="HL31" s="473"/>
      <c r="HM31" s="473"/>
      <c r="HN31" s="473"/>
      <c r="HO31" s="473"/>
      <c r="HP31" s="473"/>
      <c r="HQ31" s="473"/>
      <c r="HR31" s="473"/>
      <c r="HS31" s="473"/>
      <c r="HT31" s="473"/>
      <c r="HU31" s="473"/>
      <c r="HV31" s="473"/>
      <c r="HW31" s="473"/>
      <c r="HX31" s="473"/>
      <c r="HY31" s="473"/>
      <c r="HZ31" s="473"/>
      <c r="IA31" s="473"/>
      <c r="IB31" s="473"/>
      <c r="IC31" s="473"/>
      <c r="ID31" s="473"/>
      <c r="IE31" s="473"/>
      <c r="IF31" s="473"/>
      <c r="IG31" s="473"/>
      <c r="IH31" s="473"/>
      <c r="II31" s="473"/>
      <c r="IJ31" s="473"/>
      <c r="IK31" s="473"/>
      <c r="IL31" s="473"/>
      <c r="IM31" s="473"/>
      <c r="IN31" s="473"/>
      <c r="IO31" s="473"/>
      <c r="IP31" s="473"/>
      <c r="IQ31" s="473"/>
      <c r="IR31" s="473"/>
      <c r="IS31" s="473"/>
      <c r="IT31" s="473"/>
      <c r="IU31" s="473"/>
      <c r="IV31" s="473"/>
      <c r="IW31" s="473"/>
      <c r="IX31" s="473"/>
      <c r="IY31" s="473"/>
      <c r="IZ31" s="473"/>
      <c r="JA31" s="473"/>
      <c r="JB31" s="473"/>
      <c r="JC31" s="473"/>
      <c r="JD31" s="473"/>
      <c r="JE31" s="473"/>
      <c r="JF31" s="473"/>
      <c r="JG31" s="473"/>
      <c r="JH31" s="473"/>
      <c r="JI31" s="473"/>
      <c r="JJ31" s="473"/>
      <c r="JK31" s="473"/>
      <c r="JL31" s="473"/>
      <c r="JM31" s="473"/>
      <c r="JN31" s="473"/>
      <c r="JO31" s="473"/>
      <c r="JP31" s="473"/>
      <c r="JQ31" s="473"/>
      <c r="JR31" s="473"/>
      <c r="JS31" s="473"/>
      <c r="JT31" s="473"/>
      <c r="JU31" s="473"/>
      <c r="JV31" s="473"/>
      <c r="JW31" s="473"/>
      <c r="JX31" s="473"/>
      <c r="JY31" s="473"/>
      <c r="JZ31" s="473"/>
      <c r="KA31" s="473"/>
      <c r="KB31" s="473"/>
      <c r="KC31" s="473"/>
      <c r="KD31" s="473"/>
      <c r="KE31" s="473"/>
      <c r="KF31" s="473"/>
      <c r="KG31" s="473"/>
      <c r="KH31" s="473"/>
      <c r="KI31" s="473"/>
      <c r="KJ31" s="473"/>
      <c r="KK31" s="473"/>
      <c r="KL31" s="473"/>
      <c r="KM31" s="473"/>
      <c r="KN31" s="473"/>
      <c r="KO31" s="473"/>
      <c r="KP31" s="473"/>
      <c r="KQ31" s="473"/>
      <c r="KR31" s="473"/>
      <c r="KS31" s="473"/>
      <c r="KT31" s="473"/>
      <c r="KU31" s="473"/>
      <c r="KV31" s="473"/>
      <c r="KW31" s="473"/>
      <c r="KX31" s="473"/>
      <c r="KY31" s="473"/>
      <c r="KZ31" s="473"/>
      <c r="LA31" s="473"/>
      <c r="LB31" s="473"/>
      <c r="LC31" s="473"/>
      <c r="LD31" s="473"/>
      <c r="LE31" s="473"/>
      <c r="LF31" s="473"/>
      <c r="LG31" s="473"/>
      <c r="LH31" s="473"/>
      <c r="LI31" s="473"/>
      <c r="LJ31" s="473"/>
      <c r="LK31" s="473"/>
      <c r="LL31" s="473"/>
      <c r="LM31" s="473"/>
      <c r="LN31" s="473"/>
      <c r="LO31" s="473"/>
      <c r="LP31" s="473"/>
      <c r="LQ31" s="473"/>
      <c r="LR31" s="473"/>
      <c r="LS31" s="473"/>
      <c r="LT31" s="473"/>
      <c r="LU31" s="473"/>
      <c r="LV31" s="473"/>
      <c r="LW31" s="473"/>
      <c r="LX31" s="473"/>
      <c r="LY31" s="473"/>
      <c r="LZ31" s="473"/>
      <c r="MA31" s="473"/>
      <c r="MB31" s="473"/>
      <c r="MC31" s="473"/>
      <c r="MD31" s="473"/>
      <c r="ME31" s="473"/>
      <c r="MF31" s="473"/>
      <c r="MG31" s="473"/>
      <c r="MH31" s="473"/>
      <c r="MI31" s="473"/>
      <c r="MJ31" s="473"/>
      <c r="MK31" s="473"/>
      <c r="ML31" s="473"/>
      <c r="MM31" s="473"/>
      <c r="MN31" s="473"/>
      <c r="MO31" s="473"/>
      <c r="MP31" s="473"/>
      <c r="MQ31" s="473"/>
      <c r="MR31" s="473"/>
      <c r="MS31" s="473"/>
      <c r="MT31" s="473"/>
      <c r="MU31" s="473"/>
      <c r="MV31" s="473"/>
      <c r="MW31" s="473"/>
      <c r="MX31" s="473"/>
      <c r="MY31" s="473"/>
      <c r="MZ31" s="473"/>
      <c r="NA31" s="473"/>
    </row>
    <row r="32" spans="1:366" s="474" customFormat="1" ht="20.25" customHeight="1">
      <c r="A32" s="454" t="str">
        <f t="shared" si="1"/>
        <v>TEHAMI TAYEBTFT-II-PL-0416</v>
      </c>
      <c r="B32" s="455" t="str">
        <f>IF($G32="","",VLOOKUP($G32,WPS!$D$1:$AN$995,35,0))</f>
        <v>TFT II / TFT SUD GAZ 
FIELD DEVELOPMENT</v>
      </c>
      <c r="C32" s="455" t="str">
        <f>IF($G32="","",VLOOKUP($G32,WPS!$D$1:$AN$995,33,0))</f>
        <v>API 1104</v>
      </c>
      <c r="D32" s="455" t="str">
        <f>IF($G32="","",VLOOKUP($G32,WPS!$D$1:$AN$995,34,0))</f>
        <v>API 1104</v>
      </c>
      <c r="E32" s="642" t="s">
        <v>673</v>
      </c>
      <c r="F32" s="642" t="s">
        <v>822</v>
      </c>
      <c r="G32" s="456" t="s">
        <v>598</v>
      </c>
      <c r="H32" s="456" t="s">
        <v>397</v>
      </c>
      <c r="I32" s="458">
        <v>16</v>
      </c>
      <c r="J32" s="457">
        <v>9.52</v>
      </c>
      <c r="K32" s="457" t="s">
        <v>164</v>
      </c>
      <c r="L32" s="481">
        <v>46246</v>
      </c>
      <c r="M32" s="482" t="s">
        <v>475</v>
      </c>
      <c r="N32" s="457" t="s">
        <v>164</v>
      </c>
      <c r="O32" s="481">
        <v>46248</v>
      </c>
      <c r="P32" s="457" t="s">
        <v>237</v>
      </c>
      <c r="Q32" s="375" t="s">
        <v>823</v>
      </c>
      <c r="R32" s="375" t="s">
        <v>823</v>
      </c>
      <c r="S32" s="468" t="s">
        <v>835</v>
      </c>
      <c r="T32" s="470">
        <v>46248</v>
      </c>
      <c r="U32" s="462" t="str">
        <f t="shared" si="2"/>
        <v>API5L_X52</v>
      </c>
      <c r="V32" s="463" t="str">
        <f>IF($G32="","",VLOOKUP($G32,WPS!$D$1:$AL$995,17,0))</f>
        <v xml:space="preserve">GMAW :With/Without Backing  FCAW:Without Backing </v>
      </c>
      <c r="W32" s="463" t="str">
        <f>IF($G32="","",VLOOKUP($G32,WPS!$D$1:$AL$995,25,0))</f>
        <v>WF-5</v>
      </c>
      <c r="X32" s="464" t="str">
        <f>IF($G32="","",VLOOKUP($G32,WPS!$D$1:$AL$995,26,0))</f>
        <v>WF-6e</v>
      </c>
      <c r="Y32" s="464" t="str">
        <f>IF($G32="","",VLOOKUP($G32,WPS!$D$1:$AL$995,27,0))</f>
        <v>A5.18</v>
      </c>
      <c r="Z32" s="464" t="str">
        <f>IF($G32="","",VLOOKUP($G32,WPS!$D$1:$AL$995,28,0))</f>
        <v>A5.20 or A5.36</v>
      </c>
      <c r="AA32" s="464" t="str">
        <f t="shared" si="11"/>
        <v>&gt; 12,750''  (323,9mm)</v>
      </c>
      <c r="AB32" s="464" t="str">
        <f t="shared" si="3"/>
        <v>Unlimited</v>
      </c>
      <c r="AC32" s="464" t="str">
        <f t="shared" si="4"/>
        <v xml:space="preserve"> SMAW ≥  3,9 mm</v>
      </c>
      <c r="AD32" s="464" t="str">
        <f t="shared" si="5"/>
        <v>≤ 19,05mm</v>
      </c>
      <c r="AE32" s="463" t="str">
        <f>IF(G32="","",VLOOKUP(G32,WPS!$D$1:$AH$4735,3,0))</f>
        <v>GMAW FCAW</v>
      </c>
      <c r="AF32" s="463" t="str">
        <f>IF(AND($G32&lt;&gt;"",$D32="API 1104"),U32,IF(AND($G32&lt;&gt;"",$D32="ASME IX"),VLOOKUP($G32,WPS!$D$1:$AZ$995,42,0),""))</f>
        <v>API5L_X52</v>
      </c>
      <c r="AG32" s="464" t="str">
        <f>IF(G32="","",VLOOKUP(G32,WPS!$D$1:$AH$4735,2,0))</f>
        <v>D</v>
      </c>
      <c r="AH32" s="464" t="str">
        <f t="shared" si="6"/>
        <v>1G</v>
      </c>
      <c r="AI32" s="464" t="str">
        <f t="shared" si="7"/>
        <v>semi auto</v>
      </c>
      <c r="AJ32" s="464" t="s">
        <v>34</v>
      </c>
      <c r="AK32" s="463" t="str">
        <f t="shared" si="8"/>
        <v>Rotation</v>
      </c>
      <c r="AL32" s="463" t="str">
        <f>IF($G32="","",VLOOKUP($G32,WPS!$D$1:$AL$995,18,0))</f>
        <v>100%CO2(Root &amp; Hot P)
80%Ar+20%Co2(F&amp;C)</v>
      </c>
      <c r="AM32" s="464" t="str">
        <f>IF($G32="","",VLOOKUP($G32,WPS!$D$1:$AL$995,19,0))</f>
        <v>Grp F N°5</v>
      </c>
      <c r="AN32" s="464" t="str">
        <f>IF($G32="","",VLOOKUP($G32,WPS!$D$1:$AL$995,20,0))</f>
        <v>Grp F N°7</v>
      </c>
      <c r="AO32" s="464" t="str">
        <f>IF($G32="","",VLOOKUP($G32,WPS!$D$1:$AL$995,21,0))</f>
        <v>A5.18</v>
      </c>
      <c r="AP32" s="464" t="str">
        <f>IF($G32="","",VLOOKUP($G32,WPS!$D$1:$AL$995,22,0))</f>
        <v>A5.20</v>
      </c>
      <c r="AQ32" s="464" t="str">
        <f>IF($G32="","",VLOOKUP($G32,WPS!$D$1:$AL$995,23,0))</f>
        <v>ER 70 S-6</v>
      </c>
      <c r="AR32" s="464" t="str">
        <f>IF($G32="","",VLOOKUP($G32,WPS!$D$1:$AL$995,24,0))</f>
        <v>E 71 T1 C</v>
      </c>
      <c r="AS32" s="464" t="str">
        <f t="shared" si="9"/>
        <v>F</v>
      </c>
      <c r="AT32" s="465" t="str">
        <f>IF($G32="","",VLOOKUP($G32,WPS!$D$1:$AL$995,29,0))</f>
        <v>DC</v>
      </c>
      <c r="AU32" s="465" t="str">
        <f>IF($G32="","",VLOOKUP($G32,WPS!$D$1:$AL$995,30,0))</f>
        <v>(+)</v>
      </c>
      <c r="AV32" s="465" t="str">
        <f>IF($G32="","",VLOOKUP($G32,WPS!$D$1:$AL$995,31,0))</f>
        <v>(+)</v>
      </c>
      <c r="AW32" s="463" t="str">
        <f t="shared" si="10"/>
        <v>GMAW :With/Without  FCAW  : With</v>
      </c>
      <c r="AX32" s="464" t="str">
        <f>IF($G32="","",VLOOKUP($G32,WPS!$D$1:$AL$995,15,0))</f>
        <v>50°C Min</v>
      </c>
      <c r="AY32" s="463" t="str">
        <f>IF($G32="","",VLOOKUP($G32,WPS!$D$1:$AX$995,44,0))</f>
        <v>ASME B31.3 édition 2020</v>
      </c>
      <c r="AZ32" s="464">
        <f>IFERROR(VLOOKUP(I32,Feuil1!$O$4:$P$34,2,0),"")</f>
        <v>406.4</v>
      </c>
      <c r="BA32" s="466"/>
      <c r="BB32" s="507">
        <f>IFERROR(VLOOKUP(I32,Feuil1!$O$4:$P$32,2,0),"")</f>
        <v>406.4</v>
      </c>
      <c r="BC32" s="508" t="str">
        <f>IF($G32="","",VLOOKUP($G32,WPS!$D$1:$AL$995,2,0))</f>
        <v>D</v>
      </c>
      <c r="BD32" s="509" t="str">
        <f>IF(M32='VT-PPL'!$Y$6,1,"")</f>
        <v/>
      </c>
      <c r="BE32" s="510" t="str">
        <f>IF(BD32="","",COUNTIF(BD$2:$BD32,BD32))</f>
        <v/>
      </c>
      <c r="BF32" s="509" t="str">
        <f>IF(P32='RT-PPL'!$Q$6,1,"")</f>
        <v/>
      </c>
      <c r="BG32" s="511" t="str">
        <f>IF(BF32="","",COUNTIF(BF$2:$BF32,BF32))</f>
        <v/>
      </c>
      <c r="BH32" s="508" t="str">
        <f>+IF(L32=HOMO!$K$4,1,"")</f>
        <v/>
      </c>
      <c r="BI32" s="510" t="str">
        <f>IF(BH32="","",COUNTIF(BH$2:$BH32,BH32))</f>
        <v/>
      </c>
      <c r="BJ32" s="509" t="str">
        <f>IF(AND(K32="A",M32=Prog!$L$12),1,"")</f>
        <v/>
      </c>
      <c r="BK32" s="510" t="str">
        <f>IF(BJ32="","",COUNTIF(BJ$2:$BJ32,BJ32))</f>
        <v/>
      </c>
      <c r="BL32" s="562">
        <v>31</v>
      </c>
      <c r="BM32" s="506"/>
      <c r="BN32" s="473"/>
      <c r="BO32" s="473"/>
      <c r="BP32" s="473"/>
      <c r="BQ32" s="473"/>
      <c r="BR32" s="473"/>
      <c r="BS32" s="473"/>
      <c r="BT32" s="473"/>
      <c r="BU32" s="473"/>
      <c r="BV32" s="473"/>
      <c r="BW32" s="473"/>
      <c r="BX32" s="473"/>
      <c r="BY32" s="473"/>
      <c r="BZ32" s="473"/>
      <c r="CA32" s="473"/>
      <c r="CB32" s="473"/>
      <c r="CC32" s="473"/>
      <c r="CD32" s="473"/>
      <c r="CE32" s="473"/>
      <c r="CF32" s="473"/>
      <c r="CG32" s="473"/>
      <c r="CH32" s="473"/>
      <c r="CI32" s="473"/>
      <c r="CJ32" s="473"/>
      <c r="CK32" s="473"/>
      <c r="CL32" s="473"/>
      <c r="CM32" s="473"/>
      <c r="CN32" s="473"/>
      <c r="CO32" s="473"/>
      <c r="CP32" s="473"/>
      <c r="CQ32" s="473"/>
      <c r="CR32" s="473"/>
      <c r="CS32" s="473"/>
      <c r="CT32" s="473"/>
      <c r="CU32" s="473"/>
      <c r="CV32" s="473"/>
      <c r="CW32" s="473"/>
      <c r="CX32" s="473"/>
      <c r="CY32" s="473"/>
      <c r="CZ32" s="473"/>
      <c r="DA32" s="473"/>
      <c r="DB32" s="473"/>
      <c r="DC32" s="473"/>
      <c r="DD32" s="473"/>
      <c r="DE32" s="473"/>
      <c r="DF32" s="473"/>
      <c r="DG32" s="473"/>
      <c r="DH32" s="473"/>
      <c r="DI32" s="473"/>
      <c r="DJ32" s="473"/>
      <c r="DK32" s="473"/>
      <c r="DL32" s="473"/>
      <c r="DM32" s="473"/>
      <c r="DN32" s="473"/>
      <c r="DO32" s="473"/>
      <c r="DP32" s="473"/>
      <c r="DQ32" s="473"/>
      <c r="DR32" s="473"/>
      <c r="DS32" s="473"/>
      <c r="DT32" s="473"/>
      <c r="DU32" s="473"/>
      <c r="DV32" s="473"/>
      <c r="DW32" s="473"/>
      <c r="DX32" s="473"/>
      <c r="DY32" s="473"/>
      <c r="DZ32" s="473"/>
      <c r="EA32" s="473"/>
      <c r="EB32" s="473"/>
      <c r="EC32" s="473"/>
      <c r="ED32" s="473"/>
      <c r="EE32" s="473"/>
      <c r="EF32" s="473"/>
      <c r="EG32" s="473"/>
      <c r="EH32" s="473"/>
      <c r="EI32" s="473"/>
      <c r="EJ32" s="473"/>
      <c r="EK32" s="473"/>
      <c r="EL32" s="473"/>
      <c r="EM32" s="473"/>
      <c r="EN32" s="473"/>
      <c r="EO32" s="473"/>
      <c r="EP32" s="473"/>
      <c r="EQ32" s="473"/>
      <c r="ER32" s="473"/>
      <c r="ES32" s="473"/>
      <c r="ET32" s="473"/>
      <c r="EU32" s="473"/>
      <c r="EV32" s="473"/>
      <c r="EW32" s="473"/>
      <c r="EX32" s="473"/>
      <c r="EY32" s="473"/>
      <c r="EZ32" s="473"/>
      <c r="FA32" s="473"/>
      <c r="FB32" s="473"/>
      <c r="FC32" s="473"/>
      <c r="FD32" s="473"/>
      <c r="FE32" s="473"/>
      <c r="FF32" s="473"/>
      <c r="FG32" s="473"/>
      <c r="FH32" s="473"/>
      <c r="FI32" s="473"/>
      <c r="FJ32" s="473"/>
      <c r="FK32" s="473"/>
      <c r="FL32" s="473"/>
      <c r="FM32" s="473"/>
      <c r="FN32" s="473"/>
      <c r="FO32" s="473"/>
      <c r="FP32" s="473"/>
      <c r="FQ32" s="473"/>
      <c r="FR32" s="473"/>
      <c r="FS32" s="473"/>
      <c r="FT32" s="473"/>
      <c r="FU32" s="473"/>
      <c r="FV32" s="473"/>
      <c r="FW32" s="473"/>
      <c r="FX32" s="473"/>
      <c r="FY32" s="473"/>
      <c r="FZ32" s="473"/>
      <c r="GA32" s="473"/>
      <c r="GB32" s="473"/>
      <c r="GC32" s="473"/>
      <c r="GD32" s="473"/>
      <c r="GE32" s="473"/>
      <c r="GF32" s="473"/>
      <c r="GG32" s="473"/>
      <c r="GH32" s="473"/>
      <c r="GI32" s="473"/>
      <c r="GJ32" s="473"/>
      <c r="GK32" s="473"/>
      <c r="GL32" s="473"/>
      <c r="GM32" s="473"/>
      <c r="GN32" s="473"/>
      <c r="GO32" s="473"/>
      <c r="GP32" s="473"/>
      <c r="GQ32" s="473"/>
      <c r="GR32" s="473"/>
      <c r="GS32" s="473"/>
      <c r="GT32" s="473"/>
      <c r="GU32" s="473"/>
      <c r="GV32" s="473"/>
      <c r="GW32" s="473"/>
      <c r="GX32" s="473"/>
      <c r="GY32" s="473"/>
      <c r="GZ32" s="473"/>
      <c r="HA32" s="473"/>
      <c r="HB32" s="473"/>
      <c r="HC32" s="473"/>
      <c r="HD32" s="473"/>
      <c r="HE32" s="473"/>
      <c r="HF32" s="473"/>
      <c r="HG32" s="473"/>
      <c r="HH32" s="473"/>
      <c r="HI32" s="473"/>
      <c r="HJ32" s="473"/>
      <c r="HK32" s="473"/>
      <c r="HL32" s="473"/>
      <c r="HM32" s="473"/>
      <c r="HN32" s="473"/>
      <c r="HO32" s="473"/>
      <c r="HP32" s="473"/>
      <c r="HQ32" s="473"/>
      <c r="HR32" s="473"/>
      <c r="HS32" s="473"/>
      <c r="HT32" s="473"/>
      <c r="HU32" s="473"/>
      <c r="HV32" s="473"/>
      <c r="HW32" s="473"/>
      <c r="HX32" s="473"/>
      <c r="HY32" s="473"/>
      <c r="HZ32" s="473"/>
      <c r="IA32" s="473"/>
      <c r="IB32" s="473"/>
      <c r="IC32" s="473"/>
      <c r="ID32" s="473"/>
      <c r="IE32" s="473"/>
      <c r="IF32" s="473"/>
      <c r="IG32" s="473"/>
      <c r="IH32" s="473"/>
      <c r="II32" s="473"/>
      <c r="IJ32" s="473"/>
      <c r="IK32" s="473"/>
      <c r="IL32" s="473"/>
      <c r="IM32" s="473"/>
      <c r="IN32" s="473"/>
      <c r="IO32" s="473"/>
      <c r="IP32" s="473"/>
      <c r="IQ32" s="473"/>
      <c r="IR32" s="473"/>
      <c r="IS32" s="473"/>
      <c r="IT32" s="473"/>
      <c r="IU32" s="473"/>
      <c r="IV32" s="473"/>
      <c r="IW32" s="473"/>
      <c r="IX32" s="473"/>
      <c r="IY32" s="473"/>
      <c r="IZ32" s="473"/>
      <c r="JA32" s="473"/>
      <c r="JB32" s="473"/>
      <c r="JC32" s="473"/>
      <c r="JD32" s="473"/>
      <c r="JE32" s="473"/>
      <c r="JF32" s="473"/>
      <c r="JG32" s="473"/>
      <c r="JH32" s="473"/>
      <c r="JI32" s="473"/>
      <c r="JJ32" s="473"/>
      <c r="JK32" s="473"/>
      <c r="JL32" s="473"/>
      <c r="JM32" s="473"/>
      <c r="JN32" s="473"/>
      <c r="JO32" s="473"/>
      <c r="JP32" s="473"/>
      <c r="JQ32" s="473"/>
      <c r="JR32" s="473"/>
      <c r="JS32" s="473"/>
      <c r="JT32" s="473"/>
      <c r="JU32" s="473"/>
      <c r="JV32" s="473"/>
      <c r="JW32" s="473"/>
      <c r="JX32" s="473"/>
      <c r="JY32" s="473"/>
      <c r="JZ32" s="473"/>
      <c r="KA32" s="473"/>
      <c r="KB32" s="473"/>
      <c r="KC32" s="473"/>
      <c r="KD32" s="473"/>
      <c r="KE32" s="473"/>
      <c r="KF32" s="473"/>
      <c r="KG32" s="473"/>
      <c r="KH32" s="473"/>
      <c r="KI32" s="473"/>
      <c r="KJ32" s="473"/>
      <c r="KK32" s="473"/>
      <c r="KL32" s="473"/>
      <c r="KM32" s="473"/>
      <c r="KN32" s="473"/>
      <c r="KO32" s="473"/>
      <c r="KP32" s="473"/>
      <c r="KQ32" s="473"/>
      <c r="KR32" s="473"/>
      <c r="KS32" s="473"/>
      <c r="KT32" s="473"/>
      <c r="KU32" s="473"/>
      <c r="KV32" s="473"/>
      <c r="KW32" s="473"/>
      <c r="KX32" s="473"/>
      <c r="KY32" s="473"/>
      <c r="KZ32" s="473"/>
      <c r="LA32" s="473"/>
      <c r="LB32" s="473"/>
      <c r="LC32" s="473"/>
      <c r="LD32" s="473"/>
      <c r="LE32" s="473"/>
      <c r="LF32" s="473"/>
      <c r="LG32" s="473"/>
      <c r="LH32" s="473"/>
      <c r="LI32" s="473"/>
      <c r="LJ32" s="473"/>
      <c r="LK32" s="473"/>
      <c r="LL32" s="473"/>
      <c r="LM32" s="473"/>
      <c r="LN32" s="473"/>
      <c r="LO32" s="473"/>
      <c r="LP32" s="473"/>
      <c r="LQ32" s="473"/>
      <c r="LR32" s="473"/>
      <c r="LS32" s="473"/>
      <c r="LT32" s="473"/>
      <c r="LU32" s="473"/>
      <c r="LV32" s="473"/>
      <c r="LW32" s="473"/>
      <c r="LX32" s="473"/>
      <c r="LY32" s="473"/>
      <c r="LZ32" s="473"/>
      <c r="MA32" s="473"/>
      <c r="MB32" s="473"/>
      <c r="MC32" s="473"/>
      <c r="MD32" s="473"/>
      <c r="ME32" s="473"/>
      <c r="MF32" s="473"/>
      <c r="MG32" s="473"/>
      <c r="MH32" s="473"/>
      <c r="MI32" s="473"/>
      <c r="MJ32" s="473"/>
      <c r="MK32" s="473"/>
      <c r="ML32" s="473"/>
      <c r="MM32" s="473"/>
      <c r="MN32" s="473"/>
      <c r="MO32" s="473"/>
      <c r="MP32" s="473"/>
      <c r="MQ32" s="473"/>
      <c r="MR32" s="473"/>
      <c r="MS32" s="473"/>
      <c r="MT32" s="473"/>
      <c r="MU32" s="473"/>
      <c r="MV32" s="473"/>
      <c r="MW32" s="473"/>
      <c r="MX32" s="473"/>
      <c r="MY32" s="473"/>
      <c r="MZ32" s="473"/>
      <c r="NA32" s="473"/>
    </row>
    <row r="33" spans="1:366" s="474" customFormat="1" ht="20.25" customHeight="1">
      <c r="A33" s="454" t="str">
        <f t="shared" si="1"/>
        <v>NEBAIR LAKHDAR 1TFT-II-PL-0416</v>
      </c>
      <c r="B33" s="455" t="str">
        <f>IF($G33="","",VLOOKUP($G33,WPS!$D$1:$AN$995,35,0))</f>
        <v>TFT II / TFT SUD GAZ 
FIELD DEVELOPMENT</v>
      </c>
      <c r="C33" s="455" t="str">
        <f>IF($G33="","",VLOOKUP($G33,WPS!$D$1:$AN$995,33,0))</f>
        <v>API 1104</v>
      </c>
      <c r="D33" s="455" t="str">
        <f>IF($G33="","",VLOOKUP($G33,WPS!$D$1:$AN$995,34,0))</f>
        <v>API 1104</v>
      </c>
      <c r="E33" s="642" t="s">
        <v>819</v>
      </c>
      <c r="F33" s="642" t="s">
        <v>828</v>
      </c>
      <c r="G33" s="456" t="s">
        <v>598</v>
      </c>
      <c r="H33" s="456" t="s">
        <v>397</v>
      </c>
      <c r="I33" s="458">
        <v>16</v>
      </c>
      <c r="J33" s="457">
        <v>9.52</v>
      </c>
      <c r="K33" s="457" t="s">
        <v>613</v>
      </c>
      <c r="L33" s="481">
        <v>46246</v>
      </c>
      <c r="M33" s="482" t="s">
        <v>475</v>
      </c>
      <c r="N33" s="457"/>
      <c r="O33" s="460"/>
      <c r="P33" s="456"/>
      <c r="Q33" s="375" t="s">
        <v>823</v>
      </c>
      <c r="R33" s="375" t="s">
        <v>823</v>
      </c>
      <c r="S33" s="456"/>
      <c r="T33" s="460"/>
      <c r="U33" s="462" t="str">
        <f t="shared" si="2"/>
        <v>API5L_X52</v>
      </c>
      <c r="V33" s="463" t="str">
        <f>IF($G33="","",VLOOKUP($G33,WPS!$D$1:$AL$995,17,0))</f>
        <v xml:space="preserve">GMAW :With/Without Backing  FCAW:Without Backing </v>
      </c>
      <c r="W33" s="463" t="str">
        <f>IF($G33="","",VLOOKUP($G33,WPS!$D$1:$AL$995,25,0))</f>
        <v>WF-5</v>
      </c>
      <c r="X33" s="464" t="str">
        <f>IF($G33="","",VLOOKUP($G33,WPS!$D$1:$AL$995,26,0))</f>
        <v>WF-6e</v>
      </c>
      <c r="Y33" s="464" t="str">
        <f>IF($G33="","",VLOOKUP($G33,WPS!$D$1:$AL$995,27,0))</f>
        <v>A5.18</v>
      </c>
      <c r="Z33" s="464" t="str">
        <f>IF($G33="","",VLOOKUP($G33,WPS!$D$1:$AL$995,28,0))</f>
        <v>A5.20 or A5.36</v>
      </c>
      <c r="AA33" s="464" t="str">
        <f t="shared" si="11"/>
        <v>&gt; 12,750''  (323,9mm)</v>
      </c>
      <c r="AB33" s="464" t="str">
        <f t="shared" si="3"/>
        <v>Unlimited</v>
      </c>
      <c r="AC33" s="464" t="str">
        <f t="shared" si="4"/>
        <v xml:space="preserve"> SMAW ≥  3,9 mm</v>
      </c>
      <c r="AD33" s="464" t="str">
        <f t="shared" si="5"/>
        <v>≤ 19,05mm</v>
      </c>
      <c r="AE33" s="463" t="str">
        <f>IF(G33="","",VLOOKUP(G33,WPS!$D$1:$AH$4735,3,0))</f>
        <v>GMAW FCAW</v>
      </c>
      <c r="AF33" s="463" t="str">
        <f>IF(AND($G33&lt;&gt;"",$D33="API 1104"),U33,IF(AND($G33&lt;&gt;"",$D33="ASME IX"),VLOOKUP($G33,WPS!$D$1:$AZ$995,42,0),""))</f>
        <v>API5L_X52</v>
      </c>
      <c r="AG33" s="464" t="str">
        <f>IF(G33="","",VLOOKUP(G33,WPS!$D$1:$AH$4735,2,0))</f>
        <v>D</v>
      </c>
      <c r="AH33" s="464" t="str">
        <f t="shared" si="6"/>
        <v>1G</v>
      </c>
      <c r="AI33" s="464" t="str">
        <f t="shared" si="7"/>
        <v>semi auto</v>
      </c>
      <c r="AJ33" s="464" t="s">
        <v>34</v>
      </c>
      <c r="AK33" s="463" t="str">
        <f t="shared" si="8"/>
        <v>Rotation</v>
      </c>
      <c r="AL33" s="463" t="str">
        <f>IF($G33="","",VLOOKUP($G33,WPS!$D$1:$AL$995,18,0))</f>
        <v>100%CO2(Root &amp; Hot P)
80%Ar+20%Co2(F&amp;C)</v>
      </c>
      <c r="AM33" s="464" t="str">
        <f>IF($G33="","",VLOOKUP($G33,WPS!$D$1:$AL$995,19,0))</f>
        <v>Grp F N°5</v>
      </c>
      <c r="AN33" s="464" t="str">
        <f>IF($G33="","",VLOOKUP($G33,WPS!$D$1:$AL$995,20,0))</f>
        <v>Grp F N°7</v>
      </c>
      <c r="AO33" s="464" t="str">
        <f>IF($G33="","",VLOOKUP($G33,WPS!$D$1:$AL$995,21,0))</f>
        <v>A5.18</v>
      </c>
      <c r="AP33" s="464" t="str">
        <f>IF($G33="","",VLOOKUP($G33,WPS!$D$1:$AL$995,22,0))</f>
        <v>A5.20</v>
      </c>
      <c r="AQ33" s="464" t="str">
        <f>IF($G33="","",VLOOKUP($G33,WPS!$D$1:$AL$995,23,0))</f>
        <v>ER 70 S-6</v>
      </c>
      <c r="AR33" s="464" t="str">
        <f>IF($G33="","",VLOOKUP($G33,WPS!$D$1:$AL$995,24,0))</f>
        <v>E 71 T1 C</v>
      </c>
      <c r="AS33" s="464" t="str">
        <f t="shared" si="9"/>
        <v>F</v>
      </c>
      <c r="AT33" s="465" t="str">
        <f>IF($G33="","",VLOOKUP($G33,WPS!$D$1:$AL$995,29,0))</f>
        <v>DC</v>
      </c>
      <c r="AU33" s="465" t="str">
        <f>IF($G33="","",VLOOKUP($G33,WPS!$D$1:$AL$995,30,0))</f>
        <v>(+)</v>
      </c>
      <c r="AV33" s="465" t="str">
        <f>IF($G33="","",VLOOKUP($G33,WPS!$D$1:$AL$995,31,0))</f>
        <v>(+)</v>
      </c>
      <c r="AW33" s="463" t="str">
        <f t="shared" si="10"/>
        <v>GMAW :With/Without  FCAW  : With</v>
      </c>
      <c r="AX33" s="464" t="str">
        <f>IF($G33="","",VLOOKUP($G33,WPS!$D$1:$AL$995,15,0))</f>
        <v>50°C Min</v>
      </c>
      <c r="AY33" s="463" t="str">
        <f>IF($G33="","",VLOOKUP($G33,WPS!$D$1:$AX$995,44,0))</f>
        <v>ASME B31.3 édition 2020</v>
      </c>
      <c r="AZ33" s="464">
        <f>IFERROR(VLOOKUP(I33,Feuil1!$O$4:$P$34,2,0),"")</f>
        <v>406.4</v>
      </c>
      <c r="BA33" s="483"/>
      <c r="BB33" s="507">
        <f>IFERROR(VLOOKUP(I33,Feuil1!$O$4:$P$32,2,0),"")</f>
        <v>406.4</v>
      </c>
      <c r="BC33" s="508" t="str">
        <f>IF($G33="","",VLOOKUP($G33,WPS!$D$1:$AL$995,2,0))</f>
        <v>D</v>
      </c>
      <c r="BD33" s="509" t="str">
        <f>IF(M33='VT-PPL'!$Y$6,1,"")</f>
        <v/>
      </c>
      <c r="BE33" s="510" t="str">
        <f>IF(BD33="","",COUNTIF(BD$2:$BD33,BD33))</f>
        <v/>
      </c>
      <c r="BF33" s="509" t="str">
        <f>IF(P33='RT-PPL'!$Q$6,1,"")</f>
        <v/>
      </c>
      <c r="BG33" s="511" t="str">
        <f>IF(BF33="","",COUNTIF(BF$2:$BF33,BF33))</f>
        <v/>
      </c>
      <c r="BH33" s="508" t="str">
        <f>+IF(L33=HOMO!$K$4,1,"")</f>
        <v/>
      </c>
      <c r="BI33" s="510" t="str">
        <f>IF(BH33="","",COUNTIF(BH$2:$BH33,BH33))</f>
        <v/>
      </c>
      <c r="BJ33" s="509" t="str">
        <f>IF(AND(K33="A",M33=Prog!$L$12),1,"")</f>
        <v/>
      </c>
      <c r="BK33" s="510" t="str">
        <f>IF(BJ33="","",COUNTIF(BJ$2:$BJ33,BJ33))</f>
        <v/>
      </c>
      <c r="BL33" s="562">
        <v>32</v>
      </c>
      <c r="BM33" s="506"/>
      <c r="BN33" s="473"/>
      <c r="BO33" s="473"/>
      <c r="BP33" s="473"/>
      <c r="BQ33" s="473"/>
      <c r="BR33" s="473"/>
      <c r="BS33" s="473"/>
      <c r="BT33" s="473"/>
      <c r="BU33" s="473"/>
      <c r="BV33" s="473"/>
      <c r="BW33" s="473"/>
      <c r="BX33" s="473"/>
      <c r="BY33" s="473"/>
      <c r="BZ33" s="473"/>
      <c r="CA33" s="473"/>
      <c r="CB33" s="473"/>
      <c r="CC33" s="473"/>
      <c r="CD33" s="473"/>
      <c r="CE33" s="473"/>
      <c r="CF33" s="473"/>
      <c r="CG33" s="473"/>
      <c r="CH33" s="473"/>
      <c r="CI33" s="473"/>
      <c r="CJ33" s="473"/>
      <c r="CK33" s="473"/>
      <c r="CL33" s="473"/>
      <c r="CM33" s="473"/>
      <c r="CN33" s="473"/>
      <c r="CO33" s="473"/>
      <c r="CP33" s="473"/>
      <c r="CQ33" s="473"/>
      <c r="CR33" s="473"/>
      <c r="CS33" s="473"/>
      <c r="CT33" s="473"/>
      <c r="CU33" s="473"/>
      <c r="CV33" s="473"/>
      <c r="CW33" s="473"/>
      <c r="CX33" s="473"/>
      <c r="CY33" s="473"/>
      <c r="CZ33" s="473"/>
      <c r="DA33" s="473"/>
      <c r="DB33" s="473"/>
      <c r="DC33" s="473"/>
      <c r="DD33" s="473"/>
      <c r="DE33" s="473"/>
      <c r="DF33" s="473"/>
      <c r="DG33" s="473"/>
      <c r="DH33" s="473"/>
      <c r="DI33" s="473"/>
      <c r="DJ33" s="473"/>
      <c r="DK33" s="473"/>
      <c r="DL33" s="473"/>
      <c r="DM33" s="473"/>
      <c r="DN33" s="473"/>
      <c r="DO33" s="473"/>
      <c r="DP33" s="473"/>
      <c r="DQ33" s="473"/>
      <c r="DR33" s="473"/>
      <c r="DS33" s="473"/>
      <c r="DT33" s="473"/>
      <c r="DU33" s="473"/>
      <c r="DV33" s="473"/>
      <c r="DW33" s="473"/>
      <c r="DX33" s="473"/>
      <c r="DY33" s="473"/>
      <c r="DZ33" s="473"/>
      <c r="EA33" s="473"/>
      <c r="EB33" s="473"/>
      <c r="EC33" s="473"/>
      <c r="ED33" s="473"/>
      <c r="EE33" s="473"/>
      <c r="EF33" s="473"/>
      <c r="EG33" s="473"/>
      <c r="EH33" s="473"/>
      <c r="EI33" s="473"/>
      <c r="EJ33" s="473"/>
      <c r="EK33" s="473"/>
      <c r="EL33" s="473"/>
      <c r="EM33" s="473"/>
      <c r="EN33" s="473"/>
      <c r="EO33" s="473"/>
      <c r="EP33" s="473"/>
      <c r="EQ33" s="473"/>
      <c r="ER33" s="473"/>
      <c r="ES33" s="473"/>
      <c r="ET33" s="473"/>
      <c r="EU33" s="473"/>
      <c r="EV33" s="473"/>
      <c r="EW33" s="473"/>
      <c r="EX33" s="473"/>
      <c r="EY33" s="473"/>
      <c r="EZ33" s="473"/>
      <c r="FA33" s="473"/>
      <c r="FB33" s="473"/>
      <c r="FC33" s="473"/>
      <c r="FD33" s="473"/>
      <c r="FE33" s="473"/>
      <c r="FF33" s="473"/>
      <c r="FG33" s="473"/>
      <c r="FH33" s="473"/>
      <c r="FI33" s="473"/>
      <c r="FJ33" s="473"/>
      <c r="FK33" s="473"/>
      <c r="FL33" s="473"/>
      <c r="FM33" s="473"/>
      <c r="FN33" s="473"/>
      <c r="FO33" s="473"/>
      <c r="FP33" s="473"/>
      <c r="FQ33" s="473"/>
      <c r="FR33" s="473"/>
      <c r="FS33" s="473"/>
      <c r="FT33" s="473"/>
      <c r="FU33" s="473"/>
      <c r="FV33" s="473"/>
      <c r="FW33" s="473"/>
      <c r="FX33" s="473"/>
      <c r="FY33" s="473"/>
      <c r="FZ33" s="473"/>
      <c r="GA33" s="473"/>
      <c r="GB33" s="473"/>
      <c r="GC33" s="473"/>
      <c r="GD33" s="473"/>
      <c r="GE33" s="473"/>
      <c r="GF33" s="473"/>
      <c r="GG33" s="473"/>
      <c r="GH33" s="473"/>
      <c r="GI33" s="473"/>
      <c r="GJ33" s="473"/>
      <c r="GK33" s="473"/>
      <c r="GL33" s="473"/>
      <c r="GM33" s="473"/>
      <c r="GN33" s="473"/>
      <c r="GO33" s="473"/>
      <c r="GP33" s="473"/>
      <c r="GQ33" s="473"/>
      <c r="GR33" s="473"/>
      <c r="GS33" s="473"/>
      <c r="GT33" s="473"/>
      <c r="GU33" s="473"/>
      <c r="GV33" s="473"/>
      <c r="GW33" s="473"/>
      <c r="GX33" s="473"/>
      <c r="GY33" s="473"/>
      <c r="GZ33" s="473"/>
      <c r="HA33" s="473"/>
      <c r="HB33" s="473"/>
      <c r="HC33" s="473"/>
      <c r="HD33" s="473"/>
      <c r="HE33" s="473"/>
      <c r="HF33" s="473"/>
      <c r="HG33" s="473"/>
      <c r="HH33" s="473"/>
      <c r="HI33" s="473"/>
      <c r="HJ33" s="473"/>
      <c r="HK33" s="473"/>
      <c r="HL33" s="473"/>
      <c r="HM33" s="473"/>
      <c r="HN33" s="473"/>
      <c r="HO33" s="473"/>
      <c r="HP33" s="473"/>
      <c r="HQ33" s="473"/>
      <c r="HR33" s="473"/>
      <c r="HS33" s="473"/>
      <c r="HT33" s="473"/>
      <c r="HU33" s="473"/>
      <c r="HV33" s="473"/>
      <c r="HW33" s="473"/>
      <c r="HX33" s="473"/>
      <c r="HY33" s="473"/>
      <c r="HZ33" s="473"/>
      <c r="IA33" s="473"/>
      <c r="IB33" s="473"/>
      <c r="IC33" s="473"/>
      <c r="ID33" s="473"/>
      <c r="IE33" s="473"/>
      <c r="IF33" s="473"/>
      <c r="IG33" s="473"/>
      <c r="IH33" s="473"/>
      <c r="II33" s="473"/>
      <c r="IJ33" s="473"/>
      <c r="IK33" s="473"/>
      <c r="IL33" s="473"/>
      <c r="IM33" s="473"/>
      <c r="IN33" s="473"/>
      <c r="IO33" s="473"/>
      <c r="IP33" s="473"/>
      <c r="IQ33" s="473"/>
      <c r="IR33" s="473"/>
      <c r="IS33" s="473"/>
      <c r="IT33" s="473"/>
      <c r="IU33" s="473"/>
      <c r="IV33" s="473"/>
      <c r="IW33" s="473"/>
      <c r="IX33" s="473"/>
      <c r="IY33" s="473"/>
      <c r="IZ33" s="473"/>
      <c r="JA33" s="473"/>
      <c r="JB33" s="473"/>
      <c r="JC33" s="473"/>
      <c r="JD33" s="473"/>
      <c r="JE33" s="473"/>
      <c r="JF33" s="473"/>
      <c r="JG33" s="473"/>
      <c r="JH33" s="473"/>
      <c r="JI33" s="473"/>
      <c r="JJ33" s="473"/>
      <c r="JK33" s="473"/>
      <c r="JL33" s="473"/>
      <c r="JM33" s="473"/>
      <c r="JN33" s="473"/>
      <c r="JO33" s="473"/>
      <c r="JP33" s="473"/>
      <c r="JQ33" s="473"/>
      <c r="JR33" s="473"/>
      <c r="JS33" s="473"/>
      <c r="JT33" s="473"/>
      <c r="JU33" s="473"/>
      <c r="JV33" s="473"/>
      <c r="JW33" s="473"/>
      <c r="JX33" s="473"/>
      <c r="JY33" s="473"/>
      <c r="JZ33" s="473"/>
      <c r="KA33" s="473"/>
      <c r="KB33" s="473"/>
      <c r="KC33" s="473"/>
      <c r="KD33" s="473"/>
      <c r="KE33" s="473"/>
      <c r="KF33" s="473"/>
      <c r="KG33" s="473"/>
      <c r="KH33" s="473"/>
      <c r="KI33" s="473"/>
      <c r="KJ33" s="473"/>
      <c r="KK33" s="473"/>
      <c r="KL33" s="473"/>
      <c r="KM33" s="473"/>
      <c r="KN33" s="473"/>
      <c r="KO33" s="473"/>
      <c r="KP33" s="473"/>
      <c r="KQ33" s="473"/>
      <c r="KR33" s="473"/>
      <c r="KS33" s="473"/>
      <c r="KT33" s="473"/>
      <c r="KU33" s="473"/>
      <c r="KV33" s="473"/>
      <c r="KW33" s="473"/>
      <c r="KX33" s="473"/>
      <c r="KY33" s="473"/>
      <c r="KZ33" s="473"/>
      <c r="LA33" s="473"/>
      <c r="LB33" s="473"/>
      <c r="LC33" s="473"/>
      <c r="LD33" s="473"/>
      <c r="LE33" s="473"/>
      <c r="LF33" s="473"/>
      <c r="LG33" s="473"/>
      <c r="LH33" s="473"/>
      <c r="LI33" s="473"/>
      <c r="LJ33" s="473"/>
      <c r="LK33" s="473"/>
      <c r="LL33" s="473"/>
      <c r="LM33" s="473"/>
      <c r="LN33" s="473"/>
      <c r="LO33" s="473"/>
      <c r="LP33" s="473"/>
      <c r="LQ33" s="473"/>
      <c r="LR33" s="473"/>
      <c r="LS33" s="473"/>
      <c r="LT33" s="473"/>
      <c r="LU33" s="473"/>
      <c r="LV33" s="473"/>
      <c r="LW33" s="473"/>
      <c r="LX33" s="473"/>
      <c r="LY33" s="473"/>
      <c r="LZ33" s="473"/>
      <c r="MA33" s="473"/>
      <c r="MB33" s="473"/>
      <c r="MC33" s="473"/>
      <c r="MD33" s="473"/>
      <c r="ME33" s="473"/>
      <c r="MF33" s="473"/>
      <c r="MG33" s="473"/>
      <c r="MH33" s="473"/>
      <c r="MI33" s="473"/>
      <c r="MJ33" s="473"/>
      <c r="MK33" s="473"/>
      <c r="ML33" s="473"/>
      <c r="MM33" s="473"/>
      <c r="MN33" s="473"/>
      <c r="MO33" s="473"/>
      <c r="MP33" s="473"/>
      <c r="MQ33" s="473"/>
      <c r="MR33" s="473"/>
      <c r="MS33" s="473"/>
      <c r="MT33" s="473"/>
      <c r="MU33" s="473"/>
      <c r="MV33" s="473"/>
      <c r="MW33" s="473"/>
      <c r="MX33" s="473"/>
      <c r="MY33" s="473"/>
      <c r="MZ33" s="473"/>
      <c r="NA33" s="473"/>
    </row>
    <row r="34" spans="1:366" s="474" customFormat="1" ht="20.25" customHeight="1">
      <c r="A34" s="454" t="str">
        <f t="shared" si="1"/>
        <v>HAMMOU REYAD 1TFT-II-PL-0416</v>
      </c>
      <c r="B34" s="455" t="str">
        <f>IF($G34="","",VLOOKUP($G34,WPS!$D$1:$AN$995,35,0))</f>
        <v>TFT II / TFT SUD GAZ 
FIELD DEVELOPMENT</v>
      </c>
      <c r="C34" s="455" t="str">
        <f>IF($G34="","",VLOOKUP($G34,WPS!$D$1:$AN$995,33,0))</f>
        <v>API 1104</v>
      </c>
      <c r="D34" s="455" t="str">
        <f>IF($G34="","",VLOOKUP($G34,WPS!$D$1:$AN$995,34,0))</f>
        <v>API 1104</v>
      </c>
      <c r="E34" s="642" t="s">
        <v>820</v>
      </c>
      <c r="F34" s="642" t="s">
        <v>865</v>
      </c>
      <c r="G34" s="456" t="s">
        <v>598</v>
      </c>
      <c r="H34" s="456" t="s">
        <v>397</v>
      </c>
      <c r="I34" s="458">
        <v>16</v>
      </c>
      <c r="J34" s="457">
        <v>9.52</v>
      </c>
      <c r="K34" s="457" t="s">
        <v>613</v>
      </c>
      <c r="L34" s="481">
        <v>46246</v>
      </c>
      <c r="M34" s="482" t="s">
        <v>475</v>
      </c>
      <c r="N34" s="457"/>
      <c r="O34" s="460"/>
      <c r="P34" s="456"/>
      <c r="Q34" s="375" t="s">
        <v>823</v>
      </c>
      <c r="R34" s="375" t="s">
        <v>823</v>
      </c>
      <c r="S34" s="456"/>
      <c r="T34" s="460"/>
      <c r="U34" s="462" t="str">
        <f t="shared" si="2"/>
        <v>API5L_X52</v>
      </c>
      <c r="V34" s="463" t="str">
        <f>IF($G34="","",VLOOKUP($G34,WPS!$D$1:$AL$995,17,0))</f>
        <v xml:space="preserve">GMAW :With/Without Backing  FCAW:Without Backing </v>
      </c>
      <c r="W34" s="463" t="str">
        <f>IF($G34="","",VLOOKUP($G34,WPS!$D$1:$AL$995,25,0))</f>
        <v>WF-5</v>
      </c>
      <c r="X34" s="464" t="str">
        <f>IF($G34="","",VLOOKUP($G34,WPS!$D$1:$AL$995,26,0))</f>
        <v>WF-6e</v>
      </c>
      <c r="Y34" s="464" t="str">
        <f>IF($G34="","",VLOOKUP($G34,WPS!$D$1:$AL$995,27,0))</f>
        <v>A5.18</v>
      </c>
      <c r="Z34" s="464" t="str">
        <f>IF($G34="","",VLOOKUP($G34,WPS!$D$1:$AL$995,28,0))</f>
        <v>A5.20 or A5.36</v>
      </c>
      <c r="AA34" s="464" t="str">
        <f t="shared" si="11"/>
        <v>&gt; 12,750''  (323,9mm)</v>
      </c>
      <c r="AB34" s="464" t="str">
        <f t="shared" si="3"/>
        <v>Unlimited</v>
      </c>
      <c r="AC34" s="464" t="str">
        <f t="shared" si="4"/>
        <v xml:space="preserve"> SMAW ≥  3,9 mm</v>
      </c>
      <c r="AD34" s="464" t="str">
        <f t="shared" si="5"/>
        <v>≤ 19,05mm</v>
      </c>
      <c r="AE34" s="463" t="str">
        <f>IF(G34="","",VLOOKUP(G34,WPS!$D$1:$AH$4735,3,0))</f>
        <v>GMAW FCAW</v>
      </c>
      <c r="AF34" s="463" t="str">
        <f>IF(AND($G34&lt;&gt;"",$D34="API 1104"),U34,IF(AND($G34&lt;&gt;"",$D34="ASME IX"),VLOOKUP($G34,WPS!$D$1:$AZ$995,42,0),""))</f>
        <v>API5L_X52</v>
      </c>
      <c r="AG34" s="464" t="str">
        <f>IF(G34="","",VLOOKUP(G34,WPS!$D$1:$AH$4735,2,0))</f>
        <v>D</v>
      </c>
      <c r="AH34" s="464" t="str">
        <f t="shared" si="6"/>
        <v>1G</v>
      </c>
      <c r="AI34" s="464" t="str">
        <f t="shared" si="7"/>
        <v>semi auto</v>
      </c>
      <c r="AJ34" s="464" t="s">
        <v>34</v>
      </c>
      <c r="AK34" s="463" t="str">
        <f t="shared" si="8"/>
        <v>Rotation</v>
      </c>
      <c r="AL34" s="463" t="str">
        <f>IF($G34="","",VLOOKUP($G34,WPS!$D$1:$AL$995,18,0))</f>
        <v>100%CO2(Root &amp; Hot P)
80%Ar+20%Co2(F&amp;C)</v>
      </c>
      <c r="AM34" s="464" t="str">
        <f>IF($G34="","",VLOOKUP($G34,WPS!$D$1:$AL$995,19,0))</f>
        <v>Grp F N°5</v>
      </c>
      <c r="AN34" s="464" t="str">
        <f>IF($G34="","",VLOOKUP($G34,WPS!$D$1:$AL$995,20,0))</f>
        <v>Grp F N°7</v>
      </c>
      <c r="AO34" s="464" t="str">
        <f>IF($G34="","",VLOOKUP($G34,WPS!$D$1:$AL$995,21,0))</f>
        <v>A5.18</v>
      </c>
      <c r="AP34" s="464" t="str">
        <f>IF($G34="","",VLOOKUP($G34,WPS!$D$1:$AL$995,22,0))</f>
        <v>A5.20</v>
      </c>
      <c r="AQ34" s="464" t="str">
        <f>IF($G34="","",VLOOKUP($G34,WPS!$D$1:$AL$995,23,0))</f>
        <v>ER 70 S-6</v>
      </c>
      <c r="AR34" s="464" t="str">
        <f>IF($G34="","",VLOOKUP($G34,WPS!$D$1:$AL$995,24,0))</f>
        <v>E 71 T1 C</v>
      </c>
      <c r="AS34" s="464" t="str">
        <f t="shared" si="9"/>
        <v>F</v>
      </c>
      <c r="AT34" s="465" t="str">
        <f>IF($G34="","",VLOOKUP($G34,WPS!$D$1:$AL$995,29,0))</f>
        <v>DC</v>
      </c>
      <c r="AU34" s="465" t="str">
        <f>IF($G34="","",VLOOKUP($G34,WPS!$D$1:$AL$995,30,0))</f>
        <v>(+)</v>
      </c>
      <c r="AV34" s="465" t="str">
        <f>IF($G34="","",VLOOKUP($G34,WPS!$D$1:$AL$995,31,0))</f>
        <v>(+)</v>
      </c>
      <c r="AW34" s="463" t="str">
        <f t="shared" si="10"/>
        <v>GMAW :With/Without  FCAW  : With</v>
      </c>
      <c r="AX34" s="464" t="str">
        <f>IF($G34="","",VLOOKUP($G34,WPS!$D$1:$AL$995,15,0))</f>
        <v>50°C Min</v>
      </c>
      <c r="AY34" s="463" t="str">
        <f>IF($G34="","",VLOOKUP($G34,WPS!$D$1:$AX$995,44,0))</f>
        <v>ASME B31.3 édition 2020</v>
      </c>
      <c r="AZ34" s="464">
        <f>IFERROR(VLOOKUP(I34,Feuil1!$O$4:$P$34,2,0),"")</f>
        <v>406.4</v>
      </c>
      <c r="BA34" s="466"/>
      <c r="BB34" s="507">
        <f>IFERROR(VLOOKUP(I34,Feuil1!$O$4:$P$32,2,0),"")</f>
        <v>406.4</v>
      </c>
      <c r="BC34" s="508" t="str">
        <f>IF($G34="","",VLOOKUP($G34,WPS!$D$1:$AL$995,2,0))</f>
        <v>D</v>
      </c>
      <c r="BD34" s="509" t="str">
        <f>IF(M34='VT-PPL'!$Y$6,1,"")</f>
        <v/>
      </c>
      <c r="BE34" s="510" t="str">
        <f>IF(BD34="","",COUNTIF(BD$2:$BD34,BD34))</f>
        <v/>
      </c>
      <c r="BF34" s="509" t="str">
        <f>IF(P34='RT-PPL'!$Q$6,1,"")</f>
        <v/>
      </c>
      <c r="BG34" s="511" t="str">
        <f>IF(BF34="","",COUNTIF(BF$2:$BF34,BF34))</f>
        <v/>
      </c>
      <c r="BH34" s="508" t="str">
        <f>+IF(L34=HOMO!$K$4,1,"")</f>
        <v/>
      </c>
      <c r="BI34" s="510" t="str">
        <f>IF(BH34="","",COUNTIF(BH$2:$BH34,BH34))</f>
        <v/>
      </c>
      <c r="BJ34" s="509" t="str">
        <f>IF(AND(K34="A",M34=Prog!$L$12),1,"")</f>
        <v/>
      </c>
      <c r="BK34" s="510" t="str">
        <f>IF(BJ34="","",COUNTIF(BJ$2:$BJ34,BJ34))</f>
        <v/>
      </c>
      <c r="BL34" s="562">
        <v>33</v>
      </c>
      <c r="BM34" s="506"/>
      <c r="BN34" s="473"/>
      <c r="BO34" s="473"/>
      <c r="BP34" s="473"/>
      <c r="BQ34" s="473"/>
      <c r="BR34" s="473"/>
      <c r="BS34" s="473"/>
      <c r="BT34" s="473"/>
      <c r="BU34" s="473"/>
      <c r="BV34" s="473"/>
      <c r="BW34" s="473"/>
      <c r="BX34" s="473"/>
      <c r="BY34" s="473"/>
      <c r="BZ34" s="473"/>
      <c r="CA34" s="473"/>
      <c r="CB34" s="473"/>
      <c r="CC34" s="473"/>
      <c r="CD34" s="473"/>
      <c r="CE34" s="473"/>
      <c r="CF34" s="473"/>
      <c r="CG34" s="473"/>
      <c r="CH34" s="473"/>
      <c r="CI34" s="473"/>
      <c r="CJ34" s="473"/>
      <c r="CK34" s="473"/>
      <c r="CL34" s="473"/>
      <c r="CM34" s="473"/>
      <c r="CN34" s="473"/>
      <c r="CO34" s="473"/>
      <c r="CP34" s="473"/>
      <c r="CQ34" s="473"/>
      <c r="CR34" s="473"/>
      <c r="CS34" s="473"/>
      <c r="CT34" s="473"/>
      <c r="CU34" s="473"/>
      <c r="CV34" s="473"/>
      <c r="CW34" s="473"/>
      <c r="CX34" s="473"/>
      <c r="CY34" s="473"/>
      <c r="CZ34" s="473"/>
      <c r="DA34" s="473"/>
      <c r="DB34" s="473"/>
      <c r="DC34" s="473"/>
      <c r="DD34" s="473"/>
      <c r="DE34" s="473"/>
      <c r="DF34" s="473"/>
      <c r="DG34" s="473"/>
      <c r="DH34" s="473"/>
      <c r="DI34" s="473"/>
      <c r="DJ34" s="473"/>
      <c r="DK34" s="473"/>
      <c r="DL34" s="473"/>
      <c r="DM34" s="473"/>
      <c r="DN34" s="473"/>
      <c r="DO34" s="473"/>
      <c r="DP34" s="473"/>
      <c r="DQ34" s="473"/>
      <c r="DR34" s="473"/>
      <c r="DS34" s="473"/>
      <c r="DT34" s="473"/>
      <c r="DU34" s="473"/>
      <c r="DV34" s="473"/>
      <c r="DW34" s="473"/>
      <c r="DX34" s="473"/>
      <c r="DY34" s="473"/>
      <c r="DZ34" s="473"/>
      <c r="EA34" s="473"/>
      <c r="EB34" s="473"/>
      <c r="EC34" s="473"/>
      <c r="ED34" s="473"/>
      <c r="EE34" s="473"/>
      <c r="EF34" s="473"/>
      <c r="EG34" s="473"/>
      <c r="EH34" s="473"/>
      <c r="EI34" s="473"/>
      <c r="EJ34" s="473"/>
      <c r="EK34" s="473"/>
      <c r="EL34" s="473"/>
      <c r="EM34" s="473"/>
      <c r="EN34" s="473"/>
      <c r="EO34" s="473"/>
      <c r="EP34" s="473"/>
      <c r="EQ34" s="473"/>
      <c r="ER34" s="473"/>
      <c r="ES34" s="473"/>
      <c r="ET34" s="473"/>
      <c r="EU34" s="473"/>
      <c r="EV34" s="473"/>
      <c r="EW34" s="473"/>
      <c r="EX34" s="473"/>
      <c r="EY34" s="473"/>
      <c r="EZ34" s="473"/>
      <c r="FA34" s="473"/>
      <c r="FB34" s="473"/>
      <c r="FC34" s="473"/>
      <c r="FD34" s="473"/>
      <c r="FE34" s="473"/>
      <c r="FF34" s="473"/>
      <c r="FG34" s="473"/>
      <c r="FH34" s="473"/>
      <c r="FI34" s="473"/>
      <c r="FJ34" s="473"/>
      <c r="FK34" s="473"/>
      <c r="FL34" s="473"/>
      <c r="FM34" s="473"/>
      <c r="FN34" s="473"/>
      <c r="FO34" s="473"/>
      <c r="FP34" s="473"/>
      <c r="FQ34" s="473"/>
      <c r="FR34" s="473"/>
      <c r="FS34" s="473"/>
      <c r="FT34" s="473"/>
      <c r="FU34" s="473"/>
      <c r="FV34" s="473"/>
      <c r="FW34" s="473"/>
      <c r="FX34" s="473"/>
      <c r="FY34" s="473"/>
      <c r="FZ34" s="473"/>
      <c r="GA34" s="473"/>
      <c r="GB34" s="473"/>
      <c r="GC34" s="473"/>
      <c r="GD34" s="473"/>
      <c r="GE34" s="473"/>
      <c r="GF34" s="473"/>
      <c r="GG34" s="473"/>
      <c r="GH34" s="473"/>
      <c r="GI34" s="473"/>
      <c r="GJ34" s="473"/>
      <c r="GK34" s="473"/>
      <c r="GL34" s="473"/>
      <c r="GM34" s="473"/>
      <c r="GN34" s="473"/>
      <c r="GO34" s="473"/>
      <c r="GP34" s="473"/>
      <c r="GQ34" s="473"/>
      <c r="GR34" s="473"/>
      <c r="GS34" s="473"/>
      <c r="GT34" s="473"/>
      <c r="GU34" s="473"/>
      <c r="GV34" s="473"/>
      <c r="GW34" s="473"/>
      <c r="GX34" s="473"/>
      <c r="GY34" s="473"/>
      <c r="GZ34" s="473"/>
      <c r="HA34" s="473"/>
      <c r="HB34" s="473"/>
      <c r="HC34" s="473"/>
      <c r="HD34" s="473"/>
      <c r="HE34" s="473"/>
      <c r="HF34" s="473"/>
      <c r="HG34" s="473"/>
      <c r="HH34" s="473"/>
      <c r="HI34" s="473"/>
      <c r="HJ34" s="473"/>
      <c r="HK34" s="473"/>
      <c r="HL34" s="473"/>
      <c r="HM34" s="473"/>
      <c r="HN34" s="473"/>
      <c r="HO34" s="473"/>
      <c r="HP34" s="473"/>
      <c r="HQ34" s="473"/>
      <c r="HR34" s="473"/>
      <c r="HS34" s="473"/>
      <c r="HT34" s="473"/>
      <c r="HU34" s="473"/>
      <c r="HV34" s="473"/>
      <c r="HW34" s="473"/>
      <c r="HX34" s="473"/>
      <c r="HY34" s="473"/>
      <c r="HZ34" s="473"/>
      <c r="IA34" s="473"/>
      <c r="IB34" s="473"/>
      <c r="IC34" s="473"/>
      <c r="ID34" s="473"/>
      <c r="IE34" s="473"/>
      <c r="IF34" s="473"/>
      <c r="IG34" s="473"/>
      <c r="IH34" s="473"/>
      <c r="II34" s="473"/>
      <c r="IJ34" s="473"/>
      <c r="IK34" s="473"/>
      <c r="IL34" s="473"/>
      <c r="IM34" s="473"/>
      <c r="IN34" s="473"/>
      <c r="IO34" s="473"/>
      <c r="IP34" s="473"/>
      <c r="IQ34" s="473"/>
      <c r="IR34" s="473"/>
      <c r="IS34" s="473"/>
      <c r="IT34" s="473"/>
      <c r="IU34" s="473"/>
      <c r="IV34" s="473"/>
      <c r="IW34" s="473"/>
      <c r="IX34" s="473"/>
      <c r="IY34" s="473"/>
      <c r="IZ34" s="473"/>
      <c r="JA34" s="473"/>
      <c r="JB34" s="473"/>
      <c r="JC34" s="473"/>
      <c r="JD34" s="473"/>
      <c r="JE34" s="473"/>
      <c r="JF34" s="473"/>
      <c r="JG34" s="473"/>
      <c r="JH34" s="473"/>
      <c r="JI34" s="473"/>
      <c r="JJ34" s="473"/>
      <c r="JK34" s="473"/>
      <c r="JL34" s="473"/>
      <c r="JM34" s="473"/>
      <c r="JN34" s="473"/>
      <c r="JO34" s="473"/>
      <c r="JP34" s="473"/>
      <c r="JQ34" s="473"/>
      <c r="JR34" s="473"/>
      <c r="JS34" s="473"/>
      <c r="JT34" s="473"/>
      <c r="JU34" s="473"/>
      <c r="JV34" s="473"/>
      <c r="JW34" s="473"/>
      <c r="JX34" s="473"/>
      <c r="JY34" s="473"/>
      <c r="JZ34" s="473"/>
      <c r="KA34" s="473"/>
      <c r="KB34" s="473"/>
      <c r="KC34" s="473"/>
      <c r="KD34" s="473"/>
      <c r="KE34" s="473"/>
      <c r="KF34" s="473"/>
      <c r="KG34" s="473"/>
      <c r="KH34" s="473"/>
      <c r="KI34" s="473"/>
      <c r="KJ34" s="473"/>
      <c r="KK34" s="473"/>
      <c r="KL34" s="473"/>
      <c r="KM34" s="473"/>
      <c r="KN34" s="473"/>
      <c r="KO34" s="473"/>
      <c r="KP34" s="473"/>
      <c r="KQ34" s="473"/>
      <c r="KR34" s="473"/>
      <c r="KS34" s="473"/>
      <c r="KT34" s="473"/>
      <c r="KU34" s="473"/>
      <c r="KV34" s="473"/>
      <c r="KW34" s="473"/>
      <c r="KX34" s="473"/>
      <c r="KY34" s="473"/>
      <c r="KZ34" s="473"/>
      <c r="LA34" s="473"/>
      <c r="LB34" s="473"/>
      <c r="LC34" s="473"/>
      <c r="LD34" s="473"/>
      <c r="LE34" s="473"/>
      <c r="LF34" s="473"/>
      <c r="LG34" s="473"/>
      <c r="LH34" s="473"/>
      <c r="LI34" s="473"/>
      <c r="LJ34" s="473"/>
      <c r="LK34" s="473"/>
      <c r="LL34" s="473"/>
      <c r="LM34" s="473"/>
      <c r="LN34" s="473"/>
      <c r="LO34" s="473"/>
      <c r="LP34" s="473"/>
      <c r="LQ34" s="473"/>
      <c r="LR34" s="473"/>
      <c r="LS34" s="473"/>
      <c r="LT34" s="473"/>
      <c r="LU34" s="473"/>
      <c r="LV34" s="473"/>
      <c r="LW34" s="473"/>
      <c r="LX34" s="473"/>
      <c r="LY34" s="473"/>
      <c r="LZ34" s="473"/>
      <c r="MA34" s="473"/>
      <c r="MB34" s="473"/>
      <c r="MC34" s="473"/>
      <c r="MD34" s="473"/>
      <c r="ME34" s="473"/>
      <c r="MF34" s="473"/>
      <c r="MG34" s="473"/>
      <c r="MH34" s="473"/>
      <c r="MI34" s="473"/>
      <c r="MJ34" s="473"/>
      <c r="MK34" s="473"/>
      <c r="ML34" s="473"/>
      <c r="MM34" s="473"/>
      <c r="MN34" s="473"/>
      <c r="MO34" s="473"/>
      <c r="MP34" s="473"/>
      <c r="MQ34" s="473"/>
      <c r="MR34" s="473"/>
      <c r="MS34" s="473"/>
      <c r="MT34" s="473"/>
      <c r="MU34" s="473"/>
      <c r="MV34" s="473"/>
      <c r="MW34" s="473"/>
      <c r="MX34" s="473"/>
      <c r="MY34" s="473"/>
      <c r="MZ34" s="473"/>
      <c r="NA34" s="473"/>
    </row>
    <row r="35" spans="1:366" s="474" customFormat="1" ht="20.25" customHeight="1">
      <c r="A35" s="454" t="str">
        <f t="shared" si="1"/>
        <v>BEN MAISA MOHAMEDTFT-II-PL-0316</v>
      </c>
      <c r="B35" s="455" t="str">
        <f>IF($G35="","",VLOOKUP($G35,WPS!$D$1:$AN$995,35,0))</f>
        <v>TFT II / TFT SUD GAZ 
FIELD DEVELOPMENT</v>
      </c>
      <c r="C35" s="455" t="str">
        <f>IF($G35="","",VLOOKUP($G35,WPS!$D$1:$AN$995,33,0))</f>
        <v>API 1104</v>
      </c>
      <c r="D35" s="455" t="str">
        <f>IF($G35="","",VLOOKUP($G35,WPS!$D$1:$AN$995,34,0))</f>
        <v>API 1104</v>
      </c>
      <c r="E35" s="642" t="s">
        <v>680</v>
      </c>
      <c r="F35" s="642" t="s">
        <v>797</v>
      </c>
      <c r="G35" s="456" t="s">
        <v>597</v>
      </c>
      <c r="H35" s="456" t="s">
        <v>397</v>
      </c>
      <c r="I35" s="458">
        <v>16</v>
      </c>
      <c r="J35" s="457">
        <v>9.52</v>
      </c>
      <c r="K35" s="457" t="s">
        <v>164</v>
      </c>
      <c r="L35" s="481">
        <v>46247</v>
      </c>
      <c r="M35" s="482" t="s">
        <v>481</v>
      </c>
      <c r="N35" s="456" t="s">
        <v>164</v>
      </c>
      <c r="O35" s="481">
        <v>46248</v>
      </c>
      <c r="P35" s="457" t="s">
        <v>241</v>
      </c>
      <c r="Q35" s="375" t="s">
        <v>832</v>
      </c>
      <c r="R35" s="375" t="s">
        <v>832</v>
      </c>
      <c r="S35" s="468" t="s">
        <v>836</v>
      </c>
      <c r="T35" s="470">
        <v>46248</v>
      </c>
      <c r="U35" s="462" t="str">
        <f t="shared" si="2"/>
        <v>API5L_X52</v>
      </c>
      <c r="V35" s="463" t="str">
        <f>IF($G35="","",VLOOKUP($G35,WPS!$D$1:$AL$995,17,0))</f>
        <v xml:space="preserve">SMAW :With/Without Backing </v>
      </c>
      <c r="W35" s="463" t="str">
        <f>IF($G35="","",VLOOKUP($G35,WPS!$D$1:$AL$995,25,0))</f>
        <v>WF-1b</v>
      </c>
      <c r="X35" s="464" t="str">
        <f>IF($G35="","",VLOOKUP($G35,WPS!$D$1:$AL$995,26,0))</f>
        <v>WF-1b</v>
      </c>
      <c r="Y35" s="464" t="str">
        <f>IF($G35="","",VLOOKUP($G35,WPS!$D$1:$AL$995,27,0))</f>
        <v>A5.1or A5.5</v>
      </c>
      <c r="Z35" s="464" t="str">
        <f>IF($G35="","",VLOOKUP($G35,WPS!$D$1:$AL$995,28,0))</f>
        <v>A5.1or A5.5</v>
      </c>
      <c r="AA35" s="464" t="str">
        <f t="shared" si="11"/>
        <v>&gt; 12,750''  (323,9mm)</v>
      </c>
      <c r="AB35" s="464" t="str">
        <f t="shared" si="3"/>
        <v>Unlimited</v>
      </c>
      <c r="AC35" s="464" t="str">
        <f t="shared" si="4"/>
        <v xml:space="preserve"> SMAW ≥  3,9 mm</v>
      </c>
      <c r="AD35" s="464" t="str">
        <f t="shared" si="5"/>
        <v>≤ 19,05mm</v>
      </c>
      <c r="AE35" s="463" t="str">
        <f>IF(G35="","",VLOOKUP(G35,WPS!$D$1:$AH$4735,3,0))</f>
        <v>SMAW Mixte UP HILL/ Down hill</v>
      </c>
      <c r="AF35" s="463" t="str">
        <f>IF(AND($G35&lt;&gt;"",$D35="API 1104"),U35,IF(AND($G35&lt;&gt;"",$D35="ASME IX"),VLOOKUP($G35,WPS!$D$1:$AZ$995,42,0),""))</f>
        <v>API5L_X52</v>
      </c>
      <c r="AG35" s="464" t="str">
        <f>IF(G35="","",VLOOKUP(G35,WPS!$D$1:$AH$4735,2,0))</f>
        <v>D</v>
      </c>
      <c r="AH35" s="464" t="str">
        <f t="shared" si="6"/>
        <v>5G</v>
      </c>
      <c r="AI35" s="464" t="str">
        <f t="shared" si="7"/>
        <v>Manuel</v>
      </c>
      <c r="AJ35" s="464" t="s">
        <v>34</v>
      </c>
      <c r="AK35" s="463" t="str">
        <f t="shared" si="8"/>
        <v>UP HILL/ Down hill Montant+Descendant</v>
      </c>
      <c r="AL35" s="463" t="str">
        <f>IF($G35="","",VLOOKUP($G35,WPS!$D$1:$AL$995,18,0))</f>
        <v>N/A</v>
      </c>
      <c r="AM35" s="464" t="str">
        <f>IF($G35="","",VLOOKUP($G35,WPS!$D$1:$AL$995,19,0))</f>
        <v>Grp F N°1</v>
      </c>
      <c r="AN35" s="464" t="str">
        <f>IF($G35="","",VLOOKUP($G35,WPS!$D$1:$AL$995,20,0))</f>
        <v>Grp F N°1</v>
      </c>
      <c r="AO35" s="464" t="str">
        <f>IF($G35="","",VLOOKUP($G35,WPS!$D$1:$AL$995,21,0))</f>
        <v>A5.1</v>
      </c>
      <c r="AP35" s="464" t="str">
        <f>IF($G35="","",VLOOKUP($G35,WPS!$D$1:$AL$995,22,0))</f>
        <v>A5.5</v>
      </c>
      <c r="AQ35" s="464" t="str">
        <f>IF($G35="","",VLOOKUP($G35,WPS!$D$1:$AL$995,23,0))</f>
        <v>E 6010</v>
      </c>
      <c r="AR35" s="464" t="str">
        <f>IF($G35="","",VLOOKUP($G35,WPS!$D$1:$AL$995,24,0))</f>
        <v>E 7010-P1</v>
      </c>
      <c r="AS35" s="464" t="str">
        <f t="shared" si="9"/>
        <v>V-H-O</v>
      </c>
      <c r="AT35" s="465" t="str">
        <f>IF($G35="","",VLOOKUP($G35,WPS!$D$1:$AL$995,29,0))</f>
        <v>DC</v>
      </c>
      <c r="AU35" s="465" t="str">
        <f>IF($G35="","",VLOOKUP($G35,WPS!$D$1:$AL$995,30,0))</f>
        <v>(+)</v>
      </c>
      <c r="AV35" s="465" t="str">
        <f>IF($G35="","",VLOOKUP($G35,WPS!$D$1:$AL$995,31,0))</f>
        <v>(+)</v>
      </c>
      <c r="AW35" s="463" t="str">
        <f t="shared" si="10"/>
        <v>SMAW :,With/Without  SMAW : With</v>
      </c>
      <c r="AX35" s="464" t="str">
        <f>IF($G35="","",VLOOKUP($G35,WPS!$D$1:$AL$995,15,0))</f>
        <v>50°C Min</v>
      </c>
      <c r="AY35" s="463" t="str">
        <f>IF($G35="","",VLOOKUP($G35,WPS!$D$1:$AX$995,44,0))</f>
        <v>ASME B31.3 édition 2020</v>
      </c>
      <c r="AZ35" s="464">
        <f>IFERROR(VLOOKUP(I35,Feuil1!$O$4:$P$34,2,0),"")</f>
        <v>406.4</v>
      </c>
      <c r="BA35" s="466"/>
      <c r="BB35" s="507">
        <f>IFERROR(VLOOKUP(I35,Feuil1!$O$4:$P$32,2,0),"")</f>
        <v>406.4</v>
      </c>
      <c r="BC35" s="508" t="str">
        <f>IF($G35="","",VLOOKUP($G35,WPS!$D$1:$AL$995,2,0))</f>
        <v>D</v>
      </c>
      <c r="BD35" s="509" t="str">
        <f>IF(M35='VT-PPL'!$Y$6,1,"")</f>
        <v/>
      </c>
      <c r="BE35" s="510" t="str">
        <f>IF(BD35="","",COUNTIF(BD$2:$BD35,BD35))</f>
        <v/>
      </c>
      <c r="BF35" s="509" t="str">
        <f>IF(P35='RT-PPL'!$Q$6,1,"")</f>
        <v/>
      </c>
      <c r="BG35" s="511" t="str">
        <f>IF(BF35="","",COUNTIF(BF$2:$BF35,BF35))</f>
        <v/>
      </c>
      <c r="BH35" s="508" t="str">
        <f>+IF(L35=HOMO!$K$4,1,"")</f>
        <v/>
      </c>
      <c r="BI35" s="510" t="str">
        <f>IF(BH35="","",COUNTIF(BH$2:$BH35,BH35))</f>
        <v/>
      </c>
      <c r="BJ35" s="509" t="str">
        <f>IF(AND(K35="A",M35=Prog!$L$12),1,"")</f>
        <v/>
      </c>
      <c r="BK35" s="510" t="str">
        <f>IF(BJ35="","",COUNTIF(BJ$2:$BJ35,BJ35))</f>
        <v/>
      </c>
      <c r="BL35" s="562">
        <v>34</v>
      </c>
      <c r="BM35" s="506"/>
      <c r="BN35" s="473"/>
      <c r="BO35" s="473"/>
      <c r="BP35" s="473"/>
      <c r="BQ35" s="473"/>
      <c r="BR35" s="473"/>
      <c r="BS35" s="473"/>
      <c r="BT35" s="473"/>
      <c r="BU35" s="473"/>
      <c r="BV35" s="473"/>
      <c r="BW35" s="473"/>
      <c r="BX35" s="473"/>
      <c r="BY35" s="473"/>
      <c r="BZ35" s="473"/>
      <c r="CA35" s="473"/>
      <c r="CB35" s="473"/>
      <c r="CC35" s="473"/>
      <c r="CD35" s="473"/>
      <c r="CE35" s="473"/>
      <c r="CF35" s="473"/>
      <c r="CG35" s="473"/>
      <c r="CH35" s="473"/>
      <c r="CI35" s="473"/>
      <c r="CJ35" s="473"/>
      <c r="CK35" s="473"/>
      <c r="CL35" s="473"/>
      <c r="CM35" s="473"/>
      <c r="CN35" s="473"/>
      <c r="CO35" s="473"/>
      <c r="CP35" s="473"/>
      <c r="CQ35" s="473"/>
      <c r="CR35" s="473"/>
      <c r="CS35" s="473"/>
      <c r="CT35" s="473"/>
      <c r="CU35" s="473"/>
      <c r="CV35" s="473"/>
      <c r="CW35" s="473"/>
      <c r="CX35" s="473"/>
      <c r="CY35" s="473"/>
      <c r="CZ35" s="473"/>
      <c r="DA35" s="473"/>
      <c r="DB35" s="473"/>
      <c r="DC35" s="473"/>
      <c r="DD35" s="473"/>
      <c r="DE35" s="473"/>
      <c r="DF35" s="473"/>
      <c r="DG35" s="473"/>
      <c r="DH35" s="473"/>
      <c r="DI35" s="473"/>
      <c r="DJ35" s="473"/>
      <c r="DK35" s="473"/>
      <c r="DL35" s="473"/>
      <c r="DM35" s="473"/>
      <c r="DN35" s="473"/>
      <c r="DO35" s="473"/>
      <c r="DP35" s="473"/>
      <c r="DQ35" s="473"/>
      <c r="DR35" s="473"/>
      <c r="DS35" s="473"/>
      <c r="DT35" s="473"/>
      <c r="DU35" s="473"/>
      <c r="DV35" s="473"/>
      <c r="DW35" s="473"/>
      <c r="DX35" s="473"/>
      <c r="DY35" s="473"/>
      <c r="DZ35" s="473"/>
      <c r="EA35" s="473"/>
      <c r="EB35" s="473"/>
      <c r="EC35" s="473"/>
      <c r="ED35" s="473"/>
      <c r="EE35" s="473"/>
      <c r="EF35" s="473"/>
      <c r="EG35" s="473"/>
      <c r="EH35" s="473"/>
      <c r="EI35" s="473"/>
      <c r="EJ35" s="473"/>
      <c r="EK35" s="473"/>
      <c r="EL35" s="473"/>
      <c r="EM35" s="473"/>
      <c r="EN35" s="473"/>
      <c r="EO35" s="473"/>
      <c r="EP35" s="473"/>
      <c r="EQ35" s="473"/>
      <c r="ER35" s="473"/>
      <c r="ES35" s="473"/>
      <c r="ET35" s="473"/>
      <c r="EU35" s="473"/>
      <c r="EV35" s="473"/>
      <c r="EW35" s="473"/>
      <c r="EX35" s="473"/>
      <c r="EY35" s="473"/>
      <c r="EZ35" s="473"/>
      <c r="FA35" s="473"/>
      <c r="FB35" s="473"/>
      <c r="FC35" s="473"/>
      <c r="FD35" s="473"/>
      <c r="FE35" s="473"/>
      <c r="FF35" s="473"/>
      <c r="FG35" s="473"/>
      <c r="FH35" s="473"/>
      <c r="FI35" s="473"/>
      <c r="FJ35" s="473"/>
      <c r="FK35" s="473"/>
      <c r="FL35" s="473"/>
      <c r="FM35" s="473"/>
      <c r="FN35" s="473"/>
      <c r="FO35" s="473"/>
      <c r="FP35" s="473"/>
      <c r="FQ35" s="473"/>
      <c r="FR35" s="473"/>
      <c r="FS35" s="473"/>
      <c r="FT35" s="473"/>
      <c r="FU35" s="473"/>
      <c r="FV35" s="473"/>
      <c r="FW35" s="473"/>
      <c r="FX35" s="473"/>
      <c r="FY35" s="473"/>
      <c r="FZ35" s="473"/>
      <c r="GA35" s="473"/>
      <c r="GB35" s="473"/>
      <c r="GC35" s="473"/>
      <c r="GD35" s="473"/>
      <c r="GE35" s="473"/>
      <c r="GF35" s="473"/>
      <c r="GG35" s="473"/>
      <c r="GH35" s="473"/>
      <c r="GI35" s="473"/>
      <c r="GJ35" s="473"/>
      <c r="GK35" s="473"/>
      <c r="GL35" s="473"/>
      <c r="GM35" s="473"/>
      <c r="GN35" s="473"/>
      <c r="GO35" s="473"/>
      <c r="GP35" s="473"/>
      <c r="GQ35" s="473"/>
      <c r="GR35" s="473"/>
      <c r="GS35" s="473"/>
      <c r="GT35" s="473"/>
      <c r="GU35" s="473"/>
      <c r="GV35" s="473"/>
      <c r="GW35" s="473"/>
      <c r="GX35" s="473"/>
      <c r="GY35" s="473"/>
      <c r="GZ35" s="473"/>
      <c r="HA35" s="473"/>
      <c r="HB35" s="473"/>
      <c r="HC35" s="473"/>
      <c r="HD35" s="473"/>
      <c r="HE35" s="473"/>
      <c r="HF35" s="473"/>
      <c r="HG35" s="473"/>
      <c r="HH35" s="473"/>
      <c r="HI35" s="473"/>
      <c r="HJ35" s="473"/>
      <c r="HK35" s="473"/>
      <c r="HL35" s="473"/>
      <c r="HM35" s="473"/>
      <c r="HN35" s="473"/>
      <c r="HO35" s="473"/>
      <c r="HP35" s="473"/>
      <c r="HQ35" s="473"/>
      <c r="HR35" s="473"/>
      <c r="HS35" s="473"/>
      <c r="HT35" s="473"/>
      <c r="HU35" s="473"/>
      <c r="HV35" s="473"/>
      <c r="HW35" s="473"/>
      <c r="HX35" s="473"/>
      <c r="HY35" s="473"/>
      <c r="HZ35" s="473"/>
      <c r="IA35" s="473"/>
      <c r="IB35" s="473"/>
      <c r="IC35" s="473"/>
      <c r="ID35" s="473"/>
      <c r="IE35" s="473"/>
      <c r="IF35" s="473"/>
      <c r="IG35" s="473"/>
      <c r="IH35" s="473"/>
      <c r="II35" s="473"/>
      <c r="IJ35" s="473"/>
      <c r="IK35" s="473"/>
      <c r="IL35" s="473"/>
      <c r="IM35" s="473"/>
      <c r="IN35" s="473"/>
      <c r="IO35" s="473"/>
      <c r="IP35" s="473"/>
      <c r="IQ35" s="473"/>
      <c r="IR35" s="473"/>
      <c r="IS35" s="473"/>
      <c r="IT35" s="473"/>
      <c r="IU35" s="473"/>
      <c r="IV35" s="473"/>
      <c r="IW35" s="473"/>
      <c r="IX35" s="473"/>
      <c r="IY35" s="473"/>
      <c r="IZ35" s="473"/>
      <c r="JA35" s="473"/>
      <c r="JB35" s="473"/>
      <c r="JC35" s="473"/>
      <c r="JD35" s="473"/>
      <c r="JE35" s="473"/>
      <c r="JF35" s="473"/>
      <c r="JG35" s="473"/>
      <c r="JH35" s="473"/>
      <c r="JI35" s="473"/>
      <c r="JJ35" s="473"/>
      <c r="JK35" s="473"/>
      <c r="JL35" s="473"/>
      <c r="JM35" s="473"/>
      <c r="JN35" s="473"/>
      <c r="JO35" s="473"/>
      <c r="JP35" s="473"/>
      <c r="JQ35" s="473"/>
      <c r="JR35" s="473"/>
      <c r="JS35" s="473"/>
      <c r="JT35" s="473"/>
      <c r="JU35" s="473"/>
      <c r="JV35" s="473"/>
      <c r="JW35" s="473"/>
      <c r="JX35" s="473"/>
      <c r="JY35" s="473"/>
      <c r="JZ35" s="473"/>
      <c r="KA35" s="473"/>
      <c r="KB35" s="473"/>
      <c r="KC35" s="473"/>
      <c r="KD35" s="473"/>
      <c r="KE35" s="473"/>
      <c r="KF35" s="473"/>
      <c r="KG35" s="473"/>
      <c r="KH35" s="473"/>
      <c r="KI35" s="473"/>
      <c r="KJ35" s="473"/>
      <c r="KK35" s="473"/>
      <c r="KL35" s="473"/>
      <c r="KM35" s="473"/>
      <c r="KN35" s="473"/>
      <c r="KO35" s="473"/>
      <c r="KP35" s="473"/>
      <c r="KQ35" s="473"/>
      <c r="KR35" s="473"/>
      <c r="KS35" s="473"/>
      <c r="KT35" s="473"/>
      <c r="KU35" s="473"/>
      <c r="KV35" s="473"/>
      <c r="KW35" s="473"/>
      <c r="KX35" s="473"/>
      <c r="KY35" s="473"/>
      <c r="KZ35" s="473"/>
      <c r="LA35" s="473"/>
      <c r="LB35" s="473"/>
      <c r="LC35" s="473"/>
      <c r="LD35" s="473"/>
      <c r="LE35" s="473"/>
      <c r="LF35" s="473"/>
      <c r="LG35" s="473"/>
      <c r="LH35" s="473"/>
      <c r="LI35" s="473"/>
      <c r="LJ35" s="473"/>
      <c r="LK35" s="473"/>
      <c r="LL35" s="473"/>
      <c r="LM35" s="473"/>
      <c r="LN35" s="473"/>
      <c r="LO35" s="473"/>
      <c r="LP35" s="473"/>
      <c r="LQ35" s="473"/>
      <c r="LR35" s="473"/>
      <c r="LS35" s="473"/>
      <c r="LT35" s="473"/>
      <c r="LU35" s="473"/>
      <c r="LV35" s="473"/>
      <c r="LW35" s="473"/>
      <c r="LX35" s="473"/>
      <c r="LY35" s="473"/>
      <c r="LZ35" s="473"/>
      <c r="MA35" s="473"/>
      <c r="MB35" s="473"/>
      <c r="MC35" s="473"/>
      <c r="MD35" s="473"/>
      <c r="ME35" s="473"/>
      <c r="MF35" s="473"/>
      <c r="MG35" s="473"/>
      <c r="MH35" s="473"/>
      <c r="MI35" s="473"/>
      <c r="MJ35" s="473"/>
      <c r="MK35" s="473"/>
      <c r="ML35" s="473"/>
      <c r="MM35" s="473"/>
      <c r="MN35" s="473"/>
      <c r="MO35" s="473"/>
      <c r="MP35" s="473"/>
      <c r="MQ35" s="473"/>
      <c r="MR35" s="473"/>
      <c r="MS35" s="473"/>
      <c r="MT35" s="473"/>
      <c r="MU35" s="473"/>
      <c r="MV35" s="473"/>
      <c r="MW35" s="473"/>
      <c r="MX35" s="473"/>
      <c r="MY35" s="473"/>
      <c r="MZ35" s="473"/>
      <c r="NA35" s="473"/>
    </row>
    <row r="36" spans="1:366" s="474" customFormat="1" ht="20.25" customHeight="1">
      <c r="A36" s="454" t="str">
        <f t="shared" si="1"/>
        <v>EL MOKHREFI FETHALLAHTFT-II-PL-0416</v>
      </c>
      <c r="B36" s="455" t="str">
        <f>IF($G36="","",VLOOKUP($G36,WPS!$D$1:$AN$995,35,0))</f>
        <v>TFT II / TFT SUD GAZ 
FIELD DEVELOPMENT</v>
      </c>
      <c r="C36" s="455" t="str">
        <f>IF($G36="","",VLOOKUP($G36,WPS!$D$1:$AN$995,33,0))</f>
        <v>API 1104</v>
      </c>
      <c r="D36" s="455" t="str">
        <f>IF($G36="","",VLOOKUP($G36,WPS!$D$1:$AN$995,34,0))</f>
        <v>API 1104</v>
      </c>
      <c r="E36" s="642" t="s">
        <v>682</v>
      </c>
      <c r="F36" s="642" t="s">
        <v>803</v>
      </c>
      <c r="G36" s="456" t="s">
        <v>598</v>
      </c>
      <c r="H36" s="456" t="s">
        <v>397</v>
      </c>
      <c r="I36" s="458">
        <v>16</v>
      </c>
      <c r="J36" s="457">
        <v>9.52</v>
      </c>
      <c r="K36" s="457" t="s">
        <v>164</v>
      </c>
      <c r="L36" s="481">
        <v>46247</v>
      </c>
      <c r="M36" s="484" t="s">
        <v>481</v>
      </c>
      <c r="N36" s="456" t="s">
        <v>164</v>
      </c>
      <c r="O36" s="481">
        <v>46248</v>
      </c>
      <c r="P36" s="457" t="s">
        <v>241</v>
      </c>
      <c r="Q36" s="375" t="s">
        <v>832</v>
      </c>
      <c r="R36" s="375" t="s">
        <v>832</v>
      </c>
      <c r="S36" s="468" t="s">
        <v>837</v>
      </c>
      <c r="T36" s="470">
        <v>46248</v>
      </c>
      <c r="U36" s="462" t="str">
        <f t="shared" si="2"/>
        <v>API5L_X52</v>
      </c>
      <c r="V36" s="463" t="str">
        <f>IF($G36="","",VLOOKUP($G36,WPS!$D$1:$AL$995,17,0))</f>
        <v xml:space="preserve">GMAW :With/Without Backing  FCAW:Without Backing </v>
      </c>
      <c r="W36" s="463" t="str">
        <f>IF($G36="","",VLOOKUP($G36,WPS!$D$1:$AL$995,25,0))</f>
        <v>WF-5</v>
      </c>
      <c r="X36" s="464" t="str">
        <f>IF($G36="","",VLOOKUP($G36,WPS!$D$1:$AL$995,26,0))</f>
        <v>WF-6e</v>
      </c>
      <c r="Y36" s="464" t="str">
        <f>IF($G36="","",VLOOKUP($G36,WPS!$D$1:$AL$995,27,0))</f>
        <v>A5.18</v>
      </c>
      <c r="Z36" s="464" t="str">
        <f>IF($G36="","",VLOOKUP($G36,WPS!$D$1:$AL$995,28,0))</f>
        <v>A5.20 or A5.36</v>
      </c>
      <c r="AA36" s="464" t="str">
        <f t="shared" si="11"/>
        <v>&gt; 12,750''  (323,9mm)</v>
      </c>
      <c r="AB36" s="464" t="str">
        <f t="shared" si="3"/>
        <v>Unlimited</v>
      </c>
      <c r="AC36" s="464" t="str">
        <f t="shared" si="4"/>
        <v xml:space="preserve"> SMAW ≥  3,9 mm</v>
      </c>
      <c r="AD36" s="464" t="str">
        <f t="shared" si="5"/>
        <v>≤ 19,05mm</v>
      </c>
      <c r="AE36" s="463" t="str">
        <f>IF(G36="","",VLOOKUP(G36,WPS!$D$1:$AH$4735,3,0))</f>
        <v>GMAW FCAW</v>
      </c>
      <c r="AF36" s="463" t="str">
        <f>IF(AND($G36&lt;&gt;"",$D36="API 1104"),U36,IF(AND($G36&lt;&gt;"",$D36="ASME IX"),VLOOKUP($G36,WPS!$D$1:$AZ$995,42,0),""))</f>
        <v>API5L_X52</v>
      </c>
      <c r="AG36" s="464" t="str">
        <f>IF(G36="","",VLOOKUP(G36,WPS!$D$1:$AH$4735,2,0))</f>
        <v>D</v>
      </c>
      <c r="AH36" s="464" t="str">
        <f t="shared" si="6"/>
        <v>1G</v>
      </c>
      <c r="AI36" s="464" t="str">
        <f t="shared" si="7"/>
        <v>semi auto</v>
      </c>
      <c r="AJ36" s="464" t="s">
        <v>34</v>
      </c>
      <c r="AK36" s="463" t="str">
        <f t="shared" si="8"/>
        <v>Rotation</v>
      </c>
      <c r="AL36" s="463" t="str">
        <f>IF($G36="","",VLOOKUP($G36,WPS!$D$1:$AL$995,18,0))</f>
        <v>100%CO2(Root &amp; Hot P)
80%Ar+20%Co2(F&amp;C)</v>
      </c>
      <c r="AM36" s="464" t="str">
        <f>IF($G36="","",VLOOKUP($G36,WPS!$D$1:$AL$995,19,0))</f>
        <v>Grp F N°5</v>
      </c>
      <c r="AN36" s="464" t="str">
        <f>IF($G36="","",VLOOKUP($G36,WPS!$D$1:$AL$995,20,0))</f>
        <v>Grp F N°7</v>
      </c>
      <c r="AO36" s="464" t="str">
        <f>IF($G36="","",VLOOKUP($G36,WPS!$D$1:$AL$995,21,0))</f>
        <v>A5.18</v>
      </c>
      <c r="AP36" s="464" t="str">
        <f>IF($G36="","",VLOOKUP($G36,WPS!$D$1:$AL$995,22,0))</f>
        <v>A5.20</v>
      </c>
      <c r="AQ36" s="464" t="str">
        <f>IF($G36="","",VLOOKUP($G36,WPS!$D$1:$AL$995,23,0))</f>
        <v>ER 70 S-6</v>
      </c>
      <c r="AR36" s="464" t="str">
        <f>IF($G36="","",VLOOKUP($G36,WPS!$D$1:$AL$995,24,0))</f>
        <v>E 71 T1 C</v>
      </c>
      <c r="AS36" s="464" t="str">
        <f t="shared" si="9"/>
        <v>F</v>
      </c>
      <c r="AT36" s="465" t="str">
        <f>IF($G36="","",VLOOKUP($G36,WPS!$D$1:$AL$995,29,0))</f>
        <v>DC</v>
      </c>
      <c r="AU36" s="465" t="str">
        <f>IF($G36="","",VLOOKUP($G36,WPS!$D$1:$AL$995,30,0))</f>
        <v>(+)</v>
      </c>
      <c r="AV36" s="465" t="str">
        <f>IF($G36="","",VLOOKUP($G36,WPS!$D$1:$AL$995,31,0))</f>
        <v>(+)</v>
      </c>
      <c r="AW36" s="463" t="str">
        <f t="shared" si="10"/>
        <v>GMAW :With/Without  FCAW  : With</v>
      </c>
      <c r="AX36" s="464" t="str">
        <f>IF($G36="","",VLOOKUP($G36,WPS!$D$1:$AL$995,15,0))</f>
        <v>50°C Min</v>
      </c>
      <c r="AY36" s="463" t="str">
        <f>IF($G36="","",VLOOKUP($G36,WPS!$D$1:$AX$995,44,0))</f>
        <v>ASME B31.3 édition 2020</v>
      </c>
      <c r="AZ36" s="464">
        <f>IFERROR(VLOOKUP(I36,Feuil1!$O$4:$P$34,2,0),"")</f>
        <v>406.4</v>
      </c>
      <c r="BA36" s="483"/>
      <c r="BB36" s="507">
        <f>IFERROR(VLOOKUP(I36,Feuil1!$O$4:$P$32,2,0),"")</f>
        <v>406.4</v>
      </c>
      <c r="BC36" s="508" t="str">
        <f>IF($G36="","",VLOOKUP($G36,WPS!$D$1:$AL$995,2,0))</f>
        <v>D</v>
      </c>
      <c r="BD36" s="509" t="str">
        <f>IF(M36='VT-PPL'!$Y$6,1,"")</f>
        <v/>
      </c>
      <c r="BE36" s="510" t="str">
        <f>IF(BD36="","",COUNTIF(BD$2:$BD36,BD36))</f>
        <v/>
      </c>
      <c r="BF36" s="509" t="str">
        <f>IF(P36='RT-PPL'!$Q$6,1,"")</f>
        <v/>
      </c>
      <c r="BG36" s="511" t="str">
        <f>IF(BF36="","",COUNTIF(BF$2:$BF36,BF36))</f>
        <v/>
      </c>
      <c r="BH36" s="508" t="str">
        <f>+IF(L36=HOMO!$K$4,1,"")</f>
        <v/>
      </c>
      <c r="BI36" s="510" t="str">
        <f>IF(BH36="","",COUNTIF(BH$2:$BH36,BH36))</f>
        <v/>
      </c>
      <c r="BJ36" s="509" t="str">
        <f>IF(AND(K36="A",M36=Prog!$L$12),1,"")</f>
        <v/>
      </c>
      <c r="BK36" s="510" t="str">
        <f>IF(BJ36="","",COUNTIF(BJ$2:$BJ36,BJ36))</f>
        <v/>
      </c>
      <c r="BL36" s="562">
        <v>35</v>
      </c>
      <c r="BM36" s="506"/>
      <c r="BN36" s="473"/>
      <c r="BO36" s="473"/>
      <c r="BP36" s="473"/>
      <c r="BQ36" s="473"/>
      <c r="BR36" s="473"/>
      <c r="BS36" s="473"/>
      <c r="BT36" s="473"/>
      <c r="BU36" s="473"/>
      <c r="BV36" s="473"/>
      <c r="BW36" s="473"/>
      <c r="BX36" s="473"/>
      <c r="BY36" s="473"/>
      <c r="BZ36" s="473"/>
      <c r="CA36" s="473"/>
      <c r="CB36" s="473"/>
      <c r="CC36" s="473"/>
      <c r="CD36" s="473"/>
      <c r="CE36" s="473"/>
      <c r="CF36" s="473"/>
      <c r="CG36" s="473"/>
      <c r="CH36" s="473"/>
      <c r="CI36" s="473"/>
      <c r="CJ36" s="473"/>
      <c r="CK36" s="473"/>
      <c r="CL36" s="473"/>
      <c r="CM36" s="473"/>
      <c r="CN36" s="473"/>
      <c r="CO36" s="473"/>
      <c r="CP36" s="473"/>
      <c r="CQ36" s="473"/>
      <c r="CR36" s="473"/>
      <c r="CS36" s="473"/>
      <c r="CT36" s="473"/>
      <c r="CU36" s="473"/>
      <c r="CV36" s="473"/>
      <c r="CW36" s="473"/>
      <c r="CX36" s="473"/>
      <c r="CY36" s="473"/>
      <c r="CZ36" s="473"/>
      <c r="DA36" s="473"/>
      <c r="DB36" s="473"/>
      <c r="DC36" s="473"/>
      <c r="DD36" s="473"/>
      <c r="DE36" s="473"/>
      <c r="DF36" s="473"/>
      <c r="DG36" s="473"/>
      <c r="DH36" s="473"/>
      <c r="DI36" s="473"/>
      <c r="DJ36" s="473"/>
      <c r="DK36" s="473"/>
      <c r="DL36" s="473"/>
      <c r="DM36" s="473"/>
      <c r="DN36" s="473"/>
      <c r="DO36" s="473"/>
      <c r="DP36" s="473"/>
      <c r="DQ36" s="473"/>
      <c r="DR36" s="473"/>
      <c r="DS36" s="473"/>
      <c r="DT36" s="473"/>
      <c r="DU36" s="473"/>
      <c r="DV36" s="473"/>
      <c r="DW36" s="473"/>
      <c r="DX36" s="473"/>
      <c r="DY36" s="473"/>
      <c r="DZ36" s="473"/>
      <c r="EA36" s="473"/>
      <c r="EB36" s="473"/>
      <c r="EC36" s="473"/>
      <c r="ED36" s="473"/>
      <c r="EE36" s="473"/>
      <c r="EF36" s="473"/>
      <c r="EG36" s="473"/>
      <c r="EH36" s="473"/>
      <c r="EI36" s="473"/>
      <c r="EJ36" s="473"/>
      <c r="EK36" s="473"/>
      <c r="EL36" s="473"/>
      <c r="EM36" s="473"/>
      <c r="EN36" s="473"/>
      <c r="EO36" s="473"/>
      <c r="EP36" s="473"/>
      <c r="EQ36" s="473"/>
      <c r="ER36" s="473"/>
      <c r="ES36" s="473"/>
      <c r="ET36" s="473"/>
      <c r="EU36" s="473"/>
      <c r="EV36" s="473"/>
      <c r="EW36" s="473"/>
      <c r="EX36" s="473"/>
      <c r="EY36" s="473"/>
      <c r="EZ36" s="473"/>
      <c r="FA36" s="473"/>
      <c r="FB36" s="473"/>
      <c r="FC36" s="473"/>
      <c r="FD36" s="473"/>
      <c r="FE36" s="473"/>
      <c r="FF36" s="473"/>
      <c r="FG36" s="473"/>
      <c r="FH36" s="473"/>
      <c r="FI36" s="473"/>
      <c r="FJ36" s="473"/>
      <c r="FK36" s="473"/>
      <c r="FL36" s="473"/>
      <c r="FM36" s="473"/>
      <c r="FN36" s="473"/>
      <c r="FO36" s="473"/>
      <c r="FP36" s="473"/>
      <c r="FQ36" s="473"/>
      <c r="FR36" s="473"/>
      <c r="FS36" s="473"/>
      <c r="FT36" s="473"/>
      <c r="FU36" s="473"/>
      <c r="FV36" s="473"/>
      <c r="FW36" s="473"/>
      <c r="FX36" s="473"/>
      <c r="FY36" s="473"/>
      <c r="FZ36" s="473"/>
      <c r="GA36" s="473"/>
      <c r="GB36" s="473"/>
      <c r="GC36" s="473"/>
      <c r="GD36" s="473"/>
      <c r="GE36" s="473"/>
      <c r="GF36" s="473"/>
      <c r="GG36" s="473"/>
      <c r="GH36" s="473"/>
      <c r="GI36" s="473"/>
      <c r="GJ36" s="473"/>
      <c r="GK36" s="473"/>
      <c r="GL36" s="473"/>
      <c r="GM36" s="473"/>
      <c r="GN36" s="473"/>
      <c r="GO36" s="473"/>
      <c r="GP36" s="473"/>
      <c r="GQ36" s="473"/>
      <c r="GR36" s="473"/>
      <c r="GS36" s="473"/>
      <c r="GT36" s="473"/>
      <c r="GU36" s="473"/>
      <c r="GV36" s="473"/>
      <c r="GW36" s="473"/>
      <c r="GX36" s="473"/>
      <c r="GY36" s="473"/>
      <c r="GZ36" s="473"/>
      <c r="HA36" s="473"/>
      <c r="HB36" s="473"/>
      <c r="HC36" s="473"/>
      <c r="HD36" s="473"/>
      <c r="HE36" s="473"/>
      <c r="HF36" s="473"/>
      <c r="HG36" s="473"/>
      <c r="HH36" s="473"/>
      <c r="HI36" s="473"/>
      <c r="HJ36" s="473"/>
      <c r="HK36" s="473"/>
      <c r="HL36" s="473"/>
      <c r="HM36" s="473"/>
      <c r="HN36" s="473"/>
      <c r="HO36" s="473"/>
      <c r="HP36" s="473"/>
      <c r="HQ36" s="473"/>
      <c r="HR36" s="473"/>
      <c r="HS36" s="473"/>
      <c r="HT36" s="473"/>
      <c r="HU36" s="473"/>
      <c r="HV36" s="473"/>
      <c r="HW36" s="473"/>
      <c r="HX36" s="473"/>
      <c r="HY36" s="473"/>
      <c r="HZ36" s="473"/>
      <c r="IA36" s="473"/>
      <c r="IB36" s="473"/>
      <c r="IC36" s="473"/>
      <c r="ID36" s="473"/>
      <c r="IE36" s="473"/>
      <c r="IF36" s="473"/>
      <c r="IG36" s="473"/>
      <c r="IH36" s="473"/>
      <c r="II36" s="473"/>
      <c r="IJ36" s="473"/>
      <c r="IK36" s="473"/>
      <c r="IL36" s="473"/>
      <c r="IM36" s="473"/>
      <c r="IN36" s="473"/>
      <c r="IO36" s="473"/>
      <c r="IP36" s="473"/>
      <c r="IQ36" s="473"/>
      <c r="IR36" s="473"/>
      <c r="IS36" s="473"/>
      <c r="IT36" s="473"/>
      <c r="IU36" s="473"/>
      <c r="IV36" s="473"/>
      <c r="IW36" s="473"/>
      <c r="IX36" s="473"/>
      <c r="IY36" s="473"/>
      <c r="IZ36" s="473"/>
      <c r="JA36" s="473"/>
      <c r="JB36" s="473"/>
      <c r="JC36" s="473"/>
      <c r="JD36" s="473"/>
      <c r="JE36" s="473"/>
      <c r="JF36" s="473"/>
      <c r="JG36" s="473"/>
      <c r="JH36" s="473"/>
      <c r="JI36" s="473"/>
      <c r="JJ36" s="473"/>
      <c r="JK36" s="473"/>
      <c r="JL36" s="473"/>
      <c r="JM36" s="473"/>
      <c r="JN36" s="473"/>
      <c r="JO36" s="473"/>
      <c r="JP36" s="473"/>
      <c r="JQ36" s="473"/>
      <c r="JR36" s="473"/>
      <c r="JS36" s="473"/>
      <c r="JT36" s="473"/>
      <c r="JU36" s="473"/>
      <c r="JV36" s="473"/>
      <c r="JW36" s="473"/>
      <c r="JX36" s="473"/>
      <c r="JY36" s="473"/>
      <c r="JZ36" s="473"/>
      <c r="KA36" s="473"/>
      <c r="KB36" s="473"/>
      <c r="KC36" s="473"/>
      <c r="KD36" s="473"/>
      <c r="KE36" s="473"/>
      <c r="KF36" s="473"/>
      <c r="KG36" s="473"/>
      <c r="KH36" s="473"/>
      <c r="KI36" s="473"/>
      <c r="KJ36" s="473"/>
      <c r="KK36" s="473"/>
      <c r="KL36" s="473"/>
      <c r="KM36" s="473"/>
      <c r="KN36" s="473"/>
      <c r="KO36" s="473"/>
      <c r="KP36" s="473"/>
      <c r="KQ36" s="473"/>
      <c r="KR36" s="473"/>
      <c r="KS36" s="473"/>
      <c r="KT36" s="473"/>
      <c r="KU36" s="473"/>
      <c r="KV36" s="473"/>
      <c r="KW36" s="473"/>
      <c r="KX36" s="473"/>
      <c r="KY36" s="473"/>
      <c r="KZ36" s="473"/>
      <c r="LA36" s="473"/>
      <c r="LB36" s="473"/>
      <c r="LC36" s="473"/>
      <c r="LD36" s="473"/>
      <c r="LE36" s="473"/>
      <c r="LF36" s="473"/>
      <c r="LG36" s="473"/>
      <c r="LH36" s="473"/>
      <c r="LI36" s="473"/>
      <c r="LJ36" s="473"/>
      <c r="LK36" s="473"/>
      <c r="LL36" s="473"/>
      <c r="LM36" s="473"/>
      <c r="LN36" s="473"/>
      <c r="LO36" s="473"/>
      <c r="LP36" s="473"/>
      <c r="LQ36" s="473"/>
      <c r="LR36" s="473"/>
      <c r="LS36" s="473"/>
      <c r="LT36" s="473"/>
      <c r="LU36" s="473"/>
      <c r="LV36" s="473"/>
      <c r="LW36" s="473"/>
      <c r="LX36" s="473"/>
      <c r="LY36" s="473"/>
      <c r="LZ36" s="473"/>
      <c r="MA36" s="473"/>
      <c r="MB36" s="473"/>
      <c r="MC36" s="473"/>
      <c r="MD36" s="473"/>
      <c r="ME36" s="473"/>
      <c r="MF36" s="473"/>
      <c r="MG36" s="473"/>
      <c r="MH36" s="473"/>
      <c r="MI36" s="473"/>
      <c r="MJ36" s="473"/>
      <c r="MK36" s="473"/>
      <c r="ML36" s="473"/>
      <c r="MM36" s="473"/>
      <c r="MN36" s="473"/>
      <c r="MO36" s="473"/>
      <c r="MP36" s="473"/>
      <c r="MQ36" s="473"/>
      <c r="MR36" s="473"/>
      <c r="MS36" s="473"/>
      <c r="MT36" s="473"/>
      <c r="MU36" s="473"/>
      <c r="MV36" s="473"/>
      <c r="MW36" s="473"/>
      <c r="MX36" s="473"/>
      <c r="MY36" s="473"/>
      <c r="MZ36" s="473"/>
      <c r="NA36" s="473"/>
    </row>
    <row r="37" spans="1:366" s="474" customFormat="1" ht="20.25" customHeight="1">
      <c r="A37" s="454" t="str">
        <f t="shared" si="1"/>
        <v>HAMMOU REYADTFT-II-PL-0416</v>
      </c>
      <c r="B37" s="455" t="str">
        <f>IF($G37="","",VLOOKUP($G37,WPS!$D$1:$AN$995,35,0))</f>
        <v>TFT II / TFT SUD GAZ 
FIELD DEVELOPMENT</v>
      </c>
      <c r="C37" s="455" t="str">
        <f>IF($G37="","",VLOOKUP($G37,WPS!$D$1:$AN$995,33,0))</f>
        <v>API 1104</v>
      </c>
      <c r="D37" s="455" t="str">
        <f>IF($G37="","",VLOOKUP($G37,WPS!$D$1:$AN$995,34,0))</f>
        <v>API 1104</v>
      </c>
      <c r="E37" s="642" t="s">
        <v>820</v>
      </c>
      <c r="F37" s="642" t="s">
        <v>864</v>
      </c>
      <c r="G37" s="456" t="s">
        <v>598</v>
      </c>
      <c r="H37" s="456" t="s">
        <v>397</v>
      </c>
      <c r="I37" s="458">
        <v>16</v>
      </c>
      <c r="J37" s="457">
        <v>9.52</v>
      </c>
      <c r="K37" s="457" t="s">
        <v>164</v>
      </c>
      <c r="L37" s="481">
        <v>46247</v>
      </c>
      <c r="M37" s="484" t="s">
        <v>481</v>
      </c>
      <c r="N37" s="456" t="s">
        <v>164</v>
      </c>
      <c r="O37" s="481">
        <v>46248</v>
      </c>
      <c r="P37" s="457" t="s">
        <v>241</v>
      </c>
      <c r="Q37" s="375" t="s">
        <v>832</v>
      </c>
      <c r="R37" s="375" t="s">
        <v>832</v>
      </c>
      <c r="S37" s="468" t="s">
        <v>838</v>
      </c>
      <c r="T37" s="470">
        <v>46248</v>
      </c>
      <c r="U37" s="462" t="str">
        <f t="shared" si="2"/>
        <v>API5L_X52</v>
      </c>
      <c r="V37" s="463" t="str">
        <f>IF($G37="","",VLOOKUP($G37,WPS!$D$1:$AL$995,17,0))</f>
        <v xml:space="preserve">GMAW :With/Without Backing  FCAW:Without Backing </v>
      </c>
      <c r="W37" s="463" t="str">
        <f>IF($G37="","",VLOOKUP($G37,WPS!$D$1:$AL$995,25,0))</f>
        <v>WF-5</v>
      </c>
      <c r="X37" s="464" t="str">
        <f>IF($G37="","",VLOOKUP($G37,WPS!$D$1:$AL$995,26,0))</f>
        <v>WF-6e</v>
      </c>
      <c r="Y37" s="464" t="str">
        <f>IF($G37="","",VLOOKUP($G37,WPS!$D$1:$AL$995,27,0))</f>
        <v>A5.18</v>
      </c>
      <c r="Z37" s="464" t="str">
        <f>IF($G37="","",VLOOKUP($G37,WPS!$D$1:$AL$995,28,0))</f>
        <v>A5.20 or A5.36</v>
      </c>
      <c r="AA37" s="464" t="str">
        <f t="shared" si="11"/>
        <v>&gt; 12,750''  (323,9mm)</v>
      </c>
      <c r="AB37" s="464" t="str">
        <f t="shared" si="3"/>
        <v>Unlimited</v>
      </c>
      <c r="AC37" s="464" t="str">
        <f t="shared" si="4"/>
        <v xml:space="preserve"> SMAW ≥  3,9 mm</v>
      </c>
      <c r="AD37" s="464" t="str">
        <f t="shared" si="5"/>
        <v>≤ 19,05mm</v>
      </c>
      <c r="AE37" s="463" t="str">
        <f>IF(G37="","",VLOOKUP(G37,WPS!$D$1:$AH$4735,3,0))</f>
        <v>GMAW FCAW</v>
      </c>
      <c r="AF37" s="463" t="str">
        <f>IF(AND($G37&lt;&gt;"",$D37="API 1104"),U37,IF(AND($G37&lt;&gt;"",$D37="ASME IX"),VLOOKUP($G37,WPS!$D$1:$AZ$995,42,0),""))</f>
        <v>API5L_X52</v>
      </c>
      <c r="AG37" s="464" t="str">
        <f>IF(G37="","",VLOOKUP(G37,WPS!$D$1:$AH$4735,2,0))</f>
        <v>D</v>
      </c>
      <c r="AH37" s="464" t="str">
        <f t="shared" si="6"/>
        <v>1G</v>
      </c>
      <c r="AI37" s="464" t="str">
        <f t="shared" si="7"/>
        <v>semi auto</v>
      </c>
      <c r="AJ37" s="464" t="s">
        <v>34</v>
      </c>
      <c r="AK37" s="463" t="str">
        <f t="shared" si="8"/>
        <v>Rotation</v>
      </c>
      <c r="AL37" s="463" t="str">
        <f>IF($G37="","",VLOOKUP($G37,WPS!$D$1:$AL$995,18,0))</f>
        <v>100%CO2(Root &amp; Hot P)
80%Ar+20%Co2(F&amp;C)</v>
      </c>
      <c r="AM37" s="464" t="str">
        <f>IF($G37="","",VLOOKUP($G37,WPS!$D$1:$AL$995,19,0))</f>
        <v>Grp F N°5</v>
      </c>
      <c r="AN37" s="464" t="str">
        <f>IF($G37="","",VLOOKUP($G37,WPS!$D$1:$AL$995,20,0))</f>
        <v>Grp F N°7</v>
      </c>
      <c r="AO37" s="464" t="str">
        <f>IF($G37="","",VLOOKUP($G37,WPS!$D$1:$AL$995,21,0))</f>
        <v>A5.18</v>
      </c>
      <c r="AP37" s="464" t="str">
        <f>IF($G37="","",VLOOKUP($G37,WPS!$D$1:$AL$995,22,0))</f>
        <v>A5.20</v>
      </c>
      <c r="AQ37" s="464" t="str">
        <f>IF($G37="","",VLOOKUP($G37,WPS!$D$1:$AL$995,23,0))</f>
        <v>ER 70 S-6</v>
      </c>
      <c r="AR37" s="464" t="str">
        <f>IF($G37="","",VLOOKUP($G37,WPS!$D$1:$AL$995,24,0))</f>
        <v>E 71 T1 C</v>
      </c>
      <c r="AS37" s="464" t="str">
        <f t="shared" si="9"/>
        <v>F</v>
      </c>
      <c r="AT37" s="465" t="str">
        <f>IF($G37="","",VLOOKUP($G37,WPS!$D$1:$AL$995,29,0))</f>
        <v>DC</v>
      </c>
      <c r="AU37" s="465" t="str">
        <f>IF($G37="","",VLOOKUP($G37,WPS!$D$1:$AL$995,30,0))</f>
        <v>(+)</v>
      </c>
      <c r="AV37" s="465" t="str">
        <f>IF($G37="","",VLOOKUP($G37,WPS!$D$1:$AL$995,31,0))</f>
        <v>(+)</v>
      </c>
      <c r="AW37" s="463" t="str">
        <f t="shared" si="10"/>
        <v>GMAW :With/Without  FCAW  : With</v>
      </c>
      <c r="AX37" s="464" t="str">
        <f>IF($G37="","",VLOOKUP($G37,WPS!$D$1:$AL$995,15,0))</f>
        <v>50°C Min</v>
      </c>
      <c r="AY37" s="463" t="str">
        <f>IF($G37="","",VLOOKUP($G37,WPS!$D$1:$AX$995,44,0))</f>
        <v>ASME B31.3 édition 2020</v>
      </c>
      <c r="AZ37" s="464">
        <f>IFERROR(VLOOKUP(I37,Feuil1!$O$4:$P$34,2,0),"")</f>
        <v>406.4</v>
      </c>
      <c r="BA37" s="483"/>
      <c r="BB37" s="507">
        <f>IFERROR(VLOOKUP(I37,Feuil1!$O$4:$P$32,2,0),"")</f>
        <v>406.4</v>
      </c>
      <c r="BC37" s="508" t="str">
        <f>IF($G37="","",VLOOKUP($G37,WPS!$D$1:$AL$995,2,0))</f>
        <v>D</v>
      </c>
      <c r="BD37" s="509" t="str">
        <f>IF(M37='VT-PPL'!$Y$6,1,"")</f>
        <v/>
      </c>
      <c r="BE37" s="510" t="str">
        <f>IF(BD37="","",COUNTIF(BD$2:$BD37,BD37))</f>
        <v/>
      </c>
      <c r="BF37" s="509" t="str">
        <f>IF(P37='RT-PPL'!$Q$6,1,"")</f>
        <v/>
      </c>
      <c r="BG37" s="511" t="str">
        <f>IF(BF37="","",COUNTIF(BF$2:$BF37,BF37))</f>
        <v/>
      </c>
      <c r="BH37" s="508" t="str">
        <f>+IF(L37=HOMO!$K$4,1,"")</f>
        <v/>
      </c>
      <c r="BI37" s="510" t="str">
        <f>IF(BH37="","",COUNTIF(BH$2:$BH37,BH37))</f>
        <v/>
      </c>
      <c r="BJ37" s="509" t="str">
        <f>IF(AND(K37="A",M37=Prog!$L$12),1,"")</f>
        <v/>
      </c>
      <c r="BK37" s="510" t="str">
        <f>IF(BJ37="","",COUNTIF(BJ$2:$BJ37,BJ37))</f>
        <v/>
      </c>
      <c r="BL37" s="562">
        <v>36</v>
      </c>
      <c r="BM37" s="506"/>
      <c r="BN37" s="473"/>
      <c r="BO37" s="473"/>
      <c r="BP37" s="473"/>
      <c r="BQ37" s="473"/>
      <c r="BR37" s="473"/>
      <c r="BS37" s="473"/>
      <c r="BT37" s="473"/>
      <c r="BU37" s="473"/>
      <c r="BV37" s="473"/>
      <c r="BW37" s="473"/>
      <c r="BX37" s="473"/>
      <c r="BY37" s="473"/>
      <c r="BZ37" s="473"/>
      <c r="CA37" s="473"/>
      <c r="CB37" s="473"/>
      <c r="CC37" s="473"/>
      <c r="CD37" s="473"/>
      <c r="CE37" s="473"/>
      <c r="CF37" s="473"/>
      <c r="CG37" s="473"/>
      <c r="CH37" s="473"/>
      <c r="CI37" s="473"/>
      <c r="CJ37" s="473"/>
      <c r="CK37" s="473"/>
      <c r="CL37" s="473"/>
      <c r="CM37" s="473"/>
      <c r="CN37" s="473"/>
      <c r="CO37" s="473"/>
      <c r="CP37" s="473"/>
      <c r="CQ37" s="473"/>
      <c r="CR37" s="473"/>
      <c r="CS37" s="473"/>
      <c r="CT37" s="473"/>
      <c r="CU37" s="473"/>
      <c r="CV37" s="473"/>
      <c r="CW37" s="473"/>
      <c r="CX37" s="473"/>
      <c r="CY37" s="473"/>
      <c r="CZ37" s="473"/>
      <c r="DA37" s="473"/>
      <c r="DB37" s="473"/>
      <c r="DC37" s="473"/>
      <c r="DD37" s="473"/>
      <c r="DE37" s="473"/>
      <c r="DF37" s="473"/>
      <c r="DG37" s="473"/>
      <c r="DH37" s="473"/>
      <c r="DI37" s="473"/>
      <c r="DJ37" s="473"/>
      <c r="DK37" s="473"/>
      <c r="DL37" s="473"/>
      <c r="DM37" s="473"/>
      <c r="DN37" s="473"/>
      <c r="DO37" s="473"/>
      <c r="DP37" s="473"/>
      <c r="DQ37" s="473"/>
      <c r="DR37" s="473"/>
      <c r="DS37" s="473"/>
      <c r="DT37" s="473"/>
      <c r="DU37" s="473"/>
      <c r="DV37" s="473"/>
      <c r="DW37" s="473"/>
      <c r="DX37" s="473"/>
      <c r="DY37" s="473"/>
      <c r="DZ37" s="473"/>
      <c r="EA37" s="473"/>
      <c r="EB37" s="473"/>
      <c r="EC37" s="473"/>
      <c r="ED37" s="473"/>
      <c r="EE37" s="473"/>
      <c r="EF37" s="473"/>
      <c r="EG37" s="473"/>
      <c r="EH37" s="473"/>
      <c r="EI37" s="473"/>
      <c r="EJ37" s="473"/>
      <c r="EK37" s="473"/>
      <c r="EL37" s="473"/>
      <c r="EM37" s="473"/>
      <c r="EN37" s="473"/>
      <c r="EO37" s="473"/>
      <c r="EP37" s="473"/>
      <c r="EQ37" s="473"/>
      <c r="ER37" s="473"/>
      <c r="ES37" s="473"/>
      <c r="ET37" s="473"/>
      <c r="EU37" s="473"/>
      <c r="EV37" s="473"/>
      <c r="EW37" s="473"/>
      <c r="EX37" s="473"/>
      <c r="EY37" s="473"/>
      <c r="EZ37" s="473"/>
      <c r="FA37" s="473"/>
      <c r="FB37" s="473"/>
      <c r="FC37" s="473"/>
      <c r="FD37" s="473"/>
      <c r="FE37" s="473"/>
      <c r="FF37" s="473"/>
      <c r="FG37" s="473"/>
      <c r="FH37" s="473"/>
      <c r="FI37" s="473"/>
      <c r="FJ37" s="473"/>
      <c r="FK37" s="473"/>
      <c r="FL37" s="473"/>
      <c r="FM37" s="473"/>
      <c r="FN37" s="473"/>
      <c r="FO37" s="473"/>
      <c r="FP37" s="473"/>
      <c r="FQ37" s="473"/>
      <c r="FR37" s="473"/>
      <c r="FS37" s="473"/>
      <c r="FT37" s="473"/>
      <c r="FU37" s="473"/>
      <c r="FV37" s="473"/>
      <c r="FW37" s="473"/>
      <c r="FX37" s="473"/>
      <c r="FY37" s="473"/>
      <c r="FZ37" s="473"/>
      <c r="GA37" s="473"/>
      <c r="GB37" s="473"/>
      <c r="GC37" s="473"/>
      <c r="GD37" s="473"/>
      <c r="GE37" s="473"/>
      <c r="GF37" s="473"/>
      <c r="GG37" s="473"/>
      <c r="GH37" s="473"/>
      <c r="GI37" s="473"/>
      <c r="GJ37" s="473"/>
      <c r="GK37" s="473"/>
      <c r="GL37" s="473"/>
      <c r="GM37" s="473"/>
      <c r="GN37" s="473"/>
      <c r="GO37" s="473"/>
      <c r="GP37" s="473"/>
      <c r="GQ37" s="473"/>
      <c r="GR37" s="473"/>
      <c r="GS37" s="473"/>
      <c r="GT37" s="473"/>
      <c r="GU37" s="473"/>
      <c r="GV37" s="473"/>
      <c r="GW37" s="473"/>
      <c r="GX37" s="473"/>
      <c r="GY37" s="473"/>
      <c r="GZ37" s="473"/>
      <c r="HA37" s="473"/>
      <c r="HB37" s="473"/>
      <c r="HC37" s="473"/>
      <c r="HD37" s="473"/>
      <c r="HE37" s="473"/>
      <c r="HF37" s="473"/>
      <c r="HG37" s="473"/>
      <c r="HH37" s="473"/>
      <c r="HI37" s="473"/>
      <c r="HJ37" s="473"/>
      <c r="HK37" s="473"/>
      <c r="HL37" s="473"/>
      <c r="HM37" s="473"/>
      <c r="HN37" s="473"/>
      <c r="HO37" s="473"/>
      <c r="HP37" s="473"/>
      <c r="HQ37" s="473"/>
      <c r="HR37" s="473"/>
      <c r="HS37" s="473"/>
      <c r="HT37" s="473"/>
      <c r="HU37" s="473"/>
      <c r="HV37" s="473"/>
      <c r="HW37" s="473"/>
      <c r="HX37" s="473"/>
      <c r="HY37" s="473"/>
      <c r="HZ37" s="473"/>
      <c r="IA37" s="473"/>
      <c r="IB37" s="473"/>
      <c r="IC37" s="473"/>
      <c r="ID37" s="473"/>
      <c r="IE37" s="473"/>
      <c r="IF37" s="473"/>
      <c r="IG37" s="473"/>
      <c r="IH37" s="473"/>
      <c r="II37" s="473"/>
      <c r="IJ37" s="473"/>
      <c r="IK37" s="473"/>
      <c r="IL37" s="473"/>
      <c r="IM37" s="473"/>
      <c r="IN37" s="473"/>
      <c r="IO37" s="473"/>
      <c r="IP37" s="473"/>
      <c r="IQ37" s="473"/>
      <c r="IR37" s="473"/>
      <c r="IS37" s="473"/>
      <c r="IT37" s="473"/>
      <c r="IU37" s="473"/>
      <c r="IV37" s="473"/>
      <c r="IW37" s="473"/>
      <c r="IX37" s="473"/>
      <c r="IY37" s="473"/>
      <c r="IZ37" s="473"/>
      <c r="JA37" s="473"/>
      <c r="JB37" s="473"/>
      <c r="JC37" s="473"/>
      <c r="JD37" s="473"/>
      <c r="JE37" s="473"/>
      <c r="JF37" s="473"/>
      <c r="JG37" s="473"/>
      <c r="JH37" s="473"/>
      <c r="JI37" s="473"/>
      <c r="JJ37" s="473"/>
      <c r="JK37" s="473"/>
      <c r="JL37" s="473"/>
      <c r="JM37" s="473"/>
      <c r="JN37" s="473"/>
      <c r="JO37" s="473"/>
      <c r="JP37" s="473"/>
      <c r="JQ37" s="473"/>
      <c r="JR37" s="473"/>
      <c r="JS37" s="473"/>
      <c r="JT37" s="473"/>
      <c r="JU37" s="473"/>
      <c r="JV37" s="473"/>
      <c r="JW37" s="473"/>
      <c r="JX37" s="473"/>
      <c r="JY37" s="473"/>
      <c r="JZ37" s="473"/>
      <c r="KA37" s="473"/>
      <c r="KB37" s="473"/>
      <c r="KC37" s="473"/>
      <c r="KD37" s="473"/>
      <c r="KE37" s="473"/>
      <c r="KF37" s="473"/>
      <c r="KG37" s="473"/>
      <c r="KH37" s="473"/>
      <c r="KI37" s="473"/>
      <c r="KJ37" s="473"/>
      <c r="KK37" s="473"/>
      <c r="KL37" s="473"/>
      <c r="KM37" s="473"/>
      <c r="KN37" s="473"/>
      <c r="KO37" s="473"/>
      <c r="KP37" s="473"/>
      <c r="KQ37" s="473"/>
      <c r="KR37" s="473"/>
      <c r="KS37" s="473"/>
      <c r="KT37" s="473"/>
      <c r="KU37" s="473"/>
      <c r="KV37" s="473"/>
      <c r="KW37" s="473"/>
      <c r="KX37" s="473"/>
      <c r="KY37" s="473"/>
      <c r="KZ37" s="473"/>
      <c r="LA37" s="473"/>
      <c r="LB37" s="473"/>
      <c r="LC37" s="473"/>
      <c r="LD37" s="473"/>
      <c r="LE37" s="473"/>
      <c r="LF37" s="473"/>
      <c r="LG37" s="473"/>
      <c r="LH37" s="473"/>
      <c r="LI37" s="473"/>
      <c r="LJ37" s="473"/>
      <c r="LK37" s="473"/>
      <c r="LL37" s="473"/>
      <c r="LM37" s="473"/>
      <c r="LN37" s="473"/>
      <c r="LO37" s="473"/>
      <c r="LP37" s="473"/>
      <c r="LQ37" s="473"/>
      <c r="LR37" s="473"/>
      <c r="LS37" s="473"/>
      <c r="LT37" s="473"/>
      <c r="LU37" s="473"/>
      <c r="LV37" s="473"/>
      <c r="LW37" s="473"/>
      <c r="LX37" s="473"/>
      <c r="LY37" s="473"/>
      <c r="LZ37" s="473"/>
      <c r="MA37" s="473"/>
      <c r="MB37" s="473"/>
      <c r="MC37" s="473"/>
      <c r="MD37" s="473"/>
      <c r="ME37" s="473"/>
      <c r="MF37" s="473"/>
      <c r="MG37" s="473"/>
      <c r="MH37" s="473"/>
      <c r="MI37" s="473"/>
      <c r="MJ37" s="473"/>
      <c r="MK37" s="473"/>
      <c r="ML37" s="473"/>
      <c r="MM37" s="473"/>
      <c r="MN37" s="473"/>
      <c r="MO37" s="473"/>
      <c r="MP37" s="473"/>
      <c r="MQ37" s="473"/>
      <c r="MR37" s="473"/>
      <c r="MS37" s="473"/>
      <c r="MT37" s="473"/>
      <c r="MU37" s="473"/>
      <c r="MV37" s="473"/>
      <c r="MW37" s="473"/>
      <c r="MX37" s="473"/>
      <c r="MY37" s="473"/>
      <c r="MZ37" s="473"/>
      <c r="NA37" s="473"/>
    </row>
    <row r="38" spans="1:366" s="474" customFormat="1" ht="20.25" customHeight="1">
      <c r="A38" s="454" t="str">
        <f t="shared" si="1"/>
        <v>NEBAIR LAKHDAR TFT-II-PL-0416</v>
      </c>
      <c r="B38" s="455" t="str">
        <f>IF($G38="","",VLOOKUP($G38,WPS!$D$1:$AN$995,35,0))</f>
        <v>TFT II / TFT SUD GAZ 
FIELD DEVELOPMENT</v>
      </c>
      <c r="C38" s="455" t="str">
        <f>IF($G38="","",VLOOKUP($G38,WPS!$D$1:$AN$995,33,0))</f>
        <v>API 1104</v>
      </c>
      <c r="D38" s="455" t="str">
        <f>IF($G38="","",VLOOKUP($G38,WPS!$D$1:$AN$995,34,0))</f>
        <v>API 1104</v>
      </c>
      <c r="E38" s="642" t="s">
        <v>819</v>
      </c>
      <c r="F38" s="642" t="s">
        <v>863</v>
      </c>
      <c r="G38" s="456" t="s">
        <v>598</v>
      </c>
      <c r="H38" s="456" t="s">
        <v>397</v>
      </c>
      <c r="I38" s="458">
        <v>16</v>
      </c>
      <c r="J38" s="457">
        <v>9.52</v>
      </c>
      <c r="K38" s="457" t="s">
        <v>164</v>
      </c>
      <c r="L38" s="481">
        <v>46247</v>
      </c>
      <c r="M38" s="484" t="s">
        <v>481</v>
      </c>
      <c r="N38" s="456" t="s">
        <v>164</v>
      </c>
      <c r="O38" s="481">
        <v>46248</v>
      </c>
      <c r="P38" s="457" t="s">
        <v>241</v>
      </c>
      <c r="Q38" s="375" t="s">
        <v>832</v>
      </c>
      <c r="R38" s="375" t="s">
        <v>832</v>
      </c>
      <c r="S38" s="468" t="s">
        <v>839</v>
      </c>
      <c r="T38" s="470">
        <v>46248</v>
      </c>
      <c r="U38" s="462" t="str">
        <f t="shared" si="2"/>
        <v>API5L_X52</v>
      </c>
      <c r="V38" s="463" t="str">
        <f>IF($G38="","",VLOOKUP($G38,WPS!$D$1:$AL$995,17,0))</f>
        <v xml:space="preserve">GMAW :With/Without Backing  FCAW:Without Backing </v>
      </c>
      <c r="W38" s="463" t="str">
        <f>IF($G38="","",VLOOKUP($G38,WPS!$D$1:$AL$995,25,0))</f>
        <v>WF-5</v>
      </c>
      <c r="X38" s="464" t="str">
        <f>IF($G38="","",VLOOKUP($G38,WPS!$D$1:$AL$995,26,0))</f>
        <v>WF-6e</v>
      </c>
      <c r="Y38" s="464" t="str">
        <f>IF($G38="","",VLOOKUP($G38,WPS!$D$1:$AL$995,27,0))</f>
        <v>A5.18</v>
      </c>
      <c r="Z38" s="464" t="str">
        <f>IF($G38="","",VLOOKUP($G38,WPS!$D$1:$AL$995,28,0))</f>
        <v>A5.20 or A5.36</v>
      </c>
      <c r="AA38" s="464" t="str">
        <f t="shared" si="11"/>
        <v>&gt; 12,750''  (323,9mm)</v>
      </c>
      <c r="AB38" s="464" t="str">
        <f t="shared" si="3"/>
        <v>Unlimited</v>
      </c>
      <c r="AC38" s="464" t="str">
        <f t="shared" si="4"/>
        <v xml:space="preserve"> SMAW ≥  3,9 mm</v>
      </c>
      <c r="AD38" s="464" t="str">
        <f t="shared" si="5"/>
        <v>≤ 19,05mm</v>
      </c>
      <c r="AE38" s="463" t="str">
        <f>IF(G38="","",VLOOKUP(G38,WPS!$D$1:$AH$4735,3,0))</f>
        <v>GMAW FCAW</v>
      </c>
      <c r="AF38" s="463" t="str">
        <f>IF(AND($G38&lt;&gt;"",$D38="API 1104"),U38,IF(AND($G38&lt;&gt;"",$D38="ASME IX"),VLOOKUP($G38,WPS!$D$1:$AZ$995,42,0),""))</f>
        <v>API5L_X52</v>
      </c>
      <c r="AG38" s="464" t="str">
        <f>IF(G38="","",VLOOKUP(G38,WPS!$D$1:$AH$4735,2,0))</f>
        <v>D</v>
      </c>
      <c r="AH38" s="464" t="str">
        <f t="shared" si="6"/>
        <v>1G</v>
      </c>
      <c r="AI38" s="464" t="str">
        <f t="shared" si="7"/>
        <v>semi auto</v>
      </c>
      <c r="AJ38" s="464" t="s">
        <v>34</v>
      </c>
      <c r="AK38" s="463" t="str">
        <f t="shared" si="8"/>
        <v>Rotation</v>
      </c>
      <c r="AL38" s="463" t="str">
        <f>IF($G38="","",VLOOKUP($G38,WPS!$D$1:$AL$995,18,0))</f>
        <v>100%CO2(Root &amp; Hot P)
80%Ar+20%Co2(F&amp;C)</v>
      </c>
      <c r="AM38" s="464" t="str">
        <f>IF($G38="","",VLOOKUP($G38,WPS!$D$1:$AL$995,19,0))</f>
        <v>Grp F N°5</v>
      </c>
      <c r="AN38" s="464" t="str">
        <f>IF($G38="","",VLOOKUP($G38,WPS!$D$1:$AL$995,20,0))</f>
        <v>Grp F N°7</v>
      </c>
      <c r="AO38" s="464" t="str">
        <f>IF($G38="","",VLOOKUP($G38,WPS!$D$1:$AL$995,21,0))</f>
        <v>A5.18</v>
      </c>
      <c r="AP38" s="464" t="str">
        <f>IF($G38="","",VLOOKUP($G38,WPS!$D$1:$AL$995,22,0))</f>
        <v>A5.20</v>
      </c>
      <c r="AQ38" s="464" t="str">
        <f>IF($G38="","",VLOOKUP($G38,WPS!$D$1:$AL$995,23,0))</f>
        <v>ER 70 S-6</v>
      </c>
      <c r="AR38" s="464" t="str">
        <f>IF($G38="","",VLOOKUP($G38,WPS!$D$1:$AL$995,24,0))</f>
        <v>E 71 T1 C</v>
      </c>
      <c r="AS38" s="464" t="str">
        <f t="shared" si="9"/>
        <v>F</v>
      </c>
      <c r="AT38" s="465" t="str">
        <f>IF($G38="","",VLOOKUP($G38,WPS!$D$1:$AL$995,29,0))</f>
        <v>DC</v>
      </c>
      <c r="AU38" s="465" t="str">
        <f>IF($G38="","",VLOOKUP($G38,WPS!$D$1:$AL$995,30,0))</f>
        <v>(+)</v>
      </c>
      <c r="AV38" s="465" t="str">
        <f>IF($G38="","",VLOOKUP($G38,WPS!$D$1:$AL$995,31,0))</f>
        <v>(+)</v>
      </c>
      <c r="AW38" s="463" t="str">
        <f t="shared" si="10"/>
        <v>GMAW :With/Without  FCAW  : With</v>
      </c>
      <c r="AX38" s="464" t="str">
        <f>IF($G38="","",VLOOKUP($G38,WPS!$D$1:$AL$995,15,0))</f>
        <v>50°C Min</v>
      </c>
      <c r="AY38" s="463" t="str">
        <f>IF($G38="","",VLOOKUP($G38,WPS!$D$1:$AX$995,44,0))</f>
        <v>ASME B31.3 édition 2020</v>
      </c>
      <c r="AZ38" s="464">
        <f>IFERROR(VLOOKUP(I38,Feuil1!$O$4:$P$34,2,0),"")</f>
        <v>406.4</v>
      </c>
      <c r="BA38" s="466"/>
      <c r="BB38" s="507">
        <f>IFERROR(VLOOKUP(I38,Feuil1!$O$4:$P$32,2,0),"")</f>
        <v>406.4</v>
      </c>
      <c r="BC38" s="508" t="str">
        <f>IF($G38="","",VLOOKUP($G38,WPS!$D$1:$AL$995,2,0))</f>
        <v>D</v>
      </c>
      <c r="BD38" s="509" t="str">
        <f>IF(M38='VT-PPL'!$Y$6,1,"")</f>
        <v/>
      </c>
      <c r="BE38" s="510" t="str">
        <f>IF(BD38="","",COUNTIF(BD$2:$BD38,BD38))</f>
        <v/>
      </c>
      <c r="BF38" s="509" t="str">
        <f>IF(P38='RT-PPL'!$Q$6,1,"")</f>
        <v/>
      </c>
      <c r="BG38" s="511" t="str">
        <f>IF(BF38="","",COUNTIF(BF$2:$BF38,BF38))</f>
        <v/>
      </c>
      <c r="BH38" s="508" t="str">
        <f>+IF(L38=HOMO!$K$4,1,"")</f>
        <v/>
      </c>
      <c r="BI38" s="510" t="str">
        <f>IF(BH38="","",COUNTIF(BH$2:$BH38,BH38))</f>
        <v/>
      </c>
      <c r="BJ38" s="509" t="str">
        <f>IF(AND(K38="A",M38=Prog!$L$12),1,"")</f>
        <v/>
      </c>
      <c r="BK38" s="510" t="str">
        <f>IF(BJ38="","",COUNTIF(BJ$2:$BJ38,BJ38))</f>
        <v/>
      </c>
      <c r="BL38" s="562">
        <v>37</v>
      </c>
      <c r="BM38" s="506"/>
      <c r="BN38" s="473"/>
      <c r="BO38" s="473"/>
      <c r="BP38" s="473"/>
      <c r="BQ38" s="473"/>
      <c r="BR38" s="473"/>
      <c r="BS38" s="473"/>
      <c r="BT38" s="473"/>
      <c r="BU38" s="473"/>
      <c r="BV38" s="473"/>
      <c r="BW38" s="473"/>
      <c r="BX38" s="473"/>
      <c r="BY38" s="473"/>
      <c r="BZ38" s="473"/>
      <c r="CA38" s="473"/>
      <c r="CB38" s="473"/>
      <c r="CC38" s="473"/>
      <c r="CD38" s="473"/>
      <c r="CE38" s="473"/>
      <c r="CF38" s="473"/>
      <c r="CG38" s="473"/>
      <c r="CH38" s="473"/>
      <c r="CI38" s="473"/>
      <c r="CJ38" s="473"/>
      <c r="CK38" s="473"/>
      <c r="CL38" s="473"/>
      <c r="CM38" s="473"/>
      <c r="CN38" s="473"/>
      <c r="CO38" s="473"/>
      <c r="CP38" s="473"/>
      <c r="CQ38" s="473"/>
      <c r="CR38" s="473"/>
      <c r="CS38" s="473"/>
      <c r="CT38" s="473"/>
      <c r="CU38" s="473"/>
      <c r="CV38" s="473"/>
      <c r="CW38" s="473"/>
      <c r="CX38" s="473"/>
      <c r="CY38" s="473"/>
      <c r="CZ38" s="473"/>
      <c r="DA38" s="473"/>
      <c r="DB38" s="473"/>
      <c r="DC38" s="473"/>
      <c r="DD38" s="473"/>
      <c r="DE38" s="473"/>
      <c r="DF38" s="473"/>
      <c r="DG38" s="473"/>
      <c r="DH38" s="473"/>
      <c r="DI38" s="473"/>
      <c r="DJ38" s="473"/>
      <c r="DK38" s="473"/>
      <c r="DL38" s="473"/>
      <c r="DM38" s="473"/>
      <c r="DN38" s="473"/>
      <c r="DO38" s="473"/>
      <c r="DP38" s="473"/>
      <c r="DQ38" s="473"/>
      <c r="DR38" s="473"/>
      <c r="DS38" s="473"/>
      <c r="DT38" s="473"/>
      <c r="DU38" s="473"/>
      <c r="DV38" s="473"/>
      <c r="DW38" s="473"/>
      <c r="DX38" s="473"/>
      <c r="DY38" s="473"/>
      <c r="DZ38" s="473"/>
      <c r="EA38" s="473"/>
      <c r="EB38" s="473"/>
      <c r="EC38" s="473"/>
      <c r="ED38" s="473"/>
      <c r="EE38" s="473"/>
      <c r="EF38" s="473"/>
      <c r="EG38" s="473"/>
      <c r="EH38" s="473"/>
      <c r="EI38" s="473"/>
      <c r="EJ38" s="473"/>
      <c r="EK38" s="473"/>
      <c r="EL38" s="473"/>
      <c r="EM38" s="473"/>
      <c r="EN38" s="473"/>
      <c r="EO38" s="473"/>
      <c r="EP38" s="473"/>
      <c r="EQ38" s="473"/>
      <c r="ER38" s="473"/>
      <c r="ES38" s="473"/>
      <c r="ET38" s="473"/>
      <c r="EU38" s="473"/>
      <c r="EV38" s="473"/>
      <c r="EW38" s="473"/>
      <c r="EX38" s="473"/>
      <c r="EY38" s="473"/>
      <c r="EZ38" s="473"/>
      <c r="FA38" s="473"/>
      <c r="FB38" s="473"/>
      <c r="FC38" s="473"/>
      <c r="FD38" s="473"/>
      <c r="FE38" s="473"/>
      <c r="FF38" s="473"/>
      <c r="FG38" s="473"/>
      <c r="FH38" s="473"/>
      <c r="FI38" s="473"/>
      <c r="FJ38" s="473"/>
      <c r="FK38" s="473"/>
      <c r="FL38" s="473"/>
      <c r="FM38" s="473"/>
      <c r="FN38" s="473"/>
      <c r="FO38" s="473"/>
      <c r="FP38" s="473"/>
      <c r="FQ38" s="473"/>
      <c r="FR38" s="473"/>
      <c r="FS38" s="473"/>
      <c r="FT38" s="473"/>
      <c r="FU38" s="473"/>
      <c r="FV38" s="473"/>
      <c r="FW38" s="473"/>
      <c r="FX38" s="473"/>
      <c r="FY38" s="473"/>
      <c r="FZ38" s="473"/>
      <c r="GA38" s="473"/>
      <c r="GB38" s="473"/>
      <c r="GC38" s="473"/>
      <c r="GD38" s="473"/>
      <c r="GE38" s="473"/>
      <c r="GF38" s="473"/>
      <c r="GG38" s="473"/>
      <c r="GH38" s="473"/>
      <c r="GI38" s="473"/>
      <c r="GJ38" s="473"/>
      <c r="GK38" s="473"/>
      <c r="GL38" s="473"/>
      <c r="GM38" s="473"/>
      <c r="GN38" s="473"/>
      <c r="GO38" s="473"/>
      <c r="GP38" s="473"/>
      <c r="GQ38" s="473"/>
      <c r="GR38" s="473"/>
      <c r="GS38" s="473"/>
      <c r="GT38" s="473"/>
      <c r="GU38" s="473"/>
      <c r="GV38" s="473"/>
      <c r="GW38" s="473"/>
      <c r="GX38" s="473"/>
      <c r="GY38" s="473"/>
      <c r="GZ38" s="473"/>
      <c r="HA38" s="473"/>
      <c r="HB38" s="473"/>
      <c r="HC38" s="473"/>
      <c r="HD38" s="473"/>
      <c r="HE38" s="473"/>
      <c r="HF38" s="473"/>
      <c r="HG38" s="473"/>
      <c r="HH38" s="473"/>
      <c r="HI38" s="473"/>
      <c r="HJ38" s="473"/>
      <c r="HK38" s="473"/>
      <c r="HL38" s="473"/>
      <c r="HM38" s="473"/>
      <c r="HN38" s="473"/>
      <c r="HO38" s="473"/>
      <c r="HP38" s="473"/>
      <c r="HQ38" s="473"/>
      <c r="HR38" s="473"/>
      <c r="HS38" s="473"/>
      <c r="HT38" s="473"/>
      <c r="HU38" s="473"/>
      <c r="HV38" s="473"/>
      <c r="HW38" s="473"/>
      <c r="HX38" s="473"/>
      <c r="HY38" s="473"/>
      <c r="HZ38" s="473"/>
      <c r="IA38" s="473"/>
      <c r="IB38" s="473"/>
      <c r="IC38" s="473"/>
      <c r="ID38" s="473"/>
      <c r="IE38" s="473"/>
      <c r="IF38" s="473"/>
      <c r="IG38" s="473"/>
      <c r="IH38" s="473"/>
      <c r="II38" s="473"/>
      <c r="IJ38" s="473"/>
      <c r="IK38" s="473"/>
      <c r="IL38" s="473"/>
      <c r="IM38" s="473"/>
      <c r="IN38" s="473"/>
      <c r="IO38" s="473"/>
      <c r="IP38" s="473"/>
      <c r="IQ38" s="473"/>
      <c r="IR38" s="473"/>
      <c r="IS38" s="473"/>
      <c r="IT38" s="473"/>
      <c r="IU38" s="473"/>
      <c r="IV38" s="473"/>
      <c r="IW38" s="473"/>
      <c r="IX38" s="473"/>
      <c r="IY38" s="473"/>
      <c r="IZ38" s="473"/>
      <c r="JA38" s="473"/>
      <c r="JB38" s="473"/>
      <c r="JC38" s="473"/>
      <c r="JD38" s="473"/>
      <c r="JE38" s="473"/>
      <c r="JF38" s="473"/>
      <c r="JG38" s="473"/>
      <c r="JH38" s="473"/>
      <c r="JI38" s="473"/>
      <c r="JJ38" s="473"/>
      <c r="JK38" s="473"/>
      <c r="JL38" s="473"/>
      <c r="JM38" s="473"/>
      <c r="JN38" s="473"/>
      <c r="JO38" s="473"/>
      <c r="JP38" s="473"/>
      <c r="JQ38" s="473"/>
      <c r="JR38" s="473"/>
      <c r="JS38" s="473"/>
      <c r="JT38" s="473"/>
      <c r="JU38" s="473"/>
      <c r="JV38" s="473"/>
      <c r="JW38" s="473"/>
      <c r="JX38" s="473"/>
      <c r="JY38" s="473"/>
      <c r="JZ38" s="473"/>
      <c r="KA38" s="473"/>
      <c r="KB38" s="473"/>
      <c r="KC38" s="473"/>
      <c r="KD38" s="473"/>
      <c r="KE38" s="473"/>
      <c r="KF38" s="473"/>
      <c r="KG38" s="473"/>
      <c r="KH38" s="473"/>
      <c r="KI38" s="473"/>
      <c r="KJ38" s="473"/>
      <c r="KK38" s="473"/>
      <c r="KL38" s="473"/>
      <c r="KM38" s="473"/>
      <c r="KN38" s="473"/>
      <c r="KO38" s="473"/>
      <c r="KP38" s="473"/>
      <c r="KQ38" s="473"/>
      <c r="KR38" s="473"/>
      <c r="KS38" s="473"/>
      <c r="KT38" s="473"/>
      <c r="KU38" s="473"/>
      <c r="KV38" s="473"/>
      <c r="KW38" s="473"/>
      <c r="KX38" s="473"/>
      <c r="KY38" s="473"/>
      <c r="KZ38" s="473"/>
      <c r="LA38" s="473"/>
      <c r="LB38" s="473"/>
      <c r="LC38" s="473"/>
      <c r="LD38" s="473"/>
      <c r="LE38" s="473"/>
      <c r="LF38" s="473"/>
      <c r="LG38" s="473"/>
      <c r="LH38" s="473"/>
      <c r="LI38" s="473"/>
      <c r="LJ38" s="473"/>
      <c r="LK38" s="473"/>
      <c r="LL38" s="473"/>
      <c r="LM38" s="473"/>
      <c r="LN38" s="473"/>
      <c r="LO38" s="473"/>
      <c r="LP38" s="473"/>
      <c r="LQ38" s="473"/>
      <c r="LR38" s="473"/>
      <c r="LS38" s="473"/>
      <c r="LT38" s="473"/>
      <c r="LU38" s="473"/>
      <c r="LV38" s="473"/>
      <c r="LW38" s="473"/>
      <c r="LX38" s="473"/>
      <c r="LY38" s="473"/>
      <c r="LZ38" s="473"/>
      <c r="MA38" s="473"/>
      <c r="MB38" s="473"/>
      <c r="MC38" s="473"/>
      <c r="MD38" s="473"/>
      <c r="ME38" s="473"/>
      <c r="MF38" s="473"/>
      <c r="MG38" s="473"/>
      <c r="MH38" s="473"/>
      <c r="MI38" s="473"/>
      <c r="MJ38" s="473"/>
      <c r="MK38" s="473"/>
      <c r="ML38" s="473"/>
      <c r="MM38" s="473"/>
      <c r="MN38" s="473"/>
      <c r="MO38" s="473"/>
      <c r="MP38" s="473"/>
      <c r="MQ38" s="473"/>
      <c r="MR38" s="473"/>
      <c r="MS38" s="473"/>
      <c r="MT38" s="473"/>
      <c r="MU38" s="473"/>
      <c r="MV38" s="473"/>
      <c r="MW38" s="473"/>
      <c r="MX38" s="473"/>
      <c r="MY38" s="473"/>
      <c r="MZ38" s="473"/>
      <c r="NA38" s="473"/>
    </row>
    <row r="39" spans="1:366" s="472" customFormat="1" ht="20.25" customHeight="1">
      <c r="A39" s="454" t="str">
        <f>F39&amp;G39&amp;I39</f>
        <v>HABIK ZOHIRTFT-II-PL-0316</v>
      </c>
      <c r="B39" s="455" t="str">
        <f>IF($G39="","",VLOOKUP($G39,WPS!$D$1:$AN$995,35,0))</f>
        <v>TFT II / TFT SUD GAZ 
FIELD DEVELOPMENT</v>
      </c>
      <c r="C39" s="455" t="str">
        <f>IF($G39="","",VLOOKUP($G39,WPS!$D$1:$AN$995,33,0))</f>
        <v>API 1104</v>
      </c>
      <c r="D39" s="455" t="str">
        <f>IF($G39="","",VLOOKUP($G39,WPS!$D$1:$AN$995,34,0))</f>
        <v>API 1104</v>
      </c>
      <c r="E39" s="642" t="s">
        <v>676</v>
      </c>
      <c r="F39" s="642" t="s">
        <v>733</v>
      </c>
      <c r="G39" s="456" t="s">
        <v>597</v>
      </c>
      <c r="H39" s="456" t="s">
        <v>397</v>
      </c>
      <c r="I39" s="458">
        <v>16</v>
      </c>
      <c r="J39" s="457">
        <v>9.52</v>
      </c>
      <c r="K39" s="457" t="s">
        <v>164</v>
      </c>
      <c r="L39" s="481">
        <v>46247</v>
      </c>
      <c r="M39" s="457" t="s">
        <v>481</v>
      </c>
      <c r="N39" s="456" t="s">
        <v>164</v>
      </c>
      <c r="O39" s="481">
        <v>46248</v>
      </c>
      <c r="P39" s="457" t="s">
        <v>241</v>
      </c>
      <c r="Q39" s="375" t="s">
        <v>832</v>
      </c>
      <c r="R39" s="375" t="s">
        <v>832</v>
      </c>
      <c r="S39" s="468" t="s">
        <v>840</v>
      </c>
      <c r="T39" s="470">
        <v>46248</v>
      </c>
      <c r="U39" s="462" t="str">
        <f t="shared" si="2"/>
        <v>API5L_X52</v>
      </c>
      <c r="V39" s="463" t="str">
        <f>IF($G39="","",VLOOKUP($G39,WPS!$D$1:$AL$995,17,0))</f>
        <v xml:space="preserve">SMAW :With/Without Backing </v>
      </c>
      <c r="W39" s="463" t="str">
        <f>IF($G39="","",VLOOKUP($G39,WPS!$D$1:$AL$995,25,0))</f>
        <v>WF-1b</v>
      </c>
      <c r="X39" s="464" t="str">
        <f>IF($G39="","",VLOOKUP($G39,WPS!$D$1:$AL$995,26,0))</f>
        <v>WF-1b</v>
      </c>
      <c r="Y39" s="464" t="str">
        <f>IF($G39="","",VLOOKUP($G39,WPS!$D$1:$AL$995,27,0))</f>
        <v>A5.1or A5.5</v>
      </c>
      <c r="Z39" s="464" t="str">
        <f>IF($G39="","",VLOOKUP($G39,WPS!$D$1:$AL$995,28,0))</f>
        <v>A5.1or A5.5</v>
      </c>
      <c r="AA39" s="464" t="str">
        <f t="shared" si="11"/>
        <v>&gt; 12,750''  (323,9mm)</v>
      </c>
      <c r="AB39" s="464" t="str">
        <f t="shared" si="3"/>
        <v>Unlimited</v>
      </c>
      <c r="AC39" s="464" t="str">
        <f t="shared" si="4"/>
        <v xml:space="preserve"> SMAW ≥  3,9 mm</v>
      </c>
      <c r="AD39" s="464" t="str">
        <f t="shared" si="5"/>
        <v>≤ 19,05mm</v>
      </c>
      <c r="AE39" s="463" t="str">
        <f>IF(G39="","",VLOOKUP(G39,WPS!$D$1:$AH$4735,3,0))</f>
        <v>SMAW Mixte UP HILL/ Down hill</v>
      </c>
      <c r="AF39" s="463" t="str">
        <f>IF(AND($G39&lt;&gt;"",$D39="API 1104"),U39,IF(AND($G39&lt;&gt;"",$D39="ASME IX"),VLOOKUP($G39,WPS!$D$1:$AZ$995,42,0),""))</f>
        <v>API5L_X52</v>
      </c>
      <c r="AG39" s="464" t="str">
        <f>IF(G39="","",VLOOKUP(G39,WPS!$D$1:$AH$4735,2,0))</f>
        <v>D</v>
      </c>
      <c r="AH39" s="464" t="str">
        <f t="shared" si="6"/>
        <v>5G</v>
      </c>
      <c r="AI39" s="464" t="str">
        <f t="shared" si="7"/>
        <v>Manuel</v>
      </c>
      <c r="AJ39" s="464" t="s">
        <v>34</v>
      </c>
      <c r="AK39" s="463" t="str">
        <f t="shared" si="8"/>
        <v>UP HILL/ Down hill Montant+Descendant</v>
      </c>
      <c r="AL39" s="463" t="str">
        <f>IF($G39="","",VLOOKUP($G39,WPS!$D$1:$AL$995,18,0))</f>
        <v>N/A</v>
      </c>
      <c r="AM39" s="464" t="str">
        <f>IF($G39="","",VLOOKUP($G39,WPS!$D$1:$AL$995,19,0))</f>
        <v>Grp F N°1</v>
      </c>
      <c r="AN39" s="464" t="str">
        <f>IF($G39="","",VLOOKUP($G39,WPS!$D$1:$AL$995,20,0))</f>
        <v>Grp F N°1</v>
      </c>
      <c r="AO39" s="464" t="str">
        <f>IF($G39="","",VLOOKUP($G39,WPS!$D$1:$AL$995,21,0))</f>
        <v>A5.1</v>
      </c>
      <c r="AP39" s="464" t="str">
        <f>IF($G39="","",VLOOKUP($G39,WPS!$D$1:$AL$995,22,0))</f>
        <v>A5.5</v>
      </c>
      <c r="AQ39" s="464" t="str">
        <f>IF($G39="","",VLOOKUP($G39,WPS!$D$1:$AL$995,23,0))</f>
        <v>E 6010</v>
      </c>
      <c r="AR39" s="464" t="str">
        <f>IF($G39="","",VLOOKUP($G39,WPS!$D$1:$AL$995,24,0))</f>
        <v>E 7010-P1</v>
      </c>
      <c r="AS39" s="464" t="str">
        <f t="shared" si="9"/>
        <v>V-H-O</v>
      </c>
      <c r="AT39" s="465" t="str">
        <f>IF($G39="","",VLOOKUP($G39,WPS!$D$1:$AL$995,29,0))</f>
        <v>DC</v>
      </c>
      <c r="AU39" s="465" t="str">
        <f>IF($G39="","",VLOOKUP($G39,WPS!$D$1:$AL$995,30,0))</f>
        <v>(+)</v>
      </c>
      <c r="AV39" s="465" t="str">
        <f>IF($G39="","",VLOOKUP($G39,WPS!$D$1:$AL$995,31,0))</f>
        <v>(+)</v>
      </c>
      <c r="AW39" s="463" t="str">
        <f t="shared" si="10"/>
        <v>SMAW :,With/Without  SMAW : With</v>
      </c>
      <c r="AX39" s="464" t="str">
        <f>IF($G39="","",VLOOKUP($G39,WPS!$D$1:$AL$995,15,0))</f>
        <v>50°C Min</v>
      </c>
      <c r="AY39" s="463" t="str">
        <f>IF($G39="","",VLOOKUP($G39,WPS!$D$1:$AX$995,44,0))</f>
        <v>ASME B31.3 édition 2020</v>
      </c>
      <c r="AZ39" s="464">
        <f>IFERROR(VLOOKUP(I39,Feuil1!$O$4:$P$34,2,0),"")</f>
        <v>406.4</v>
      </c>
      <c r="BA39" s="466"/>
      <c r="BB39" s="507">
        <f>IFERROR(VLOOKUP(I39,Feuil1!$O$4:$P$32,2,0),"")</f>
        <v>406.4</v>
      </c>
      <c r="BC39" s="508" t="str">
        <f>IF($G39="","",VLOOKUP($G39,WPS!$D$1:$AL$995,2,0))</f>
        <v>D</v>
      </c>
      <c r="BD39" s="509" t="str">
        <f>IF(M39='VT-PPL'!$Y$6,1,"")</f>
        <v/>
      </c>
      <c r="BE39" s="510" t="str">
        <f>IF(BD39="","",COUNTIF(BD$2:$BD39,BD39))</f>
        <v/>
      </c>
      <c r="BF39" s="509" t="str">
        <f>IF(P39='RT-PPL'!$Q$6,1,"")</f>
        <v/>
      </c>
      <c r="BG39" s="511" t="str">
        <f>IF(BF39="","",COUNTIF(BF$2:$BF39,BF39))</f>
        <v/>
      </c>
      <c r="BH39" s="508" t="str">
        <f>+IF(L39=HOMO!$K$4,1,"")</f>
        <v/>
      </c>
      <c r="BI39" s="510" t="str">
        <f>IF(BH39="","",COUNTIF(BH$2:$BH39,BH39))</f>
        <v/>
      </c>
      <c r="BJ39" s="509" t="str">
        <f>IF(AND(K39="A",M39=Prog!$L$12),1,"")</f>
        <v/>
      </c>
      <c r="BK39" s="510" t="str">
        <f>IF(BJ39="","",COUNTIF(BJ$2:$BJ39,BJ39))</f>
        <v/>
      </c>
      <c r="BL39" s="562">
        <v>38</v>
      </c>
      <c r="BM39" s="506"/>
      <c r="BN39" s="473"/>
      <c r="BO39" s="473"/>
      <c r="BP39" s="473"/>
      <c r="BQ39" s="473"/>
      <c r="BR39" s="473"/>
      <c r="BS39" s="473"/>
      <c r="BT39" s="473"/>
      <c r="BU39" s="473"/>
      <c r="BV39" s="473"/>
      <c r="BW39" s="473"/>
      <c r="BX39" s="473"/>
      <c r="BY39" s="473"/>
      <c r="BZ39" s="473"/>
      <c r="CA39" s="473"/>
      <c r="CB39" s="473"/>
      <c r="CC39" s="473"/>
      <c r="CD39" s="473"/>
      <c r="CE39" s="473"/>
      <c r="CF39" s="473"/>
      <c r="CG39" s="473"/>
      <c r="CH39" s="473"/>
      <c r="CI39" s="473"/>
      <c r="CJ39" s="473"/>
      <c r="CK39" s="473"/>
      <c r="CL39" s="473"/>
      <c r="CM39" s="473"/>
      <c r="CN39" s="473"/>
      <c r="CO39" s="473"/>
      <c r="CP39" s="473"/>
      <c r="CQ39" s="473"/>
      <c r="CR39" s="473"/>
      <c r="CS39" s="473"/>
      <c r="CT39" s="473"/>
      <c r="CU39" s="473"/>
      <c r="CV39" s="473"/>
      <c r="CW39" s="473"/>
      <c r="CX39" s="473"/>
      <c r="CY39" s="473"/>
      <c r="CZ39" s="473"/>
      <c r="DA39" s="473"/>
      <c r="DB39" s="473"/>
      <c r="DC39" s="473"/>
      <c r="DD39" s="473"/>
      <c r="DE39" s="473"/>
      <c r="DF39" s="473"/>
      <c r="DG39" s="473"/>
      <c r="DH39" s="473"/>
      <c r="DI39" s="473"/>
      <c r="DJ39" s="473"/>
      <c r="DK39" s="473"/>
      <c r="DL39" s="473"/>
      <c r="DM39" s="473"/>
      <c r="DN39" s="473"/>
      <c r="DO39" s="473"/>
      <c r="DP39" s="473"/>
      <c r="DQ39" s="473"/>
      <c r="DR39" s="473"/>
      <c r="DS39" s="473"/>
      <c r="DT39" s="473"/>
      <c r="DU39" s="473"/>
      <c r="DV39" s="473"/>
      <c r="DW39" s="473"/>
      <c r="DX39" s="473"/>
      <c r="DY39" s="473"/>
      <c r="DZ39" s="473"/>
      <c r="EA39" s="473"/>
      <c r="EB39" s="473"/>
      <c r="EC39" s="473"/>
      <c r="ED39" s="473"/>
      <c r="EE39" s="473"/>
      <c r="EF39" s="473"/>
      <c r="EG39" s="473"/>
      <c r="EH39" s="473"/>
      <c r="EI39" s="473"/>
      <c r="EJ39" s="473"/>
      <c r="EK39" s="473"/>
      <c r="EL39" s="473"/>
      <c r="EM39" s="473"/>
      <c r="EN39" s="473"/>
      <c r="EO39" s="473"/>
      <c r="EP39" s="473"/>
      <c r="EQ39" s="473"/>
      <c r="ER39" s="473"/>
      <c r="ES39" s="473"/>
      <c r="ET39" s="473"/>
      <c r="EU39" s="473"/>
      <c r="EV39" s="473"/>
      <c r="EW39" s="473"/>
      <c r="EX39" s="473"/>
      <c r="EY39" s="473"/>
      <c r="EZ39" s="473"/>
      <c r="FA39" s="473"/>
      <c r="FB39" s="473"/>
      <c r="FC39" s="473"/>
      <c r="FD39" s="473"/>
      <c r="FE39" s="473"/>
      <c r="FF39" s="473"/>
      <c r="FG39" s="473"/>
      <c r="FH39" s="473"/>
      <c r="FI39" s="473"/>
      <c r="FJ39" s="473"/>
      <c r="FK39" s="473"/>
      <c r="FL39" s="473"/>
      <c r="FM39" s="473"/>
      <c r="FN39" s="473"/>
      <c r="FO39" s="473"/>
      <c r="FP39" s="473"/>
      <c r="FQ39" s="473"/>
      <c r="FR39" s="473"/>
      <c r="FS39" s="473"/>
      <c r="FT39" s="473"/>
      <c r="FU39" s="473"/>
      <c r="FV39" s="473"/>
      <c r="FW39" s="473"/>
      <c r="FX39" s="473"/>
      <c r="FY39" s="473"/>
      <c r="FZ39" s="473"/>
      <c r="GA39" s="473"/>
      <c r="GB39" s="473"/>
      <c r="GC39" s="473"/>
      <c r="GD39" s="473"/>
      <c r="GE39" s="473"/>
      <c r="GF39" s="473"/>
      <c r="GG39" s="473"/>
      <c r="GH39" s="473"/>
      <c r="GI39" s="473"/>
      <c r="GJ39" s="473"/>
      <c r="GK39" s="473"/>
      <c r="GL39" s="473"/>
      <c r="GM39" s="473"/>
      <c r="GN39" s="473"/>
      <c r="GO39" s="473"/>
      <c r="GP39" s="473"/>
      <c r="GQ39" s="473"/>
      <c r="GR39" s="473"/>
      <c r="GS39" s="473"/>
      <c r="GT39" s="473"/>
      <c r="GU39" s="473"/>
      <c r="GV39" s="473"/>
      <c r="GW39" s="473"/>
      <c r="GX39" s="473"/>
      <c r="GY39" s="473"/>
      <c r="GZ39" s="473"/>
      <c r="HA39" s="473"/>
      <c r="HB39" s="473"/>
      <c r="HC39" s="473"/>
      <c r="HD39" s="473"/>
      <c r="HE39" s="473"/>
      <c r="HF39" s="473"/>
      <c r="HG39" s="473"/>
      <c r="HH39" s="473"/>
      <c r="HI39" s="473"/>
      <c r="HJ39" s="473"/>
      <c r="HK39" s="473"/>
      <c r="HL39" s="473"/>
      <c r="HM39" s="473"/>
      <c r="HN39" s="473"/>
      <c r="HO39" s="473"/>
      <c r="HP39" s="473"/>
      <c r="HQ39" s="473"/>
      <c r="HR39" s="473"/>
      <c r="HS39" s="473"/>
      <c r="HT39" s="473"/>
      <c r="HU39" s="473"/>
      <c r="HV39" s="473"/>
      <c r="HW39" s="473"/>
      <c r="HX39" s="473"/>
      <c r="HY39" s="473"/>
      <c r="HZ39" s="473"/>
      <c r="IA39" s="473"/>
      <c r="IB39" s="473"/>
      <c r="IC39" s="473"/>
      <c r="ID39" s="473"/>
      <c r="IE39" s="473"/>
      <c r="IF39" s="473"/>
      <c r="IG39" s="473"/>
      <c r="IH39" s="473"/>
      <c r="II39" s="473"/>
      <c r="IJ39" s="473"/>
      <c r="IK39" s="473"/>
      <c r="IL39" s="473"/>
      <c r="IM39" s="473"/>
      <c r="IN39" s="473"/>
      <c r="IO39" s="473"/>
      <c r="IP39" s="473"/>
      <c r="IQ39" s="473"/>
      <c r="IR39" s="473"/>
      <c r="IS39" s="473"/>
      <c r="IT39" s="473"/>
      <c r="IU39" s="473"/>
      <c r="IV39" s="473"/>
      <c r="IW39" s="473"/>
      <c r="IX39" s="473"/>
      <c r="IY39" s="473"/>
      <c r="IZ39" s="473"/>
      <c r="JA39" s="473"/>
      <c r="JB39" s="473"/>
      <c r="JC39" s="473"/>
      <c r="JD39" s="473"/>
      <c r="JE39" s="473"/>
      <c r="JF39" s="473"/>
      <c r="JG39" s="473"/>
      <c r="JH39" s="473"/>
      <c r="JI39" s="473"/>
      <c r="JJ39" s="473"/>
      <c r="JK39" s="473"/>
      <c r="JL39" s="473"/>
      <c r="JM39" s="473"/>
      <c r="JN39" s="473"/>
      <c r="JO39" s="473"/>
      <c r="JP39" s="473"/>
      <c r="JQ39" s="473"/>
      <c r="JR39" s="473"/>
      <c r="JS39" s="473"/>
      <c r="JT39" s="473"/>
      <c r="JU39" s="473"/>
      <c r="JV39" s="473"/>
      <c r="JW39" s="473"/>
      <c r="JX39" s="473"/>
      <c r="JY39" s="473"/>
      <c r="JZ39" s="473"/>
      <c r="KA39" s="473"/>
      <c r="KB39" s="473"/>
      <c r="KC39" s="473"/>
      <c r="KD39" s="473"/>
      <c r="KE39" s="473"/>
      <c r="KF39" s="473"/>
      <c r="KG39" s="473"/>
      <c r="KH39" s="473"/>
      <c r="KI39" s="473"/>
      <c r="KJ39" s="473"/>
      <c r="KK39" s="473"/>
      <c r="KL39" s="473"/>
      <c r="KM39" s="473"/>
      <c r="KN39" s="473"/>
      <c r="KO39" s="473"/>
      <c r="KP39" s="473"/>
      <c r="KQ39" s="473"/>
      <c r="KR39" s="473"/>
      <c r="KS39" s="473"/>
      <c r="KT39" s="473"/>
      <c r="KU39" s="473"/>
      <c r="KV39" s="473"/>
      <c r="KW39" s="473"/>
      <c r="KX39" s="473"/>
      <c r="KY39" s="473"/>
      <c r="KZ39" s="473"/>
      <c r="LA39" s="473"/>
      <c r="LB39" s="473"/>
      <c r="LC39" s="473"/>
      <c r="LD39" s="473"/>
      <c r="LE39" s="473"/>
      <c r="LF39" s="473"/>
      <c r="LG39" s="473"/>
      <c r="LH39" s="473"/>
      <c r="LI39" s="473"/>
      <c r="LJ39" s="473"/>
      <c r="LK39" s="473"/>
      <c r="LL39" s="473"/>
      <c r="LM39" s="473"/>
      <c r="LN39" s="473"/>
      <c r="LO39" s="473"/>
      <c r="LP39" s="473"/>
      <c r="LQ39" s="473"/>
      <c r="LR39" s="473"/>
      <c r="LS39" s="473"/>
      <c r="LT39" s="473"/>
      <c r="LU39" s="473"/>
      <c r="LV39" s="473"/>
      <c r="LW39" s="473"/>
      <c r="LX39" s="473"/>
      <c r="LY39" s="473"/>
      <c r="LZ39" s="473"/>
      <c r="MA39" s="473"/>
      <c r="MB39" s="473"/>
      <c r="MC39" s="473"/>
      <c r="MD39" s="473"/>
      <c r="ME39" s="473"/>
      <c r="MF39" s="473"/>
      <c r="MG39" s="473"/>
      <c r="MH39" s="473"/>
      <c r="MI39" s="473"/>
      <c r="MJ39" s="473"/>
      <c r="MK39" s="473"/>
      <c r="ML39" s="473"/>
      <c r="MM39" s="473"/>
      <c r="MN39" s="473"/>
      <c r="MO39" s="473"/>
      <c r="MP39" s="473"/>
      <c r="MQ39" s="473"/>
      <c r="MR39" s="473"/>
      <c r="MS39" s="473"/>
      <c r="MT39" s="473"/>
      <c r="MU39" s="473"/>
      <c r="MV39" s="473"/>
      <c r="MW39" s="473"/>
      <c r="MX39" s="473"/>
      <c r="MY39" s="473"/>
      <c r="MZ39" s="473"/>
      <c r="NA39" s="473"/>
      <c r="NB39" s="474"/>
    </row>
    <row r="40" spans="1:366" s="474" customFormat="1" ht="20.25" customHeight="1">
      <c r="A40" s="454" t="str">
        <f t="shared" ref="A40:A41" si="12">F40&amp;G40&amp;I40</f>
        <v>DEBBARI RAFIKTFT-II-PL-0316</v>
      </c>
      <c r="B40" s="455" t="str">
        <f>IF($G40="","",VLOOKUP($G40,WPS!$D$1:$AN$995,35,0))</f>
        <v>TFT II / TFT SUD GAZ 
FIELD DEVELOPMENT</v>
      </c>
      <c r="C40" s="455" t="str">
        <f>IF($G40="","",VLOOKUP($G40,WPS!$D$1:$AN$995,33,0))</f>
        <v>API 1104</v>
      </c>
      <c r="D40" s="455" t="str">
        <f>IF($G40="","",VLOOKUP($G40,WPS!$D$1:$AN$995,34,0))</f>
        <v>API 1104</v>
      </c>
      <c r="E40" s="643" t="s">
        <v>866</v>
      </c>
      <c r="F40" s="643" t="s">
        <v>921</v>
      </c>
      <c r="G40" s="456" t="s">
        <v>597</v>
      </c>
      <c r="H40" s="563" t="s">
        <v>397</v>
      </c>
      <c r="I40" s="458">
        <v>16</v>
      </c>
      <c r="J40" s="563">
        <v>9.52</v>
      </c>
      <c r="K40" s="563" t="s">
        <v>164</v>
      </c>
      <c r="L40" s="459">
        <v>46250</v>
      </c>
      <c r="M40" s="563" t="s">
        <v>485</v>
      </c>
      <c r="N40" s="456" t="s">
        <v>164</v>
      </c>
      <c r="O40" s="459">
        <v>46251</v>
      </c>
      <c r="P40" s="563" t="s">
        <v>243</v>
      </c>
      <c r="Q40" s="564" t="s">
        <v>832</v>
      </c>
      <c r="R40" s="564" t="s">
        <v>832</v>
      </c>
      <c r="S40" s="468" t="s">
        <v>923</v>
      </c>
      <c r="T40" s="470">
        <v>46251</v>
      </c>
      <c r="U40" s="563" t="str">
        <f t="shared" si="2"/>
        <v>API5L_X52</v>
      </c>
      <c r="V40" s="563" t="str">
        <f>IF($G40="","",VLOOKUP($G40,WPS!$D$1:$AL$995,17,0))</f>
        <v xml:space="preserve">SMAW :With/Without Backing </v>
      </c>
      <c r="W40" s="563" t="str">
        <f>IF($G40="","",VLOOKUP($G40,WPS!$D$1:$AL$995,25,0))</f>
        <v>WF-1b</v>
      </c>
      <c r="X40" s="563" t="str">
        <f>IF($G40="","",VLOOKUP($G40,WPS!$D$1:$AL$995,26,0))</f>
        <v>WF-1b</v>
      </c>
      <c r="Y40" s="563" t="str">
        <f>IF($G40="","",VLOOKUP($G40,WPS!$D$1:$AL$995,27,0))</f>
        <v>A5.1or A5.5</v>
      </c>
      <c r="Z40" s="563" t="str">
        <f>IF($G40="","",VLOOKUP($G40,WPS!$D$1:$AL$995,28,0))</f>
        <v>A5.1or A5.5</v>
      </c>
      <c r="AA40" s="563" t="str">
        <f t="shared" ref="AA40:AA41" si="13">IF(AND(D40="API 1104",BB40&lt;60.3),"Unlimited ",IF(AND(D40="API 1104",AND(BB40&gt;=60.3,BB40&lt;=323.85)),"≥ 2,3/8''  (60,3mm)",IF(AND(D40="API 1104",BB40&gt;323.85),"&gt; 12,750''  (323,9mm)",IF(AND(D40="ASME IX",BB40&lt;60.3),CONCATENATE("≥ ",I39,"''  ","(",BB40,"mm)"),IF(AND(D40="ASME IX",BB40="60,3"),"≥ 1''  (25mm)",IF(AND(D40="ASME IX",AND(BB40&gt;25,BB40&lt;73)),"≥ 1'' (25mm)",IF(AND(D40="ASME IX",BB40&gt;73),"&gt; 2,7/8''  (73mm)","")))))))</f>
        <v>&gt; 12,750''  (323,9mm)</v>
      </c>
      <c r="AB40" s="563" t="str">
        <f t="shared" ref="AB40:AB41" si="14">IF(AND(D40="API 1104",BB40&lt;60.3),"&lt; 2,3/8''  60,3mm",IF(AND(D40="API 1104",AND(BB40&gt;=60.3,BB40&lt;=323.85)),"≤ 12,750''   323,9mm",IF(AND(D40="API 1104",BB40&gt;323.85),"Unlimited",IF(AND(D40="ASME IX",BB40&lt;25),"Unlimited",IF(AND(D40="ASME IX",AND(BB40&gt;25,BB40&lt;73)),"Unlimited",IF(AND(D40="ASME IX",BB40&gt;73),"Unlimited",""))))))</f>
        <v>Unlimited</v>
      </c>
      <c r="AC40" s="563" t="str">
        <f t="shared" ref="AC40:AC41" si="15">IF(AND(D40="API 1104",J40&lt;3.9)," SMAW &lt;3,9 mm",IF(AND(D40="API 1104",AND(J40&gt;=3.9,J40&lt;19))," SMAW ≥  3,9 mm",IF(AND(D40="API 1104",J40&gt;=19),"SMAW &gt;=19mm",IF(AND(D40="ASME IX",AE40="gtaw",J40&lt;13),"GTAW ",IF(AND(D40="ASME IX",AE40="GTAW SMAW",J40&lt;13),"GTAW ≤ 8 mm",IF(AND(D40="ASME IX",AE40="GmAW fcAW",J40&lt;13),"GMAW ≤ 8 mm",IF(AND(D40="ASME IX",AE40="gtaw",J40&gt;=13),CONCATENATE("≤ ",J40*2," mm"),IF(AND(D40="ASME IX",J40&gt;=13,AE40="GTAW SMAW"),"GTAW ≤ 8mm",IF(AND(D40="ASME IX",J40&gt;=13,AE40="GmAW fcAW"),"GMAW ≤ 8mm","")))))))))</f>
        <v xml:space="preserve"> SMAW ≥  3,9 mm</v>
      </c>
      <c r="AD40" s="563" t="str">
        <f t="shared" ref="AD40:AD41" si="16">IF(AND(D40="API 1104",AE40="SMAW Mixte UP HILL/ Down hill",J40&lt;3.9),CONCATENATE("≤ ",MAX(1.5*J40,3.9),"mm"),IF(AND(D40="API 1104",AE40="SMAW UP HILL MONTANT",J40&lt;3.9),CONCATENATE("≤ ",MAX(1.5*J40,3.9),"mm"),IF(AND(D40="API 1104",AND(J40&gt;=3.9,J40&lt;19.05)),CONCATENATE("≤ ",MAX(1.5*J40,19.05),"mm"),IF(AND(D40="API 1104",J40&gt;=19.05),"ALL",IF(AND(D40="ASME IX",AE40="SMAW UP HILL MONTANT",J40&lt;17),CONCATENATE("≤ ",((J40)*2)," mm"),IF(AND(D40="ASME IX",J40&gt;=17),CONCATENATE("Unlimited"),IF(AND(D40="ASME IX",AE40="SMAW Mixte UP HILL/ Down hill",J40&lt;17),CONCATENATE("≤ ",((J40)*2)," mm"),IF(AND(D40="ASME IX",J40&gt;=17),CONCATENATE(" SMAW Unlimited"),IF(AND(D40="ASME IX",AE40="GTAW",J40&lt;=17),CONCATENATE( "≤ ",J40*2," mm"),IF(AND(D40="ASME IX",AE40="GTAW SMAW",J40&lt;=17),CONCATENATE("SMAW ≤ ",((J40-4)*2)," mm"),IF(AND(D40="ASME IX",J40&gt;=17,AE40="GTAW SMAW"),"SMAW Unlimited ",IF(AND(D40="ASME IX",AE40="GMAW FCAW",J40&lt;=17),CONCATENATE("FCAW ≤ ",((J40-4)*2)," mm"),IF(AND(D40="ASME IX",J40&gt;=17,AE40="GmAW fcAW"),"FCAW  Unlimited ","")))))))))))))</f>
        <v>≤ 19,05mm</v>
      </c>
      <c r="AE40" s="563" t="str">
        <f>IF(G40="","",VLOOKUP(G40,WPS!$D$1:$AH$4735,3,0))</f>
        <v>SMAW Mixte UP HILL/ Down hill</v>
      </c>
      <c r="AF40" s="463" t="str">
        <f>IF(AND($G40&lt;&gt;"",$D40="API 1104"),U40,IF(AND($G40&lt;&gt;"",$D40="ASME IX"),VLOOKUP($G40,WPS!$D$1:$AZ$995,42,0),""))</f>
        <v>API5L_X52</v>
      </c>
      <c r="AG40" s="563" t="str">
        <f>IF(G40="","",VLOOKUP(G40,WPS!$D$1:$AH$4735,2,0))</f>
        <v>D</v>
      </c>
      <c r="AH40" s="563" t="str">
        <f t="shared" ref="AH40:AH41" si="17">IF(AE40="SMAW Mixte UP HILL/ Down hill","5G",IF(AE40="SMAW UP HILL MONTANT","5G",IF(AE40="SMAW Downhill","5G",IF(AE40="GMAW FCAW","1G",IF(AE40="GTAW","6G",IF(AE40="GTAW SMAW","6G",""))))))</f>
        <v>5G</v>
      </c>
      <c r="AI40" s="563" t="str">
        <f t="shared" ref="AI40:AI41" si="18">IF(AE40="SMAW Mixte UP HILL/ Down hill","Manuel",IF(AE40="SMAW UP HILL MONTANT","Manuel",IF(AE40="GMAW FCAW","semi auto",IF(AE40="GTAW","Manuel",IF(AE40="GTAW SMAW","Manuel",IF(AE40="SMAW Downhill","Manuel",""))))))</f>
        <v>Manuel</v>
      </c>
      <c r="AJ40" s="563" t="s">
        <v>34</v>
      </c>
      <c r="AK40" s="563" t="str">
        <f t="shared" ref="AK40:AK41" si="19">IF(AE40="SMAW Mixte UP HILL/ Down hill","UP HILL/ Down hill Montant+Descendant",IF(AE40="SMAW UP HILL MONTANT","UP HILL   Montant",IF(AE40="GMAW FCAW","Rotation",IF(AE40="GTAW","UP HILL   Montant",IF(AE40="SMAW Downhill","SMAW Downhill",IF(AE40="GTAW SMAW","UP HILL   Montant",""))))))</f>
        <v>UP HILL/ Down hill Montant+Descendant</v>
      </c>
      <c r="AL40" s="563" t="str">
        <f>IF($G40="","",VLOOKUP($G40,WPS!$D$1:$AL$995,18,0))</f>
        <v>N/A</v>
      </c>
      <c r="AM40" s="563" t="str">
        <f>IF($G40="","",VLOOKUP($G40,WPS!$D$1:$AL$995,19,0))</f>
        <v>Grp F N°1</v>
      </c>
      <c r="AN40" s="563" t="str">
        <f>IF($G40="","",VLOOKUP($G40,WPS!$D$1:$AL$995,20,0))</f>
        <v>Grp F N°1</v>
      </c>
      <c r="AO40" s="563" t="str">
        <f>IF($G40="","",VLOOKUP($G40,WPS!$D$1:$AL$995,21,0))</f>
        <v>A5.1</v>
      </c>
      <c r="AP40" s="563" t="str">
        <f>IF($G40="","",VLOOKUP($G40,WPS!$D$1:$AL$995,22,0))</f>
        <v>A5.5</v>
      </c>
      <c r="AQ40" s="563" t="str">
        <f>IF($G40="","",VLOOKUP($G40,WPS!$D$1:$AL$995,23,0))</f>
        <v>E 6010</v>
      </c>
      <c r="AR40" s="563" t="str">
        <f>IF($G40="","",VLOOKUP($G40,WPS!$D$1:$AL$995,24,0))</f>
        <v>E 7010-P1</v>
      </c>
      <c r="AS40" s="563" t="str">
        <f t="shared" ref="AS40:AS41" si="20">IF(AH40="1G","F",IF(AH40="5G","V-H-O",IF(AH40="6G","ALL","")))</f>
        <v>V-H-O</v>
      </c>
      <c r="AT40" s="563" t="str">
        <f>IF($G40="","",VLOOKUP($G40,WPS!$D$1:$AL$995,29,0))</f>
        <v>DC</v>
      </c>
      <c r="AU40" s="563" t="str">
        <f>IF($G40="","",VLOOKUP($G40,WPS!$D$1:$AL$995,30,0))</f>
        <v>(+)</v>
      </c>
      <c r="AV40" s="563" t="str">
        <f>IF($G40="","",VLOOKUP($G40,WPS!$D$1:$AL$995,31,0))</f>
        <v>(+)</v>
      </c>
      <c r="AW40" s="563" t="str">
        <f t="shared" ref="AW40:AW41" si="21">IF(AE40="SMAW Mixte UP HILL/ Down hill","SMAW :,With/Without  SMAW : With",IF(AE40="SMAW UP HILL MONTANT","SMAW :With/Without  SMAW : With",IF(AE40="GMAW FCAW","GMAW :With/Without  FCAW  : With",IF(AE40="GTAW","GTAW :With / Without",IF(AE40="GTAW SMAW","GTAW :With/Without  SMAW : With","")))))</f>
        <v>SMAW :,With/Without  SMAW : With</v>
      </c>
      <c r="AX40" s="563" t="str">
        <f>IF($G40="","",VLOOKUP($G40,WPS!$D$1:$AL$995,15,0))</f>
        <v>50°C Min</v>
      </c>
      <c r="AY40" s="563" t="str">
        <f>IF($G40="","",VLOOKUP($G40,WPS!$D$1:$AX$995,44,0))</f>
        <v>ASME B31.3 édition 2020</v>
      </c>
      <c r="AZ40" s="563">
        <f>IFERROR(VLOOKUP(I40,Feuil1!$O$4:$P$34,2,0),"")</f>
        <v>406.4</v>
      </c>
      <c r="BA40" s="563"/>
      <c r="BB40" s="563">
        <f>IFERROR(VLOOKUP(I40,Feuil1!$O$4:$P$32,2,0),"")</f>
        <v>406.4</v>
      </c>
      <c r="BC40" s="563" t="str">
        <f>IF($G40="","",VLOOKUP($G40,WPS!$D$1:$AL$995,2,0))</f>
        <v>D</v>
      </c>
      <c r="BD40" s="509" t="str">
        <f>IF(M40='VT-PPL'!$Y$6,1,"")</f>
        <v/>
      </c>
      <c r="BE40" s="510" t="str">
        <f>IF(BD40="","",COUNTIF(BD$2:$BD40,BD40))</f>
        <v/>
      </c>
      <c r="BF40" s="509" t="str">
        <f>IF(P40='RT-PPL'!$Q$6,1,"")</f>
        <v/>
      </c>
      <c r="BG40" s="511" t="str">
        <f>IF(BF40="","",COUNTIF(BF$2:$BF40,BF40))</f>
        <v/>
      </c>
      <c r="BH40" s="508" t="str">
        <f>+IF(L40=HOMO!$K$4,1,"")</f>
        <v/>
      </c>
      <c r="BI40" s="510" t="str">
        <f>IF(BH40="","",COUNTIF(BH$2:$BH40,BH40))</f>
        <v/>
      </c>
      <c r="BJ40" s="509" t="str">
        <f>IF(AND(K40="A",M40=Prog!$L$12),1,"")</f>
        <v/>
      </c>
      <c r="BK40" s="510" t="str">
        <f>IF(BJ40="","",COUNTIF(BJ$2:$BJ40,BJ40))</f>
        <v/>
      </c>
      <c r="BL40" s="562">
        <v>39</v>
      </c>
      <c r="BM40" s="506"/>
      <c r="BN40" s="473"/>
      <c r="BO40" s="473"/>
      <c r="BP40" s="473"/>
      <c r="BQ40" s="473"/>
      <c r="BR40" s="473"/>
      <c r="BS40" s="473"/>
      <c r="BT40" s="473"/>
      <c r="BU40" s="473"/>
      <c r="BV40" s="473"/>
      <c r="BW40" s="473"/>
      <c r="BX40" s="473"/>
      <c r="BY40" s="473"/>
      <c r="BZ40" s="473"/>
      <c r="CA40" s="473"/>
      <c r="CB40" s="473"/>
      <c r="CC40" s="473"/>
      <c r="CD40" s="473"/>
      <c r="CE40" s="473"/>
      <c r="CF40" s="473"/>
      <c r="CG40" s="473"/>
      <c r="CH40" s="473"/>
      <c r="CI40" s="473"/>
      <c r="CJ40" s="473"/>
      <c r="CK40" s="473"/>
      <c r="CL40" s="473"/>
      <c r="CM40" s="473"/>
      <c r="CN40" s="473"/>
      <c r="CO40" s="473"/>
      <c r="CP40" s="473"/>
      <c r="CQ40" s="473"/>
      <c r="CR40" s="473"/>
      <c r="CS40" s="473"/>
      <c r="CT40" s="473"/>
      <c r="CU40" s="473"/>
      <c r="CV40" s="473"/>
      <c r="CW40" s="473"/>
      <c r="CX40" s="473"/>
      <c r="CY40" s="473"/>
      <c r="CZ40" s="473"/>
      <c r="DA40" s="473"/>
      <c r="DB40" s="473"/>
      <c r="DC40" s="473"/>
      <c r="DD40" s="473"/>
      <c r="DE40" s="473"/>
      <c r="DF40" s="473"/>
      <c r="DG40" s="473"/>
      <c r="DH40" s="473"/>
      <c r="DI40" s="473"/>
      <c r="DJ40" s="473"/>
      <c r="DK40" s="473"/>
      <c r="DL40" s="473"/>
      <c r="DM40" s="473"/>
      <c r="DN40" s="473"/>
      <c r="DO40" s="473"/>
      <c r="DP40" s="473"/>
      <c r="DQ40" s="473"/>
      <c r="DR40" s="473"/>
      <c r="DS40" s="473"/>
      <c r="DT40" s="473"/>
      <c r="DU40" s="473"/>
      <c r="DV40" s="473"/>
      <c r="DW40" s="473"/>
      <c r="DX40" s="473"/>
      <c r="DY40" s="473"/>
      <c r="DZ40" s="473"/>
      <c r="EA40" s="473"/>
      <c r="EB40" s="473"/>
      <c r="EC40" s="473"/>
      <c r="ED40" s="473"/>
      <c r="EE40" s="473"/>
      <c r="EF40" s="473"/>
      <c r="EG40" s="473"/>
      <c r="EH40" s="473"/>
      <c r="EI40" s="473"/>
      <c r="EJ40" s="473"/>
      <c r="EK40" s="473"/>
      <c r="EL40" s="473"/>
      <c r="EM40" s="473"/>
      <c r="EN40" s="473"/>
      <c r="EO40" s="473"/>
      <c r="EP40" s="473"/>
      <c r="EQ40" s="473"/>
      <c r="ER40" s="473"/>
      <c r="ES40" s="473"/>
      <c r="ET40" s="473"/>
      <c r="EU40" s="473"/>
      <c r="EV40" s="473"/>
      <c r="EW40" s="473"/>
      <c r="EX40" s="473"/>
      <c r="EY40" s="473"/>
      <c r="EZ40" s="473"/>
      <c r="FA40" s="473"/>
      <c r="FB40" s="473"/>
      <c r="FC40" s="473"/>
      <c r="FD40" s="473"/>
      <c r="FE40" s="473"/>
      <c r="FF40" s="473"/>
      <c r="FG40" s="473"/>
      <c r="FH40" s="473"/>
      <c r="FI40" s="473"/>
      <c r="FJ40" s="473"/>
      <c r="FK40" s="473"/>
      <c r="FL40" s="473"/>
      <c r="FM40" s="473"/>
      <c r="FN40" s="473"/>
      <c r="FO40" s="473"/>
      <c r="FP40" s="473"/>
      <c r="FQ40" s="473"/>
      <c r="FR40" s="473"/>
      <c r="FS40" s="473"/>
      <c r="FT40" s="473"/>
      <c r="FU40" s="473"/>
      <c r="FV40" s="473"/>
      <c r="FW40" s="473"/>
      <c r="FX40" s="473"/>
      <c r="FY40" s="473"/>
      <c r="FZ40" s="473"/>
      <c r="GA40" s="473"/>
      <c r="GB40" s="473"/>
      <c r="GC40" s="473"/>
      <c r="GD40" s="473"/>
      <c r="GE40" s="473"/>
      <c r="GF40" s="473"/>
      <c r="GG40" s="473"/>
      <c r="GH40" s="473"/>
      <c r="GI40" s="473"/>
      <c r="GJ40" s="473"/>
      <c r="GK40" s="473"/>
      <c r="GL40" s="473"/>
      <c r="GM40" s="473"/>
      <c r="GN40" s="473"/>
      <c r="GO40" s="473"/>
      <c r="GP40" s="473"/>
      <c r="GQ40" s="473"/>
      <c r="GR40" s="473"/>
      <c r="GS40" s="473"/>
      <c r="GT40" s="473"/>
      <c r="GU40" s="473"/>
      <c r="GV40" s="473"/>
      <c r="GW40" s="473"/>
      <c r="GX40" s="473"/>
      <c r="GY40" s="473"/>
      <c r="GZ40" s="473"/>
      <c r="HA40" s="473"/>
      <c r="HB40" s="473"/>
      <c r="HC40" s="473"/>
      <c r="HD40" s="473"/>
      <c r="HE40" s="473"/>
      <c r="HF40" s="473"/>
      <c r="HG40" s="473"/>
      <c r="HH40" s="473"/>
      <c r="HI40" s="473"/>
      <c r="HJ40" s="473"/>
      <c r="HK40" s="473"/>
      <c r="HL40" s="473"/>
      <c r="HM40" s="473"/>
      <c r="HN40" s="473"/>
      <c r="HO40" s="473"/>
      <c r="HP40" s="473"/>
      <c r="HQ40" s="473"/>
      <c r="HR40" s="473"/>
      <c r="HS40" s="473"/>
      <c r="HT40" s="473"/>
      <c r="HU40" s="473"/>
      <c r="HV40" s="473"/>
      <c r="HW40" s="473"/>
      <c r="HX40" s="473"/>
      <c r="HY40" s="473"/>
      <c r="HZ40" s="473"/>
      <c r="IA40" s="473"/>
      <c r="IB40" s="473"/>
      <c r="IC40" s="473"/>
      <c r="ID40" s="473"/>
      <c r="IE40" s="473"/>
      <c r="IF40" s="473"/>
      <c r="IG40" s="473"/>
      <c r="IH40" s="473"/>
      <c r="II40" s="473"/>
      <c r="IJ40" s="473"/>
      <c r="IK40" s="473"/>
      <c r="IL40" s="473"/>
      <c r="IM40" s="473"/>
      <c r="IN40" s="473"/>
      <c r="IO40" s="473"/>
      <c r="IP40" s="473"/>
      <c r="IQ40" s="473"/>
      <c r="IR40" s="473"/>
      <c r="IS40" s="473"/>
      <c r="IT40" s="473"/>
      <c r="IU40" s="473"/>
      <c r="IV40" s="473"/>
      <c r="IW40" s="473"/>
      <c r="IX40" s="473"/>
      <c r="IY40" s="473"/>
      <c r="IZ40" s="473"/>
      <c r="JA40" s="473"/>
      <c r="JB40" s="473"/>
      <c r="JC40" s="473"/>
      <c r="JD40" s="473"/>
      <c r="JE40" s="473"/>
      <c r="JF40" s="473"/>
      <c r="JG40" s="473"/>
      <c r="JH40" s="473"/>
      <c r="JI40" s="473"/>
      <c r="JJ40" s="473"/>
      <c r="JK40" s="473"/>
      <c r="JL40" s="473"/>
      <c r="JM40" s="473"/>
      <c r="JN40" s="473"/>
      <c r="JO40" s="473"/>
      <c r="JP40" s="473"/>
      <c r="JQ40" s="473"/>
      <c r="JR40" s="473"/>
      <c r="JS40" s="473"/>
      <c r="JT40" s="473"/>
      <c r="JU40" s="473"/>
      <c r="JV40" s="473"/>
      <c r="JW40" s="473"/>
      <c r="JX40" s="473"/>
      <c r="JY40" s="473"/>
      <c r="JZ40" s="473"/>
      <c r="KA40" s="473"/>
      <c r="KB40" s="473"/>
      <c r="KC40" s="473"/>
      <c r="KD40" s="473"/>
      <c r="KE40" s="473"/>
      <c r="KF40" s="473"/>
      <c r="KG40" s="473"/>
      <c r="KH40" s="473"/>
      <c r="KI40" s="473"/>
      <c r="KJ40" s="473"/>
      <c r="KK40" s="473"/>
      <c r="KL40" s="473"/>
      <c r="KM40" s="473"/>
      <c r="KN40" s="473"/>
      <c r="KO40" s="473"/>
      <c r="KP40" s="473"/>
      <c r="KQ40" s="473"/>
      <c r="KR40" s="473"/>
      <c r="KS40" s="473"/>
      <c r="KT40" s="473"/>
      <c r="KU40" s="473"/>
      <c r="KV40" s="473"/>
      <c r="KW40" s="473"/>
      <c r="KX40" s="473"/>
      <c r="KY40" s="473"/>
      <c r="KZ40" s="473"/>
      <c r="LA40" s="473"/>
      <c r="LB40" s="473"/>
      <c r="LC40" s="473"/>
      <c r="LD40" s="473"/>
      <c r="LE40" s="473"/>
      <c r="LF40" s="473"/>
      <c r="LG40" s="473"/>
      <c r="LH40" s="473"/>
      <c r="LI40" s="473"/>
      <c r="LJ40" s="473"/>
      <c r="LK40" s="473"/>
      <c r="LL40" s="473"/>
      <c r="LM40" s="473"/>
      <c r="LN40" s="473"/>
      <c r="LO40" s="473"/>
      <c r="LP40" s="473"/>
      <c r="LQ40" s="473"/>
      <c r="LR40" s="473"/>
      <c r="LS40" s="473"/>
      <c r="LT40" s="473"/>
      <c r="LU40" s="473"/>
      <c r="LV40" s="473"/>
      <c r="LW40" s="473"/>
      <c r="LX40" s="473"/>
      <c r="LY40" s="473"/>
      <c r="LZ40" s="473"/>
      <c r="MA40" s="473"/>
      <c r="MB40" s="473"/>
      <c r="MC40" s="473"/>
      <c r="MD40" s="473"/>
      <c r="ME40" s="473"/>
      <c r="MF40" s="473"/>
      <c r="MG40" s="473"/>
      <c r="MH40" s="473"/>
      <c r="MI40" s="473"/>
      <c r="MJ40" s="473"/>
      <c r="MK40" s="473"/>
      <c r="ML40" s="473"/>
      <c r="MM40" s="473"/>
      <c r="MN40" s="473"/>
      <c r="MO40" s="473"/>
      <c r="MP40" s="473"/>
      <c r="MQ40" s="473"/>
      <c r="MR40" s="473"/>
      <c r="MS40" s="473"/>
      <c r="MT40" s="473"/>
      <c r="MU40" s="473"/>
      <c r="MV40" s="473"/>
      <c r="MW40" s="473"/>
      <c r="MX40" s="473"/>
      <c r="MY40" s="473"/>
      <c r="MZ40" s="473"/>
      <c r="NA40" s="473"/>
    </row>
    <row r="41" spans="1:366" s="474" customFormat="1" ht="20.25" customHeight="1">
      <c r="A41" s="454" t="str">
        <f t="shared" si="12"/>
        <v>NACERI MOHAMEDTFT-II-PL-0316</v>
      </c>
      <c r="B41" s="455" t="str">
        <f>IF($G41="","",VLOOKUP($G41,WPS!$D$1:$AN$995,35,0))</f>
        <v>TFT II / TFT SUD GAZ 
FIELD DEVELOPMENT</v>
      </c>
      <c r="C41" s="455" t="str">
        <f>IF($G41="","",VLOOKUP($G41,WPS!$D$1:$AN$995,33,0))</f>
        <v>API 1104</v>
      </c>
      <c r="D41" s="455" t="str">
        <f>IF($G41="","",VLOOKUP($G41,WPS!$D$1:$AN$995,34,0))</f>
        <v>API 1104</v>
      </c>
      <c r="E41" s="643" t="s">
        <v>867</v>
      </c>
      <c r="F41" s="643" t="s">
        <v>922</v>
      </c>
      <c r="G41" s="456" t="s">
        <v>597</v>
      </c>
      <c r="H41" s="563" t="s">
        <v>397</v>
      </c>
      <c r="I41" s="458">
        <v>16</v>
      </c>
      <c r="J41" s="563">
        <v>9.52</v>
      </c>
      <c r="K41" s="563" t="s">
        <v>164</v>
      </c>
      <c r="L41" s="459">
        <v>46250</v>
      </c>
      <c r="M41" s="563" t="s">
        <v>485</v>
      </c>
      <c r="N41" s="456" t="s">
        <v>164</v>
      </c>
      <c r="O41" s="459">
        <v>46251</v>
      </c>
      <c r="P41" s="563" t="s">
        <v>243</v>
      </c>
      <c r="Q41" s="564" t="s">
        <v>832</v>
      </c>
      <c r="R41" s="564" t="s">
        <v>832</v>
      </c>
      <c r="S41" s="468" t="s">
        <v>924</v>
      </c>
      <c r="T41" s="470">
        <v>46251</v>
      </c>
      <c r="U41" s="563" t="str">
        <f t="shared" si="2"/>
        <v>API5L_X52</v>
      </c>
      <c r="V41" s="563" t="str">
        <f>IF($G41="","",VLOOKUP($G41,WPS!$D$1:$AL$995,17,0))</f>
        <v xml:space="preserve">SMAW :With/Without Backing </v>
      </c>
      <c r="W41" s="563" t="str">
        <f>IF($G41="","",VLOOKUP($G41,WPS!$D$1:$AL$995,25,0))</f>
        <v>WF-1b</v>
      </c>
      <c r="X41" s="563" t="str">
        <f>IF($G41="","",VLOOKUP($G41,WPS!$D$1:$AL$995,26,0))</f>
        <v>WF-1b</v>
      </c>
      <c r="Y41" s="563" t="str">
        <f>IF($G41="","",VLOOKUP($G41,WPS!$D$1:$AL$995,27,0))</f>
        <v>A5.1or A5.5</v>
      </c>
      <c r="Z41" s="563" t="str">
        <f>IF($G41="","",VLOOKUP($G41,WPS!$D$1:$AL$995,28,0))</f>
        <v>A5.1or A5.5</v>
      </c>
      <c r="AA41" s="563" t="str">
        <f t="shared" si="13"/>
        <v>&gt; 12,750''  (323,9mm)</v>
      </c>
      <c r="AB41" s="563" t="str">
        <f t="shared" si="14"/>
        <v>Unlimited</v>
      </c>
      <c r="AC41" s="563" t="str">
        <f t="shared" si="15"/>
        <v xml:space="preserve"> SMAW ≥  3,9 mm</v>
      </c>
      <c r="AD41" s="563" t="str">
        <f t="shared" si="16"/>
        <v>≤ 19,05mm</v>
      </c>
      <c r="AE41" s="563" t="str">
        <f>IF(G41="","",VLOOKUP(G41,WPS!$D$1:$AH$4735,3,0))</f>
        <v>SMAW Mixte UP HILL/ Down hill</v>
      </c>
      <c r="AF41" s="463" t="str">
        <f>IF(AND($G41&lt;&gt;"",$D41="API 1104"),U41,IF(AND($G41&lt;&gt;"",$D41="ASME IX"),VLOOKUP($G41,WPS!$D$1:$AZ$995,42,0),""))</f>
        <v>API5L_X52</v>
      </c>
      <c r="AG41" s="563" t="str">
        <f>IF(G41="","",VLOOKUP(G41,WPS!$D$1:$AH$4735,2,0))</f>
        <v>D</v>
      </c>
      <c r="AH41" s="563" t="str">
        <f t="shared" si="17"/>
        <v>5G</v>
      </c>
      <c r="AI41" s="563" t="str">
        <f t="shared" si="18"/>
        <v>Manuel</v>
      </c>
      <c r="AJ41" s="563" t="s">
        <v>34</v>
      </c>
      <c r="AK41" s="563" t="str">
        <f t="shared" si="19"/>
        <v>UP HILL/ Down hill Montant+Descendant</v>
      </c>
      <c r="AL41" s="563" t="str">
        <f>IF($G41="","",VLOOKUP($G41,WPS!$D$1:$AL$995,18,0))</f>
        <v>N/A</v>
      </c>
      <c r="AM41" s="563" t="str">
        <f>IF($G41="","",VLOOKUP($G41,WPS!$D$1:$AL$995,19,0))</f>
        <v>Grp F N°1</v>
      </c>
      <c r="AN41" s="563" t="str">
        <f>IF($G41="","",VLOOKUP($G41,WPS!$D$1:$AL$995,20,0))</f>
        <v>Grp F N°1</v>
      </c>
      <c r="AO41" s="563" t="str">
        <f>IF($G41="","",VLOOKUP($G41,WPS!$D$1:$AL$995,21,0))</f>
        <v>A5.1</v>
      </c>
      <c r="AP41" s="563" t="str">
        <f>IF($G41="","",VLOOKUP($G41,WPS!$D$1:$AL$995,22,0))</f>
        <v>A5.5</v>
      </c>
      <c r="AQ41" s="563" t="str">
        <f>IF($G41="","",VLOOKUP($G41,WPS!$D$1:$AL$995,23,0))</f>
        <v>E 6010</v>
      </c>
      <c r="AR41" s="563" t="str">
        <f>IF($G41="","",VLOOKUP($G41,WPS!$D$1:$AL$995,24,0))</f>
        <v>E 7010-P1</v>
      </c>
      <c r="AS41" s="563" t="str">
        <f t="shared" si="20"/>
        <v>V-H-O</v>
      </c>
      <c r="AT41" s="563" t="str">
        <f>IF($G41="","",VLOOKUP($G41,WPS!$D$1:$AL$995,29,0))</f>
        <v>DC</v>
      </c>
      <c r="AU41" s="563" t="str">
        <f>IF($G41="","",VLOOKUP($G41,WPS!$D$1:$AL$995,30,0))</f>
        <v>(+)</v>
      </c>
      <c r="AV41" s="563" t="str">
        <f>IF($G41="","",VLOOKUP($G41,WPS!$D$1:$AL$995,31,0))</f>
        <v>(+)</v>
      </c>
      <c r="AW41" s="563" t="str">
        <f t="shared" si="21"/>
        <v>SMAW :,With/Without  SMAW : With</v>
      </c>
      <c r="AX41" s="563" t="str">
        <f>IF($G41="","",VLOOKUP($G41,WPS!$D$1:$AL$995,15,0))</f>
        <v>50°C Min</v>
      </c>
      <c r="AY41" s="563" t="str">
        <f>IF($G41="","",VLOOKUP($G41,WPS!$D$1:$AX$995,44,0))</f>
        <v>ASME B31.3 édition 2020</v>
      </c>
      <c r="AZ41" s="563">
        <f>IFERROR(VLOOKUP(I41,Feuil1!$O$4:$P$34,2,0),"")</f>
        <v>406.4</v>
      </c>
      <c r="BA41" s="563"/>
      <c r="BB41" s="563">
        <f>IFERROR(VLOOKUP(I41,Feuil1!$O$4:$P$32,2,0),"")</f>
        <v>406.4</v>
      </c>
      <c r="BC41" s="563" t="str">
        <f>IF($G41="","",VLOOKUP($G41,WPS!$D$1:$AL$995,2,0))</f>
        <v>D</v>
      </c>
      <c r="BD41" s="509" t="str">
        <f>IF(M41='VT-PPL'!$Y$6,1,"")</f>
        <v/>
      </c>
      <c r="BE41" s="510" t="str">
        <f>IF(BD41="","",COUNTIF(BD$2:$BD41,BD41))</f>
        <v/>
      </c>
      <c r="BF41" s="509" t="str">
        <f>IF(P41='RT-PPL'!$Q$6,1,"")</f>
        <v/>
      </c>
      <c r="BG41" s="511" t="str">
        <f>IF(BF41="","",COUNTIF(BF$2:$BF41,BF41))</f>
        <v/>
      </c>
      <c r="BH41" s="508" t="str">
        <f>+IF(L41=HOMO!$K$4,1,"")</f>
        <v/>
      </c>
      <c r="BI41" s="510" t="str">
        <f>IF(BH41="","",COUNTIF(BH$2:$BH41,BH41))</f>
        <v/>
      </c>
      <c r="BJ41" s="509" t="str">
        <f>IF(AND(K41="A",M41=Prog!$L$12),1,"")</f>
        <v/>
      </c>
      <c r="BK41" s="510" t="str">
        <f>IF(BJ41="","",COUNTIF(BJ$2:$BJ41,BJ41))</f>
        <v/>
      </c>
      <c r="BL41" s="562">
        <v>40</v>
      </c>
      <c r="BM41" s="506"/>
      <c r="BN41" s="473"/>
      <c r="BO41" s="473"/>
      <c r="BP41" s="473"/>
      <c r="BQ41" s="473"/>
      <c r="BR41" s="473"/>
      <c r="BS41" s="473"/>
      <c r="BT41" s="473"/>
      <c r="BU41" s="473"/>
      <c r="BV41" s="473"/>
      <c r="BW41" s="473"/>
      <c r="BX41" s="473"/>
      <c r="BY41" s="473"/>
      <c r="BZ41" s="473"/>
      <c r="CA41" s="473"/>
      <c r="CB41" s="473"/>
      <c r="CC41" s="473"/>
      <c r="CD41" s="473"/>
      <c r="CE41" s="473"/>
      <c r="CF41" s="473"/>
      <c r="CG41" s="473"/>
      <c r="CH41" s="473"/>
      <c r="CI41" s="473"/>
      <c r="CJ41" s="473"/>
      <c r="CK41" s="473"/>
      <c r="CL41" s="473"/>
      <c r="CM41" s="473"/>
      <c r="CN41" s="473"/>
      <c r="CO41" s="473"/>
      <c r="CP41" s="473"/>
      <c r="CQ41" s="473"/>
      <c r="CR41" s="473"/>
      <c r="CS41" s="473"/>
      <c r="CT41" s="473"/>
      <c r="CU41" s="473"/>
      <c r="CV41" s="473"/>
      <c r="CW41" s="473"/>
      <c r="CX41" s="473"/>
      <c r="CY41" s="473"/>
      <c r="CZ41" s="473"/>
      <c r="DA41" s="473"/>
      <c r="DB41" s="473"/>
      <c r="DC41" s="473"/>
      <c r="DD41" s="473"/>
      <c r="DE41" s="473"/>
      <c r="DF41" s="473"/>
      <c r="DG41" s="473"/>
      <c r="DH41" s="473"/>
      <c r="DI41" s="473"/>
      <c r="DJ41" s="473"/>
      <c r="DK41" s="473"/>
      <c r="DL41" s="473"/>
      <c r="DM41" s="473"/>
      <c r="DN41" s="473"/>
      <c r="DO41" s="473"/>
      <c r="DP41" s="473"/>
      <c r="DQ41" s="473"/>
      <c r="DR41" s="473"/>
      <c r="DS41" s="473"/>
      <c r="DT41" s="473"/>
      <c r="DU41" s="473"/>
      <c r="DV41" s="473"/>
      <c r="DW41" s="473"/>
      <c r="DX41" s="473"/>
      <c r="DY41" s="473"/>
      <c r="DZ41" s="473"/>
      <c r="EA41" s="473"/>
      <c r="EB41" s="473"/>
      <c r="EC41" s="473"/>
      <c r="ED41" s="473"/>
      <c r="EE41" s="473"/>
      <c r="EF41" s="473"/>
      <c r="EG41" s="473"/>
      <c r="EH41" s="473"/>
      <c r="EI41" s="473"/>
      <c r="EJ41" s="473"/>
      <c r="EK41" s="473"/>
      <c r="EL41" s="473"/>
      <c r="EM41" s="473"/>
      <c r="EN41" s="473"/>
      <c r="EO41" s="473"/>
      <c r="EP41" s="473"/>
      <c r="EQ41" s="473"/>
      <c r="ER41" s="473"/>
      <c r="ES41" s="473"/>
      <c r="ET41" s="473"/>
      <c r="EU41" s="473"/>
      <c r="EV41" s="473"/>
      <c r="EW41" s="473"/>
      <c r="EX41" s="473"/>
      <c r="EY41" s="473"/>
      <c r="EZ41" s="473"/>
      <c r="FA41" s="473"/>
      <c r="FB41" s="473"/>
      <c r="FC41" s="473"/>
      <c r="FD41" s="473"/>
      <c r="FE41" s="473"/>
      <c r="FF41" s="473"/>
      <c r="FG41" s="473"/>
      <c r="FH41" s="473"/>
      <c r="FI41" s="473"/>
      <c r="FJ41" s="473"/>
      <c r="FK41" s="473"/>
      <c r="FL41" s="473"/>
      <c r="FM41" s="473"/>
      <c r="FN41" s="473"/>
      <c r="FO41" s="473"/>
      <c r="FP41" s="473"/>
      <c r="FQ41" s="473"/>
      <c r="FR41" s="473"/>
      <c r="FS41" s="473"/>
      <c r="FT41" s="473"/>
      <c r="FU41" s="473"/>
      <c r="FV41" s="473"/>
      <c r="FW41" s="473"/>
      <c r="FX41" s="473"/>
      <c r="FY41" s="473"/>
      <c r="FZ41" s="473"/>
      <c r="GA41" s="473"/>
      <c r="GB41" s="473"/>
      <c r="GC41" s="473"/>
      <c r="GD41" s="473"/>
      <c r="GE41" s="473"/>
      <c r="GF41" s="473"/>
      <c r="GG41" s="473"/>
      <c r="GH41" s="473"/>
      <c r="GI41" s="473"/>
      <c r="GJ41" s="473"/>
      <c r="GK41" s="473"/>
      <c r="GL41" s="473"/>
      <c r="GM41" s="473"/>
      <c r="GN41" s="473"/>
      <c r="GO41" s="473"/>
      <c r="GP41" s="473"/>
      <c r="GQ41" s="473"/>
      <c r="GR41" s="473"/>
      <c r="GS41" s="473"/>
      <c r="GT41" s="473"/>
      <c r="GU41" s="473"/>
      <c r="GV41" s="473"/>
      <c r="GW41" s="473"/>
      <c r="GX41" s="473"/>
      <c r="GY41" s="473"/>
      <c r="GZ41" s="473"/>
      <c r="HA41" s="473"/>
      <c r="HB41" s="473"/>
      <c r="HC41" s="473"/>
      <c r="HD41" s="473"/>
      <c r="HE41" s="473"/>
      <c r="HF41" s="473"/>
      <c r="HG41" s="473"/>
      <c r="HH41" s="473"/>
      <c r="HI41" s="473"/>
      <c r="HJ41" s="473"/>
      <c r="HK41" s="473"/>
      <c r="HL41" s="473"/>
      <c r="HM41" s="473"/>
      <c r="HN41" s="473"/>
      <c r="HO41" s="473"/>
      <c r="HP41" s="473"/>
      <c r="HQ41" s="473"/>
      <c r="HR41" s="473"/>
      <c r="HS41" s="473"/>
      <c r="HT41" s="473"/>
      <c r="HU41" s="473"/>
      <c r="HV41" s="473"/>
      <c r="HW41" s="473"/>
      <c r="HX41" s="473"/>
      <c r="HY41" s="473"/>
      <c r="HZ41" s="473"/>
      <c r="IA41" s="473"/>
      <c r="IB41" s="473"/>
      <c r="IC41" s="473"/>
      <c r="ID41" s="473"/>
      <c r="IE41" s="473"/>
      <c r="IF41" s="473"/>
      <c r="IG41" s="473"/>
      <c r="IH41" s="473"/>
      <c r="II41" s="473"/>
      <c r="IJ41" s="473"/>
      <c r="IK41" s="473"/>
      <c r="IL41" s="473"/>
      <c r="IM41" s="473"/>
      <c r="IN41" s="473"/>
      <c r="IO41" s="473"/>
      <c r="IP41" s="473"/>
      <c r="IQ41" s="473"/>
      <c r="IR41" s="473"/>
      <c r="IS41" s="473"/>
      <c r="IT41" s="473"/>
      <c r="IU41" s="473"/>
      <c r="IV41" s="473"/>
      <c r="IW41" s="473"/>
      <c r="IX41" s="473"/>
      <c r="IY41" s="473"/>
      <c r="IZ41" s="473"/>
      <c r="JA41" s="473"/>
      <c r="JB41" s="473"/>
      <c r="JC41" s="473"/>
      <c r="JD41" s="473"/>
      <c r="JE41" s="473"/>
      <c r="JF41" s="473"/>
      <c r="JG41" s="473"/>
      <c r="JH41" s="473"/>
      <c r="JI41" s="473"/>
      <c r="JJ41" s="473"/>
      <c r="JK41" s="473"/>
      <c r="JL41" s="473"/>
      <c r="JM41" s="473"/>
      <c r="JN41" s="473"/>
      <c r="JO41" s="473"/>
      <c r="JP41" s="473"/>
      <c r="JQ41" s="473"/>
      <c r="JR41" s="473"/>
      <c r="JS41" s="473"/>
      <c r="JT41" s="473"/>
      <c r="JU41" s="473"/>
      <c r="JV41" s="473"/>
      <c r="JW41" s="473"/>
      <c r="JX41" s="473"/>
      <c r="JY41" s="473"/>
      <c r="JZ41" s="473"/>
      <c r="KA41" s="473"/>
      <c r="KB41" s="473"/>
      <c r="KC41" s="473"/>
      <c r="KD41" s="473"/>
      <c r="KE41" s="473"/>
      <c r="KF41" s="473"/>
      <c r="KG41" s="473"/>
      <c r="KH41" s="473"/>
      <c r="KI41" s="473"/>
      <c r="KJ41" s="473"/>
      <c r="KK41" s="473"/>
      <c r="KL41" s="473"/>
      <c r="KM41" s="473"/>
      <c r="KN41" s="473"/>
      <c r="KO41" s="473"/>
      <c r="KP41" s="473"/>
      <c r="KQ41" s="473"/>
      <c r="KR41" s="473"/>
      <c r="KS41" s="473"/>
      <c r="KT41" s="473"/>
      <c r="KU41" s="473"/>
      <c r="KV41" s="473"/>
      <c r="KW41" s="473"/>
      <c r="KX41" s="473"/>
      <c r="KY41" s="473"/>
      <c r="KZ41" s="473"/>
      <c r="LA41" s="473"/>
      <c r="LB41" s="473"/>
      <c r="LC41" s="473"/>
      <c r="LD41" s="473"/>
      <c r="LE41" s="473"/>
      <c r="LF41" s="473"/>
      <c r="LG41" s="473"/>
      <c r="LH41" s="473"/>
      <c r="LI41" s="473"/>
      <c r="LJ41" s="473"/>
      <c r="LK41" s="473"/>
      <c r="LL41" s="473"/>
      <c r="LM41" s="473"/>
      <c r="LN41" s="473"/>
      <c r="LO41" s="473"/>
      <c r="LP41" s="473"/>
      <c r="LQ41" s="473"/>
      <c r="LR41" s="473"/>
      <c r="LS41" s="473"/>
      <c r="LT41" s="473"/>
      <c r="LU41" s="473"/>
      <c r="LV41" s="473"/>
      <c r="LW41" s="473"/>
      <c r="LX41" s="473"/>
      <c r="LY41" s="473"/>
      <c r="LZ41" s="473"/>
      <c r="MA41" s="473"/>
      <c r="MB41" s="473"/>
      <c r="MC41" s="473"/>
      <c r="MD41" s="473"/>
      <c r="ME41" s="473"/>
      <c r="MF41" s="473"/>
      <c r="MG41" s="473"/>
      <c r="MH41" s="473"/>
      <c r="MI41" s="473"/>
      <c r="MJ41" s="473"/>
      <c r="MK41" s="473"/>
      <c r="ML41" s="473"/>
      <c r="MM41" s="473"/>
      <c r="MN41" s="473"/>
      <c r="MO41" s="473"/>
      <c r="MP41" s="473"/>
      <c r="MQ41" s="473"/>
      <c r="MR41" s="473"/>
      <c r="MS41" s="473"/>
      <c r="MT41" s="473"/>
      <c r="MU41" s="473"/>
      <c r="MV41" s="473"/>
      <c r="MW41" s="473"/>
      <c r="MX41" s="473"/>
      <c r="MY41" s="473"/>
      <c r="MZ41" s="473"/>
      <c r="NA41" s="473"/>
    </row>
    <row r="42" spans="1:366" s="474" customFormat="1" ht="20.25" customHeight="1">
      <c r="A42" s="454" t="str">
        <f t="shared" ref="A42:A55" si="22">F42&amp;G42&amp;I42</f>
        <v>MEDJEBER HAMZATFT-II-PL-0316</v>
      </c>
      <c r="B42" s="455" t="str">
        <f>IF($G42="","",VLOOKUP($G42,WPS!$D$1:$AN$995,35,0))</f>
        <v>TFT II / TFT SUD GAZ 
FIELD DEVELOPMENT</v>
      </c>
      <c r="C42" s="455" t="str">
        <f>IF($G42="","",VLOOKUP($G42,WPS!$D$1:$AN$995,33,0))</f>
        <v>API 1104</v>
      </c>
      <c r="D42" s="455" t="str">
        <f>IF($G42="","",VLOOKUP($G42,WPS!$D$1:$AN$995,34,0))</f>
        <v>API 1104</v>
      </c>
      <c r="E42" s="644" t="s">
        <v>868</v>
      </c>
      <c r="F42" s="644" t="s">
        <v>925</v>
      </c>
      <c r="G42" s="456" t="s">
        <v>597</v>
      </c>
      <c r="H42" s="563" t="s">
        <v>397</v>
      </c>
      <c r="I42" s="458">
        <v>16</v>
      </c>
      <c r="J42" s="563">
        <v>9.52</v>
      </c>
      <c r="K42" s="456" t="s">
        <v>164</v>
      </c>
      <c r="L42" s="460">
        <v>46255</v>
      </c>
      <c r="M42" s="456" t="s">
        <v>486</v>
      </c>
      <c r="N42" s="456" t="s">
        <v>164</v>
      </c>
      <c r="O42" s="460">
        <v>46256</v>
      </c>
      <c r="P42" s="456" t="s">
        <v>242</v>
      </c>
      <c r="Q42" s="564" t="s">
        <v>926</v>
      </c>
      <c r="R42" s="564" t="s">
        <v>926</v>
      </c>
      <c r="S42" s="468" t="s">
        <v>927</v>
      </c>
      <c r="T42" s="470">
        <v>46256</v>
      </c>
      <c r="U42" s="563" t="str">
        <f t="shared" si="2"/>
        <v>API5L_X52</v>
      </c>
      <c r="V42" s="563" t="str">
        <f>IF($G42="","",VLOOKUP($G42,WPS!$D$1:$AL$995,17,0))</f>
        <v xml:space="preserve">SMAW :With/Without Backing </v>
      </c>
      <c r="W42" s="563" t="str">
        <f>IF($G42="","",VLOOKUP($G42,WPS!$D$1:$AL$995,25,0))</f>
        <v>WF-1b</v>
      </c>
      <c r="X42" s="563" t="str">
        <f>IF($G42="","",VLOOKUP($G42,WPS!$D$1:$AL$995,26,0))</f>
        <v>WF-1b</v>
      </c>
      <c r="Y42" s="563" t="str">
        <f>IF($G42="","",VLOOKUP($G42,WPS!$D$1:$AL$995,27,0))</f>
        <v>A5.1or A5.5</v>
      </c>
      <c r="Z42" s="563" t="str">
        <f>IF($G42="","",VLOOKUP($G42,WPS!$D$1:$AL$995,28,0))</f>
        <v>A5.1or A5.5</v>
      </c>
      <c r="AA42" s="563" t="str">
        <f t="shared" ref="AA42:AA55" si="23">IF(AND(D42="API 1104",BB42&lt;60.3),"Unlimited ",IF(AND(D42="API 1104",AND(BB42&gt;=60.3,BB42&lt;=323.85)),"≥ 2,3/8''  (60,3mm)",IF(AND(D42="API 1104",BB42&gt;323.85),"&gt; 12,750''  (323,9mm)",IF(AND(D42="ASME IX",BB42&lt;60.3),CONCATENATE("≥ ",I41,"''  ","(",BB42,"mm)"),IF(AND(D42="ASME IX",BB42="60,3"),"≥ 1''  (25mm)",IF(AND(D42="ASME IX",AND(BB42&gt;25,BB42&lt;73)),"≥ 1'' (25mm)",IF(AND(D42="ASME IX",BB42&gt;73),"&gt; 2,7/8''  (73mm)","")))))))</f>
        <v>&gt; 12,750''  (323,9mm)</v>
      </c>
      <c r="AB42" s="563" t="str">
        <f t="shared" ref="AB42:AB55" si="24">IF(AND(D42="API 1104",BB42&lt;60.3),"&lt; 2,3/8''  60,3mm",IF(AND(D42="API 1104",AND(BB42&gt;=60.3,BB42&lt;=323.85)),"≤ 12,750''   323,9mm",IF(AND(D42="API 1104",BB42&gt;323.85),"Unlimited",IF(AND(D42="ASME IX",BB42&lt;25),"Unlimited",IF(AND(D42="ASME IX",AND(BB42&gt;25,BB42&lt;73)),"Unlimited",IF(AND(D42="ASME IX",BB42&gt;73),"Unlimited",""))))))</f>
        <v>Unlimited</v>
      </c>
      <c r="AC42" s="563" t="str">
        <f t="shared" ref="AC42:AC55" si="25">IF(AND(D42="API 1104",J42&lt;3.9)," SMAW &lt;3,9 mm",IF(AND(D42="API 1104",AND(J42&gt;=3.9,J42&lt;19))," SMAW ≥  3,9 mm",IF(AND(D42="API 1104",J42&gt;=19),"SMAW &gt;=19mm",IF(AND(D42="ASME IX",AE42="gtaw",J42&lt;13),"GTAW ",IF(AND(D42="ASME IX",AE42="GTAW SMAW",J42&lt;13),"GTAW ≤ 8 mm",IF(AND(D42="ASME IX",AE42="GmAW fcAW",J42&lt;13),"GMAW ≤ 8 mm",IF(AND(D42="ASME IX",AE42="gtaw",J42&gt;=13),CONCATENATE("≤ ",J42*2," mm"),IF(AND(D42="ASME IX",J42&gt;=13,AE42="GTAW SMAW"),"GTAW ≤ 8mm",IF(AND(D42="ASME IX",J42&gt;=13,AE42="GmAW fcAW"),"GMAW ≤ 8mm","")))))))))</f>
        <v xml:space="preserve"> SMAW ≥  3,9 mm</v>
      </c>
      <c r="AD42" s="563" t="str">
        <f t="shared" ref="AD42:AD55" si="26">IF(AND(D42="API 1104",AE42="SMAW Mixte UP HILL/ Down hill",J42&lt;3.9),CONCATENATE("≤ ",MAX(1.5*J42,3.9),"mm"),IF(AND(D42="API 1104",AE42="SMAW UP HILL MONTANT",J42&lt;3.9),CONCATENATE("≤ ",MAX(1.5*J42,3.9),"mm"),IF(AND(D42="API 1104",AND(J42&gt;=3.9,J42&lt;19.05)),CONCATENATE("≤ ",MAX(1.5*J42,19.05),"mm"),IF(AND(D42="API 1104",J42&gt;=19.05),"ALL",IF(AND(D42="ASME IX",AE42="SMAW UP HILL MONTANT",J42&lt;17),CONCATENATE("≤ ",((J42)*2)," mm"),IF(AND(D42="ASME IX",J42&gt;=17),CONCATENATE("Unlimited"),IF(AND(D42="ASME IX",AE42="SMAW Mixte UP HILL/ Down hill",J42&lt;17),CONCATENATE("≤ ",((J42)*2)," mm"),IF(AND(D42="ASME IX",J42&gt;=17),CONCATENATE(" SMAW Unlimited"),IF(AND(D42="ASME IX",AE42="GTAW",J42&lt;=17),CONCATENATE( "≤ ",J42*2," mm"),IF(AND(D42="ASME IX",AE42="GTAW SMAW",J42&lt;=17),CONCATENATE("SMAW ≤ ",((J42-4)*2)," mm"),IF(AND(D42="ASME IX",J42&gt;=17,AE42="GTAW SMAW"),"SMAW Unlimited ",IF(AND(D42="ASME IX",AE42="GMAW FCAW",J42&lt;=17),CONCATENATE("FCAW ≤ ",((J42-4)*2)," mm"),IF(AND(D42="ASME IX",J42&gt;=17,AE42="GmAW fcAW"),"FCAW  Unlimited ","")))))))))))))</f>
        <v>≤ 19,05mm</v>
      </c>
      <c r="AE42" s="563" t="str">
        <f>IF(G42="","",VLOOKUP(G42,WPS!$D$1:$AH$4735,3,0))</f>
        <v>SMAW Mixte UP HILL/ Down hill</v>
      </c>
      <c r="AF42" s="563" t="str">
        <f>IF(AND($G42&lt;&gt;"",$D42="API 1104"),H4,IF(AND($G42&lt;&gt;"",$D42="ASME IX"),VLOOKUP($G42,WPS!$D$1:$AZ$995,42,0),""))</f>
        <v>API5L_X52</v>
      </c>
      <c r="AG42" s="563" t="str">
        <f>IF(G42="","",VLOOKUP(G42,WPS!$D$1:$AH$4735,2,0))</f>
        <v>D</v>
      </c>
      <c r="AH42" s="563" t="str">
        <f t="shared" ref="AH42:AH55" si="27">IF(AE42="SMAW Mixte UP HILL/ Down hill","5G",IF(AE42="SMAW UP HILL MONTANT","5G",IF(AE42="SMAW Downhill","5G",IF(AE42="GMAW FCAW","1G",IF(AE42="GTAW","6G",IF(AE42="GTAW SMAW","6G",""))))))</f>
        <v>5G</v>
      </c>
      <c r="AI42" s="563" t="str">
        <f t="shared" ref="AI42:AI55" si="28">IF(AE42="SMAW Mixte UP HILL/ Down hill","Manuel",IF(AE42="SMAW UP HILL MONTANT","Manuel",IF(AE42="GMAW FCAW","semi auto",IF(AE42="GTAW","Manuel",IF(AE42="GTAW SMAW","Manuel",IF(AE42="SMAW Downhill","Manuel",""))))))</f>
        <v>Manuel</v>
      </c>
      <c r="AJ42" s="563" t="s">
        <v>34</v>
      </c>
      <c r="AK42" s="563" t="str">
        <f t="shared" ref="AK42:AK55" si="29">IF(AE42="SMAW Mixte UP HILL/ Down hill","UP HILL/ Down hill Montant+Descendant",IF(AE42="SMAW UP HILL MONTANT","UP HILL   Montant",IF(AE42="GMAW FCAW","Rotation",IF(AE42="GTAW","UP HILL   Montant",IF(AE42="SMAW Downhill","SMAW Downhill",IF(AE42="GTAW SMAW","UP HILL   Montant",""))))))</f>
        <v>UP HILL/ Down hill Montant+Descendant</v>
      </c>
      <c r="AL42" s="563" t="str">
        <f>IF($G42="","",VLOOKUP($G42,WPS!$D$1:$AL$995,18,0))</f>
        <v>N/A</v>
      </c>
      <c r="AM42" s="563" t="str">
        <f>IF($G42="","",VLOOKUP($G42,WPS!$D$1:$AL$995,19,0))</f>
        <v>Grp F N°1</v>
      </c>
      <c r="AN42" s="563" t="str">
        <f>IF($G42="","",VLOOKUP($G42,WPS!$D$1:$AL$995,20,0))</f>
        <v>Grp F N°1</v>
      </c>
      <c r="AO42" s="563" t="str">
        <f>IF($G42="","",VLOOKUP($G42,WPS!$D$1:$AL$995,21,0))</f>
        <v>A5.1</v>
      </c>
      <c r="AP42" s="563" t="str">
        <f>IF($G42="","",VLOOKUP($G42,WPS!$D$1:$AL$995,22,0))</f>
        <v>A5.5</v>
      </c>
      <c r="AQ42" s="563" t="str">
        <f>IF($G42="","",VLOOKUP($G42,WPS!$D$1:$AL$995,23,0))</f>
        <v>E 6010</v>
      </c>
      <c r="AR42" s="563" t="str">
        <f>IF($G42="","",VLOOKUP($G42,WPS!$D$1:$AL$995,24,0))</f>
        <v>E 7010-P1</v>
      </c>
      <c r="AS42" s="563" t="str">
        <f t="shared" ref="AS42:AS55" si="30">IF(AH42="1G","F",IF(AH42="5G","V-H-O",IF(AH42="6G","ALL","")))</f>
        <v>V-H-O</v>
      </c>
      <c r="AT42" s="563" t="str">
        <f>IF($G42="","",VLOOKUP($G42,WPS!$D$1:$AL$995,29,0))</f>
        <v>DC</v>
      </c>
      <c r="AU42" s="563" t="str">
        <f>IF($G42="","",VLOOKUP($G42,WPS!$D$1:$AL$995,30,0))</f>
        <v>(+)</v>
      </c>
      <c r="AV42" s="563" t="str">
        <f>IF($G42="","",VLOOKUP($G42,WPS!$D$1:$AL$995,31,0))</f>
        <v>(+)</v>
      </c>
      <c r="AW42" s="563" t="str">
        <f t="shared" ref="AW42:AW55" si="31">IF(AE42="SMAW Mixte UP HILL/ Down hill","SMAW :,With/Without  SMAW : With",IF(AE42="SMAW UP HILL MONTANT","SMAW :With/Without  SMAW : With",IF(AE42="GMAW FCAW","GMAW :With/Without  FCAW  : With",IF(AE42="GTAW","GTAW :With / Without",IF(AE42="GTAW SMAW","GTAW :With/Without  SMAW : With","")))))</f>
        <v>SMAW :,With/Without  SMAW : With</v>
      </c>
      <c r="AX42" s="563" t="str">
        <f>IF($G42="","",VLOOKUP($G42,WPS!$D$1:$AL$995,15,0))</f>
        <v>50°C Min</v>
      </c>
      <c r="AY42" s="563" t="str">
        <f>IF($G42="","",VLOOKUP($G42,WPS!$D$1:$AX$995,44,0))</f>
        <v>ASME B31.3 édition 2020</v>
      </c>
      <c r="AZ42" s="563">
        <f>IFERROR(VLOOKUP(I42,Feuil1!$O$4:$P$34,2,0),"")</f>
        <v>406.4</v>
      </c>
      <c r="BA42" s="563"/>
      <c r="BB42" s="563">
        <f>IFERROR(VLOOKUP(I42,Feuil1!$O$4:$P$32,2,0),"")</f>
        <v>406.4</v>
      </c>
      <c r="BC42" s="563" t="str">
        <f>IF($G42="","",VLOOKUP($G42,WPS!$D$1:$AL$995,2,0))</f>
        <v>D</v>
      </c>
      <c r="BD42" s="509" t="str">
        <f>IF(M42='VT-PPL'!$Y$6,1,"")</f>
        <v/>
      </c>
      <c r="BE42" s="510" t="str">
        <f>IF(BD42="","",COUNTIF(BD$2:$BD42,BD42))</f>
        <v/>
      </c>
      <c r="BF42" s="509" t="str">
        <f>IF(P42='RT-PPL'!$Q$6,1,"")</f>
        <v/>
      </c>
      <c r="BG42" s="511" t="str">
        <f>IF(BF42="","",COUNTIF(BF$2:$BF42,BF42))</f>
        <v/>
      </c>
      <c r="BH42" s="508" t="str">
        <f>+IF(L42=HOMO!$K$4,1,"")</f>
        <v/>
      </c>
      <c r="BI42" s="510" t="str">
        <f>IF(BH42="","",COUNTIF(BH$2:$BH42,BH42))</f>
        <v/>
      </c>
      <c r="BJ42" s="509" t="str">
        <f>IF(AND(K42="A",M42=Prog!$L$12),1,"")</f>
        <v/>
      </c>
      <c r="BK42" s="510" t="str">
        <f>IF(BJ42="","",COUNTIF(BJ$2:$BJ42,BJ42))</f>
        <v/>
      </c>
      <c r="BL42" s="562">
        <v>41</v>
      </c>
      <c r="BM42" s="506"/>
      <c r="BN42" s="473"/>
      <c r="BO42" s="473"/>
      <c r="BP42" s="473"/>
      <c r="BQ42" s="473"/>
      <c r="BR42" s="473"/>
      <c r="BS42" s="473"/>
      <c r="BT42" s="473"/>
      <c r="BU42" s="473"/>
      <c r="BV42" s="473"/>
      <c r="BW42" s="473"/>
      <c r="BX42" s="473"/>
      <c r="BY42" s="473"/>
      <c r="BZ42" s="473"/>
      <c r="CA42" s="473"/>
      <c r="CB42" s="473"/>
      <c r="CC42" s="473"/>
      <c r="CD42" s="473"/>
      <c r="CE42" s="473"/>
      <c r="CF42" s="473"/>
      <c r="CG42" s="473"/>
      <c r="CH42" s="473"/>
      <c r="CI42" s="473"/>
      <c r="CJ42" s="473"/>
      <c r="CK42" s="473"/>
      <c r="CL42" s="473"/>
      <c r="CM42" s="473"/>
      <c r="CN42" s="473"/>
      <c r="CO42" s="473"/>
      <c r="CP42" s="473"/>
      <c r="CQ42" s="473"/>
      <c r="CR42" s="473"/>
      <c r="CS42" s="473"/>
      <c r="CT42" s="473"/>
      <c r="CU42" s="473"/>
      <c r="CV42" s="473"/>
      <c r="CW42" s="473"/>
      <c r="CX42" s="473"/>
      <c r="CY42" s="473"/>
      <c r="CZ42" s="473"/>
      <c r="DA42" s="473"/>
      <c r="DB42" s="473"/>
      <c r="DC42" s="473"/>
      <c r="DD42" s="473"/>
      <c r="DE42" s="473"/>
      <c r="DF42" s="473"/>
      <c r="DG42" s="473"/>
      <c r="DH42" s="473"/>
      <c r="DI42" s="473"/>
      <c r="DJ42" s="473"/>
      <c r="DK42" s="473"/>
      <c r="DL42" s="473"/>
      <c r="DM42" s="473"/>
      <c r="DN42" s="473"/>
      <c r="DO42" s="473"/>
      <c r="DP42" s="473"/>
      <c r="DQ42" s="473"/>
      <c r="DR42" s="473"/>
      <c r="DS42" s="473"/>
      <c r="DT42" s="473"/>
      <c r="DU42" s="473"/>
      <c r="DV42" s="473"/>
      <c r="DW42" s="473"/>
      <c r="DX42" s="473"/>
      <c r="DY42" s="473"/>
      <c r="DZ42" s="473"/>
      <c r="EA42" s="473"/>
      <c r="EB42" s="473"/>
      <c r="EC42" s="473"/>
      <c r="ED42" s="473"/>
      <c r="EE42" s="473"/>
      <c r="EF42" s="473"/>
      <c r="EG42" s="473"/>
      <c r="EH42" s="473"/>
      <c r="EI42" s="473"/>
      <c r="EJ42" s="473"/>
      <c r="EK42" s="473"/>
      <c r="EL42" s="473"/>
      <c r="EM42" s="473"/>
      <c r="EN42" s="473"/>
      <c r="EO42" s="473"/>
      <c r="EP42" s="473"/>
      <c r="EQ42" s="473"/>
      <c r="ER42" s="473"/>
      <c r="ES42" s="473"/>
      <c r="ET42" s="473"/>
      <c r="EU42" s="473"/>
      <c r="EV42" s="473"/>
      <c r="EW42" s="473"/>
      <c r="EX42" s="473"/>
      <c r="EY42" s="473"/>
      <c r="EZ42" s="473"/>
      <c r="FA42" s="473"/>
      <c r="FB42" s="473"/>
      <c r="FC42" s="473"/>
      <c r="FD42" s="473"/>
      <c r="FE42" s="473"/>
      <c r="FF42" s="473"/>
      <c r="FG42" s="473"/>
      <c r="FH42" s="473"/>
      <c r="FI42" s="473"/>
      <c r="FJ42" s="473"/>
      <c r="FK42" s="473"/>
      <c r="FL42" s="473"/>
      <c r="FM42" s="473"/>
      <c r="FN42" s="473"/>
      <c r="FO42" s="473"/>
      <c r="FP42" s="473"/>
      <c r="FQ42" s="473"/>
      <c r="FR42" s="473"/>
      <c r="FS42" s="473"/>
      <c r="FT42" s="473"/>
      <c r="FU42" s="473"/>
      <c r="FV42" s="473"/>
      <c r="FW42" s="473"/>
      <c r="FX42" s="473"/>
      <c r="FY42" s="473"/>
      <c r="FZ42" s="473"/>
      <c r="GA42" s="473"/>
      <c r="GB42" s="473"/>
      <c r="GC42" s="473"/>
      <c r="GD42" s="473"/>
      <c r="GE42" s="473"/>
      <c r="GF42" s="473"/>
      <c r="GG42" s="473"/>
      <c r="GH42" s="473"/>
      <c r="GI42" s="473"/>
      <c r="GJ42" s="473"/>
      <c r="GK42" s="473"/>
      <c r="GL42" s="473"/>
      <c r="GM42" s="473"/>
      <c r="GN42" s="473"/>
      <c r="GO42" s="473"/>
      <c r="GP42" s="473"/>
      <c r="GQ42" s="473"/>
      <c r="GR42" s="473"/>
      <c r="GS42" s="473"/>
      <c r="GT42" s="473"/>
      <c r="GU42" s="473"/>
      <c r="GV42" s="473"/>
      <c r="GW42" s="473"/>
      <c r="GX42" s="473"/>
      <c r="GY42" s="473"/>
      <c r="GZ42" s="473"/>
      <c r="HA42" s="473"/>
      <c r="HB42" s="473"/>
      <c r="HC42" s="473"/>
      <c r="HD42" s="473"/>
      <c r="HE42" s="473"/>
      <c r="HF42" s="473"/>
      <c r="HG42" s="473"/>
      <c r="HH42" s="473"/>
      <c r="HI42" s="473"/>
      <c r="HJ42" s="473"/>
      <c r="HK42" s="473"/>
      <c r="HL42" s="473"/>
      <c r="HM42" s="473"/>
      <c r="HN42" s="473"/>
      <c r="HO42" s="473"/>
      <c r="HP42" s="473"/>
      <c r="HQ42" s="473"/>
      <c r="HR42" s="473"/>
      <c r="HS42" s="473"/>
      <c r="HT42" s="473"/>
      <c r="HU42" s="473"/>
      <c r="HV42" s="473"/>
      <c r="HW42" s="473"/>
      <c r="HX42" s="473"/>
      <c r="HY42" s="473"/>
      <c r="HZ42" s="473"/>
      <c r="IA42" s="473"/>
      <c r="IB42" s="473"/>
      <c r="IC42" s="473"/>
      <c r="ID42" s="473"/>
      <c r="IE42" s="473"/>
      <c r="IF42" s="473"/>
      <c r="IG42" s="473"/>
      <c r="IH42" s="473"/>
      <c r="II42" s="473"/>
      <c r="IJ42" s="473"/>
      <c r="IK42" s="473"/>
      <c r="IL42" s="473"/>
      <c r="IM42" s="473"/>
      <c r="IN42" s="473"/>
      <c r="IO42" s="473"/>
      <c r="IP42" s="473"/>
      <c r="IQ42" s="473"/>
      <c r="IR42" s="473"/>
      <c r="IS42" s="473"/>
      <c r="IT42" s="473"/>
      <c r="IU42" s="473"/>
      <c r="IV42" s="473"/>
      <c r="IW42" s="473"/>
      <c r="IX42" s="473"/>
      <c r="IY42" s="473"/>
      <c r="IZ42" s="473"/>
      <c r="JA42" s="473"/>
      <c r="JB42" s="473"/>
      <c r="JC42" s="473"/>
      <c r="JD42" s="473"/>
      <c r="JE42" s="473"/>
      <c r="JF42" s="473"/>
      <c r="JG42" s="473"/>
      <c r="JH42" s="473"/>
      <c r="JI42" s="473"/>
      <c r="JJ42" s="473"/>
      <c r="JK42" s="473"/>
      <c r="JL42" s="473"/>
      <c r="JM42" s="473"/>
      <c r="JN42" s="473"/>
      <c r="JO42" s="473"/>
      <c r="JP42" s="473"/>
      <c r="JQ42" s="473"/>
      <c r="JR42" s="473"/>
      <c r="JS42" s="473"/>
      <c r="JT42" s="473"/>
      <c r="JU42" s="473"/>
      <c r="JV42" s="473"/>
      <c r="JW42" s="473"/>
      <c r="JX42" s="473"/>
      <c r="JY42" s="473"/>
      <c r="JZ42" s="473"/>
      <c r="KA42" s="473"/>
      <c r="KB42" s="473"/>
      <c r="KC42" s="473"/>
      <c r="KD42" s="473"/>
      <c r="KE42" s="473"/>
      <c r="KF42" s="473"/>
      <c r="KG42" s="473"/>
      <c r="KH42" s="473"/>
      <c r="KI42" s="473"/>
      <c r="KJ42" s="473"/>
      <c r="KK42" s="473"/>
      <c r="KL42" s="473"/>
      <c r="KM42" s="473"/>
      <c r="KN42" s="473"/>
      <c r="KO42" s="473"/>
      <c r="KP42" s="473"/>
      <c r="KQ42" s="473"/>
      <c r="KR42" s="473"/>
      <c r="KS42" s="473"/>
      <c r="KT42" s="473"/>
      <c r="KU42" s="473"/>
      <c r="KV42" s="473"/>
      <c r="KW42" s="473"/>
      <c r="KX42" s="473"/>
      <c r="KY42" s="473"/>
      <c r="KZ42" s="473"/>
      <c r="LA42" s="473"/>
      <c r="LB42" s="473"/>
      <c r="LC42" s="473"/>
      <c r="LD42" s="473"/>
      <c r="LE42" s="473"/>
      <c r="LF42" s="473"/>
      <c r="LG42" s="473"/>
      <c r="LH42" s="473"/>
      <c r="LI42" s="473"/>
      <c r="LJ42" s="473"/>
      <c r="LK42" s="473"/>
      <c r="LL42" s="473"/>
      <c r="LM42" s="473"/>
      <c r="LN42" s="473"/>
      <c r="LO42" s="473"/>
      <c r="LP42" s="473"/>
      <c r="LQ42" s="473"/>
      <c r="LR42" s="473"/>
      <c r="LS42" s="473"/>
      <c r="LT42" s="473"/>
      <c r="LU42" s="473"/>
      <c r="LV42" s="473"/>
      <c r="LW42" s="473"/>
      <c r="LX42" s="473"/>
      <c r="LY42" s="473"/>
      <c r="LZ42" s="473"/>
      <c r="MA42" s="473"/>
      <c r="MB42" s="473"/>
      <c r="MC42" s="473"/>
      <c r="MD42" s="473"/>
      <c r="ME42" s="473"/>
      <c r="MF42" s="473"/>
      <c r="MG42" s="473"/>
      <c r="MH42" s="473"/>
      <c r="MI42" s="473"/>
      <c r="MJ42" s="473"/>
      <c r="MK42" s="473"/>
      <c r="ML42" s="473"/>
      <c r="MM42" s="473"/>
      <c r="MN42" s="473"/>
      <c r="MO42" s="473"/>
      <c r="MP42" s="473"/>
      <c r="MQ42" s="473"/>
      <c r="MR42" s="473"/>
      <c r="MS42" s="473"/>
      <c r="MT42" s="473"/>
      <c r="MU42" s="473"/>
      <c r="MV42" s="473"/>
      <c r="MW42" s="473"/>
      <c r="MX42" s="473"/>
      <c r="MY42" s="473"/>
      <c r="MZ42" s="473"/>
      <c r="NA42" s="473"/>
    </row>
    <row r="43" spans="1:366" s="485" customFormat="1" ht="20.25" customHeight="1">
      <c r="A43" s="454" t="str">
        <f t="shared" si="22"/>
        <v>BEN DECHOU BACHIRTFT-II-PL-0316</v>
      </c>
      <c r="B43" s="455" t="str">
        <f>IF($G43="","",VLOOKUP($G43,WPS!$D$1:$AN$995,35,0))</f>
        <v>TFT II / TFT SUD GAZ 
FIELD DEVELOPMENT</v>
      </c>
      <c r="C43" s="455" t="str">
        <f>IF($G43="","",VLOOKUP($G43,WPS!$D$1:$AN$995,33,0))</f>
        <v>API 1104</v>
      </c>
      <c r="D43" s="455" t="str">
        <f>IF($G43="","",VLOOKUP($G43,WPS!$D$1:$AN$995,34,0))</f>
        <v>API 1104</v>
      </c>
      <c r="E43" s="644" t="s">
        <v>675</v>
      </c>
      <c r="F43" s="644" t="s">
        <v>776</v>
      </c>
      <c r="G43" s="456" t="s">
        <v>597</v>
      </c>
      <c r="H43" s="563" t="s">
        <v>397</v>
      </c>
      <c r="I43" s="458">
        <v>16</v>
      </c>
      <c r="J43" s="563">
        <v>9.52</v>
      </c>
      <c r="K43" s="456" t="s">
        <v>613</v>
      </c>
      <c r="L43" s="460">
        <v>46255</v>
      </c>
      <c r="M43" s="456" t="s">
        <v>486</v>
      </c>
      <c r="N43" s="456"/>
      <c r="O43" s="460"/>
      <c r="P43" s="456"/>
      <c r="Q43" s="564" t="s">
        <v>926</v>
      </c>
      <c r="R43" s="564" t="s">
        <v>926</v>
      </c>
      <c r="S43" s="563"/>
      <c r="T43" s="459"/>
      <c r="U43" s="563" t="str">
        <f>H43</f>
        <v>API5L_X52</v>
      </c>
      <c r="V43" s="563" t="str">
        <f>IF($G43="","",VLOOKUP($G43,WPS!$D$1:$AL$995,17,0))</f>
        <v xml:space="preserve">SMAW :With/Without Backing </v>
      </c>
      <c r="W43" s="563" t="str">
        <f>IF($G43="","",VLOOKUP($G43,WPS!$D$1:$AL$995,25,0))</f>
        <v>WF-1b</v>
      </c>
      <c r="X43" s="563" t="str">
        <f>IF($G43="","",VLOOKUP($G43,WPS!$D$1:$AL$995,26,0))</f>
        <v>WF-1b</v>
      </c>
      <c r="Y43" s="563" t="str">
        <f>IF($G43="","",VLOOKUP($G43,WPS!$D$1:$AL$995,27,0))</f>
        <v>A5.1or A5.5</v>
      </c>
      <c r="Z43" s="563" t="str">
        <f>IF($G43="","",VLOOKUP($G43,WPS!$D$1:$AL$995,28,0))</f>
        <v>A5.1or A5.5</v>
      </c>
      <c r="AA43" s="563" t="str">
        <f t="shared" si="23"/>
        <v>&gt; 12,750''  (323,9mm)</v>
      </c>
      <c r="AB43" s="563" t="str">
        <f t="shared" si="24"/>
        <v>Unlimited</v>
      </c>
      <c r="AC43" s="563" t="str">
        <f t="shared" si="25"/>
        <v xml:space="preserve"> SMAW ≥  3,9 mm</v>
      </c>
      <c r="AD43" s="563" t="str">
        <f t="shared" si="26"/>
        <v>≤ 19,05mm</v>
      </c>
      <c r="AE43" s="563" t="str">
        <f>IF(G43="","",VLOOKUP(G43,WPS!$D$1:$AH$4735,3,0))</f>
        <v>SMAW Mixte UP HILL/ Down hill</v>
      </c>
      <c r="AF43" s="563" t="str">
        <f>IF(AND($G43&lt;&gt;"",$D43="API 1104"),H5,IF(AND($G43&lt;&gt;"",$D43="ASME IX"),VLOOKUP($G43,WPS!$D$1:$AZ$995,42,0),""))</f>
        <v>API5L_X52</v>
      </c>
      <c r="AG43" s="563" t="str">
        <f>IF(G43="","",VLOOKUP(G43,WPS!$D$1:$AH$4735,2,0))</f>
        <v>D</v>
      </c>
      <c r="AH43" s="563" t="str">
        <f t="shared" si="27"/>
        <v>5G</v>
      </c>
      <c r="AI43" s="563" t="str">
        <f t="shared" si="28"/>
        <v>Manuel</v>
      </c>
      <c r="AJ43" s="563" t="s">
        <v>34</v>
      </c>
      <c r="AK43" s="563" t="str">
        <f t="shared" si="29"/>
        <v>UP HILL/ Down hill Montant+Descendant</v>
      </c>
      <c r="AL43" s="563" t="str">
        <f>IF($G43="","",VLOOKUP($G43,WPS!$D$1:$AL$995,18,0))</f>
        <v>N/A</v>
      </c>
      <c r="AM43" s="563" t="str">
        <f>IF($G43="","",VLOOKUP($G43,WPS!$D$1:$AL$995,19,0))</f>
        <v>Grp F N°1</v>
      </c>
      <c r="AN43" s="563" t="str">
        <f>IF($G43="","",VLOOKUP($G43,WPS!$D$1:$AL$995,20,0))</f>
        <v>Grp F N°1</v>
      </c>
      <c r="AO43" s="563" t="str">
        <f>IF($G43="","",VLOOKUP($G43,WPS!$D$1:$AL$995,21,0))</f>
        <v>A5.1</v>
      </c>
      <c r="AP43" s="563" t="str">
        <f>IF($G43="","",VLOOKUP($G43,WPS!$D$1:$AL$995,22,0))</f>
        <v>A5.5</v>
      </c>
      <c r="AQ43" s="563" t="str">
        <f>IF($G43="","",VLOOKUP($G43,WPS!$D$1:$AL$995,23,0))</f>
        <v>E 6010</v>
      </c>
      <c r="AR43" s="563" t="str">
        <f>IF($G43="","",VLOOKUP($G43,WPS!$D$1:$AL$995,24,0))</f>
        <v>E 7010-P1</v>
      </c>
      <c r="AS43" s="563" t="str">
        <f t="shared" si="30"/>
        <v>V-H-O</v>
      </c>
      <c r="AT43" s="563" t="str">
        <f>IF($G43="","",VLOOKUP($G43,WPS!$D$1:$AL$995,29,0))</f>
        <v>DC</v>
      </c>
      <c r="AU43" s="563" t="str">
        <f>IF($G43="","",VLOOKUP($G43,WPS!$D$1:$AL$995,30,0))</f>
        <v>(+)</v>
      </c>
      <c r="AV43" s="563" t="str">
        <f>IF($G43="","",VLOOKUP($G43,WPS!$D$1:$AL$995,31,0))</f>
        <v>(+)</v>
      </c>
      <c r="AW43" s="563" t="str">
        <f t="shared" si="31"/>
        <v>SMAW :,With/Without  SMAW : With</v>
      </c>
      <c r="AX43" s="563" t="str">
        <f>IF($G43="","",VLOOKUP($G43,WPS!$D$1:$AL$995,15,0))</f>
        <v>50°C Min</v>
      </c>
      <c r="AY43" s="563" t="str">
        <f>IF($G43="","",VLOOKUP($G43,WPS!$D$1:$AX$995,44,0))</f>
        <v>ASME B31.3 édition 2020</v>
      </c>
      <c r="AZ43" s="563">
        <f>IFERROR(VLOOKUP(I43,Feuil1!$O$4:$P$34,2,0),"")</f>
        <v>406.4</v>
      </c>
      <c r="BA43" s="563"/>
      <c r="BB43" s="563">
        <f>IFERROR(VLOOKUP(I43,Feuil1!$O$4:$P$32,2,0),"")</f>
        <v>406.4</v>
      </c>
      <c r="BC43" s="563" t="str">
        <f>IF($G43="","",VLOOKUP($G43,WPS!$D$1:$AL$995,2,0))</f>
        <v>D</v>
      </c>
      <c r="BD43" s="509" t="str">
        <f>IF(M43='VT-PPL'!$Y$6,1,"")</f>
        <v/>
      </c>
      <c r="BE43" s="510" t="str">
        <f>IF(BD43="","",COUNTIF(BD$2:$BD43,BD43))</f>
        <v/>
      </c>
      <c r="BF43" s="509" t="str">
        <f>IF(P43='RT-PPL'!$Q$6,1,"")</f>
        <v/>
      </c>
      <c r="BG43" s="511" t="str">
        <f>IF(BF43="","",COUNTIF(BF$2:$BF43,BF43))</f>
        <v/>
      </c>
      <c r="BH43" s="508" t="str">
        <f>+IF(L43=HOMO!$K$4,1,"")</f>
        <v/>
      </c>
      <c r="BI43" s="510" t="str">
        <f>IF(BH43="","",COUNTIF(BH$2:$BH43,BH43))</f>
        <v/>
      </c>
      <c r="BJ43" s="509" t="str">
        <f>IF(AND(K43="A",M43=Prog!$L$12),1,"")</f>
        <v/>
      </c>
      <c r="BK43" s="510" t="str">
        <f>IF(BJ43="","",COUNTIF(BJ$2:$BJ43,BJ43))</f>
        <v/>
      </c>
      <c r="BL43" s="562">
        <v>42</v>
      </c>
      <c r="BM43" s="506"/>
      <c r="BN43" s="473"/>
      <c r="BO43" s="473"/>
      <c r="BP43" s="473"/>
      <c r="BQ43" s="473"/>
      <c r="BR43" s="473"/>
      <c r="BS43" s="473"/>
      <c r="BT43" s="473"/>
      <c r="BU43" s="473"/>
      <c r="BV43" s="473"/>
      <c r="BW43" s="473"/>
      <c r="BX43" s="473"/>
      <c r="BY43" s="473"/>
      <c r="BZ43" s="473"/>
      <c r="CA43" s="473"/>
      <c r="CB43" s="473"/>
      <c r="CC43" s="473"/>
      <c r="CD43" s="473"/>
      <c r="CE43" s="473"/>
      <c r="CF43" s="473"/>
      <c r="CG43" s="473"/>
      <c r="CH43" s="473"/>
      <c r="CI43" s="473"/>
      <c r="CJ43" s="473"/>
      <c r="CK43" s="473"/>
      <c r="CL43" s="473"/>
      <c r="CM43" s="473"/>
      <c r="CN43" s="473"/>
      <c r="CO43" s="473"/>
      <c r="CP43" s="473"/>
      <c r="CQ43" s="473"/>
      <c r="CR43" s="473"/>
      <c r="CS43" s="473"/>
      <c r="CT43" s="473"/>
      <c r="CU43" s="473"/>
      <c r="CV43" s="473"/>
      <c r="CW43" s="473"/>
      <c r="CX43" s="473"/>
      <c r="CY43" s="473"/>
      <c r="CZ43" s="473"/>
      <c r="DA43" s="473"/>
      <c r="DB43" s="473"/>
      <c r="DC43" s="473"/>
      <c r="DD43" s="473"/>
      <c r="DE43" s="473"/>
      <c r="DF43" s="473"/>
      <c r="DG43" s="473"/>
      <c r="DH43" s="473"/>
      <c r="DI43" s="473"/>
      <c r="DJ43" s="473"/>
      <c r="DK43" s="473"/>
      <c r="DL43" s="473"/>
      <c r="DM43" s="473"/>
      <c r="DN43" s="473"/>
      <c r="DO43" s="473"/>
      <c r="DP43" s="473"/>
      <c r="DQ43" s="473"/>
      <c r="DR43" s="473"/>
      <c r="DS43" s="473"/>
      <c r="DT43" s="473"/>
      <c r="DU43" s="473"/>
      <c r="DV43" s="473"/>
      <c r="DW43" s="473"/>
      <c r="DX43" s="473"/>
      <c r="DY43" s="473"/>
      <c r="DZ43" s="473"/>
      <c r="EA43" s="473"/>
      <c r="EB43" s="473"/>
      <c r="EC43" s="473"/>
      <c r="ED43" s="473"/>
      <c r="EE43" s="473"/>
      <c r="EF43" s="473"/>
      <c r="EG43" s="473"/>
      <c r="EH43" s="473"/>
      <c r="EI43" s="473"/>
      <c r="EJ43" s="473"/>
      <c r="EK43" s="473"/>
      <c r="EL43" s="473"/>
      <c r="EM43" s="473"/>
      <c r="EN43" s="473"/>
      <c r="EO43" s="473"/>
      <c r="EP43" s="473"/>
      <c r="EQ43" s="473"/>
      <c r="ER43" s="473"/>
      <c r="ES43" s="473"/>
      <c r="ET43" s="473"/>
      <c r="EU43" s="473"/>
      <c r="EV43" s="473"/>
      <c r="EW43" s="473"/>
      <c r="EX43" s="473"/>
      <c r="EY43" s="473"/>
      <c r="EZ43" s="473"/>
      <c r="FA43" s="473"/>
      <c r="FB43" s="473"/>
      <c r="FC43" s="473"/>
      <c r="FD43" s="473"/>
      <c r="FE43" s="473"/>
      <c r="FF43" s="473"/>
      <c r="FG43" s="473"/>
      <c r="FH43" s="473"/>
      <c r="FI43" s="473"/>
      <c r="FJ43" s="473"/>
      <c r="FK43" s="473"/>
      <c r="FL43" s="473"/>
      <c r="FM43" s="473"/>
      <c r="FN43" s="473"/>
      <c r="FO43" s="473"/>
      <c r="FP43" s="473"/>
      <c r="FQ43" s="473"/>
      <c r="FR43" s="473"/>
      <c r="FS43" s="473"/>
      <c r="FT43" s="473"/>
      <c r="FU43" s="473"/>
      <c r="FV43" s="473"/>
      <c r="FW43" s="473"/>
      <c r="FX43" s="473"/>
      <c r="FY43" s="473"/>
      <c r="FZ43" s="473"/>
      <c r="GA43" s="473"/>
      <c r="GB43" s="473"/>
      <c r="GC43" s="473"/>
      <c r="GD43" s="473"/>
      <c r="GE43" s="473"/>
      <c r="GF43" s="473"/>
      <c r="GG43" s="473"/>
      <c r="GH43" s="473"/>
      <c r="GI43" s="473"/>
      <c r="GJ43" s="473"/>
      <c r="GK43" s="473"/>
      <c r="GL43" s="473"/>
      <c r="GM43" s="473"/>
      <c r="GN43" s="473"/>
      <c r="GO43" s="473"/>
      <c r="GP43" s="473"/>
      <c r="GQ43" s="473"/>
      <c r="GR43" s="473"/>
      <c r="GS43" s="473"/>
      <c r="GT43" s="473"/>
      <c r="GU43" s="473"/>
      <c r="GV43" s="473"/>
      <c r="GW43" s="473"/>
      <c r="GX43" s="473"/>
      <c r="GY43" s="473"/>
      <c r="GZ43" s="473"/>
      <c r="HA43" s="473"/>
      <c r="HB43" s="473"/>
      <c r="HC43" s="473"/>
      <c r="HD43" s="473"/>
      <c r="HE43" s="473"/>
      <c r="HF43" s="473"/>
      <c r="HG43" s="473"/>
      <c r="HH43" s="473"/>
      <c r="HI43" s="473"/>
      <c r="HJ43" s="473"/>
      <c r="HK43" s="473"/>
      <c r="HL43" s="473"/>
      <c r="HM43" s="473"/>
      <c r="HN43" s="473"/>
      <c r="HO43" s="473"/>
      <c r="HP43" s="473"/>
      <c r="HQ43" s="473"/>
      <c r="HR43" s="473"/>
      <c r="HS43" s="473"/>
      <c r="HT43" s="473"/>
      <c r="HU43" s="473"/>
      <c r="HV43" s="473"/>
      <c r="HW43" s="473"/>
      <c r="HX43" s="473"/>
      <c r="HY43" s="473"/>
      <c r="HZ43" s="473"/>
      <c r="IA43" s="473"/>
      <c r="IB43" s="473"/>
      <c r="IC43" s="473"/>
      <c r="ID43" s="473"/>
      <c r="IE43" s="473"/>
      <c r="IF43" s="473"/>
      <c r="IG43" s="473"/>
      <c r="IH43" s="473"/>
      <c r="II43" s="473"/>
      <c r="IJ43" s="473"/>
      <c r="IK43" s="473"/>
      <c r="IL43" s="473"/>
      <c r="IM43" s="473"/>
      <c r="IN43" s="473"/>
      <c r="IO43" s="473"/>
      <c r="IP43" s="473"/>
      <c r="IQ43" s="473"/>
      <c r="IR43" s="473"/>
      <c r="IS43" s="473"/>
      <c r="IT43" s="473"/>
      <c r="IU43" s="473"/>
      <c r="IV43" s="473"/>
      <c r="IW43" s="473"/>
      <c r="IX43" s="473"/>
      <c r="IY43" s="473"/>
      <c r="IZ43" s="473"/>
      <c r="JA43" s="473"/>
      <c r="JB43" s="473"/>
      <c r="JC43" s="473"/>
      <c r="JD43" s="473"/>
      <c r="JE43" s="473"/>
      <c r="JF43" s="473"/>
      <c r="JG43" s="473"/>
      <c r="JH43" s="473"/>
      <c r="JI43" s="473"/>
      <c r="JJ43" s="473"/>
      <c r="JK43" s="473"/>
      <c r="JL43" s="473"/>
      <c r="JM43" s="473"/>
      <c r="JN43" s="473"/>
      <c r="JO43" s="473"/>
      <c r="JP43" s="473"/>
      <c r="JQ43" s="473"/>
      <c r="JR43" s="473"/>
      <c r="JS43" s="473"/>
      <c r="JT43" s="473"/>
      <c r="JU43" s="473"/>
      <c r="JV43" s="473"/>
      <c r="JW43" s="473"/>
      <c r="JX43" s="473"/>
      <c r="JY43" s="473"/>
      <c r="JZ43" s="473"/>
      <c r="KA43" s="473"/>
      <c r="KB43" s="473"/>
      <c r="KC43" s="473"/>
      <c r="KD43" s="473"/>
      <c r="KE43" s="473"/>
      <c r="KF43" s="473"/>
      <c r="KG43" s="473"/>
      <c r="KH43" s="473"/>
      <c r="KI43" s="473"/>
      <c r="KJ43" s="473"/>
      <c r="KK43" s="473"/>
      <c r="KL43" s="473"/>
      <c r="KM43" s="473"/>
      <c r="KN43" s="473"/>
      <c r="KO43" s="473"/>
      <c r="KP43" s="473"/>
      <c r="KQ43" s="473"/>
      <c r="KR43" s="473"/>
      <c r="KS43" s="473"/>
      <c r="KT43" s="473"/>
      <c r="KU43" s="473"/>
      <c r="KV43" s="473"/>
      <c r="KW43" s="473"/>
      <c r="KX43" s="473"/>
      <c r="KY43" s="473"/>
      <c r="KZ43" s="473"/>
      <c r="LA43" s="473"/>
      <c r="LB43" s="473"/>
      <c r="LC43" s="473"/>
      <c r="LD43" s="473"/>
      <c r="LE43" s="473"/>
      <c r="LF43" s="473"/>
      <c r="LG43" s="473"/>
      <c r="LH43" s="473"/>
      <c r="LI43" s="473"/>
      <c r="LJ43" s="473"/>
      <c r="LK43" s="473"/>
      <c r="LL43" s="473"/>
      <c r="LM43" s="473"/>
      <c r="LN43" s="473"/>
      <c r="LO43" s="473"/>
      <c r="LP43" s="473"/>
      <c r="LQ43" s="473"/>
      <c r="LR43" s="473"/>
      <c r="LS43" s="473"/>
      <c r="LT43" s="473"/>
      <c r="LU43" s="473"/>
      <c r="LV43" s="473"/>
      <c r="LW43" s="473"/>
      <c r="LX43" s="473"/>
      <c r="LY43" s="473"/>
      <c r="LZ43" s="473"/>
      <c r="MA43" s="473"/>
      <c r="MB43" s="473"/>
      <c r="MC43" s="473"/>
      <c r="MD43" s="473"/>
      <c r="ME43" s="473"/>
      <c r="MF43" s="473"/>
      <c r="MG43" s="473"/>
      <c r="MH43" s="473"/>
      <c r="MI43" s="473"/>
      <c r="MJ43" s="473"/>
      <c r="MK43" s="473"/>
      <c r="ML43" s="473"/>
      <c r="MM43" s="473"/>
      <c r="MN43" s="473"/>
      <c r="MO43" s="473"/>
      <c r="MP43" s="473"/>
      <c r="MQ43" s="473"/>
      <c r="MR43" s="473"/>
      <c r="MS43" s="473"/>
      <c r="MT43" s="473"/>
      <c r="MU43" s="473"/>
      <c r="MV43" s="473"/>
      <c r="MW43" s="473"/>
      <c r="MX43" s="473"/>
      <c r="MY43" s="473"/>
      <c r="MZ43" s="473"/>
      <c r="NA43" s="473"/>
    </row>
    <row r="44" spans="1:366" s="474" customFormat="1" ht="20.25" customHeight="1">
      <c r="A44" s="454" t="str">
        <f t="shared" si="22"/>
        <v>NAILI AZZEDINETFT-II-PL-0316</v>
      </c>
      <c r="B44" s="455" t="str">
        <f>IF($G44="","",VLOOKUP($G44,WPS!$D$1:$AN$995,35,0))</f>
        <v>TFT II / TFT SUD GAZ 
FIELD DEVELOPMENT</v>
      </c>
      <c r="C44" s="455" t="str">
        <f>IF($G44="","",VLOOKUP($G44,WPS!$D$1:$AN$995,33,0))</f>
        <v>API 1104</v>
      </c>
      <c r="D44" s="455" t="str">
        <f>IF($G44="","",VLOOKUP($G44,WPS!$D$1:$AN$995,34,0))</f>
        <v>API 1104</v>
      </c>
      <c r="E44" s="645" t="s">
        <v>677</v>
      </c>
      <c r="F44" s="649" t="s">
        <v>734</v>
      </c>
      <c r="G44" s="456" t="s">
        <v>597</v>
      </c>
      <c r="H44" s="456" t="s">
        <v>397</v>
      </c>
      <c r="I44" s="475">
        <v>16</v>
      </c>
      <c r="J44" s="456">
        <v>9.52</v>
      </c>
      <c r="K44" s="456" t="s">
        <v>164</v>
      </c>
      <c r="L44" s="460">
        <v>46258</v>
      </c>
      <c r="M44" s="456" t="s">
        <v>492</v>
      </c>
      <c r="N44" s="563" t="s">
        <v>164</v>
      </c>
      <c r="O44" s="459">
        <v>46259</v>
      </c>
      <c r="P44" s="563" t="s">
        <v>244</v>
      </c>
      <c r="Q44" s="564" t="s">
        <v>926</v>
      </c>
      <c r="R44" s="564" t="s">
        <v>926</v>
      </c>
      <c r="S44" s="468" t="s">
        <v>929</v>
      </c>
      <c r="T44" s="470">
        <v>46259</v>
      </c>
      <c r="U44" s="563" t="str">
        <f t="shared" ref="U44:U55" si="32">H44</f>
        <v>API5L_X52</v>
      </c>
      <c r="V44" s="563" t="str">
        <f>IF($G44="","",VLOOKUP($G44,WPS!$D$1:$AL$995,17,0))</f>
        <v xml:space="preserve">SMAW :With/Without Backing </v>
      </c>
      <c r="W44" s="563" t="str">
        <f>IF($G44="","",VLOOKUP($G44,WPS!$D$1:$AL$995,25,0))</f>
        <v>WF-1b</v>
      </c>
      <c r="X44" s="563" t="str">
        <f>IF($G44="","",VLOOKUP($G44,WPS!$D$1:$AL$995,26,0))</f>
        <v>WF-1b</v>
      </c>
      <c r="Y44" s="563" t="str">
        <f>IF($G44="","",VLOOKUP($G44,WPS!$D$1:$AL$995,27,0))</f>
        <v>A5.1or A5.5</v>
      </c>
      <c r="Z44" s="563" t="str">
        <f>IF($G44="","",VLOOKUP($G44,WPS!$D$1:$AL$995,28,0))</f>
        <v>A5.1or A5.5</v>
      </c>
      <c r="AA44" s="563" t="str">
        <f t="shared" si="23"/>
        <v>&gt; 12,750''  (323,9mm)</v>
      </c>
      <c r="AB44" s="563" t="str">
        <f t="shared" si="24"/>
        <v>Unlimited</v>
      </c>
      <c r="AC44" s="563" t="str">
        <f t="shared" si="25"/>
        <v xml:space="preserve"> SMAW ≥  3,9 mm</v>
      </c>
      <c r="AD44" s="563" t="str">
        <f t="shared" si="26"/>
        <v>≤ 19,05mm</v>
      </c>
      <c r="AE44" s="563" t="str">
        <f>IF(G44="","",VLOOKUP(G44,WPS!$D$1:$AH$4735,3,0))</f>
        <v>SMAW Mixte UP HILL/ Down hill</v>
      </c>
      <c r="AF44" s="563" t="str">
        <f>IF(AND($G44&lt;&gt;"",$D44="API 1104"),H6,IF(AND($G44&lt;&gt;"",$D44="ASME IX"),VLOOKUP($G44,WPS!$D$1:$AZ$995,42,0),""))</f>
        <v>API5L_X52</v>
      </c>
      <c r="AG44" s="563" t="str">
        <f>IF(G44="","",VLOOKUP(G44,WPS!$D$1:$AH$4735,2,0))</f>
        <v>D</v>
      </c>
      <c r="AH44" s="563" t="str">
        <f t="shared" si="27"/>
        <v>5G</v>
      </c>
      <c r="AI44" s="563" t="str">
        <f t="shared" si="28"/>
        <v>Manuel</v>
      </c>
      <c r="AJ44" s="563" t="s">
        <v>34</v>
      </c>
      <c r="AK44" s="563" t="str">
        <f t="shared" si="29"/>
        <v>UP HILL/ Down hill Montant+Descendant</v>
      </c>
      <c r="AL44" s="563" t="str">
        <f>IF($G44="","",VLOOKUP($G44,WPS!$D$1:$AL$995,18,0))</f>
        <v>N/A</v>
      </c>
      <c r="AM44" s="563" t="str">
        <f>IF($G44="","",VLOOKUP($G44,WPS!$D$1:$AL$995,19,0))</f>
        <v>Grp F N°1</v>
      </c>
      <c r="AN44" s="563" t="str">
        <f>IF($G44="","",VLOOKUP($G44,WPS!$D$1:$AL$995,20,0))</f>
        <v>Grp F N°1</v>
      </c>
      <c r="AO44" s="563" t="str">
        <f>IF($G44="","",VLOOKUP($G44,WPS!$D$1:$AL$995,21,0))</f>
        <v>A5.1</v>
      </c>
      <c r="AP44" s="563" t="str">
        <f>IF($G44="","",VLOOKUP($G44,WPS!$D$1:$AL$995,22,0))</f>
        <v>A5.5</v>
      </c>
      <c r="AQ44" s="563" t="str">
        <f>IF($G44="","",VLOOKUP($G44,WPS!$D$1:$AL$995,23,0))</f>
        <v>E 6010</v>
      </c>
      <c r="AR44" s="563" t="str">
        <f>IF($G44="","",VLOOKUP($G44,WPS!$D$1:$AL$995,24,0))</f>
        <v>E 7010-P1</v>
      </c>
      <c r="AS44" s="563" t="str">
        <f t="shared" si="30"/>
        <v>V-H-O</v>
      </c>
      <c r="AT44" s="563" t="str">
        <f>IF($G44="","",VLOOKUP($G44,WPS!$D$1:$AL$995,29,0))</f>
        <v>DC</v>
      </c>
      <c r="AU44" s="563" t="str">
        <f>IF($G44="","",VLOOKUP($G44,WPS!$D$1:$AL$995,30,0))</f>
        <v>(+)</v>
      </c>
      <c r="AV44" s="563" t="str">
        <f>IF($G44="","",VLOOKUP($G44,WPS!$D$1:$AL$995,31,0))</f>
        <v>(+)</v>
      </c>
      <c r="AW44" s="563" t="str">
        <f t="shared" si="31"/>
        <v>SMAW :,With/Without  SMAW : With</v>
      </c>
      <c r="AX44" s="563" t="str">
        <f>IF($G44="","",VLOOKUP($G44,WPS!$D$1:$AL$995,15,0))</f>
        <v>50°C Min</v>
      </c>
      <c r="AY44" s="563" t="str">
        <f>IF($G44="","",VLOOKUP($G44,WPS!$D$1:$AX$995,44,0))</f>
        <v>ASME B31.3 édition 2020</v>
      </c>
      <c r="AZ44" s="563">
        <f>IFERROR(VLOOKUP(I44,Feuil1!$O$4:$P$34,2,0),"")</f>
        <v>406.4</v>
      </c>
      <c r="BA44" s="563"/>
      <c r="BB44" s="563">
        <f>IFERROR(VLOOKUP(I44,Feuil1!$O$4:$P$32,2,0),"")</f>
        <v>406.4</v>
      </c>
      <c r="BC44" s="563" t="str">
        <f>IF($G44="","",VLOOKUP($G44,WPS!$D$1:$AL$995,2,0))</f>
        <v>D</v>
      </c>
      <c r="BD44" s="509" t="str">
        <f>IF(M44='VT-PPL'!$Y$6,1,"")</f>
        <v/>
      </c>
      <c r="BE44" s="510" t="str">
        <f>IF(BD44="","",COUNTIF(BD$2:$BD44,BD44))</f>
        <v/>
      </c>
      <c r="BF44" s="509" t="str">
        <f>IF(P44='RT-PPL'!$Q$6,1,"")</f>
        <v/>
      </c>
      <c r="BG44" s="511" t="str">
        <f>IF(BF44="","",COUNTIF(BF$2:$BF44,BF44))</f>
        <v/>
      </c>
      <c r="BH44" s="508" t="str">
        <f>+IF(L44=HOMO!$K$4,1,"")</f>
        <v/>
      </c>
      <c r="BI44" s="510" t="str">
        <f>IF(BH44="","",COUNTIF(BH$2:$BH44,BH44))</f>
        <v/>
      </c>
      <c r="BJ44" s="509" t="str">
        <f>IF(AND(K44="A",M44=Prog!$L$12),1,"")</f>
        <v/>
      </c>
      <c r="BK44" s="510" t="str">
        <f>IF(BJ44="","",COUNTIF(BJ$2:$BJ44,BJ44))</f>
        <v/>
      </c>
      <c r="BL44" s="562">
        <v>43</v>
      </c>
      <c r="BM44" s="506"/>
      <c r="BN44" s="473"/>
      <c r="BO44" s="473"/>
      <c r="BP44" s="473"/>
      <c r="BQ44" s="473"/>
      <c r="BR44" s="473"/>
      <c r="BS44" s="473"/>
      <c r="BT44" s="473"/>
      <c r="BU44" s="473"/>
      <c r="BV44" s="473"/>
      <c r="BW44" s="473"/>
      <c r="BX44" s="473"/>
      <c r="BY44" s="473"/>
      <c r="BZ44" s="473"/>
      <c r="CA44" s="473"/>
      <c r="CB44" s="473"/>
      <c r="CC44" s="473"/>
      <c r="CD44" s="473"/>
      <c r="CE44" s="473"/>
      <c r="CF44" s="473"/>
      <c r="CG44" s="473"/>
      <c r="CH44" s="473"/>
      <c r="CI44" s="473"/>
      <c r="CJ44" s="473"/>
      <c r="CK44" s="473"/>
      <c r="CL44" s="473"/>
      <c r="CM44" s="473"/>
      <c r="CN44" s="473"/>
      <c r="CO44" s="473"/>
      <c r="CP44" s="473"/>
      <c r="CQ44" s="473"/>
      <c r="CR44" s="473"/>
      <c r="CS44" s="473"/>
      <c r="CT44" s="473"/>
      <c r="CU44" s="473"/>
      <c r="CV44" s="473"/>
      <c r="CW44" s="473"/>
      <c r="CX44" s="473"/>
      <c r="CY44" s="473"/>
      <c r="CZ44" s="473"/>
      <c r="DA44" s="473"/>
      <c r="DB44" s="473"/>
      <c r="DC44" s="473"/>
      <c r="DD44" s="473"/>
      <c r="DE44" s="473"/>
      <c r="DF44" s="473"/>
      <c r="DG44" s="473"/>
      <c r="DH44" s="473"/>
      <c r="DI44" s="473"/>
      <c r="DJ44" s="473"/>
      <c r="DK44" s="473"/>
      <c r="DL44" s="473"/>
      <c r="DM44" s="473"/>
      <c r="DN44" s="473"/>
      <c r="DO44" s="473"/>
      <c r="DP44" s="473"/>
      <c r="DQ44" s="473"/>
      <c r="DR44" s="473"/>
      <c r="DS44" s="473"/>
      <c r="DT44" s="473"/>
      <c r="DU44" s="473"/>
      <c r="DV44" s="473"/>
      <c r="DW44" s="473"/>
      <c r="DX44" s="473"/>
      <c r="DY44" s="473"/>
      <c r="DZ44" s="473"/>
      <c r="EA44" s="473"/>
      <c r="EB44" s="473"/>
      <c r="EC44" s="473"/>
      <c r="ED44" s="473"/>
      <c r="EE44" s="473"/>
      <c r="EF44" s="473"/>
      <c r="EG44" s="473"/>
      <c r="EH44" s="473"/>
      <c r="EI44" s="473"/>
      <c r="EJ44" s="473"/>
      <c r="EK44" s="473"/>
      <c r="EL44" s="473"/>
      <c r="EM44" s="473"/>
      <c r="EN44" s="473"/>
      <c r="EO44" s="473"/>
      <c r="EP44" s="473"/>
      <c r="EQ44" s="473"/>
      <c r="ER44" s="473"/>
      <c r="ES44" s="473"/>
      <c r="ET44" s="473"/>
      <c r="EU44" s="473"/>
      <c r="EV44" s="473"/>
      <c r="EW44" s="473"/>
      <c r="EX44" s="473"/>
      <c r="EY44" s="473"/>
      <c r="EZ44" s="473"/>
      <c r="FA44" s="473"/>
      <c r="FB44" s="473"/>
      <c r="FC44" s="473"/>
      <c r="FD44" s="473"/>
      <c r="FE44" s="473"/>
      <c r="FF44" s="473"/>
      <c r="FG44" s="473"/>
      <c r="FH44" s="473"/>
      <c r="FI44" s="473"/>
      <c r="FJ44" s="473"/>
      <c r="FK44" s="473"/>
      <c r="FL44" s="473"/>
      <c r="FM44" s="473"/>
      <c r="FN44" s="473"/>
      <c r="FO44" s="473"/>
      <c r="FP44" s="473"/>
      <c r="FQ44" s="473"/>
      <c r="FR44" s="473"/>
      <c r="FS44" s="473"/>
      <c r="FT44" s="473"/>
      <c r="FU44" s="473"/>
      <c r="FV44" s="473"/>
      <c r="FW44" s="473"/>
      <c r="FX44" s="473"/>
      <c r="FY44" s="473"/>
      <c r="FZ44" s="473"/>
      <c r="GA44" s="473"/>
      <c r="GB44" s="473"/>
      <c r="GC44" s="473"/>
      <c r="GD44" s="473"/>
      <c r="GE44" s="473"/>
      <c r="GF44" s="473"/>
      <c r="GG44" s="473"/>
      <c r="GH44" s="473"/>
      <c r="GI44" s="473"/>
      <c r="GJ44" s="473"/>
      <c r="GK44" s="473"/>
      <c r="GL44" s="473"/>
      <c r="GM44" s="473"/>
      <c r="GN44" s="473"/>
      <c r="GO44" s="473"/>
      <c r="GP44" s="473"/>
      <c r="GQ44" s="473"/>
      <c r="GR44" s="473"/>
      <c r="GS44" s="473"/>
      <c r="GT44" s="473"/>
      <c r="GU44" s="473"/>
      <c r="GV44" s="473"/>
      <c r="GW44" s="473"/>
      <c r="GX44" s="473"/>
      <c r="GY44" s="473"/>
      <c r="GZ44" s="473"/>
      <c r="HA44" s="473"/>
      <c r="HB44" s="473"/>
      <c r="HC44" s="473"/>
      <c r="HD44" s="473"/>
      <c r="HE44" s="473"/>
      <c r="HF44" s="473"/>
      <c r="HG44" s="473"/>
      <c r="HH44" s="473"/>
      <c r="HI44" s="473"/>
      <c r="HJ44" s="473"/>
      <c r="HK44" s="473"/>
      <c r="HL44" s="473"/>
      <c r="HM44" s="473"/>
      <c r="HN44" s="473"/>
      <c r="HO44" s="473"/>
      <c r="HP44" s="473"/>
      <c r="HQ44" s="473"/>
      <c r="HR44" s="473"/>
      <c r="HS44" s="473"/>
      <c r="HT44" s="473"/>
      <c r="HU44" s="473"/>
      <c r="HV44" s="473"/>
      <c r="HW44" s="473"/>
      <c r="HX44" s="473"/>
      <c r="HY44" s="473"/>
      <c r="HZ44" s="473"/>
      <c r="IA44" s="473"/>
      <c r="IB44" s="473"/>
      <c r="IC44" s="473"/>
      <c r="ID44" s="473"/>
      <c r="IE44" s="473"/>
      <c r="IF44" s="473"/>
      <c r="IG44" s="473"/>
      <c r="IH44" s="473"/>
      <c r="II44" s="473"/>
      <c r="IJ44" s="473"/>
      <c r="IK44" s="473"/>
      <c r="IL44" s="473"/>
      <c r="IM44" s="473"/>
      <c r="IN44" s="473"/>
      <c r="IO44" s="473"/>
      <c r="IP44" s="473"/>
      <c r="IQ44" s="473"/>
      <c r="IR44" s="473"/>
      <c r="IS44" s="473"/>
      <c r="IT44" s="473"/>
      <c r="IU44" s="473"/>
      <c r="IV44" s="473"/>
      <c r="IW44" s="473"/>
      <c r="IX44" s="473"/>
      <c r="IY44" s="473"/>
      <c r="IZ44" s="473"/>
      <c r="JA44" s="473"/>
      <c r="JB44" s="473"/>
      <c r="JC44" s="473"/>
      <c r="JD44" s="473"/>
      <c r="JE44" s="473"/>
      <c r="JF44" s="473"/>
      <c r="JG44" s="473"/>
      <c r="JH44" s="473"/>
      <c r="JI44" s="473"/>
      <c r="JJ44" s="473"/>
      <c r="JK44" s="473"/>
      <c r="JL44" s="473"/>
      <c r="JM44" s="473"/>
      <c r="JN44" s="473"/>
      <c r="JO44" s="473"/>
      <c r="JP44" s="473"/>
      <c r="JQ44" s="473"/>
      <c r="JR44" s="473"/>
      <c r="JS44" s="473"/>
      <c r="JT44" s="473"/>
      <c r="JU44" s="473"/>
      <c r="JV44" s="473"/>
      <c r="JW44" s="473"/>
      <c r="JX44" s="473"/>
      <c r="JY44" s="473"/>
      <c r="JZ44" s="473"/>
      <c r="KA44" s="473"/>
      <c r="KB44" s="473"/>
      <c r="KC44" s="473"/>
      <c r="KD44" s="473"/>
      <c r="KE44" s="473"/>
      <c r="KF44" s="473"/>
      <c r="KG44" s="473"/>
      <c r="KH44" s="473"/>
      <c r="KI44" s="473"/>
      <c r="KJ44" s="473"/>
      <c r="KK44" s="473"/>
      <c r="KL44" s="473"/>
      <c r="KM44" s="473"/>
      <c r="KN44" s="473"/>
      <c r="KO44" s="473"/>
      <c r="KP44" s="473"/>
      <c r="KQ44" s="473"/>
      <c r="KR44" s="473"/>
      <c r="KS44" s="473"/>
      <c r="KT44" s="473"/>
      <c r="KU44" s="473"/>
      <c r="KV44" s="473"/>
      <c r="KW44" s="473"/>
      <c r="KX44" s="473"/>
      <c r="KY44" s="473"/>
      <c r="KZ44" s="473"/>
      <c r="LA44" s="473"/>
      <c r="LB44" s="473"/>
      <c r="LC44" s="473"/>
      <c r="LD44" s="473"/>
      <c r="LE44" s="473"/>
      <c r="LF44" s="473"/>
      <c r="LG44" s="473"/>
      <c r="LH44" s="473"/>
      <c r="LI44" s="473"/>
      <c r="LJ44" s="473"/>
      <c r="LK44" s="473"/>
      <c r="LL44" s="473"/>
      <c r="LM44" s="473"/>
      <c r="LN44" s="473"/>
      <c r="LO44" s="473"/>
      <c r="LP44" s="473"/>
      <c r="LQ44" s="473"/>
      <c r="LR44" s="473"/>
      <c r="LS44" s="473"/>
      <c r="LT44" s="473"/>
      <c r="LU44" s="473"/>
      <c r="LV44" s="473"/>
      <c r="LW44" s="473"/>
      <c r="LX44" s="473"/>
      <c r="LY44" s="473"/>
      <c r="LZ44" s="473"/>
      <c r="MA44" s="473"/>
      <c r="MB44" s="473"/>
      <c r="MC44" s="473"/>
      <c r="MD44" s="473"/>
      <c r="ME44" s="473"/>
      <c r="MF44" s="473"/>
      <c r="MG44" s="473"/>
      <c r="MH44" s="473"/>
      <c r="MI44" s="473"/>
      <c r="MJ44" s="473"/>
      <c r="MK44" s="473"/>
      <c r="ML44" s="473"/>
      <c r="MM44" s="473"/>
      <c r="MN44" s="473"/>
      <c r="MO44" s="473"/>
      <c r="MP44" s="473"/>
      <c r="MQ44" s="473"/>
      <c r="MR44" s="473"/>
      <c r="MS44" s="473"/>
      <c r="MT44" s="473"/>
      <c r="MU44" s="473"/>
      <c r="MV44" s="473"/>
      <c r="MW44" s="473"/>
      <c r="MX44" s="473"/>
      <c r="MY44" s="473"/>
      <c r="MZ44" s="473"/>
      <c r="NA44" s="473"/>
    </row>
    <row r="45" spans="1:366" s="474" customFormat="1" ht="20.25" customHeight="1">
      <c r="A45" s="454" t="str">
        <f t="shared" si="22"/>
        <v>OUCHENE NOUREDDINETFT-II-PL-0316</v>
      </c>
      <c r="B45" s="455" t="str">
        <f>IF($G45="","",VLOOKUP($G45,WPS!$D$1:$AN$995,35,0))</f>
        <v>TFT II / TFT SUD GAZ 
FIELD DEVELOPMENT</v>
      </c>
      <c r="C45" s="455" t="str">
        <f>IF($G45="","",VLOOKUP($G45,WPS!$D$1:$AN$995,33,0))</f>
        <v>API 1104</v>
      </c>
      <c r="D45" s="455" t="str">
        <f>IF($G45="","",VLOOKUP($G45,WPS!$D$1:$AN$995,34,0))</f>
        <v>API 1104</v>
      </c>
      <c r="E45" s="645" t="s">
        <v>869</v>
      </c>
      <c r="F45" s="644" t="s">
        <v>928</v>
      </c>
      <c r="G45" s="456" t="s">
        <v>597</v>
      </c>
      <c r="H45" s="456" t="s">
        <v>397</v>
      </c>
      <c r="I45" s="475">
        <v>16</v>
      </c>
      <c r="J45" s="456">
        <v>9.52</v>
      </c>
      <c r="K45" s="456" t="s">
        <v>164</v>
      </c>
      <c r="L45" s="460">
        <v>46258</v>
      </c>
      <c r="M45" s="456" t="s">
        <v>492</v>
      </c>
      <c r="N45" s="563" t="s">
        <v>164</v>
      </c>
      <c r="O45" s="459">
        <v>46259</v>
      </c>
      <c r="P45" s="563" t="s">
        <v>244</v>
      </c>
      <c r="Q45" s="564" t="s">
        <v>926</v>
      </c>
      <c r="R45" s="564" t="s">
        <v>926</v>
      </c>
      <c r="S45" s="468" t="s">
        <v>930</v>
      </c>
      <c r="T45" s="470">
        <v>46259</v>
      </c>
      <c r="U45" s="563" t="str">
        <f t="shared" si="32"/>
        <v>API5L_X52</v>
      </c>
      <c r="V45" s="563" t="str">
        <f>IF($G45="","",VLOOKUP($G45,WPS!$D$1:$AL$995,17,0))</f>
        <v xml:space="preserve">SMAW :With/Without Backing </v>
      </c>
      <c r="W45" s="563" t="str">
        <f>IF($G45="","",VLOOKUP($G45,WPS!$D$1:$AL$995,25,0))</f>
        <v>WF-1b</v>
      </c>
      <c r="X45" s="563" t="str">
        <f>IF($G45="","",VLOOKUP($G45,WPS!$D$1:$AL$995,26,0))</f>
        <v>WF-1b</v>
      </c>
      <c r="Y45" s="563" t="str">
        <f>IF($G45="","",VLOOKUP($G45,WPS!$D$1:$AL$995,27,0))</f>
        <v>A5.1or A5.5</v>
      </c>
      <c r="Z45" s="563" t="str">
        <f>IF($G45="","",VLOOKUP($G45,WPS!$D$1:$AL$995,28,0))</f>
        <v>A5.1or A5.5</v>
      </c>
      <c r="AA45" s="563" t="str">
        <f t="shared" si="23"/>
        <v>&gt; 12,750''  (323,9mm)</v>
      </c>
      <c r="AB45" s="563" t="str">
        <f t="shared" si="24"/>
        <v>Unlimited</v>
      </c>
      <c r="AC45" s="563" t="str">
        <f t="shared" si="25"/>
        <v xml:space="preserve"> SMAW ≥  3,9 mm</v>
      </c>
      <c r="AD45" s="563" t="str">
        <f t="shared" si="26"/>
        <v>≤ 19,05mm</v>
      </c>
      <c r="AE45" s="563" t="str">
        <f>IF(G45="","",VLOOKUP(G45,WPS!$D$1:$AH$4735,3,0))</f>
        <v>SMAW Mixte UP HILL/ Down hill</v>
      </c>
      <c r="AF45" s="563" t="str">
        <f>IF(AND($G45&lt;&gt;"",$D45="API 1104"),H7,IF(AND($G45&lt;&gt;"",$D45="ASME IX"),VLOOKUP($G45,WPS!$D$1:$AZ$995,42,0),""))</f>
        <v>API5L_X52</v>
      </c>
      <c r="AG45" s="563" t="str">
        <f>IF(G45="","",VLOOKUP(G45,WPS!$D$1:$AH$4735,2,0))</f>
        <v>D</v>
      </c>
      <c r="AH45" s="563" t="str">
        <f t="shared" si="27"/>
        <v>5G</v>
      </c>
      <c r="AI45" s="563" t="str">
        <f t="shared" si="28"/>
        <v>Manuel</v>
      </c>
      <c r="AJ45" s="563" t="s">
        <v>34</v>
      </c>
      <c r="AK45" s="563" t="str">
        <f t="shared" si="29"/>
        <v>UP HILL/ Down hill Montant+Descendant</v>
      </c>
      <c r="AL45" s="563" t="str">
        <f>IF($G45="","",VLOOKUP($G45,WPS!$D$1:$AL$995,18,0))</f>
        <v>N/A</v>
      </c>
      <c r="AM45" s="563" t="str">
        <f>IF($G45="","",VLOOKUP($G45,WPS!$D$1:$AL$995,19,0))</f>
        <v>Grp F N°1</v>
      </c>
      <c r="AN45" s="563" t="str">
        <f>IF($G45="","",VLOOKUP($G45,WPS!$D$1:$AL$995,20,0))</f>
        <v>Grp F N°1</v>
      </c>
      <c r="AO45" s="563" t="str">
        <f>IF($G45="","",VLOOKUP($G45,WPS!$D$1:$AL$995,21,0))</f>
        <v>A5.1</v>
      </c>
      <c r="AP45" s="563" t="str">
        <f>IF($G45="","",VLOOKUP($G45,WPS!$D$1:$AL$995,22,0))</f>
        <v>A5.5</v>
      </c>
      <c r="AQ45" s="563" t="str">
        <f>IF($G45="","",VLOOKUP($G45,WPS!$D$1:$AL$995,23,0))</f>
        <v>E 6010</v>
      </c>
      <c r="AR45" s="563" t="str">
        <f>IF($G45="","",VLOOKUP($G45,WPS!$D$1:$AL$995,24,0))</f>
        <v>E 7010-P1</v>
      </c>
      <c r="AS45" s="563" t="str">
        <f t="shared" si="30"/>
        <v>V-H-O</v>
      </c>
      <c r="AT45" s="563" t="str">
        <f>IF($G45="","",VLOOKUP($G45,WPS!$D$1:$AL$995,29,0))</f>
        <v>DC</v>
      </c>
      <c r="AU45" s="563" t="str">
        <f>IF($G45="","",VLOOKUP($G45,WPS!$D$1:$AL$995,30,0))</f>
        <v>(+)</v>
      </c>
      <c r="AV45" s="563" t="str">
        <f>IF($G45="","",VLOOKUP($G45,WPS!$D$1:$AL$995,31,0))</f>
        <v>(+)</v>
      </c>
      <c r="AW45" s="563" t="str">
        <f t="shared" si="31"/>
        <v>SMAW :,With/Without  SMAW : With</v>
      </c>
      <c r="AX45" s="563" t="str">
        <f>IF($G45="","",VLOOKUP($G45,WPS!$D$1:$AL$995,15,0))</f>
        <v>50°C Min</v>
      </c>
      <c r="AY45" s="563" t="str">
        <f>IF($G45="","",VLOOKUP($G45,WPS!$D$1:$AX$995,44,0))</f>
        <v>ASME B31.3 édition 2020</v>
      </c>
      <c r="AZ45" s="563">
        <f>IFERROR(VLOOKUP(I45,Feuil1!$O$4:$P$34,2,0),"")</f>
        <v>406.4</v>
      </c>
      <c r="BA45" s="563"/>
      <c r="BB45" s="563">
        <f>IFERROR(VLOOKUP(I45,Feuil1!$O$4:$P$32,2,0),"")</f>
        <v>406.4</v>
      </c>
      <c r="BC45" s="563" t="str">
        <f>IF($G45="","",VLOOKUP($G45,WPS!$D$1:$AL$995,2,0))</f>
        <v>D</v>
      </c>
      <c r="BD45" s="509" t="str">
        <f>IF(M45='VT-PPL'!$Y$6,1,"")</f>
        <v/>
      </c>
      <c r="BE45" s="510" t="str">
        <f>IF(BD45="","",COUNTIF(BD$2:$BD45,BD45))</f>
        <v/>
      </c>
      <c r="BF45" s="509" t="str">
        <f>IF(P45='RT-PPL'!$Q$6,1,"")</f>
        <v/>
      </c>
      <c r="BG45" s="511" t="str">
        <f>IF(BF45="","",COUNTIF(BF$2:$BF45,BF45))</f>
        <v/>
      </c>
      <c r="BH45" s="508" t="str">
        <f>+IF(L45=HOMO!$K$4,1,"")</f>
        <v/>
      </c>
      <c r="BI45" s="510" t="str">
        <f>IF(BH45="","",COUNTIF(BH$2:$BH45,BH45))</f>
        <v/>
      </c>
      <c r="BJ45" s="509" t="str">
        <f>IF(AND(K45="A",M45=Prog!$L$12),1,"")</f>
        <v/>
      </c>
      <c r="BK45" s="510" t="str">
        <f>IF(BJ45="","",COUNTIF(BJ$2:$BJ45,BJ45))</f>
        <v/>
      </c>
      <c r="BL45" s="562">
        <v>44</v>
      </c>
      <c r="BM45" s="506"/>
      <c r="BN45" s="473"/>
      <c r="BO45" s="473"/>
      <c r="BP45" s="473"/>
      <c r="BQ45" s="473"/>
      <c r="BR45" s="473"/>
      <c r="BS45" s="473"/>
      <c r="BT45" s="473"/>
      <c r="BU45" s="473"/>
      <c r="BV45" s="473"/>
      <c r="BW45" s="473"/>
      <c r="BX45" s="473"/>
      <c r="BY45" s="473"/>
      <c r="BZ45" s="473"/>
      <c r="CA45" s="473"/>
      <c r="CB45" s="473"/>
      <c r="CC45" s="473"/>
      <c r="CD45" s="473"/>
      <c r="CE45" s="473"/>
      <c r="CF45" s="473"/>
      <c r="CG45" s="473"/>
      <c r="CH45" s="473"/>
      <c r="CI45" s="473"/>
      <c r="CJ45" s="473"/>
      <c r="CK45" s="473"/>
      <c r="CL45" s="473"/>
      <c r="CM45" s="473"/>
      <c r="CN45" s="473"/>
      <c r="CO45" s="473"/>
      <c r="CP45" s="473"/>
      <c r="CQ45" s="473"/>
      <c r="CR45" s="473"/>
      <c r="CS45" s="473"/>
      <c r="CT45" s="473"/>
      <c r="CU45" s="473"/>
      <c r="CV45" s="473"/>
      <c r="CW45" s="473"/>
      <c r="CX45" s="473"/>
      <c r="CY45" s="473"/>
      <c r="CZ45" s="473"/>
      <c r="DA45" s="473"/>
      <c r="DB45" s="473"/>
      <c r="DC45" s="473"/>
      <c r="DD45" s="473"/>
      <c r="DE45" s="473"/>
      <c r="DF45" s="473"/>
      <c r="DG45" s="473"/>
      <c r="DH45" s="473"/>
      <c r="DI45" s="473"/>
      <c r="DJ45" s="473"/>
      <c r="DK45" s="473"/>
      <c r="DL45" s="473"/>
      <c r="DM45" s="473"/>
      <c r="DN45" s="473"/>
      <c r="DO45" s="473"/>
      <c r="DP45" s="473"/>
      <c r="DQ45" s="473"/>
      <c r="DR45" s="473"/>
      <c r="DS45" s="473"/>
      <c r="DT45" s="473"/>
      <c r="DU45" s="473"/>
      <c r="DV45" s="473"/>
      <c r="DW45" s="473"/>
      <c r="DX45" s="473"/>
      <c r="DY45" s="473"/>
      <c r="DZ45" s="473"/>
      <c r="EA45" s="473"/>
      <c r="EB45" s="473"/>
      <c r="EC45" s="473"/>
      <c r="ED45" s="473"/>
      <c r="EE45" s="473"/>
      <c r="EF45" s="473"/>
      <c r="EG45" s="473"/>
      <c r="EH45" s="473"/>
      <c r="EI45" s="473"/>
      <c r="EJ45" s="473"/>
      <c r="EK45" s="473"/>
      <c r="EL45" s="473"/>
      <c r="EM45" s="473"/>
      <c r="EN45" s="473"/>
      <c r="EO45" s="473"/>
      <c r="EP45" s="473"/>
      <c r="EQ45" s="473"/>
      <c r="ER45" s="473"/>
      <c r="ES45" s="473"/>
      <c r="ET45" s="473"/>
      <c r="EU45" s="473"/>
      <c r="EV45" s="473"/>
      <c r="EW45" s="473"/>
      <c r="EX45" s="473"/>
      <c r="EY45" s="473"/>
      <c r="EZ45" s="473"/>
      <c r="FA45" s="473"/>
      <c r="FB45" s="473"/>
      <c r="FC45" s="473"/>
      <c r="FD45" s="473"/>
      <c r="FE45" s="473"/>
      <c r="FF45" s="473"/>
      <c r="FG45" s="473"/>
      <c r="FH45" s="473"/>
      <c r="FI45" s="473"/>
      <c r="FJ45" s="473"/>
      <c r="FK45" s="473"/>
      <c r="FL45" s="473"/>
      <c r="FM45" s="473"/>
      <c r="FN45" s="473"/>
      <c r="FO45" s="473"/>
      <c r="FP45" s="473"/>
      <c r="FQ45" s="473"/>
      <c r="FR45" s="473"/>
      <c r="FS45" s="473"/>
      <c r="FT45" s="473"/>
      <c r="FU45" s="473"/>
      <c r="FV45" s="473"/>
      <c r="FW45" s="473"/>
      <c r="FX45" s="473"/>
      <c r="FY45" s="473"/>
      <c r="FZ45" s="473"/>
      <c r="GA45" s="473"/>
      <c r="GB45" s="473"/>
      <c r="GC45" s="473"/>
      <c r="GD45" s="473"/>
      <c r="GE45" s="473"/>
      <c r="GF45" s="473"/>
      <c r="GG45" s="473"/>
      <c r="GH45" s="473"/>
      <c r="GI45" s="473"/>
      <c r="GJ45" s="473"/>
      <c r="GK45" s="473"/>
      <c r="GL45" s="473"/>
      <c r="GM45" s="473"/>
      <c r="GN45" s="473"/>
      <c r="GO45" s="473"/>
      <c r="GP45" s="473"/>
      <c r="GQ45" s="473"/>
      <c r="GR45" s="473"/>
      <c r="GS45" s="473"/>
      <c r="GT45" s="473"/>
      <c r="GU45" s="473"/>
      <c r="GV45" s="473"/>
      <c r="GW45" s="473"/>
      <c r="GX45" s="473"/>
      <c r="GY45" s="473"/>
      <c r="GZ45" s="473"/>
      <c r="HA45" s="473"/>
      <c r="HB45" s="473"/>
      <c r="HC45" s="473"/>
      <c r="HD45" s="473"/>
      <c r="HE45" s="473"/>
      <c r="HF45" s="473"/>
      <c r="HG45" s="473"/>
      <c r="HH45" s="473"/>
      <c r="HI45" s="473"/>
      <c r="HJ45" s="473"/>
      <c r="HK45" s="473"/>
      <c r="HL45" s="473"/>
      <c r="HM45" s="473"/>
      <c r="HN45" s="473"/>
      <c r="HO45" s="473"/>
      <c r="HP45" s="473"/>
      <c r="HQ45" s="473"/>
      <c r="HR45" s="473"/>
      <c r="HS45" s="473"/>
      <c r="HT45" s="473"/>
      <c r="HU45" s="473"/>
      <c r="HV45" s="473"/>
      <c r="HW45" s="473"/>
      <c r="HX45" s="473"/>
      <c r="HY45" s="473"/>
      <c r="HZ45" s="473"/>
      <c r="IA45" s="473"/>
      <c r="IB45" s="473"/>
      <c r="IC45" s="473"/>
      <c r="ID45" s="473"/>
      <c r="IE45" s="473"/>
      <c r="IF45" s="473"/>
      <c r="IG45" s="473"/>
      <c r="IH45" s="473"/>
      <c r="II45" s="473"/>
      <c r="IJ45" s="473"/>
      <c r="IK45" s="473"/>
      <c r="IL45" s="473"/>
      <c r="IM45" s="473"/>
      <c r="IN45" s="473"/>
      <c r="IO45" s="473"/>
      <c r="IP45" s="473"/>
      <c r="IQ45" s="473"/>
      <c r="IR45" s="473"/>
      <c r="IS45" s="473"/>
      <c r="IT45" s="473"/>
      <c r="IU45" s="473"/>
      <c r="IV45" s="473"/>
      <c r="IW45" s="473"/>
      <c r="IX45" s="473"/>
      <c r="IY45" s="473"/>
      <c r="IZ45" s="473"/>
      <c r="JA45" s="473"/>
      <c r="JB45" s="473"/>
      <c r="JC45" s="473"/>
      <c r="JD45" s="473"/>
      <c r="JE45" s="473"/>
      <c r="JF45" s="473"/>
      <c r="JG45" s="473"/>
      <c r="JH45" s="473"/>
      <c r="JI45" s="473"/>
      <c r="JJ45" s="473"/>
      <c r="JK45" s="473"/>
      <c r="JL45" s="473"/>
      <c r="JM45" s="473"/>
      <c r="JN45" s="473"/>
      <c r="JO45" s="473"/>
      <c r="JP45" s="473"/>
      <c r="JQ45" s="473"/>
      <c r="JR45" s="473"/>
      <c r="JS45" s="473"/>
      <c r="JT45" s="473"/>
      <c r="JU45" s="473"/>
      <c r="JV45" s="473"/>
      <c r="JW45" s="473"/>
      <c r="JX45" s="473"/>
      <c r="JY45" s="473"/>
      <c r="JZ45" s="473"/>
      <c r="KA45" s="473"/>
      <c r="KB45" s="473"/>
      <c r="KC45" s="473"/>
      <c r="KD45" s="473"/>
      <c r="KE45" s="473"/>
      <c r="KF45" s="473"/>
      <c r="KG45" s="473"/>
      <c r="KH45" s="473"/>
      <c r="KI45" s="473"/>
      <c r="KJ45" s="473"/>
      <c r="KK45" s="473"/>
      <c r="KL45" s="473"/>
      <c r="KM45" s="473"/>
      <c r="KN45" s="473"/>
      <c r="KO45" s="473"/>
      <c r="KP45" s="473"/>
      <c r="KQ45" s="473"/>
      <c r="KR45" s="473"/>
      <c r="KS45" s="473"/>
      <c r="KT45" s="473"/>
      <c r="KU45" s="473"/>
      <c r="KV45" s="473"/>
      <c r="KW45" s="473"/>
      <c r="KX45" s="473"/>
      <c r="KY45" s="473"/>
      <c r="KZ45" s="473"/>
      <c r="LA45" s="473"/>
      <c r="LB45" s="473"/>
      <c r="LC45" s="473"/>
      <c r="LD45" s="473"/>
      <c r="LE45" s="473"/>
      <c r="LF45" s="473"/>
      <c r="LG45" s="473"/>
      <c r="LH45" s="473"/>
      <c r="LI45" s="473"/>
      <c r="LJ45" s="473"/>
      <c r="LK45" s="473"/>
      <c r="LL45" s="473"/>
      <c r="LM45" s="473"/>
      <c r="LN45" s="473"/>
      <c r="LO45" s="473"/>
      <c r="LP45" s="473"/>
      <c r="LQ45" s="473"/>
      <c r="LR45" s="473"/>
      <c r="LS45" s="473"/>
      <c r="LT45" s="473"/>
      <c r="LU45" s="473"/>
      <c r="LV45" s="473"/>
      <c r="LW45" s="473"/>
      <c r="LX45" s="473"/>
      <c r="LY45" s="473"/>
      <c r="LZ45" s="473"/>
      <c r="MA45" s="473"/>
      <c r="MB45" s="473"/>
      <c r="MC45" s="473"/>
      <c r="MD45" s="473"/>
      <c r="ME45" s="473"/>
      <c r="MF45" s="473"/>
      <c r="MG45" s="473"/>
      <c r="MH45" s="473"/>
      <c r="MI45" s="473"/>
      <c r="MJ45" s="473"/>
      <c r="MK45" s="473"/>
      <c r="ML45" s="473"/>
      <c r="MM45" s="473"/>
      <c r="MN45" s="473"/>
      <c r="MO45" s="473"/>
      <c r="MP45" s="473"/>
      <c r="MQ45" s="473"/>
      <c r="MR45" s="473"/>
      <c r="MS45" s="473"/>
      <c r="MT45" s="473"/>
      <c r="MU45" s="473"/>
      <c r="MV45" s="473"/>
      <c r="MW45" s="473"/>
      <c r="MX45" s="473"/>
      <c r="MY45" s="473"/>
      <c r="MZ45" s="473"/>
      <c r="NA45" s="473"/>
    </row>
    <row r="46" spans="1:366" s="474" customFormat="1" ht="20.25" customHeight="1">
      <c r="A46" s="454" t="str">
        <f t="shared" si="22"/>
        <v>MIMOUNE MOHAMMEDTFT-II-PL-0316</v>
      </c>
      <c r="B46" s="455" t="str">
        <f>IF($G46="","",VLOOKUP($G46,WPS!$D$1:$AN$995,35,0))</f>
        <v>TFT II / TFT SUD GAZ 
FIELD DEVELOPMENT</v>
      </c>
      <c r="C46" s="455" t="str">
        <f>IF($G46="","",VLOOKUP($G46,WPS!$D$1:$AN$995,33,0))</f>
        <v>API 1104</v>
      </c>
      <c r="D46" s="455" t="str">
        <f>IF($G46="","",VLOOKUP($G46,WPS!$D$1:$AN$995,34,0))</f>
        <v>API 1104</v>
      </c>
      <c r="E46" s="646" t="s">
        <v>870</v>
      </c>
      <c r="F46" s="644" t="s">
        <v>931</v>
      </c>
      <c r="G46" s="456" t="s">
        <v>597</v>
      </c>
      <c r="H46" s="563" t="s">
        <v>397</v>
      </c>
      <c r="I46" s="458">
        <v>16</v>
      </c>
      <c r="J46" s="563">
        <v>9.52</v>
      </c>
      <c r="K46" s="563" t="s">
        <v>164</v>
      </c>
      <c r="L46" s="459">
        <v>46261</v>
      </c>
      <c r="M46" s="563" t="s">
        <v>495</v>
      </c>
      <c r="N46" s="456" t="s">
        <v>164</v>
      </c>
      <c r="O46" s="460">
        <v>46262</v>
      </c>
      <c r="P46" s="456" t="s">
        <v>238</v>
      </c>
      <c r="Q46" s="375" t="s">
        <v>933</v>
      </c>
      <c r="R46" s="375" t="s">
        <v>933</v>
      </c>
      <c r="S46" s="468" t="s">
        <v>934</v>
      </c>
      <c r="T46" s="470">
        <v>46262</v>
      </c>
      <c r="U46" s="563" t="str">
        <f t="shared" si="32"/>
        <v>API5L_X52</v>
      </c>
      <c r="V46" s="563" t="str">
        <f>IF($G46="","",VLOOKUP($G46,WPS!$D$1:$AL$995,17,0))</f>
        <v xml:space="preserve">SMAW :With/Without Backing </v>
      </c>
      <c r="W46" s="563" t="str">
        <f>IF($G46="","",VLOOKUP($G46,WPS!$D$1:$AL$995,25,0))</f>
        <v>WF-1b</v>
      </c>
      <c r="X46" s="563" t="str">
        <f>IF($G46="","",VLOOKUP($G46,WPS!$D$1:$AL$995,26,0))</f>
        <v>WF-1b</v>
      </c>
      <c r="Y46" s="563" t="str">
        <f>IF($G46="","",VLOOKUP($G46,WPS!$D$1:$AL$995,27,0))</f>
        <v>A5.1or A5.5</v>
      </c>
      <c r="Z46" s="563" t="str">
        <f>IF($G46="","",VLOOKUP($G46,WPS!$D$1:$AL$995,28,0))</f>
        <v>A5.1or A5.5</v>
      </c>
      <c r="AA46" s="563" t="str">
        <f t="shared" si="23"/>
        <v>&gt; 12,750''  (323,9mm)</v>
      </c>
      <c r="AB46" s="563" t="str">
        <f t="shared" si="24"/>
        <v>Unlimited</v>
      </c>
      <c r="AC46" s="563" t="str">
        <f t="shared" si="25"/>
        <v xml:space="preserve"> SMAW ≥  3,9 mm</v>
      </c>
      <c r="AD46" s="563" t="str">
        <f t="shared" si="26"/>
        <v>≤ 19,05mm</v>
      </c>
      <c r="AE46" s="563" t="str">
        <f>IF(G46="","",VLOOKUP(G46,WPS!$D$1:$AH$4735,3,0))</f>
        <v>SMAW Mixte UP HILL/ Down hill</v>
      </c>
      <c r="AF46" s="563" t="str">
        <f>IF(AND($G46&lt;&gt;"",$D46="API 1104"),H8,IF(AND($G46&lt;&gt;"",$D46="ASME IX"),VLOOKUP($G46,WPS!$D$1:$AZ$995,42,0),""))</f>
        <v>API5L_X52</v>
      </c>
      <c r="AG46" s="563" t="str">
        <f>IF(G46="","",VLOOKUP(G46,WPS!$D$1:$AH$4735,2,0))</f>
        <v>D</v>
      </c>
      <c r="AH46" s="563" t="str">
        <f t="shared" si="27"/>
        <v>5G</v>
      </c>
      <c r="AI46" s="563" t="str">
        <f t="shared" si="28"/>
        <v>Manuel</v>
      </c>
      <c r="AJ46" s="563" t="s">
        <v>34</v>
      </c>
      <c r="AK46" s="563" t="str">
        <f t="shared" si="29"/>
        <v>UP HILL/ Down hill Montant+Descendant</v>
      </c>
      <c r="AL46" s="563" t="str">
        <f>IF($G46="","",VLOOKUP($G46,WPS!$D$1:$AL$995,18,0))</f>
        <v>N/A</v>
      </c>
      <c r="AM46" s="563" t="str">
        <f>IF($G46="","",VLOOKUP($G46,WPS!$D$1:$AL$995,19,0))</f>
        <v>Grp F N°1</v>
      </c>
      <c r="AN46" s="563" t="str">
        <f>IF($G46="","",VLOOKUP($G46,WPS!$D$1:$AL$995,20,0))</f>
        <v>Grp F N°1</v>
      </c>
      <c r="AO46" s="563" t="str">
        <f>IF($G46="","",VLOOKUP($G46,WPS!$D$1:$AL$995,21,0))</f>
        <v>A5.1</v>
      </c>
      <c r="AP46" s="563" t="str">
        <f>IF($G46="","",VLOOKUP($G46,WPS!$D$1:$AL$995,22,0))</f>
        <v>A5.5</v>
      </c>
      <c r="AQ46" s="563" t="str">
        <f>IF($G46="","",VLOOKUP($G46,WPS!$D$1:$AL$995,23,0))</f>
        <v>E 6010</v>
      </c>
      <c r="AR46" s="563" t="str">
        <f>IF($G46="","",VLOOKUP($G46,WPS!$D$1:$AL$995,24,0))</f>
        <v>E 7010-P1</v>
      </c>
      <c r="AS46" s="563" t="str">
        <f t="shared" si="30"/>
        <v>V-H-O</v>
      </c>
      <c r="AT46" s="563" t="str">
        <f>IF($G46="","",VLOOKUP($G46,WPS!$D$1:$AL$995,29,0))</f>
        <v>DC</v>
      </c>
      <c r="AU46" s="563" t="str">
        <f>IF($G46="","",VLOOKUP($G46,WPS!$D$1:$AL$995,30,0))</f>
        <v>(+)</v>
      </c>
      <c r="AV46" s="563" t="str">
        <f>IF($G46="","",VLOOKUP($G46,WPS!$D$1:$AL$995,31,0))</f>
        <v>(+)</v>
      </c>
      <c r="AW46" s="563" t="str">
        <f t="shared" si="31"/>
        <v>SMAW :,With/Without  SMAW : With</v>
      </c>
      <c r="AX46" s="563" t="str">
        <f>IF($G46="","",VLOOKUP($G46,WPS!$D$1:$AL$995,15,0))</f>
        <v>50°C Min</v>
      </c>
      <c r="AY46" s="563" t="str">
        <f>IF($G46="","",VLOOKUP($G46,WPS!$D$1:$AX$995,44,0))</f>
        <v>ASME B31.3 édition 2020</v>
      </c>
      <c r="AZ46" s="563">
        <f>IFERROR(VLOOKUP(I46,Feuil1!$O$4:$P$34,2,0),"")</f>
        <v>406.4</v>
      </c>
      <c r="BA46" s="563"/>
      <c r="BB46" s="563">
        <f>IFERROR(VLOOKUP(I46,Feuil1!$O$4:$P$32,2,0),"")</f>
        <v>406.4</v>
      </c>
      <c r="BC46" s="563" t="str">
        <f>IF($G46="","",VLOOKUP($G46,WPS!$D$1:$AL$995,2,0))</f>
        <v>D</v>
      </c>
      <c r="BD46" s="509" t="str">
        <f>IF(M46='VT-PPL'!$Y$6,1,"")</f>
        <v/>
      </c>
      <c r="BE46" s="510" t="str">
        <f>IF(BD46="","",COUNTIF(BD$2:$BD46,BD46))</f>
        <v/>
      </c>
      <c r="BF46" s="509" t="str">
        <f>IF(P46='RT-PPL'!$Q$6,1,"")</f>
        <v/>
      </c>
      <c r="BG46" s="511" t="str">
        <f>IF(BF46="","",COUNTIF(BF$2:$BF46,BF46))</f>
        <v/>
      </c>
      <c r="BH46" s="508" t="str">
        <f>+IF(L46=HOMO!$K$4,1,"")</f>
        <v/>
      </c>
      <c r="BI46" s="510" t="str">
        <f>IF(BH46="","",COUNTIF(BH$2:$BH46,BH46))</f>
        <v/>
      </c>
      <c r="BJ46" s="509" t="str">
        <f>IF(AND(K46="A",M46=Prog!$L$12),1,"")</f>
        <v/>
      </c>
      <c r="BK46" s="510" t="str">
        <f>IF(BJ46="","",COUNTIF(BJ$2:$BJ46,BJ46))</f>
        <v/>
      </c>
      <c r="BL46" s="562">
        <v>45</v>
      </c>
      <c r="BM46" s="506"/>
      <c r="BN46" s="473"/>
      <c r="BO46" s="473"/>
      <c r="BP46" s="473"/>
      <c r="BQ46" s="473"/>
      <c r="BR46" s="473"/>
      <c r="BS46" s="473"/>
      <c r="BT46" s="473"/>
      <c r="BU46" s="473"/>
      <c r="BV46" s="473"/>
      <c r="BW46" s="473"/>
      <c r="BX46" s="473"/>
      <c r="BY46" s="473"/>
      <c r="BZ46" s="473"/>
      <c r="CA46" s="473"/>
      <c r="CB46" s="473"/>
      <c r="CC46" s="473"/>
      <c r="CD46" s="473"/>
      <c r="CE46" s="473"/>
      <c r="CF46" s="473"/>
      <c r="CG46" s="473"/>
      <c r="CH46" s="473"/>
      <c r="CI46" s="473"/>
      <c r="CJ46" s="473"/>
      <c r="CK46" s="473"/>
      <c r="CL46" s="473"/>
      <c r="CM46" s="473"/>
      <c r="CN46" s="473"/>
      <c r="CO46" s="473"/>
      <c r="CP46" s="473"/>
      <c r="CQ46" s="473"/>
      <c r="CR46" s="473"/>
      <c r="CS46" s="473"/>
      <c r="CT46" s="473"/>
      <c r="CU46" s="473"/>
      <c r="CV46" s="473"/>
      <c r="CW46" s="473"/>
      <c r="CX46" s="473"/>
      <c r="CY46" s="473"/>
      <c r="CZ46" s="473"/>
      <c r="DA46" s="473"/>
      <c r="DB46" s="473"/>
      <c r="DC46" s="473"/>
      <c r="DD46" s="473"/>
      <c r="DE46" s="473"/>
      <c r="DF46" s="473"/>
      <c r="DG46" s="473"/>
      <c r="DH46" s="473"/>
      <c r="DI46" s="473"/>
      <c r="DJ46" s="473"/>
      <c r="DK46" s="473"/>
      <c r="DL46" s="473"/>
      <c r="DM46" s="473"/>
      <c r="DN46" s="473"/>
      <c r="DO46" s="473"/>
      <c r="DP46" s="473"/>
      <c r="DQ46" s="473"/>
      <c r="DR46" s="473"/>
      <c r="DS46" s="473"/>
      <c r="DT46" s="473"/>
      <c r="DU46" s="473"/>
      <c r="DV46" s="473"/>
      <c r="DW46" s="473"/>
      <c r="DX46" s="473"/>
      <c r="DY46" s="473"/>
      <c r="DZ46" s="473"/>
      <c r="EA46" s="473"/>
      <c r="EB46" s="473"/>
      <c r="EC46" s="473"/>
      <c r="ED46" s="473"/>
      <c r="EE46" s="473"/>
      <c r="EF46" s="473"/>
      <c r="EG46" s="473"/>
      <c r="EH46" s="473"/>
      <c r="EI46" s="473"/>
      <c r="EJ46" s="473"/>
      <c r="EK46" s="473"/>
      <c r="EL46" s="473"/>
      <c r="EM46" s="473"/>
      <c r="EN46" s="473"/>
      <c r="EO46" s="473"/>
      <c r="EP46" s="473"/>
      <c r="EQ46" s="473"/>
      <c r="ER46" s="473"/>
      <c r="ES46" s="473"/>
      <c r="ET46" s="473"/>
      <c r="EU46" s="473"/>
      <c r="EV46" s="473"/>
      <c r="EW46" s="473"/>
      <c r="EX46" s="473"/>
      <c r="EY46" s="473"/>
      <c r="EZ46" s="473"/>
      <c r="FA46" s="473"/>
      <c r="FB46" s="473"/>
      <c r="FC46" s="473"/>
      <c r="FD46" s="473"/>
      <c r="FE46" s="473"/>
      <c r="FF46" s="473"/>
      <c r="FG46" s="473"/>
      <c r="FH46" s="473"/>
      <c r="FI46" s="473"/>
      <c r="FJ46" s="473"/>
      <c r="FK46" s="473"/>
      <c r="FL46" s="473"/>
      <c r="FM46" s="473"/>
      <c r="FN46" s="473"/>
      <c r="FO46" s="473"/>
      <c r="FP46" s="473"/>
      <c r="FQ46" s="473"/>
      <c r="FR46" s="473"/>
      <c r="FS46" s="473"/>
      <c r="FT46" s="473"/>
      <c r="FU46" s="473"/>
      <c r="FV46" s="473"/>
      <c r="FW46" s="473"/>
      <c r="FX46" s="473"/>
      <c r="FY46" s="473"/>
      <c r="FZ46" s="473"/>
      <c r="GA46" s="473"/>
      <c r="GB46" s="473"/>
      <c r="GC46" s="473"/>
      <c r="GD46" s="473"/>
      <c r="GE46" s="473"/>
      <c r="GF46" s="473"/>
      <c r="GG46" s="473"/>
      <c r="GH46" s="473"/>
      <c r="GI46" s="473"/>
      <c r="GJ46" s="473"/>
      <c r="GK46" s="473"/>
      <c r="GL46" s="473"/>
      <c r="GM46" s="473"/>
      <c r="GN46" s="473"/>
      <c r="GO46" s="473"/>
      <c r="GP46" s="473"/>
      <c r="GQ46" s="473"/>
      <c r="GR46" s="473"/>
      <c r="GS46" s="473"/>
      <c r="GT46" s="473"/>
      <c r="GU46" s="473"/>
      <c r="GV46" s="473"/>
      <c r="GW46" s="473"/>
      <c r="GX46" s="473"/>
      <c r="GY46" s="473"/>
      <c r="GZ46" s="473"/>
      <c r="HA46" s="473"/>
      <c r="HB46" s="473"/>
      <c r="HC46" s="473"/>
      <c r="HD46" s="473"/>
      <c r="HE46" s="473"/>
      <c r="HF46" s="473"/>
      <c r="HG46" s="473"/>
      <c r="HH46" s="473"/>
      <c r="HI46" s="473"/>
      <c r="HJ46" s="473"/>
      <c r="HK46" s="473"/>
      <c r="HL46" s="473"/>
      <c r="HM46" s="473"/>
      <c r="HN46" s="473"/>
      <c r="HO46" s="473"/>
      <c r="HP46" s="473"/>
      <c r="HQ46" s="473"/>
      <c r="HR46" s="473"/>
      <c r="HS46" s="473"/>
      <c r="HT46" s="473"/>
      <c r="HU46" s="473"/>
      <c r="HV46" s="473"/>
      <c r="HW46" s="473"/>
      <c r="HX46" s="473"/>
      <c r="HY46" s="473"/>
      <c r="HZ46" s="473"/>
      <c r="IA46" s="473"/>
      <c r="IB46" s="473"/>
      <c r="IC46" s="473"/>
      <c r="ID46" s="473"/>
      <c r="IE46" s="473"/>
      <c r="IF46" s="473"/>
      <c r="IG46" s="473"/>
      <c r="IH46" s="473"/>
      <c r="II46" s="473"/>
      <c r="IJ46" s="473"/>
      <c r="IK46" s="473"/>
      <c r="IL46" s="473"/>
      <c r="IM46" s="473"/>
      <c r="IN46" s="473"/>
      <c r="IO46" s="473"/>
      <c r="IP46" s="473"/>
      <c r="IQ46" s="473"/>
      <c r="IR46" s="473"/>
      <c r="IS46" s="473"/>
      <c r="IT46" s="473"/>
      <c r="IU46" s="473"/>
      <c r="IV46" s="473"/>
      <c r="IW46" s="473"/>
      <c r="IX46" s="473"/>
      <c r="IY46" s="473"/>
      <c r="IZ46" s="473"/>
      <c r="JA46" s="473"/>
      <c r="JB46" s="473"/>
      <c r="JC46" s="473"/>
      <c r="JD46" s="473"/>
      <c r="JE46" s="473"/>
      <c r="JF46" s="473"/>
      <c r="JG46" s="473"/>
      <c r="JH46" s="473"/>
      <c r="JI46" s="473"/>
      <c r="JJ46" s="473"/>
      <c r="JK46" s="473"/>
      <c r="JL46" s="473"/>
      <c r="JM46" s="473"/>
      <c r="JN46" s="473"/>
      <c r="JO46" s="473"/>
      <c r="JP46" s="473"/>
      <c r="JQ46" s="473"/>
      <c r="JR46" s="473"/>
      <c r="JS46" s="473"/>
      <c r="JT46" s="473"/>
      <c r="JU46" s="473"/>
      <c r="JV46" s="473"/>
      <c r="JW46" s="473"/>
      <c r="JX46" s="473"/>
      <c r="JY46" s="473"/>
      <c r="JZ46" s="473"/>
      <c r="KA46" s="473"/>
      <c r="KB46" s="473"/>
      <c r="KC46" s="473"/>
      <c r="KD46" s="473"/>
      <c r="KE46" s="473"/>
      <c r="KF46" s="473"/>
      <c r="KG46" s="473"/>
      <c r="KH46" s="473"/>
      <c r="KI46" s="473"/>
      <c r="KJ46" s="473"/>
      <c r="KK46" s="473"/>
      <c r="KL46" s="473"/>
      <c r="KM46" s="473"/>
      <c r="KN46" s="473"/>
      <c r="KO46" s="473"/>
      <c r="KP46" s="473"/>
      <c r="KQ46" s="473"/>
      <c r="KR46" s="473"/>
      <c r="KS46" s="473"/>
      <c r="KT46" s="473"/>
      <c r="KU46" s="473"/>
      <c r="KV46" s="473"/>
      <c r="KW46" s="473"/>
      <c r="KX46" s="473"/>
      <c r="KY46" s="473"/>
      <c r="KZ46" s="473"/>
      <c r="LA46" s="473"/>
      <c r="LB46" s="473"/>
      <c r="LC46" s="473"/>
      <c r="LD46" s="473"/>
      <c r="LE46" s="473"/>
      <c r="LF46" s="473"/>
      <c r="LG46" s="473"/>
      <c r="LH46" s="473"/>
      <c r="LI46" s="473"/>
      <c r="LJ46" s="473"/>
      <c r="LK46" s="473"/>
      <c r="LL46" s="473"/>
      <c r="LM46" s="473"/>
      <c r="LN46" s="473"/>
      <c r="LO46" s="473"/>
      <c r="LP46" s="473"/>
      <c r="LQ46" s="473"/>
      <c r="LR46" s="473"/>
      <c r="LS46" s="473"/>
      <c r="LT46" s="473"/>
      <c r="LU46" s="473"/>
      <c r="LV46" s="473"/>
      <c r="LW46" s="473"/>
      <c r="LX46" s="473"/>
      <c r="LY46" s="473"/>
      <c r="LZ46" s="473"/>
      <c r="MA46" s="473"/>
      <c r="MB46" s="473"/>
      <c r="MC46" s="473"/>
      <c r="MD46" s="473"/>
      <c r="ME46" s="473"/>
      <c r="MF46" s="473"/>
      <c r="MG46" s="473"/>
      <c r="MH46" s="473"/>
      <c r="MI46" s="473"/>
      <c r="MJ46" s="473"/>
      <c r="MK46" s="473"/>
      <c r="ML46" s="473"/>
      <c r="MM46" s="473"/>
      <c r="MN46" s="473"/>
      <c r="MO46" s="473"/>
      <c r="MP46" s="473"/>
      <c r="MQ46" s="473"/>
      <c r="MR46" s="473"/>
      <c r="MS46" s="473"/>
      <c r="MT46" s="473"/>
      <c r="MU46" s="473"/>
      <c r="MV46" s="473"/>
      <c r="MW46" s="473"/>
      <c r="MX46" s="473"/>
      <c r="MY46" s="473"/>
      <c r="MZ46" s="473"/>
      <c r="NA46" s="473"/>
    </row>
    <row r="47" spans="1:366" s="474" customFormat="1" ht="20.25" customHeight="1">
      <c r="A47" s="454" t="str">
        <f t="shared" si="22"/>
        <v>GASMI ADELTFT-II-PL-0316</v>
      </c>
      <c r="B47" s="455" t="str">
        <f>IF($G47="","",VLOOKUP($G47,WPS!$D$1:$AN$995,35,0))</f>
        <v>TFT II / TFT SUD GAZ 
FIELD DEVELOPMENT</v>
      </c>
      <c r="C47" s="455" t="str">
        <f>IF($G47="","",VLOOKUP($G47,WPS!$D$1:$AN$995,33,0))</f>
        <v>API 1104</v>
      </c>
      <c r="D47" s="455" t="str">
        <f>IF($G47="","",VLOOKUP($G47,WPS!$D$1:$AN$995,34,0))</f>
        <v>API 1104</v>
      </c>
      <c r="E47" s="646" t="s">
        <v>871</v>
      </c>
      <c r="F47" s="644" t="s">
        <v>932</v>
      </c>
      <c r="G47" s="456" t="s">
        <v>597</v>
      </c>
      <c r="H47" s="563" t="s">
        <v>397</v>
      </c>
      <c r="I47" s="458">
        <v>16</v>
      </c>
      <c r="J47" s="563">
        <v>9.52</v>
      </c>
      <c r="K47" s="563" t="s">
        <v>164</v>
      </c>
      <c r="L47" s="459">
        <v>46261</v>
      </c>
      <c r="M47" s="563" t="s">
        <v>495</v>
      </c>
      <c r="N47" s="456" t="s">
        <v>164</v>
      </c>
      <c r="O47" s="460">
        <v>46262</v>
      </c>
      <c r="P47" s="456" t="s">
        <v>238</v>
      </c>
      <c r="Q47" s="375" t="s">
        <v>933</v>
      </c>
      <c r="R47" s="375" t="s">
        <v>933</v>
      </c>
      <c r="S47" s="468" t="s">
        <v>474</v>
      </c>
      <c r="T47" s="470">
        <v>46262</v>
      </c>
      <c r="U47" s="563" t="str">
        <f t="shared" si="32"/>
        <v>API5L_X52</v>
      </c>
      <c r="V47" s="563" t="str">
        <f>IF($G47="","",VLOOKUP($G47,WPS!$D$1:$AL$995,17,0))</f>
        <v xml:space="preserve">SMAW :With/Without Backing </v>
      </c>
      <c r="W47" s="563" t="str">
        <f>IF($G47="","",VLOOKUP($G47,WPS!$D$1:$AL$995,25,0))</f>
        <v>WF-1b</v>
      </c>
      <c r="X47" s="563" t="str">
        <f>IF($G47="","",VLOOKUP($G47,WPS!$D$1:$AL$995,26,0))</f>
        <v>WF-1b</v>
      </c>
      <c r="Y47" s="563" t="str">
        <f>IF($G47="","",VLOOKUP($G47,WPS!$D$1:$AL$995,27,0))</f>
        <v>A5.1or A5.5</v>
      </c>
      <c r="Z47" s="563" t="str">
        <f>IF($G47="","",VLOOKUP($G47,WPS!$D$1:$AL$995,28,0))</f>
        <v>A5.1or A5.5</v>
      </c>
      <c r="AA47" s="563" t="str">
        <f t="shared" si="23"/>
        <v>&gt; 12,750''  (323,9mm)</v>
      </c>
      <c r="AB47" s="563" t="str">
        <f t="shared" si="24"/>
        <v>Unlimited</v>
      </c>
      <c r="AC47" s="563" t="str">
        <f t="shared" si="25"/>
        <v xml:space="preserve"> SMAW ≥  3,9 mm</v>
      </c>
      <c r="AD47" s="563" t="str">
        <f t="shared" si="26"/>
        <v>≤ 19,05mm</v>
      </c>
      <c r="AE47" s="563" t="str">
        <f>IF(G47="","",VLOOKUP(G47,WPS!$D$1:$AH$4735,3,0))</f>
        <v>SMAW Mixte UP HILL/ Down hill</v>
      </c>
      <c r="AF47" s="563" t="str">
        <f>IF(AND($G47&lt;&gt;"",$D47="API 1104"),H9,IF(AND($G47&lt;&gt;"",$D47="ASME IX"),VLOOKUP($G47,WPS!$D$1:$AZ$995,42,0),""))</f>
        <v>API5L_X52</v>
      </c>
      <c r="AG47" s="563" t="str">
        <f>IF(G47="","",VLOOKUP(G47,WPS!$D$1:$AH$4735,2,0))</f>
        <v>D</v>
      </c>
      <c r="AH47" s="563" t="str">
        <f t="shared" si="27"/>
        <v>5G</v>
      </c>
      <c r="AI47" s="563" t="str">
        <f t="shared" si="28"/>
        <v>Manuel</v>
      </c>
      <c r="AJ47" s="563" t="s">
        <v>34</v>
      </c>
      <c r="AK47" s="563" t="str">
        <f t="shared" si="29"/>
        <v>UP HILL/ Down hill Montant+Descendant</v>
      </c>
      <c r="AL47" s="563" t="str">
        <f>IF($G47="","",VLOOKUP($G47,WPS!$D$1:$AL$995,18,0))</f>
        <v>N/A</v>
      </c>
      <c r="AM47" s="563" t="str">
        <f>IF($G47="","",VLOOKUP($G47,WPS!$D$1:$AL$995,19,0))</f>
        <v>Grp F N°1</v>
      </c>
      <c r="AN47" s="563" t="str">
        <f>IF($G47="","",VLOOKUP($G47,WPS!$D$1:$AL$995,20,0))</f>
        <v>Grp F N°1</v>
      </c>
      <c r="AO47" s="563" t="str">
        <f>IF($G47="","",VLOOKUP($G47,WPS!$D$1:$AL$995,21,0))</f>
        <v>A5.1</v>
      </c>
      <c r="AP47" s="563" t="str">
        <f>IF($G47="","",VLOOKUP($G47,WPS!$D$1:$AL$995,22,0))</f>
        <v>A5.5</v>
      </c>
      <c r="AQ47" s="563" t="str">
        <f>IF($G47="","",VLOOKUP($G47,WPS!$D$1:$AL$995,23,0))</f>
        <v>E 6010</v>
      </c>
      <c r="AR47" s="563" t="str">
        <f>IF($G47="","",VLOOKUP($G47,WPS!$D$1:$AL$995,24,0))</f>
        <v>E 7010-P1</v>
      </c>
      <c r="AS47" s="563" t="str">
        <f t="shared" si="30"/>
        <v>V-H-O</v>
      </c>
      <c r="AT47" s="563" t="str">
        <f>IF($G47="","",VLOOKUP($G47,WPS!$D$1:$AL$995,29,0))</f>
        <v>DC</v>
      </c>
      <c r="AU47" s="563" t="str">
        <f>IF($G47="","",VLOOKUP($G47,WPS!$D$1:$AL$995,30,0))</f>
        <v>(+)</v>
      </c>
      <c r="AV47" s="563" t="str">
        <f>IF($G47="","",VLOOKUP($G47,WPS!$D$1:$AL$995,31,0))</f>
        <v>(+)</v>
      </c>
      <c r="AW47" s="563" t="str">
        <f t="shared" si="31"/>
        <v>SMAW :,With/Without  SMAW : With</v>
      </c>
      <c r="AX47" s="563" t="str">
        <f>IF($G47="","",VLOOKUP($G47,WPS!$D$1:$AL$995,15,0))</f>
        <v>50°C Min</v>
      </c>
      <c r="AY47" s="563" t="str">
        <f>IF($G47="","",VLOOKUP($G47,WPS!$D$1:$AX$995,44,0))</f>
        <v>ASME B31.3 édition 2020</v>
      </c>
      <c r="AZ47" s="563">
        <f>IFERROR(VLOOKUP(I47,Feuil1!$O$4:$P$34,2,0),"")</f>
        <v>406.4</v>
      </c>
      <c r="BA47" s="563"/>
      <c r="BB47" s="563">
        <f>IFERROR(VLOOKUP(I47,Feuil1!$O$4:$P$32,2,0),"")</f>
        <v>406.4</v>
      </c>
      <c r="BC47" s="563" t="str">
        <f>IF($G47="","",VLOOKUP($G47,WPS!$D$1:$AL$995,2,0))</f>
        <v>D</v>
      </c>
      <c r="BD47" s="509" t="str">
        <f>IF(M47='VT-PPL'!$Y$6,1,"")</f>
        <v/>
      </c>
      <c r="BE47" s="510" t="str">
        <f>IF(BD47="","",COUNTIF(BD$2:$BD47,BD47))</f>
        <v/>
      </c>
      <c r="BF47" s="509" t="str">
        <f>IF(P47='RT-PPL'!$Q$6,1,"")</f>
        <v/>
      </c>
      <c r="BG47" s="511" t="str">
        <f>IF(BF47="","",COUNTIF(BF$2:$BF47,BF47))</f>
        <v/>
      </c>
      <c r="BH47" s="508" t="str">
        <f>+IF(L47=HOMO!$K$4,1,"")</f>
        <v/>
      </c>
      <c r="BI47" s="510" t="str">
        <f>IF(BH47="","",COUNTIF(BH$2:$BH47,BH47))</f>
        <v/>
      </c>
      <c r="BJ47" s="509" t="str">
        <f>IF(AND(K47="A",M47=Prog!$L$12),1,"")</f>
        <v/>
      </c>
      <c r="BK47" s="510" t="str">
        <f>IF(BJ47="","",COUNTIF(BJ$2:$BJ47,BJ47))</f>
        <v/>
      </c>
      <c r="BL47" s="562">
        <v>46</v>
      </c>
      <c r="BM47" s="506"/>
      <c r="BN47" s="473"/>
      <c r="BO47" s="473"/>
      <c r="BP47" s="473"/>
      <c r="BQ47" s="473"/>
      <c r="BR47" s="473"/>
      <c r="BS47" s="473"/>
      <c r="BT47" s="473"/>
      <c r="BU47" s="473"/>
      <c r="BV47" s="473"/>
      <c r="BW47" s="473"/>
      <c r="BX47" s="473"/>
      <c r="BY47" s="473"/>
      <c r="BZ47" s="473"/>
      <c r="CA47" s="473"/>
      <c r="CB47" s="473"/>
      <c r="CC47" s="473"/>
      <c r="CD47" s="473"/>
      <c r="CE47" s="473"/>
      <c r="CF47" s="473"/>
      <c r="CG47" s="473"/>
      <c r="CH47" s="473"/>
      <c r="CI47" s="473"/>
      <c r="CJ47" s="473"/>
      <c r="CK47" s="473"/>
      <c r="CL47" s="473"/>
      <c r="CM47" s="473"/>
      <c r="CN47" s="473"/>
      <c r="CO47" s="473"/>
      <c r="CP47" s="473"/>
      <c r="CQ47" s="473"/>
      <c r="CR47" s="473"/>
      <c r="CS47" s="473"/>
      <c r="CT47" s="473"/>
      <c r="CU47" s="473"/>
      <c r="CV47" s="473"/>
      <c r="CW47" s="473"/>
      <c r="CX47" s="473"/>
      <c r="CY47" s="473"/>
      <c r="CZ47" s="473"/>
      <c r="DA47" s="473"/>
      <c r="DB47" s="473"/>
      <c r="DC47" s="473"/>
      <c r="DD47" s="473"/>
      <c r="DE47" s="473"/>
      <c r="DF47" s="473"/>
      <c r="DG47" s="473"/>
      <c r="DH47" s="473"/>
      <c r="DI47" s="473"/>
      <c r="DJ47" s="473"/>
      <c r="DK47" s="473"/>
      <c r="DL47" s="473"/>
      <c r="DM47" s="473"/>
      <c r="DN47" s="473"/>
      <c r="DO47" s="473"/>
      <c r="DP47" s="473"/>
      <c r="DQ47" s="473"/>
      <c r="DR47" s="473"/>
      <c r="DS47" s="473"/>
      <c r="DT47" s="473"/>
      <c r="DU47" s="473"/>
      <c r="DV47" s="473"/>
      <c r="DW47" s="473"/>
      <c r="DX47" s="473"/>
      <c r="DY47" s="473"/>
      <c r="DZ47" s="473"/>
      <c r="EA47" s="473"/>
      <c r="EB47" s="473"/>
      <c r="EC47" s="473"/>
      <c r="ED47" s="473"/>
      <c r="EE47" s="473"/>
      <c r="EF47" s="473"/>
      <c r="EG47" s="473"/>
      <c r="EH47" s="473"/>
      <c r="EI47" s="473"/>
      <c r="EJ47" s="473"/>
      <c r="EK47" s="473"/>
      <c r="EL47" s="473"/>
      <c r="EM47" s="473"/>
      <c r="EN47" s="473"/>
      <c r="EO47" s="473"/>
      <c r="EP47" s="473"/>
      <c r="EQ47" s="473"/>
      <c r="ER47" s="473"/>
      <c r="ES47" s="473"/>
      <c r="ET47" s="473"/>
      <c r="EU47" s="473"/>
      <c r="EV47" s="473"/>
      <c r="EW47" s="473"/>
      <c r="EX47" s="473"/>
      <c r="EY47" s="473"/>
      <c r="EZ47" s="473"/>
      <c r="FA47" s="473"/>
      <c r="FB47" s="473"/>
      <c r="FC47" s="473"/>
      <c r="FD47" s="473"/>
      <c r="FE47" s="473"/>
      <c r="FF47" s="473"/>
      <c r="FG47" s="473"/>
      <c r="FH47" s="473"/>
      <c r="FI47" s="473"/>
      <c r="FJ47" s="473"/>
      <c r="FK47" s="473"/>
      <c r="FL47" s="473"/>
      <c r="FM47" s="473"/>
      <c r="FN47" s="473"/>
      <c r="FO47" s="473"/>
      <c r="FP47" s="473"/>
      <c r="FQ47" s="473"/>
      <c r="FR47" s="473"/>
      <c r="FS47" s="473"/>
      <c r="FT47" s="473"/>
      <c r="FU47" s="473"/>
      <c r="FV47" s="473"/>
      <c r="FW47" s="473"/>
      <c r="FX47" s="473"/>
      <c r="FY47" s="473"/>
      <c r="FZ47" s="473"/>
      <c r="GA47" s="473"/>
      <c r="GB47" s="473"/>
      <c r="GC47" s="473"/>
      <c r="GD47" s="473"/>
      <c r="GE47" s="473"/>
      <c r="GF47" s="473"/>
      <c r="GG47" s="473"/>
      <c r="GH47" s="473"/>
      <c r="GI47" s="473"/>
      <c r="GJ47" s="473"/>
      <c r="GK47" s="473"/>
      <c r="GL47" s="473"/>
      <c r="GM47" s="473"/>
      <c r="GN47" s="473"/>
      <c r="GO47" s="473"/>
      <c r="GP47" s="473"/>
      <c r="GQ47" s="473"/>
      <c r="GR47" s="473"/>
      <c r="GS47" s="473"/>
      <c r="GT47" s="473"/>
      <c r="GU47" s="473"/>
      <c r="GV47" s="473"/>
      <c r="GW47" s="473"/>
      <c r="GX47" s="473"/>
      <c r="GY47" s="473"/>
      <c r="GZ47" s="473"/>
      <c r="HA47" s="473"/>
      <c r="HB47" s="473"/>
      <c r="HC47" s="473"/>
      <c r="HD47" s="473"/>
      <c r="HE47" s="473"/>
      <c r="HF47" s="473"/>
      <c r="HG47" s="473"/>
      <c r="HH47" s="473"/>
      <c r="HI47" s="473"/>
      <c r="HJ47" s="473"/>
      <c r="HK47" s="473"/>
      <c r="HL47" s="473"/>
      <c r="HM47" s="473"/>
      <c r="HN47" s="473"/>
      <c r="HO47" s="473"/>
      <c r="HP47" s="473"/>
      <c r="HQ47" s="473"/>
      <c r="HR47" s="473"/>
      <c r="HS47" s="473"/>
      <c r="HT47" s="473"/>
      <c r="HU47" s="473"/>
      <c r="HV47" s="473"/>
      <c r="HW47" s="473"/>
      <c r="HX47" s="473"/>
      <c r="HY47" s="473"/>
      <c r="HZ47" s="473"/>
      <c r="IA47" s="473"/>
      <c r="IB47" s="473"/>
      <c r="IC47" s="473"/>
      <c r="ID47" s="473"/>
      <c r="IE47" s="473"/>
      <c r="IF47" s="473"/>
      <c r="IG47" s="473"/>
      <c r="IH47" s="473"/>
      <c r="II47" s="473"/>
      <c r="IJ47" s="473"/>
      <c r="IK47" s="473"/>
      <c r="IL47" s="473"/>
      <c r="IM47" s="473"/>
      <c r="IN47" s="473"/>
      <c r="IO47" s="473"/>
      <c r="IP47" s="473"/>
      <c r="IQ47" s="473"/>
      <c r="IR47" s="473"/>
      <c r="IS47" s="473"/>
      <c r="IT47" s="473"/>
      <c r="IU47" s="473"/>
      <c r="IV47" s="473"/>
      <c r="IW47" s="473"/>
      <c r="IX47" s="473"/>
      <c r="IY47" s="473"/>
      <c r="IZ47" s="473"/>
      <c r="JA47" s="473"/>
      <c r="JB47" s="473"/>
      <c r="JC47" s="473"/>
      <c r="JD47" s="473"/>
      <c r="JE47" s="473"/>
      <c r="JF47" s="473"/>
      <c r="JG47" s="473"/>
      <c r="JH47" s="473"/>
      <c r="JI47" s="473"/>
      <c r="JJ47" s="473"/>
      <c r="JK47" s="473"/>
      <c r="JL47" s="473"/>
      <c r="JM47" s="473"/>
      <c r="JN47" s="473"/>
      <c r="JO47" s="473"/>
      <c r="JP47" s="473"/>
      <c r="JQ47" s="473"/>
      <c r="JR47" s="473"/>
      <c r="JS47" s="473"/>
      <c r="JT47" s="473"/>
      <c r="JU47" s="473"/>
      <c r="JV47" s="473"/>
      <c r="JW47" s="473"/>
      <c r="JX47" s="473"/>
      <c r="JY47" s="473"/>
      <c r="JZ47" s="473"/>
      <c r="KA47" s="473"/>
      <c r="KB47" s="473"/>
      <c r="KC47" s="473"/>
      <c r="KD47" s="473"/>
      <c r="KE47" s="473"/>
      <c r="KF47" s="473"/>
      <c r="KG47" s="473"/>
      <c r="KH47" s="473"/>
      <c r="KI47" s="473"/>
      <c r="KJ47" s="473"/>
      <c r="KK47" s="473"/>
      <c r="KL47" s="473"/>
      <c r="KM47" s="473"/>
      <c r="KN47" s="473"/>
      <c r="KO47" s="473"/>
      <c r="KP47" s="473"/>
      <c r="KQ47" s="473"/>
      <c r="KR47" s="473"/>
      <c r="KS47" s="473"/>
      <c r="KT47" s="473"/>
      <c r="KU47" s="473"/>
      <c r="KV47" s="473"/>
      <c r="KW47" s="473"/>
      <c r="KX47" s="473"/>
      <c r="KY47" s="473"/>
      <c r="KZ47" s="473"/>
      <c r="LA47" s="473"/>
      <c r="LB47" s="473"/>
      <c r="LC47" s="473"/>
      <c r="LD47" s="473"/>
      <c r="LE47" s="473"/>
      <c r="LF47" s="473"/>
      <c r="LG47" s="473"/>
      <c r="LH47" s="473"/>
      <c r="LI47" s="473"/>
      <c r="LJ47" s="473"/>
      <c r="LK47" s="473"/>
      <c r="LL47" s="473"/>
      <c r="LM47" s="473"/>
      <c r="LN47" s="473"/>
      <c r="LO47" s="473"/>
      <c r="LP47" s="473"/>
      <c r="LQ47" s="473"/>
      <c r="LR47" s="473"/>
      <c r="LS47" s="473"/>
      <c r="LT47" s="473"/>
      <c r="LU47" s="473"/>
      <c r="LV47" s="473"/>
      <c r="LW47" s="473"/>
      <c r="LX47" s="473"/>
      <c r="LY47" s="473"/>
      <c r="LZ47" s="473"/>
      <c r="MA47" s="473"/>
      <c r="MB47" s="473"/>
      <c r="MC47" s="473"/>
      <c r="MD47" s="473"/>
      <c r="ME47" s="473"/>
      <c r="MF47" s="473"/>
      <c r="MG47" s="473"/>
      <c r="MH47" s="473"/>
      <c r="MI47" s="473"/>
      <c r="MJ47" s="473"/>
      <c r="MK47" s="473"/>
      <c r="ML47" s="473"/>
      <c r="MM47" s="473"/>
      <c r="MN47" s="473"/>
      <c r="MO47" s="473"/>
      <c r="MP47" s="473"/>
      <c r="MQ47" s="473"/>
      <c r="MR47" s="473"/>
      <c r="MS47" s="473"/>
      <c r="MT47" s="473"/>
      <c r="MU47" s="473"/>
      <c r="MV47" s="473"/>
      <c r="MW47" s="473"/>
      <c r="MX47" s="473"/>
      <c r="MY47" s="473"/>
      <c r="MZ47" s="473"/>
      <c r="NA47" s="473"/>
    </row>
    <row r="48" spans="1:366" s="474" customFormat="1" ht="20.25" customHeight="1">
      <c r="A48" s="454" t="str">
        <f t="shared" si="22"/>
        <v>HABIK ZOHIRTFT-II-REP-PL0116</v>
      </c>
      <c r="B48" s="455" t="str">
        <f>IF($G48="","",VLOOKUP($G48,WPS!$D$1:$AN$995,35,0))</f>
        <v>TFT II / TFT SUD GAZ 
FIELD DEVELOPMENT</v>
      </c>
      <c r="C48" s="455" t="str">
        <f>IF($G48="","",VLOOKUP($G48,WPS!$D$1:$AN$995,33,0))</f>
        <v>API 1104</v>
      </c>
      <c r="D48" s="455" t="str">
        <f>IF($G48="","",VLOOKUP($G48,WPS!$D$1:$AN$995,34,0))</f>
        <v>API 1104</v>
      </c>
      <c r="E48" s="646" t="s">
        <v>676</v>
      </c>
      <c r="F48" s="644" t="s">
        <v>733</v>
      </c>
      <c r="G48" s="456" t="s">
        <v>599</v>
      </c>
      <c r="H48" s="563" t="s">
        <v>397</v>
      </c>
      <c r="I48" s="458">
        <v>16</v>
      </c>
      <c r="J48" s="563">
        <v>9.52</v>
      </c>
      <c r="K48" s="563" t="s">
        <v>164</v>
      </c>
      <c r="L48" s="459">
        <v>46263</v>
      </c>
      <c r="M48" s="563" t="s">
        <v>499</v>
      </c>
      <c r="N48" s="563" t="s">
        <v>164</v>
      </c>
      <c r="O48" s="459">
        <v>46266</v>
      </c>
      <c r="P48" s="563" t="s">
        <v>239</v>
      </c>
      <c r="Q48" s="564" t="s">
        <v>933</v>
      </c>
      <c r="R48" s="564" t="s">
        <v>933</v>
      </c>
      <c r="S48" s="468" t="s">
        <v>476</v>
      </c>
      <c r="T48" s="470">
        <v>46266</v>
      </c>
      <c r="U48" s="563" t="str">
        <f t="shared" si="32"/>
        <v>API5L_X52</v>
      </c>
      <c r="V48" s="563" t="str">
        <f>IF($G48="","",VLOOKUP($G48,WPS!$D$1:$AL$995,17,0))</f>
        <v xml:space="preserve">SMAW :With/Without Backing </v>
      </c>
      <c r="W48" s="563" t="str">
        <f>IF($G48="","",VLOOKUP($G48,WPS!$D$1:$AL$995,25,0))</f>
        <v>WF-1b</v>
      </c>
      <c r="X48" s="563" t="str">
        <f>IF($G48="","",VLOOKUP($G48,WPS!$D$1:$AL$995,26,0))</f>
        <v xml:space="preserve">WF-2c </v>
      </c>
      <c r="Y48" s="563" t="str">
        <f>IF($G48="","",VLOOKUP($G48,WPS!$D$1:$AL$995,27,0))</f>
        <v>A5.1or A5.5</v>
      </c>
      <c r="Z48" s="563" t="str">
        <f>IF($G48="","",VLOOKUP($G48,WPS!$D$1:$AL$995,28,0))</f>
        <v>A5.1 or A5.5</v>
      </c>
      <c r="AA48" s="563" t="str">
        <f t="shared" si="23"/>
        <v>&gt; 12,750''  (323,9mm)</v>
      </c>
      <c r="AB48" s="563" t="str">
        <f t="shared" si="24"/>
        <v>Unlimited</v>
      </c>
      <c r="AC48" s="563" t="str">
        <f t="shared" si="25"/>
        <v xml:space="preserve"> SMAW ≥  3,9 mm</v>
      </c>
      <c r="AD48" s="563" t="str">
        <f t="shared" si="26"/>
        <v>≤ 19,05mm</v>
      </c>
      <c r="AE48" s="563" t="str">
        <f>IF(G48="","",VLOOKUP(G48,WPS!$D$1:$AH$4735,3,0))</f>
        <v>SMAW UP HILL MONTANT</v>
      </c>
      <c r="AF48" s="563" t="str">
        <f>IF(AND($G48&lt;&gt;"",$D48="API 1104"),H10,IF(AND($G48&lt;&gt;"",$D48="ASME IX"),VLOOKUP($G48,WPS!$D$1:$AZ$995,42,0),""))</f>
        <v>API5L_X52</v>
      </c>
      <c r="AG48" s="563" t="str">
        <f>IF(G48="","",VLOOKUP(G48,WPS!$D$1:$AH$4735,2,0))</f>
        <v>D</v>
      </c>
      <c r="AH48" s="563" t="str">
        <f t="shared" si="27"/>
        <v>5G</v>
      </c>
      <c r="AI48" s="563" t="str">
        <f t="shared" si="28"/>
        <v>Manuel</v>
      </c>
      <c r="AJ48" s="563" t="s">
        <v>34</v>
      </c>
      <c r="AK48" s="563" t="str">
        <f t="shared" si="29"/>
        <v>UP HILL   Montant</v>
      </c>
      <c r="AL48" s="563" t="str">
        <f>IF($G48="","",VLOOKUP($G48,WPS!$D$1:$AL$995,18,0))</f>
        <v>N/A</v>
      </c>
      <c r="AM48" s="563" t="str">
        <f>IF($G48="","",VLOOKUP($G48,WPS!$D$1:$AL$995,19,0))</f>
        <v>Grp F N°1</v>
      </c>
      <c r="AN48" s="563" t="str">
        <f>IF($G48="","",VLOOKUP($G48,WPS!$D$1:$AL$995,20,0))</f>
        <v>Grp F N°3</v>
      </c>
      <c r="AO48" s="563" t="str">
        <f>IF($G48="","",VLOOKUP($G48,WPS!$D$1:$AL$995,21,0))</f>
        <v>A5.1</v>
      </c>
      <c r="AP48" s="563" t="str">
        <f>IF($G48="","",VLOOKUP($G48,WPS!$D$1:$AL$995,22,0))</f>
        <v>A5.1</v>
      </c>
      <c r="AQ48" s="563" t="str">
        <f>IF($G48="","",VLOOKUP($G48,WPS!$D$1:$AL$995,23,0))</f>
        <v>E 6010</v>
      </c>
      <c r="AR48" s="563" t="str">
        <f>IF($G48="","",VLOOKUP($G48,WPS!$D$1:$AL$995,24,0))</f>
        <v>E 7018</v>
      </c>
      <c r="AS48" s="563" t="str">
        <f t="shared" si="30"/>
        <v>V-H-O</v>
      </c>
      <c r="AT48" s="563" t="str">
        <f>IF($G48="","",VLOOKUP($G48,WPS!$D$1:$AL$995,29,0))</f>
        <v>DC</v>
      </c>
      <c r="AU48" s="563" t="str">
        <f>IF($G48="","",VLOOKUP($G48,WPS!$D$1:$AL$995,30,0))</f>
        <v>(+)</v>
      </c>
      <c r="AV48" s="563" t="str">
        <f>IF($G48="","",VLOOKUP($G48,WPS!$D$1:$AL$995,31,0))</f>
        <v>(+)</v>
      </c>
      <c r="AW48" s="563" t="str">
        <f t="shared" si="31"/>
        <v>SMAW :With/Without  SMAW : With</v>
      </c>
      <c r="AX48" s="563" t="str">
        <f>IF($G48="","",VLOOKUP($G48,WPS!$D$1:$AL$995,15,0))</f>
        <v>100°C Min</v>
      </c>
      <c r="AY48" s="563" t="str">
        <f>IF($G48="","",VLOOKUP($G48,WPS!$D$1:$AX$995,44,0))</f>
        <v>ASME B31.3 édition 2020</v>
      </c>
      <c r="AZ48" s="563">
        <f>IFERROR(VLOOKUP(I48,Feuil1!$O$4:$P$34,2,0),"")</f>
        <v>406.4</v>
      </c>
      <c r="BA48" s="563"/>
      <c r="BB48" s="563">
        <f>IFERROR(VLOOKUP(I48,Feuil1!$O$4:$P$32,2,0),"")</f>
        <v>406.4</v>
      </c>
      <c r="BC48" s="563" t="str">
        <f>IF($G48="","",VLOOKUP($G48,WPS!$D$1:$AL$995,2,0))</f>
        <v>D</v>
      </c>
      <c r="BD48" s="509" t="str">
        <f>IF(M48='VT-PPL'!$Y$6,1,"")</f>
        <v/>
      </c>
      <c r="BE48" s="510" t="str">
        <f>IF(BD48="","",COUNTIF(BD$2:$BD48,BD48))</f>
        <v/>
      </c>
      <c r="BF48" s="509" t="str">
        <f>IF(P48='RT-PPL'!$Q$6,1,"")</f>
        <v/>
      </c>
      <c r="BG48" s="511" t="str">
        <f>IF(BF48="","",COUNTIF(BF$2:$BF48,BF48))</f>
        <v/>
      </c>
      <c r="BH48" s="508" t="str">
        <f>+IF(L48=HOMO!$K$4,1,"")</f>
        <v/>
      </c>
      <c r="BI48" s="510" t="str">
        <f>IF(BH48="","",COUNTIF(BH$2:$BH48,BH48))</f>
        <v/>
      </c>
      <c r="BJ48" s="509" t="str">
        <f>IF(AND(K48="A",M48=Prog!$L$12),1,"")</f>
        <v/>
      </c>
      <c r="BK48" s="510" t="str">
        <f>IF(BJ48="","",COUNTIF(BJ$2:$BJ48,BJ48))</f>
        <v/>
      </c>
      <c r="BL48" s="562">
        <v>47</v>
      </c>
      <c r="BM48" s="506"/>
      <c r="BN48" s="473"/>
      <c r="BO48" s="473"/>
      <c r="BP48" s="473"/>
      <c r="BQ48" s="473"/>
      <c r="BR48" s="473"/>
      <c r="BS48" s="473"/>
      <c r="BT48" s="473"/>
      <c r="BU48" s="473"/>
      <c r="BV48" s="473"/>
      <c r="BW48" s="473"/>
      <c r="BX48" s="473"/>
      <c r="BY48" s="473"/>
      <c r="BZ48" s="473"/>
      <c r="CA48" s="473"/>
      <c r="CB48" s="473"/>
      <c r="CC48" s="473"/>
      <c r="CD48" s="473"/>
      <c r="CE48" s="473"/>
      <c r="CF48" s="473"/>
      <c r="CG48" s="473"/>
      <c r="CH48" s="473"/>
      <c r="CI48" s="473"/>
      <c r="CJ48" s="473"/>
      <c r="CK48" s="473"/>
      <c r="CL48" s="473"/>
      <c r="CM48" s="473"/>
      <c r="CN48" s="473"/>
      <c r="CO48" s="473"/>
      <c r="CP48" s="473"/>
      <c r="CQ48" s="473"/>
      <c r="CR48" s="473"/>
      <c r="CS48" s="473"/>
      <c r="CT48" s="473"/>
      <c r="CU48" s="473"/>
      <c r="CV48" s="473"/>
      <c r="CW48" s="473"/>
      <c r="CX48" s="473"/>
      <c r="CY48" s="473"/>
      <c r="CZ48" s="473"/>
      <c r="DA48" s="473"/>
      <c r="DB48" s="473"/>
      <c r="DC48" s="473"/>
      <c r="DD48" s="473"/>
      <c r="DE48" s="473"/>
      <c r="DF48" s="473"/>
      <c r="DG48" s="473"/>
      <c r="DH48" s="473"/>
      <c r="DI48" s="473"/>
      <c r="DJ48" s="473"/>
      <c r="DK48" s="473"/>
      <c r="DL48" s="473"/>
      <c r="DM48" s="473"/>
      <c r="DN48" s="473"/>
      <c r="DO48" s="473"/>
      <c r="DP48" s="473"/>
      <c r="DQ48" s="473"/>
      <c r="DR48" s="473"/>
      <c r="DS48" s="473"/>
      <c r="DT48" s="473"/>
      <c r="DU48" s="473"/>
      <c r="DV48" s="473"/>
      <c r="DW48" s="473"/>
      <c r="DX48" s="473"/>
      <c r="DY48" s="473"/>
      <c r="DZ48" s="473"/>
      <c r="EA48" s="473"/>
      <c r="EB48" s="473"/>
      <c r="EC48" s="473"/>
      <c r="ED48" s="473"/>
      <c r="EE48" s="473"/>
      <c r="EF48" s="473"/>
      <c r="EG48" s="473"/>
      <c r="EH48" s="473"/>
      <c r="EI48" s="473"/>
      <c r="EJ48" s="473"/>
      <c r="EK48" s="473"/>
      <c r="EL48" s="473"/>
      <c r="EM48" s="473"/>
      <c r="EN48" s="473"/>
      <c r="EO48" s="473"/>
      <c r="EP48" s="473"/>
      <c r="EQ48" s="473"/>
      <c r="ER48" s="473"/>
      <c r="ES48" s="473"/>
      <c r="ET48" s="473"/>
      <c r="EU48" s="473"/>
      <c r="EV48" s="473"/>
      <c r="EW48" s="473"/>
      <c r="EX48" s="473"/>
      <c r="EY48" s="473"/>
      <c r="EZ48" s="473"/>
      <c r="FA48" s="473"/>
      <c r="FB48" s="473"/>
      <c r="FC48" s="473"/>
      <c r="FD48" s="473"/>
      <c r="FE48" s="473"/>
      <c r="FF48" s="473"/>
      <c r="FG48" s="473"/>
      <c r="FH48" s="473"/>
      <c r="FI48" s="473"/>
      <c r="FJ48" s="473"/>
      <c r="FK48" s="473"/>
      <c r="FL48" s="473"/>
      <c r="FM48" s="473"/>
      <c r="FN48" s="473"/>
      <c r="FO48" s="473"/>
      <c r="FP48" s="473"/>
      <c r="FQ48" s="473"/>
      <c r="FR48" s="473"/>
      <c r="FS48" s="473"/>
      <c r="FT48" s="473"/>
      <c r="FU48" s="473"/>
      <c r="FV48" s="473"/>
      <c r="FW48" s="473"/>
      <c r="FX48" s="473"/>
      <c r="FY48" s="473"/>
      <c r="FZ48" s="473"/>
      <c r="GA48" s="473"/>
      <c r="GB48" s="473"/>
      <c r="GC48" s="473"/>
      <c r="GD48" s="473"/>
      <c r="GE48" s="473"/>
      <c r="GF48" s="473"/>
      <c r="GG48" s="473"/>
      <c r="GH48" s="473"/>
      <c r="GI48" s="473"/>
      <c r="GJ48" s="473"/>
      <c r="GK48" s="473"/>
      <c r="GL48" s="473"/>
      <c r="GM48" s="473"/>
      <c r="GN48" s="473"/>
      <c r="GO48" s="473"/>
      <c r="GP48" s="473"/>
      <c r="GQ48" s="473"/>
      <c r="GR48" s="473"/>
      <c r="GS48" s="473"/>
      <c r="GT48" s="473"/>
      <c r="GU48" s="473"/>
      <c r="GV48" s="473"/>
      <c r="GW48" s="473"/>
      <c r="GX48" s="473"/>
      <c r="GY48" s="473"/>
      <c r="GZ48" s="473"/>
      <c r="HA48" s="473"/>
      <c r="HB48" s="473"/>
      <c r="HC48" s="473"/>
      <c r="HD48" s="473"/>
      <c r="HE48" s="473"/>
      <c r="HF48" s="473"/>
      <c r="HG48" s="473"/>
      <c r="HH48" s="473"/>
      <c r="HI48" s="473"/>
      <c r="HJ48" s="473"/>
      <c r="HK48" s="473"/>
      <c r="HL48" s="473"/>
      <c r="HM48" s="473"/>
      <c r="HN48" s="473"/>
      <c r="HO48" s="473"/>
      <c r="HP48" s="473"/>
      <c r="HQ48" s="473"/>
      <c r="HR48" s="473"/>
      <c r="HS48" s="473"/>
      <c r="HT48" s="473"/>
      <c r="HU48" s="473"/>
      <c r="HV48" s="473"/>
      <c r="HW48" s="473"/>
      <c r="HX48" s="473"/>
      <c r="HY48" s="473"/>
      <c r="HZ48" s="473"/>
      <c r="IA48" s="473"/>
      <c r="IB48" s="473"/>
      <c r="IC48" s="473"/>
      <c r="ID48" s="473"/>
      <c r="IE48" s="473"/>
      <c r="IF48" s="473"/>
      <c r="IG48" s="473"/>
      <c r="IH48" s="473"/>
      <c r="II48" s="473"/>
      <c r="IJ48" s="473"/>
      <c r="IK48" s="473"/>
      <c r="IL48" s="473"/>
      <c r="IM48" s="473"/>
      <c r="IN48" s="473"/>
      <c r="IO48" s="473"/>
      <c r="IP48" s="473"/>
      <c r="IQ48" s="473"/>
      <c r="IR48" s="473"/>
      <c r="IS48" s="473"/>
      <c r="IT48" s="473"/>
      <c r="IU48" s="473"/>
      <c r="IV48" s="473"/>
      <c r="IW48" s="473"/>
      <c r="IX48" s="473"/>
      <c r="IY48" s="473"/>
      <c r="IZ48" s="473"/>
      <c r="JA48" s="473"/>
      <c r="JB48" s="473"/>
      <c r="JC48" s="473"/>
      <c r="JD48" s="473"/>
      <c r="JE48" s="473"/>
      <c r="JF48" s="473"/>
      <c r="JG48" s="473"/>
      <c r="JH48" s="473"/>
      <c r="JI48" s="473"/>
      <c r="JJ48" s="473"/>
      <c r="JK48" s="473"/>
      <c r="JL48" s="473"/>
      <c r="JM48" s="473"/>
      <c r="JN48" s="473"/>
      <c r="JO48" s="473"/>
      <c r="JP48" s="473"/>
      <c r="JQ48" s="473"/>
      <c r="JR48" s="473"/>
      <c r="JS48" s="473"/>
      <c r="JT48" s="473"/>
      <c r="JU48" s="473"/>
      <c r="JV48" s="473"/>
      <c r="JW48" s="473"/>
      <c r="JX48" s="473"/>
      <c r="JY48" s="473"/>
      <c r="JZ48" s="473"/>
      <c r="KA48" s="473"/>
      <c r="KB48" s="473"/>
      <c r="KC48" s="473"/>
      <c r="KD48" s="473"/>
      <c r="KE48" s="473"/>
      <c r="KF48" s="473"/>
      <c r="KG48" s="473"/>
      <c r="KH48" s="473"/>
      <c r="KI48" s="473"/>
      <c r="KJ48" s="473"/>
      <c r="KK48" s="473"/>
      <c r="KL48" s="473"/>
      <c r="KM48" s="473"/>
      <c r="KN48" s="473"/>
      <c r="KO48" s="473"/>
      <c r="KP48" s="473"/>
      <c r="KQ48" s="473"/>
      <c r="KR48" s="473"/>
      <c r="KS48" s="473"/>
      <c r="KT48" s="473"/>
      <c r="KU48" s="473"/>
      <c r="KV48" s="473"/>
      <c r="KW48" s="473"/>
      <c r="KX48" s="473"/>
      <c r="KY48" s="473"/>
      <c r="KZ48" s="473"/>
      <c r="LA48" s="473"/>
      <c r="LB48" s="473"/>
      <c r="LC48" s="473"/>
      <c r="LD48" s="473"/>
      <c r="LE48" s="473"/>
      <c r="LF48" s="473"/>
      <c r="LG48" s="473"/>
      <c r="LH48" s="473"/>
      <c r="LI48" s="473"/>
      <c r="LJ48" s="473"/>
      <c r="LK48" s="473"/>
      <c r="LL48" s="473"/>
      <c r="LM48" s="473"/>
      <c r="LN48" s="473"/>
      <c r="LO48" s="473"/>
      <c r="LP48" s="473"/>
      <c r="LQ48" s="473"/>
      <c r="LR48" s="473"/>
      <c r="LS48" s="473"/>
      <c r="LT48" s="473"/>
      <c r="LU48" s="473"/>
      <c r="LV48" s="473"/>
      <c r="LW48" s="473"/>
      <c r="LX48" s="473"/>
      <c r="LY48" s="473"/>
      <c r="LZ48" s="473"/>
      <c r="MA48" s="473"/>
      <c r="MB48" s="473"/>
      <c r="MC48" s="473"/>
      <c r="MD48" s="473"/>
      <c r="ME48" s="473"/>
      <c r="MF48" s="473"/>
      <c r="MG48" s="473"/>
      <c r="MH48" s="473"/>
      <c r="MI48" s="473"/>
      <c r="MJ48" s="473"/>
      <c r="MK48" s="473"/>
      <c r="ML48" s="473"/>
      <c r="MM48" s="473"/>
      <c r="MN48" s="473"/>
      <c r="MO48" s="473"/>
      <c r="MP48" s="473"/>
      <c r="MQ48" s="473"/>
      <c r="MR48" s="473"/>
      <c r="MS48" s="473"/>
      <c r="MT48" s="473"/>
      <c r="MU48" s="473"/>
      <c r="MV48" s="473"/>
      <c r="MW48" s="473"/>
      <c r="MX48" s="473"/>
      <c r="MY48" s="473"/>
      <c r="MZ48" s="473"/>
      <c r="NA48" s="473"/>
    </row>
    <row r="49" spans="1:365" s="474" customFormat="1" ht="20.25" customHeight="1">
      <c r="A49" s="454" t="str">
        <f t="shared" si="22"/>
        <v>DEBBARI RAFIKTFT-II-REP-PL0116</v>
      </c>
      <c r="B49" s="455" t="str">
        <f>IF($G49="","",VLOOKUP($G49,WPS!$D$1:$AN$995,35,0))</f>
        <v>TFT II / TFT SUD GAZ 
FIELD DEVELOPMENT</v>
      </c>
      <c r="C49" s="455" t="str">
        <f>IF($G49="","",VLOOKUP($G49,WPS!$D$1:$AN$995,33,0))</f>
        <v>API 1104</v>
      </c>
      <c r="D49" s="455" t="str">
        <f>IF($G49="","",VLOOKUP($G49,WPS!$D$1:$AN$995,34,0))</f>
        <v>API 1104</v>
      </c>
      <c r="E49" s="643" t="s">
        <v>866</v>
      </c>
      <c r="F49" s="644" t="s">
        <v>921</v>
      </c>
      <c r="G49" s="456" t="s">
        <v>599</v>
      </c>
      <c r="H49" s="563" t="s">
        <v>397</v>
      </c>
      <c r="I49" s="458">
        <v>16</v>
      </c>
      <c r="J49" s="563">
        <v>9.52</v>
      </c>
      <c r="K49" s="563" t="s">
        <v>164</v>
      </c>
      <c r="L49" s="459">
        <v>46263</v>
      </c>
      <c r="M49" s="563" t="s">
        <v>499</v>
      </c>
      <c r="N49" s="563" t="s">
        <v>613</v>
      </c>
      <c r="O49" s="459">
        <v>46266</v>
      </c>
      <c r="P49" s="563" t="s">
        <v>239</v>
      </c>
      <c r="Q49" s="564" t="s">
        <v>933</v>
      </c>
      <c r="R49" s="564" t="s">
        <v>933</v>
      </c>
      <c r="S49" s="563"/>
      <c r="T49" s="459"/>
      <c r="U49" s="563" t="str">
        <f t="shared" si="32"/>
        <v>API5L_X52</v>
      </c>
      <c r="V49" s="563" t="str">
        <f>IF($G49="","",VLOOKUP($G49,WPS!$D$1:$AL$995,17,0))</f>
        <v xml:space="preserve">SMAW :With/Without Backing </v>
      </c>
      <c r="W49" s="563" t="str">
        <f>IF($G49="","",VLOOKUP($G49,WPS!$D$1:$AL$995,25,0))</f>
        <v>WF-1b</v>
      </c>
      <c r="X49" s="563" t="str">
        <f>IF($G49="","",VLOOKUP($G49,WPS!$D$1:$AL$995,26,0))</f>
        <v xml:space="preserve">WF-2c </v>
      </c>
      <c r="Y49" s="563" t="str">
        <f>IF($G49="","",VLOOKUP($G49,WPS!$D$1:$AL$995,27,0))</f>
        <v>A5.1or A5.5</v>
      </c>
      <c r="Z49" s="563" t="str">
        <f>IF($G49="","",VLOOKUP($G49,WPS!$D$1:$AL$995,28,0))</f>
        <v>A5.1 or A5.5</v>
      </c>
      <c r="AA49" s="563" t="str">
        <f t="shared" si="23"/>
        <v>&gt; 12,750''  (323,9mm)</v>
      </c>
      <c r="AB49" s="563" t="str">
        <f t="shared" si="24"/>
        <v>Unlimited</v>
      </c>
      <c r="AC49" s="563" t="str">
        <f t="shared" si="25"/>
        <v xml:space="preserve"> SMAW ≥  3,9 mm</v>
      </c>
      <c r="AD49" s="563" t="str">
        <f t="shared" si="26"/>
        <v>≤ 19,05mm</v>
      </c>
      <c r="AE49" s="563" t="str">
        <f>IF(G49="","",VLOOKUP(G49,WPS!$D$1:$AH$4735,3,0))</f>
        <v>SMAW UP HILL MONTANT</v>
      </c>
      <c r="AF49" s="563" t="str">
        <f>IF(AND($G49&lt;&gt;"",$D49="API 1104"),H11,IF(AND($G49&lt;&gt;"",$D49="ASME IX"),VLOOKUP($G49,WPS!$D$1:$AZ$995,42,0),""))</f>
        <v>API5L_X52</v>
      </c>
      <c r="AG49" s="563" t="str">
        <f>IF(G49="","",VLOOKUP(G49,WPS!$D$1:$AH$4735,2,0))</f>
        <v>D</v>
      </c>
      <c r="AH49" s="563" t="str">
        <f t="shared" si="27"/>
        <v>5G</v>
      </c>
      <c r="AI49" s="563" t="str">
        <f t="shared" si="28"/>
        <v>Manuel</v>
      </c>
      <c r="AJ49" s="563" t="s">
        <v>34</v>
      </c>
      <c r="AK49" s="563" t="str">
        <f t="shared" si="29"/>
        <v>UP HILL   Montant</v>
      </c>
      <c r="AL49" s="563" t="str">
        <f>IF($G49="","",VLOOKUP($G49,WPS!$D$1:$AL$995,18,0))</f>
        <v>N/A</v>
      </c>
      <c r="AM49" s="563" t="str">
        <f>IF($G49="","",VLOOKUP($G49,WPS!$D$1:$AL$995,19,0))</f>
        <v>Grp F N°1</v>
      </c>
      <c r="AN49" s="563" t="str">
        <f>IF($G49="","",VLOOKUP($G49,WPS!$D$1:$AL$995,20,0))</f>
        <v>Grp F N°3</v>
      </c>
      <c r="AO49" s="563" t="str">
        <f>IF($G49="","",VLOOKUP($G49,WPS!$D$1:$AL$995,21,0))</f>
        <v>A5.1</v>
      </c>
      <c r="AP49" s="563" t="str">
        <f>IF($G49="","",VLOOKUP($G49,WPS!$D$1:$AL$995,22,0))</f>
        <v>A5.1</v>
      </c>
      <c r="AQ49" s="563" t="str">
        <f>IF($G49="","",VLOOKUP($G49,WPS!$D$1:$AL$995,23,0))</f>
        <v>E 6010</v>
      </c>
      <c r="AR49" s="563" t="str">
        <f>IF($G49="","",VLOOKUP($G49,WPS!$D$1:$AL$995,24,0))</f>
        <v>E 7018</v>
      </c>
      <c r="AS49" s="563" t="str">
        <f t="shared" si="30"/>
        <v>V-H-O</v>
      </c>
      <c r="AT49" s="563" t="str">
        <f>IF($G49="","",VLOOKUP($G49,WPS!$D$1:$AL$995,29,0))</f>
        <v>DC</v>
      </c>
      <c r="AU49" s="563" t="str">
        <f>IF($G49="","",VLOOKUP($G49,WPS!$D$1:$AL$995,30,0))</f>
        <v>(+)</v>
      </c>
      <c r="AV49" s="563" t="str">
        <f>IF($G49="","",VLOOKUP($G49,WPS!$D$1:$AL$995,31,0))</f>
        <v>(+)</v>
      </c>
      <c r="AW49" s="563" t="str">
        <f t="shared" si="31"/>
        <v>SMAW :With/Without  SMAW : With</v>
      </c>
      <c r="AX49" s="563" t="str">
        <f>IF($G49="","",VLOOKUP($G49,WPS!$D$1:$AL$995,15,0))</f>
        <v>100°C Min</v>
      </c>
      <c r="AY49" s="563" t="str">
        <f>IF($G49="","",VLOOKUP($G49,WPS!$D$1:$AX$995,44,0))</f>
        <v>ASME B31.3 édition 2020</v>
      </c>
      <c r="AZ49" s="563">
        <f>IFERROR(VLOOKUP(I49,Feuil1!$O$4:$P$34,2,0),"")</f>
        <v>406.4</v>
      </c>
      <c r="BA49" s="563"/>
      <c r="BB49" s="563">
        <f>IFERROR(VLOOKUP(I49,Feuil1!$O$4:$P$32,2,0),"")</f>
        <v>406.4</v>
      </c>
      <c r="BC49" s="563" t="str">
        <f>IF($G49="","",VLOOKUP($G49,WPS!$D$1:$AL$995,2,0))</f>
        <v>D</v>
      </c>
      <c r="BD49" s="509" t="str">
        <f>IF(M49='VT-PPL'!$Y$6,1,"")</f>
        <v/>
      </c>
      <c r="BE49" s="510" t="str">
        <f>IF(BD49="","",COUNTIF(BD$2:$BD49,BD49))</f>
        <v/>
      </c>
      <c r="BF49" s="509" t="str">
        <f>IF(P49='RT-PPL'!$Q$6,1,"")</f>
        <v/>
      </c>
      <c r="BG49" s="511" t="str">
        <f>IF(BF49="","",COUNTIF(BF$2:$BF49,BF49))</f>
        <v/>
      </c>
      <c r="BH49" s="508" t="str">
        <f>+IF(L49=HOMO!$K$4,1,"")</f>
        <v/>
      </c>
      <c r="BI49" s="510" t="str">
        <f>IF(BH49="","",COUNTIF(BH$2:$BH49,BH49))</f>
        <v/>
      </c>
      <c r="BJ49" s="509" t="str">
        <f>IF(AND(K49="A",M49=Prog!$L$12),1,"")</f>
        <v/>
      </c>
      <c r="BK49" s="510" t="str">
        <f>IF(BJ49="","",COUNTIF(BJ$2:$BJ49,BJ49))</f>
        <v/>
      </c>
      <c r="BL49" s="562">
        <v>48</v>
      </c>
      <c r="BM49" s="506"/>
      <c r="BN49" s="473"/>
      <c r="BO49" s="473"/>
      <c r="BP49" s="473"/>
      <c r="BQ49" s="473"/>
      <c r="BR49" s="473"/>
      <c r="BS49" s="473"/>
      <c r="BT49" s="473"/>
      <c r="BU49" s="473"/>
      <c r="BV49" s="473"/>
      <c r="BW49" s="473"/>
      <c r="BX49" s="473"/>
      <c r="BY49" s="473"/>
      <c r="BZ49" s="473"/>
      <c r="CA49" s="473"/>
      <c r="CB49" s="473"/>
      <c r="CC49" s="473"/>
      <c r="CD49" s="473"/>
      <c r="CE49" s="473"/>
      <c r="CF49" s="473"/>
      <c r="CG49" s="473"/>
      <c r="CH49" s="473"/>
      <c r="CI49" s="473"/>
      <c r="CJ49" s="473"/>
      <c r="CK49" s="473"/>
      <c r="CL49" s="473"/>
      <c r="CM49" s="473"/>
      <c r="CN49" s="473"/>
      <c r="CO49" s="473"/>
      <c r="CP49" s="473"/>
      <c r="CQ49" s="473"/>
      <c r="CR49" s="473"/>
      <c r="CS49" s="473"/>
      <c r="CT49" s="473"/>
      <c r="CU49" s="473"/>
      <c r="CV49" s="473"/>
      <c r="CW49" s="473"/>
      <c r="CX49" s="473"/>
      <c r="CY49" s="473"/>
      <c r="CZ49" s="473"/>
      <c r="DA49" s="473"/>
      <c r="DB49" s="473"/>
      <c r="DC49" s="473"/>
      <c r="DD49" s="473"/>
      <c r="DE49" s="473"/>
      <c r="DF49" s="473"/>
      <c r="DG49" s="473"/>
      <c r="DH49" s="473"/>
      <c r="DI49" s="473"/>
      <c r="DJ49" s="473"/>
      <c r="DK49" s="473"/>
      <c r="DL49" s="473"/>
      <c r="DM49" s="473"/>
      <c r="DN49" s="473"/>
      <c r="DO49" s="473"/>
      <c r="DP49" s="473"/>
      <c r="DQ49" s="473"/>
      <c r="DR49" s="473"/>
      <c r="DS49" s="473"/>
      <c r="DT49" s="473"/>
      <c r="DU49" s="473"/>
      <c r="DV49" s="473"/>
      <c r="DW49" s="473"/>
      <c r="DX49" s="473"/>
      <c r="DY49" s="473"/>
      <c r="DZ49" s="473"/>
      <c r="EA49" s="473"/>
      <c r="EB49" s="473"/>
      <c r="EC49" s="473"/>
      <c r="ED49" s="473"/>
      <c r="EE49" s="473"/>
      <c r="EF49" s="473"/>
      <c r="EG49" s="473"/>
      <c r="EH49" s="473"/>
      <c r="EI49" s="473"/>
      <c r="EJ49" s="473"/>
      <c r="EK49" s="473"/>
      <c r="EL49" s="473"/>
      <c r="EM49" s="473"/>
      <c r="EN49" s="473"/>
      <c r="EO49" s="473"/>
      <c r="EP49" s="473"/>
      <c r="EQ49" s="473"/>
      <c r="ER49" s="473"/>
      <c r="ES49" s="473"/>
      <c r="ET49" s="473"/>
      <c r="EU49" s="473"/>
      <c r="EV49" s="473"/>
      <c r="EW49" s="473"/>
      <c r="EX49" s="473"/>
      <c r="EY49" s="473"/>
      <c r="EZ49" s="473"/>
      <c r="FA49" s="473"/>
      <c r="FB49" s="473"/>
      <c r="FC49" s="473"/>
      <c r="FD49" s="473"/>
      <c r="FE49" s="473"/>
      <c r="FF49" s="473"/>
      <c r="FG49" s="473"/>
      <c r="FH49" s="473"/>
      <c r="FI49" s="473"/>
      <c r="FJ49" s="473"/>
      <c r="FK49" s="473"/>
      <c r="FL49" s="473"/>
      <c r="FM49" s="473"/>
      <c r="FN49" s="473"/>
      <c r="FO49" s="473"/>
      <c r="FP49" s="473"/>
      <c r="FQ49" s="473"/>
      <c r="FR49" s="473"/>
      <c r="FS49" s="473"/>
      <c r="FT49" s="473"/>
      <c r="FU49" s="473"/>
      <c r="FV49" s="473"/>
      <c r="FW49" s="473"/>
      <c r="FX49" s="473"/>
      <c r="FY49" s="473"/>
      <c r="FZ49" s="473"/>
      <c r="GA49" s="473"/>
      <c r="GB49" s="473"/>
      <c r="GC49" s="473"/>
      <c r="GD49" s="473"/>
      <c r="GE49" s="473"/>
      <c r="GF49" s="473"/>
      <c r="GG49" s="473"/>
      <c r="GH49" s="473"/>
      <c r="GI49" s="473"/>
      <c r="GJ49" s="473"/>
      <c r="GK49" s="473"/>
      <c r="GL49" s="473"/>
      <c r="GM49" s="473"/>
      <c r="GN49" s="473"/>
      <c r="GO49" s="473"/>
      <c r="GP49" s="473"/>
      <c r="GQ49" s="473"/>
      <c r="GR49" s="473"/>
      <c r="GS49" s="473"/>
      <c r="GT49" s="473"/>
      <c r="GU49" s="473"/>
      <c r="GV49" s="473"/>
      <c r="GW49" s="473"/>
      <c r="GX49" s="473"/>
      <c r="GY49" s="473"/>
      <c r="GZ49" s="473"/>
      <c r="HA49" s="473"/>
      <c r="HB49" s="473"/>
      <c r="HC49" s="473"/>
      <c r="HD49" s="473"/>
      <c r="HE49" s="473"/>
      <c r="HF49" s="473"/>
      <c r="HG49" s="473"/>
      <c r="HH49" s="473"/>
      <c r="HI49" s="473"/>
      <c r="HJ49" s="473"/>
      <c r="HK49" s="473"/>
      <c r="HL49" s="473"/>
      <c r="HM49" s="473"/>
      <c r="HN49" s="473"/>
      <c r="HO49" s="473"/>
      <c r="HP49" s="473"/>
      <c r="HQ49" s="473"/>
      <c r="HR49" s="473"/>
      <c r="HS49" s="473"/>
      <c r="HT49" s="473"/>
      <c r="HU49" s="473"/>
      <c r="HV49" s="473"/>
      <c r="HW49" s="473"/>
      <c r="HX49" s="473"/>
      <c r="HY49" s="473"/>
      <c r="HZ49" s="473"/>
      <c r="IA49" s="473"/>
      <c r="IB49" s="473"/>
      <c r="IC49" s="473"/>
      <c r="ID49" s="473"/>
      <c r="IE49" s="473"/>
      <c r="IF49" s="473"/>
      <c r="IG49" s="473"/>
      <c r="IH49" s="473"/>
      <c r="II49" s="473"/>
      <c r="IJ49" s="473"/>
      <c r="IK49" s="473"/>
      <c r="IL49" s="473"/>
      <c r="IM49" s="473"/>
      <c r="IN49" s="473"/>
      <c r="IO49" s="473"/>
      <c r="IP49" s="473"/>
      <c r="IQ49" s="473"/>
      <c r="IR49" s="473"/>
      <c r="IS49" s="473"/>
      <c r="IT49" s="473"/>
      <c r="IU49" s="473"/>
      <c r="IV49" s="473"/>
      <c r="IW49" s="473"/>
      <c r="IX49" s="473"/>
      <c r="IY49" s="473"/>
      <c r="IZ49" s="473"/>
      <c r="JA49" s="473"/>
      <c r="JB49" s="473"/>
      <c r="JC49" s="473"/>
      <c r="JD49" s="473"/>
      <c r="JE49" s="473"/>
      <c r="JF49" s="473"/>
      <c r="JG49" s="473"/>
      <c r="JH49" s="473"/>
      <c r="JI49" s="473"/>
      <c r="JJ49" s="473"/>
      <c r="JK49" s="473"/>
      <c r="JL49" s="473"/>
      <c r="JM49" s="473"/>
      <c r="JN49" s="473"/>
      <c r="JO49" s="473"/>
      <c r="JP49" s="473"/>
      <c r="JQ49" s="473"/>
      <c r="JR49" s="473"/>
      <c r="JS49" s="473"/>
      <c r="JT49" s="473"/>
      <c r="JU49" s="473"/>
      <c r="JV49" s="473"/>
      <c r="JW49" s="473"/>
      <c r="JX49" s="473"/>
      <c r="JY49" s="473"/>
      <c r="JZ49" s="473"/>
      <c r="KA49" s="473"/>
      <c r="KB49" s="473"/>
      <c r="KC49" s="473"/>
      <c r="KD49" s="473"/>
      <c r="KE49" s="473"/>
      <c r="KF49" s="473"/>
      <c r="KG49" s="473"/>
      <c r="KH49" s="473"/>
      <c r="KI49" s="473"/>
      <c r="KJ49" s="473"/>
      <c r="KK49" s="473"/>
      <c r="KL49" s="473"/>
      <c r="KM49" s="473"/>
      <c r="KN49" s="473"/>
      <c r="KO49" s="473"/>
      <c r="KP49" s="473"/>
      <c r="KQ49" s="473"/>
      <c r="KR49" s="473"/>
      <c r="KS49" s="473"/>
      <c r="KT49" s="473"/>
      <c r="KU49" s="473"/>
      <c r="KV49" s="473"/>
      <c r="KW49" s="473"/>
      <c r="KX49" s="473"/>
      <c r="KY49" s="473"/>
      <c r="KZ49" s="473"/>
      <c r="LA49" s="473"/>
      <c r="LB49" s="473"/>
      <c r="LC49" s="473"/>
      <c r="LD49" s="473"/>
      <c r="LE49" s="473"/>
      <c r="LF49" s="473"/>
      <c r="LG49" s="473"/>
      <c r="LH49" s="473"/>
      <c r="LI49" s="473"/>
      <c r="LJ49" s="473"/>
      <c r="LK49" s="473"/>
      <c r="LL49" s="473"/>
      <c r="LM49" s="473"/>
      <c r="LN49" s="473"/>
      <c r="LO49" s="473"/>
      <c r="LP49" s="473"/>
      <c r="LQ49" s="473"/>
      <c r="LR49" s="473"/>
      <c r="LS49" s="473"/>
      <c r="LT49" s="473"/>
      <c r="LU49" s="473"/>
      <c r="LV49" s="473"/>
      <c r="LW49" s="473"/>
      <c r="LX49" s="473"/>
      <c r="LY49" s="473"/>
      <c r="LZ49" s="473"/>
      <c r="MA49" s="473"/>
      <c r="MB49" s="473"/>
      <c r="MC49" s="473"/>
      <c r="MD49" s="473"/>
      <c r="ME49" s="473"/>
      <c r="MF49" s="473"/>
      <c r="MG49" s="473"/>
      <c r="MH49" s="473"/>
      <c r="MI49" s="473"/>
      <c r="MJ49" s="473"/>
      <c r="MK49" s="473"/>
      <c r="ML49" s="473"/>
      <c r="MM49" s="473"/>
      <c r="MN49" s="473"/>
      <c r="MO49" s="473"/>
      <c r="MP49" s="473"/>
      <c r="MQ49" s="473"/>
      <c r="MR49" s="473"/>
      <c r="MS49" s="473"/>
      <c r="MT49" s="473"/>
      <c r="MU49" s="473"/>
      <c r="MV49" s="473"/>
      <c r="MW49" s="473"/>
      <c r="MX49" s="473"/>
      <c r="MY49" s="473"/>
      <c r="MZ49" s="473"/>
      <c r="NA49" s="473"/>
    </row>
    <row r="50" spans="1:365" s="474" customFormat="1" ht="20.25" customHeight="1">
      <c r="A50" s="454" t="str">
        <f t="shared" si="22"/>
        <v>GHOUIALA SMAILTFT-II-PL-0412</v>
      </c>
      <c r="B50" s="455" t="str">
        <f>IF($G50="","",VLOOKUP($G50,WPS!$D$1:$AN$995,35,0))</f>
        <v>TFT II / TFT SUD GAZ 
FIELD DEVELOPMENT</v>
      </c>
      <c r="C50" s="455" t="str">
        <f>IF($G50="","",VLOOKUP($G50,WPS!$D$1:$AN$995,33,0))</f>
        <v>API 1104</v>
      </c>
      <c r="D50" s="455" t="str">
        <f>IF($G50="","",VLOOKUP($G50,WPS!$D$1:$AN$995,34,0))</f>
        <v>API 1104</v>
      </c>
      <c r="E50" s="646" t="s">
        <v>681</v>
      </c>
      <c r="F50" s="644" t="s">
        <v>802</v>
      </c>
      <c r="G50" s="456" t="s">
        <v>598</v>
      </c>
      <c r="H50" s="563" t="s">
        <v>397</v>
      </c>
      <c r="I50" s="458">
        <v>12</v>
      </c>
      <c r="J50" s="563">
        <v>11.13</v>
      </c>
      <c r="K50" s="563" t="s">
        <v>164</v>
      </c>
      <c r="L50" s="459">
        <v>46266</v>
      </c>
      <c r="M50" s="563" t="s">
        <v>502</v>
      </c>
      <c r="N50" s="563" t="s">
        <v>164</v>
      </c>
      <c r="O50" s="566">
        <v>46267</v>
      </c>
      <c r="P50" s="565" t="s">
        <v>245</v>
      </c>
      <c r="Q50" s="656" t="s">
        <v>940</v>
      </c>
      <c r="R50" s="656" t="s">
        <v>940</v>
      </c>
      <c r="S50" s="468" t="s">
        <v>477</v>
      </c>
      <c r="T50" s="459">
        <v>46267</v>
      </c>
      <c r="U50" s="563" t="str">
        <f t="shared" si="32"/>
        <v>API5L_X52</v>
      </c>
      <c r="V50" s="563" t="str">
        <f>IF($G50="","",VLOOKUP($G50,WPS!$D$1:$AL$995,17,0))</f>
        <v xml:space="preserve">GMAW :With/Without Backing  FCAW:Without Backing </v>
      </c>
      <c r="W50" s="563" t="str">
        <f>IF($G50="","",VLOOKUP($G50,WPS!$D$1:$AL$995,25,0))</f>
        <v>WF-5</v>
      </c>
      <c r="X50" s="563" t="str">
        <f>IF($G50="","",VLOOKUP($G50,WPS!$D$1:$AL$995,26,0))</f>
        <v>WF-6e</v>
      </c>
      <c r="Y50" s="563" t="str">
        <f>IF($G50="","",VLOOKUP($G50,WPS!$D$1:$AL$995,27,0))</f>
        <v>A5.18</v>
      </c>
      <c r="Z50" s="563" t="str">
        <f>IF($G50="","",VLOOKUP($G50,WPS!$D$1:$AL$995,28,0))</f>
        <v>A5.20 or A5.36</v>
      </c>
      <c r="AA50" s="563" t="str">
        <f t="shared" si="23"/>
        <v>≥ 2,3/8''  (60,3mm)</v>
      </c>
      <c r="AB50" s="563" t="str">
        <f t="shared" si="24"/>
        <v>≤ 12,750''   323,9mm</v>
      </c>
      <c r="AC50" s="563" t="str">
        <f t="shared" si="25"/>
        <v xml:space="preserve"> SMAW ≥  3,9 mm</v>
      </c>
      <c r="AD50" s="563" t="str">
        <f t="shared" si="26"/>
        <v>≤ 19,05mm</v>
      </c>
      <c r="AE50" s="563" t="str">
        <f>IF(G50="","",VLOOKUP(G50,WPS!$D$1:$AH$4735,3,0))</f>
        <v>GMAW FCAW</v>
      </c>
      <c r="AF50" s="563" t="str">
        <f>IF(AND($G50&lt;&gt;"",$D50="API 1104"),H12,IF(AND($G50&lt;&gt;"",$D50="ASME IX"),VLOOKUP($G50,WPS!$D$1:$AZ$995,42,0),""))</f>
        <v>API5L_X52</v>
      </c>
      <c r="AG50" s="563" t="str">
        <f>IF(G50="","",VLOOKUP(G50,WPS!$D$1:$AH$4735,2,0))</f>
        <v>D</v>
      </c>
      <c r="AH50" s="563" t="str">
        <f t="shared" si="27"/>
        <v>1G</v>
      </c>
      <c r="AI50" s="563" t="str">
        <f t="shared" si="28"/>
        <v>semi auto</v>
      </c>
      <c r="AJ50" s="563" t="s">
        <v>34</v>
      </c>
      <c r="AK50" s="563" t="str">
        <f t="shared" si="29"/>
        <v>Rotation</v>
      </c>
      <c r="AL50" s="563" t="str">
        <f>IF($G50="","",VLOOKUP($G50,WPS!$D$1:$AL$995,18,0))</f>
        <v>100%CO2(Root &amp; Hot P)
80%Ar+20%Co2(F&amp;C)</v>
      </c>
      <c r="AM50" s="563" t="str">
        <f>IF($G50="","",VLOOKUP($G50,WPS!$D$1:$AL$995,19,0))</f>
        <v>Grp F N°5</v>
      </c>
      <c r="AN50" s="563" t="str">
        <f>IF($G50="","",VLOOKUP($G50,WPS!$D$1:$AL$995,20,0))</f>
        <v>Grp F N°7</v>
      </c>
      <c r="AO50" s="563" t="str">
        <f>IF($G50="","",VLOOKUP($G50,WPS!$D$1:$AL$995,21,0))</f>
        <v>A5.18</v>
      </c>
      <c r="AP50" s="563" t="str">
        <f>IF($G50="","",VLOOKUP($G50,WPS!$D$1:$AL$995,22,0))</f>
        <v>A5.20</v>
      </c>
      <c r="AQ50" s="563" t="str">
        <f>IF($G50="","",VLOOKUP($G50,WPS!$D$1:$AL$995,23,0))</f>
        <v>ER 70 S-6</v>
      </c>
      <c r="AR50" s="563" t="str">
        <f>IF($G50="","",VLOOKUP($G50,WPS!$D$1:$AL$995,24,0))</f>
        <v>E 71 T1 C</v>
      </c>
      <c r="AS50" s="563" t="str">
        <f t="shared" si="30"/>
        <v>F</v>
      </c>
      <c r="AT50" s="563" t="str">
        <f>IF($G50="","",VLOOKUP($G50,WPS!$D$1:$AL$995,29,0))</f>
        <v>DC</v>
      </c>
      <c r="AU50" s="563" t="str">
        <f>IF($G50="","",VLOOKUP($G50,WPS!$D$1:$AL$995,30,0))</f>
        <v>(+)</v>
      </c>
      <c r="AV50" s="563" t="str">
        <f>IF($G50="","",VLOOKUP($G50,WPS!$D$1:$AL$995,31,0))</f>
        <v>(+)</v>
      </c>
      <c r="AW50" s="563" t="str">
        <f t="shared" si="31"/>
        <v>GMAW :With/Without  FCAW  : With</v>
      </c>
      <c r="AX50" s="563" t="str">
        <f>IF($G50="","",VLOOKUP($G50,WPS!$D$1:$AL$995,15,0))</f>
        <v>50°C Min</v>
      </c>
      <c r="AY50" s="563" t="str">
        <f>IF($G50="","",VLOOKUP($G50,WPS!$D$1:$AX$995,44,0))</f>
        <v>ASME B31.3 édition 2020</v>
      </c>
      <c r="AZ50" s="563">
        <f>IFERROR(VLOOKUP(I50,Feuil1!$O$4:$P$34,2,0),"")</f>
        <v>323.85000000000002</v>
      </c>
      <c r="BA50" s="563"/>
      <c r="BB50" s="563">
        <f>IFERROR(VLOOKUP(I50,Feuil1!$O$4:$P$32,2,0),"")</f>
        <v>323.85000000000002</v>
      </c>
      <c r="BC50" s="563" t="str">
        <f>IF($G50="","",VLOOKUP($G50,WPS!$D$1:$AL$995,2,0))</f>
        <v>D</v>
      </c>
      <c r="BD50" s="509" t="str">
        <f>IF(M50='VT-PPL'!$Y$6,1,"")</f>
        <v/>
      </c>
      <c r="BE50" s="510" t="str">
        <f>IF(BD50="","",COUNTIF(BD$2:$BD50,BD50))</f>
        <v/>
      </c>
      <c r="BF50" s="509" t="str">
        <f>IF(P50='RT-PPL'!$Q$6,1,"")</f>
        <v/>
      </c>
      <c r="BG50" s="511" t="str">
        <f>IF(BF50="","",COUNTIF(BF$2:$BF50,BF50))</f>
        <v/>
      </c>
      <c r="BH50" s="508" t="str">
        <f>+IF(L50=HOMO!$K$4,1,"")</f>
        <v/>
      </c>
      <c r="BI50" s="510" t="str">
        <f>IF(BH50="","",COUNTIF(BH$2:$BH50,BH50))</f>
        <v/>
      </c>
      <c r="BJ50" s="509" t="str">
        <f>IF(AND(K50="A",M50=Prog!$L$12),1,"")</f>
        <v/>
      </c>
      <c r="BK50" s="510" t="str">
        <f>IF(BJ50="","",COUNTIF(BJ$2:$BJ50,BJ50))</f>
        <v/>
      </c>
      <c r="BL50" s="562">
        <v>49</v>
      </c>
      <c r="BM50" s="506"/>
      <c r="BN50" s="473"/>
      <c r="BO50" s="473"/>
      <c r="BP50" s="473"/>
      <c r="BQ50" s="473"/>
      <c r="BR50" s="473"/>
      <c r="BS50" s="473"/>
      <c r="BT50" s="473"/>
      <c r="BU50" s="473"/>
      <c r="BV50" s="473"/>
      <c r="BW50" s="473"/>
      <c r="BX50" s="473"/>
      <c r="BY50" s="473"/>
      <c r="BZ50" s="473"/>
      <c r="CA50" s="473"/>
      <c r="CB50" s="473"/>
      <c r="CC50" s="473"/>
      <c r="CD50" s="473"/>
      <c r="CE50" s="473"/>
      <c r="CF50" s="473"/>
      <c r="CG50" s="473"/>
      <c r="CH50" s="473"/>
      <c r="CI50" s="473"/>
      <c r="CJ50" s="473"/>
      <c r="CK50" s="473"/>
      <c r="CL50" s="473"/>
      <c r="CM50" s="473"/>
      <c r="CN50" s="473"/>
      <c r="CO50" s="473"/>
      <c r="CP50" s="473"/>
      <c r="CQ50" s="473"/>
      <c r="CR50" s="473"/>
      <c r="CS50" s="473"/>
      <c r="CT50" s="473"/>
      <c r="CU50" s="473"/>
      <c r="CV50" s="473"/>
      <c r="CW50" s="473"/>
      <c r="CX50" s="473"/>
      <c r="CY50" s="473"/>
      <c r="CZ50" s="473"/>
      <c r="DA50" s="473"/>
      <c r="DB50" s="473"/>
      <c r="DC50" s="473"/>
      <c r="DD50" s="473"/>
      <c r="DE50" s="473"/>
      <c r="DF50" s="473"/>
      <c r="DG50" s="473"/>
      <c r="DH50" s="473"/>
      <c r="DI50" s="473"/>
      <c r="DJ50" s="473"/>
      <c r="DK50" s="473"/>
      <c r="DL50" s="473"/>
      <c r="DM50" s="473"/>
      <c r="DN50" s="473"/>
      <c r="DO50" s="473"/>
      <c r="DP50" s="473"/>
      <c r="DQ50" s="473"/>
      <c r="DR50" s="473"/>
      <c r="DS50" s="473"/>
      <c r="DT50" s="473"/>
      <c r="DU50" s="473"/>
      <c r="DV50" s="473"/>
      <c r="DW50" s="473"/>
      <c r="DX50" s="473"/>
      <c r="DY50" s="473"/>
      <c r="DZ50" s="473"/>
      <c r="EA50" s="473"/>
      <c r="EB50" s="473"/>
      <c r="EC50" s="473"/>
      <c r="ED50" s="473"/>
      <c r="EE50" s="473"/>
      <c r="EF50" s="473"/>
      <c r="EG50" s="473"/>
      <c r="EH50" s="473"/>
      <c r="EI50" s="473"/>
      <c r="EJ50" s="473"/>
      <c r="EK50" s="473"/>
      <c r="EL50" s="473"/>
      <c r="EM50" s="473"/>
      <c r="EN50" s="473"/>
      <c r="EO50" s="473"/>
      <c r="EP50" s="473"/>
      <c r="EQ50" s="473"/>
      <c r="ER50" s="473"/>
      <c r="ES50" s="473"/>
      <c r="ET50" s="473"/>
      <c r="EU50" s="473"/>
      <c r="EV50" s="473"/>
      <c r="EW50" s="473"/>
      <c r="EX50" s="473"/>
      <c r="EY50" s="473"/>
      <c r="EZ50" s="473"/>
      <c r="FA50" s="473"/>
      <c r="FB50" s="473"/>
      <c r="FC50" s="473"/>
      <c r="FD50" s="473"/>
      <c r="FE50" s="473"/>
      <c r="FF50" s="473"/>
      <c r="FG50" s="473"/>
      <c r="FH50" s="473"/>
      <c r="FI50" s="473"/>
      <c r="FJ50" s="473"/>
      <c r="FK50" s="473"/>
      <c r="FL50" s="473"/>
      <c r="FM50" s="473"/>
      <c r="FN50" s="473"/>
      <c r="FO50" s="473"/>
      <c r="FP50" s="473"/>
      <c r="FQ50" s="473"/>
      <c r="FR50" s="473"/>
      <c r="FS50" s="473"/>
      <c r="FT50" s="473"/>
      <c r="FU50" s="473"/>
      <c r="FV50" s="473"/>
      <c r="FW50" s="473"/>
      <c r="FX50" s="473"/>
      <c r="FY50" s="473"/>
      <c r="FZ50" s="473"/>
      <c r="GA50" s="473"/>
      <c r="GB50" s="473"/>
      <c r="GC50" s="473"/>
      <c r="GD50" s="473"/>
      <c r="GE50" s="473"/>
      <c r="GF50" s="473"/>
      <c r="GG50" s="473"/>
      <c r="GH50" s="473"/>
      <c r="GI50" s="473"/>
      <c r="GJ50" s="473"/>
      <c r="GK50" s="473"/>
      <c r="GL50" s="473"/>
      <c r="GM50" s="473"/>
      <c r="GN50" s="473"/>
      <c r="GO50" s="473"/>
      <c r="GP50" s="473"/>
      <c r="GQ50" s="473"/>
      <c r="GR50" s="473"/>
      <c r="GS50" s="473"/>
      <c r="GT50" s="473"/>
      <c r="GU50" s="473"/>
      <c r="GV50" s="473"/>
      <c r="GW50" s="473"/>
      <c r="GX50" s="473"/>
      <c r="GY50" s="473"/>
      <c r="GZ50" s="473"/>
      <c r="HA50" s="473"/>
      <c r="HB50" s="473"/>
      <c r="HC50" s="473"/>
      <c r="HD50" s="473"/>
      <c r="HE50" s="473"/>
      <c r="HF50" s="473"/>
      <c r="HG50" s="473"/>
      <c r="HH50" s="473"/>
      <c r="HI50" s="473"/>
      <c r="HJ50" s="473"/>
      <c r="HK50" s="473"/>
      <c r="HL50" s="473"/>
      <c r="HM50" s="473"/>
      <c r="HN50" s="473"/>
      <c r="HO50" s="473"/>
      <c r="HP50" s="473"/>
      <c r="HQ50" s="473"/>
      <c r="HR50" s="473"/>
      <c r="HS50" s="473"/>
      <c r="HT50" s="473"/>
      <c r="HU50" s="473"/>
      <c r="HV50" s="473"/>
      <c r="HW50" s="473"/>
      <c r="HX50" s="473"/>
      <c r="HY50" s="473"/>
      <c r="HZ50" s="473"/>
      <c r="IA50" s="473"/>
      <c r="IB50" s="473"/>
      <c r="IC50" s="473"/>
      <c r="ID50" s="473"/>
      <c r="IE50" s="473"/>
      <c r="IF50" s="473"/>
      <c r="IG50" s="473"/>
      <c r="IH50" s="473"/>
      <c r="II50" s="473"/>
      <c r="IJ50" s="473"/>
      <c r="IK50" s="473"/>
      <c r="IL50" s="473"/>
      <c r="IM50" s="473"/>
      <c r="IN50" s="473"/>
      <c r="IO50" s="473"/>
      <c r="IP50" s="473"/>
      <c r="IQ50" s="473"/>
      <c r="IR50" s="473"/>
      <c r="IS50" s="473"/>
      <c r="IT50" s="473"/>
      <c r="IU50" s="473"/>
      <c r="IV50" s="473"/>
      <c r="IW50" s="473"/>
      <c r="IX50" s="473"/>
      <c r="IY50" s="473"/>
      <c r="IZ50" s="473"/>
      <c r="JA50" s="473"/>
      <c r="JB50" s="473"/>
      <c r="JC50" s="473"/>
      <c r="JD50" s="473"/>
      <c r="JE50" s="473"/>
      <c r="JF50" s="473"/>
      <c r="JG50" s="473"/>
      <c r="JH50" s="473"/>
      <c r="JI50" s="473"/>
      <c r="JJ50" s="473"/>
      <c r="JK50" s="473"/>
      <c r="JL50" s="473"/>
      <c r="JM50" s="473"/>
      <c r="JN50" s="473"/>
      <c r="JO50" s="473"/>
      <c r="JP50" s="473"/>
      <c r="JQ50" s="473"/>
      <c r="JR50" s="473"/>
      <c r="JS50" s="473"/>
      <c r="JT50" s="473"/>
      <c r="JU50" s="473"/>
      <c r="JV50" s="473"/>
      <c r="JW50" s="473"/>
      <c r="JX50" s="473"/>
      <c r="JY50" s="473"/>
      <c r="JZ50" s="473"/>
      <c r="KA50" s="473"/>
      <c r="KB50" s="473"/>
      <c r="KC50" s="473"/>
      <c r="KD50" s="473"/>
      <c r="KE50" s="473"/>
      <c r="KF50" s="473"/>
      <c r="KG50" s="473"/>
      <c r="KH50" s="473"/>
      <c r="KI50" s="473"/>
      <c r="KJ50" s="473"/>
      <c r="KK50" s="473"/>
      <c r="KL50" s="473"/>
      <c r="KM50" s="473"/>
      <c r="KN50" s="473"/>
      <c r="KO50" s="473"/>
      <c r="KP50" s="473"/>
      <c r="KQ50" s="473"/>
      <c r="KR50" s="473"/>
      <c r="KS50" s="473"/>
      <c r="KT50" s="473"/>
      <c r="KU50" s="473"/>
      <c r="KV50" s="473"/>
      <c r="KW50" s="473"/>
      <c r="KX50" s="473"/>
      <c r="KY50" s="473"/>
      <c r="KZ50" s="473"/>
      <c r="LA50" s="473"/>
      <c r="LB50" s="473"/>
      <c r="LC50" s="473"/>
      <c r="LD50" s="473"/>
      <c r="LE50" s="473"/>
      <c r="LF50" s="473"/>
      <c r="LG50" s="473"/>
      <c r="LH50" s="473"/>
      <c r="LI50" s="473"/>
      <c r="LJ50" s="473"/>
      <c r="LK50" s="473"/>
      <c r="LL50" s="473"/>
      <c r="LM50" s="473"/>
      <c r="LN50" s="473"/>
      <c r="LO50" s="473"/>
      <c r="LP50" s="473"/>
      <c r="LQ50" s="473"/>
      <c r="LR50" s="473"/>
      <c r="LS50" s="473"/>
      <c r="LT50" s="473"/>
      <c r="LU50" s="473"/>
      <c r="LV50" s="473"/>
      <c r="LW50" s="473"/>
      <c r="LX50" s="473"/>
      <c r="LY50" s="473"/>
      <c r="LZ50" s="473"/>
      <c r="MA50" s="473"/>
      <c r="MB50" s="473"/>
      <c r="MC50" s="473"/>
      <c r="MD50" s="473"/>
      <c r="ME50" s="473"/>
      <c r="MF50" s="473"/>
      <c r="MG50" s="473"/>
      <c r="MH50" s="473"/>
      <c r="MI50" s="473"/>
      <c r="MJ50" s="473"/>
      <c r="MK50" s="473"/>
      <c r="ML50" s="473"/>
      <c r="MM50" s="473"/>
      <c r="MN50" s="473"/>
      <c r="MO50" s="473"/>
      <c r="MP50" s="473"/>
      <c r="MQ50" s="473"/>
      <c r="MR50" s="473"/>
      <c r="MS50" s="473"/>
      <c r="MT50" s="473"/>
      <c r="MU50" s="473"/>
      <c r="MV50" s="473"/>
      <c r="MW50" s="473"/>
      <c r="MX50" s="473"/>
      <c r="MY50" s="473"/>
      <c r="MZ50" s="473"/>
      <c r="NA50" s="473"/>
    </row>
    <row r="51" spans="1:365" s="474" customFormat="1" ht="20.25" customHeight="1">
      <c r="A51" s="454" t="str">
        <f t="shared" si="22"/>
        <v>RACHEDI ABDELAH TFT-II-PL-0412</v>
      </c>
      <c r="B51" s="455" t="str">
        <f>IF($G51="","",VLOOKUP($G51,WPS!$D$1:$AN$995,35,0))</f>
        <v>TFT II / TFT SUD GAZ 
FIELD DEVELOPMENT</v>
      </c>
      <c r="C51" s="455" t="str">
        <f>IF($G51="","",VLOOKUP($G51,WPS!$D$1:$AN$995,33,0))</f>
        <v>API 1104</v>
      </c>
      <c r="D51" s="455" t="str">
        <f>IF($G51="","",VLOOKUP($G51,WPS!$D$1:$AN$995,34,0))</f>
        <v>API 1104</v>
      </c>
      <c r="E51" s="646" t="s">
        <v>683</v>
      </c>
      <c r="F51" s="644" t="s">
        <v>804</v>
      </c>
      <c r="G51" s="456" t="s">
        <v>598</v>
      </c>
      <c r="H51" s="563" t="s">
        <v>397</v>
      </c>
      <c r="I51" s="458">
        <v>12</v>
      </c>
      <c r="J51" s="563">
        <v>11.13</v>
      </c>
      <c r="K51" s="563" t="s">
        <v>164</v>
      </c>
      <c r="L51" s="459">
        <v>46266</v>
      </c>
      <c r="M51" s="563" t="s">
        <v>502</v>
      </c>
      <c r="N51" s="563" t="s">
        <v>164</v>
      </c>
      <c r="O51" s="566">
        <v>46267</v>
      </c>
      <c r="P51" s="565" t="s">
        <v>245</v>
      </c>
      <c r="Q51" s="656" t="s">
        <v>940</v>
      </c>
      <c r="R51" s="656" t="s">
        <v>940</v>
      </c>
      <c r="S51" s="468" t="s">
        <v>478</v>
      </c>
      <c r="T51" s="459">
        <v>46267</v>
      </c>
      <c r="U51" s="563" t="str">
        <f t="shared" si="32"/>
        <v>API5L_X52</v>
      </c>
      <c r="V51" s="563" t="str">
        <f>IF($G51="","",VLOOKUP($G51,WPS!$D$1:$AL$995,17,0))</f>
        <v xml:space="preserve">GMAW :With/Without Backing  FCAW:Without Backing </v>
      </c>
      <c r="W51" s="563" t="str">
        <f>IF($G51="","",VLOOKUP($G51,WPS!$D$1:$AL$995,25,0))</f>
        <v>WF-5</v>
      </c>
      <c r="X51" s="563" t="str">
        <f>IF($G51="","",VLOOKUP($G51,WPS!$D$1:$AL$995,26,0))</f>
        <v>WF-6e</v>
      </c>
      <c r="Y51" s="563" t="str">
        <f>IF($G51="","",VLOOKUP($G51,WPS!$D$1:$AL$995,27,0))</f>
        <v>A5.18</v>
      </c>
      <c r="Z51" s="563" t="str">
        <f>IF($G51="","",VLOOKUP($G51,WPS!$D$1:$AL$995,28,0))</f>
        <v>A5.20 or A5.36</v>
      </c>
      <c r="AA51" s="563" t="str">
        <f t="shared" si="23"/>
        <v>≥ 2,3/8''  (60,3mm)</v>
      </c>
      <c r="AB51" s="563" t="str">
        <f t="shared" si="24"/>
        <v>≤ 12,750''   323,9mm</v>
      </c>
      <c r="AC51" s="563" t="str">
        <f t="shared" si="25"/>
        <v xml:space="preserve"> SMAW ≥  3,9 mm</v>
      </c>
      <c r="AD51" s="563" t="str">
        <f t="shared" si="26"/>
        <v>≤ 19,05mm</v>
      </c>
      <c r="AE51" s="563" t="str">
        <f>IF(G51="","",VLOOKUP(G51,WPS!$D$1:$AH$4735,3,0))</f>
        <v>GMAW FCAW</v>
      </c>
      <c r="AF51" s="563" t="str">
        <f>IF(AND($G51&lt;&gt;"",$D51="API 1104"),H13,IF(AND($G51&lt;&gt;"",$D51="ASME IX"),VLOOKUP($G51,WPS!$D$1:$AZ$995,42,0),""))</f>
        <v>API5L_X52</v>
      </c>
      <c r="AG51" s="563" t="str">
        <f>IF(G51="","",VLOOKUP(G51,WPS!$D$1:$AH$4735,2,0))</f>
        <v>D</v>
      </c>
      <c r="AH51" s="563" t="str">
        <f t="shared" si="27"/>
        <v>1G</v>
      </c>
      <c r="AI51" s="563" t="str">
        <f t="shared" si="28"/>
        <v>semi auto</v>
      </c>
      <c r="AJ51" s="563" t="s">
        <v>34</v>
      </c>
      <c r="AK51" s="563" t="str">
        <f t="shared" si="29"/>
        <v>Rotation</v>
      </c>
      <c r="AL51" s="563" t="str">
        <f>IF($G51="","",VLOOKUP($G51,WPS!$D$1:$AL$995,18,0))</f>
        <v>100%CO2(Root &amp; Hot P)
80%Ar+20%Co2(F&amp;C)</v>
      </c>
      <c r="AM51" s="563" t="str">
        <f>IF($G51="","",VLOOKUP($G51,WPS!$D$1:$AL$995,19,0))</f>
        <v>Grp F N°5</v>
      </c>
      <c r="AN51" s="563" t="str">
        <f>IF($G51="","",VLOOKUP($G51,WPS!$D$1:$AL$995,20,0))</f>
        <v>Grp F N°7</v>
      </c>
      <c r="AO51" s="563" t="str">
        <f>IF($G51="","",VLOOKUP($G51,WPS!$D$1:$AL$995,21,0))</f>
        <v>A5.18</v>
      </c>
      <c r="AP51" s="563" t="str">
        <f>IF($G51="","",VLOOKUP($G51,WPS!$D$1:$AL$995,22,0))</f>
        <v>A5.20</v>
      </c>
      <c r="AQ51" s="563" t="str">
        <f>IF($G51="","",VLOOKUP($G51,WPS!$D$1:$AL$995,23,0))</f>
        <v>ER 70 S-6</v>
      </c>
      <c r="AR51" s="563" t="str">
        <f>IF($G51="","",VLOOKUP($G51,WPS!$D$1:$AL$995,24,0))</f>
        <v>E 71 T1 C</v>
      </c>
      <c r="AS51" s="563" t="str">
        <f t="shared" si="30"/>
        <v>F</v>
      </c>
      <c r="AT51" s="563" t="str">
        <f>IF($G51="","",VLOOKUP($G51,WPS!$D$1:$AL$995,29,0))</f>
        <v>DC</v>
      </c>
      <c r="AU51" s="563" t="str">
        <f>IF($G51="","",VLOOKUP($G51,WPS!$D$1:$AL$995,30,0))</f>
        <v>(+)</v>
      </c>
      <c r="AV51" s="563" t="str">
        <f>IF($G51="","",VLOOKUP($G51,WPS!$D$1:$AL$995,31,0))</f>
        <v>(+)</v>
      </c>
      <c r="AW51" s="563" t="str">
        <f t="shared" si="31"/>
        <v>GMAW :With/Without  FCAW  : With</v>
      </c>
      <c r="AX51" s="563" t="str">
        <f>IF($G51="","",VLOOKUP($G51,WPS!$D$1:$AL$995,15,0))</f>
        <v>50°C Min</v>
      </c>
      <c r="AY51" s="563" t="str">
        <f>IF($G51="","",VLOOKUP($G51,WPS!$D$1:$AX$995,44,0))</f>
        <v>ASME B31.3 édition 2020</v>
      </c>
      <c r="AZ51" s="563">
        <f>IFERROR(VLOOKUP(I51,Feuil1!$O$4:$P$34,2,0),"")</f>
        <v>323.85000000000002</v>
      </c>
      <c r="BA51" s="563"/>
      <c r="BB51" s="563">
        <f>IFERROR(VLOOKUP(I51,Feuil1!$O$4:$P$32,2,0),"")</f>
        <v>323.85000000000002</v>
      </c>
      <c r="BC51" s="563" t="str">
        <f>IF($G51="","",VLOOKUP($G51,WPS!$D$1:$AL$995,2,0))</f>
        <v>D</v>
      </c>
      <c r="BD51" s="509" t="str">
        <f>IF(M51='VT-PPL'!$Y$6,1,"")</f>
        <v/>
      </c>
      <c r="BE51" s="510" t="str">
        <f>IF(BD51="","",COUNTIF(BD$2:$BD51,BD51))</f>
        <v/>
      </c>
      <c r="BF51" s="509" t="str">
        <f>IF(P51='RT-PPL'!$Q$6,1,"")</f>
        <v/>
      </c>
      <c r="BG51" s="511" t="str">
        <f>IF(BF51="","",COUNTIF(BF$2:$BF51,BF51))</f>
        <v/>
      </c>
      <c r="BH51" s="508" t="str">
        <f>+IF(L51=HOMO!$K$4,1,"")</f>
        <v/>
      </c>
      <c r="BI51" s="510" t="str">
        <f>IF(BH51="","",COUNTIF(BH$2:$BH51,BH51))</f>
        <v/>
      </c>
      <c r="BJ51" s="509" t="str">
        <f>IF(AND(K51="A",M51=Prog!$L$12),1,"")</f>
        <v/>
      </c>
      <c r="BK51" s="510" t="str">
        <f>IF(BJ51="","",COUNTIF(BJ$2:$BJ51,BJ51))</f>
        <v/>
      </c>
      <c r="BL51" s="562">
        <v>50</v>
      </c>
      <c r="BM51" s="506"/>
      <c r="BN51" s="473"/>
      <c r="BO51" s="473"/>
      <c r="BP51" s="473"/>
      <c r="BQ51" s="473"/>
      <c r="BR51" s="473"/>
      <c r="BS51" s="473"/>
      <c r="BT51" s="473"/>
      <c r="BU51" s="473"/>
      <c r="BV51" s="473"/>
      <c r="BW51" s="473"/>
      <c r="BX51" s="473"/>
      <c r="BY51" s="473"/>
      <c r="BZ51" s="473"/>
      <c r="CA51" s="473"/>
      <c r="CB51" s="473"/>
      <c r="CC51" s="473"/>
      <c r="CD51" s="473"/>
      <c r="CE51" s="473"/>
      <c r="CF51" s="473"/>
      <c r="CG51" s="473"/>
      <c r="CH51" s="473"/>
      <c r="CI51" s="473"/>
      <c r="CJ51" s="473"/>
      <c r="CK51" s="473"/>
      <c r="CL51" s="473"/>
      <c r="CM51" s="473"/>
      <c r="CN51" s="473"/>
      <c r="CO51" s="473"/>
      <c r="CP51" s="473"/>
      <c r="CQ51" s="473"/>
      <c r="CR51" s="473"/>
      <c r="CS51" s="473"/>
      <c r="CT51" s="473"/>
      <c r="CU51" s="473"/>
      <c r="CV51" s="473"/>
      <c r="CW51" s="473"/>
      <c r="CX51" s="473"/>
      <c r="CY51" s="473"/>
      <c r="CZ51" s="473"/>
      <c r="DA51" s="473"/>
      <c r="DB51" s="473"/>
      <c r="DC51" s="473"/>
      <c r="DD51" s="473"/>
      <c r="DE51" s="473"/>
      <c r="DF51" s="473"/>
      <c r="DG51" s="473"/>
      <c r="DH51" s="473"/>
      <c r="DI51" s="473"/>
      <c r="DJ51" s="473"/>
      <c r="DK51" s="473"/>
      <c r="DL51" s="473"/>
      <c r="DM51" s="473"/>
      <c r="DN51" s="473"/>
      <c r="DO51" s="473"/>
      <c r="DP51" s="473"/>
      <c r="DQ51" s="473"/>
      <c r="DR51" s="473"/>
      <c r="DS51" s="473"/>
      <c r="DT51" s="473"/>
      <c r="DU51" s="473"/>
      <c r="DV51" s="473"/>
      <c r="DW51" s="473"/>
      <c r="DX51" s="473"/>
      <c r="DY51" s="473"/>
      <c r="DZ51" s="473"/>
      <c r="EA51" s="473"/>
      <c r="EB51" s="473"/>
      <c r="EC51" s="473"/>
      <c r="ED51" s="473"/>
      <c r="EE51" s="473"/>
      <c r="EF51" s="473"/>
      <c r="EG51" s="473"/>
      <c r="EH51" s="473"/>
      <c r="EI51" s="473"/>
      <c r="EJ51" s="473"/>
      <c r="EK51" s="473"/>
      <c r="EL51" s="473"/>
      <c r="EM51" s="473"/>
      <c r="EN51" s="473"/>
      <c r="EO51" s="473"/>
      <c r="EP51" s="473"/>
      <c r="EQ51" s="473"/>
      <c r="ER51" s="473"/>
      <c r="ES51" s="473"/>
      <c r="ET51" s="473"/>
      <c r="EU51" s="473"/>
      <c r="EV51" s="473"/>
      <c r="EW51" s="473"/>
      <c r="EX51" s="473"/>
      <c r="EY51" s="473"/>
      <c r="EZ51" s="473"/>
      <c r="FA51" s="473"/>
      <c r="FB51" s="473"/>
      <c r="FC51" s="473"/>
      <c r="FD51" s="473"/>
      <c r="FE51" s="473"/>
      <c r="FF51" s="473"/>
      <c r="FG51" s="473"/>
      <c r="FH51" s="473"/>
      <c r="FI51" s="473"/>
      <c r="FJ51" s="473"/>
      <c r="FK51" s="473"/>
      <c r="FL51" s="473"/>
      <c r="FM51" s="473"/>
      <c r="FN51" s="473"/>
      <c r="FO51" s="473"/>
      <c r="FP51" s="473"/>
      <c r="FQ51" s="473"/>
      <c r="FR51" s="473"/>
      <c r="FS51" s="473"/>
      <c r="FT51" s="473"/>
      <c r="FU51" s="473"/>
      <c r="FV51" s="473"/>
      <c r="FW51" s="473"/>
      <c r="FX51" s="473"/>
      <c r="FY51" s="473"/>
      <c r="FZ51" s="473"/>
      <c r="GA51" s="473"/>
      <c r="GB51" s="473"/>
      <c r="GC51" s="473"/>
      <c r="GD51" s="473"/>
      <c r="GE51" s="473"/>
      <c r="GF51" s="473"/>
      <c r="GG51" s="473"/>
      <c r="GH51" s="473"/>
      <c r="GI51" s="473"/>
      <c r="GJ51" s="473"/>
      <c r="GK51" s="473"/>
      <c r="GL51" s="473"/>
      <c r="GM51" s="473"/>
      <c r="GN51" s="473"/>
      <c r="GO51" s="473"/>
      <c r="GP51" s="473"/>
      <c r="GQ51" s="473"/>
      <c r="GR51" s="473"/>
      <c r="GS51" s="473"/>
      <c r="GT51" s="473"/>
      <c r="GU51" s="473"/>
      <c r="GV51" s="473"/>
      <c r="GW51" s="473"/>
      <c r="GX51" s="473"/>
      <c r="GY51" s="473"/>
      <c r="GZ51" s="473"/>
      <c r="HA51" s="473"/>
      <c r="HB51" s="473"/>
      <c r="HC51" s="473"/>
      <c r="HD51" s="473"/>
      <c r="HE51" s="473"/>
      <c r="HF51" s="473"/>
      <c r="HG51" s="473"/>
      <c r="HH51" s="473"/>
      <c r="HI51" s="473"/>
      <c r="HJ51" s="473"/>
      <c r="HK51" s="473"/>
      <c r="HL51" s="473"/>
      <c r="HM51" s="473"/>
      <c r="HN51" s="473"/>
      <c r="HO51" s="473"/>
      <c r="HP51" s="473"/>
      <c r="HQ51" s="473"/>
      <c r="HR51" s="473"/>
      <c r="HS51" s="473"/>
      <c r="HT51" s="473"/>
      <c r="HU51" s="473"/>
      <c r="HV51" s="473"/>
      <c r="HW51" s="473"/>
      <c r="HX51" s="473"/>
      <c r="HY51" s="473"/>
      <c r="HZ51" s="473"/>
      <c r="IA51" s="473"/>
      <c r="IB51" s="473"/>
      <c r="IC51" s="473"/>
      <c r="ID51" s="473"/>
      <c r="IE51" s="473"/>
      <c r="IF51" s="473"/>
      <c r="IG51" s="473"/>
      <c r="IH51" s="473"/>
      <c r="II51" s="473"/>
      <c r="IJ51" s="473"/>
      <c r="IK51" s="473"/>
      <c r="IL51" s="473"/>
      <c r="IM51" s="473"/>
      <c r="IN51" s="473"/>
      <c r="IO51" s="473"/>
      <c r="IP51" s="473"/>
      <c r="IQ51" s="473"/>
      <c r="IR51" s="473"/>
      <c r="IS51" s="473"/>
      <c r="IT51" s="473"/>
      <c r="IU51" s="473"/>
      <c r="IV51" s="473"/>
      <c r="IW51" s="473"/>
      <c r="IX51" s="473"/>
      <c r="IY51" s="473"/>
      <c r="IZ51" s="473"/>
      <c r="JA51" s="473"/>
      <c r="JB51" s="473"/>
      <c r="JC51" s="473"/>
      <c r="JD51" s="473"/>
      <c r="JE51" s="473"/>
      <c r="JF51" s="473"/>
      <c r="JG51" s="473"/>
      <c r="JH51" s="473"/>
      <c r="JI51" s="473"/>
      <c r="JJ51" s="473"/>
      <c r="JK51" s="473"/>
      <c r="JL51" s="473"/>
      <c r="JM51" s="473"/>
      <c r="JN51" s="473"/>
      <c r="JO51" s="473"/>
      <c r="JP51" s="473"/>
      <c r="JQ51" s="473"/>
      <c r="JR51" s="473"/>
      <c r="JS51" s="473"/>
      <c r="JT51" s="473"/>
      <c r="JU51" s="473"/>
      <c r="JV51" s="473"/>
      <c r="JW51" s="473"/>
      <c r="JX51" s="473"/>
      <c r="JY51" s="473"/>
      <c r="JZ51" s="473"/>
      <c r="KA51" s="473"/>
      <c r="KB51" s="473"/>
      <c r="KC51" s="473"/>
      <c r="KD51" s="473"/>
      <c r="KE51" s="473"/>
      <c r="KF51" s="473"/>
      <c r="KG51" s="473"/>
      <c r="KH51" s="473"/>
      <c r="KI51" s="473"/>
      <c r="KJ51" s="473"/>
      <c r="KK51" s="473"/>
      <c r="KL51" s="473"/>
      <c r="KM51" s="473"/>
      <c r="KN51" s="473"/>
      <c r="KO51" s="473"/>
      <c r="KP51" s="473"/>
      <c r="KQ51" s="473"/>
      <c r="KR51" s="473"/>
      <c r="KS51" s="473"/>
      <c r="KT51" s="473"/>
      <c r="KU51" s="473"/>
      <c r="KV51" s="473"/>
      <c r="KW51" s="473"/>
      <c r="KX51" s="473"/>
      <c r="KY51" s="473"/>
      <c r="KZ51" s="473"/>
      <c r="LA51" s="473"/>
      <c r="LB51" s="473"/>
      <c r="LC51" s="473"/>
      <c r="LD51" s="473"/>
      <c r="LE51" s="473"/>
      <c r="LF51" s="473"/>
      <c r="LG51" s="473"/>
      <c r="LH51" s="473"/>
      <c r="LI51" s="473"/>
      <c r="LJ51" s="473"/>
      <c r="LK51" s="473"/>
      <c r="LL51" s="473"/>
      <c r="LM51" s="473"/>
      <c r="LN51" s="473"/>
      <c r="LO51" s="473"/>
      <c r="LP51" s="473"/>
      <c r="LQ51" s="473"/>
      <c r="LR51" s="473"/>
      <c r="LS51" s="473"/>
      <c r="LT51" s="473"/>
      <c r="LU51" s="473"/>
      <c r="LV51" s="473"/>
      <c r="LW51" s="473"/>
      <c r="LX51" s="473"/>
      <c r="LY51" s="473"/>
      <c r="LZ51" s="473"/>
      <c r="MA51" s="473"/>
      <c r="MB51" s="473"/>
      <c r="MC51" s="473"/>
      <c r="MD51" s="473"/>
      <c r="ME51" s="473"/>
      <c r="MF51" s="473"/>
      <c r="MG51" s="473"/>
      <c r="MH51" s="473"/>
      <c r="MI51" s="473"/>
      <c r="MJ51" s="473"/>
      <c r="MK51" s="473"/>
      <c r="ML51" s="473"/>
      <c r="MM51" s="473"/>
      <c r="MN51" s="473"/>
      <c r="MO51" s="473"/>
      <c r="MP51" s="473"/>
      <c r="MQ51" s="473"/>
      <c r="MR51" s="473"/>
      <c r="MS51" s="473"/>
      <c r="MT51" s="473"/>
      <c r="MU51" s="473"/>
      <c r="MV51" s="473"/>
      <c r="MW51" s="473"/>
      <c r="MX51" s="473"/>
      <c r="MY51" s="473"/>
      <c r="MZ51" s="473"/>
      <c r="NA51" s="473"/>
    </row>
    <row r="52" spans="1:365" s="474" customFormat="1" ht="20.25" customHeight="1">
      <c r="A52" s="454" t="str">
        <f t="shared" si="22"/>
        <v>BOUNOUAR AGHILESTFT-II-PL-076</v>
      </c>
      <c r="B52" s="455" t="str">
        <f>IF($G52="","",VLOOKUP($G52,WPS!$D$1:$AN$995,35,0))</f>
        <v>TFT II / TFT SUD GAZ 
FIELD DEVELOPMENT</v>
      </c>
      <c r="C52" s="455" t="str">
        <f>IF($G52="","",VLOOKUP($G52,WPS!$D$1:$AN$995,33,0))</f>
        <v>API 1104</v>
      </c>
      <c r="D52" s="455" t="str">
        <f>IF($G52="","",VLOOKUP($G52,WPS!$D$1:$AN$995,34,0))</f>
        <v>API 1104</v>
      </c>
      <c r="E52" s="646" t="s">
        <v>872</v>
      </c>
      <c r="F52" s="644" t="s">
        <v>941</v>
      </c>
      <c r="G52" s="456" t="s">
        <v>604</v>
      </c>
      <c r="H52" s="563" t="s">
        <v>397</v>
      </c>
      <c r="I52" s="458">
        <v>6</v>
      </c>
      <c r="J52" s="563">
        <v>7.1</v>
      </c>
      <c r="K52" s="563" t="s">
        <v>164</v>
      </c>
      <c r="L52" s="459">
        <v>46268</v>
      </c>
      <c r="M52" s="563" t="s">
        <v>505</v>
      </c>
      <c r="N52" s="563" t="s">
        <v>164</v>
      </c>
      <c r="O52" s="459">
        <v>46269</v>
      </c>
      <c r="P52" s="563" t="s">
        <v>240</v>
      </c>
      <c r="Q52" s="656" t="s">
        <v>940</v>
      </c>
      <c r="R52" s="656" t="s">
        <v>940</v>
      </c>
      <c r="S52" s="468" t="s">
        <v>479</v>
      </c>
      <c r="T52" s="459">
        <v>46269</v>
      </c>
      <c r="U52" s="563" t="str">
        <f t="shared" si="32"/>
        <v>API5L_X52</v>
      </c>
      <c r="V52" s="563" t="str">
        <f>IF($G52="","",VLOOKUP($G52,WPS!$D$1:$AL$995,17,0))</f>
        <v xml:space="preserve">SMAW :With/Without Backing </v>
      </c>
      <c r="W52" s="563" t="str">
        <f>IF($G52="","",VLOOKUP($G52,WPS!$D$1:$AL$995,25,0))</f>
        <v>WF-1b</v>
      </c>
      <c r="X52" s="563" t="str">
        <f>IF($G52="","",VLOOKUP($G52,WPS!$D$1:$AL$995,26,0))</f>
        <v>WF-1b</v>
      </c>
      <c r="Y52" s="563" t="str">
        <f>IF($G52="","",VLOOKUP($G52,WPS!$D$1:$AL$995,27,0))</f>
        <v>A5.1or A5.5</v>
      </c>
      <c r="Z52" s="563" t="str">
        <f>IF($G52="","",VLOOKUP($G52,WPS!$D$1:$AL$995,28,0))</f>
        <v>A5.1or A5.5</v>
      </c>
      <c r="AA52" s="563" t="str">
        <f t="shared" si="23"/>
        <v>≥ 2,3/8''  (60,3mm)</v>
      </c>
      <c r="AB52" s="563" t="str">
        <f t="shared" si="24"/>
        <v>≤ 12,750''   323,9mm</v>
      </c>
      <c r="AC52" s="563" t="str">
        <f t="shared" si="25"/>
        <v xml:space="preserve"> SMAW ≥  3,9 mm</v>
      </c>
      <c r="AD52" s="563" t="str">
        <f t="shared" si="26"/>
        <v>≤ 19,05mm</v>
      </c>
      <c r="AE52" s="563" t="str">
        <f>IF(G52="","",VLOOKUP(G52,WPS!$D$1:$AH$4735,3,0))</f>
        <v>SMAW Mixte UP HILL/ Down hill</v>
      </c>
      <c r="AF52" s="563" t="str">
        <f>IF(AND($G52&lt;&gt;"",$D52="API 1104"),H14,IF(AND($G52&lt;&gt;"",$D52="ASME IX"),VLOOKUP($G52,WPS!$D$1:$AZ$995,42,0),""))</f>
        <v>API5L_X53</v>
      </c>
      <c r="AG52" s="563" t="str">
        <f>IF(G52="","",VLOOKUP(G52,WPS!$D$1:$AH$4735,2,0))</f>
        <v>A</v>
      </c>
      <c r="AH52" s="563" t="str">
        <f t="shared" si="27"/>
        <v>5G</v>
      </c>
      <c r="AI52" s="563" t="str">
        <f t="shared" si="28"/>
        <v>Manuel</v>
      </c>
      <c r="AJ52" s="563" t="s">
        <v>34</v>
      </c>
      <c r="AK52" s="563" t="str">
        <f t="shared" si="29"/>
        <v>UP HILL/ Down hill Montant+Descendant</v>
      </c>
      <c r="AL52" s="563" t="str">
        <f>IF($G52="","",VLOOKUP($G52,WPS!$D$1:$AL$995,18,0))</f>
        <v>N/A</v>
      </c>
      <c r="AM52" s="563" t="str">
        <f>IF($G52="","",VLOOKUP($G52,WPS!$D$1:$AL$995,19,0))</f>
        <v>Grp F N°1</v>
      </c>
      <c r="AN52" s="563" t="str">
        <f>IF($G52="","",VLOOKUP($G52,WPS!$D$1:$AL$995,20,0))</f>
        <v>Grp F N°1</v>
      </c>
      <c r="AO52" s="563" t="str">
        <f>IF($G52="","",VLOOKUP($G52,WPS!$D$1:$AL$995,21,0))</f>
        <v>A5.1</v>
      </c>
      <c r="AP52" s="563" t="str">
        <f>IF($G52="","",VLOOKUP($G52,WPS!$D$1:$AL$995,22,0))</f>
        <v>A5.5</v>
      </c>
      <c r="AQ52" s="563" t="str">
        <f>IF($G52="","",VLOOKUP($G52,WPS!$D$1:$AL$995,23,0))</f>
        <v>E 6010</v>
      </c>
      <c r="AR52" s="563" t="str">
        <f>IF($G52="","",VLOOKUP($G52,WPS!$D$1:$AL$995,24,0))</f>
        <v>E 7010-P1</v>
      </c>
      <c r="AS52" s="563" t="str">
        <f t="shared" si="30"/>
        <v>V-H-O</v>
      </c>
      <c r="AT52" s="563" t="str">
        <f>IF($G52="","",VLOOKUP($G52,WPS!$D$1:$AL$995,29,0))</f>
        <v>DC</v>
      </c>
      <c r="AU52" s="563" t="str">
        <f>IF($G52="","",VLOOKUP($G52,WPS!$D$1:$AL$995,30,0))</f>
        <v>(+)</v>
      </c>
      <c r="AV52" s="563" t="str">
        <f>IF($G52="","",VLOOKUP($G52,WPS!$D$1:$AL$995,31,0))</f>
        <v>(+)</v>
      </c>
      <c r="AW52" s="563" t="str">
        <f t="shared" si="31"/>
        <v>SMAW :,With/Without  SMAW : With</v>
      </c>
      <c r="AX52" s="563" t="str">
        <f>IF($G52="","",VLOOKUP($G52,WPS!$D$1:$AL$995,15,0))</f>
        <v>50°C Min</v>
      </c>
      <c r="AY52" s="563" t="str">
        <f>IF($G52="","",VLOOKUP($G52,WPS!$D$1:$AX$995,44,0))</f>
        <v>ASME B31.3 édition 2021</v>
      </c>
      <c r="AZ52" s="563">
        <f>IFERROR(VLOOKUP(I52,Feuil1!$O$4:$P$34,2,0),"")</f>
        <v>168.3</v>
      </c>
      <c r="BA52" s="563"/>
      <c r="BB52" s="563">
        <f>IFERROR(VLOOKUP(I52,Feuil1!$O$4:$P$32,2,0),"")</f>
        <v>168.3</v>
      </c>
      <c r="BC52" s="563" t="str">
        <f>IF($G52="","",VLOOKUP($G52,WPS!$D$1:$AL$995,2,0))</f>
        <v>A</v>
      </c>
      <c r="BD52" s="509" t="str">
        <f>IF(M52='VT-PPL'!$Y$6,1,"")</f>
        <v/>
      </c>
      <c r="BE52" s="510" t="str">
        <f>IF(BD52="","",COUNTIF(BD$2:$BD52,BD52))</f>
        <v/>
      </c>
      <c r="BF52" s="509" t="str">
        <f>IF(P52='RT-PPL'!$Q$6,1,"")</f>
        <v/>
      </c>
      <c r="BG52" s="511" t="str">
        <f>IF(BF52="","",COUNTIF(BF$2:$BF52,BF52))</f>
        <v/>
      </c>
      <c r="BH52" s="508" t="str">
        <f>+IF(L52=HOMO!$K$4,1,"")</f>
        <v/>
      </c>
      <c r="BI52" s="510" t="str">
        <f>IF(BH52="","",COUNTIF(BH$2:$BH52,BH52))</f>
        <v/>
      </c>
      <c r="BJ52" s="509" t="str">
        <f>IF(AND(K52="A",M52=Prog!$L$12),1,"")</f>
        <v/>
      </c>
      <c r="BK52" s="510" t="str">
        <f>IF(BJ52="","",COUNTIF(BJ$2:$BJ52,BJ52))</f>
        <v/>
      </c>
      <c r="BL52" s="562">
        <v>51</v>
      </c>
      <c r="BM52" s="506"/>
      <c r="BN52" s="473"/>
      <c r="BO52" s="473"/>
      <c r="BP52" s="473"/>
      <c r="BQ52" s="473"/>
      <c r="BR52" s="473"/>
      <c r="BS52" s="473"/>
      <c r="BT52" s="473"/>
      <c r="BU52" s="473"/>
      <c r="BV52" s="473"/>
      <c r="BW52" s="473"/>
      <c r="BX52" s="473"/>
      <c r="BY52" s="473"/>
      <c r="BZ52" s="473"/>
      <c r="CA52" s="473"/>
      <c r="CB52" s="473"/>
      <c r="CC52" s="473"/>
      <c r="CD52" s="473"/>
      <c r="CE52" s="473"/>
      <c r="CF52" s="473"/>
      <c r="CG52" s="473"/>
      <c r="CH52" s="473"/>
      <c r="CI52" s="473"/>
      <c r="CJ52" s="473"/>
      <c r="CK52" s="473"/>
      <c r="CL52" s="473"/>
      <c r="CM52" s="473"/>
      <c r="CN52" s="473"/>
      <c r="CO52" s="473"/>
      <c r="CP52" s="473"/>
      <c r="CQ52" s="473"/>
      <c r="CR52" s="473"/>
      <c r="CS52" s="473"/>
      <c r="CT52" s="473"/>
      <c r="CU52" s="473"/>
      <c r="CV52" s="473"/>
      <c r="CW52" s="473"/>
      <c r="CX52" s="473"/>
      <c r="CY52" s="473"/>
      <c r="CZ52" s="473"/>
      <c r="DA52" s="473"/>
      <c r="DB52" s="473"/>
      <c r="DC52" s="473"/>
      <c r="DD52" s="473"/>
      <c r="DE52" s="473"/>
      <c r="DF52" s="473"/>
      <c r="DG52" s="473"/>
      <c r="DH52" s="473"/>
      <c r="DI52" s="473"/>
      <c r="DJ52" s="473"/>
      <c r="DK52" s="473"/>
      <c r="DL52" s="473"/>
      <c r="DM52" s="473"/>
      <c r="DN52" s="473"/>
      <c r="DO52" s="473"/>
      <c r="DP52" s="473"/>
      <c r="DQ52" s="473"/>
      <c r="DR52" s="473"/>
      <c r="DS52" s="473"/>
      <c r="DT52" s="473"/>
      <c r="DU52" s="473"/>
      <c r="DV52" s="473"/>
      <c r="DW52" s="473"/>
      <c r="DX52" s="473"/>
      <c r="DY52" s="473"/>
      <c r="DZ52" s="473"/>
      <c r="EA52" s="473"/>
      <c r="EB52" s="473"/>
      <c r="EC52" s="473"/>
      <c r="ED52" s="473"/>
      <c r="EE52" s="473"/>
      <c r="EF52" s="473"/>
      <c r="EG52" s="473"/>
      <c r="EH52" s="473"/>
      <c r="EI52" s="473"/>
      <c r="EJ52" s="473"/>
      <c r="EK52" s="473"/>
      <c r="EL52" s="473"/>
      <c r="EM52" s="473"/>
      <c r="EN52" s="473"/>
      <c r="EO52" s="473"/>
      <c r="EP52" s="473"/>
      <c r="EQ52" s="473"/>
      <c r="ER52" s="473"/>
      <c r="ES52" s="473"/>
      <c r="ET52" s="473"/>
      <c r="EU52" s="473"/>
      <c r="EV52" s="473"/>
      <c r="EW52" s="473"/>
      <c r="EX52" s="473"/>
      <c r="EY52" s="473"/>
      <c r="EZ52" s="473"/>
      <c r="FA52" s="473"/>
      <c r="FB52" s="473"/>
      <c r="FC52" s="473"/>
      <c r="FD52" s="473"/>
      <c r="FE52" s="473"/>
      <c r="FF52" s="473"/>
      <c r="FG52" s="473"/>
      <c r="FH52" s="473"/>
      <c r="FI52" s="473"/>
      <c r="FJ52" s="473"/>
      <c r="FK52" s="473"/>
      <c r="FL52" s="473"/>
      <c r="FM52" s="473"/>
      <c r="FN52" s="473"/>
      <c r="FO52" s="473"/>
      <c r="FP52" s="473"/>
      <c r="FQ52" s="473"/>
      <c r="FR52" s="473"/>
      <c r="FS52" s="473"/>
      <c r="FT52" s="473"/>
      <c r="FU52" s="473"/>
      <c r="FV52" s="473"/>
      <c r="FW52" s="473"/>
      <c r="FX52" s="473"/>
      <c r="FY52" s="473"/>
      <c r="FZ52" s="473"/>
      <c r="GA52" s="473"/>
      <c r="GB52" s="473"/>
      <c r="GC52" s="473"/>
      <c r="GD52" s="473"/>
      <c r="GE52" s="473"/>
      <c r="GF52" s="473"/>
      <c r="GG52" s="473"/>
      <c r="GH52" s="473"/>
      <c r="GI52" s="473"/>
      <c r="GJ52" s="473"/>
      <c r="GK52" s="473"/>
      <c r="GL52" s="473"/>
      <c r="GM52" s="473"/>
      <c r="GN52" s="473"/>
      <c r="GO52" s="473"/>
      <c r="GP52" s="473"/>
      <c r="GQ52" s="473"/>
      <c r="GR52" s="473"/>
      <c r="GS52" s="473"/>
      <c r="GT52" s="473"/>
      <c r="GU52" s="473"/>
      <c r="GV52" s="473"/>
      <c r="GW52" s="473"/>
      <c r="GX52" s="473"/>
      <c r="GY52" s="473"/>
      <c r="GZ52" s="473"/>
      <c r="HA52" s="473"/>
      <c r="HB52" s="473"/>
      <c r="HC52" s="473"/>
      <c r="HD52" s="473"/>
      <c r="HE52" s="473"/>
      <c r="HF52" s="473"/>
      <c r="HG52" s="473"/>
      <c r="HH52" s="473"/>
      <c r="HI52" s="473"/>
      <c r="HJ52" s="473"/>
      <c r="HK52" s="473"/>
      <c r="HL52" s="473"/>
      <c r="HM52" s="473"/>
      <c r="HN52" s="473"/>
      <c r="HO52" s="473"/>
      <c r="HP52" s="473"/>
      <c r="HQ52" s="473"/>
      <c r="HR52" s="473"/>
      <c r="HS52" s="473"/>
      <c r="HT52" s="473"/>
      <c r="HU52" s="473"/>
      <c r="HV52" s="473"/>
      <c r="HW52" s="473"/>
      <c r="HX52" s="473"/>
      <c r="HY52" s="473"/>
      <c r="HZ52" s="473"/>
      <c r="IA52" s="473"/>
      <c r="IB52" s="473"/>
      <c r="IC52" s="473"/>
      <c r="ID52" s="473"/>
      <c r="IE52" s="473"/>
      <c r="IF52" s="473"/>
      <c r="IG52" s="473"/>
      <c r="IH52" s="473"/>
      <c r="II52" s="473"/>
      <c r="IJ52" s="473"/>
      <c r="IK52" s="473"/>
      <c r="IL52" s="473"/>
      <c r="IM52" s="473"/>
      <c r="IN52" s="473"/>
      <c r="IO52" s="473"/>
      <c r="IP52" s="473"/>
      <c r="IQ52" s="473"/>
      <c r="IR52" s="473"/>
      <c r="IS52" s="473"/>
      <c r="IT52" s="473"/>
      <c r="IU52" s="473"/>
      <c r="IV52" s="473"/>
      <c r="IW52" s="473"/>
      <c r="IX52" s="473"/>
      <c r="IY52" s="473"/>
      <c r="IZ52" s="473"/>
      <c r="JA52" s="473"/>
      <c r="JB52" s="473"/>
      <c r="JC52" s="473"/>
      <c r="JD52" s="473"/>
      <c r="JE52" s="473"/>
      <c r="JF52" s="473"/>
      <c r="JG52" s="473"/>
      <c r="JH52" s="473"/>
      <c r="JI52" s="473"/>
      <c r="JJ52" s="473"/>
      <c r="JK52" s="473"/>
      <c r="JL52" s="473"/>
      <c r="JM52" s="473"/>
      <c r="JN52" s="473"/>
      <c r="JO52" s="473"/>
      <c r="JP52" s="473"/>
      <c r="JQ52" s="473"/>
      <c r="JR52" s="473"/>
      <c r="JS52" s="473"/>
      <c r="JT52" s="473"/>
      <c r="JU52" s="473"/>
      <c r="JV52" s="473"/>
      <c r="JW52" s="473"/>
      <c r="JX52" s="473"/>
      <c r="JY52" s="473"/>
      <c r="JZ52" s="473"/>
      <c r="KA52" s="473"/>
      <c r="KB52" s="473"/>
      <c r="KC52" s="473"/>
      <c r="KD52" s="473"/>
      <c r="KE52" s="473"/>
      <c r="KF52" s="473"/>
      <c r="KG52" s="473"/>
      <c r="KH52" s="473"/>
      <c r="KI52" s="473"/>
      <c r="KJ52" s="473"/>
      <c r="KK52" s="473"/>
      <c r="KL52" s="473"/>
      <c r="KM52" s="473"/>
      <c r="KN52" s="473"/>
      <c r="KO52" s="473"/>
      <c r="KP52" s="473"/>
      <c r="KQ52" s="473"/>
      <c r="KR52" s="473"/>
      <c r="KS52" s="473"/>
      <c r="KT52" s="473"/>
      <c r="KU52" s="473"/>
      <c r="KV52" s="473"/>
      <c r="KW52" s="473"/>
      <c r="KX52" s="473"/>
      <c r="KY52" s="473"/>
      <c r="KZ52" s="473"/>
      <c r="LA52" s="473"/>
      <c r="LB52" s="473"/>
      <c r="LC52" s="473"/>
      <c r="LD52" s="473"/>
      <c r="LE52" s="473"/>
      <c r="LF52" s="473"/>
      <c r="LG52" s="473"/>
      <c r="LH52" s="473"/>
      <c r="LI52" s="473"/>
      <c r="LJ52" s="473"/>
      <c r="LK52" s="473"/>
      <c r="LL52" s="473"/>
      <c r="LM52" s="473"/>
      <c r="LN52" s="473"/>
      <c r="LO52" s="473"/>
      <c r="LP52" s="473"/>
      <c r="LQ52" s="473"/>
      <c r="LR52" s="473"/>
      <c r="LS52" s="473"/>
      <c r="LT52" s="473"/>
      <c r="LU52" s="473"/>
      <c r="LV52" s="473"/>
      <c r="LW52" s="473"/>
      <c r="LX52" s="473"/>
      <c r="LY52" s="473"/>
      <c r="LZ52" s="473"/>
      <c r="MA52" s="473"/>
      <c r="MB52" s="473"/>
      <c r="MC52" s="473"/>
      <c r="MD52" s="473"/>
      <c r="ME52" s="473"/>
      <c r="MF52" s="473"/>
      <c r="MG52" s="473"/>
      <c r="MH52" s="473"/>
      <c r="MI52" s="473"/>
      <c r="MJ52" s="473"/>
      <c r="MK52" s="473"/>
      <c r="ML52" s="473"/>
      <c r="MM52" s="473"/>
      <c r="MN52" s="473"/>
      <c r="MO52" s="473"/>
      <c r="MP52" s="473"/>
      <c r="MQ52" s="473"/>
      <c r="MR52" s="473"/>
      <c r="MS52" s="473"/>
      <c r="MT52" s="473"/>
      <c r="MU52" s="473"/>
      <c r="MV52" s="473"/>
      <c r="MW52" s="473"/>
      <c r="MX52" s="473"/>
      <c r="MY52" s="473"/>
      <c r="MZ52" s="473"/>
      <c r="NA52" s="473"/>
    </row>
    <row r="53" spans="1:365" s="474" customFormat="1" ht="20.25" customHeight="1">
      <c r="A53" s="454" t="str">
        <f t="shared" ref="A53" si="33">F53&amp;G53&amp;I53</f>
        <v>BOUNOUAR AGHILES  1TFT-II-PL-056</v>
      </c>
      <c r="B53" s="455" t="str">
        <f>IF($G53="","",VLOOKUP($G53,WPS!$D$1:$AN$995,35,0))</f>
        <v>TFT II / TFT SUD GAZ 
FIELD DEVELOPMENT</v>
      </c>
      <c r="C53" s="455" t="str">
        <f>IF($G53="","",VLOOKUP($G53,WPS!$D$1:$AN$995,33,0))</f>
        <v>API 1104</v>
      </c>
      <c r="D53" s="455" t="str">
        <f>IF($G53="","",VLOOKUP($G53,WPS!$D$1:$AN$995,34,0))</f>
        <v>API 1104</v>
      </c>
      <c r="E53" s="646" t="s">
        <v>872</v>
      </c>
      <c r="F53" s="644" t="s">
        <v>942</v>
      </c>
      <c r="G53" s="456" t="s">
        <v>602</v>
      </c>
      <c r="H53" s="563" t="s">
        <v>397</v>
      </c>
      <c r="I53" s="458">
        <v>6</v>
      </c>
      <c r="J53" s="563">
        <v>7.1</v>
      </c>
      <c r="K53" s="661" t="s">
        <v>613</v>
      </c>
      <c r="L53" s="662">
        <v>46268</v>
      </c>
      <c r="M53" s="661" t="s">
        <v>505</v>
      </c>
      <c r="N53" s="563"/>
      <c r="O53" s="459"/>
      <c r="P53" s="563"/>
      <c r="Q53" s="656" t="s">
        <v>940</v>
      </c>
      <c r="R53" s="656" t="s">
        <v>940</v>
      </c>
      <c r="S53" s="456"/>
      <c r="T53" s="459"/>
      <c r="U53" s="563" t="str">
        <f t="shared" ref="U53" si="34">H53</f>
        <v>API5L_X52</v>
      </c>
      <c r="V53" s="563" t="str">
        <f>IF($G53="","",VLOOKUP($G53,WPS!$D$1:$AL$995,17,0))</f>
        <v xml:space="preserve">SMAW :With/Without Backing </v>
      </c>
      <c r="W53" s="563" t="str">
        <f>IF($G53="","",VLOOKUP($G53,WPS!$D$1:$AL$995,25,0))</f>
        <v>WF-1b</v>
      </c>
      <c r="X53" s="563" t="str">
        <f>IF($G53="","",VLOOKUP($G53,WPS!$D$1:$AL$995,26,0))</f>
        <v xml:space="preserve">WF-2c </v>
      </c>
      <c r="Y53" s="563" t="str">
        <f>IF($G53="","",VLOOKUP($G53,WPS!$D$1:$AL$995,27,0))</f>
        <v>A5.1or A5.5</v>
      </c>
      <c r="Z53" s="563" t="str">
        <f>IF($G53="","",VLOOKUP($G53,WPS!$D$1:$AL$995,28,0))</f>
        <v>A5.1 or A5.5</v>
      </c>
      <c r="AA53" s="563" t="str">
        <f t="shared" ref="AA53" si="35">IF(AND(D53="API 1104",BB53&lt;60.3),"Unlimited ",IF(AND(D53="API 1104",AND(BB53&gt;=60.3,BB53&lt;=323.85)),"≥ 2,3/8''  (60,3mm)",IF(AND(D53="API 1104",BB53&gt;323.85),"&gt; 12,750''  (323,9mm)",IF(AND(D53="ASME IX",BB53&lt;60.3),CONCATENATE("≥ ",I52,"''  ","(",BB53,"mm)"),IF(AND(D53="ASME IX",BB53="60,3"),"≥ 1''  (25mm)",IF(AND(D53="ASME IX",AND(BB53&gt;25,BB53&lt;73)),"≥ 1'' (25mm)",IF(AND(D53="ASME IX",BB53&gt;73),"&gt; 2,7/8''  (73mm)","")))))))</f>
        <v>≥ 2,3/8''  (60,3mm)</v>
      </c>
      <c r="AB53" s="563" t="str">
        <f t="shared" ref="AB53" si="36">IF(AND(D53="API 1104",BB53&lt;60.3),"&lt; 2,3/8''  60,3mm",IF(AND(D53="API 1104",AND(BB53&gt;=60.3,BB53&lt;=323.85)),"≤ 12,750''   323,9mm",IF(AND(D53="API 1104",BB53&gt;323.85),"Unlimited",IF(AND(D53="ASME IX",BB53&lt;25),"Unlimited",IF(AND(D53="ASME IX",AND(BB53&gt;25,BB53&lt;73)),"Unlimited",IF(AND(D53="ASME IX",BB53&gt;73),"Unlimited",""))))))</f>
        <v>≤ 12,750''   323,9mm</v>
      </c>
      <c r="AC53" s="563" t="str">
        <f t="shared" ref="AC53" si="37">IF(AND(D53="API 1104",J53&lt;3.9)," SMAW &lt;3,9 mm",IF(AND(D53="API 1104",AND(J53&gt;=3.9,J53&lt;19))," SMAW ≥  3,9 mm",IF(AND(D53="API 1104",J53&gt;=19),"SMAW &gt;=19mm",IF(AND(D53="ASME IX",AE53="gtaw",J53&lt;13),"GTAW ",IF(AND(D53="ASME IX",AE53="GTAW SMAW",J53&lt;13),"GTAW ≤ 8 mm",IF(AND(D53="ASME IX",AE53="GmAW fcAW",J53&lt;13),"GMAW ≤ 8 mm",IF(AND(D53="ASME IX",AE53="gtaw",J53&gt;=13),CONCATENATE("≤ ",J53*2," mm"),IF(AND(D53="ASME IX",J53&gt;=13,AE53="GTAW SMAW"),"GTAW ≤ 8mm",IF(AND(D53="ASME IX",J53&gt;=13,AE53="GmAW fcAW"),"GMAW ≤ 8mm","")))))))))</f>
        <v xml:space="preserve"> SMAW ≥  3,9 mm</v>
      </c>
      <c r="AD53" s="563" t="str">
        <f t="shared" ref="AD53" si="38">IF(AND(D53="API 1104",AE53="SMAW Mixte UP HILL/ Down hill",J53&lt;3.9),CONCATENATE("≤ ",MAX(1.5*J53,3.9),"mm"),IF(AND(D53="API 1104",AE53="SMAW UP HILL MONTANT",J53&lt;3.9),CONCATENATE("≤ ",MAX(1.5*J53,3.9),"mm"),IF(AND(D53="API 1104",AND(J53&gt;=3.9,J53&lt;19.05)),CONCATENATE("≤ ",MAX(1.5*J53,19.05),"mm"),IF(AND(D53="API 1104",J53&gt;=19.05),"ALL",IF(AND(D53="ASME IX",AE53="SMAW UP HILL MONTANT",J53&lt;17),CONCATENATE("≤ ",((J53)*2)," mm"),IF(AND(D53="ASME IX",J53&gt;=17),CONCATENATE("Unlimited"),IF(AND(D53="ASME IX",AE53="SMAW Mixte UP HILL/ Down hill",J53&lt;17),CONCATENATE("≤ ",((J53)*2)," mm"),IF(AND(D53="ASME IX",J53&gt;=17),CONCATENATE(" SMAW Unlimited"),IF(AND(D53="ASME IX",AE53="GTAW",J53&lt;=17),CONCATENATE( "≤ ",J53*2," mm"),IF(AND(D53="ASME IX",AE53="GTAW SMAW",J53&lt;=17),CONCATENATE("SMAW ≤ ",((J53-4)*2)," mm"),IF(AND(D53="ASME IX",J53&gt;=17,AE53="GTAW SMAW"),"SMAW Unlimited ",IF(AND(D53="ASME IX",AE53="GMAW FCAW",J53&lt;=17),CONCATENATE("FCAW ≤ ",((J53-4)*2)," mm"),IF(AND(D53="ASME IX",J53&gt;=17,AE53="GmAW fcAW"),"FCAW  Unlimited ","")))))))))))))</f>
        <v>≤ 19,05mm</v>
      </c>
      <c r="AE53" s="563" t="str">
        <f>IF(G53="","",VLOOKUP(G53,WPS!$D$1:$AH$4735,3,0))</f>
        <v>SMAW UP HILL MONTANT</v>
      </c>
      <c r="AF53" s="563" t="str">
        <f>IF(AND($G53&lt;&gt;"",$D53="API 1104"),H15,IF(AND($G53&lt;&gt;"",$D53="ASME IX"),VLOOKUP($G53,WPS!$D$1:$AZ$995,42,0),""))</f>
        <v>API5L_X52</v>
      </c>
      <c r="AG53" s="563" t="str">
        <f>IF(G53="","",VLOOKUP(G53,WPS!$D$1:$AH$4735,2,0))</f>
        <v>A</v>
      </c>
      <c r="AH53" s="563" t="str">
        <f t="shared" ref="AH53" si="39">IF(AE53="SMAW Mixte UP HILL/ Down hill","5G",IF(AE53="SMAW UP HILL MONTANT","5G",IF(AE53="SMAW Downhill","5G",IF(AE53="GMAW FCAW","1G",IF(AE53="GTAW","6G",IF(AE53="GTAW SMAW","6G",""))))))</f>
        <v>5G</v>
      </c>
      <c r="AI53" s="563" t="str">
        <f t="shared" ref="AI53" si="40">IF(AE53="SMAW Mixte UP HILL/ Down hill","Manuel",IF(AE53="SMAW UP HILL MONTANT","Manuel",IF(AE53="GMAW FCAW","semi auto",IF(AE53="GTAW","Manuel",IF(AE53="GTAW SMAW","Manuel",IF(AE53="SMAW Downhill","Manuel",""))))))</f>
        <v>Manuel</v>
      </c>
      <c r="AJ53" s="563" t="s">
        <v>34</v>
      </c>
      <c r="AK53" s="563" t="str">
        <f t="shared" ref="AK53" si="41">IF(AE53="SMAW Mixte UP HILL/ Down hill","UP HILL/ Down hill Montant+Descendant",IF(AE53="SMAW UP HILL MONTANT","UP HILL   Montant",IF(AE53="GMAW FCAW","Rotation",IF(AE53="GTAW","UP HILL   Montant",IF(AE53="SMAW Downhill","SMAW Downhill",IF(AE53="GTAW SMAW","UP HILL   Montant",""))))))</f>
        <v>UP HILL   Montant</v>
      </c>
      <c r="AL53" s="563" t="str">
        <f>IF($G53="","",VLOOKUP($G53,WPS!$D$1:$AL$995,18,0))</f>
        <v>N/A</v>
      </c>
      <c r="AM53" s="563" t="str">
        <f>IF($G53="","",VLOOKUP($G53,WPS!$D$1:$AL$995,19,0))</f>
        <v>Grp F N°1</v>
      </c>
      <c r="AN53" s="563" t="str">
        <f>IF($G53="","",VLOOKUP($G53,WPS!$D$1:$AL$995,20,0))</f>
        <v>Grp F N°3</v>
      </c>
      <c r="AO53" s="563" t="str">
        <f>IF($G53="","",VLOOKUP($G53,WPS!$D$1:$AL$995,21,0))</f>
        <v>A5.1</v>
      </c>
      <c r="AP53" s="563" t="str">
        <f>IF($G53="","",VLOOKUP($G53,WPS!$D$1:$AL$995,22,0))</f>
        <v>A5.1</v>
      </c>
      <c r="AQ53" s="563" t="str">
        <f>IF($G53="","",VLOOKUP($G53,WPS!$D$1:$AL$995,23,0))</f>
        <v>E 6010</v>
      </c>
      <c r="AR53" s="563" t="str">
        <f>IF($G53="","",VLOOKUP($G53,WPS!$D$1:$AL$995,24,0))</f>
        <v>E 7018</v>
      </c>
      <c r="AS53" s="563" t="str">
        <f t="shared" ref="AS53" si="42">IF(AH53="1G","F",IF(AH53="5G","V-H-O",IF(AH53="6G","ALL","")))</f>
        <v>V-H-O</v>
      </c>
      <c r="AT53" s="563" t="str">
        <f>IF($G53="","",VLOOKUP($G53,WPS!$D$1:$AL$995,29,0))</f>
        <v>DC</v>
      </c>
      <c r="AU53" s="563" t="str">
        <f>IF($G53="","",VLOOKUP($G53,WPS!$D$1:$AL$995,30,0))</f>
        <v>(+)</v>
      </c>
      <c r="AV53" s="563" t="str">
        <f>IF($G53="","",VLOOKUP($G53,WPS!$D$1:$AL$995,31,0))</f>
        <v>(+)</v>
      </c>
      <c r="AW53" s="563" t="str">
        <f t="shared" ref="AW53" si="43">IF(AE53="SMAW Mixte UP HILL/ Down hill","SMAW :,With/Without  SMAW : With",IF(AE53="SMAW UP HILL MONTANT","SMAW :With/Without  SMAW : With",IF(AE53="GMAW FCAW","GMAW :With/Without  FCAW  : With",IF(AE53="GTAW","GTAW :With / Without",IF(AE53="GTAW SMAW","GTAW :With/Without  SMAW : With","")))))</f>
        <v>SMAW :With/Without  SMAW : With</v>
      </c>
      <c r="AX53" s="563" t="str">
        <f>IF($G53="","",VLOOKUP($G53,WPS!$D$1:$AL$995,15,0))</f>
        <v>100°C Min</v>
      </c>
      <c r="AY53" s="563" t="str">
        <f>IF($G53="","",VLOOKUP($G53,WPS!$D$1:$AX$995,44,0))</f>
        <v>ASME B31.3 édition 2020</v>
      </c>
      <c r="AZ53" s="563">
        <f>IFERROR(VLOOKUP(I53,Feuil1!$O$4:$P$34,2,0),"")</f>
        <v>168.3</v>
      </c>
      <c r="BA53" s="563"/>
      <c r="BB53" s="563">
        <f>IFERROR(VLOOKUP(I53,Feuil1!$O$4:$P$32,2,0),"")</f>
        <v>168.3</v>
      </c>
      <c r="BC53" s="563" t="str">
        <f>IF($G53="","",VLOOKUP($G53,WPS!$D$1:$AL$995,2,0))</f>
        <v>A</v>
      </c>
      <c r="BD53" s="509" t="str">
        <f>IF(M53='VT-PPL'!$Y$6,1,"")</f>
        <v/>
      </c>
      <c r="BE53" s="510" t="str">
        <f>IF(BD53="","",COUNTIF(BD$2:$BD53,BD53))</f>
        <v/>
      </c>
      <c r="BF53" s="509" t="str">
        <f>IF(P53='RT-PPL'!$Q$6,1,"")</f>
        <v/>
      </c>
      <c r="BG53" s="511" t="str">
        <f>IF(BF53="","",COUNTIF(BF$2:$BF53,BF53))</f>
        <v/>
      </c>
      <c r="BH53" s="508" t="str">
        <f>+IF(L53=HOMO!$K$4,1,"")</f>
        <v/>
      </c>
      <c r="BI53" s="510" t="str">
        <f>IF(BH53="","",COUNTIF(BH$2:$BH53,BH53))</f>
        <v/>
      </c>
      <c r="BJ53" s="509" t="str">
        <f>IF(AND(K53="A",M53=Prog!$L$12),1,"")</f>
        <v/>
      </c>
      <c r="BK53" s="510" t="str">
        <f>IF(BJ53="","",COUNTIF(BJ$2:$BJ53,BJ53))</f>
        <v/>
      </c>
      <c r="BL53" s="562">
        <v>51</v>
      </c>
      <c r="BM53" s="506"/>
      <c r="BN53" s="473"/>
      <c r="BO53" s="473"/>
      <c r="BP53" s="473"/>
      <c r="BQ53" s="473"/>
      <c r="BR53" s="473"/>
      <c r="BS53" s="473"/>
      <c r="BT53" s="473"/>
      <c r="BU53" s="473"/>
      <c r="BV53" s="473"/>
      <c r="BW53" s="473"/>
      <c r="BX53" s="473"/>
      <c r="BY53" s="473"/>
      <c r="BZ53" s="473"/>
      <c r="CA53" s="473"/>
      <c r="CB53" s="473"/>
      <c r="CC53" s="473"/>
      <c r="CD53" s="473"/>
      <c r="CE53" s="473"/>
      <c r="CF53" s="473"/>
      <c r="CG53" s="473"/>
      <c r="CH53" s="473"/>
      <c r="CI53" s="473"/>
      <c r="CJ53" s="473"/>
      <c r="CK53" s="473"/>
      <c r="CL53" s="473"/>
      <c r="CM53" s="473"/>
      <c r="CN53" s="473"/>
      <c r="CO53" s="473"/>
      <c r="CP53" s="473"/>
      <c r="CQ53" s="473"/>
      <c r="CR53" s="473"/>
      <c r="CS53" s="473"/>
      <c r="CT53" s="473"/>
      <c r="CU53" s="473"/>
      <c r="CV53" s="473"/>
      <c r="CW53" s="473"/>
      <c r="CX53" s="473"/>
      <c r="CY53" s="473"/>
      <c r="CZ53" s="473"/>
      <c r="DA53" s="473"/>
      <c r="DB53" s="473"/>
      <c r="DC53" s="473"/>
      <c r="DD53" s="473"/>
      <c r="DE53" s="473"/>
      <c r="DF53" s="473"/>
      <c r="DG53" s="473"/>
      <c r="DH53" s="473"/>
      <c r="DI53" s="473"/>
      <c r="DJ53" s="473"/>
      <c r="DK53" s="473"/>
      <c r="DL53" s="473"/>
      <c r="DM53" s="473"/>
      <c r="DN53" s="473"/>
      <c r="DO53" s="473"/>
      <c r="DP53" s="473"/>
      <c r="DQ53" s="473"/>
      <c r="DR53" s="473"/>
      <c r="DS53" s="473"/>
      <c r="DT53" s="473"/>
      <c r="DU53" s="473"/>
      <c r="DV53" s="473"/>
      <c r="DW53" s="473"/>
      <c r="DX53" s="473"/>
      <c r="DY53" s="473"/>
      <c r="DZ53" s="473"/>
      <c r="EA53" s="473"/>
      <c r="EB53" s="473"/>
      <c r="EC53" s="473"/>
      <c r="ED53" s="473"/>
      <c r="EE53" s="473"/>
      <c r="EF53" s="473"/>
      <c r="EG53" s="473"/>
      <c r="EH53" s="473"/>
      <c r="EI53" s="473"/>
      <c r="EJ53" s="473"/>
      <c r="EK53" s="473"/>
      <c r="EL53" s="473"/>
      <c r="EM53" s="473"/>
      <c r="EN53" s="473"/>
      <c r="EO53" s="473"/>
      <c r="EP53" s="473"/>
      <c r="EQ53" s="473"/>
      <c r="ER53" s="473"/>
      <c r="ES53" s="473"/>
      <c r="ET53" s="473"/>
      <c r="EU53" s="473"/>
      <c r="EV53" s="473"/>
      <c r="EW53" s="473"/>
      <c r="EX53" s="473"/>
      <c r="EY53" s="473"/>
      <c r="EZ53" s="473"/>
      <c r="FA53" s="473"/>
      <c r="FB53" s="473"/>
      <c r="FC53" s="473"/>
      <c r="FD53" s="473"/>
      <c r="FE53" s="473"/>
      <c r="FF53" s="473"/>
      <c r="FG53" s="473"/>
      <c r="FH53" s="473"/>
      <c r="FI53" s="473"/>
      <c r="FJ53" s="473"/>
      <c r="FK53" s="473"/>
      <c r="FL53" s="473"/>
      <c r="FM53" s="473"/>
      <c r="FN53" s="473"/>
      <c r="FO53" s="473"/>
      <c r="FP53" s="473"/>
      <c r="FQ53" s="473"/>
      <c r="FR53" s="473"/>
      <c r="FS53" s="473"/>
      <c r="FT53" s="473"/>
      <c r="FU53" s="473"/>
      <c r="FV53" s="473"/>
      <c r="FW53" s="473"/>
      <c r="FX53" s="473"/>
      <c r="FY53" s="473"/>
      <c r="FZ53" s="473"/>
      <c r="GA53" s="473"/>
      <c r="GB53" s="473"/>
      <c r="GC53" s="473"/>
      <c r="GD53" s="473"/>
      <c r="GE53" s="473"/>
      <c r="GF53" s="473"/>
      <c r="GG53" s="473"/>
      <c r="GH53" s="473"/>
      <c r="GI53" s="473"/>
      <c r="GJ53" s="473"/>
      <c r="GK53" s="473"/>
      <c r="GL53" s="473"/>
      <c r="GM53" s="473"/>
      <c r="GN53" s="473"/>
      <c r="GO53" s="473"/>
      <c r="GP53" s="473"/>
      <c r="GQ53" s="473"/>
      <c r="GR53" s="473"/>
      <c r="GS53" s="473"/>
      <c r="GT53" s="473"/>
      <c r="GU53" s="473"/>
      <c r="GV53" s="473"/>
      <c r="GW53" s="473"/>
      <c r="GX53" s="473"/>
      <c r="GY53" s="473"/>
      <c r="GZ53" s="473"/>
      <c r="HA53" s="473"/>
      <c r="HB53" s="473"/>
      <c r="HC53" s="473"/>
      <c r="HD53" s="473"/>
      <c r="HE53" s="473"/>
      <c r="HF53" s="473"/>
      <c r="HG53" s="473"/>
      <c r="HH53" s="473"/>
      <c r="HI53" s="473"/>
      <c r="HJ53" s="473"/>
      <c r="HK53" s="473"/>
      <c r="HL53" s="473"/>
      <c r="HM53" s="473"/>
      <c r="HN53" s="473"/>
      <c r="HO53" s="473"/>
      <c r="HP53" s="473"/>
      <c r="HQ53" s="473"/>
      <c r="HR53" s="473"/>
      <c r="HS53" s="473"/>
      <c r="HT53" s="473"/>
      <c r="HU53" s="473"/>
      <c r="HV53" s="473"/>
      <c r="HW53" s="473"/>
      <c r="HX53" s="473"/>
      <c r="HY53" s="473"/>
      <c r="HZ53" s="473"/>
      <c r="IA53" s="473"/>
      <c r="IB53" s="473"/>
      <c r="IC53" s="473"/>
      <c r="ID53" s="473"/>
      <c r="IE53" s="473"/>
      <c r="IF53" s="473"/>
      <c r="IG53" s="473"/>
      <c r="IH53" s="473"/>
      <c r="II53" s="473"/>
      <c r="IJ53" s="473"/>
      <c r="IK53" s="473"/>
      <c r="IL53" s="473"/>
      <c r="IM53" s="473"/>
      <c r="IN53" s="473"/>
      <c r="IO53" s="473"/>
      <c r="IP53" s="473"/>
      <c r="IQ53" s="473"/>
      <c r="IR53" s="473"/>
      <c r="IS53" s="473"/>
      <c r="IT53" s="473"/>
      <c r="IU53" s="473"/>
      <c r="IV53" s="473"/>
      <c r="IW53" s="473"/>
      <c r="IX53" s="473"/>
      <c r="IY53" s="473"/>
      <c r="IZ53" s="473"/>
      <c r="JA53" s="473"/>
      <c r="JB53" s="473"/>
      <c r="JC53" s="473"/>
      <c r="JD53" s="473"/>
      <c r="JE53" s="473"/>
      <c r="JF53" s="473"/>
      <c r="JG53" s="473"/>
      <c r="JH53" s="473"/>
      <c r="JI53" s="473"/>
      <c r="JJ53" s="473"/>
      <c r="JK53" s="473"/>
      <c r="JL53" s="473"/>
      <c r="JM53" s="473"/>
      <c r="JN53" s="473"/>
      <c r="JO53" s="473"/>
      <c r="JP53" s="473"/>
      <c r="JQ53" s="473"/>
      <c r="JR53" s="473"/>
      <c r="JS53" s="473"/>
      <c r="JT53" s="473"/>
      <c r="JU53" s="473"/>
      <c r="JV53" s="473"/>
      <c r="JW53" s="473"/>
      <c r="JX53" s="473"/>
      <c r="JY53" s="473"/>
      <c r="JZ53" s="473"/>
      <c r="KA53" s="473"/>
      <c r="KB53" s="473"/>
      <c r="KC53" s="473"/>
      <c r="KD53" s="473"/>
      <c r="KE53" s="473"/>
      <c r="KF53" s="473"/>
      <c r="KG53" s="473"/>
      <c r="KH53" s="473"/>
      <c r="KI53" s="473"/>
      <c r="KJ53" s="473"/>
      <c r="KK53" s="473"/>
      <c r="KL53" s="473"/>
      <c r="KM53" s="473"/>
      <c r="KN53" s="473"/>
      <c r="KO53" s="473"/>
      <c r="KP53" s="473"/>
      <c r="KQ53" s="473"/>
      <c r="KR53" s="473"/>
      <c r="KS53" s="473"/>
      <c r="KT53" s="473"/>
      <c r="KU53" s="473"/>
      <c r="KV53" s="473"/>
      <c r="KW53" s="473"/>
      <c r="KX53" s="473"/>
      <c r="KY53" s="473"/>
      <c r="KZ53" s="473"/>
      <c r="LA53" s="473"/>
      <c r="LB53" s="473"/>
      <c r="LC53" s="473"/>
      <c r="LD53" s="473"/>
      <c r="LE53" s="473"/>
      <c r="LF53" s="473"/>
      <c r="LG53" s="473"/>
      <c r="LH53" s="473"/>
      <c r="LI53" s="473"/>
      <c r="LJ53" s="473"/>
      <c r="LK53" s="473"/>
      <c r="LL53" s="473"/>
      <c r="LM53" s="473"/>
      <c r="LN53" s="473"/>
      <c r="LO53" s="473"/>
      <c r="LP53" s="473"/>
      <c r="LQ53" s="473"/>
      <c r="LR53" s="473"/>
      <c r="LS53" s="473"/>
      <c r="LT53" s="473"/>
      <c r="LU53" s="473"/>
      <c r="LV53" s="473"/>
      <c r="LW53" s="473"/>
      <c r="LX53" s="473"/>
      <c r="LY53" s="473"/>
      <c r="LZ53" s="473"/>
      <c r="MA53" s="473"/>
      <c r="MB53" s="473"/>
      <c r="MC53" s="473"/>
      <c r="MD53" s="473"/>
      <c r="ME53" s="473"/>
      <c r="MF53" s="473"/>
      <c r="MG53" s="473"/>
      <c r="MH53" s="473"/>
      <c r="MI53" s="473"/>
      <c r="MJ53" s="473"/>
      <c r="MK53" s="473"/>
      <c r="ML53" s="473"/>
      <c r="MM53" s="473"/>
      <c r="MN53" s="473"/>
      <c r="MO53" s="473"/>
      <c r="MP53" s="473"/>
      <c r="MQ53" s="473"/>
      <c r="MR53" s="473"/>
      <c r="MS53" s="473"/>
      <c r="MT53" s="473"/>
      <c r="MU53" s="473"/>
      <c r="MV53" s="473"/>
      <c r="MW53" s="473"/>
      <c r="MX53" s="473"/>
      <c r="MY53" s="473"/>
      <c r="MZ53" s="473"/>
      <c r="NA53" s="473"/>
    </row>
    <row r="54" spans="1:365" s="474" customFormat="1" ht="20.25" customHeight="1">
      <c r="A54" s="454" t="str">
        <f t="shared" si="22"/>
        <v>BOUNOUAR AGHILES  TFT-II-PL-056</v>
      </c>
      <c r="B54" s="455" t="str">
        <f>IF($G54="","",VLOOKUP($G54,WPS!$D$1:$AN$995,35,0))</f>
        <v>TFT II / TFT SUD GAZ 
FIELD DEVELOPMENT</v>
      </c>
      <c r="C54" s="455" t="str">
        <f>IF($G54="","",VLOOKUP($G54,WPS!$D$1:$AN$995,33,0))</f>
        <v>API 1104</v>
      </c>
      <c r="D54" s="455" t="str">
        <f>IF($G54="","",VLOOKUP($G54,WPS!$D$1:$AN$995,34,0))</f>
        <v>API 1104</v>
      </c>
      <c r="E54" s="646" t="s">
        <v>872</v>
      </c>
      <c r="F54" s="644" t="s">
        <v>972</v>
      </c>
      <c r="G54" s="456" t="s">
        <v>602</v>
      </c>
      <c r="H54" s="563" t="s">
        <v>397</v>
      </c>
      <c r="I54" s="458">
        <v>6</v>
      </c>
      <c r="J54" s="563">
        <v>7.1</v>
      </c>
      <c r="K54" s="563" t="s">
        <v>164</v>
      </c>
      <c r="L54" s="459">
        <v>46270</v>
      </c>
      <c r="M54" s="563" t="s">
        <v>507</v>
      </c>
      <c r="N54" s="663" t="s">
        <v>613</v>
      </c>
      <c r="O54" s="664">
        <v>46271</v>
      </c>
      <c r="P54" s="663" t="s">
        <v>372</v>
      </c>
      <c r="Q54" s="656" t="s">
        <v>940</v>
      </c>
      <c r="R54" s="656" t="s">
        <v>940</v>
      </c>
      <c r="S54" s="563"/>
      <c r="T54" s="459"/>
      <c r="U54" s="563" t="str">
        <f t="shared" si="32"/>
        <v>API5L_X52</v>
      </c>
      <c r="V54" s="563" t="str">
        <f>IF($G54="","",VLOOKUP($G54,WPS!$D$1:$AL$995,17,0))</f>
        <v xml:space="preserve">SMAW :With/Without Backing </v>
      </c>
      <c r="W54" s="563" t="str">
        <f>IF($G54="","",VLOOKUP($G54,WPS!$D$1:$AL$995,25,0))</f>
        <v>WF-1b</v>
      </c>
      <c r="X54" s="563" t="str">
        <f>IF($G54="","",VLOOKUP($G54,WPS!$D$1:$AL$995,26,0))</f>
        <v xml:space="preserve">WF-2c </v>
      </c>
      <c r="Y54" s="563" t="str">
        <f>IF($G54="","",VLOOKUP($G54,WPS!$D$1:$AL$995,27,0))</f>
        <v>A5.1or A5.5</v>
      </c>
      <c r="Z54" s="563" t="str">
        <f>IF($G54="","",VLOOKUP($G54,WPS!$D$1:$AL$995,28,0))</f>
        <v>A5.1 or A5.5</v>
      </c>
      <c r="AA54" s="563" t="str">
        <f>IF(AND(D54="API 1104",BB54&lt;60.3),"Unlimited ",IF(AND(D54="API 1104",AND(BB54&gt;=60.3,BB54&lt;=323.85)),"≥ 2,3/8''  (60,3mm)",IF(AND(D54="API 1104",BB54&gt;323.85),"&gt; 12,750''  (323,9mm)",IF(AND(D54="ASME IX",BB54&lt;60.3),CONCATENATE("≥ ",I52,"''  ","(",BB54,"mm)"),IF(AND(D54="ASME IX",BB54="60,3"),"≥ 1''  (25mm)",IF(AND(D54="ASME IX",AND(BB54&gt;25,BB54&lt;73)),"≥ 1'' (25mm)",IF(AND(D54="ASME IX",BB54&gt;73),"&gt; 2,7/8''  (73mm)","")))))))</f>
        <v>≥ 2,3/8''  (60,3mm)</v>
      </c>
      <c r="AB54" s="563" t="str">
        <f t="shared" si="24"/>
        <v>≤ 12,750''   323,9mm</v>
      </c>
      <c r="AC54" s="563" t="str">
        <f t="shared" si="25"/>
        <v xml:space="preserve"> SMAW ≥  3,9 mm</v>
      </c>
      <c r="AD54" s="563" t="str">
        <f t="shared" si="26"/>
        <v>≤ 19,05mm</v>
      </c>
      <c r="AE54" s="563" t="str">
        <f>IF(G54="","",VLOOKUP(G54,WPS!$D$1:$AH$4735,3,0))</f>
        <v>SMAW UP HILL MONTANT</v>
      </c>
      <c r="AF54" s="563" t="str">
        <f>IF(AND($G54&lt;&gt;"",$D54="API 1104"),H15,IF(AND($G54&lt;&gt;"",$D54="ASME IX"),VLOOKUP($G54,WPS!$D$1:$AZ$995,42,0),""))</f>
        <v>API5L_X52</v>
      </c>
      <c r="AG54" s="563" t="str">
        <f>IF(G54="","",VLOOKUP(G54,WPS!$D$1:$AH$4735,2,0))</f>
        <v>A</v>
      </c>
      <c r="AH54" s="563" t="str">
        <f t="shared" si="27"/>
        <v>5G</v>
      </c>
      <c r="AI54" s="563" t="str">
        <f t="shared" si="28"/>
        <v>Manuel</v>
      </c>
      <c r="AJ54" s="563" t="s">
        <v>34</v>
      </c>
      <c r="AK54" s="563" t="str">
        <f t="shared" si="29"/>
        <v>UP HILL   Montant</v>
      </c>
      <c r="AL54" s="563" t="str">
        <f>IF($G54="","",VLOOKUP($G54,WPS!$D$1:$AL$995,18,0))</f>
        <v>N/A</v>
      </c>
      <c r="AM54" s="563" t="str">
        <f>IF($G54="","",VLOOKUP($G54,WPS!$D$1:$AL$995,19,0))</f>
        <v>Grp F N°1</v>
      </c>
      <c r="AN54" s="563" t="str">
        <f>IF($G54="","",VLOOKUP($G54,WPS!$D$1:$AL$995,20,0))</f>
        <v>Grp F N°3</v>
      </c>
      <c r="AO54" s="563" t="str">
        <f>IF($G54="","",VLOOKUP($G54,WPS!$D$1:$AL$995,21,0))</f>
        <v>A5.1</v>
      </c>
      <c r="AP54" s="563" t="str">
        <f>IF($G54="","",VLOOKUP($G54,WPS!$D$1:$AL$995,22,0))</f>
        <v>A5.1</v>
      </c>
      <c r="AQ54" s="563" t="str">
        <f>IF($G54="","",VLOOKUP($G54,WPS!$D$1:$AL$995,23,0))</f>
        <v>E 6010</v>
      </c>
      <c r="AR54" s="563" t="str">
        <f>IF($G54="","",VLOOKUP($G54,WPS!$D$1:$AL$995,24,0))</f>
        <v>E 7018</v>
      </c>
      <c r="AS54" s="563" t="str">
        <f t="shared" si="30"/>
        <v>V-H-O</v>
      </c>
      <c r="AT54" s="563" t="str">
        <f>IF($G54="","",VLOOKUP($G54,WPS!$D$1:$AL$995,29,0))</f>
        <v>DC</v>
      </c>
      <c r="AU54" s="563" t="str">
        <f>IF($G54="","",VLOOKUP($G54,WPS!$D$1:$AL$995,30,0))</f>
        <v>(+)</v>
      </c>
      <c r="AV54" s="563" t="str">
        <f>IF($G54="","",VLOOKUP($G54,WPS!$D$1:$AL$995,31,0))</f>
        <v>(+)</v>
      </c>
      <c r="AW54" s="563" t="str">
        <f t="shared" si="31"/>
        <v>SMAW :With/Without  SMAW : With</v>
      </c>
      <c r="AX54" s="563" t="str">
        <f>IF($G54="","",VLOOKUP($G54,WPS!$D$1:$AL$995,15,0))</f>
        <v>100°C Min</v>
      </c>
      <c r="AY54" s="563" t="str">
        <f>IF($G54="","",VLOOKUP($G54,WPS!$D$1:$AX$995,44,0))</f>
        <v>ASME B31.3 édition 2020</v>
      </c>
      <c r="AZ54" s="563">
        <f>IFERROR(VLOOKUP(I54,Feuil1!$O$4:$P$34,2,0),"")</f>
        <v>168.3</v>
      </c>
      <c r="BA54" s="563"/>
      <c r="BB54" s="563">
        <f>IFERROR(VLOOKUP(I54,Feuil1!$O$4:$P$32,2,0),"")</f>
        <v>168.3</v>
      </c>
      <c r="BC54" s="563" t="str">
        <f>IF($G54="","",VLOOKUP($G54,WPS!$D$1:$AL$995,2,0))</f>
        <v>A</v>
      </c>
      <c r="BD54" s="509" t="str">
        <f>IF(M54='VT-PPL'!$Y$6,1,"")</f>
        <v/>
      </c>
      <c r="BE54" s="510" t="str">
        <f>IF(BD54="","",COUNTIF(BD$2:$BD54,BD54))</f>
        <v/>
      </c>
      <c r="BF54" s="509" t="str">
        <f>IF(P54='RT-PPL'!$Q$6,1,"")</f>
        <v/>
      </c>
      <c r="BG54" s="511" t="str">
        <f>IF(BF54="","",COUNTIF(BF$2:$BF54,BF54))</f>
        <v/>
      </c>
      <c r="BH54" s="508" t="str">
        <f>+IF(L54=HOMO!$K$4,1,"")</f>
        <v/>
      </c>
      <c r="BI54" s="510" t="str">
        <f>IF(BH54="","",COUNTIF(BH$2:$BH54,BH54))</f>
        <v/>
      </c>
      <c r="BJ54" s="509" t="str">
        <f>IF(AND(K54="A",M54=Prog!$L$12),1,"")</f>
        <v/>
      </c>
      <c r="BK54" s="510" t="str">
        <f>IF(BJ54="","",COUNTIF(BJ$2:$BJ54,BJ54))</f>
        <v/>
      </c>
      <c r="BL54" s="562">
        <v>53</v>
      </c>
      <c r="BM54" s="506"/>
      <c r="BN54" s="473"/>
      <c r="BO54" s="473"/>
      <c r="BP54" s="473"/>
      <c r="BQ54" s="473"/>
      <c r="BR54" s="473"/>
      <c r="BS54" s="473"/>
      <c r="BT54" s="473"/>
      <c r="BU54" s="473"/>
      <c r="BV54" s="473"/>
      <c r="BW54" s="473"/>
      <c r="BX54" s="473"/>
      <c r="BY54" s="473"/>
      <c r="BZ54" s="473"/>
      <c r="CA54" s="473"/>
      <c r="CB54" s="473"/>
      <c r="CC54" s="473"/>
      <c r="CD54" s="473"/>
      <c r="CE54" s="473"/>
      <c r="CF54" s="473"/>
      <c r="CG54" s="473"/>
      <c r="CH54" s="473"/>
      <c r="CI54" s="473"/>
      <c r="CJ54" s="473"/>
      <c r="CK54" s="473"/>
      <c r="CL54" s="473"/>
      <c r="CM54" s="473"/>
      <c r="CN54" s="473"/>
      <c r="CO54" s="473"/>
      <c r="CP54" s="473"/>
      <c r="CQ54" s="473"/>
      <c r="CR54" s="473"/>
      <c r="CS54" s="473"/>
      <c r="CT54" s="473"/>
      <c r="CU54" s="473"/>
      <c r="CV54" s="473"/>
      <c r="CW54" s="473"/>
      <c r="CX54" s="473"/>
      <c r="CY54" s="473"/>
      <c r="CZ54" s="473"/>
      <c r="DA54" s="473"/>
      <c r="DB54" s="473"/>
      <c r="DC54" s="473"/>
      <c r="DD54" s="473"/>
      <c r="DE54" s="473"/>
      <c r="DF54" s="473"/>
      <c r="DG54" s="473"/>
      <c r="DH54" s="473"/>
      <c r="DI54" s="473"/>
      <c r="DJ54" s="473"/>
      <c r="DK54" s="473"/>
      <c r="DL54" s="473"/>
      <c r="DM54" s="473"/>
      <c r="DN54" s="473"/>
      <c r="DO54" s="473"/>
      <c r="DP54" s="473"/>
      <c r="DQ54" s="473"/>
      <c r="DR54" s="473"/>
      <c r="DS54" s="473"/>
      <c r="DT54" s="473"/>
      <c r="DU54" s="473"/>
      <c r="DV54" s="473"/>
      <c r="DW54" s="473"/>
      <c r="DX54" s="473"/>
      <c r="DY54" s="473"/>
      <c r="DZ54" s="473"/>
      <c r="EA54" s="473"/>
      <c r="EB54" s="473"/>
      <c r="EC54" s="473"/>
      <c r="ED54" s="473"/>
      <c r="EE54" s="473"/>
      <c r="EF54" s="473"/>
      <c r="EG54" s="473"/>
      <c r="EH54" s="473"/>
      <c r="EI54" s="473"/>
      <c r="EJ54" s="473"/>
      <c r="EK54" s="473"/>
      <c r="EL54" s="473"/>
      <c r="EM54" s="473"/>
      <c r="EN54" s="473"/>
      <c r="EO54" s="473"/>
      <c r="EP54" s="473"/>
      <c r="EQ54" s="473"/>
      <c r="ER54" s="473"/>
      <c r="ES54" s="473"/>
      <c r="ET54" s="473"/>
      <c r="EU54" s="473"/>
      <c r="EV54" s="473"/>
      <c r="EW54" s="473"/>
      <c r="EX54" s="473"/>
      <c r="EY54" s="473"/>
      <c r="EZ54" s="473"/>
      <c r="FA54" s="473"/>
      <c r="FB54" s="473"/>
      <c r="FC54" s="473"/>
      <c r="FD54" s="473"/>
      <c r="FE54" s="473"/>
      <c r="FF54" s="473"/>
      <c r="FG54" s="473"/>
      <c r="FH54" s="473"/>
      <c r="FI54" s="473"/>
      <c r="FJ54" s="473"/>
      <c r="FK54" s="473"/>
      <c r="FL54" s="473"/>
      <c r="FM54" s="473"/>
      <c r="FN54" s="473"/>
      <c r="FO54" s="473"/>
      <c r="FP54" s="473"/>
      <c r="FQ54" s="473"/>
      <c r="FR54" s="473"/>
      <c r="FS54" s="473"/>
      <c r="FT54" s="473"/>
      <c r="FU54" s="473"/>
      <c r="FV54" s="473"/>
      <c r="FW54" s="473"/>
      <c r="FX54" s="473"/>
      <c r="FY54" s="473"/>
      <c r="FZ54" s="473"/>
      <c r="GA54" s="473"/>
      <c r="GB54" s="473"/>
      <c r="GC54" s="473"/>
      <c r="GD54" s="473"/>
      <c r="GE54" s="473"/>
      <c r="GF54" s="473"/>
      <c r="GG54" s="473"/>
      <c r="GH54" s="473"/>
      <c r="GI54" s="473"/>
      <c r="GJ54" s="473"/>
      <c r="GK54" s="473"/>
      <c r="GL54" s="473"/>
      <c r="GM54" s="473"/>
      <c r="GN54" s="473"/>
      <c r="GO54" s="473"/>
      <c r="GP54" s="473"/>
      <c r="GQ54" s="473"/>
      <c r="GR54" s="473"/>
      <c r="GS54" s="473"/>
      <c r="GT54" s="473"/>
      <c r="GU54" s="473"/>
      <c r="GV54" s="473"/>
      <c r="GW54" s="473"/>
      <c r="GX54" s="473"/>
      <c r="GY54" s="473"/>
      <c r="GZ54" s="473"/>
      <c r="HA54" s="473"/>
      <c r="HB54" s="473"/>
      <c r="HC54" s="473"/>
      <c r="HD54" s="473"/>
      <c r="HE54" s="473"/>
      <c r="HF54" s="473"/>
      <c r="HG54" s="473"/>
      <c r="HH54" s="473"/>
      <c r="HI54" s="473"/>
      <c r="HJ54" s="473"/>
      <c r="HK54" s="473"/>
      <c r="HL54" s="473"/>
      <c r="HM54" s="473"/>
      <c r="HN54" s="473"/>
      <c r="HO54" s="473"/>
      <c r="HP54" s="473"/>
      <c r="HQ54" s="473"/>
      <c r="HR54" s="473"/>
      <c r="HS54" s="473"/>
      <c r="HT54" s="473"/>
      <c r="HU54" s="473"/>
      <c r="HV54" s="473"/>
      <c r="HW54" s="473"/>
      <c r="HX54" s="473"/>
      <c r="HY54" s="473"/>
      <c r="HZ54" s="473"/>
      <c r="IA54" s="473"/>
      <c r="IB54" s="473"/>
      <c r="IC54" s="473"/>
      <c r="ID54" s="473"/>
      <c r="IE54" s="473"/>
      <c r="IF54" s="473"/>
      <c r="IG54" s="473"/>
      <c r="IH54" s="473"/>
      <c r="II54" s="473"/>
      <c r="IJ54" s="473"/>
      <c r="IK54" s="473"/>
      <c r="IL54" s="473"/>
      <c r="IM54" s="473"/>
      <c r="IN54" s="473"/>
      <c r="IO54" s="473"/>
      <c r="IP54" s="473"/>
      <c r="IQ54" s="473"/>
      <c r="IR54" s="473"/>
      <c r="IS54" s="473"/>
      <c r="IT54" s="473"/>
      <c r="IU54" s="473"/>
      <c r="IV54" s="473"/>
      <c r="IW54" s="473"/>
      <c r="IX54" s="473"/>
      <c r="IY54" s="473"/>
      <c r="IZ54" s="473"/>
      <c r="JA54" s="473"/>
      <c r="JB54" s="473"/>
      <c r="JC54" s="473"/>
      <c r="JD54" s="473"/>
      <c r="JE54" s="473"/>
      <c r="JF54" s="473"/>
      <c r="JG54" s="473"/>
      <c r="JH54" s="473"/>
      <c r="JI54" s="473"/>
      <c r="JJ54" s="473"/>
      <c r="JK54" s="473"/>
      <c r="JL54" s="473"/>
      <c r="JM54" s="473"/>
      <c r="JN54" s="473"/>
      <c r="JO54" s="473"/>
      <c r="JP54" s="473"/>
      <c r="JQ54" s="473"/>
      <c r="JR54" s="473"/>
      <c r="JS54" s="473"/>
      <c r="JT54" s="473"/>
      <c r="JU54" s="473"/>
      <c r="JV54" s="473"/>
      <c r="JW54" s="473"/>
      <c r="JX54" s="473"/>
      <c r="JY54" s="473"/>
      <c r="JZ54" s="473"/>
      <c r="KA54" s="473"/>
      <c r="KB54" s="473"/>
      <c r="KC54" s="473"/>
      <c r="KD54" s="473"/>
      <c r="KE54" s="473"/>
      <c r="KF54" s="473"/>
      <c r="KG54" s="473"/>
      <c r="KH54" s="473"/>
      <c r="KI54" s="473"/>
      <c r="KJ54" s="473"/>
      <c r="KK54" s="473"/>
      <c r="KL54" s="473"/>
      <c r="KM54" s="473"/>
      <c r="KN54" s="473"/>
      <c r="KO54" s="473"/>
      <c r="KP54" s="473"/>
      <c r="KQ54" s="473"/>
      <c r="KR54" s="473"/>
      <c r="KS54" s="473"/>
      <c r="KT54" s="473"/>
      <c r="KU54" s="473"/>
      <c r="KV54" s="473"/>
      <c r="KW54" s="473"/>
      <c r="KX54" s="473"/>
      <c r="KY54" s="473"/>
      <c r="KZ54" s="473"/>
      <c r="LA54" s="473"/>
      <c r="LB54" s="473"/>
      <c r="LC54" s="473"/>
      <c r="LD54" s="473"/>
      <c r="LE54" s="473"/>
      <c r="LF54" s="473"/>
      <c r="LG54" s="473"/>
      <c r="LH54" s="473"/>
      <c r="LI54" s="473"/>
      <c r="LJ54" s="473"/>
      <c r="LK54" s="473"/>
      <c r="LL54" s="473"/>
      <c r="LM54" s="473"/>
      <c r="LN54" s="473"/>
      <c r="LO54" s="473"/>
      <c r="LP54" s="473"/>
      <c r="LQ54" s="473"/>
      <c r="LR54" s="473"/>
      <c r="LS54" s="473"/>
      <c r="LT54" s="473"/>
      <c r="LU54" s="473"/>
      <c r="LV54" s="473"/>
      <c r="LW54" s="473"/>
      <c r="LX54" s="473"/>
      <c r="LY54" s="473"/>
      <c r="LZ54" s="473"/>
      <c r="MA54" s="473"/>
      <c r="MB54" s="473"/>
      <c r="MC54" s="473"/>
      <c r="MD54" s="473"/>
      <c r="ME54" s="473"/>
      <c r="MF54" s="473"/>
      <c r="MG54" s="473"/>
      <c r="MH54" s="473"/>
      <c r="MI54" s="473"/>
      <c r="MJ54" s="473"/>
      <c r="MK54" s="473"/>
      <c r="ML54" s="473"/>
      <c r="MM54" s="473"/>
      <c r="MN54" s="473"/>
      <c r="MO54" s="473"/>
      <c r="MP54" s="473"/>
      <c r="MQ54" s="473"/>
      <c r="MR54" s="473"/>
      <c r="MS54" s="473"/>
      <c r="MT54" s="473"/>
      <c r="MU54" s="473"/>
      <c r="MV54" s="473"/>
      <c r="MW54" s="473"/>
      <c r="MX54" s="473"/>
      <c r="MY54" s="473"/>
      <c r="MZ54" s="473"/>
      <c r="NA54" s="473"/>
    </row>
    <row r="55" spans="1:365" s="474" customFormat="1" ht="20.25" customHeight="1">
      <c r="A55" s="454" t="str">
        <f t="shared" si="22"/>
        <v>DJEMAI MOHAMEDTFT-II-PL-0316</v>
      </c>
      <c r="B55" s="455" t="str">
        <f>IF($G55="","",VLOOKUP($G55,WPS!$D$1:$AN$995,35,0))</f>
        <v>TFT II / TFT SUD GAZ 
FIELD DEVELOPMENT</v>
      </c>
      <c r="C55" s="455" t="str">
        <f>IF($G55="","",VLOOKUP($G55,WPS!$D$1:$AN$995,33,0))</f>
        <v>API 1104</v>
      </c>
      <c r="D55" s="455" t="str">
        <f>IF($G55="","",VLOOKUP($G55,WPS!$D$1:$AN$995,34,0))</f>
        <v>API 1104</v>
      </c>
      <c r="E55" s="639" t="s">
        <v>873</v>
      </c>
      <c r="F55" s="644" t="s">
        <v>968</v>
      </c>
      <c r="G55" s="456" t="s">
        <v>597</v>
      </c>
      <c r="H55" s="563" t="s">
        <v>397</v>
      </c>
      <c r="I55" s="475">
        <v>16</v>
      </c>
      <c r="J55" s="456">
        <v>9.5299999999999994</v>
      </c>
      <c r="K55" s="456" t="s">
        <v>164</v>
      </c>
      <c r="L55" s="459">
        <v>46272</v>
      </c>
      <c r="M55" s="563" t="s">
        <v>520</v>
      </c>
      <c r="N55" s="563" t="s">
        <v>164</v>
      </c>
      <c r="O55" s="459">
        <v>46273</v>
      </c>
      <c r="P55" s="563" t="s">
        <v>532</v>
      </c>
      <c r="Q55" s="656" t="s">
        <v>971</v>
      </c>
      <c r="R55" s="656" t="s">
        <v>971</v>
      </c>
      <c r="S55" s="468" t="s">
        <v>480</v>
      </c>
      <c r="T55" s="459">
        <v>46273</v>
      </c>
      <c r="U55" s="563" t="str">
        <f t="shared" si="32"/>
        <v>API5L_X52</v>
      </c>
      <c r="V55" s="563" t="str">
        <f>IF($G55="","",VLOOKUP($G55,WPS!$D$1:$AL$995,17,0))</f>
        <v xml:space="preserve">SMAW :With/Without Backing </v>
      </c>
      <c r="W55" s="563" t="str">
        <f>IF($G55="","",VLOOKUP($G55,WPS!$D$1:$AL$995,25,0))</f>
        <v>WF-1b</v>
      </c>
      <c r="X55" s="563" t="str">
        <f>IF($G55="","",VLOOKUP($G55,WPS!$D$1:$AL$995,26,0))</f>
        <v>WF-1b</v>
      </c>
      <c r="Y55" s="563" t="str">
        <f>IF($G55="","",VLOOKUP($G55,WPS!$D$1:$AL$995,27,0))</f>
        <v>A5.1or A5.5</v>
      </c>
      <c r="Z55" s="563" t="str">
        <f>IF($G55="","",VLOOKUP($G55,WPS!$D$1:$AL$995,28,0))</f>
        <v>A5.1or A5.5</v>
      </c>
      <c r="AA55" s="563" t="str">
        <f t="shared" si="23"/>
        <v>&gt; 12,750''  (323,9mm)</v>
      </c>
      <c r="AB55" s="563" t="str">
        <f t="shared" si="24"/>
        <v>Unlimited</v>
      </c>
      <c r="AC55" s="563" t="str">
        <f t="shared" si="25"/>
        <v xml:space="preserve"> SMAW ≥  3,9 mm</v>
      </c>
      <c r="AD55" s="563" t="str">
        <f t="shared" si="26"/>
        <v>≤ 19,05mm</v>
      </c>
      <c r="AE55" s="563" t="str">
        <f>IF(G55="","",VLOOKUP(G55,WPS!$D$1:$AH$4735,3,0))</f>
        <v>SMAW Mixte UP HILL/ Down hill</v>
      </c>
      <c r="AF55" s="563" t="str">
        <f>IF(AND($G55&lt;&gt;"",$D55="API 1104"),H16,IF(AND($G55&lt;&gt;"",$D55="ASME IX"),VLOOKUP($G55,WPS!$D$1:$AZ$995,42,0),""))</f>
        <v>API5L_X52</v>
      </c>
      <c r="AG55" s="563" t="str">
        <f>IF(G55="","",VLOOKUP(G55,WPS!$D$1:$AH$4735,2,0))</f>
        <v>D</v>
      </c>
      <c r="AH55" s="563" t="str">
        <f t="shared" si="27"/>
        <v>5G</v>
      </c>
      <c r="AI55" s="563" t="str">
        <f t="shared" si="28"/>
        <v>Manuel</v>
      </c>
      <c r="AJ55" s="563" t="s">
        <v>34</v>
      </c>
      <c r="AK55" s="563" t="str">
        <f t="shared" si="29"/>
        <v>UP HILL/ Down hill Montant+Descendant</v>
      </c>
      <c r="AL55" s="563" t="str">
        <f>IF($G55="","",VLOOKUP($G55,WPS!$D$1:$AL$995,18,0))</f>
        <v>N/A</v>
      </c>
      <c r="AM55" s="563" t="str">
        <f>IF($G55="","",VLOOKUP($G55,WPS!$D$1:$AL$995,19,0))</f>
        <v>Grp F N°1</v>
      </c>
      <c r="AN55" s="563" t="str">
        <f>IF($G55="","",VLOOKUP($G55,WPS!$D$1:$AL$995,20,0))</f>
        <v>Grp F N°1</v>
      </c>
      <c r="AO55" s="563" t="str">
        <f>IF($G55="","",VLOOKUP($G55,WPS!$D$1:$AL$995,21,0))</f>
        <v>A5.1</v>
      </c>
      <c r="AP55" s="563" t="str">
        <f>IF($G55="","",VLOOKUP($G55,WPS!$D$1:$AL$995,22,0))</f>
        <v>A5.5</v>
      </c>
      <c r="AQ55" s="563" t="str">
        <f>IF($G55="","",VLOOKUP($G55,WPS!$D$1:$AL$995,23,0))</f>
        <v>E 6010</v>
      </c>
      <c r="AR55" s="563" t="str">
        <f>IF($G55="","",VLOOKUP($G55,WPS!$D$1:$AL$995,24,0))</f>
        <v>E 7010-P1</v>
      </c>
      <c r="AS55" s="563" t="str">
        <f t="shared" si="30"/>
        <v>V-H-O</v>
      </c>
      <c r="AT55" s="563" t="str">
        <f>IF($G55="","",VLOOKUP($G55,WPS!$D$1:$AL$995,29,0))</f>
        <v>DC</v>
      </c>
      <c r="AU55" s="563" t="str">
        <f>IF($G55="","",VLOOKUP($G55,WPS!$D$1:$AL$995,30,0))</f>
        <v>(+)</v>
      </c>
      <c r="AV55" s="563" t="str">
        <f>IF($G55="","",VLOOKUP($G55,WPS!$D$1:$AL$995,31,0))</f>
        <v>(+)</v>
      </c>
      <c r="AW55" s="563" t="str">
        <f t="shared" si="31"/>
        <v>SMAW :,With/Without  SMAW : With</v>
      </c>
      <c r="AX55" s="563" t="str">
        <f>IF($G55="","",VLOOKUP($G55,WPS!$D$1:$AL$995,15,0))</f>
        <v>50°C Min</v>
      </c>
      <c r="AY55" s="563" t="str">
        <f>IF($G55="","",VLOOKUP($G55,WPS!$D$1:$AX$995,44,0))</f>
        <v>ASME B31.3 édition 2020</v>
      </c>
      <c r="AZ55" s="563">
        <f>IFERROR(VLOOKUP(I55,Feuil1!$O$4:$P$34,2,0),"")</f>
        <v>406.4</v>
      </c>
      <c r="BA55" s="563"/>
      <c r="BB55" s="563">
        <f>IFERROR(VLOOKUP(I55,Feuil1!$O$4:$P$32,2,0),"")</f>
        <v>406.4</v>
      </c>
      <c r="BC55" s="563" t="str">
        <f>IF($G55="","",VLOOKUP($G55,WPS!$D$1:$AL$995,2,0))</f>
        <v>D</v>
      </c>
      <c r="BD55" s="509" t="str">
        <f>IF(M55='VT-PPL'!$Y$6,1,"")</f>
        <v/>
      </c>
      <c r="BE55" s="510" t="str">
        <f>IF(BD55="","",COUNTIF(BD$2:$BD55,BD55))</f>
        <v/>
      </c>
      <c r="BF55" s="509" t="str">
        <f>IF(P55='RT-PPL'!$Q$6,1,"")</f>
        <v/>
      </c>
      <c r="BG55" s="511" t="str">
        <f>IF(BF55="","",COUNTIF(BF$2:$BF55,BF55))</f>
        <v/>
      </c>
      <c r="BH55" s="508" t="str">
        <f>+IF(L55=HOMO!$K$4,1,"")</f>
        <v/>
      </c>
      <c r="BI55" s="510" t="str">
        <f>IF(BH55="","",COUNTIF(BH$2:$BH55,BH55))</f>
        <v/>
      </c>
      <c r="BJ55" s="509" t="str">
        <f>IF(AND(K55="A",M55=Prog!$L$12),1,"")</f>
        <v/>
      </c>
      <c r="BK55" s="510" t="str">
        <f>IF(BJ55="","",COUNTIF(BJ$2:$BJ55,BJ55))</f>
        <v/>
      </c>
      <c r="BL55" s="562">
        <v>54</v>
      </c>
      <c r="BM55" s="506"/>
      <c r="BN55" s="473"/>
      <c r="BO55" s="473"/>
      <c r="BP55" s="473"/>
      <c r="BQ55" s="473"/>
      <c r="BR55" s="473"/>
      <c r="BS55" s="473"/>
      <c r="BT55" s="473"/>
      <c r="BU55" s="473"/>
      <c r="BV55" s="473"/>
      <c r="BW55" s="473"/>
      <c r="BX55" s="473"/>
      <c r="BY55" s="473"/>
      <c r="BZ55" s="473"/>
      <c r="CA55" s="473"/>
      <c r="CB55" s="473"/>
      <c r="CC55" s="473"/>
      <c r="CD55" s="473"/>
      <c r="CE55" s="473"/>
      <c r="CF55" s="473"/>
      <c r="CG55" s="473"/>
      <c r="CH55" s="473"/>
      <c r="CI55" s="473"/>
      <c r="CJ55" s="473"/>
      <c r="CK55" s="473"/>
      <c r="CL55" s="473"/>
      <c r="CM55" s="473"/>
      <c r="CN55" s="473"/>
      <c r="CO55" s="473"/>
      <c r="CP55" s="473"/>
      <c r="CQ55" s="473"/>
      <c r="CR55" s="473"/>
      <c r="CS55" s="473"/>
      <c r="CT55" s="473"/>
      <c r="CU55" s="473"/>
      <c r="CV55" s="473"/>
      <c r="CW55" s="473"/>
      <c r="CX55" s="473"/>
      <c r="CY55" s="473"/>
      <c r="CZ55" s="473"/>
      <c r="DA55" s="473"/>
      <c r="DB55" s="473"/>
      <c r="DC55" s="473"/>
      <c r="DD55" s="473"/>
      <c r="DE55" s="473"/>
      <c r="DF55" s="473"/>
      <c r="DG55" s="473"/>
      <c r="DH55" s="473"/>
      <c r="DI55" s="473"/>
      <c r="DJ55" s="473"/>
      <c r="DK55" s="473"/>
      <c r="DL55" s="473"/>
      <c r="DM55" s="473"/>
      <c r="DN55" s="473"/>
      <c r="DO55" s="473"/>
      <c r="DP55" s="473"/>
      <c r="DQ55" s="473"/>
      <c r="DR55" s="473"/>
      <c r="DS55" s="473"/>
      <c r="DT55" s="473"/>
      <c r="DU55" s="473"/>
      <c r="DV55" s="473"/>
      <c r="DW55" s="473"/>
      <c r="DX55" s="473"/>
      <c r="DY55" s="473"/>
      <c r="DZ55" s="473"/>
      <c r="EA55" s="473"/>
      <c r="EB55" s="473"/>
      <c r="EC55" s="473"/>
      <c r="ED55" s="473"/>
      <c r="EE55" s="473"/>
      <c r="EF55" s="473"/>
      <c r="EG55" s="473"/>
      <c r="EH55" s="473"/>
      <c r="EI55" s="473"/>
      <c r="EJ55" s="473"/>
      <c r="EK55" s="473"/>
      <c r="EL55" s="473"/>
      <c r="EM55" s="473"/>
      <c r="EN55" s="473"/>
      <c r="EO55" s="473"/>
      <c r="EP55" s="473"/>
      <c r="EQ55" s="473"/>
      <c r="ER55" s="473"/>
      <c r="ES55" s="473"/>
      <c r="ET55" s="473"/>
      <c r="EU55" s="473"/>
      <c r="EV55" s="473"/>
      <c r="EW55" s="473"/>
      <c r="EX55" s="473"/>
      <c r="EY55" s="473"/>
      <c r="EZ55" s="473"/>
      <c r="FA55" s="473"/>
      <c r="FB55" s="473"/>
      <c r="FC55" s="473"/>
      <c r="FD55" s="473"/>
      <c r="FE55" s="473"/>
      <c r="FF55" s="473"/>
      <c r="FG55" s="473"/>
      <c r="FH55" s="473"/>
      <c r="FI55" s="473"/>
      <c r="FJ55" s="473"/>
      <c r="FK55" s="473"/>
      <c r="FL55" s="473"/>
      <c r="FM55" s="473"/>
      <c r="FN55" s="473"/>
      <c r="FO55" s="473"/>
      <c r="FP55" s="473"/>
      <c r="FQ55" s="473"/>
      <c r="FR55" s="473"/>
      <c r="FS55" s="473"/>
      <c r="FT55" s="473"/>
      <c r="FU55" s="473"/>
      <c r="FV55" s="473"/>
      <c r="FW55" s="473"/>
      <c r="FX55" s="473"/>
      <c r="FY55" s="473"/>
      <c r="FZ55" s="473"/>
      <c r="GA55" s="473"/>
      <c r="GB55" s="473"/>
      <c r="GC55" s="473"/>
      <c r="GD55" s="473"/>
      <c r="GE55" s="473"/>
      <c r="GF55" s="473"/>
      <c r="GG55" s="473"/>
      <c r="GH55" s="473"/>
      <c r="GI55" s="473"/>
      <c r="GJ55" s="473"/>
      <c r="GK55" s="473"/>
      <c r="GL55" s="473"/>
      <c r="GM55" s="473"/>
      <c r="GN55" s="473"/>
      <c r="GO55" s="473"/>
      <c r="GP55" s="473"/>
      <c r="GQ55" s="473"/>
      <c r="GR55" s="473"/>
      <c r="GS55" s="473"/>
      <c r="GT55" s="473"/>
      <c r="GU55" s="473"/>
      <c r="GV55" s="473"/>
      <c r="GW55" s="473"/>
      <c r="GX55" s="473"/>
      <c r="GY55" s="473"/>
      <c r="GZ55" s="473"/>
      <c r="HA55" s="473"/>
      <c r="HB55" s="473"/>
      <c r="HC55" s="473"/>
      <c r="HD55" s="473"/>
      <c r="HE55" s="473"/>
      <c r="HF55" s="473"/>
      <c r="HG55" s="473"/>
      <c r="HH55" s="473"/>
      <c r="HI55" s="473"/>
      <c r="HJ55" s="473"/>
      <c r="HK55" s="473"/>
      <c r="HL55" s="473"/>
      <c r="HM55" s="473"/>
      <c r="HN55" s="473"/>
      <c r="HO55" s="473"/>
      <c r="HP55" s="473"/>
      <c r="HQ55" s="473"/>
      <c r="HR55" s="473"/>
      <c r="HS55" s="473"/>
      <c r="HT55" s="473"/>
      <c r="HU55" s="473"/>
      <c r="HV55" s="473"/>
      <c r="HW55" s="473"/>
      <c r="HX55" s="473"/>
      <c r="HY55" s="473"/>
      <c r="HZ55" s="473"/>
      <c r="IA55" s="473"/>
      <c r="IB55" s="473"/>
      <c r="IC55" s="473"/>
      <c r="ID55" s="473"/>
      <c r="IE55" s="473"/>
      <c r="IF55" s="473"/>
      <c r="IG55" s="473"/>
      <c r="IH55" s="473"/>
      <c r="II55" s="473"/>
      <c r="IJ55" s="473"/>
      <c r="IK55" s="473"/>
      <c r="IL55" s="473"/>
      <c r="IM55" s="473"/>
      <c r="IN55" s="473"/>
      <c r="IO55" s="473"/>
      <c r="IP55" s="473"/>
      <c r="IQ55" s="473"/>
      <c r="IR55" s="473"/>
      <c r="IS55" s="473"/>
      <c r="IT55" s="473"/>
      <c r="IU55" s="473"/>
      <c r="IV55" s="473"/>
      <c r="IW55" s="473"/>
      <c r="IX55" s="473"/>
      <c r="IY55" s="473"/>
      <c r="IZ55" s="473"/>
      <c r="JA55" s="473"/>
      <c r="JB55" s="473"/>
      <c r="JC55" s="473"/>
      <c r="JD55" s="473"/>
      <c r="JE55" s="473"/>
      <c r="JF55" s="473"/>
      <c r="JG55" s="473"/>
      <c r="JH55" s="473"/>
      <c r="JI55" s="473"/>
      <c r="JJ55" s="473"/>
      <c r="JK55" s="473"/>
      <c r="JL55" s="473"/>
      <c r="JM55" s="473"/>
      <c r="JN55" s="473"/>
      <c r="JO55" s="473"/>
      <c r="JP55" s="473"/>
      <c r="JQ55" s="473"/>
      <c r="JR55" s="473"/>
      <c r="JS55" s="473"/>
      <c r="JT55" s="473"/>
      <c r="JU55" s="473"/>
      <c r="JV55" s="473"/>
      <c r="JW55" s="473"/>
      <c r="JX55" s="473"/>
      <c r="JY55" s="473"/>
      <c r="JZ55" s="473"/>
      <c r="KA55" s="473"/>
      <c r="KB55" s="473"/>
      <c r="KC55" s="473"/>
      <c r="KD55" s="473"/>
      <c r="KE55" s="473"/>
      <c r="KF55" s="473"/>
      <c r="KG55" s="473"/>
      <c r="KH55" s="473"/>
      <c r="KI55" s="473"/>
      <c r="KJ55" s="473"/>
      <c r="KK55" s="473"/>
      <c r="KL55" s="473"/>
      <c r="KM55" s="473"/>
      <c r="KN55" s="473"/>
      <c r="KO55" s="473"/>
      <c r="KP55" s="473"/>
      <c r="KQ55" s="473"/>
      <c r="KR55" s="473"/>
      <c r="KS55" s="473"/>
      <c r="KT55" s="473"/>
      <c r="KU55" s="473"/>
      <c r="KV55" s="473"/>
      <c r="KW55" s="473"/>
      <c r="KX55" s="473"/>
      <c r="KY55" s="473"/>
      <c r="KZ55" s="473"/>
      <c r="LA55" s="473"/>
      <c r="LB55" s="473"/>
      <c r="LC55" s="473"/>
      <c r="LD55" s="473"/>
      <c r="LE55" s="473"/>
      <c r="LF55" s="473"/>
      <c r="LG55" s="473"/>
      <c r="LH55" s="473"/>
      <c r="LI55" s="473"/>
      <c r="LJ55" s="473"/>
      <c r="LK55" s="473"/>
      <c r="LL55" s="473"/>
      <c r="LM55" s="473"/>
      <c r="LN55" s="473"/>
      <c r="LO55" s="473"/>
      <c r="LP55" s="473"/>
      <c r="LQ55" s="473"/>
      <c r="LR55" s="473"/>
      <c r="LS55" s="473"/>
      <c r="LT55" s="473"/>
      <c r="LU55" s="473"/>
      <c r="LV55" s="473"/>
      <c r="LW55" s="473"/>
      <c r="LX55" s="473"/>
      <c r="LY55" s="473"/>
      <c r="LZ55" s="473"/>
      <c r="MA55" s="473"/>
      <c r="MB55" s="473"/>
      <c r="MC55" s="473"/>
      <c r="MD55" s="473"/>
      <c r="ME55" s="473"/>
      <c r="MF55" s="473"/>
      <c r="MG55" s="473"/>
      <c r="MH55" s="473"/>
      <c r="MI55" s="473"/>
      <c r="MJ55" s="473"/>
      <c r="MK55" s="473"/>
      <c r="ML55" s="473"/>
      <c r="MM55" s="473"/>
      <c r="MN55" s="473"/>
      <c r="MO55" s="473"/>
      <c r="MP55" s="473"/>
      <c r="MQ55" s="473"/>
      <c r="MR55" s="473"/>
      <c r="MS55" s="473"/>
      <c r="MT55" s="473"/>
      <c r="MU55" s="473"/>
      <c r="MV55" s="473"/>
      <c r="MW55" s="473"/>
      <c r="MX55" s="473"/>
      <c r="MY55" s="473"/>
      <c r="MZ55" s="473"/>
      <c r="NA55" s="473"/>
    </row>
    <row r="56" spans="1:365" s="474" customFormat="1" ht="20.25" customHeight="1">
      <c r="A56" s="454" t="str">
        <f t="shared" ref="A56:A67" si="44">F56&amp;G56&amp;I56</f>
        <v>BELLOUNIS MOHAMEDTFT-II-PL-0316</v>
      </c>
      <c r="B56" s="455" t="str">
        <f>IF($G56="","",VLOOKUP($G56,WPS!$D$1:$AN$995,35,0))</f>
        <v>TFT II / TFT SUD GAZ 
FIELD DEVELOPMENT</v>
      </c>
      <c r="C56" s="455" t="str">
        <f>IF($G56="","",VLOOKUP($G56,WPS!$D$1:$AN$995,33,0))</f>
        <v>API 1104</v>
      </c>
      <c r="D56" s="455" t="str">
        <f>IF($G56="","",VLOOKUP($G56,WPS!$D$1:$AN$995,34,0))</f>
        <v>API 1104</v>
      </c>
      <c r="E56" s="639" t="s">
        <v>443</v>
      </c>
      <c r="F56" s="644" t="s">
        <v>969</v>
      </c>
      <c r="G56" s="456" t="s">
        <v>597</v>
      </c>
      <c r="H56" s="563" t="s">
        <v>397</v>
      </c>
      <c r="I56" s="475">
        <v>16</v>
      </c>
      <c r="J56" s="456">
        <v>9.5299999999999994</v>
      </c>
      <c r="K56" s="456" t="s">
        <v>164</v>
      </c>
      <c r="L56" s="459">
        <v>46272</v>
      </c>
      <c r="M56" s="563" t="s">
        <v>520</v>
      </c>
      <c r="N56" s="563" t="s">
        <v>164</v>
      </c>
      <c r="O56" s="459">
        <v>46273</v>
      </c>
      <c r="P56" s="563" t="s">
        <v>532</v>
      </c>
      <c r="Q56" s="656" t="s">
        <v>971</v>
      </c>
      <c r="R56" s="656" t="s">
        <v>971</v>
      </c>
      <c r="S56" s="468" t="s">
        <v>483</v>
      </c>
      <c r="T56" s="459">
        <v>46273</v>
      </c>
      <c r="U56" s="563" t="str">
        <f t="shared" ref="U56:U67" si="45">H56</f>
        <v>API5L_X52</v>
      </c>
      <c r="V56" s="563" t="str">
        <f>IF($G56="","",VLOOKUP($G56,WPS!$D$1:$AL$995,17,0))</f>
        <v xml:space="preserve">SMAW :With/Without Backing </v>
      </c>
      <c r="W56" s="563" t="str">
        <f>IF($G56="","",VLOOKUP($G56,WPS!$D$1:$AL$995,25,0))</f>
        <v>WF-1b</v>
      </c>
      <c r="X56" s="563" t="str">
        <f>IF($G56="","",VLOOKUP($G56,WPS!$D$1:$AL$995,26,0))</f>
        <v>WF-1b</v>
      </c>
      <c r="Y56" s="563" t="str">
        <f>IF($G56="","",VLOOKUP($G56,WPS!$D$1:$AL$995,27,0))</f>
        <v>A5.1or A5.5</v>
      </c>
      <c r="Z56" s="563" t="str">
        <f>IF($G56="","",VLOOKUP($G56,WPS!$D$1:$AL$995,28,0))</f>
        <v>A5.1or A5.5</v>
      </c>
      <c r="AA56" s="563" t="str">
        <f t="shared" ref="AA56:AA67" si="46">IF(AND(D56="API 1104",BB56&lt;60.3),"Unlimited ",IF(AND(D56="API 1104",AND(BB56&gt;=60.3,BB56&lt;=323.85)),"≥ 2,3/8''  (60,3mm)",IF(AND(D56="API 1104",BB56&gt;323.85),"&gt; 12,750''  (323,9mm)",IF(AND(D56="ASME IX",BB56&lt;60.3),CONCATENATE("≥ ",I55,"''  ","(",BB56,"mm)"),IF(AND(D56="ASME IX",BB56="60,3"),"≥ 1''  (25mm)",IF(AND(D56="ASME IX",AND(BB56&gt;25,BB56&lt;73)),"≥ 1'' (25mm)",IF(AND(D56="ASME IX",BB56&gt;73),"&gt; 2,7/8''  (73mm)","")))))))</f>
        <v>&gt; 12,750''  (323,9mm)</v>
      </c>
      <c r="AB56" s="563" t="str">
        <f t="shared" ref="AB56:AB67" si="47">IF(AND(D56="API 1104",BB56&lt;60.3),"&lt; 2,3/8''  60,3mm",IF(AND(D56="API 1104",AND(BB56&gt;=60.3,BB56&lt;=323.85)),"≤ 12,750''   323,9mm",IF(AND(D56="API 1104",BB56&gt;323.85),"Unlimited",IF(AND(D56="ASME IX",BB56&lt;25),"Unlimited",IF(AND(D56="ASME IX",AND(BB56&gt;25,BB56&lt;73)),"Unlimited",IF(AND(D56="ASME IX",BB56&gt;73),"Unlimited",""))))))</f>
        <v>Unlimited</v>
      </c>
      <c r="AC56" s="563" t="str">
        <f t="shared" ref="AC56:AC67" si="48">IF(AND(D56="API 1104",J56&lt;3.9)," SMAW &lt;3,9 mm",IF(AND(D56="API 1104",AND(J56&gt;=3.9,J56&lt;19))," SMAW ≥  3,9 mm",IF(AND(D56="API 1104",J56&gt;=19),"SMAW &gt;=19mm",IF(AND(D56="ASME IX",AE56="gtaw",J56&lt;13),"GTAW ",IF(AND(D56="ASME IX",AE56="GTAW SMAW",J56&lt;13),"GTAW ≤ 8 mm",IF(AND(D56="ASME IX",AE56="GmAW fcAW",J56&lt;13),"GMAW ≤ 8 mm",IF(AND(D56="ASME IX",AE56="gtaw",J56&gt;=13),CONCATENATE("≤ ",J56*2," mm"),IF(AND(D56="ASME IX",J56&gt;=13,AE56="GTAW SMAW"),"GTAW ≤ 8mm",IF(AND(D56="ASME IX",J56&gt;=13,AE56="GmAW fcAW"),"GMAW ≤ 8mm","")))))))))</f>
        <v xml:space="preserve"> SMAW ≥  3,9 mm</v>
      </c>
      <c r="AD56" s="563" t="str">
        <f t="shared" ref="AD56:AD67" si="49">IF(AND(D56="API 1104",AE56="SMAW Mixte UP HILL/ Down hill",J56&lt;3.9),CONCATENATE("≤ ",MAX(1.5*J56,3.9),"mm"),IF(AND(D56="API 1104",AE56="SMAW UP HILL MONTANT",J56&lt;3.9),CONCATENATE("≤ ",MAX(1.5*J56,3.9),"mm"),IF(AND(D56="API 1104",AND(J56&gt;=3.9,J56&lt;19.05)),CONCATENATE("≤ ",MAX(1.5*J56,19.05),"mm"),IF(AND(D56="API 1104",J56&gt;=19.05),"ALL",IF(AND(D56="ASME IX",AE56="SMAW UP HILL MONTANT",J56&lt;17),CONCATENATE("≤ ",((J56)*2)," mm"),IF(AND(D56="ASME IX",J56&gt;=17),CONCATENATE("Unlimited"),IF(AND(D56="ASME IX",AE56="SMAW Mixte UP HILL/ Down hill",J56&lt;17),CONCATENATE("≤ ",((J56)*2)," mm"),IF(AND(D56="ASME IX",J56&gt;=17),CONCATENATE(" SMAW Unlimited"),IF(AND(D56="ASME IX",AE56="GTAW",J56&lt;=17),CONCATENATE( "≤ ",J56*2," mm"),IF(AND(D56="ASME IX",AE56="GTAW SMAW",J56&lt;=17),CONCATENATE("SMAW ≤ ",((J56-4)*2)," mm"),IF(AND(D56="ASME IX",J56&gt;=17,AE56="GTAW SMAW"),"SMAW Unlimited ",IF(AND(D56="ASME IX",AE56="GMAW FCAW",J56&lt;=17),CONCATENATE("FCAW ≤ ",((J56-4)*2)," mm"),IF(AND(D56="ASME IX",J56&gt;=17,AE56="GmAW fcAW"),"FCAW  Unlimited ","")))))))))))))</f>
        <v>≤ 19,05mm</v>
      </c>
      <c r="AE56" s="563" t="str">
        <f>IF(G56="","",VLOOKUP(G56,WPS!$D$1:$AH$4735,3,0))</f>
        <v>SMAW Mixte UP HILL/ Down hill</v>
      </c>
      <c r="AF56" s="563" t="str">
        <f>IF(AND($G56&lt;&gt;"",$D56="API 1104"),H17,IF(AND($G56&lt;&gt;"",$D56="ASME IX"),VLOOKUP($G56,WPS!$D$1:$AZ$995,42,0),""))</f>
        <v>API5L_X52</v>
      </c>
      <c r="AG56" s="563" t="str">
        <f>IF(G56="","",VLOOKUP(G56,WPS!$D$1:$AH$4735,2,0))</f>
        <v>D</v>
      </c>
      <c r="AH56" s="563" t="str">
        <f t="shared" ref="AH56:AH67" si="50">IF(AE56="SMAW Mixte UP HILL/ Down hill","5G",IF(AE56="SMAW UP HILL MONTANT","5G",IF(AE56="SMAW Downhill","5G",IF(AE56="GMAW FCAW","1G",IF(AE56="GTAW","6G",IF(AE56="GTAW SMAW","6G",""))))))</f>
        <v>5G</v>
      </c>
      <c r="AI56" s="563" t="str">
        <f t="shared" ref="AI56:AI67" si="51">IF(AE56="SMAW Mixte UP HILL/ Down hill","Manuel",IF(AE56="SMAW UP HILL MONTANT","Manuel",IF(AE56="GMAW FCAW","semi auto",IF(AE56="GTAW","Manuel",IF(AE56="GTAW SMAW","Manuel",IF(AE56="SMAW Downhill","Manuel",""))))))</f>
        <v>Manuel</v>
      </c>
      <c r="AJ56" s="563" t="s">
        <v>34</v>
      </c>
      <c r="AK56" s="563" t="str">
        <f t="shared" ref="AK56:AK67" si="52">IF(AE56="SMAW Mixte UP HILL/ Down hill","UP HILL/ Down hill Montant+Descendant",IF(AE56="SMAW UP HILL MONTANT","UP HILL   Montant",IF(AE56="GMAW FCAW","Rotation",IF(AE56="GTAW","UP HILL   Montant",IF(AE56="SMAW Downhill","SMAW Downhill",IF(AE56="GTAW SMAW","UP HILL   Montant",""))))))</f>
        <v>UP HILL/ Down hill Montant+Descendant</v>
      </c>
      <c r="AL56" s="563" t="str">
        <f>IF($G56="","",VLOOKUP($G56,WPS!$D$1:$AL$995,18,0))</f>
        <v>N/A</v>
      </c>
      <c r="AM56" s="563" t="str">
        <f>IF($G56="","",VLOOKUP($G56,WPS!$D$1:$AL$995,19,0))</f>
        <v>Grp F N°1</v>
      </c>
      <c r="AN56" s="563" t="str">
        <f>IF($G56="","",VLOOKUP($G56,WPS!$D$1:$AL$995,20,0))</f>
        <v>Grp F N°1</v>
      </c>
      <c r="AO56" s="563" t="str">
        <f>IF($G56="","",VLOOKUP($G56,WPS!$D$1:$AL$995,21,0))</f>
        <v>A5.1</v>
      </c>
      <c r="AP56" s="563" t="str">
        <f>IF($G56="","",VLOOKUP($G56,WPS!$D$1:$AL$995,22,0))</f>
        <v>A5.5</v>
      </c>
      <c r="AQ56" s="563" t="str">
        <f>IF($G56="","",VLOOKUP($G56,WPS!$D$1:$AL$995,23,0))</f>
        <v>E 6010</v>
      </c>
      <c r="AR56" s="563" t="str">
        <f>IF($G56="","",VLOOKUP($G56,WPS!$D$1:$AL$995,24,0))</f>
        <v>E 7010-P1</v>
      </c>
      <c r="AS56" s="563" t="str">
        <f t="shared" ref="AS56:AS67" si="53">IF(AH56="1G","F",IF(AH56="5G","V-H-O",IF(AH56="6G","ALL","")))</f>
        <v>V-H-O</v>
      </c>
      <c r="AT56" s="563" t="str">
        <f>IF($G56="","",VLOOKUP($G56,WPS!$D$1:$AL$995,29,0))</f>
        <v>DC</v>
      </c>
      <c r="AU56" s="563" t="str">
        <f>IF($G56="","",VLOOKUP($G56,WPS!$D$1:$AL$995,30,0))</f>
        <v>(+)</v>
      </c>
      <c r="AV56" s="563" t="str">
        <f>IF($G56="","",VLOOKUP($G56,WPS!$D$1:$AL$995,31,0))</f>
        <v>(+)</v>
      </c>
      <c r="AW56" s="563" t="str">
        <f t="shared" ref="AW56:AW67" si="54">IF(AE56="SMAW Mixte UP HILL/ Down hill","SMAW :,With/Without  SMAW : With",IF(AE56="SMAW UP HILL MONTANT","SMAW :With/Without  SMAW : With",IF(AE56="GMAW FCAW","GMAW :With/Without  FCAW  : With",IF(AE56="GTAW","GTAW :With / Without",IF(AE56="GTAW SMAW","GTAW :With/Without  SMAW : With","")))))</f>
        <v>SMAW :,With/Without  SMAW : With</v>
      </c>
      <c r="AX56" s="563" t="str">
        <f>IF($G56="","",VLOOKUP($G56,WPS!$D$1:$AL$995,15,0))</f>
        <v>50°C Min</v>
      </c>
      <c r="AY56" s="563" t="str">
        <f>IF($G56="","",VLOOKUP($G56,WPS!$D$1:$AX$995,44,0))</f>
        <v>ASME B31.3 édition 2020</v>
      </c>
      <c r="AZ56" s="563">
        <f>IFERROR(VLOOKUP(I56,Feuil1!$O$4:$P$34,2,0),"")</f>
        <v>406.4</v>
      </c>
      <c r="BA56" s="563"/>
      <c r="BB56" s="563">
        <f>IFERROR(VLOOKUP(I56,Feuil1!$O$4:$P$32,2,0),"")</f>
        <v>406.4</v>
      </c>
      <c r="BC56" s="563" t="str">
        <f>IF($G56="","",VLOOKUP($G56,WPS!$D$1:$AL$995,2,0))</f>
        <v>D</v>
      </c>
      <c r="BD56" s="509" t="str">
        <f>IF(M56='VT-PPL'!$Y$6,1,"")</f>
        <v/>
      </c>
      <c r="BE56" s="510" t="str">
        <f>IF(BD56="","",COUNTIF(BD$2:$BD56,BD56))</f>
        <v/>
      </c>
      <c r="BF56" s="509" t="str">
        <f>IF(P56='RT-PPL'!$Q$6,1,"")</f>
        <v/>
      </c>
      <c r="BG56" s="511" t="str">
        <f>IF(BF56="","",COUNTIF(BF$2:$BF56,BF56))</f>
        <v/>
      </c>
      <c r="BH56" s="508" t="str">
        <f>+IF(L56=HOMO!$K$4,1,"")</f>
        <v/>
      </c>
      <c r="BI56" s="510" t="str">
        <f>IF(BH56="","",COUNTIF(BH$2:$BH56,BH56))</f>
        <v/>
      </c>
      <c r="BJ56" s="509" t="str">
        <f>IF(AND(K56="A",M56=Prog!$L$12),1,"")</f>
        <v/>
      </c>
      <c r="BK56" s="510" t="str">
        <f>IF(BJ56="","",COUNTIF(BJ$2:$BJ56,BJ56))</f>
        <v/>
      </c>
      <c r="BL56" s="562">
        <v>55</v>
      </c>
      <c r="BM56" s="506"/>
      <c r="BN56" s="473"/>
      <c r="BO56" s="473"/>
      <c r="BP56" s="473"/>
      <c r="BQ56" s="473"/>
      <c r="BR56" s="473"/>
      <c r="BS56" s="473"/>
      <c r="BT56" s="473"/>
      <c r="BU56" s="473"/>
      <c r="BV56" s="473"/>
      <c r="BW56" s="473"/>
      <c r="BX56" s="473"/>
      <c r="BY56" s="473"/>
      <c r="BZ56" s="473"/>
      <c r="CA56" s="473"/>
      <c r="CB56" s="473"/>
      <c r="CC56" s="473"/>
      <c r="CD56" s="473"/>
      <c r="CE56" s="473"/>
      <c r="CF56" s="473"/>
      <c r="CG56" s="473"/>
      <c r="CH56" s="473"/>
      <c r="CI56" s="473"/>
      <c r="CJ56" s="473"/>
      <c r="CK56" s="473"/>
      <c r="CL56" s="473"/>
      <c r="CM56" s="473"/>
      <c r="CN56" s="473"/>
      <c r="CO56" s="473"/>
      <c r="CP56" s="473"/>
      <c r="CQ56" s="473"/>
      <c r="CR56" s="473"/>
      <c r="CS56" s="473"/>
      <c r="CT56" s="473"/>
      <c r="CU56" s="473"/>
      <c r="CV56" s="473"/>
      <c r="CW56" s="473"/>
      <c r="CX56" s="473"/>
      <c r="CY56" s="473"/>
      <c r="CZ56" s="473"/>
      <c r="DA56" s="473"/>
      <c r="DB56" s="473"/>
      <c r="DC56" s="473"/>
      <c r="DD56" s="473"/>
      <c r="DE56" s="473"/>
      <c r="DF56" s="473"/>
      <c r="DG56" s="473"/>
      <c r="DH56" s="473"/>
      <c r="DI56" s="473"/>
      <c r="DJ56" s="473"/>
      <c r="DK56" s="473"/>
      <c r="DL56" s="473"/>
      <c r="DM56" s="473"/>
      <c r="DN56" s="473"/>
      <c r="DO56" s="473"/>
      <c r="DP56" s="473"/>
      <c r="DQ56" s="473"/>
      <c r="DR56" s="473"/>
      <c r="DS56" s="473"/>
      <c r="DT56" s="473"/>
      <c r="DU56" s="473"/>
      <c r="DV56" s="473"/>
      <c r="DW56" s="473"/>
      <c r="DX56" s="473"/>
      <c r="DY56" s="473"/>
      <c r="DZ56" s="473"/>
      <c r="EA56" s="473"/>
      <c r="EB56" s="473"/>
      <c r="EC56" s="473"/>
      <c r="ED56" s="473"/>
      <c r="EE56" s="473"/>
      <c r="EF56" s="473"/>
      <c r="EG56" s="473"/>
      <c r="EH56" s="473"/>
      <c r="EI56" s="473"/>
      <c r="EJ56" s="473"/>
      <c r="EK56" s="473"/>
      <c r="EL56" s="473"/>
      <c r="EM56" s="473"/>
      <c r="EN56" s="473"/>
      <c r="EO56" s="473"/>
      <c r="EP56" s="473"/>
      <c r="EQ56" s="473"/>
      <c r="ER56" s="473"/>
      <c r="ES56" s="473"/>
      <c r="ET56" s="473"/>
      <c r="EU56" s="473"/>
      <c r="EV56" s="473"/>
      <c r="EW56" s="473"/>
      <c r="EX56" s="473"/>
      <c r="EY56" s="473"/>
      <c r="EZ56" s="473"/>
      <c r="FA56" s="473"/>
      <c r="FB56" s="473"/>
      <c r="FC56" s="473"/>
      <c r="FD56" s="473"/>
      <c r="FE56" s="473"/>
      <c r="FF56" s="473"/>
      <c r="FG56" s="473"/>
      <c r="FH56" s="473"/>
      <c r="FI56" s="473"/>
      <c r="FJ56" s="473"/>
      <c r="FK56" s="473"/>
      <c r="FL56" s="473"/>
      <c r="FM56" s="473"/>
      <c r="FN56" s="473"/>
      <c r="FO56" s="473"/>
      <c r="FP56" s="473"/>
      <c r="FQ56" s="473"/>
      <c r="FR56" s="473"/>
      <c r="FS56" s="473"/>
      <c r="FT56" s="473"/>
      <c r="FU56" s="473"/>
      <c r="FV56" s="473"/>
      <c r="FW56" s="473"/>
      <c r="FX56" s="473"/>
      <c r="FY56" s="473"/>
      <c r="FZ56" s="473"/>
      <c r="GA56" s="473"/>
      <c r="GB56" s="473"/>
      <c r="GC56" s="473"/>
      <c r="GD56" s="473"/>
      <c r="GE56" s="473"/>
      <c r="GF56" s="473"/>
      <c r="GG56" s="473"/>
      <c r="GH56" s="473"/>
      <c r="GI56" s="473"/>
      <c r="GJ56" s="473"/>
      <c r="GK56" s="473"/>
      <c r="GL56" s="473"/>
      <c r="GM56" s="473"/>
      <c r="GN56" s="473"/>
      <c r="GO56" s="473"/>
      <c r="GP56" s="473"/>
      <c r="GQ56" s="473"/>
      <c r="GR56" s="473"/>
      <c r="GS56" s="473"/>
      <c r="GT56" s="473"/>
      <c r="GU56" s="473"/>
      <c r="GV56" s="473"/>
      <c r="GW56" s="473"/>
      <c r="GX56" s="473"/>
      <c r="GY56" s="473"/>
      <c r="GZ56" s="473"/>
      <c r="HA56" s="473"/>
      <c r="HB56" s="473"/>
      <c r="HC56" s="473"/>
      <c r="HD56" s="473"/>
      <c r="HE56" s="473"/>
      <c r="HF56" s="473"/>
      <c r="HG56" s="473"/>
      <c r="HH56" s="473"/>
      <c r="HI56" s="473"/>
      <c r="HJ56" s="473"/>
      <c r="HK56" s="473"/>
      <c r="HL56" s="473"/>
      <c r="HM56" s="473"/>
      <c r="HN56" s="473"/>
      <c r="HO56" s="473"/>
      <c r="HP56" s="473"/>
      <c r="HQ56" s="473"/>
      <c r="HR56" s="473"/>
      <c r="HS56" s="473"/>
      <c r="HT56" s="473"/>
      <c r="HU56" s="473"/>
      <c r="HV56" s="473"/>
      <c r="HW56" s="473"/>
      <c r="HX56" s="473"/>
      <c r="HY56" s="473"/>
      <c r="HZ56" s="473"/>
      <c r="IA56" s="473"/>
      <c r="IB56" s="473"/>
      <c r="IC56" s="473"/>
      <c r="ID56" s="473"/>
      <c r="IE56" s="473"/>
      <c r="IF56" s="473"/>
      <c r="IG56" s="473"/>
      <c r="IH56" s="473"/>
      <c r="II56" s="473"/>
      <c r="IJ56" s="473"/>
      <c r="IK56" s="473"/>
      <c r="IL56" s="473"/>
      <c r="IM56" s="473"/>
      <c r="IN56" s="473"/>
      <c r="IO56" s="473"/>
      <c r="IP56" s="473"/>
      <c r="IQ56" s="473"/>
      <c r="IR56" s="473"/>
      <c r="IS56" s="473"/>
      <c r="IT56" s="473"/>
      <c r="IU56" s="473"/>
      <c r="IV56" s="473"/>
      <c r="IW56" s="473"/>
      <c r="IX56" s="473"/>
      <c r="IY56" s="473"/>
      <c r="IZ56" s="473"/>
      <c r="JA56" s="473"/>
      <c r="JB56" s="473"/>
      <c r="JC56" s="473"/>
      <c r="JD56" s="473"/>
      <c r="JE56" s="473"/>
      <c r="JF56" s="473"/>
      <c r="JG56" s="473"/>
      <c r="JH56" s="473"/>
      <c r="JI56" s="473"/>
      <c r="JJ56" s="473"/>
      <c r="JK56" s="473"/>
      <c r="JL56" s="473"/>
      <c r="JM56" s="473"/>
      <c r="JN56" s="473"/>
      <c r="JO56" s="473"/>
      <c r="JP56" s="473"/>
      <c r="JQ56" s="473"/>
      <c r="JR56" s="473"/>
      <c r="JS56" s="473"/>
      <c r="JT56" s="473"/>
      <c r="JU56" s="473"/>
      <c r="JV56" s="473"/>
      <c r="JW56" s="473"/>
      <c r="JX56" s="473"/>
      <c r="JY56" s="473"/>
      <c r="JZ56" s="473"/>
      <c r="KA56" s="473"/>
      <c r="KB56" s="473"/>
      <c r="KC56" s="473"/>
      <c r="KD56" s="473"/>
      <c r="KE56" s="473"/>
      <c r="KF56" s="473"/>
      <c r="KG56" s="473"/>
      <c r="KH56" s="473"/>
      <c r="KI56" s="473"/>
      <c r="KJ56" s="473"/>
      <c r="KK56" s="473"/>
      <c r="KL56" s="473"/>
      <c r="KM56" s="473"/>
      <c r="KN56" s="473"/>
      <c r="KO56" s="473"/>
      <c r="KP56" s="473"/>
      <c r="KQ56" s="473"/>
      <c r="KR56" s="473"/>
      <c r="KS56" s="473"/>
      <c r="KT56" s="473"/>
      <c r="KU56" s="473"/>
      <c r="KV56" s="473"/>
      <c r="KW56" s="473"/>
      <c r="KX56" s="473"/>
      <c r="KY56" s="473"/>
      <c r="KZ56" s="473"/>
      <c r="LA56" s="473"/>
      <c r="LB56" s="473"/>
      <c r="LC56" s="473"/>
      <c r="LD56" s="473"/>
      <c r="LE56" s="473"/>
      <c r="LF56" s="473"/>
      <c r="LG56" s="473"/>
      <c r="LH56" s="473"/>
      <c r="LI56" s="473"/>
      <c r="LJ56" s="473"/>
      <c r="LK56" s="473"/>
      <c r="LL56" s="473"/>
      <c r="LM56" s="473"/>
      <c r="LN56" s="473"/>
      <c r="LO56" s="473"/>
      <c r="LP56" s="473"/>
      <c r="LQ56" s="473"/>
      <c r="LR56" s="473"/>
      <c r="LS56" s="473"/>
      <c r="LT56" s="473"/>
      <c r="LU56" s="473"/>
      <c r="LV56" s="473"/>
      <c r="LW56" s="473"/>
      <c r="LX56" s="473"/>
      <c r="LY56" s="473"/>
      <c r="LZ56" s="473"/>
      <c r="MA56" s="473"/>
      <c r="MB56" s="473"/>
      <c r="MC56" s="473"/>
      <c r="MD56" s="473"/>
      <c r="ME56" s="473"/>
      <c r="MF56" s="473"/>
      <c r="MG56" s="473"/>
      <c r="MH56" s="473"/>
      <c r="MI56" s="473"/>
      <c r="MJ56" s="473"/>
      <c r="MK56" s="473"/>
      <c r="ML56" s="473"/>
      <c r="MM56" s="473"/>
      <c r="MN56" s="473"/>
      <c r="MO56" s="473"/>
      <c r="MP56" s="473"/>
      <c r="MQ56" s="473"/>
      <c r="MR56" s="473"/>
      <c r="MS56" s="473"/>
      <c r="MT56" s="473"/>
      <c r="MU56" s="473"/>
      <c r="MV56" s="473"/>
      <c r="MW56" s="473"/>
      <c r="MX56" s="473"/>
      <c r="MY56" s="473"/>
      <c r="MZ56" s="473"/>
      <c r="NA56" s="473"/>
    </row>
    <row r="57" spans="1:365" s="474" customFormat="1" ht="20.25" customHeight="1">
      <c r="A57" s="454" t="str">
        <f t="shared" si="44"/>
        <v>AMRANE ABDELHAFIDTFT-II-PL-0316</v>
      </c>
      <c r="B57" s="455" t="str">
        <f>IF($G57="","",VLOOKUP($G57,WPS!$D$1:$AN$995,35,0))</f>
        <v>TFT II / TFT SUD GAZ 
FIELD DEVELOPMENT</v>
      </c>
      <c r="C57" s="455" t="str">
        <f>IF($G57="","",VLOOKUP($G57,WPS!$D$1:$AN$995,33,0))</f>
        <v>API 1104</v>
      </c>
      <c r="D57" s="455" t="str">
        <f>IF($G57="","",VLOOKUP($G57,WPS!$D$1:$AN$995,34,0))</f>
        <v>API 1104</v>
      </c>
      <c r="E57" s="639" t="s">
        <v>874</v>
      </c>
      <c r="F57" s="644" t="s">
        <v>970</v>
      </c>
      <c r="G57" s="456" t="s">
        <v>597</v>
      </c>
      <c r="H57" s="563" t="s">
        <v>397</v>
      </c>
      <c r="I57" s="475">
        <v>16</v>
      </c>
      <c r="J57" s="456">
        <v>9.5299999999999994</v>
      </c>
      <c r="K57" s="456" t="s">
        <v>164</v>
      </c>
      <c r="L57" s="459">
        <v>46272</v>
      </c>
      <c r="M57" s="563" t="s">
        <v>520</v>
      </c>
      <c r="N57" s="563" t="s">
        <v>164</v>
      </c>
      <c r="O57" s="459">
        <v>46273</v>
      </c>
      <c r="P57" s="563" t="s">
        <v>532</v>
      </c>
      <c r="Q57" s="656" t="s">
        <v>971</v>
      </c>
      <c r="R57" s="656" t="s">
        <v>971</v>
      </c>
      <c r="S57" s="468" t="s">
        <v>973</v>
      </c>
      <c r="T57" s="459">
        <v>46273</v>
      </c>
      <c r="U57" s="563" t="str">
        <f t="shared" si="45"/>
        <v>API5L_X52</v>
      </c>
      <c r="V57" s="563" t="str">
        <f>IF($G57="","",VLOOKUP($G57,WPS!$D$1:$AL$995,17,0))</f>
        <v xml:space="preserve">SMAW :With/Without Backing </v>
      </c>
      <c r="W57" s="563" t="str">
        <f>IF($G57="","",VLOOKUP($G57,WPS!$D$1:$AL$995,25,0))</f>
        <v>WF-1b</v>
      </c>
      <c r="X57" s="563" t="str">
        <f>IF($G57="","",VLOOKUP($G57,WPS!$D$1:$AL$995,26,0))</f>
        <v>WF-1b</v>
      </c>
      <c r="Y57" s="563" t="str">
        <f>IF($G57="","",VLOOKUP($G57,WPS!$D$1:$AL$995,27,0))</f>
        <v>A5.1or A5.5</v>
      </c>
      <c r="Z57" s="563" t="str">
        <f>IF($G57="","",VLOOKUP($G57,WPS!$D$1:$AL$995,28,0))</f>
        <v>A5.1or A5.5</v>
      </c>
      <c r="AA57" s="563" t="str">
        <f t="shared" si="46"/>
        <v>&gt; 12,750''  (323,9mm)</v>
      </c>
      <c r="AB57" s="563" t="str">
        <f t="shared" si="47"/>
        <v>Unlimited</v>
      </c>
      <c r="AC57" s="563" t="str">
        <f t="shared" si="48"/>
        <v xml:space="preserve"> SMAW ≥  3,9 mm</v>
      </c>
      <c r="AD57" s="563" t="str">
        <f t="shared" si="49"/>
        <v>≤ 19,05mm</v>
      </c>
      <c r="AE57" s="563" t="str">
        <f>IF(G57="","",VLOOKUP(G57,WPS!$D$1:$AH$4735,3,0))</f>
        <v>SMAW Mixte UP HILL/ Down hill</v>
      </c>
      <c r="AF57" s="563" t="str">
        <f>IF(AND($G57&lt;&gt;"",$D57="API 1104"),H18,IF(AND($G57&lt;&gt;"",$D57="ASME IX"),VLOOKUP($G57,WPS!$D$1:$AZ$995,42,0),""))</f>
        <v>API5L_X52</v>
      </c>
      <c r="AG57" s="563" t="str">
        <f>IF(G57="","",VLOOKUP(G57,WPS!$D$1:$AH$4735,2,0))</f>
        <v>D</v>
      </c>
      <c r="AH57" s="563" t="str">
        <f t="shared" si="50"/>
        <v>5G</v>
      </c>
      <c r="AI57" s="563" t="str">
        <f t="shared" si="51"/>
        <v>Manuel</v>
      </c>
      <c r="AJ57" s="563" t="s">
        <v>34</v>
      </c>
      <c r="AK57" s="563" t="str">
        <f t="shared" si="52"/>
        <v>UP HILL/ Down hill Montant+Descendant</v>
      </c>
      <c r="AL57" s="563" t="str">
        <f>IF($G57="","",VLOOKUP($G57,WPS!$D$1:$AL$995,18,0))</f>
        <v>N/A</v>
      </c>
      <c r="AM57" s="563" t="str">
        <f>IF($G57="","",VLOOKUP($G57,WPS!$D$1:$AL$995,19,0))</f>
        <v>Grp F N°1</v>
      </c>
      <c r="AN57" s="563" t="str">
        <f>IF($G57="","",VLOOKUP($G57,WPS!$D$1:$AL$995,20,0))</f>
        <v>Grp F N°1</v>
      </c>
      <c r="AO57" s="563" t="str">
        <f>IF($G57="","",VLOOKUP($G57,WPS!$D$1:$AL$995,21,0))</f>
        <v>A5.1</v>
      </c>
      <c r="AP57" s="563" t="str">
        <f>IF($G57="","",VLOOKUP($G57,WPS!$D$1:$AL$995,22,0))</f>
        <v>A5.5</v>
      </c>
      <c r="AQ57" s="563" t="str">
        <f>IF($G57="","",VLOOKUP($G57,WPS!$D$1:$AL$995,23,0))</f>
        <v>E 6010</v>
      </c>
      <c r="AR57" s="563" t="str">
        <f>IF($G57="","",VLOOKUP($G57,WPS!$D$1:$AL$995,24,0))</f>
        <v>E 7010-P1</v>
      </c>
      <c r="AS57" s="563" t="str">
        <f t="shared" si="53"/>
        <v>V-H-O</v>
      </c>
      <c r="AT57" s="563" t="str">
        <f>IF($G57="","",VLOOKUP($G57,WPS!$D$1:$AL$995,29,0))</f>
        <v>DC</v>
      </c>
      <c r="AU57" s="563" t="str">
        <f>IF($G57="","",VLOOKUP($G57,WPS!$D$1:$AL$995,30,0))</f>
        <v>(+)</v>
      </c>
      <c r="AV57" s="563" t="str">
        <f>IF($G57="","",VLOOKUP($G57,WPS!$D$1:$AL$995,31,0))</f>
        <v>(+)</v>
      </c>
      <c r="AW57" s="563" t="str">
        <f t="shared" si="54"/>
        <v>SMAW :,With/Without  SMAW : With</v>
      </c>
      <c r="AX57" s="563" t="str">
        <f>IF($G57="","",VLOOKUP($G57,WPS!$D$1:$AL$995,15,0))</f>
        <v>50°C Min</v>
      </c>
      <c r="AY57" s="563" t="str">
        <f>IF($G57="","",VLOOKUP($G57,WPS!$D$1:$AX$995,44,0))</f>
        <v>ASME B31.3 édition 2020</v>
      </c>
      <c r="AZ57" s="563">
        <f>IFERROR(VLOOKUP(I57,Feuil1!$O$4:$P$34,2,0),"")</f>
        <v>406.4</v>
      </c>
      <c r="BA57" s="563"/>
      <c r="BB57" s="563">
        <f>IFERROR(VLOOKUP(I57,Feuil1!$O$4:$P$32,2,0),"")</f>
        <v>406.4</v>
      </c>
      <c r="BC57" s="563" t="str">
        <f>IF($G57="","",VLOOKUP($G57,WPS!$D$1:$AL$995,2,0))</f>
        <v>D</v>
      </c>
      <c r="BD57" s="509" t="str">
        <f>IF(M57='VT-PPL'!$Y$6,1,"")</f>
        <v/>
      </c>
      <c r="BE57" s="510" t="str">
        <f>IF(BD57="","",COUNTIF(BD$2:$BD57,BD57))</f>
        <v/>
      </c>
      <c r="BF57" s="509" t="str">
        <f>IF(P57='RT-PPL'!$Q$6,1,"")</f>
        <v/>
      </c>
      <c r="BG57" s="511" t="str">
        <f>IF(BF57="","",COUNTIF(BF$2:$BF57,BF57))</f>
        <v/>
      </c>
      <c r="BH57" s="508" t="str">
        <f>+IF(L57=HOMO!$K$4,1,"")</f>
        <v/>
      </c>
      <c r="BI57" s="510" t="str">
        <f>IF(BH57="","",COUNTIF(BH$2:$BH57,BH57))</f>
        <v/>
      </c>
      <c r="BJ57" s="509" t="str">
        <f>IF(AND(K57="A",M57=Prog!$L$12),1,"")</f>
        <v/>
      </c>
      <c r="BK57" s="510" t="str">
        <f>IF(BJ57="","",COUNTIF(BJ$2:$BJ57,BJ57))</f>
        <v/>
      </c>
      <c r="BL57" s="562">
        <v>56</v>
      </c>
      <c r="BM57" s="473"/>
      <c r="BN57" s="473"/>
      <c r="BO57" s="473"/>
      <c r="BP57" s="473"/>
      <c r="BQ57" s="473"/>
      <c r="BR57" s="473"/>
      <c r="BS57" s="473"/>
      <c r="BT57" s="473"/>
      <c r="BU57" s="473"/>
      <c r="BV57" s="473"/>
      <c r="BW57" s="473"/>
      <c r="BX57" s="473"/>
      <c r="BY57" s="473"/>
      <c r="BZ57" s="473"/>
      <c r="CA57" s="473"/>
      <c r="CB57" s="473"/>
      <c r="CC57" s="473"/>
      <c r="CD57" s="473"/>
      <c r="CE57" s="473"/>
      <c r="CF57" s="473"/>
      <c r="CG57" s="473"/>
      <c r="CH57" s="473"/>
      <c r="CI57" s="473"/>
      <c r="CJ57" s="473"/>
      <c r="CK57" s="473"/>
      <c r="CL57" s="473"/>
      <c r="CM57" s="473"/>
      <c r="CN57" s="473"/>
      <c r="CO57" s="473"/>
      <c r="CP57" s="473"/>
      <c r="CQ57" s="473"/>
      <c r="CR57" s="473"/>
      <c r="CS57" s="473"/>
      <c r="CT57" s="473"/>
      <c r="CU57" s="473"/>
      <c r="CV57" s="473"/>
      <c r="CW57" s="473"/>
      <c r="CX57" s="473"/>
      <c r="CY57" s="473"/>
      <c r="CZ57" s="473"/>
      <c r="DA57" s="473"/>
      <c r="DB57" s="473"/>
      <c r="DC57" s="473"/>
      <c r="DD57" s="473"/>
      <c r="DE57" s="473"/>
      <c r="DF57" s="473"/>
      <c r="DG57" s="473"/>
      <c r="DH57" s="473"/>
      <c r="DI57" s="473"/>
      <c r="DJ57" s="473"/>
      <c r="DK57" s="473"/>
      <c r="DL57" s="473"/>
      <c r="DM57" s="473"/>
      <c r="DN57" s="473"/>
      <c r="DO57" s="473"/>
      <c r="DP57" s="473"/>
      <c r="DQ57" s="473"/>
      <c r="DR57" s="473"/>
      <c r="DS57" s="473"/>
      <c r="DT57" s="473"/>
      <c r="DU57" s="473"/>
      <c r="DV57" s="473"/>
      <c r="DW57" s="473"/>
      <c r="DX57" s="473"/>
      <c r="DY57" s="473"/>
      <c r="DZ57" s="473"/>
      <c r="EA57" s="473"/>
      <c r="EB57" s="473"/>
      <c r="EC57" s="473"/>
      <c r="ED57" s="473"/>
      <c r="EE57" s="473"/>
      <c r="EF57" s="473"/>
      <c r="EG57" s="473"/>
      <c r="EH57" s="473"/>
      <c r="EI57" s="473"/>
      <c r="EJ57" s="473"/>
      <c r="EK57" s="473"/>
      <c r="EL57" s="473"/>
      <c r="EM57" s="473"/>
      <c r="EN57" s="473"/>
      <c r="EO57" s="473"/>
      <c r="EP57" s="473"/>
      <c r="EQ57" s="473"/>
      <c r="ER57" s="473"/>
      <c r="ES57" s="473"/>
      <c r="ET57" s="473"/>
      <c r="EU57" s="473"/>
      <c r="EV57" s="473"/>
      <c r="EW57" s="473"/>
      <c r="EX57" s="473"/>
      <c r="EY57" s="473"/>
      <c r="EZ57" s="473"/>
      <c r="FA57" s="473"/>
      <c r="FB57" s="473"/>
      <c r="FC57" s="473"/>
      <c r="FD57" s="473"/>
      <c r="FE57" s="473"/>
      <c r="FF57" s="473"/>
      <c r="FG57" s="473"/>
      <c r="FH57" s="473"/>
      <c r="FI57" s="473"/>
      <c r="FJ57" s="473"/>
      <c r="FK57" s="473"/>
      <c r="FL57" s="473"/>
      <c r="FM57" s="473"/>
      <c r="FN57" s="473"/>
      <c r="FO57" s="473"/>
      <c r="FP57" s="473"/>
      <c r="FQ57" s="473"/>
      <c r="FR57" s="473"/>
      <c r="FS57" s="473"/>
      <c r="FT57" s="473"/>
      <c r="FU57" s="473"/>
      <c r="FV57" s="473"/>
      <c r="FW57" s="473"/>
      <c r="FX57" s="473"/>
      <c r="FY57" s="473"/>
      <c r="FZ57" s="473"/>
      <c r="GA57" s="473"/>
      <c r="GB57" s="473"/>
      <c r="GC57" s="473"/>
      <c r="GD57" s="473"/>
      <c r="GE57" s="473"/>
      <c r="GF57" s="473"/>
      <c r="GG57" s="473"/>
      <c r="GH57" s="473"/>
      <c r="GI57" s="473"/>
      <c r="GJ57" s="473"/>
      <c r="GK57" s="473"/>
      <c r="GL57" s="473"/>
      <c r="GM57" s="473"/>
      <c r="GN57" s="473"/>
      <c r="GO57" s="473"/>
      <c r="GP57" s="473"/>
      <c r="GQ57" s="473"/>
      <c r="GR57" s="473"/>
      <c r="GS57" s="473"/>
      <c r="GT57" s="473"/>
      <c r="GU57" s="473"/>
      <c r="GV57" s="473"/>
      <c r="GW57" s="473"/>
      <c r="GX57" s="473"/>
      <c r="GY57" s="473"/>
      <c r="GZ57" s="473"/>
      <c r="HA57" s="473"/>
      <c r="HB57" s="473"/>
      <c r="HC57" s="473"/>
      <c r="HD57" s="473"/>
      <c r="HE57" s="473"/>
      <c r="HF57" s="473"/>
      <c r="HG57" s="473"/>
      <c r="HH57" s="473"/>
      <c r="HI57" s="473"/>
      <c r="HJ57" s="473"/>
      <c r="HK57" s="473"/>
      <c r="HL57" s="473"/>
      <c r="HM57" s="473"/>
      <c r="HN57" s="473"/>
      <c r="HO57" s="473"/>
      <c r="HP57" s="473"/>
      <c r="HQ57" s="473"/>
      <c r="HR57" s="473"/>
      <c r="HS57" s="473"/>
      <c r="HT57" s="473"/>
      <c r="HU57" s="473"/>
      <c r="HV57" s="473"/>
      <c r="HW57" s="473"/>
      <c r="HX57" s="473"/>
      <c r="HY57" s="473"/>
      <c r="HZ57" s="473"/>
      <c r="IA57" s="473"/>
      <c r="IB57" s="473"/>
      <c r="IC57" s="473"/>
      <c r="ID57" s="473"/>
      <c r="IE57" s="473"/>
      <c r="IF57" s="473"/>
      <c r="IG57" s="473"/>
      <c r="IH57" s="473"/>
      <c r="II57" s="473"/>
      <c r="IJ57" s="473"/>
      <c r="IK57" s="473"/>
      <c r="IL57" s="473"/>
      <c r="IM57" s="473"/>
      <c r="IN57" s="473"/>
      <c r="IO57" s="473"/>
      <c r="IP57" s="473"/>
      <c r="IQ57" s="473"/>
      <c r="IR57" s="473"/>
      <c r="IS57" s="473"/>
      <c r="IT57" s="473"/>
      <c r="IU57" s="473"/>
      <c r="IV57" s="473"/>
      <c r="IW57" s="473"/>
      <c r="IX57" s="473"/>
      <c r="IY57" s="473"/>
      <c r="IZ57" s="473"/>
      <c r="JA57" s="473"/>
      <c r="JB57" s="473"/>
      <c r="JC57" s="473"/>
      <c r="JD57" s="473"/>
      <c r="JE57" s="473"/>
      <c r="JF57" s="473"/>
      <c r="JG57" s="473"/>
      <c r="JH57" s="473"/>
      <c r="JI57" s="473"/>
      <c r="JJ57" s="473"/>
      <c r="JK57" s="473"/>
      <c r="JL57" s="473"/>
      <c r="JM57" s="473"/>
      <c r="JN57" s="473"/>
      <c r="JO57" s="473"/>
      <c r="JP57" s="473"/>
      <c r="JQ57" s="473"/>
      <c r="JR57" s="473"/>
      <c r="JS57" s="473"/>
      <c r="JT57" s="473"/>
      <c r="JU57" s="473"/>
      <c r="JV57" s="473"/>
      <c r="JW57" s="473"/>
      <c r="JX57" s="473"/>
      <c r="JY57" s="473"/>
      <c r="JZ57" s="473"/>
      <c r="KA57" s="473"/>
      <c r="KB57" s="473"/>
      <c r="KC57" s="473"/>
      <c r="KD57" s="473"/>
      <c r="KE57" s="473"/>
      <c r="KF57" s="473"/>
      <c r="KG57" s="473"/>
      <c r="KH57" s="473"/>
      <c r="KI57" s="473"/>
      <c r="KJ57" s="473"/>
      <c r="KK57" s="473"/>
      <c r="KL57" s="473"/>
      <c r="KM57" s="473"/>
      <c r="KN57" s="473"/>
      <c r="KO57" s="473"/>
      <c r="KP57" s="473"/>
      <c r="KQ57" s="473"/>
      <c r="KR57" s="473"/>
      <c r="KS57" s="473"/>
      <c r="KT57" s="473"/>
      <c r="KU57" s="473"/>
      <c r="KV57" s="473"/>
      <c r="KW57" s="473"/>
      <c r="KX57" s="473"/>
      <c r="KY57" s="473"/>
      <c r="KZ57" s="473"/>
      <c r="LA57" s="473"/>
      <c r="LB57" s="473"/>
      <c r="LC57" s="473"/>
      <c r="LD57" s="473"/>
      <c r="LE57" s="473"/>
      <c r="LF57" s="473"/>
      <c r="LG57" s="473"/>
      <c r="LH57" s="473"/>
      <c r="LI57" s="473"/>
      <c r="LJ57" s="473"/>
      <c r="LK57" s="473"/>
      <c r="LL57" s="473"/>
      <c r="LM57" s="473"/>
      <c r="LN57" s="473"/>
      <c r="LO57" s="473"/>
      <c r="LP57" s="473"/>
      <c r="LQ57" s="473"/>
      <c r="LR57" s="473"/>
      <c r="LS57" s="473"/>
      <c r="LT57" s="473"/>
      <c r="LU57" s="473"/>
      <c r="LV57" s="473"/>
      <c r="LW57" s="473"/>
      <c r="LX57" s="473"/>
      <c r="LY57" s="473"/>
      <c r="LZ57" s="473"/>
      <c r="MA57" s="473"/>
      <c r="MB57" s="473"/>
      <c r="MC57" s="473"/>
      <c r="MD57" s="473"/>
      <c r="ME57" s="473"/>
      <c r="MF57" s="473"/>
      <c r="MG57" s="473"/>
      <c r="MH57" s="473"/>
      <c r="MI57" s="473"/>
      <c r="MJ57" s="473"/>
      <c r="MK57" s="473"/>
      <c r="ML57" s="473"/>
      <c r="MM57" s="473"/>
      <c r="MN57" s="473"/>
      <c r="MO57" s="473"/>
      <c r="MP57" s="473"/>
      <c r="MQ57" s="473"/>
      <c r="MR57" s="473"/>
      <c r="MS57" s="473"/>
      <c r="MT57" s="473"/>
      <c r="MU57" s="473"/>
      <c r="MV57" s="473"/>
      <c r="MW57" s="473"/>
      <c r="MX57" s="473"/>
      <c r="MY57" s="473"/>
      <c r="MZ57" s="473"/>
      <c r="NA57" s="473"/>
    </row>
    <row r="58" spans="1:365" s="474" customFormat="1" ht="24" customHeight="1">
      <c r="A58" s="454" t="str">
        <f t="shared" si="44"/>
        <v>AMRANE ABDELHAFIDTFT-II-PL-076</v>
      </c>
      <c r="B58" s="455" t="str">
        <f>IF($G58="","",VLOOKUP($G58,WPS!$D$1:$AN$995,35,0))</f>
        <v>TFT II / TFT SUD GAZ 
FIELD DEVELOPMENT</v>
      </c>
      <c r="C58" s="455" t="str">
        <f>IF($G58="","",VLOOKUP($G58,WPS!$D$1:$AN$995,33,0))</f>
        <v>API 1104</v>
      </c>
      <c r="D58" s="455" t="str">
        <f>IF($G58="","",VLOOKUP($G58,WPS!$D$1:$AN$995,34,0))</f>
        <v>API 1104</v>
      </c>
      <c r="E58" s="639" t="s">
        <v>874</v>
      </c>
      <c r="F58" s="644" t="s">
        <v>970</v>
      </c>
      <c r="G58" s="456" t="s">
        <v>604</v>
      </c>
      <c r="H58" s="563" t="s">
        <v>397</v>
      </c>
      <c r="I58" s="475">
        <v>6</v>
      </c>
      <c r="J58" s="456">
        <v>7.1</v>
      </c>
      <c r="K58" s="456" t="s">
        <v>164</v>
      </c>
      <c r="L58" s="459">
        <v>46272</v>
      </c>
      <c r="M58" s="563" t="s">
        <v>520</v>
      </c>
      <c r="N58" s="563" t="s">
        <v>164</v>
      </c>
      <c r="O58" s="459">
        <v>46273</v>
      </c>
      <c r="P58" s="563" t="s">
        <v>532</v>
      </c>
      <c r="Q58" s="656" t="s">
        <v>971</v>
      </c>
      <c r="R58" s="656" t="s">
        <v>971</v>
      </c>
      <c r="S58" s="468" t="s">
        <v>487</v>
      </c>
      <c r="T58" s="459">
        <v>46273</v>
      </c>
      <c r="U58" s="563" t="str">
        <f t="shared" si="45"/>
        <v>API5L_X52</v>
      </c>
      <c r="V58" s="563" t="str">
        <f>IF($G58="","",VLOOKUP($G58,WPS!$D$1:$AL$995,17,0))</f>
        <v xml:space="preserve">SMAW :With/Without Backing </v>
      </c>
      <c r="W58" s="563" t="str">
        <f>IF($G58="","",VLOOKUP($G58,WPS!$D$1:$AL$995,25,0))</f>
        <v>WF-1b</v>
      </c>
      <c r="X58" s="563" t="str">
        <f>IF($G58="","",VLOOKUP($G58,WPS!$D$1:$AL$995,26,0))</f>
        <v>WF-1b</v>
      </c>
      <c r="Y58" s="563" t="str">
        <f>IF($G58="","",VLOOKUP($G58,WPS!$D$1:$AL$995,27,0))</f>
        <v>A5.1or A5.5</v>
      </c>
      <c r="Z58" s="563" t="str">
        <f>IF($G58="","",VLOOKUP($G58,WPS!$D$1:$AL$995,28,0))</f>
        <v>A5.1or A5.5</v>
      </c>
      <c r="AA58" s="563" t="str">
        <f t="shared" si="46"/>
        <v>≥ 2,3/8''  (60,3mm)</v>
      </c>
      <c r="AB58" s="563" t="str">
        <f t="shared" si="47"/>
        <v>≤ 12,750''   323,9mm</v>
      </c>
      <c r="AC58" s="563" t="str">
        <f t="shared" si="48"/>
        <v xml:space="preserve"> SMAW ≥  3,9 mm</v>
      </c>
      <c r="AD58" s="563" t="str">
        <f t="shared" si="49"/>
        <v>≤ 19,05mm</v>
      </c>
      <c r="AE58" s="563" t="str">
        <f>IF(G58="","",VLOOKUP(G58,WPS!$D$1:$AH$4735,3,0))</f>
        <v>SMAW Mixte UP HILL/ Down hill</v>
      </c>
      <c r="AF58" s="563" t="str">
        <f>IF(AND($G58&lt;&gt;"",$D58="API 1104"),H19,IF(AND($G58&lt;&gt;"",$D58="ASME IX"),VLOOKUP($G58,WPS!$D$1:$AZ$995,42,0),""))</f>
        <v>API5L_X52</v>
      </c>
      <c r="AG58" s="563" t="str">
        <f>IF(G58="","",VLOOKUP(G58,WPS!$D$1:$AH$4735,2,0))</f>
        <v>A</v>
      </c>
      <c r="AH58" s="563" t="str">
        <f t="shared" si="50"/>
        <v>5G</v>
      </c>
      <c r="AI58" s="563" t="str">
        <f t="shared" si="51"/>
        <v>Manuel</v>
      </c>
      <c r="AJ58" s="563" t="s">
        <v>34</v>
      </c>
      <c r="AK58" s="563" t="str">
        <f t="shared" si="52"/>
        <v>UP HILL/ Down hill Montant+Descendant</v>
      </c>
      <c r="AL58" s="563" t="str">
        <f>IF($G58="","",VLOOKUP($G58,WPS!$D$1:$AL$995,18,0))</f>
        <v>N/A</v>
      </c>
      <c r="AM58" s="563" t="str">
        <f>IF($G58="","",VLOOKUP($G58,WPS!$D$1:$AL$995,19,0))</f>
        <v>Grp F N°1</v>
      </c>
      <c r="AN58" s="563" t="str">
        <f>IF($G58="","",VLOOKUP($G58,WPS!$D$1:$AL$995,20,0))</f>
        <v>Grp F N°1</v>
      </c>
      <c r="AO58" s="563" t="str">
        <f>IF($G58="","",VLOOKUP($G58,WPS!$D$1:$AL$995,21,0))</f>
        <v>A5.1</v>
      </c>
      <c r="AP58" s="563" t="str">
        <f>IF($G58="","",VLOOKUP($G58,WPS!$D$1:$AL$995,22,0))</f>
        <v>A5.5</v>
      </c>
      <c r="AQ58" s="563" t="str">
        <f>IF($G58="","",VLOOKUP($G58,WPS!$D$1:$AL$995,23,0))</f>
        <v>E 6010</v>
      </c>
      <c r="AR58" s="563" t="str">
        <f>IF($G58="","",VLOOKUP($G58,WPS!$D$1:$AL$995,24,0))</f>
        <v>E 7010-P1</v>
      </c>
      <c r="AS58" s="563" t="str">
        <f t="shared" si="53"/>
        <v>V-H-O</v>
      </c>
      <c r="AT58" s="563" t="str">
        <f>IF($G58="","",VLOOKUP($G58,WPS!$D$1:$AL$995,29,0))</f>
        <v>DC</v>
      </c>
      <c r="AU58" s="563" t="str">
        <f>IF($G58="","",VLOOKUP($G58,WPS!$D$1:$AL$995,30,0))</f>
        <v>(+)</v>
      </c>
      <c r="AV58" s="563" t="str">
        <f>IF($G58="","",VLOOKUP($G58,WPS!$D$1:$AL$995,31,0))</f>
        <v>(+)</v>
      </c>
      <c r="AW58" s="563" t="str">
        <f t="shared" si="54"/>
        <v>SMAW :,With/Without  SMAW : With</v>
      </c>
      <c r="AX58" s="563" t="str">
        <f>IF($G58="","",VLOOKUP($G58,WPS!$D$1:$AL$995,15,0))</f>
        <v>50°C Min</v>
      </c>
      <c r="AY58" s="563" t="str">
        <f>IF($G58="","",VLOOKUP($G58,WPS!$D$1:$AX$995,44,0))</f>
        <v>ASME B31.3 édition 2021</v>
      </c>
      <c r="AZ58" s="563">
        <f>IFERROR(VLOOKUP(I58,Feuil1!$O$4:$P$34,2,0),"")</f>
        <v>168.3</v>
      </c>
      <c r="BA58" s="563"/>
      <c r="BB58" s="563">
        <f>IFERROR(VLOOKUP(I58,Feuil1!$O$4:$P$32,2,0),"")</f>
        <v>168.3</v>
      </c>
      <c r="BC58" s="563" t="str">
        <f>IF($G58="","",VLOOKUP($G58,WPS!$D$1:$AL$995,2,0))</f>
        <v>A</v>
      </c>
      <c r="BD58" s="509" t="str">
        <f>IF(M58='VT-PPL'!$Y$6,1,"")</f>
        <v/>
      </c>
      <c r="BE58" s="510" t="str">
        <f>IF(BD58="","",COUNTIF(BD$2:$BD58,BD58))</f>
        <v/>
      </c>
      <c r="BF58" s="509" t="str">
        <f>IF(P58='RT-PPL'!$Q$6,1,"")</f>
        <v/>
      </c>
      <c r="BG58" s="511" t="str">
        <f>IF(BF58="","",COUNTIF(BF$2:$BF58,BF58))</f>
        <v/>
      </c>
      <c r="BH58" s="508" t="str">
        <f>+IF(L58=HOMO!$K$4,1,"")</f>
        <v/>
      </c>
      <c r="BI58" s="510" t="str">
        <f>IF(BH58="","",COUNTIF(BH$2:$BH58,BH58))</f>
        <v/>
      </c>
      <c r="BJ58" s="509" t="str">
        <f>IF(AND(K58="A",M58=Prog!$L$12),1,"")</f>
        <v/>
      </c>
      <c r="BK58" s="510" t="str">
        <f>IF(BJ58="","",COUNTIF(BJ$2:$BJ58,BJ58))</f>
        <v/>
      </c>
      <c r="BL58" s="562">
        <v>57</v>
      </c>
      <c r="BM58" s="473"/>
      <c r="BN58" s="473"/>
      <c r="BO58" s="473"/>
      <c r="BP58" s="473"/>
      <c r="BQ58" s="473"/>
      <c r="BR58" s="473"/>
      <c r="BS58" s="473"/>
      <c r="BT58" s="473"/>
      <c r="BU58" s="473"/>
      <c r="BV58" s="473"/>
      <c r="BW58" s="473"/>
      <c r="BX58" s="473"/>
      <c r="BY58" s="473"/>
      <c r="BZ58" s="473"/>
      <c r="CA58" s="473"/>
      <c r="CB58" s="473"/>
      <c r="CC58" s="473"/>
      <c r="CD58" s="473"/>
      <c r="CE58" s="473"/>
      <c r="CF58" s="473"/>
      <c r="CG58" s="473"/>
      <c r="CH58" s="473"/>
      <c r="CI58" s="473"/>
      <c r="CJ58" s="473"/>
      <c r="CK58" s="473"/>
      <c r="CL58" s="473"/>
      <c r="CM58" s="473"/>
      <c r="CN58" s="473"/>
      <c r="CO58" s="473"/>
      <c r="CP58" s="473"/>
      <c r="CQ58" s="473"/>
      <c r="CR58" s="473"/>
      <c r="CS58" s="473"/>
      <c r="CT58" s="473"/>
      <c r="CU58" s="473"/>
      <c r="CV58" s="473"/>
      <c r="CW58" s="473"/>
      <c r="CX58" s="473"/>
      <c r="CY58" s="473"/>
      <c r="CZ58" s="473"/>
      <c r="DA58" s="473"/>
      <c r="DB58" s="473"/>
      <c r="DC58" s="473"/>
      <c r="DD58" s="473"/>
      <c r="DE58" s="473"/>
      <c r="DF58" s="473"/>
      <c r="DG58" s="473"/>
      <c r="DH58" s="473"/>
      <c r="DI58" s="473"/>
      <c r="DJ58" s="473"/>
      <c r="DK58" s="473"/>
      <c r="DL58" s="473"/>
      <c r="DM58" s="473"/>
      <c r="DN58" s="473"/>
      <c r="DO58" s="473"/>
      <c r="DP58" s="473"/>
      <c r="DQ58" s="473"/>
      <c r="DR58" s="473"/>
      <c r="DS58" s="473"/>
      <c r="DT58" s="473"/>
      <c r="DU58" s="473"/>
      <c r="DV58" s="473"/>
      <c r="DW58" s="473"/>
      <c r="DX58" s="473"/>
      <c r="DY58" s="473"/>
      <c r="DZ58" s="473"/>
      <c r="EA58" s="473"/>
      <c r="EB58" s="473"/>
      <c r="EC58" s="473"/>
      <c r="ED58" s="473"/>
      <c r="EE58" s="473"/>
      <c r="EF58" s="473"/>
      <c r="EG58" s="473"/>
      <c r="EH58" s="473"/>
      <c r="EI58" s="473"/>
      <c r="EJ58" s="473"/>
      <c r="EK58" s="473"/>
      <c r="EL58" s="473"/>
      <c r="EM58" s="473"/>
      <c r="EN58" s="473"/>
      <c r="EO58" s="473"/>
      <c r="EP58" s="473"/>
      <c r="EQ58" s="473"/>
      <c r="ER58" s="473"/>
      <c r="ES58" s="473"/>
      <c r="ET58" s="473"/>
      <c r="EU58" s="473"/>
      <c r="EV58" s="473"/>
      <c r="EW58" s="473"/>
      <c r="EX58" s="473"/>
      <c r="EY58" s="473"/>
      <c r="EZ58" s="473"/>
      <c r="FA58" s="473"/>
      <c r="FB58" s="473"/>
      <c r="FC58" s="473"/>
      <c r="FD58" s="473"/>
      <c r="FE58" s="473"/>
      <c r="FF58" s="473"/>
      <c r="FG58" s="473"/>
      <c r="FH58" s="473"/>
      <c r="FI58" s="473"/>
      <c r="FJ58" s="473"/>
      <c r="FK58" s="473"/>
      <c r="FL58" s="473"/>
      <c r="FM58" s="473"/>
      <c r="FN58" s="473"/>
      <c r="FO58" s="473"/>
      <c r="FP58" s="473"/>
      <c r="FQ58" s="473"/>
      <c r="FR58" s="473"/>
      <c r="FS58" s="473"/>
      <c r="FT58" s="473"/>
      <c r="FU58" s="473"/>
      <c r="FV58" s="473"/>
      <c r="FW58" s="473"/>
      <c r="FX58" s="473"/>
      <c r="FY58" s="473"/>
      <c r="FZ58" s="473"/>
      <c r="GA58" s="473"/>
      <c r="GB58" s="473"/>
      <c r="GC58" s="473"/>
      <c r="GD58" s="473"/>
      <c r="GE58" s="473"/>
      <c r="GF58" s="473"/>
      <c r="GG58" s="473"/>
      <c r="GH58" s="473"/>
      <c r="GI58" s="473"/>
      <c r="GJ58" s="473"/>
      <c r="GK58" s="473"/>
      <c r="GL58" s="473"/>
      <c r="GM58" s="473"/>
      <c r="GN58" s="473"/>
      <c r="GO58" s="473"/>
      <c r="GP58" s="473"/>
      <c r="GQ58" s="473"/>
      <c r="GR58" s="473"/>
      <c r="GS58" s="473"/>
      <c r="GT58" s="473"/>
      <c r="GU58" s="473"/>
      <c r="GV58" s="473"/>
      <c r="GW58" s="473"/>
      <c r="GX58" s="473"/>
      <c r="GY58" s="473"/>
      <c r="GZ58" s="473"/>
      <c r="HA58" s="473"/>
      <c r="HB58" s="473"/>
      <c r="HC58" s="473"/>
      <c r="HD58" s="473"/>
      <c r="HE58" s="473"/>
      <c r="HF58" s="473"/>
      <c r="HG58" s="473"/>
      <c r="HH58" s="473"/>
      <c r="HI58" s="473"/>
      <c r="HJ58" s="473"/>
      <c r="HK58" s="473"/>
      <c r="HL58" s="473"/>
      <c r="HM58" s="473"/>
      <c r="HN58" s="473"/>
      <c r="HO58" s="473"/>
      <c r="HP58" s="473"/>
      <c r="HQ58" s="473"/>
      <c r="HR58" s="473"/>
      <c r="HS58" s="473"/>
      <c r="HT58" s="473"/>
      <c r="HU58" s="473"/>
      <c r="HV58" s="473"/>
      <c r="HW58" s="473"/>
      <c r="HX58" s="473"/>
      <c r="HY58" s="473"/>
      <c r="HZ58" s="473"/>
      <c r="IA58" s="473"/>
      <c r="IB58" s="473"/>
      <c r="IC58" s="473"/>
      <c r="ID58" s="473"/>
      <c r="IE58" s="473"/>
      <c r="IF58" s="473"/>
      <c r="IG58" s="473"/>
      <c r="IH58" s="473"/>
      <c r="II58" s="473"/>
      <c r="IJ58" s="473"/>
      <c r="IK58" s="473"/>
      <c r="IL58" s="473"/>
      <c r="IM58" s="473"/>
      <c r="IN58" s="473"/>
      <c r="IO58" s="473"/>
      <c r="IP58" s="473"/>
      <c r="IQ58" s="473"/>
      <c r="IR58" s="473"/>
      <c r="IS58" s="473"/>
      <c r="IT58" s="473"/>
      <c r="IU58" s="473"/>
      <c r="IV58" s="473"/>
      <c r="IW58" s="473"/>
      <c r="IX58" s="473"/>
      <c r="IY58" s="473"/>
      <c r="IZ58" s="473"/>
      <c r="JA58" s="473"/>
      <c r="JB58" s="473"/>
      <c r="JC58" s="473"/>
      <c r="JD58" s="473"/>
      <c r="JE58" s="473"/>
      <c r="JF58" s="473"/>
      <c r="JG58" s="473"/>
      <c r="JH58" s="473"/>
      <c r="JI58" s="473"/>
      <c r="JJ58" s="473"/>
      <c r="JK58" s="473"/>
      <c r="JL58" s="473"/>
      <c r="JM58" s="473"/>
      <c r="JN58" s="473"/>
      <c r="JO58" s="473"/>
      <c r="JP58" s="473"/>
      <c r="JQ58" s="473"/>
      <c r="JR58" s="473"/>
      <c r="JS58" s="473"/>
      <c r="JT58" s="473"/>
      <c r="JU58" s="473"/>
      <c r="JV58" s="473"/>
      <c r="JW58" s="473"/>
      <c r="JX58" s="473"/>
      <c r="JY58" s="473"/>
      <c r="JZ58" s="473"/>
      <c r="KA58" s="473"/>
      <c r="KB58" s="473"/>
      <c r="KC58" s="473"/>
      <c r="KD58" s="473"/>
      <c r="KE58" s="473"/>
      <c r="KF58" s="473"/>
      <c r="KG58" s="473"/>
      <c r="KH58" s="473"/>
      <c r="KI58" s="473"/>
      <c r="KJ58" s="473"/>
      <c r="KK58" s="473"/>
      <c r="KL58" s="473"/>
      <c r="KM58" s="473"/>
      <c r="KN58" s="473"/>
      <c r="KO58" s="473"/>
      <c r="KP58" s="473"/>
      <c r="KQ58" s="473"/>
      <c r="KR58" s="473"/>
      <c r="KS58" s="473"/>
      <c r="KT58" s="473"/>
      <c r="KU58" s="473"/>
      <c r="KV58" s="473"/>
      <c r="KW58" s="473"/>
      <c r="KX58" s="473"/>
      <c r="KY58" s="473"/>
      <c r="KZ58" s="473"/>
      <c r="LA58" s="473"/>
      <c r="LB58" s="473"/>
      <c r="LC58" s="473"/>
      <c r="LD58" s="473"/>
      <c r="LE58" s="473"/>
      <c r="LF58" s="473"/>
      <c r="LG58" s="473"/>
      <c r="LH58" s="473"/>
      <c r="LI58" s="473"/>
      <c r="LJ58" s="473"/>
      <c r="LK58" s="473"/>
      <c r="LL58" s="473"/>
      <c r="LM58" s="473"/>
      <c r="LN58" s="473"/>
      <c r="LO58" s="473"/>
      <c r="LP58" s="473"/>
      <c r="LQ58" s="473"/>
      <c r="LR58" s="473"/>
      <c r="LS58" s="473"/>
      <c r="LT58" s="473"/>
      <c r="LU58" s="473"/>
      <c r="LV58" s="473"/>
      <c r="LW58" s="473"/>
      <c r="LX58" s="473"/>
      <c r="LY58" s="473"/>
      <c r="LZ58" s="473"/>
      <c r="MA58" s="473"/>
      <c r="MB58" s="473"/>
      <c r="MC58" s="473"/>
      <c r="MD58" s="473"/>
      <c r="ME58" s="473"/>
      <c r="MF58" s="473"/>
      <c r="MG58" s="473"/>
      <c r="MH58" s="473"/>
      <c r="MI58" s="473"/>
      <c r="MJ58" s="473"/>
      <c r="MK58" s="473"/>
      <c r="ML58" s="473"/>
      <c r="MM58" s="473"/>
      <c r="MN58" s="473"/>
      <c r="MO58" s="473"/>
      <c r="MP58" s="473"/>
      <c r="MQ58" s="473"/>
      <c r="MR58" s="473"/>
      <c r="MS58" s="473"/>
      <c r="MT58" s="473"/>
      <c r="MU58" s="473"/>
      <c r="MV58" s="473"/>
      <c r="MW58" s="473"/>
      <c r="MX58" s="473"/>
      <c r="MY58" s="473"/>
      <c r="MZ58" s="473"/>
      <c r="NA58" s="473"/>
    </row>
    <row r="59" spans="1:365" s="474" customFormat="1" ht="24" customHeight="1">
      <c r="A59" s="454" t="str">
        <f t="shared" si="44"/>
        <v>AMRANE ABDELHAFIDTFT-II-PL-056</v>
      </c>
      <c r="B59" s="455" t="str">
        <f>IF($G59="","",VLOOKUP($G59,WPS!$D$1:$AN$995,35,0))</f>
        <v>TFT II / TFT SUD GAZ 
FIELD DEVELOPMENT</v>
      </c>
      <c r="C59" s="455" t="str">
        <f>IF($G59="","",VLOOKUP($G59,WPS!$D$1:$AN$995,33,0))</f>
        <v>API 1104</v>
      </c>
      <c r="D59" s="455" t="str">
        <f>IF($G59="","",VLOOKUP($G59,WPS!$D$1:$AN$995,34,0))</f>
        <v>API 1104</v>
      </c>
      <c r="E59" s="639" t="s">
        <v>874</v>
      </c>
      <c r="F59" s="644" t="s">
        <v>970</v>
      </c>
      <c r="G59" s="456" t="s">
        <v>602</v>
      </c>
      <c r="H59" s="563" t="s">
        <v>397</v>
      </c>
      <c r="I59" s="475">
        <v>6</v>
      </c>
      <c r="J59" s="456">
        <v>7.1</v>
      </c>
      <c r="K59" s="456" t="s">
        <v>164</v>
      </c>
      <c r="L59" s="459">
        <v>46272</v>
      </c>
      <c r="M59" s="563" t="s">
        <v>520</v>
      </c>
      <c r="N59" s="563" t="s">
        <v>164</v>
      </c>
      <c r="O59" s="459">
        <v>46273</v>
      </c>
      <c r="P59" s="563" t="s">
        <v>532</v>
      </c>
      <c r="Q59" s="656" t="s">
        <v>971</v>
      </c>
      <c r="R59" s="656" t="s">
        <v>971</v>
      </c>
      <c r="S59" s="468" t="s">
        <v>488</v>
      </c>
      <c r="T59" s="459">
        <v>46273</v>
      </c>
      <c r="U59" s="563" t="str">
        <f t="shared" si="45"/>
        <v>API5L_X52</v>
      </c>
      <c r="V59" s="563" t="str">
        <f>IF($G59="","",VLOOKUP($G59,WPS!$D$1:$AL$995,17,0))</f>
        <v xml:space="preserve">SMAW :With/Without Backing </v>
      </c>
      <c r="W59" s="563" t="str">
        <f>IF($G59="","",VLOOKUP($G59,WPS!$D$1:$AL$995,25,0))</f>
        <v>WF-1b</v>
      </c>
      <c r="X59" s="563" t="str">
        <f>IF($G59="","",VLOOKUP($G59,WPS!$D$1:$AL$995,26,0))</f>
        <v xml:space="preserve">WF-2c </v>
      </c>
      <c r="Y59" s="563" t="str">
        <f>IF($G59="","",VLOOKUP($G59,WPS!$D$1:$AL$995,27,0))</f>
        <v>A5.1or A5.5</v>
      </c>
      <c r="Z59" s="563" t="str">
        <f>IF($G59="","",VLOOKUP($G59,WPS!$D$1:$AL$995,28,0))</f>
        <v>A5.1 or A5.5</v>
      </c>
      <c r="AA59" s="563" t="str">
        <f t="shared" si="46"/>
        <v>≥ 2,3/8''  (60,3mm)</v>
      </c>
      <c r="AB59" s="563" t="str">
        <f t="shared" si="47"/>
        <v>≤ 12,750''   323,9mm</v>
      </c>
      <c r="AC59" s="563" t="str">
        <f t="shared" si="48"/>
        <v xml:space="preserve"> SMAW ≥  3,9 mm</v>
      </c>
      <c r="AD59" s="563" t="str">
        <f t="shared" si="49"/>
        <v>≤ 19,05mm</v>
      </c>
      <c r="AE59" s="563" t="str">
        <f>IF(G59="","",VLOOKUP(G59,WPS!$D$1:$AH$4735,3,0))</f>
        <v>SMAW UP HILL MONTANT</v>
      </c>
      <c r="AF59" s="563" t="str">
        <f>IF(AND($G59&lt;&gt;"",$D59="API 1104"),H20,IF(AND($G59&lt;&gt;"",$D59="ASME IX"),VLOOKUP($G59,WPS!$D$1:$AZ$995,42,0),""))</f>
        <v>API5L_X52</v>
      </c>
      <c r="AG59" s="563" t="str">
        <f>IF(G59="","",VLOOKUP(G59,WPS!$D$1:$AH$4735,2,0))</f>
        <v>A</v>
      </c>
      <c r="AH59" s="563" t="str">
        <f t="shared" si="50"/>
        <v>5G</v>
      </c>
      <c r="AI59" s="563" t="str">
        <f t="shared" si="51"/>
        <v>Manuel</v>
      </c>
      <c r="AJ59" s="563" t="s">
        <v>34</v>
      </c>
      <c r="AK59" s="563" t="str">
        <f t="shared" si="52"/>
        <v>UP HILL   Montant</v>
      </c>
      <c r="AL59" s="563" t="str">
        <f>IF($G59="","",VLOOKUP($G59,WPS!$D$1:$AL$995,18,0))</f>
        <v>N/A</v>
      </c>
      <c r="AM59" s="563" t="str">
        <f>IF($G59="","",VLOOKUP($G59,WPS!$D$1:$AL$995,19,0))</f>
        <v>Grp F N°1</v>
      </c>
      <c r="AN59" s="563" t="str">
        <f>IF($G59="","",VLOOKUP($G59,WPS!$D$1:$AL$995,20,0))</f>
        <v>Grp F N°3</v>
      </c>
      <c r="AO59" s="563" t="str">
        <f>IF($G59="","",VLOOKUP($G59,WPS!$D$1:$AL$995,21,0))</f>
        <v>A5.1</v>
      </c>
      <c r="AP59" s="563" t="str">
        <f>IF($G59="","",VLOOKUP($G59,WPS!$D$1:$AL$995,22,0))</f>
        <v>A5.1</v>
      </c>
      <c r="AQ59" s="563" t="str">
        <f>IF($G59="","",VLOOKUP($G59,WPS!$D$1:$AL$995,23,0))</f>
        <v>E 6010</v>
      </c>
      <c r="AR59" s="563" t="str">
        <f>IF($G59="","",VLOOKUP($G59,WPS!$D$1:$AL$995,24,0))</f>
        <v>E 7018</v>
      </c>
      <c r="AS59" s="563" t="str">
        <f t="shared" si="53"/>
        <v>V-H-O</v>
      </c>
      <c r="AT59" s="563" t="str">
        <f>IF($G59="","",VLOOKUP($G59,WPS!$D$1:$AL$995,29,0))</f>
        <v>DC</v>
      </c>
      <c r="AU59" s="563" t="str">
        <f>IF($G59="","",VLOOKUP($G59,WPS!$D$1:$AL$995,30,0))</f>
        <v>(+)</v>
      </c>
      <c r="AV59" s="563" t="str">
        <f>IF($G59="","",VLOOKUP($G59,WPS!$D$1:$AL$995,31,0))</f>
        <v>(+)</v>
      </c>
      <c r="AW59" s="563" t="str">
        <f t="shared" si="54"/>
        <v>SMAW :With/Without  SMAW : With</v>
      </c>
      <c r="AX59" s="563" t="str">
        <f>IF($G59="","",VLOOKUP($G59,WPS!$D$1:$AL$995,15,0))</f>
        <v>100°C Min</v>
      </c>
      <c r="AY59" s="563" t="str">
        <f>IF($G59="","",VLOOKUP($G59,WPS!$D$1:$AX$995,44,0))</f>
        <v>ASME B31.3 édition 2020</v>
      </c>
      <c r="AZ59" s="563">
        <f>IFERROR(VLOOKUP(I59,Feuil1!$O$4:$P$34,2,0),"")</f>
        <v>168.3</v>
      </c>
      <c r="BA59" s="563"/>
      <c r="BB59" s="563">
        <f>IFERROR(VLOOKUP(I59,Feuil1!$O$4:$P$32,2,0),"")</f>
        <v>168.3</v>
      </c>
      <c r="BC59" s="563" t="str">
        <f>IF($G59="","",VLOOKUP($G59,WPS!$D$1:$AL$995,2,0))</f>
        <v>A</v>
      </c>
      <c r="BD59" s="509" t="str">
        <f>IF(M59='VT-PPL'!$Y$6,1,"")</f>
        <v/>
      </c>
      <c r="BE59" s="510" t="str">
        <f>IF(BD59="","",COUNTIF(BD$2:$BD59,BD59))</f>
        <v/>
      </c>
      <c r="BF59" s="509" t="str">
        <f>IF(P59='RT-PPL'!$Q$6,1,"")</f>
        <v/>
      </c>
      <c r="BG59" s="511" t="str">
        <f>IF(BF59="","",COUNTIF(BF$2:$BF59,BF59))</f>
        <v/>
      </c>
      <c r="BH59" s="508" t="str">
        <f>+IF(L59=HOMO!$K$4,1,"")</f>
        <v/>
      </c>
      <c r="BI59" s="510" t="str">
        <f>IF(BH59="","",COUNTIF(BH$2:$BH59,BH59))</f>
        <v/>
      </c>
      <c r="BJ59" s="509" t="str">
        <f>IF(AND(K59="A",M59=Prog!$L$12),1,"")</f>
        <v/>
      </c>
      <c r="BK59" s="510" t="str">
        <f>IF(BJ59="","",COUNTIF(BJ$2:$BJ59,BJ59))</f>
        <v/>
      </c>
      <c r="BL59" s="562">
        <v>58</v>
      </c>
      <c r="BM59" s="473"/>
      <c r="BN59" s="473"/>
      <c r="BO59" s="473"/>
      <c r="BP59" s="473"/>
      <c r="BQ59" s="473"/>
      <c r="BR59" s="473"/>
      <c r="BS59" s="473"/>
      <c r="BT59" s="473"/>
      <c r="BU59" s="473"/>
      <c r="BV59" s="473"/>
      <c r="BW59" s="473"/>
      <c r="BX59" s="473"/>
      <c r="BY59" s="473"/>
      <c r="BZ59" s="473"/>
      <c r="CA59" s="473"/>
      <c r="CB59" s="473"/>
      <c r="CC59" s="473"/>
      <c r="CD59" s="473"/>
      <c r="CE59" s="473"/>
      <c r="CF59" s="473"/>
      <c r="CG59" s="473"/>
      <c r="CH59" s="473"/>
      <c r="CI59" s="473"/>
      <c r="CJ59" s="473"/>
      <c r="CK59" s="473"/>
      <c r="CL59" s="473"/>
      <c r="CM59" s="473"/>
      <c r="CN59" s="473"/>
      <c r="CO59" s="473"/>
      <c r="CP59" s="473"/>
      <c r="CQ59" s="473"/>
      <c r="CR59" s="473"/>
      <c r="CS59" s="473"/>
      <c r="CT59" s="473"/>
      <c r="CU59" s="473"/>
      <c r="CV59" s="473"/>
      <c r="CW59" s="473"/>
      <c r="CX59" s="473"/>
      <c r="CY59" s="473"/>
      <c r="CZ59" s="473"/>
      <c r="DA59" s="473"/>
      <c r="DB59" s="473"/>
      <c r="DC59" s="473"/>
      <c r="DD59" s="473"/>
      <c r="DE59" s="473"/>
      <c r="DF59" s="473"/>
      <c r="DG59" s="473"/>
      <c r="DH59" s="473"/>
      <c r="DI59" s="473"/>
      <c r="DJ59" s="473"/>
      <c r="DK59" s="473"/>
      <c r="DL59" s="473"/>
      <c r="DM59" s="473"/>
      <c r="DN59" s="473"/>
      <c r="DO59" s="473"/>
      <c r="DP59" s="473"/>
      <c r="DQ59" s="473"/>
      <c r="DR59" s="473"/>
      <c r="DS59" s="473"/>
      <c r="DT59" s="473"/>
      <c r="DU59" s="473"/>
      <c r="DV59" s="473"/>
      <c r="DW59" s="473"/>
      <c r="DX59" s="473"/>
      <c r="DY59" s="473"/>
      <c r="DZ59" s="473"/>
      <c r="EA59" s="473"/>
      <c r="EB59" s="473"/>
      <c r="EC59" s="473"/>
      <c r="ED59" s="473"/>
      <c r="EE59" s="473"/>
      <c r="EF59" s="473"/>
      <c r="EG59" s="473"/>
      <c r="EH59" s="473"/>
      <c r="EI59" s="473"/>
      <c r="EJ59" s="473"/>
      <c r="EK59" s="473"/>
      <c r="EL59" s="473"/>
      <c r="EM59" s="473"/>
      <c r="EN59" s="473"/>
      <c r="EO59" s="473"/>
      <c r="EP59" s="473"/>
      <c r="EQ59" s="473"/>
      <c r="ER59" s="473"/>
      <c r="ES59" s="473"/>
      <c r="ET59" s="473"/>
      <c r="EU59" s="473"/>
      <c r="EV59" s="473"/>
      <c r="EW59" s="473"/>
      <c r="EX59" s="473"/>
      <c r="EY59" s="473"/>
      <c r="EZ59" s="473"/>
      <c r="FA59" s="473"/>
      <c r="FB59" s="473"/>
      <c r="FC59" s="473"/>
      <c r="FD59" s="473"/>
      <c r="FE59" s="473"/>
      <c r="FF59" s="473"/>
      <c r="FG59" s="473"/>
      <c r="FH59" s="473"/>
      <c r="FI59" s="473"/>
      <c r="FJ59" s="473"/>
      <c r="FK59" s="473"/>
      <c r="FL59" s="473"/>
      <c r="FM59" s="473"/>
      <c r="FN59" s="473"/>
      <c r="FO59" s="473"/>
      <c r="FP59" s="473"/>
      <c r="FQ59" s="473"/>
      <c r="FR59" s="473"/>
      <c r="FS59" s="473"/>
      <c r="FT59" s="473"/>
      <c r="FU59" s="473"/>
      <c r="FV59" s="473"/>
      <c r="FW59" s="473"/>
      <c r="FX59" s="473"/>
      <c r="FY59" s="473"/>
      <c r="FZ59" s="473"/>
      <c r="GA59" s="473"/>
      <c r="GB59" s="473"/>
      <c r="GC59" s="473"/>
      <c r="GD59" s="473"/>
      <c r="GE59" s="473"/>
      <c r="GF59" s="473"/>
      <c r="GG59" s="473"/>
      <c r="GH59" s="473"/>
      <c r="GI59" s="473"/>
      <c r="GJ59" s="473"/>
      <c r="GK59" s="473"/>
      <c r="GL59" s="473"/>
      <c r="GM59" s="473"/>
      <c r="GN59" s="473"/>
      <c r="GO59" s="473"/>
      <c r="GP59" s="473"/>
      <c r="GQ59" s="473"/>
      <c r="GR59" s="473"/>
      <c r="GS59" s="473"/>
      <c r="GT59" s="473"/>
      <c r="GU59" s="473"/>
      <c r="GV59" s="473"/>
      <c r="GW59" s="473"/>
      <c r="GX59" s="473"/>
      <c r="GY59" s="473"/>
      <c r="GZ59" s="473"/>
      <c r="HA59" s="473"/>
      <c r="HB59" s="473"/>
      <c r="HC59" s="473"/>
      <c r="HD59" s="473"/>
      <c r="HE59" s="473"/>
      <c r="HF59" s="473"/>
      <c r="HG59" s="473"/>
      <c r="HH59" s="473"/>
      <c r="HI59" s="473"/>
      <c r="HJ59" s="473"/>
      <c r="HK59" s="473"/>
      <c r="HL59" s="473"/>
      <c r="HM59" s="473"/>
      <c r="HN59" s="473"/>
      <c r="HO59" s="473"/>
      <c r="HP59" s="473"/>
      <c r="HQ59" s="473"/>
      <c r="HR59" s="473"/>
      <c r="HS59" s="473"/>
      <c r="HT59" s="473"/>
      <c r="HU59" s="473"/>
      <c r="HV59" s="473"/>
      <c r="HW59" s="473"/>
      <c r="HX59" s="473"/>
      <c r="HY59" s="473"/>
      <c r="HZ59" s="473"/>
      <c r="IA59" s="473"/>
      <c r="IB59" s="473"/>
      <c r="IC59" s="473"/>
      <c r="ID59" s="473"/>
      <c r="IE59" s="473"/>
      <c r="IF59" s="473"/>
      <c r="IG59" s="473"/>
      <c r="IH59" s="473"/>
      <c r="II59" s="473"/>
      <c r="IJ59" s="473"/>
      <c r="IK59" s="473"/>
      <c r="IL59" s="473"/>
      <c r="IM59" s="473"/>
      <c r="IN59" s="473"/>
      <c r="IO59" s="473"/>
      <c r="IP59" s="473"/>
      <c r="IQ59" s="473"/>
      <c r="IR59" s="473"/>
      <c r="IS59" s="473"/>
      <c r="IT59" s="473"/>
      <c r="IU59" s="473"/>
      <c r="IV59" s="473"/>
      <c r="IW59" s="473"/>
      <c r="IX59" s="473"/>
      <c r="IY59" s="473"/>
      <c r="IZ59" s="473"/>
      <c r="JA59" s="473"/>
      <c r="JB59" s="473"/>
      <c r="JC59" s="473"/>
      <c r="JD59" s="473"/>
      <c r="JE59" s="473"/>
      <c r="JF59" s="473"/>
      <c r="JG59" s="473"/>
      <c r="JH59" s="473"/>
      <c r="JI59" s="473"/>
      <c r="JJ59" s="473"/>
      <c r="JK59" s="473"/>
      <c r="JL59" s="473"/>
      <c r="JM59" s="473"/>
      <c r="JN59" s="473"/>
      <c r="JO59" s="473"/>
      <c r="JP59" s="473"/>
      <c r="JQ59" s="473"/>
      <c r="JR59" s="473"/>
      <c r="JS59" s="473"/>
      <c r="JT59" s="473"/>
      <c r="JU59" s="473"/>
      <c r="JV59" s="473"/>
      <c r="JW59" s="473"/>
      <c r="JX59" s="473"/>
      <c r="JY59" s="473"/>
      <c r="JZ59" s="473"/>
      <c r="KA59" s="473"/>
      <c r="KB59" s="473"/>
      <c r="KC59" s="473"/>
      <c r="KD59" s="473"/>
      <c r="KE59" s="473"/>
      <c r="KF59" s="473"/>
      <c r="KG59" s="473"/>
      <c r="KH59" s="473"/>
      <c r="KI59" s="473"/>
      <c r="KJ59" s="473"/>
      <c r="KK59" s="473"/>
      <c r="KL59" s="473"/>
      <c r="KM59" s="473"/>
      <c r="KN59" s="473"/>
      <c r="KO59" s="473"/>
      <c r="KP59" s="473"/>
      <c r="KQ59" s="473"/>
      <c r="KR59" s="473"/>
      <c r="KS59" s="473"/>
      <c r="KT59" s="473"/>
      <c r="KU59" s="473"/>
      <c r="KV59" s="473"/>
      <c r="KW59" s="473"/>
      <c r="KX59" s="473"/>
      <c r="KY59" s="473"/>
      <c r="KZ59" s="473"/>
      <c r="LA59" s="473"/>
      <c r="LB59" s="473"/>
      <c r="LC59" s="473"/>
      <c r="LD59" s="473"/>
      <c r="LE59" s="473"/>
      <c r="LF59" s="473"/>
      <c r="LG59" s="473"/>
      <c r="LH59" s="473"/>
      <c r="LI59" s="473"/>
      <c r="LJ59" s="473"/>
      <c r="LK59" s="473"/>
      <c r="LL59" s="473"/>
      <c r="LM59" s="473"/>
      <c r="LN59" s="473"/>
      <c r="LO59" s="473"/>
      <c r="LP59" s="473"/>
      <c r="LQ59" s="473"/>
      <c r="LR59" s="473"/>
      <c r="LS59" s="473"/>
      <c r="LT59" s="473"/>
      <c r="LU59" s="473"/>
      <c r="LV59" s="473"/>
      <c r="LW59" s="473"/>
      <c r="LX59" s="473"/>
      <c r="LY59" s="473"/>
      <c r="LZ59" s="473"/>
      <c r="MA59" s="473"/>
      <c r="MB59" s="473"/>
      <c r="MC59" s="473"/>
      <c r="MD59" s="473"/>
      <c r="ME59" s="473"/>
      <c r="MF59" s="473"/>
      <c r="MG59" s="473"/>
      <c r="MH59" s="473"/>
      <c r="MI59" s="473"/>
      <c r="MJ59" s="473"/>
      <c r="MK59" s="473"/>
      <c r="ML59" s="473"/>
      <c r="MM59" s="473"/>
      <c r="MN59" s="473"/>
      <c r="MO59" s="473"/>
      <c r="MP59" s="473"/>
      <c r="MQ59" s="473"/>
      <c r="MR59" s="473"/>
      <c r="MS59" s="473"/>
      <c r="MT59" s="473"/>
      <c r="MU59" s="473"/>
      <c r="MV59" s="473"/>
      <c r="MW59" s="473"/>
      <c r="MX59" s="473"/>
      <c r="MY59" s="473"/>
      <c r="MZ59" s="473"/>
      <c r="NA59" s="473"/>
    </row>
    <row r="60" spans="1:365" s="474" customFormat="1" ht="24" customHeight="1">
      <c r="A60" s="454" t="str">
        <f t="shared" si="44"/>
        <v>TEHAMI TAYEBTFT-II-PL-0412</v>
      </c>
      <c r="B60" s="455" t="str">
        <f>IF($G60="","",VLOOKUP($G60,WPS!$D$1:$AN$995,35,0))</f>
        <v>TFT II / TFT SUD GAZ 
FIELD DEVELOPMENT</v>
      </c>
      <c r="C60" s="455" t="str">
        <f>IF($G60="","",VLOOKUP($G60,WPS!$D$1:$AN$995,33,0))</f>
        <v>API 1104</v>
      </c>
      <c r="D60" s="455" t="str">
        <f>IF($G60="","",VLOOKUP($G60,WPS!$D$1:$AN$995,34,0))</f>
        <v>API 1104</v>
      </c>
      <c r="E60" s="639" t="s">
        <v>673</v>
      </c>
      <c r="F60" s="644" t="s">
        <v>822</v>
      </c>
      <c r="G60" s="456" t="s">
        <v>598</v>
      </c>
      <c r="H60" s="563" t="s">
        <v>397</v>
      </c>
      <c r="I60" s="458">
        <v>12</v>
      </c>
      <c r="J60" s="563">
        <v>11.13</v>
      </c>
      <c r="K60" s="563" t="s">
        <v>164</v>
      </c>
      <c r="L60" s="459">
        <v>46272</v>
      </c>
      <c r="M60" s="563" t="s">
        <v>520</v>
      </c>
      <c r="N60" s="563" t="s">
        <v>164</v>
      </c>
      <c r="O60" s="459">
        <v>46273</v>
      </c>
      <c r="P60" s="563" t="s">
        <v>532</v>
      </c>
      <c r="Q60" s="656" t="s">
        <v>971</v>
      </c>
      <c r="R60" s="656" t="s">
        <v>971</v>
      </c>
      <c r="S60" s="468" t="s">
        <v>974</v>
      </c>
      <c r="T60" s="459">
        <v>46273</v>
      </c>
      <c r="U60" s="563" t="str">
        <f t="shared" si="45"/>
        <v>API5L_X52</v>
      </c>
      <c r="V60" s="563" t="str">
        <f>IF($G60="","",VLOOKUP($G60,WPS!$D$1:$AL$995,17,0))</f>
        <v xml:space="preserve">GMAW :With/Without Backing  FCAW:Without Backing </v>
      </c>
      <c r="W60" s="563" t="str">
        <f>IF($G60="","",VLOOKUP($G60,WPS!$D$1:$AL$995,25,0))</f>
        <v>WF-5</v>
      </c>
      <c r="X60" s="563" t="str">
        <f>IF($G60="","",VLOOKUP($G60,WPS!$D$1:$AL$995,26,0))</f>
        <v>WF-6e</v>
      </c>
      <c r="Y60" s="563" t="str">
        <f>IF($G60="","",VLOOKUP($G60,WPS!$D$1:$AL$995,27,0))</f>
        <v>A5.18</v>
      </c>
      <c r="Z60" s="563" t="str">
        <f>IF($G60="","",VLOOKUP($G60,WPS!$D$1:$AL$995,28,0))</f>
        <v>A5.20 or A5.36</v>
      </c>
      <c r="AA60" s="563" t="str">
        <f t="shared" si="46"/>
        <v>≥ 2,3/8''  (60,3mm)</v>
      </c>
      <c r="AB60" s="563" t="str">
        <f t="shared" si="47"/>
        <v>≤ 12,750''   323,9mm</v>
      </c>
      <c r="AC60" s="563" t="str">
        <f t="shared" si="48"/>
        <v xml:space="preserve"> SMAW ≥  3,9 mm</v>
      </c>
      <c r="AD60" s="563" t="str">
        <f t="shared" si="49"/>
        <v>≤ 19,05mm</v>
      </c>
      <c r="AE60" s="563" t="str">
        <f>IF(G60="","",VLOOKUP(G60,WPS!$D$1:$AH$4735,3,0))</f>
        <v>GMAW FCAW</v>
      </c>
      <c r="AF60" s="563" t="str">
        <f>IF(AND($G60&lt;&gt;"",$D60="API 1104"),H21,IF(AND($G60&lt;&gt;"",$D60="ASME IX"),VLOOKUP($G60,WPS!$D$1:$AZ$995,42,0),""))</f>
        <v>API5L_X52</v>
      </c>
      <c r="AG60" s="563" t="str">
        <f>IF(G60="","",VLOOKUP(G60,WPS!$D$1:$AH$4735,2,0))</f>
        <v>D</v>
      </c>
      <c r="AH60" s="563" t="str">
        <f t="shared" si="50"/>
        <v>1G</v>
      </c>
      <c r="AI60" s="563" t="str">
        <f t="shared" si="51"/>
        <v>semi auto</v>
      </c>
      <c r="AJ60" s="563" t="s">
        <v>34</v>
      </c>
      <c r="AK60" s="563" t="str">
        <f t="shared" si="52"/>
        <v>Rotation</v>
      </c>
      <c r="AL60" s="563" t="str">
        <f>IF($G60="","",VLOOKUP($G60,WPS!$D$1:$AL$995,18,0))</f>
        <v>100%CO2(Root &amp; Hot P)
80%Ar+20%Co2(F&amp;C)</v>
      </c>
      <c r="AM60" s="563" t="str">
        <f>IF($G60="","",VLOOKUP($G60,WPS!$D$1:$AL$995,19,0))</f>
        <v>Grp F N°5</v>
      </c>
      <c r="AN60" s="563" t="str">
        <f>IF($G60="","",VLOOKUP($G60,WPS!$D$1:$AL$995,20,0))</f>
        <v>Grp F N°7</v>
      </c>
      <c r="AO60" s="563" t="str">
        <f>IF($G60="","",VLOOKUP($G60,WPS!$D$1:$AL$995,21,0))</f>
        <v>A5.18</v>
      </c>
      <c r="AP60" s="563" t="str">
        <f>IF($G60="","",VLOOKUP($G60,WPS!$D$1:$AL$995,22,0))</f>
        <v>A5.20</v>
      </c>
      <c r="AQ60" s="563" t="str">
        <f>IF($G60="","",VLOOKUP($G60,WPS!$D$1:$AL$995,23,0))</f>
        <v>ER 70 S-6</v>
      </c>
      <c r="AR60" s="563" t="str">
        <f>IF($G60="","",VLOOKUP($G60,WPS!$D$1:$AL$995,24,0))</f>
        <v>E 71 T1 C</v>
      </c>
      <c r="AS60" s="563" t="str">
        <f t="shared" si="53"/>
        <v>F</v>
      </c>
      <c r="AT60" s="563" t="str">
        <f>IF($G60="","",VLOOKUP($G60,WPS!$D$1:$AL$995,29,0))</f>
        <v>DC</v>
      </c>
      <c r="AU60" s="563" t="str">
        <f>IF($G60="","",VLOOKUP($G60,WPS!$D$1:$AL$995,30,0))</f>
        <v>(+)</v>
      </c>
      <c r="AV60" s="563" t="str">
        <f>IF($G60="","",VLOOKUP($G60,WPS!$D$1:$AL$995,31,0))</f>
        <v>(+)</v>
      </c>
      <c r="AW60" s="563" t="str">
        <f t="shared" si="54"/>
        <v>GMAW :With/Without  FCAW  : With</v>
      </c>
      <c r="AX60" s="563" t="str">
        <f>IF($G60="","",VLOOKUP($G60,WPS!$D$1:$AL$995,15,0))</f>
        <v>50°C Min</v>
      </c>
      <c r="AY60" s="563" t="str">
        <f>IF($G60="","",VLOOKUP($G60,WPS!$D$1:$AX$995,44,0))</f>
        <v>ASME B31.3 édition 2020</v>
      </c>
      <c r="AZ60" s="563">
        <f>IFERROR(VLOOKUP(I60,Feuil1!$O$4:$P$34,2,0),"")</f>
        <v>323.85000000000002</v>
      </c>
      <c r="BA60" s="563"/>
      <c r="BB60" s="563">
        <f>IFERROR(VLOOKUP(I60,Feuil1!$O$4:$P$32,2,0),"")</f>
        <v>323.85000000000002</v>
      </c>
      <c r="BC60" s="563" t="str">
        <f>IF($G60="","",VLOOKUP($G60,WPS!$D$1:$AL$995,2,0))</f>
        <v>D</v>
      </c>
      <c r="BD60" s="509" t="str">
        <f>IF(M60='VT-PPL'!$Y$6,1,"")</f>
        <v/>
      </c>
      <c r="BE60" s="510" t="str">
        <f>IF(BD60="","",COUNTIF(BD$2:$BD60,BD60))</f>
        <v/>
      </c>
      <c r="BF60" s="509" t="str">
        <f>IF(P60='RT-PPL'!$Q$6,1,"")</f>
        <v/>
      </c>
      <c r="BG60" s="511" t="str">
        <f>IF(BF60="","",COUNTIF(BF$2:$BF60,BF60))</f>
        <v/>
      </c>
      <c r="BH60" s="508" t="str">
        <f>+IF(L60=HOMO!$K$4,1,"")</f>
        <v/>
      </c>
      <c r="BI60" s="510" t="str">
        <f>IF(BH60="","",COUNTIF(BH$2:$BH60,BH60))</f>
        <v/>
      </c>
      <c r="BJ60" s="509" t="str">
        <f>IF(AND(K60="A",M60=Prog!$L$12),1,"")</f>
        <v/>
      </c>
      <c r="BK60" s="510" t="str">
        <f>IF(BJ60="","",COUNTIF(BJ$2:$BJ60,BJ60))</f>
        <v/>
      </c>
      <c r="BL60" s="562">
        <v>59</v>
      </c>
      <c r="BM60" s="473"/>
      <c r="BN60" s="473"/>
      <c r="BO60" s="473"/>
      <c r="BP60" s="473"/>
      <c r="BQ60" s="473"/>
      <c r="BR60" s="473"/>
      <c r="BS60" s="473"/>
      <c r="BT60" s="473"/>
      <c r="BU60" s="473"/>
      <c r="BV60" s="473"/>
      <c r="BW60" s="473"/>
      <c r="BX60" s="473"/>
      <c r="BY60" s="473"/>
      <c r="BZ60" s="473"/>
      <c r="CA60" s="473"/>
      <c r="CB60" s="473"/>
      <c r="CC60" s="473"/>
      <c r="CD60" s="473"/>
      <c r="CE60" s="473"/>
      <c r="CF60" s="473"/>
      <c r="CG60" s="473"/>
      <c r="CH60" s="473"/>
      <c r="CI60" s="473"/>
      <c r="CJ60" s="473"/>
      <c r="CK60" s="473"/>
      <c r="CL60" s="473"/>
      <c r="CM60" s="473"/>
      <c r="CN60" s="473"/>
      <c r="CO60" s="473"/>
      <c r="CP60" s="473"/>
      <c r="CQ60" s="473"/>
      <c r="CR60" s="473"/>
      <c r="CS60" s="473"/>
      <c r="CT60" s="473"/>
      <c r="CU60" s="473"/>
      <c r="CV60" s="473"/>
      <c r="CW60" s="473"/>
      <c r="CX60" s="473"/>
      <c r="CY60" s="473"/>
      <c r="CZ60" s="473"/>
      <c r="DA60" s="473"/>
      <c r="DB60" s="473"/>
      <c r="DC60" s="473"/>
      <c r="DD60" s="473"/>
      <c r="DE60" s="473"/>
      <c r="DF60" s="473"/>
      <c r="DG60" s="473"/>
      <c r="DH60" s="473"/>
      <c r="DI60" s="473"/>
      <c r="DJ60" s="473"/>
      <c r="DK60" s="473"/>
      <c r="DL60" s="473"/>
      <c r="DM60" s="473"/>
      <c r="DN60" s="473"/>
      <c r="DO60" s="473"/>
      <c r="DP60" s="473"/>
      <c r="DQ60" s="473"/>
      <c r="DR60" s="473"/>
      <c r="DS60" s="473"/>
      <c r="DT60" s="473"/>
      <c r="DU60" s="473"/>
      <c r="DV60" s="473"/>
      <c r="DW60" s="473"/>
      <c r="DX60" s="473"/>
      <c r="DY60" s="473"/>
      <c r="DZ60" s="473"/>
      <c r="EA60" s="473"/>
      <c r="EB60" s="473"/>
      <c r="EC60" s="473"/>
      <c r="ED60" s="473"/>
      <c r="EE60" s="473"/>
      <c r="EF60" s="473"/>
      <c r="EG60" s="473"/>
      <c r="EH60" s="473"/>
      <c r="EI60" s="473"/>
      <c r="EJ60" s="473"/>
      <c r="EK60" s="473"/>
      <c r="EL60" s="473"/>
      <c r="EM60" s="473"/>
      <c r="EN60" s="473"/>
      <c r="EO60" s="473"/>
      <c r="EP60" s="473"/>
      <c r="EQ60" s="473"/>
      <c r="ER60" s="473"/>
      <c r="ES60" s="473"/>
      <c r="ET60" s="473"/>
      <c r="EU60" s="473"/>
      <c r="EV60" s="473"/>
      <c r="EW60" s="473"/>
      <c r="EX60" s="473"/>
      <c r="EY60" s="473"/>
      <c r="EZ60" s="473"/>
      <c r="FA60" s="473"/>
      <c r="FB60" s="473"/>
      <c r="FC60" s="473"/>
      <c r="FD60" s="473"/>
      <c r="FE60" s="473"/>
      <c r="FF60" s="473"/>
      <c r="FG60" s="473"/>
      <c r="FH60" s="473"/>
      <c r="FI60" s="473"/>
      <c r="FJ60" s="473"/>
      <c r="FK60" s="473"/>
      <c r="FL60" s="473"/>
      <c r="FM60" s="473"/>
      <c r="FN60" s="473"/>
      <c r="FO60" s="473"/>
      <c r="FP60" s="473"/>
      <c r="FQ60" s="473"/>
      <c r="FR60" s="473"/>
      <c r="FS60" s="473"/>
      <c r="FT60" s="473"/>
      <c r="FU60" s="473"/>
      <c r="FV60" s="473"/>
      <c r="FW60" s="473"/>
      <c r="FX60" s="473"/>
      <c r="FY60" s="473"/>
      <c r="FZ60" s="473"/>
      <c r="GA60" s="473"/>
      <c r="GB60" s="473"/>
      <c r="GC60" s="473"/>
      <c r="GD60" s="473"/>
      <c r="GE60" s="473"/>
      <c r="GF60" s="473"/>
      <c r="GG60" s="473"/>
      <c r="GH60" s="473"/>
      <c r="GI60" s="473"/>
      <c r="GJ60" s="473"/>
      <c r="GK60" s="473"/>
      <c r="GL60" s="473"/>
      <c r="GM60" s="473"/>
      <c r="GN60" s="473"/>
      <c r="GO60" s="473"/>
      <c r="GP60" s="473"/>
      <c r="GQ60" s="473"/>
      <c r="GR60" s="473"/>
      <c r="GS60" s="473"/>
      <c r="GT60" s="473"/>
      <c r="GU60" s="473"/>
      <c r="GV60" s="473"/>
      <c r="GW60" s="473"/>
      <c r="GX60" s="473"/>
      <c r="GY60" s="473"/>
      <c r="GZ60" s="473"/>
      <c r="HA60" s="473"/>
      <c r="HB60" s="473"/>
      <c r="HC60" s="473"/>
      <c r="HD60" s="473"/>
      <c r="HE60" s="473"/>
      <c r="HF60" s="473"/>
      <c r="HG60" s="473"/>
      <c r="HH60" s="473"/>
      <c r="HI60" s="473"/>
      <c r="HJ60" s="473"/>
      <c r="HK60" s="473"/>
      <c r="HL60" s="473"/>
      <c r="HM60" s="473"/>
      <c r="HN60" s="473"/>
      <c r="HO60" s="473"/>
      <c r="HP60" s="473"/>
      <c r="HQ60" s="473"/>
      <c r="HR60" s="473"/>
      <c r="HS60" s="473"/>
      <c r="HT60" s="473"/>
      <c r="HU60" s="473"/>
      <c r="HV60" s="473"/>
      <c r="HW60" s="473"/>
      <c r="HX60" s="473"/>
      <c r="HY60" s="473"/>
      <c r="HZ60" s="473"/>
      <c r="IA60" s="473"/>
      <c r="IB60" s="473"/>
      <c r="IC60" s="473"/>
      <c r="ID60" s="473"/>
      <c r="IE60" s="473"/>
      <c r="IF60" s="473"/>
      <c r="IG60" s="473"/>
      <c r="IH60" s="473"/>
      <c r="II60" s="473"/>
      <c r="IJ60" s="473"/>
      <c r="IK60" s="473"/>
      <c r="IL60" s="473"/>
      <c r="IM60" s="473"/>
      <c r="IN60" s="473"/>
      <c r="IO60" s="473"/>
      <c r="IP60" s="473"/>
      <c r="IQ60" s="473"/>
      <c r="IR60" s="473"/>
      <c r="IS60" s="473"/>
      <c r="IT60" s="473"/>
      <c r="IU60" s="473"/>
      <c r="IV60" s="473"/>
      <c r="IW60" s="473"/>
      <c r="IX60" s="473"/>
      <c r="IY60" s="473"/>
      <c r="IZ60" s="473"/>
      <c r="JA60" s="473"/>
      <c r="JB60" s="473"/>
      <c r="JC60" s="473"/>
      <c r="JD60" s="473"/>
      <c r="JE60" s="473"/>
      <c r="JF60" s="473"/>
      <c r="JG60" s="473"/>
      <c r="JH60" s="473"/>
      <c r="JI60" s="473"/>
      <c r="JJ60" s="473"/>
      <c r="JK60" s="473"/>
      <c r="JL60" s="473"/>
      <c r="JM60" s="473"/>
      <c r="JN60" s="473"/>
      <c r="JO60" s="473"/>
      <c r="JP60" s="473"/>
      <c r="JQ60" s="473"/>
      <c r="JR60" s="473"/>
      <c r="JS60" s="473"/>
      <c r="JT60" s="473"/>
      <c r="JU60" s="473"/>
      <c r="JV60" s="473"/>
      <c r="JW60" s="473"/>
      <c r="JX60" s="473"/>
      <c r="JY60" s="473"/>
      <c r="JZ60" s="473"/>
      <c r="KA60" s="473"/>
      <c r="KB60" s="473"/>
      <c r="KC60" s="473"/>
      <c r="KD60" s="473"/>
      <c r="KE60" s="473"/>
      <c r="KF60" s="473"/>
      <c r="KG60" s="473"/>
      <c r="KH60" s="473"/>
      <c r="KI60" s="473"/>
      <c r="KJ60" s="473"/>
      <c r="KK60" s="473"/>
      <c r="KL60" s="473"/>
      <c r="KM60" s="473"/>
      <c r="KN60" s="473"/>
      <c r="KO60" s="473"/>
      <c r="KP60" s="473"/>
      <c r="KQ60" s="473"/>
      <c r="KR60" s="473"/>
      <c r="KS60" s="473"/>
      <c r="KT60" s="473"/>
      <c r="KU60" s="473"/>
      <c r="KV60" s="473"/>
      <c r="KW60" s="473"/>
      <c r="KX60" s="473"/>
      <c r="KY60" s="473"/>
      <c r="KZ60" s="473"/>
      <c r="LA60" s="473"/>
      <c r="LB60" s="473"/>
      <c r="LC60" s="473"/>
      <c r="LD60" s="473"/>
      <c r="LE60" s="473"/>
      <c r="LF60" s="473"/>
      <c r="LG60" s="473"/>
      <c r="LH60" s="473"/>
      <c r="LI60" s="473"/>
      <c r="LJ60" s="473"/>
      <c r="LK60" s="473"/>
      <c r="LL60" s="473"/>
      <c r="LM60" s="473"/>
      <c r="LN60" s="473"/>
      <c r="LO60" s="473"/>
      <c r="LP60" s="473"/>
      <c r="LQ60" s="473"/>
      <c r="LR60" s="473"/>
      <c r="LS60" s="473"/>
      <c r="LT60" s="473"/>
      <c r="LU60" s="473"/>
      <c r="LV60" s="473"/>
      <c r="LW60" s="473"/>
      <c r="LX60" s="473"/>
      <c r="LY60" s="473"/>
      <c r="LZ60" s="473"/>
      <c r="MA60" s="473"/>
      <c r="MB60" s="473"/>
      <c r="MC60" s="473"/>
      <c r="MD60" s="473"/>
      <c r="ME60" s="473"/>
      <c r="MF60" s="473"/>
      <c r="MG60" s="473"/>
      <c r="MH60" s="473"/>
      <c r="MI60" s="473"/>
      <c r="MJ60" s="473"/>
      <c r="MK60" s="473"/>
      <c r="ML60" s="473"/>
      <c r="MM60" s="473"/>
      <c r="MN60" s="473"/>
      <c r="MO60" s="473"/>
      <c r="MP60" s="473"/>
      <c r="MQ60" s="473"/>
      <c r="MR60" s="473"/>
      <c r="MS60" s="473"/>
      <c r="MT60" s="473"/>
      <c r="MU60" s="473"/>
      <c r="MV60" s="473"/>
      <c r="MW60" s="473"/>
      <c r="MX60" s="473"/>
      <c r="MY60" s="473"/>
      <c r="MZ60" s="473"/>
      <c r="NA60" s="473"/>
    </row>
    <row r="61" spans="1:365" s="474" customFormat="1" ht="24" customHeight="1">
      <c r="A61" s="454" t="str">
        <f t="shared" si="44"/>
        <v>EL MOKHREFI FETHALLAHTFT-II-PL-0412</v>
      </c>
      <c r="B61" s="455" t="str">
        <f>IF($G61="","",VLOOKUP($G61,WPS!$D$1:$AN$995,35,0))</f>
        <v>TFT II / TFT SUD GAZ 
FIELD DEVELOPMENT</v>
      </c>
      <c r="C61" s="455" t="str">
        <f>IF($G61="","",VLOOKUP($G61,WPS!$D$1:$AN$995,33,0))</f>
        <v>API 1104</v>
      </c>
      <c r="D61" s="455" t="str">
        <f>IF($G61="","",VLOOKUP($G61,WPS!$D$1:$AN$995,34,0))</f>
        <v>API 1104</v>
      </c>
      <c r="E61" s="639" t="s">
        <v>682</v>
      </c>
      <c r="F61" s="644" t="s">
        <v>803</v>
      </c>
      <c r="G61" s="456" t="s">
        <v>598</v>
      </c>
      <c r="H61" s="563" t="s">
        <v>397</v>
      </c>
      <c r="I61" s="458">
        <v>12</v>
      </c>
      <c r="J61" s="563">
        <v>11.13</v>
      </c>
      <c r="K61" s="563" t="s">
        <v>164</v>
      </c>
      <c r="L61" s="459">
        <v>46272</v>
      </c>
      <c r="M61" s="563" t="s">
        <v>520</v>
      </c>
      <c r="N61" s="563" t="s">
        <v>164</v>
      </c>
      <c r="O61" s="459">
        <v>46273</v>
      </c>
      <c r="P61" s="563" t="s">
        <v>532</v>
      </c>
      <c r="Q61" s="656" t="s">
        <v>971</v>
      </c>
      <c r="R61" s="656" t="s">
        <v>971</v>
      </c>
      <c r="S61" s="468" t="s">
        <v>975</v>
      </c>
      <c r="T61" s="459">
        <v>46273</v>
      </c>
      <c r="U61" s="563" t="str">
        <f t="shared" si="45"/>
        <v>API5L_X52</v>
      </c>
      <c r="V61" s="563" t="str">
        <f>IF($G61="","",VLOOKUP($G61,WPS!$D$1:$AL$995,17,0))</f>
        <v xml:space="preserve">GMAW :With/Without Backing  FCAW:Without Backing </v>
      </c>
      <c r="W61" s="563" t="str">
        <f>IF($G61="","",VLOOKUP($G61,WPS!$D$1:$AL$995,25,0))</f>
        <v>WF-5</v>
      </c>
      <c r="X61" s="563" t="str">
        <f>IF($G61="","",VLOOKUP($G61,WPS!$D$1:$AL$995,26,0))</f>
        <v>WF-6e</v>
      </c>
      <c r="Y61" s="563" t="str">
        <f>IF($G61="","",VLOOKUP($G61,WPS!$D$1:$AL$995,27,0))</f>
        <v>A5.18</v>
      </c>
      <c r="Z61" s="563" t="str">
        <f>IF($G61="","",VLOOKUP($G61,WPS!$D$1:$AL$995,28,0))</f>
        <v>A5.20 or A5.36</v>
      </c>
      <c r="AA61" s="563" t="str">
        <f t="shared" si="46"/>
        <v>≥ 2,3/8''  (60,3mm)</v>
      </c>
      <c r="AB61" s="563" t="str">
        <f t="shared" si="47"/>
        <v>≤ 12,750''   323,9mm</v>
      </c>
      <c r="AC61" s="563" t="str">
        <f t="shared" si="48"/>
        <v xml:space="preserve"> SMAW ≥  3,9 mm</v>
      </c>
      <c r="AD61" s="563" t="str">
        <f t="shared" si="49"/>
        <v>≤ 19,05mm</v>
      </c>
      <c r="AE61" s="563" t="str">
        <f>IF(G61="","",VLOOKUP(G61,WPS!$D$1:$AH$4735,3,0))</f>
        <v>GMAW FCAW</v>
      </c>
      <c r="AF61" s="563" t="str">
        <f>IF(AND($G61&lt;&gt;"",$D61="API 1104"),H22,IF(AND($G61&lt;&gt;"",$D61="ASME IX"),VLOOKUP($G61,WPS!$D$1:$AZ$995,42,0),""))</f>
        <v>API5L_X52</v>
      </c>
      <c r="AG61" s="563" t="str">
        <f>IF(G61="","",VLOOKUP(G61,WPS!$D$1:$AH$4735,2,0))</f>
        <v>D</v>
      </c>
      <c r="AH61" s="563" t="str">
        <f t="shared" si="50"/>
        <v>1G</v>
      </c>
      <c r="AI61" s="563" t="str">
        <f t="shared" si="51"/>
        <v>semi auto</v>
      </c>
      <c r="AJ61" s="563" t="s">
        <v>34</v>
      </c>
      <c r="AK61" s="563" t="str">
        <f t="shared" si="52"/>
        <v>Rotation</v>
      </c>
      <c r="AL61" s="563" t="str">
        <f>IF($G61="","",VLOOKUP($G61,WPS!$D$1:$AL$995,18,0))</f>
        <v>100%CO2(Root &amp; Hot P)
80%Ar+20%Co2(F&amp;C)</v>
      </c>
      <c r="AM61" s="563" t="str">
        <f>IF($G61="","",VLOOKUP($G61,WPS!$D$1:$AL$995,19,0))</f>
        <v>Grp F N°5</v>
      </c>
      <c r="AN61" s="563" t="str">
        <f>IF($G61="","",VLOOKUP($G61,WPS!$D$1:$AL$995,20,0))</f>
        <v>Grp F N°7</v>
      </c>
      <c r="AO61" s="563" t="str">
        <f>IF($G61="","",VLOOKUP($G61,WPS!$D$1:$AL$995,21,0))</f>
        <v>A5.18</v>
      </c>
      <c r="AP61" s="563" t="str">
        <f>IF($G61="","",VLOOKUP($G61,WPS!$D$1:$AL$995,22,0))</f>
        <v>A5.20</v>
      </c>
      <c r="AQ61" s="563" t="str">
        <f>IF($G61="","",VLOOKUP($G61,WPS!$D$1:$AL$995,23,0))</f>
        <v>ER 70 S-6</v>
      </c>
      <c r="AR61" s="563" t="str">
        <f>IF($G61="","",VLOOKUP($G61,WPS!$D$1:$AL$995,24,0))</f>
        <v>E 71 T1 C</v>
      </c>
      <c r="AS61" s="563" t="str">
        <f t="shared" si="53"/>
        <v>F</v>
      </c>
      <c r="AT61" s="563" t="str">
        <f>IF($G61="","",VLOOKUP($G61,WPS!$D$1:$AL$995,29,0))</f>
        <v>DC</v>
      </c>
      <c r="AU61" s="563" t="str">
        <f>IF($G61="","",VLOOKUP($G61,WPS!$D$1:$AL$995,30,0))</f>
        <v>(+)</v>
      </c>
      <c r="AV61" s="563" t="str">
        <f>IF($G61="","",VLOOKUP($G61,WPS!$D$1:$AL$995,31,0))</f>
        <v>(+)</v>
      </c>
      <c r="AW61" s="563" t="str">
        <f t="shared" si="54"/>
        <v>GMAW :With/Without  FCAW  : With</v>
      </c>
      <c r="AX61" s="563" t="str">
        <f>IF($G61="","",VLOOKUP($G61,WPS!$D$1:$AL$995,15,0))</f>
        <v>50°C Min</v>
      </c>
      <c r="AY61" s="563" t="str">
        <f>IF($G61="","",VLOOKUP($G61,WPS!$D$1:$AX$995,44,0))</f>
        <v>ASME B31.3 édition 2020</v>
      </c>
      <c r="AZ61" s="563">
        <f>IFERROR(VLOOKUP(I61,Feuil1!$O$4:$P$34,2,0),"")</f>
        <v>323.85000000000002</v>
      </c>
      <c r="BA61" s="563"/>
      <c r="BB61" s="563">
        <f>IFERROR(VLOOKUP(I61,Feuil1!$O$4:$P$32,2,0),"")</f>
        <v>323.85000000000002</v>
      </c>
      <c r="BC61" s="563" t="str">
        <f>IF($G61="","",VLOOKUP($G61,WPS!$D$1:$AL$995,2,0))</f>
        <v>D</v>
      </c>
      <c r="BD61" s="509" t="str">
        <f>IF(M61='VT-PPL'!$Y$6,1,"")</f>
        <v/>
      </c>
      <c r="BE61" s="510" t="str">
        <f>IF(BD61="","",COUNTIF(BD$2:$BD61,BD61))</f>
        <v/>
      </c>
      <c r="BF61" s="509" t="str">
        <f>IF(P61='RT-PPL'!$Q$6,1,"")</f>
        <v/>
      </c>
      <c r="BG61" s="511" t="str">
        <f>IF(BF61="","",COUNTIF(BF$2:$BF61,BF61))</f>
        <v/>
      </c>
      <c r="BH61" s="508" t="str">
        <f>+IF(L61=HOMO!$K$4,1,"")</f>
        <v/>
      </c>
      <c r="BI61" s="510" t="str">
        <f>IF(BH61="","",COUNTIF(BH$2:$BH61,BH61))</f>
        <v/>
      </c>
      <c r="BJ61" s="509" t="str">
        <f>IF(AND(K61="A",M61=Prog!$L$12),1,"")</f>
        <v/>
      </c>
      <c r="BK61" s="510" t="str">
        <f>IF(BJ61="","",COUNTIF(BJ$2:$BJ61,BJ61))</f>
        <v/>
      </c>
      <c r="BL61" s="562">
        <v>60</v>
      </c>
      <c r="BM61" s="473"/>
      <c r="BN61" s="473"/>
      <c r="BO61" s="473"/>
      <c r="BP61" s="473"/>
      <c r="BQ61" s="473"/>
      <c r="BR61" s="473"/>
      <c r="BS61" s="473"/>
      <c r="BT61" s="473"/>
      <c r="BU61" s="473"/>
      <c r="BV61" s="473"/>
      <c r="BW61" s="473"/>
      <c r="BX61" s="473"/>
      <c r="BY61" s="473"/>
      <c r="BZ61" s="473"/>
      <c r="CA61" s="473"/>
      <c r="CB61" s="473"/>
      <c r="CC61" s="473"/>
      <c r="CD61" s="473"/>
      <c r="CE61" s="473"/>
      <c r="CF61" s="473"/>
      <c r="CG61" s="473"/>
      <c r="CH61" s="473"/>
      <c r="CI61" s="473"/>
      <c r="CJ61" s="473"/>
      <c r="CK61" s="473"/>
      <c r="CL61" s="473"/>
      <c r="CM61" s="473"/>
      <c r="CN61" s="473"/>
      <c r="CO61" s="473"/>
      <c r="CP61" s="473"/>
      <c r="CQ61" s="473"/>
      <c r="CR61" s="473"/>
      <c r="CS61" s="473"/>
      <c r="CT61" s="473"/>
      <c r="CU61" s="473"/>
      <c r="CV61" s="473"/>
      <c r="CW61" s="473"/>
      <c r="CX61" s="473"/>
      <c r="CY61" s="473"/>
      <c r="CZ61" s="473"/>
      <c r="DA61" s="473"/>
      <c r="DB61" s="473"/>
      <c r="DC61" s="473"/>
      <c r="DD61" s="473"/>
      <c r="DE61" s="473"/>
      <c r="DF61" s="473"/>
      <c r="DG61" s="473"/>
      <c r="DH61" s="473"/>
      <c r="DI61" s="473"/>
      <c r="DJ61" s="473"/>
      <c r="DK61" s="473"/>
      <c r="DL61" s="473"/>
      <c r="DM61" s="473"/>
      <c r="DN61" s="473"/>
      <c r="DO61" s="473"/>
      <c r="DP61" s="473"/>
      <c r="DQ61" s="473"/>
      <c r="DR61" s="473"/>
      <c r="DS61" s="473"/>
      <c r="DT61" s="473"/>
      <c r="DU61" s="473"/>
      <c r="DV61" s="473"/>
      <c r="DW61" s="473"/>
      <c r="DX61" s="473"/>
      <c r="DY61" s="473"/>
      <c r="DZ61" s="473"/>
      <c r="EA61" s="473"/>
      <c r="EB61" s="473"/>
      <c r="EC61" s="473"/>
      <c r="ED61" s="473"/>
      <c r="EE61" s="473"/>
      <c r="EF61" s="473"/>
      <c r="EG61" s="473"/>
      <c r="EH61" s="473"/>
      <c r="EI61" s="473"/>
      <c r="EJ61" s="473"/>
      <c r="EK61" s="473"/>
      <c r="EL61" s="473"/>
      <c r="EM61" s="473"/>
      <c r="EN61" s="473"/>
      <c r="EO61" s="473"/>
      <c r="EP61" s="473"/>
      <c r="EQ61" s="473"/>
      <c r="ER61" s="473"/>
      <c r="ES61" s="473"/>
      <c r="ET61" s="473"/>
      <c r="EU61" s="473"/>
      <c r="EV61" s="473"/>
      <c r="EW61" s="473"/>
      <c r="EX61" s="473"/>
      <c r="EY61" s="473"/>
      <c r="EZ61" s="473"/>
      <c r="FA61" s="473"/>
      <c r="FB61" s="473"/>
      <c r="FC61" s="473"/>
      <c r="FD61" s="473"/>
      <c r="FE61" s="473"/>
      <c r="FF61" s="473"/>
      <c r="FG61" s="473"/>
      <c r="FH61" s="473"/>
      <c r="FI61" s="473"/>
      <c r="FJ61" s="473"/>
      <c r="FK61" s="473"/>
      <c r="FL61" s="473"/>
      <c r="FM61" s="473"/>
      <c r="FN61" s="473"/>
      <c r="FO61" s="473"/>
      <c r="FP61" s="473"/>
      <c r="FQ61" s="473"/>
      <c r="FR61" s="473"/>
      <c r="FS61" s="473"/>
      <c r="FT61" s="473"/>
      <c r="FU61" s="473"/>
      <c r="FV61" s="473"/>
      <c r="FW61" s="473"/>
      <c r="FX61" s="473"/>
      <c r="FY61" s="473"/>
      <c r="FZ61" s="473"/>
      <c r="GA61" s="473"/>
      <c r="GB61" s="473"/>
      <c r="GC61" s="473"/>
      <c r="GD61" s="473"/>
      <c r="GE61" s="473"/>
      <c r="GF61" s="473"/>
      <c r="GG61" s="473"/>
      <c r="GH61" s="473"/>
      <c r="GI61" s="473"/>
      <c r="GJ61" s="473"/>
      <c r="GK61" s="473"/>
      <c r="GL61" s="473"/>
      <c r="GM61" s="473"/>
      <c r="GN61" s="473"/>
      <c r="GO61" s="473"/>
      <c r="GP61" s="473"/>
      <c r="GQ61" s="473"/>
      <c r="GR61" s="473"/>
      <c r="GS61" s="473"/>
      <c r="GT61" s="473"/>
      <c r="GU61" s="473"/>
      <c r="GV61" s="473"/>
      <c r="GW61" s="473"/>
      <c r="GX61" s="473"/>
      <c r="GY61" s="473"/>
      <c r="GZ61" s="473"/>
      <c r="HA61" s="473"/>
      <c r="HB61" s="473"/>
      <c r="HC61" s="473"/>
      <c r="HD61" s="473"/>
      <c r="HE61" s="473"/>
      <c r="HF61" s="473"/>
      <c r="HG61" s="473"/>
      <c r="HH61" s="473"/>
      <c r="HI61" s="473"/>
      <c r="HJ61" s="473"/>
      <c r="HK61" s="473"/>
      <c r="HL61" s="473"/>
      <c r="HM61" s="473"/>
      <c r="HN61" s="473"/>
      <c r="HO61" s="473"/>
      <c r="HP61" s="473"/>
      <c r="HQ61" s="473"/>
      <c r="HR61" s="473"/>
      <c r="HS61" s="473"/>
      <c r="HT61" s="473"/>
      <c r="HU61" s="473"/>
      <c r="HV61" s="473"/>
      <c r="HW61" s="473"/>
      <c r="HX61" s="473"/>
      <c r="HY61" s="473"/>
      <c r="HZ61" s="473"/>
      <c r="IA61" s="473"/>
      <c r="IB61" s="473"/>
      <c r="IC61" s="473"/>
      <c r="ID61" s="473"/>
      <c r="IE61" s="473"/>
      <c r="IF61" s="473"/>
      <c r="IG61" s="473"/>
      <c r="IH61" s="473"/>
      <c r="II61" s="473"/>
      <c r="IJ61" s="473"/>
      <c r="IK61" s="473"/>
      <c r="IL61" s="473"/>
      <c r="IM61" s="473"/>
      <c r="IN61" s="473"/>
      <c r="IO61" s="473"/>
      <c r="IP61" s="473"/>
      <c r="IQ61" s="473"/>
      <c r="IR61" s="473"/>
      <c r="IS61" s="473"/>
      <c r="IT61" s="473"/>
      <c r="IU61" s="473"/>
      <c r="IV61" s="473"/>
      <c r="IW61" s="473"/>
      <c r="IX61" s="473"/>
      <c r="IY61" s="473"/>
      <c r="IZ61" s="473"/>
      <c r="JA61" s="473"/>
      <c r="JB61" s="473"/>
      <c r="JC61" s="473"/>
      <c r="JD61" s="473"/>
      <c r="JE61" s="473"/>
      <c r="JF61" s="473"/>
      <c r="JG61" s="473"/>
      <c r="JH61" s="473"/>
      <c r="JI61" s="473"/>
      <c r="JJ61" s="473"/>
      <c r="JK61" s="473"/>
      <c r="JL61" s="473"/>
      <c r="JM61" s="473"/>
      <c r="JN61" s="473"/>
      <c r="JO61" s="473"/>
      <c r="JP61" s="473"/>
      <c r="JQ61" s="473"/>
      <c r="JR61" s="473"/>
      <c r="JS61" s="473"/>
      <c r="JT61" s="473"/>
      <c r="JU61" s="473"/>
      <c r="JV61" s="473"/>
      <c r="JW61" s="473"/>
      <c r="JX61" s="473"/>
      <c r="JY61" s="473"/>
      <c r="JZ61" s="473"/>
      <c r="KA61" s="473"/>
      <c r="KB61" s="473"/>
      <c r="KC61" s="473"/>
      <c r="KD61" s="473"/>
      <c r="KE61" s="473"/>
      <c r="KF61" s="473"/>
      <c r="KG61" s="473"/>
      <c r="KH61" s="473"/>
      <c r="KI61" s="473"/>
      <c r="KJ61" s="473"/>
      <c r="KK61" s="473"/>
      <c r="KL61" s="473"/>
      <c r="KM61" s="473"/>
      <c r="KN61" s="473"/>
      <c r="KO61" s="473"/>
      <c r="KP61" s="473"/>
      <c r="KQ61" s="473"/>
      <c r="KR61" s="473"/>
      <c r="KS61" s="473"/>
      <c r="KT61" s="473"/>
      <c r="KU61" s="473"/>
      <c r="KV61" s="473"/>
      <c r="KW61" s="473"/>
      <c r="KX61" s="473"/>
      <c r="KY61" s="473"/>
      <c r="KZ61" s="473"/>
      <c r="LA61" s="473"/>
      <c r="LB61" s="473"/>
      <c r="LC61" s="473"/>
      <c r="LD61" s="473"/>
      <c r="LE61" s="473"/>
      <c r="LF61" s="473"/>
      <c r="LG61" s="473"/>
      <c r="LH61" s="473"/>
      <c r="LI61" s="473"/>
      <c r="LJ61" s="473"/>
      <c r="LK61" s="473"/>
      <c r="LL61" s="473"/>
      <c r="LM61" s="473"/>
      <c r="LN61" s="473"/>
      <c r="LO61" s="473"/>
      <c r="LP61" s="473"/>
      <c r="LQ61" s="473"/>
      <c r="LR61" s="473"/>
      <c r="LS61" s="473"/>
      <c r="LT61" s="473"/>
      <c r="LU61" s="473"/>
      <c r="LV61" s="473"/>
      <c r="LW61" s="473"/>
      <c r="LX61" s="473"/>
      <c r="LY61" s="473"/>
      <c r="LZ61" s="473"/>
      <c r="MA61" s="473"/>
      <c r="MB61" s="473"/>
      <c r="MC61" s="473"/>
      <c r="MD61" s="473"/>
      <c r="ME61" s="473"/>
      <c r="MF61" s="473"/>
      <c r="MG61" s="473"/>
      <c r="MH61" s="473"/>
      <c r="MI61" s="473"/>
      <c r="MJ61" s="473"/>
      <c r="MK61" s="473"/>
      <c r="ML61" s="473"/>
      <c r="MM61" s="473"/>
      <c r="MN61" s="473"/>
      <c r="MO61" s="473"/>
      <c r="MP61" s="473"/>
      <c r="MQ61" s="473"/>
      <c r="MR61" s="473"/>
      <c r="MS61" s="473"/>
      <c r="MT61" s="473"/>
      <c r="MU61" s="473"/>
      <c r="MV61" s="473"/>
      <c r="MW61" s="473"/>
      <c r="MX61" s="473"/>
      <c r="MY61" s="473"/>
      <c r="MZ61" s="473"/>
      <c r="NA61" s="473"/>
    </row>
    <row r="62" spans="1:365" ht="18" customHeight="1">
      <c r="A62" s="454" t="str">
        <f t="shared" si="44"/>
        <v>NEBAIR LAKHDAR TFT-II-PL-0412</v>
      </c>
      <c r="B62" s="455" t="str">
        <f>IF($G62="","",VLOOKUP($G62,WPS!$D$1:$AN$995,35,0))</f>
        <v>TFT II / TFT SUD GAZ 
FIELD DEVELOPMENT</v>
      </c>
      <c r="C62" s="455" t="str">
        <f>IF($G62="","",VLOOKUP($G62,WPS!$D$1:$AN$995,33,0))</f>
        <v>API 1104</v>
      </c>
      <c r="D62" s="455" t="str">
        <f>IF($G62="","",VLOOKUP($G62,WPS!$D$1:$AN$995,34,0))</f>
        <v>API 1104</v>
      </c>
      <c r="E62" s="639" t="s">
        <v>819</v>
      </c>
      <c r="F62" s="644" t="s">
        <v>863</v>
      </c>
      <c r="G62" s="456" t="s">
        <v>598</v>
      </c>
      <c r="H62" s="563" t="s">
        <v>397</v>
      </c>
      <c r="I62" s="458">
        <v>12</v>
      </c>
      <c r="J62" s="563">
        <v>11.13</v>
      </c>
      <c r="K62" s="563" t="s">
        <v>164</v>
      </c>
      <c r="L62" s="459">
        <v>46273</v>
      </c>
      <c r="M62" s="563" t="s">
        <v>521</v>
      </c>
      <c r="N62" s="563" t="s">
        <v>164</v>
      </c>
      <c r="O62" s="459">
        <v>46274</v>
      </c>
      <c r="P62" s="563" t="s">
        <v>533</v>
      </c>
      <c r="Q62" s="656" t="s">
        <v>976</v>
      </c>
      <c r="R62" s="656" t="s">
        <v>976</v>
      </c>
      <c r="S62" s="468" t="s">
        <v>491</v>
      </c>
      <c r="T62" s="459">
        <v>46275</v>
      </c>
      <c r="U62" s="563" t="str">
        <f t="shared" si="45"/>
        <v>API5L_X52</v>
      </c>
      <c r="V62" s="563" t="str">
        <f>IF($G62="","",VLOOKUP($G62,WPS!$D$1:$AL$995,17,0))</f>
        <v xml:space="preserve">GMAW :With/Without Backing  FCAW:Without Backing </v>
      </c>
      <c r="W62" s="563" t="str">
        <f>IF($G62="","",VLOOKUP($G62,WPS!$D$1:$AL$995,25,0))</f>
        <v>WF-5</v>
      </c>
      <c r="X62" s="563" t="str">
        <f>IF($G62="","",VLOOKUP($G62,WPS!$D$1:$AL$995,26,0))</f>
        <v>WF-6e</v>
      </c>
      <c r="Y62" s="563" t="str">
        <f>IF($G62="","",VLOOKUP($G62,WPS!$D$1:$AL$995,27,0))</f>
        <v>A5.18</v>
      </c>
      <c r="Z62" s="563" t="str">
        <f>IF($G62="","",VLOOKUP($G62,WPS!$D$1:$AL$995,28,0))</f>
        <v>A5.20 or A5.36</v>
      </c>
      <c r="AA62" s="563" t="str">
        <f t="shared" si="46"/>
        <v>≥ 2,3/8''  (60,3mm)</v>
      </c>
      <c r="AB62" s="563" t="str">
        <f t="shared" si="47"/>
        <v>≤ 12,750''   323,9mm</v>
      </c>
      <c r="AC62" s="563" t="str">
        <f t="shared" si="48"/>
        <v xml:space="preserve"> SMAW ≥  3,9 mm</v>
      </c>
      <c r="AD62" s="563" t="str">
        <f t="shared" si="49"/>
        <v>≤ 19,05mm</v>
      </c>
      <c r="AE62" s="563" t="str">
        <f>IF(G62="","",VLOOKUP(G62,WPS!$D$1:$AH$4735,3,0))</f>
        <v>GMAW FCAW</v>
      </c>
      <c r="AF62" s="563" t="str">
        <f>IF(AND($G62&lt;&gt;"",$D62="API 1104"),H23,IF(AND($G62&lt;&gt;"",$D62="ASME IX"),VLOOKUP($G62,WPS!$D$1:$AZ$995,42,0),""))</f>
        <v>API5L_X52</v>
      </c>
      <c r="AG62" s="563" t="str">
        <f>IF(G62="","",VLOOKUP(G62,WPS!$D$1:$AH$4735,2,0))</f>
        <v>D</v>
      </c>
      <c r="AH62" s="563" t="str">
        <f t="shared" si="50"/>
        <v>1G</v>
      </c>
      <c r="AI62" s="563" t="str">
        <f t="shared" si="51"/>
        <v>semi auto</v>
      </c>
      <c r="AJ62" s="563" t="s">
        <v>34</v>
      </c>
      <c r="AK62" s="563" t="str">
        <f t="shared" si="52"/>
        <v>Rotation</v>
      </c>
      <c r="AL62" s="563" t="str">
        <f>IF($G62="","",VLOOKUP($G62,WPS!$D$1:$AL$995,18,0))</f>
        <v>100%CO2(Root &amp; Hot P)
80%Ar+20%Co2(F&amp;C)</v>
      </c>
      <c r="AM62" s="563" t="str">
        <f>IF($G62="","",VLOOKUP($G62,WPS!$D$1:$AL$995,19,0))</f>
        <v>Grp F N°5</v>
      </c>
      <c r="AN62" s="563" t="str">
        <f>IF($G62="","",VLOOKUP($G62,WPS!$D$1:$AL$995,20,0))</f>
        <v>Grp F N°7</v>
      </c>
      <c r="AO62" s="563" t="str">
        <f>IF($G62="","",VLOOKUP($G62,WPS!$D$1:$AL$995,21,0))</f>
        <v>A5.18</v>
      </c>
      <c r="AP62" s="563" t="str">
        <f>IF($G62="","",VLOOKUP($G62,WPS!$D$1:$AL$995,22,0))</f>
        <v>A5.20</v>
      </c>
      <c r="AQ62" s="563" t="str">
        <f>IF($G62="","",VLOOKUP($G62,WPS!$D$1:$AL$995,23,0))</f>
        <v>ER 70 S-6</v>
      </c>
      <c r="AR62" s="563" t="str">
        <f>IF($G62="","",VLOOKUP($G62,WPS!$D$1:$AL$995,24,0))</f>
        <v>E 71 T1 C</v>
      </c>
      <c r="AS62" s="563" t="str">
        <f t="shared" si="53"/>
        <v>F</v>
      </c>
      <c r="AT62" s="563" t="str">
        <f>IF($G62="","",VLOOKUP($G62,WPS!$D$1:$AL$995,29,0))</f>
        <v>DC</v>
      </c>
      <c r="AU62" s="563" t="str">
        <f>IF($G62="","",VLOOKUP($G62,WPS!$D$1:$AL$995,30,0))</f>
        <v>(+)</v>
      </c>
      <c r="AV62" s="563" t="str">
        <f>IF($G62="","",VLOOKUP($G62,WPS!$D$1:$AL$995,31,0))</f>
        <v>(+)</v>
      </c>
      <c r="AW62" s="563" t="str">
        <f t="shared" si="54"/>
        <v>GMAW :With/Without  FCAW  : With</v>
      </c>
      <c r="AX62" s="563" t="str">
        <f>IF($G62="","",VLOOKUP($G62,WPS!$D$1:$AL$995,15,0))</f>
        <v>50°C Min</v>
      </c>
      <c r="AY62" s="563" t="str">
        <f>IF($G62="","",VLOOKUP($G62,WPS!$D$1:$AX$995,44,0))</f>
        <v>ASME B31.3 édition 2020</v>
      </c>
      <c r="AZ62" s="563">
        <f>IFERROR(VLOOKUP(I62,Feuil1!$O$4:$P$34,2,0),"")</f>
        <v>323.85000000000002</v>
      </c>
      <c r="BA62" s="563"/>
      <c r="BB62" s="563">
        <f>IFERROR(VLOOKUP(I62,Feuil1!$O$4:$P$32,2,0),"")</f>
        <v>323.85000000000002</v>
      </c>
      <c r="BC62" s="563" t="str">
        <f>IF($G62="","",VLOOKUP($G62,WPS!$D$1:$AL$995,2,0))</f>
        <v>D</v>
      </c>
      <c r="BD62" s="509" t="str">
        <f>IF(M62='VT-PPL'!$Y$6,1,"")</f>
        <v/>
      </c>
      <c r="BE62" s="510" t="str">
        <f>IF(BD62="","",COUNTIF(BD$2:$BD62,BD62))</f>
        <v/>
      </c>
      <c r="BF62" s="509" t="str">
        <f>IF(P62='RT-PPL'!$Q$6,1,"")</f>
        <v/>
      </c>
      <c r="BG62" s="511" t="str">
        <f>IF(BF62="","",COUNTIF(BF$2:$BF62,BF62))</f>
        <v/>
      </c>
      <c r="BH62" s="508" t="str">
        <f>+IF(L62=HOMO!$K$4,1,"")</f>
        <v/>
      </c>
      <c r="BI62" s="510" t="str">
        <f>IF(BH62="","",COUNTIF(BH$2:$BH62,BH62))</f>
        <v/>
      </c>
      <c r="BJ62" s="509" t="str">
        <f>IF(AND(K62="A",M62=Prog!$L$12),1,"")</f>
        <v/>
      </c>
      <c r="BK62" s="510" t="str">
        <f>IF(BJ62="","",COUNTIF(BJ$2:$BJ62,BJ62))</f>
        <v/>
      </c>
      <c r="BL62" s="562">
        <v>61</v>
      </c>
    </row>
    <row r="63" spans="1:365" ht="18" customHeight="1">
      <c r="A63" s="454" t="str">
        <f t="shared" si="44"/>
        <v>GUENIFI MOHAMED TFT-II-PL-0412</v>
      </c>
      <c r="B63" s="455" t="str">
        <f>IF($G63="","",VLOOKUP($G63,WPS!$D$1:$AN$995,35,0))</f>
        <v>TFT II / TFT SUD GAZ 
FIELD DEVELOPMENT</v>
      </c>
      <c r="C63" s="455" t="str">
        <f>IF($G63="","",VLOOKUP($G63,WPS!$D$1:$AN$995,33,0))</f>
        <v>API 1104</v>
      </c>
      <c r="D63" s="455" t="str">
        <f>IF($G63="","",VLOOKUP($G63,WPS!$D$1:$AN$995,34,0))</f>
        <v>API 1104</v>
      </c>
      <c r="E63" s="639" t="s">
        <v>684</v>
      </c>
      <c r="F63" s="642" t="s">
        <v>816</v>
      </c>
      <c r="G63" s="456" t="s">
        <v>598</v>
      </c>
      <c r="H63" s="563" t="s">
        <v>397</v>
      </c>
      <c r="I63" s="475">
        <v>12</v>
      </c>
      <c r="J63" s="456">
        <v>11.13</v>
      </c>
      <c r="K63" s="456" t="s">
        <v>164</v>
      </c>
      <c r="L63" s="459">
        <v>46283</v>
      </c>
      <c r="M63" s="563" t="s">
        <v>522</v>
      </c>
      <c r="N63" s="563" t="s">
        <v>164</v>
      </c>
      <c r="O63" s="459">
        <v>46283</v>
      </c>
      <c r="P63" s="563" t="s">
        <v>534</v>
      </c>
      <c r="Q63" s="656" t="s">
        <v>978</v>
      </c>
      <c r="R63" s="656" t="s">
        <v>978</v>
      </c>
      <c r="S63" s="468" t="s">
        <v>979</v>
      </c>
      <c r="T63" s="459">
        <v>46284</v>
      </c>
      <c r="U63" s="563" t="str">
        <f t="shared" si="45"/>
        <v>API5L_X52</v>
      </c>
      <c r="V63" s="563" t="str">
        <f>IF($G63="","",VLOOKUP($G63,WPS!$D$1:$AL$995,17,0))</f>
        <v xml:space="preserve">GMAW :With/Without Backing  FCAW:Without Backing </v>
      </c>
      <c r="W63" s="563" t="str">
        <f>IF($G63="","",VLOOKUP($G63,WPS!$D$1:$AL$995,25,0))</f>
        <v>WF-5</v>
      </c>
      <c r="X63" s="563" t="str">
        <f>IF($G63="","",VLOOKUP($G63,WPS!$D$1:$AL$995,26,0))</f>
        <v>WF-6e</v>
      </c>
      <c r="Y63" s="563" t="str">
        <f>IF($G63="","",VLOOKUP($G63,WPS!$D$1:$AL$995,27,0))</f>
        <v>A5.18</v>
      </c>
      <c r="Z63" s="563" t="str">
        <f>IF($G63="","",VLOOKUP($G63,WPS!$D$1:$AL$995,28,0))</f>
        <v>A5.20 or A5.36</v>
      </c>
      <c r="AA63" s="563" t="str">
        <f t="shared" si="46"/>
        <v>≥ 2,3/8''  (60,3mm)</v>
      </c>
      <c r="AB63" s="563" t="str">
        <f t="shared" si="47"/>
        <v>≤ 12,750''   323,9mm</v>
      </c>
      <c r="AC63" s="563" t="str">
        <f t="shared" si="48"/>
        <v xml:space="preserve"> SMAW ≥  3,9 mm</v>
      </c>
      <c r="AD63" s="563" t="str">
        <f t="shared" si="49"/>
        <v>≤ 19,05mm</v>
      </c>
      <c r="AE63" s="563" t="str">
        <f>IF(G63="","",VLOOKUP(G63,WPS!$D$1:$AH$4735,3,0))</f>
        <v>GMAW FCAW</v>
      </c>
      <c r="AF63" s="563" t="str">
        <f>IF(AND($G63&lt;&gt;"",$D63="API 1104"),H24,IF(AND($G63&lt;&gt;"",$D63="ASME IX"),VLOOKUP($G63,WPS!$D$1:$AZ$995,42,0),""))</f>
        <v>API5L_X52</v>
      </c>
      <c r="AG63" s="563" t="str">
        <f>IF(G63="","",VLOOKUP(G63,WPS!$D$1:$AH$4735,2,0))</f>
        <v>D</v>
      </c>
      <c r="AH63" s="563" t="str">
        <f t="shared" si="50"/>
        <v>1G</v>
      </c>
      <c r="AI63" s="563" t="str">
        <f t="shared" si="51"/>
        <v>semi auto</v>
      </c>
      <c r="AJ63" s="563" t="s">
        <v>34</v>
      </c>
      <c r="AK63" s="563" t="str">
        <f t="shared" si="52"/>
        <v>Rotation</v>
      </c>
      <c r="AL63" s="563" t="str">
        <f>IF($G63="","",VLOOKUP($G63,WPS!$D$1:$AL$995,18,0))</f>
        <v>100%CO2(Root &amp; Hot P)
80%Ar+20%Co2(F&amp;C)</v>
      </c>
      <c r="AM63" s="563" t="str">
        <f>IF($G63="","",VLOOKUP($G63,WPS!$D$1:$AL$995,19,0))</f>
        <v>Grp F N°5</v>
      </c>
      <c r="AN63" s="563" t="str">
        <f>IF($G63="","",VLOOKUP($G63,WPS!$D$1:$AL$995,20,0))</f>
        <v>Grp F N°7</v>
      </c>
      <c r="AO63" s="563" t="str">
        <f>IF($G63="","",VLOOKUP($G63,WPS!$D$1:$AL$995,21,0))</f>
        <v>A5.18</v>
      </c>
      <c r="AP63" s="563" t="str">
        <f>IF($G63="","",VLOOKUP($G63,WPS!$D$1:$AL$995,22,0))</f>
        <v>A5.20</v>
      </c>
      <c r="AQ63" s="563" t="str">
        <f>IF($G63="","",VLOOKUP($G63,WPS!$D$1:$AL$995,23,0))</f>
        <v>ER 70 S-6</v>
      </c>
      <c r="AR63" s="563" t="str">
        <f>IF($G63="","",VLOOKUP($G63,WPS!$D$1:$AL$995,24,0))</f>
        <v>E 71 T1 C</v>
      </c>
      <c r="AS63" s="563" t="str">
        <f t="shared" si="53"/>
        <v>F</v>
      </c>
      <c r="AT63" s="563" t="str">
        <f>IF($G63="","",VLOOKUP($G63,WPS!$D$1:$AL$995,29,0))</f>
        <v>DC</v>
      </c>
      <c r="AU63" s="563" t="str">
        <f>IF($G63="","",VLOOKUP($G63,WPS!$D$1:$AL$995,30,0))</f>
        <v>(+)</v>
      </c>
      <c r="AV63" s="563" t="str">
        <f>IF($G63="","",VLOOKUP($G63,WPS!$D$1:$AL$995,31,0))</f>
        <v>(+)</v>
      </c>
      <c r="AW63" s="563" t="str">
        <f t="shared" si="54"/>
        <v>GMAW :With/Without  FCAW  : With</v>
      </c>
      <c r="AX63" s="563" t="str">
        <f>IF($G63="","",VLOOKUP($G63,WPS!$D$1:$AL$995,15,0))</f>
        <v>50°C Min</v>
      </c>
      <c r="AY63" s="563" t="str">
        <f>IF($G63="","",VLOOKUP($G63,WPS!$D$1:$AX$995,44,0))</f>
        <v>ASME B31.3 édition 2020</v>
      </c>
      <c r="AZ63" s="563">
        <f>IFERROR(VLOOKUP(I63,Feuil1!$O$4:$P$34,2,0),"")</f>
        <v>323.85000000000002</v>
      </c>
      <c r="BA63" s="563"/>
      <c r="BB63" s="563">
        <f>IFERROR(VLOOKUP(I63,Feuil1!$O$4:$P$32,2,0),"")</f>
        <v>323.85000000000002</v>
      </c>
      <c r="BC63" s="563" t="str">
        <f>IF($G63="","",VLOOKUP($G63,WPS!$D$1:$AL$995,2,0))</f>
        <v>D</v>
      </c>
      <c r="BD63" s="509" t="str">
        <f>IF(M63='VT-PPL'!$Y$6,1,"")</f>
        <v/>
      </c>
      <c r="BE63" s="510" t="str">
        <f>IF(BD63="","",COUNTIF(BD$2:$BD63,BD63))</f>
        <v/>
      </c>
      <c r="BF63" s="509" t="str">
        <f>IF(P63='RT-PPL'!$Q$6,1,"")</f>
        <v/>
      </c>
      <c r="BG63" s="511" t="str">
        <f>IF(BF63="","",COUNTIF(BF$2:$BF63,BF63))</f>
        <v/>
      </c>
      <c r="BH63" s="508" t="str">
        <f>+IF(L63=HOMO!$K$4,1,"")</f>
        <v/>
      </c>
      <c r="BI63" s="510" t="str">
        <f>IF(BH63="","",COUNTIF(BH$2:$BH63,BH63))</f>
        <v/>
      </c>
      <c r="BJ63" s="509" t="str">
        <f>IF(AND(K63="A",M63=Prog!$L$12),1,"")</f>
        <v/>
      </c>
      <c r="BK63" s="510" t="str">
        <f>IF(BJ63="","",COUNTIF(BJ$2:$BJ63,BJ63))</f>
        <v/>
      </c>
      <c r="BL63" s="562">
        <v>62</v>
      </c>
    </row>
    <row r="64" spans="1:365" ht="18" customHeight="1">
      <c r="A64" s="454" t="str">
        <f t="shared" si="44"/>
        <v>KICHE ABDENNOURTFT-II-PL-0412</v>
      </c>
      <c r="B64" s="455" t="str">
        <f>IF($G64="","",VLOOKUP($G64,WPS!$D$1:$AN$995,35,0))</f>
        <v>TFT II / TFT SUD GAZ 
FIELD DEVELOPMENT</v>
      </c>
      <c r="C64" s="455" t="str">
        <f>IF($G64="","",VLOOKUP($G64,WPS!$D$1:$AN$995,33,0))</f>
        <v>API 1104</v>
      </c>
      <c r="D64" s="455" t="str">
        <f>IF($G64="","",VLOOKUP($G64,WPS!$D$1:$AN$995,34,0))</f>
        <v>API 1104</v>
      </c>
      <c r="E64" s="646" t="s">
        <v>672</v>
      </c>
      <c r="F64" s="644" t="s">
        <v>862</v>
      </c>
      <c r="G64" s="456" t="s">
        <v>598</v>
      </c>
      <c r="H64" s="563" t="s">
        <v>397</v>
      </c>
      <c r="I64" s="475">
        <v>12</v>
      </c>
      <c r="J64" s="456">
        <v>11.13</v>
      </c>
      <c r="K64" s="563" t="s">
        <v>164</v>
      </c>
      <c r="L64" s="459">
        <v>46283</v>
      </c>
      <c r="M64" s="563" t="s">
        <v>522</v>
      </c>
      <c r="N64" s="563" t="s">
        <v>164</v>
      </c>
      <c r="O64" s="459">
        <v>46283</v>
      </c>
      <c r="P64" s="563" t="s">
        <v>534</v>
      </c>
      <c r="Q64" s="656" t="s">
        <v>978</v>
      </c>
      <c r="R64" s="656" t="s">
        <v>978</v>
      </c>
      <c r="S64" s="468" t="s">
        <v>980</v>
      </c>
      <c r="T64" s="459">
        <v>46284</v>
      </c>
      <c r="U64" s="563" t="str">
        <f t="shared" si="45"/>
        <v>API5L_X52</v>
      </c>
      <c r="V64" s="563" t="str">
        <f>IF($G64="","",VLOOKUP($G64,WPS!$D$1:$AL$995,17,0))</f>
        <v xml:space="preserve">GMAW :With/Without Backing  FCAW:Without Backing </v>
      </c>
      <c r="W64" s="563" t="str">
        <f>IF($G64="","",VLOOKUP($G64,WPS!$D$1:$AL$995,25,0))</f>
        <v>WF-5</v>
      </c>
      <c r="X64" s="563" t="str">
        <f>IF($G64="","",VLOOKUP($G64,WPS!$D$1:$AL$995,26,0))</f>
        <v>WF-6e</v>
      </c>
      <c r="Y64" s="563" t="str">
        <f>IF($G64="","",VLOOKUP($G64,WPS!$D$1:$AL$995,27,0))</f>
        <v>A5.18</v>
      </c>
      <c r="Z64" s="563" t="str">
        <f>IF($G64="","",VLOOKUP($G64,WPS!$D$1:$AL$995,28,0))</f>
        <v>A5.20 or A5.36</v>
      </c>
      <c r="AA64" s="563" t="str">
        <f t="shared" si="46"/>
        <v>≥ 2,3/8''  (60,3mm)</v>
      </c>
      <c r="AB64" s="563" t="str">
        <f t="shared" si="47"/>
        <v>≤ 12,750''   323,9mm</v>
      </c>
      <c r="AC64" s="563" t="str">
        <f t="shared" si="48"/>
        <v xml:space="preserve"> SMAW ≥  3,9 mm</v>
      </c>
      <c r="AD64" s="563" t="str">
        <f t="shared" si="49"/>
        <v>≤ 19,05mm</v>
      </c>
      <c r="AE64" s="563" t="str">
        <f>IF(G64="","",VLOOKUP(G64,WPS!$D$1:$AH$4735,3,0))</f>
        <v>GMAW FCAW</v>
      </c>
      <c r="AF64" s="563" t="str">
        <f>IF(AND($G64&lt;&gt;"",$D64="API 1104"),H25,IF(AND($G64&lt;&gt;"",$D64="ASME IX"),VLOOKUP($G64,WPS!$D$1:$AZ$995,42,0),""))</f>
        <v>API5L_X52</v>
      </c>
      <c r="AG64" s="563" t="str">
        <f>IF(G64="","",VLOOKUP(G64,WPS!$D$1:$AH$4735,2,0))</f>
        <v>D</v>
      </c>
      <c r="AH64" s="563" t="str">
        <f t="shared" si="50"/>
        <v>1G</v>
      </c>
      <c r="AI64" s="563" t="str">
        <f t="shared" si="51"/>
        <v>semi auto</v>
      </c>
      <c r="AJ64" s="563" t="s">
        <v>34</v>
      </c>
      <c r="AK64" s="563" t="str">
        <f t="shared" si="52"/>
        <v>Rotation</v>
      </c>
      <c r="AL64" s="563" t="str">
        <f>IF($G64="","",VLOOKUP($G64,WPS!$D$1:$AL$995,18,0))</f>
        <v>100%CO2(Root &amp; Hot P)
80%Ar+20%Co2(F&amp;C)</v>
      </c>
      <c r="AM64" s="563" t="str">
        <f>IF($G64="","",VLOOKUP($G64,WPS!$D$1:$AL$995,19,0))</f>
        <v>Grp F N°5</v>
      </c>
      <c r="AN64" s="563" t="str">
        <f>IF($G64="","",VLOOKUP($G64,WPS!$D$1:$AL$995,20,0))</f>
        <v>Grp F N°7</v>
      </c>
      <c r="AO64" s="563" t="str">
        <f>IF($G64="","",VLOOKUP($G64,WPS!$D$1:$AL$995,21,0))</f>
        <v>A5.18</v>
      </c>
      <c r="AP64" s="563" t="str">
        <f>IF($G64="","",VLOOKUP($G64,WPS!$D$1:$AL$995,22,0))</f>
        <v>A5.20</v>
      </c>
      <c r="AQ64" s="563" t="str">
        <f>IF($G64="","",VLOOKUP($G64,WPS!$D$1:$AL$995,23,0))</f>
        <v>ER 70 S-6</v>
      </c>
      <c r="AR64" s="563" t="str">
        <f>IF($G64="","",VLOOKUP($G64,WPS!$D$1:$AL$995,24,0))</f>
        <v>E 71 T1 C</v>
      </c>
      <c r="AS64" s="563" t="str">
        <f t="shared" si="53"/>
        <v>F</v>
      </c>
      <c r="AT64" s="563" t="str">
        <f>IF($G64="","",VLOOKUP($G64,WPS!$D$1:$AL$995,29,0))</f>
        <v>DC</v>
      </c>
      <c r="AU64" s="563" t="str">
        <f>IF($G64="","",VLOOKUP($G64,WPS!$D$1:$AL$995,30,0))</f>
        <v>(+)</v>
      </c>
      <c r="AV64" s="563" t="str">
        <f>IF($G64="","",VLOOKUP($G64,WPS!$D$1:$AL$995,31,0))</f>
        <v>(+)</v>
      </c>
      <c r="AW64" s="563" t="str">
        <f t="shared" si="54"/>
        <v>GMAW :With/Without  FCAW  : With</v>
      </c>
      <c r="AX64" s="563" t="str">
        <f>IF($G64="","",VLOOKUP($G64,WPS!$D$1:$AL$995,15,0))</f>
        <v>50°C Min</v>
      </c>
      <c r="AY64" s="563" t="str">
        <f>IF($G64="","",VLOOKUP($G64,WPS!$D$1:$AX$995,44,0))</f>
        <v>ASME B31.3 édition 2020</v>
      </c>
      <c r="AZ64" s="563">
        <f>IFERROR(VLOOKUP(I64,Feuil1!$O$4:$P$34,2,0),"")</f>
        <v>323.85000000000002</v>
      </c>
      <c r="BA64" s="563"/>
      <c r="BB64" s="563">
        <f>IFERROR(VLOOKUP(I64,Feuil1!$O$4:$P$32,2,0),"")</f>
        <v>323.85000000000002</v>
      </c>
      <c r="BC64" s="563" t="str">
        <f>IF($G64="","",VLOOKUP($G64,WPS!$D$1:$AL$995,2,0))</f>
        <v>D</v>
      </c>
      <c r="BD64" s="509" t="str">
        <f>IF(M64='VT-PPL'!$Y$6,1,"")</f>
        <v/>
      </c>
      <c r="BE64" s="510" t="str">
        <f>IF(BD64="","",COUNTIF(BD$2:$BD64,BD64))</f>
        <v/>
      </c>
      <c r="BF64" s="509" t="str">
        <f>IF(P64='RT-PPL'!$Q$6,1,"")</f>
        <v/>
      </c>
      <c r="BG64" s="511" t="str">
        <f>IF(BF64="","",COUNTIF(BF$2:$BF64,BF64))</f>
        <v/>
      </c>
      <c r="BH64" s="508" t="str">
        <f>+IF(L64=HOMO!$K$4,1,"")</f>
        <v/>
      </c>
      <c r="BI64" s="510" t="str">
        <f>IF(BH64="","",COUNTIF(BH$2:$BH64,BH64))</f>
        <v/>
      </c>
      <c r="BJ64" s="509" t="str">
        <f>IF(AND(K64="A",M64=Prog!$L$12),1,"")</f>
        <v/>
      </c>
      <c r="BK64" s="510" t="str">
        <f>IF(BJ64="","",COUNTIF(BJ$2:$BJ64,BJ64))</f>
        <v/>
      </c>
      <c r="BL64" s="562">
        <v>63</v>
      </c>
    </row>
    <row r="65" spans="1:64" ht="18" customHeight="1">
      <c r="A65" s="454" t="str">
        <f t="shared" si="44"/>
        <v>KICHE ABDENNOURTFT-II-PL-0416</v>
      </c>
      <c r="B65" s="455" t="str">
        <f>IF($G65="","",VLOOKUP($G65,WPS!$D$1:$AN$995,35,0))</f>
        <v>TFT II / TFT SUD GAZ 
FIELD DEVELOPMENT</v>
      </c>
      <c r="C65" s="455" t="str">
        <f>IF($G65="","",VLOOKUP($G65,WPS!$D$1:$AN$995,33,0))</f>
        <v>API 1104</v>
      </c>
      <c r="D65" s="455" t="str">
        <f>IF($G65="","",VLOOKUP($G65,WPS!$D$1:$AN$995,34,0))</f>
        <v>API 1104</v>
      </c>
      <c r="E65" s="646" t="s">
        <v>672</v>
      </c>
      <c r="F65" s="644" t="s">
        <v>862</v>
      </c>
      <c r="G65" s="456" t="s">
        <v>598</v>
      </c>
      <c r="H65" s="563" t="s">
        <v>397</v>
      </c>
      <c r="I65" s="475">
        <v>16</v>
      </c>
      <c r="J65" s="456">
        <v>9.5299999999999994</v>
      </c>
      <c r="K65" s="563" t="s">
        <v>164</v>
      </c>
      <c r="L65" s="459">
        <v>46283</v>
      </c>
      <c r="M65" s="563" t="s">
        <v>522</v>
      </c>
      <c r="N65" s="563" t="s">
        <v>164</v>
      </c>
      <c r="O65" s="459">
        <v>46283</v>
      </c>
      <c r="P65" s="563" t="s">
        <v>534</v>
      </c>
      <c r="Q65" s="656" t="s">
        <v>978</v>
      </c>
      <c r="R65" s="656" t="s">
        <v>978</v>
      </c>
      <c r="S65" s="468" t="s">
        <v>981</v>
      </c>
      <c r="T65" s="459">
        <v>46284</v>
      </c>
      <c r="U65" s="563" t="str">
        <f t="shared" si="45"/>
        <v>API5L_X52</v>
      </c>
      <c r="V65" s="563" t="str">
        <f>IF($G65="","",VLOOKUP($G65,WPS!$D$1:$AL$995,17,0))</f>
        <v xml:space="preserve">GMAW :With/Without Backing  FCAW:Without Backing </v>
      </c>
      <c r="W65" s="563" t="str">
        <f>IF($G65="","",VLOOKUP($G65,WPS!$D$1:$AL$995,25,0))</f>
        <v>WF-5</v>
      </c>
      <c r="X65" s="563" t="str">
        <f>IF($G65="","",VLOOKUP($G65,WPS!$D$1:$AL$995,26,0))</f>
        <v>WF-6e</v>
      </c>
      <c r="Y65" s="563" t="str">
        <f>IF($G65="","",VLOOKUP($G65,WPS!$D$1:$AL$995,27,0))</f>
        <v>A5.18</v>
      </c>
      <c r="Z65" s="563" t="str">
        <f>IF($G65="","",VLOOKUP($G65,WPS!$D$1:$AL$995,28,0))</f>
        <v>A5.20 or A5.36</v>
      </c>
      <c r="AA65" s="563" t="str">
        <f t="shared" si="46"/>
        <v>&gt; 12,750''  (323,9mm)</v>
      </c>
      <c r="AB65" s="563" t="str">
        <f t="shared" si="47"/>
        <v>Unlimited</v>
      </c>
      <c r="AC65" s="563" t="str">
        <f t="shared" si="48"/>
        <v xml:space="preserve"> SMAW ≥  3,9 mm</v>
      </c>
      <c r="AD65" s="563" t="str">
        <f t="shared" si="49"/>
        <v>≤ 19,05mm</v>
      </c>
      <c r="AE65" s="563" t="str">
        <f>IF(G65="","",VLOOKUP(G65,WPS!$D$1:$AH$4735,3,0))</f>
        <v>GMAW FCAW</v>
      </c>
      <c r="AF65" s="563" t="str">
        <f>IF(AND($G65&lt;&gt;"",$D65="API 1104"),H26,IF(AND($G65&lt;&gt;"",$D65="ASME IX"),VLOOKUP($G65,WPS!$D$1:$AZ$995,42,0),""))</f>
        <v>API5L_X52</v>
      </c>
      <c r="AG65" s="563" t="str">
        <f>IF(G65="","",VLOOKUP(G65,WPS!$D$1:$AH$4735,2,0))</f>
        <v>D</v>
      </c>
      <c r="AH65" s="563" t="str">
        <f t="shared" si="50"/>
        <v>1G</v>
      </c>
      <c r="AI65" s="563" t="str">
        <f t="shared" si="51"/>
        <v>semi auto</v>
      </c>
      <c r="AJ65" s="563" t="s">
        <v>34</v>
      </c>
      <c r="AK65" s="563" t="str">
        <f t="shared" si="52"/>
        <v>Rotation</v>
      </c>
      <c r="AL65" s="563" t="str">
        <f>IF($G65="","",VLOOKUP($G65,WPS!$D$1:$AL$995,18,0))</f>
        <v>100%CO2(Root &amp; Hot P)
80%Ar+20%Co2(F&amp;C)</v>
      </c>
      <c r="AM65" s="563" t="str">
        <f>IF($G65="","",VLOOKUP($G65,WPS!$D$1:$AL$995,19,0))</f>
        <v>Grp F N°5</v>
      </c>
      <c r="AN65" s="563" t="str">
        <f>IF($G65="","",VLOOKUP($G65,WPS!$D$1:$AL$995,20,0))</f>
        <v>Grp F N°7</v>
      </c>
      <c r="AO65" s="563" t="str">
        <f>IF($G65="","",VLOOKUP($G65,WPS!$D$1:$AL$995,21,0))</f>
        <v>A5.18</v>
      </c>
      <c r="AP65" s="563" t="str">
        <f>IF($G65="","",VLOOKUP($G65,WPS!$D$1:$AL$995,22,0))</f>
        <v>A5.20</v>
      </c>
      <c r="AQ65" s="563" t="str">
        <f>IF($G65="","",VLOOKUP($G65,WPS!$D$1:$AL$995,23,0))</f>
        <v>ER 70 S-6</v>
      </c>
      <c r="AR65" s="563" t="str">
        <f>IF($G65="","",VLOOKUP($G65,WPS!$D$1:$AL$995,24,0))</f>
        <v>E 71 T1 C</v>
      </c>
      <c r="AS65" s="563" t="str">
        <f t="shared" si="53"/>
        <v>F</v>
      </c>
      <c r="AT65" s="563" t="str">
        <f>IF($G65="","",VLOOKUP($G65,WPS!$D$1:$AL$995,29,0))</f>
        <v>DC</v>
      </c>
      <c r="AU65" s="563" t="str">
        <f>IF($G65="","",VLOOKUP($G65,WPS!$D$1:$AL$995,30,0))</f>
        <v>(+)</v>
      </c>
      <c r="AV65" s="563" t="str">
        <f>IF($G65="","",VLOOKUP($G65,WPS!$D$1:$AL$995,31,0))</f>
        <v>(+)</v>
      </c>
      <c r="AW65" s="563" t="str">
        <f t="shared" si="54"/>
        <v>GMAW :With/Without  FCAW  : With</v>
      </c>
      <c r="AX65" s="563" t="str">
        <f>IF($G65="","",VLOOKUP($G65,WPS!$D$1:$AL$995,15,0))</f>
        <v>50°C Min</v>
      </c>
      <c r="AY65" s="563" t="str">
        <f>IF($G65="","",VLOOKUP($G65,WPS!$D$1:$AX$995,44,0))</f>
        <v>ASME B31.3 édition 2020</v>
      </c>
      <c r="AZ65" s="563">
        <f>IFERROR(VLOOKUP(I65,Feuil1!$O$4:$P$34,2,0),"")</f>
        <v>406.4</v>
      </c>
      <c r="BA65" s="563"/>
      <c r="BB65" s="563">
        <f>IFERROR(VLOOKUP(I65,Feuil1!$O$4:$P$32,2,0),"")</f>
        <v>406.4</v>
      </c>
      <c r="BC65" s="563" t="str">
        <f>IF($G65="","",VLOOKUP($G65,WPS!$D$1:$AL$995,2,0))</f>
        <v>D</v>
      </c>
      <c r="BD65" s="509" t="str">
        <f>IF(M65='VT-PPL'!$Y$6,1,"")</f>
        <v/>
      </c>
      <c r="BE65" s="510" t="str">
        <f>IF(BD65="","",COUNTIF(BD$2:$BD65,BD65))</f>
        <v/>
      </c>
      <c r="BF65" s="509" t="str">
        <f>IF(P65='RT-PPL'!$Q$6,1,"")</f>
        <v/>
      </c>
      <c r="BG65" s="511" t="str">
        <f>IF(BF65="","",COUNTIF(BF$2:$BF65,BF65))</f>
        <v/>
      </c>
      <c r="BH65" s="508" t="str">
        <f>+IF(L65=HOMO!$K$4,1,"")</f>
        <v/>
      </c>
      <c r="BI65" s="510" t="str">
        <f>IF(BH65="","",COUNTIF(BH$2:$BH65,BH65))</f>
        <v/>
      </c>
      <c r="BJ65" s="509" t="str">
        <f>IF(AND(K65="A",M65=Prog!$L$12),1,"")</f>
        <v/>
      </c>
      <c r="BK65" s="510" t="str">
        <f>IF(BJ65="","",COUNTIF(BJ$2:$BJ65,BJ65))</f>
        <v/>
      </c>
      <c r="BL65" s="562">
        <v>64</v>
      </c>
    </row>
    <row r="66" spans="1:64" ht="18" customHeight="1">
      <c r="A66" s="454" t="str">
        <f t="shared" si="44"/>
        <v>MEDJEBER HAMZATFT-II-PL-0312</v>
      </c>
      <c r="B66" s="455" t="str">
        <f>IF($G66="","",VLOOKUP($G66,WPS!$D$1:$AN$995,35,0))</f>
        <v>TFT II / TFT SUD GAZ 
FIELD DEVELOPMENT</v>
      </c>
      <c r="C66" s="455" t="str">
        <f>IF($G66="","",VLOOKUP($G66,WPS!$D$1:$AN$995,33,0))</f>
        <v>API 1104</v>
      </c>
      <c r="D66" s="455" t="str">
        <f>IF($G66="","",VLOOKUP($G66,WPS!$D$1:$AN$995,34,0))</f>
        <v>API 1104</v>
      </c>
      <c r="E66" s="644" t="s">
        <v>868</v>
      </c>
      <c r="F66" s="644" t="s">
        <v>925</v>
      </c>
      <c r="G66" s="456" t="s">
        <v>597</v>
      </c>
      <c r="H66" s="563" t="s">
        <v>397</v>
      </c>
      <c r="I66" s="475">
        <v>12</v>
      </c>
      <c r="J66" s="456">
        <v>11.13</v>
      </c>
      <c r="K66" s="563" t="s">
        <v>164</v>
      </c>
      <c r="L66" s="459">
        <v>46283</v>
      </c>
      <c r="M66" s="563" t="s">
        <v>522</v>
      </c>
      <c r="N66" s="563" t="s">
        <v>164</v>
      </c>
      <c r="O66" s="459">
        <v>46283</v>
      </c>
      <c r="P66" s="563" t="s">
        <v>534</v>
      </c>
      <c r="Q66" s="656" t="s">
        <v>977</v>
      </c>
      <c r="R66" s="656" t="s">
        <v>977</v>
      </c>
      <c r="S66" s="468" t="s">
        <v>494</v>
      </c>
      <c r="T66" s="459">
        <v>46284</v>
      </c>
      <c r="U66" s="563" t="str">
        <f t="shared" si="45"/>
        <v>API5L_X52</v>
      </c>
      <c r="V66" s="563" t="str">
        <f>IF($G66="","",VLOOKUP($G66,WPS!$D$1:$AL$995,17,0))</f>
        <v xml:space="preserve">SMAW :With/Without Backing </v>
      </c>
      <c r="W66" s="563" t="str">
        <f>IF($G66="","",VLOOKUP($G66,WPS!$D$1:$AL$995,25,0))</f>
        <v>WF-1b</v>
      </c>
      <c r="X66" s="563" t="str">
        <f>IF($G66="","",VLOOKUP($G66,WPS!$D$1:$AL$995,26,0))</f>
        <v>WF-1b</v>
      </c>
      <c r="Y66" s="563" t="str">
        <f>IF($G66="","",VLOOKUP($G66,WPS!$D$1:$AL$995,27,0))</f>
        <v>A5.1or A5.5</v>
      </c>
      <c r="Z66" s="563" t="str">
        <f>IF($G66="","",VLOOKUP($G66,WPS!$D$1:$AL$995,28,0))</f>
        <v>A5.1or A5.5</v>
      </c>
      <c r="AA66" s="563" t="str">
        <f t="shared" si="46"/>
        <v>≥ 2,3/8''  (60,3mm)</v>
      </c>
      <c r="AB66" s="563" t="str">
        <f t="shared" si="47"/>
        <v>≤ 12,750''   323,9mm</v>
      </c>
      <c r="AC66" s="563" t="str">
        <f t="shared" si="48"/>
        <v xml:space="preserve"> SMAW ≥  3,9 mm</v>
      </c>
      <c r="AD66" s="563" t="str">
        <f t="shared" si="49"/>
        <v>≤ 19,05mm</v>
      </c>
      <c r="AE66" s="563" t="str">
        <f>IF(G66="","",VLOOKUP(G66,WPS!$D$1:$AH$4735,3,0))</f>
        <v>SMAW Mixte UP HILL/ Down hill</v>
      </c>
      <c r="AF66" s="563" t="str">
        <f>IF(AND($G66&lt;&gt;"",$D66="API 1104"),H27,IF(AND($G66&lt;&gt;"",$D66="ASME IX"),VLOOKUP($G66,WPS!$D$1:$AZ$995,42,0),""))</f>
        <v>API5L_X52</v>
      </c>
      <c r="AG66" s="563" t="str">
        <f>IF(G66="","",VLOOKUP(G66,WPS!$D$1:$AH$4735,2,0))</f>
        <v>D</v>
      </c>
      <c r="AH66" s="563" t="str">
        <f t="shared" si="50"/>
        <v>5G</v>
      </c>
      <c r="AI66" s="563" t="str">
        <f t="shared" si="51"/>
        <v>Manuel</v>
      </c>
      <c r="AJ66" s="563" t="s">
        <v>34</v>
      </c>
      <c r="AK66" s="563" t="str">
        <f t="shared" si="52"/>
        <v>UP HILL/ Down hill Montant+Descendant</v>
      </c>
      <c r="AL66" s="563" t="str">
        <f>IF($G66="","",VLOOKUP($G66,WPS!$D$1:$AL$995,18,0))</f>
        <v>N/A</v>
      </c>
      <c r="AM66" s="563" t="str">
        <f>IF($G66="","",VLOOKUP($G66,WPS!$D$1:$AL$995,19,0))</f>
        <v>Grp F N°1</v>
      </c>
      <c r="AN66" s="563" t="str">
        <f>IF($G66="","",VLOOKUP($G66,WPS!$D$1:$AL$995,20,0))</f>
        <v>Grp F N°1</v>
      </c>
      <c r="AO66" s="563" t="str">
        <f>IF($G66="","",VLOOKUP($G66,WPS!$D$1:$AL$995,21,0))</f>
        <v>A5.1</v>
      </c>
      <c r="AP66" s="563" t="str">
        <f>IF($G66="","",VLOOKUP($G66,WPS!$D$1:$AL$995,22,0))</f>
        <v>A5.5</v>
      </c>
      <c r="AQ66" s="563" t="str">
        <f>IF($G66="","",VLOOKUP($G66,WPS!$D$1:$AL$995,23,0))</f>
        <v>E 6010</v>
      </c>
      <c r="AR66" s="563" t="str">
        <f>IF($G66="","",VLOOKUP($G66,WPS!$D$1:$AL$995,24,0))</f>
        <v>E 7010-P1</v>
      </c>
      <c r="AS66" s="563" t="str">
        <f t="shared" si="53"/>
        <v>V-H-O</v>
      </c>
      <c r="AT66" s="563" t="str">
        <f>IF($G66="","",VLOOKUP($G66,WPS!$D$1:$AL$995,29,0))</f>
        <v>DC</v>
      </c>
      <c r="AU66" s="563" t="str">
        <f>IF($G66="","",VLOOKUP($G66,WPS!$D$1:$AL$995,30,0))</f>
        <v>(+)</v>
      </c>
      <c r="AV66" s="563" t="str">
        <f>IF($G66="","",VLOOKUP($G66,WPS!$D$1:$AL$995,31,0))</f>
        <v>(+)</v>
      </c>
      <c r="AW66" s="563" t="str">
        <f t="shared" si="54"/>
        <v>SMAW :,With/Without  SMAW : With</v>
      </c>
      <c r="AX66" s="563" t="str">
        <f>IF($G66="","",VLOOKUP($G66,WPS!$D$1:$AL$995,15,0))</f>
        <v>50°C Min</v>
      </c>
      <c r="AY66" s="563" t="str">
        <f>IF($G66="","",VLOOKUP($G66,WPS!$D$1:$AX$995,44,0))</f>
        <v>ASME B31.3 édition 2020</v>
      </c>
      <c r="AZ66" s="563">
        <f>IFERROR(VLOOKUP(I66,Feuil1!$O$4:$P$34,2,0),"")</f>
        <v>323.85000000000002</v>
      </c>
      <c r="BA66" s="563"/>
      <c r="BB66" s="563">
        <f>IFERROR(VLOOKUP(I66,Feuil1!$O$4:$P$32,2,0),"")</f>
        <v>323.85000000000002</v>
      </c>
      <c r="BC66" s="563" t="str">
        <f>IF($G66="","",VLOOKUP($G66,WPS!$D$1:$AL$995,2,0))</f>
        <v>D</v>
      </c>
      <c r="BD66" s="509" t="str">
        <f>IF(M66='VT-PPL'!$Y$6,1,"")</f>
        <v/>
      </c>
      <c r="BE66" s="510" t="str">
        <f>IF(BD66="","",COUNTIF(BD$2:$BD66,BD66))</f>
        <v/>
      </c>
      <c r="BF66" s="509" t="str">
        <f>IF(P66='RT-PPL'!$Q$6,1,"")</f>
        <v/>
      </c>
      <c r="BG66" s="511" t="str">
        <f>IF(BF66="","",COUNTIF(BF$2:$BF66,BF66))</f>
        <v/>
      </c>
      <c r="BH66" s="508" t="str">
        <f>+IF(L66=HOMO!$K$4,1,"")</f>
        <v/>
      </c>
      <c r="BI66" s="510" t="str">
        <f>IF(BH66="","",COUNTIF(BH$2:$BH66,BH66))</f>
        <v/>
      </c>
      <c r="BJ66" s="509" t="str">
        <f>IF(AND(K66="A",M66=Prog!$L$12),1,"")</f>
        <v/>
      </c>
      <c r="BK66" s="510" t="str">
        <f>IF(BJ66="","",COUNTIF(BJ$2:$BJ66,BJ66))</f>
        <v/>
      </c>
      <c r="BL66" s="562">
        <v>65</v>
      </c>
    </row>
    <row r="67" spans="1:64" ht="18" customHeight="1">
      <c r="A67" s="454" t="str">
        <f t="shared" si="44"/>
        <v>NAILI AZZEDINETFT-II-PL-0312</v>
      </c>
      <c r="B67" s="455" t="str">
        <f>IF($G67="","",VLOOKUP($G67,WPS!$D$1:$AN$995,35,0))</f>
        <v>TFT II / TFT SUD GAZ 
FIELD DEVELOPMENT</v>
      </c>
      <c r="C67" s="455" t="str">
        <f>IF($G67="","",VLOOKUP($G67,WPS!$D$1:$AN$995,33,0))</f>
        <v>API 1104</v>
      </c>
      <c r="D67" s="455" t="str">
        <f>IF($G67="","",VLOOKUP($G67,WPS!$D$1:$AN$995,34,0))</f>
        <v>API 1104</v>
      </c>
      <c r="E67" s="645" t="s">
        <v>677</v>
      </c>
      <c r="F67" s="649" t="s">
        <v>734</v>
      </c>
      <c r="G67" s="456" t="s">
        <v>597</v>
      </c>
      <c r="H67" s="563" t="s">
        <v>397</v>
      </c>
      <c r="I67" s="475">
        <v>12</v>
      </c>
      <c r="J67" s="456">
        <v>11.13</v>
      </c>
      <c r="K67" s="563" t="s">
        <v>164</v>
      </c>
      <c r="L67" s="459">
        <v>46283</v>
      </c>
      <c r="M67" s="563" t="s">
        <v>522</v>
      </c>
      <c r="N67" s="563" t="s">
        <v>164</v>
      </c>
      <c r="O67" s="459">
        <v>46283</v>
      </c>
      <c r="P67" s="563" t="s">
        <v>534</v>
      </c>
      <c r="Q67" s="656" t="s">
        <v>977</v>
      </c>
      <c r="R67" s="656" t="s">
        <v>977</v>
      </c>
      <c r="S67" s="468" t="s">
        <v>982</v>
      </c>
      <c r="T67" s="459">
        <v>46284</v>
      </c>
      <c r="U67" s="563" t="str">
        <f t="shared" si="45"/>
        <v>API5L_X52</v>
      </c>
      <c r="V67" s="563" t="str">
        <f>IF($G67="","",VLOOKUP($G67,WPS!$D$1:$AL$995,17,0))</f>
        <v xml:space="preserve">SMAW :With/Without Backing </v>
      </c>
      <c r="W67" s="563" t="str">
        <f>IF($G67="","",VLOOKUP($G67,WPS!$D$1:$AL$995,25,0))</f>
        <v>WF-1b</v>
      </c>
      <c r="X67" s="563" t="str">
        <f>IF($G67="","",VLOOKUP($G67,WPS!$D$1:$AL$995,26,0))</f>
        <v>WF-1b</v>
      </c>
      <c r="Y67" s="563" t="str">
        <f>IF($G67="","",VLOOKUP($G67,WPS!$D$1:$AL$995,27,0))</f>
        <v>A5.1or A5.5</v>
      </c>
      <c r="Z67" s="563" t="str">
        <f>IF($G67="","",VLOOKUP($G67,WPS!$D$1:$AL$995,28,0))</f>
        <v>A5.1or A5.5</v>
      </c>
      <c r="AA67" s="563" t="str">
        <f t="shared" si="46"/>
        <v>≥ 2,3/8''  (60,3mm)</v>
      </c>
      <c r="AB67" s="563" t="str">
        <f t="shared" si="47"/>
        <v>≤ 12,750''   323,9mm</v>
      </c>
      <c r="AC67" s="563" t="str">
        <f t="shared" si="48"/>
        <v xml:space="preserve"> SMAW ≥  3,9 mm</v>
      </c>
      <c r="AD67" s="563" t="str">
        <f t="shared" si="49"/>
        <v>≤ 19,05mm</v>
      </c>
      <c r="AE67" s="563" t="str">
        <f>IF(G67="","",VLOOKUP(G67,WPS!$D$1:$AH$4735,3,0))</f>
        <v>SMAW Mixte UP HILL/ Down hill</v>
      </c>
      <c r="AF67" s="563" t="str">
        <f>IF(AND($G67&lt;&gt;"",$D67="API 1104"),H28,IF(AND($G67&lt;&gt;"",$D67="ASME IX"),VLOOKUP($G67,WPS!$D$1:$AZ$995,42,0),""))</f>
        <v>API5L_X52</v>
      </c>
      <c r="AG67" s="563" t="str">
        <f>IF(G67="","",VLOOKUP(G67,WPS!$D$1:$AH$4735,2,0))</f>
        <v>D</v>
      </c>
      <c r="AH67" s="563" t="str">
        <f t="shared" si="50"/>
        <v>5G</v>
      </c>
      <c r="AI67" s="563" t="str">
        <f t="shared" si="51"/>
        <v>Manuel</v>
      </c>
      <c r="AJ67" s="563" t="s">
        <v>34</v>
      </c>
      <c r="AK67" s="563" t="str">
        <f t="shared" si="52"/>
        <v>UP HILL/ Down hill Montant+Descendant</v>
      </c>
      <c r="AL67" s="563" t="str">
        <f>IF($G67="","",VLOOKUP($G67,WPS!$D$1:$AL$995,18,0))</f>
        <v>N/A</v>
      </c>
      <c r="AM67" s="563" t="str">
        <f>IF($G67="","",VLOOKUP($G67,WPS!$D$1:$AL$995,19,0))</f>
        <v>Grp F N°1</v>
      </c>
      <c r="AN67" s="563" t="str">
        <f>IF($G67="","",VLOOKUP($G67,WPS!$D$1:$AL$995,20,0))</f>
        <v>Grp F N°1</v>
      </c>
      <c r="AO67" s="563" t="str">
        <f>IF($G67="","",VLOOKUP($G67,WPS!$D$1:$AL$995,21,0))</f>
        <v>A5.1</v>
      </c>
      <c r="AP67" s="563" t="str">
        <f>IF($G67="","",VLOOKUP($G67,WPS!$D$1:$AL$995,22,0))</f>
        <v>A5.5</v>
      </c>
      <c r="AQ67" s="563" t="str">
        <f>IF($G67="","",VLOOKUP($G67,WPS!$D$1:$AL$995,23,0))</f>
        <v>E 6010</v>
      </c>
      <c r="AR67" s="563" t="str">
        <f>IF($G67="","",VLOOKUP($G67,WPS!$D$1:$AL$995,24,0))</f>
        <v>E 7010-P1</v>
      </c>
      <c r="AS67" s="563" t="str">
        <f t="shared" si="53"/>
        <v>V-H-O</v>
      </c>
      <c r="AT67" s="563" t="str">
        <f>IF($G67="","",VLOOKUP($G67,WPS!$D$1:$AL$995,29,0))</f>
        <v>DC</v>
      </c>
      <c r="AU67" s="563" t="str">
        <f>IF($G67="","",VLOOKUP($G67,WPS!$D$1:$AL$995,30,0))</f>
        <v>(+)</v>
      </c>
      <c r="AV67" s="563" t="str">
        <f>IF($G67="","",VLOOKUP($G67,WPS!$D$1:$AL$995,31,0))</f>
        <v>(+)</v>
      </c>
      <c r="AW67" s="563" t="str">
        <f t="shared" si="54"/>
        <v>SMAW :,With/Without  SMAW : With</v>
      </c>
      <c r="AX67" s="563" t="str">
        <f>IF($G67="","",VLOOKUP($G67,WPS!$D$1:$AL$995,15,0))</f>
        <v>50°C Min</v>
      </c>
      <c r="AY67" s="563" t="str">
        <f>IF($G67="","",VLOOKUP($G67,WPS!$D$1:$AX$995,44,0))</f>
        <v>ASME B31.3 édition 2020</v>
      </c>
      <c r="AZ67" s="563">
        <f>IFERROR(VLOOKUP(I67,Feuil1!$O$4:$P$34,2,0),"")</f>
        <v>323.85000000000002</v>
      </c>
      <c r="BA67" s="563"/>
      <c r="BB67" s="563">
        <f>IFERROR(VLOOKUP(I67,Feuil1!$O$4:$P$32,2,0),"")</f>
        <v>323.85000000000002</v>
      </c>
      <c r="BC67" s="563" t="str">
        <f>IF($G67="","",VLOOKUP($G67,WPS!$D$1:$AL$995,2,0))</f>
        <v>D</v>
      </c>
      <c r="BD67" s="509" t="str">
        <f>IF(M67='VT-PPL'!$Y$6,1,"")</f>
        <v/>
      </c>
      <c r="BE67" s="510" t="str">
        <f>IF(BD67="","",COUNTIF(BD$2:$BD67,BD67))</f>
        <v/>
      </c>
      <c r="BF67" s="509" t="str">
        <f>IF(P67='RT-PPL'!$Q$6,1,"")</f>
        <v/>
      </c>
      <c r="BG67" s="511" t="str">
        <f>IF(BF67="","",COUNTIF(BF$2:$BF67,BF67))</f>
        <v/>
      </c>
      <c r="BH67" s="508" t="str">
        <f>+IF(L67=HOMO!$K$4,1,"")</f>
        <v/>
      </c>
      <c r="BI67" s="510" t="str">
        <f>IF(BH67="","",COUNTIF(BH$2:$BH67,BH67))</f>
        <v/>
      </c>
      <c r="BJ67" s="509" t="str">
        <f>IF(AND(K67="A",M67=Prog!$L$12),1,"")</f>
        <v/>
      </c>
      <c r="BK67" s="510" t="str">
        <f>IF(BJ67="","",COUNTIF(BJ$2:$BJ67,BJ67))</f>
        <v/>
      </c>
      <c r="BL67" s="562">
        <v>66</v>
      </c>
    </row>
    <row r="68" spans="1:64" ht="18" customHeight="1">
      <c r="A68" s="454" t="str">
        <f t="shared" ref="A68:A69" si="55">F68&amp;G68&amp;I68</f>
        <v>BELLOUNIS MOHAMEDTFT-II-PL-0312</v>
      </c>
      <c r="B68" s="455" t="str">
        <f>IF($G68="","",VLOOKUP($G68,WPS!$D$1:$AN$995,35,0))</f>
        <v>TFT II / TFT SUD GAZ 
FIELD DEVELOPMENT</v>
      </c>
      <c r="C68" s="455" t="str">
        <f>IF($G68="","",VLOOKUP($G68,WPS!$D$1:$AN$995,33,0))</f>
        <v>API 1104</v>
      </c>
      <c r="D68" s="455" t="str">
        <f>IF($G68="","",VLOOKUP($G68,WPS!$D$1:$AN$995,34,0))</f>
        <v>API 1104</v>
      </c>
      <c r="E68" s="639" t="s">
        <v>443</v>
      </c>
      <c r="F68" s="644" t="s">
        <v>969</v>
      </c>
      <c r="G68" s="456" t="s">
        <v>597</v>
      </c>
      <c r="H68" s="563" t="s">
        <v>397</v>
      </c>
      <c r="I68" s="475">
        <v>12</v>
      </c>
      <c r="J68" s="456">
        <v>11.13</v>
      </c>
      <c r="K68" s="456" t="s">
        <v>164</v>
      </c>
      <c r="L68" s="459">
        <v>46283</v>
      </c>
      <c r="M68" s="563" t="s">
        <v>522</v>
      </c>
      <c r="N68" s="563" t="s">
        <v>164</v>
      </c>
      <c r="O68" s="459">
        <v>46283</v>
      </c>
      <c r="P68" s="563" t="s">
        <v>534</v>
      </c>
      <c r="Q68" s="656" t="s">
        <v>977</v>
      </c>
      <c r="R68" s="656" t="s">
        <v>977</v>
      </c>
      <c r="S68" s="468" t="s">
        <v>496</v>
      </c>
      <c r="T68" s="459">
        <v>46284</v>
      </c>
      <c r="U68" s="563" t="str">
        <f t="shared" ref="U68:U69" si="56">H68</f>
        <v>API5L_X52</v>
      </c>
      <c r="V68" s="563" t="str">
        <f>IF($G68="","",VLOOKUP($G68,WPS!$D$1:$AL$995,17,0))</f>
        <v xml:space="preserve">SMAW :With/Without Backing </v>
      </c>
      <c r="W68" s="563" t="str">
        <f>IF($G68="","",VLOOKUP($G68,WPS!$D$1:$AL$995,25,0))</f>
        <v>WF-1b</v>
      </c>
      <c r="X68" s="563" t="str">
        <f>IF($G68="","",VLOOKUP($G68,WPS!$D$1:$AL$995,26,0))</f>
        <v>WF-1b</v>
      </c>
      <c r="Y68" s="563" t="str">
        <f>IF($G68="","",VLOOKUP($G68,WPS!$D$1:$AL$995,27,0))</f>
        <v>A5.1or A5.5</v>
      </c>
      <c r="Z68" s="563" t="str">
        <f>IF($G68="","",VLOOKUP($G68,WPS!$D$1:$AL$995,28,0))</f>
        <v>A5.1or A5.5</v>
      </c>
      <c r="AA68" s="563" t="str">
        <f t="shared" ref="AA68:AA69" si="57">IF(AND(D68="API 1104",BB68&lt;60.3),"Unlimited ",IF(AND(D68="API 1104",AND(BB68&gt;=60.3,BB68&lt;=323.85)),"≥ 2,3/8''  (60,3mm)",IF(AND(D68="API 1104",BB68&gt;323.85),"&gt; 12,750''  (323,9mm)",IF(AND(D68="ASME IX",BB68&lt;60.3),CONCATENATE("≥ ",I67,"''  ","(",BB68,"mm)"),IF(AND(D68="ASME IX",BB68="60,3"),"≥ 1''  (25mm)",IF(AND(D68="ASME IX",AND(BB68&gt;25,BB68&lt;73)),"≥ 1'' (25mm)",IF(AND(D68="ASME IX",BB68&gt;73),"&gt; 2,7/8''  (73mm)","")))))))</f>
        <v>≥ 2,3/8''  (60,3mm)</v>
      </c>
      <c r="AB68" s="563" t="str">
        <f t="shared" ref="AB68:AB69" si="58">IF(AND(D68="API 1104",BB68&lt;60.3),"&lt; 2,3/8''  60,3mm",IF(AND(D68="API 1104",AND(BB68&gt;=60.3,BB68&lt;=323.85)),"≤ 12,750''   323,9mm",IF(AND(D68="API 1104",BB68&gt;323.85),"Unlimited",IF(AND(D68="ASME IX",BB68&lt;25),"Unlimited",IF(AND(D68="ASME IX",AND(BB68&gt;25,BB68&lt;73)),"Unlimited",IF(AND(D68="ASME IX",BB68&gt;73),"Unlimited",""))))))</f>
        <v>≤ 12,750''   323,9mm</v>
      </c>
      <c r="AC68" s="563" t="str">
        <f t="shared" ref="AC68:AC69" si="59">IF(AND(D68="API 1104",J68&lt;3.9)," SMAW &lt;3,9 mm",IF(AND(D68="API 1104",AND(J68&gt;=3.9,J68&lt;19))," SMAW ≥  3,9 mm",IF(AND(D68="API 1104",J68&gt;=19),"SMAW &gt;=19mm",IF(AND(D68="ASME IX",AE68="gtaw",J68&lt;13),"GTAW ",IF(AND(D68="ASME IX",AE68="GTAW SMAW",J68&lt;13),"GTAW ≤ 8 mm",IF(AND(D68="ASME IX",AE68="GmAW fcAW",J68&lt;13),"GMAW ≤ 8 mm",IF(AND(D68="ASME IX",AE68="gtaw",J68&gt;=13),CONCATENATE("≤ ",J68*2," mm"),IF(AND(D68="ASME IX",J68&gt;=13,AE68="GTAW SMAW"),"GTAW ≤ 8mm",IF(AND(D68="ASME IX",J68&gt;=13,AE68="GmAW fcAW"),"GMAW ≤ 8mm","")))))))))</f>
        <v xml:space="preserve"> SMAW ≥  3,9 mm</v>
      </c>
      <c r="AD68" s="563" t="str">
        <f t="shared" ref="AD68:AD69" si="60">IF(AND(D68="API 1104",AE68="SMAW Mixte UP HILL/ Down hill",J68&lt;3.9),CONCATENATE("≤ ",MAX(1.5*J68,3.9),"mm"),IF(AND(D68="API 1104",AE68="SMAW UP HILL MONTANT",J68&lt;3.9),CONCATENATE("≤ ",MAX(1.5*J68,3.9),"mm"),IF(AND(D68="API 1104",AND(J68&gt;=3.9,J68&lt;19.05)),CONCATENATE("≤ ",MAX(1.5*J68,19.05),"mm"),IF(AND(D68="API 1104",J68&gt;=19.05),"ALL",IF(AND(D68="ASME IX",AE68="SMAW UP HILL MONTANT",J68&lt;17),CONCATENATE("≤ ",((J68)*2)," mm"),IF(AND(D68="ASME IX",J68&gt;=17),CONCATENATE("Unlimited"),IF(AND(D68="ASME IX",AE68="SMAW Mixte UP HILL/ Down hill",J68&lt;17),CONCATENATE("≤ ",((J68)*2)," mm"),IF(AND(D68="ASME IX",J68&gt;=17),CONCATENATE(" SMAW Unlimited"),IF(AND(D68="ASME IX",AE68="GTAW",J68&lt;=17),CONCATENATE( "≤ ",J68*2," mm"),IF(AND(D68="ASME IX",AE68="GTAW SMAW",J68&lt;=17),CONCATENATE("SMAW ≤ ",((J68-4)*2)," mm"),IF(AND(D68="ASME IX",J68&gt;=17,AE68="GTAW SMAW"),"SMAW Unlimited ",IF(AND(D68="ASME IX",AE68="GMAW FCAW",J68&lt;=17),CONCATENATE("FCAW ≤ ",((J68-4)*2)," mm"),IF(AND(D68="ASME IX",J68&gt;=17,AE68="GmAW fcAW"),"FCAW  Unlimited ","")))))))))))))</f>
        <v>≤ 19,05mm</v>
      </c>
      <c r="AE68" s="563" t="str">
        <f>IF(G68="","",VLOOKUP(G68,WPS!$D$1:$AH$4735,3,0))</f>
        <v>SMAW Mixte UP HILL/ Down hill</v>
      </c>
      <c r="AF68" s="563" t="str">
        <f>IF(AND($G68&lt;&gt;"",$D68="API 1104"),H29,IF(AND($G68&lt;&gt;"",$D68="ASME IX"),VLOOKUP($G68,WPS!$D$1:$AZ$995,42,0),""))</f>
        <v>API5L_X52</v>
      </c>
      <c r="AG68" s="563" t="str">
        <f>IF(G68="","",VLOOKUP(G68,WPS!$D$1:$AH$4735,2,0))</f>
        <v>D</v>
      </c>
      <c r="AH68" s="563" t="str">
        <f t="shared" ref="AH68:AH69" si="61">IF(AE68="SMAW Mixte UP HILL/ Down hill","5G",IF(AE68="SMAW UP HILL MONTANT","5G",IF(AE68="SMAW Downhill","5G",IF(AE68="GMAW FCAW","1G",IF(AE68="GTAW","6G",IF(AE68="GTAW SMAW","6G",""))))))</f>
        <v>5G</v>
      </c>
      <c r="AI68" s="563" t="str">
        <f t="shared" ref="AI68:AI69" si="62">IF(AE68="SMAW Mixte UP HILL/ Down hill","Manuel",IF(AE68="SMAW UP HILL MONTANT","Manuel",IF(AE68="GMAW FCAW","semi auto",IF(AE68="GTAW","Manuel",IF(AE68="GTAW SMAW","Manuel",IF(AE68="SMAW Downhill","Manuel",""))))))</f>
        <v>Manuel</v>
      </c>
      <c r="AJ68" s="563" t="s">
        <v>34</v>
      </c>
      <c r="AK68" s="563" t="str">
        <f t="shared" ref="AK68:AK69" si="63">IF(AE68="SMAW Mixte UP HILL/ Down hill","UP HILL/ Down hill Montant+Descendant",IF(AE68="SMAW UP HILL MONTANT","UP HILL   Montant",IF(AE68="GMAW FCAW","Rotation",IF(AE68="GTAW","UP HILL   Montant",IF(AE68="SMAW Downhill","SMAW Downhill",IF(AE68="GTAW SMAW","UP HILL   Montant",""))))))</f>
        <v>UP HILL/ Down hill Montant+Descendant</v>
      </c>
      <c r="AL68" s="563" t="str">
        <f>IF($G68="","",VLOOKUP($G68,WPS!$D$1:$AL$995,18,0))</f>
        <v>N/A</v>
      </c>
      <c r="AM68" s="563" t="str">
        <f>IF($G68="","",VLOOKUP($G68,WPS!$D$1:$AL$995,19,0))</f>
        <v>Grp F N°1</v>
      </c>
      <c r="AN68" s="563" t="str">
        <f>IF($G68="","",VLOOKUP($G68,WPS!$D$1:$AL$995,20,0))</f>
        <v>Grp F N°1</v>
      </c>
      <c r="AO68" s="563" t="str">
        <f>IF($G68="","",VLOOKUP($G68,WPS!$D$1:$AL$995,21,0))</f>
        <v>A5.1</v>
      </c>
      <c r="AP68" s="563" t="str">
        <f>IF($G68="","",VLOOKUP($G68,WPS!$D$1:$AL$995,22,0))</f>
        <v>A5.5</v>
      </c>
      <c r="AQ68" s="563" t="str">
        <f>IF($G68="","",VLOOKUP($G68,WPS!$D$1:$AL$995,23,0))</f>
        <v>E 6010</v>
      </c>
      <c r="AR68" s="563" t="str">
        <f>IF($G68="","",VLOOKUP($G68,WPS!$D$1:$AL$995,24,0))</f>
        <v>E 7010-P1</v>
      </c>
      <c r="AS68" s="563" t="str">
        <f t="shared" ref="AS68:AS69" si="64">IF(AH68="1G","F",IF(AH68="5G","V-H-O",IF(AH68="6G","ALL","")))</f>
        <v>V-H-O</v>
      </c>
      <c r="AT68" s="563" t="str">
        <f>IF($G68="","",VLOOKUP($G68,WPS!$D$1:$AL$995,29,0))</f>
        <v>DC</v>
      </c>
      <c r="AU68" s="563" t="str">
        <f>IF($G68="","",VLOOKUP($G68,WPS!$D$1:$AL$995,30,0))</f>
        <v>(+)</v>
      </c>
      <c r="AV68" s="563" t="str">
        <f>IF($G68="","",VLOOKUP($G68,WPS!$D$1:$AL$995,31,0))</f>
        <v>(+)</v>
      </c>
      <c r="AW68" s="563" t="str">
        <f t="shared" ref="AW68:AW69" si="65">IF(AE68="SMAW Mixte UP HILL/ Down hill","SMAW :,With/Without  SMAW : With",IF(AE68="SMAW UP HILL MONTANT","SMAW :With/Without  SMAW : With",IF(AE68="GMAW FCAW","GMAW :With/Without  FCAW  : With",IF(AE68="GTAW","GTAW :With / Without",IF(AE68="GTAW SMAW","GTAW :With/Without  SMAW : With","")))))</f>
        <v>SMAW :,With/Without  SMAW : With</v>
      </c>
      <c r="AX68" s="563" t="str">
        <f>IF($G68="","",VLOOKUP($G68,WPS!$D$1:$AL$995,15,0))</f>
        <v>50°C Min</v>
      </c>
      <c r="AY68" s="563" t="str">
        <f>IF($G68="","",VLOOKUP($G68,WPS!$D$1:$AX$995,44,0))</f>
        <v>ASME B31.3 édition 2020</v>
      </c>
      <c r="AZ68" s="563">
        <f>IFERROR(VLOOKUP(I68,Feuil1!$O$4:$P$34,2,0),"")</f>
        <v>323.85000000000002</v>
      </c>
      <c r="BA68" s="563"/>
      <c r="BB68" s="563">
        <f>IFERROR(VLOOKUP(I68,Feuil1!$O$4:$P$32,2,0),"")</f>
        <v>323.85000000000002</v>
      </c>
      <c r="BC68" s="563" t="str">
        <f>IF($G68="","",VLOOKUP($G68,WPS!$D$1:$AL$995,2,0))</f>
        <v>D</v>
      </c>
      <c r="BD68" s="509" t="str">
        <f>IF(M68='VT-PPL'!$Y$6,1,"")</f>
        <v/>
      </c>
      <c r="BE68" s="510" t="str">
        <f>IF(BD68="","",COUNTIF(BD$2:$BD68,BD68))</f>
        <v/>
      </c>
      <c r="BF68" s="509" t="str">
        <f>IF(P68='RT-PPL'!$Q$6,1,"")</f>
        <v/>
      </c>
      <c r="BG68" s="511" t="str">
        <f>IF(BF68="","",COUNTIF(BF$2:$BF68,BF68))</f>
        <v/>
      </c>
      <c r="BH68" s="508" t="str">
        <f>+IF(L68=HOMO!$K$4,1,"")</f>
        <v/>
      </c>
      <c r="BI68" s="510" t="str">
        <f>IF(BH68="","",COUNTIF(BH$2:$BH68,BH68))</f>
        <v/>
      </c>
      <c r="BJ68" s="509" t="str">
        <f>IF(AND(K68="A",M68=Prog!$L$12),1,"")</f>
        <v/>
      </c>
      <c r="BK68" s="510" t="str">
        <f>IF(BJ68="","",COUNTIF(BJ$2:$BJ68,BJ68))</f>
        <v/>
      </c>
      <c r="BL68" s="562">
        <v>66</v>
      </c>
    </row>
    <row r="69" spans="1:64" ht="18" customHeight="1">
      <c r="A69" s="454" t="str">
        <f t="shared" si="55"/>
        <v>AMRANE ABDELHAFIDTFT-II-PL-0312</v>
      </c>
      <c r="B69" s="455" t="str">
        <f>IF($G69="","",VLOOKUP($G69,WPS!$D$1:$AN$995,35,0))</f>
        <v>TFT II / TFT SUD GAZ 
FIELD DEVELOPMENT</v>
      </c>
      <c r="C69" s="455" t="str">
        <f>IF($G69="","",VLOOKUP($G69,WPS!$D$1:$AN$995,33,0))</f>
        <v>API 1104</v>
      </c>
      <c r="D69" s="455" t="str">
        <f>IF($G69="","",VLOOKUP($G69,WPS!$D$1:$AN$995,34,0))</f>
        <v>API 1104</v>
      </c>
      <c r="E69" s="639" t="s">
        <v>874</v>
      </c>
      <c r="F69" s="644" t="s">
        <v>970</v>
      </c>
      <c r="G69" s="456" t="s">
        <v>597</v>
      </c>
      <c r="H69" s="563" t="s">
        <v>397</v>
      </c>
      <c r="I69" s="475">
        <v>12</v>
      </c>
      <c r="J69" s="456">
        <v>11.13</v>
      </c>
      <c r="K69" s="456" t="s">
        <v>164</v>
      </c>
      <c r="L69" s="459">
        <v>46283</v>
      </c>
      <c r="M69" s="563" t="s">
        <v>522</v>
      </c>
      <c r="N69" s="563" t="s">
        <v>164</v>
      </c>
      <c r="O69" s="459">
        <v>46283</v>
      </c>
      <c r="P69" s="563" t="s">
        <v>534</v>
      </c>
      <c r="Q69" s="656" t="s">
        <v>977</v>
      </c>
      <c r="R69" s="656" t="s">
        <v>977</v>
      </c>
      <c r="S69" s="468" t="s">
        <v>500</v>
      </c>
      <c r="T69" s="459">
        <v>46284</v>
      </c>
      <c r="U69" s="563" t="str">
        <f t="shared" si="56"/>
        <v>API5L_X52</v>
      </c>
      <c r="V69" s="563" t="str">
        <f>IF($G69="","",VLOOKUP($G69,WPS!$D$1:$AL$995,17,0))</f>
        <v xml:space="preserve">SMAW :With/Without Backing </v>
      </c>
      <c r="W69" s="563" t="str">
        <f>IF($G69="","",VLOOKUP($G69,WPS!$D$1:$AL$995,25,0))</f>
        <v>WF-1b</v>
      </c>
      <c r="X69" s="563" t="str">
        <f>IF($G69="","",VLOOKUP($G69,WPS!$D$1:$AL$995,26,0))</f>
        <v>WF-1b</v>
      </c>
      <c r="Y69" s="563" t="str">
        <f>IF($G69="","",VLOOKUP($G69,WPS!$D$1:$AL$995,27,0))</f>
        <v>A5.1or A5.5</v>
      </c>
      <c r="Z69" s="563" t="str">
        <f>IF($G69="","",VLOOKUP($G69,WPS!$D$1:$AL$995,28,0))</f>
        <v>A5.1or A5.5</v>
      </c>
      <c r="AA69" s="563" t="str">
        <f t="shared" si="57"/>
        <v>≥ 2,3/8''  (60,3mm)</v>
      </c>
      <c r="AB69" s="563" t="str">
        <f t="shared" si="58"/>
        <v>≤ 12,750''   323,9mm</v>
      </c>
      <c r="AC69" s="563" t="str">
        <f t="shared" si="59"/>
        <v xml:space="preserve"> SMAW ≥  3,9 mm</v>
      </c>
      <c r="AD69" s="563" t="str">
        <f t="shared" si="60"/>
        <v>≤ 19,05mm</v>
      </c>
      <c r="AE69" s="563" t="str">
        <f>IF(G69="","",VLOOKUP(G69,WPS!$D$1:$AH$4735,3,0))</f>
        <v>SMAW Mixte UP HILL/ Down hill</v>
      </c>
      <c r="AF69" s="563" t="str">
        <f>IF(AND($G69&lt;&gt;"",$D69="API 1104"),H30,IF(AND($G69&lt;&gt;"",$D69="ASME IX"),VLOOKUP($G69,WPS!$D$1:$AZ$995,42,0),""))</f>
        <v>API5L_X52</v>
      </c>
      <c r="AG69" s="563" t="str">
        <f>IF(G69="","",VLOOKUP(G69,WPS!$D$1:$AH$4735,2,0))</f>
        <v>D</v>
      </c>
      <c r="AH69" s="563" t="str">
        <f t="shared" si="61"/>
        <v>5G</v>
      </c>
      <c r="AI69" s="563" t="str">
        <f t="shared" si="62"/>
        <v>Manuel</v>
      </c>
      <c r="AJ69" s="563" t="s">
        <v>34</v>
      </c>
      <c r="AK69" s="563" t="str">
        <f t="shared" si="63"/>
        <v>UP HILL/ Down hill Montant+Descendant</v>
      </c>
      <c r="AL69" s="563" t="str">
        <f>IF($G69="","",VLOOKUP($G69,WPS!$D$1:$AL$995,18,0))</f>
        <v>N/A</v>
      </c>
      <c r="AM69" s="563" t="str">
        <f>IF($G69="","",VLOOKUP($G69,WPS!$D$1:$AL$995,19,0))</f>
        <v>Grp F N°1</v>
      </c>
      <c r="AN69" s="563" t="str">
        <f>IF($G69="","",VLOOKUP($G69,WPS!$D$1:$AL$995,20,0))</f>
        <v>Grp F N°1</v>
      </c>
      <c r="AO69" s="563" t="str">
        <f>IF($G69="","",VLOOKUP($G69,WPS!$D$1:$AL$995,21,0))</f>
        <v>A5.1</v>
      </c>
      <c r="AP69" s="563" t="str">
        <f>IF($G69="","",VLOOKUP($G69,WPS!$D$1:$AL$995,22,0))</f>
        <v>A5.5</v>
      </c>
      <c r="AQ69" s="563" t="str">
        <f>IF($G69="","",VLOOKUP($G69,WPS!$D$1:$AL$995,23,0))</f>
        <v>E 6010</v>
      </c>
      <c r="AR69" s="563" t="str">
        <f>IF($G69="","",VLOOKUP($G69,WPS!$D$1:$AL$995,24,0))</f>
        <v>E 7010-P1</v>
      </c>
      <c r="AS69" s="563" t="str">
        <f t="shared" si="64"/>
        <v>V-H-O</v>
      </c>
      <c r="AT69" s="563" t="str">
        <f>IF($G69="","",VLOOKUP($G69,WPS!$D$1:$AL$995,29,0))</f>
        <v>DC</v>
      </c>
      <c r="AU69" s="563" t="str">
        <f>IF($G69="","",VLOOKUP($G69,WPS!$D$1:$AL$995,30,0))</f>
        <v>(+)</v>
      </c>
      <c r="AV69" s="563" t="str">
        <f>IF($G69="","",VLOOKUP($G69,WPS!$D$1:$AL$995,31,0))</f>
        <v>(+)</v>
      </c>
      <c r="AW69" s="563" t="str">
        <f t="shared" si="65"/>
        <v>SMAW :,With/Without  SMAW : With</v>
      </c>
      <c r="AX69" s="563" t="str">
        <f>IF($G69="","",VLOOKUP($G69,WPS!$D$1:$AL$995,15,0))</f>
        <v>50°C Min</v>
      </c>
      <c r="AY69" s="563" t="str">
        <f>IF($G69="","",VLOOKUP($G69,WPS!$D$1:$AX$995,44,0))</f>
        <v>ASME B31.3 édition 2020</v>
      </c>
      <c r="AZ69" s="563">
        <f>IFERROR(VLOOKUP(I69,Feuil1!$O$4:$P$34,2,0),"")</f>
        <v>323.85000000000002</v>
      </c>
      <c r="BA69" s="563"/>
      <c r="BB69" s="563">
        <f>IFERROR(VLOOKUP(I69,Feuil1!$O$4:$P$32,2,0),"")</f>
        <v>323.85000000000002</v>
      </c>
      <c r="BC69" s="563" t="str">
        <f>IF($G69="","",VLOOKUP($G69,WPS!$D$1:$AL$995,2,0))</f>
        <v>D</v>
      </c>
      <c r="BD69" s="509" t="str">
        <f>IF(M69='VT-PPL'!$Y$6,1,"")</f>
        <v/>
      </c>
      <c r="BE69" s="510" t="str">
        <f>IF(BD69="","",COUNTIF(BD$2:$BD69,BD69))</f>
        <v/>
      </c>
      <c r="BF69" s="509" t="str">
        <f>IF(P69='RT-PPL'!$Q$6,1,"")</f>
        <v/>
      </c>
      <c r="BG69" s="511" t="str">
        <f>IF(BF69="","",COUNTIF(BF$2:$BF69,BF69))</f>
        <v/>
      </c>
      <c r="BH69" s="508" t="str">
        <f>+IF(L69=HOMO!$K$4,1,"")</f>
        <v/>
      </c>
      <c r="BI69" s="510" t="str">
        <f>IF(BH69="","",COUNTIF(BH$2:$BH69,BH69))</f>
        <v/>
      </c>
      <c r="BJ69" s="509" t="str">
        <f>IF(AND(K69="A",M69=Prog!$L$12),1,"")</f>
        <v/>
      </c>
      <c r="BK69" s="510" t="str">
        <f>IF(BJ69="","",COUNTIF(BJ$2:$BJ69,BJ69))</f>
        <v/>
      </c>
      <c r="BL69" s="562">
        <v>66</v>
      </c>
    </row>
    <row r="70" spans="1:64" ht="18" customHeight="1">
      <c r="A70" s="454" t="str">
        <f t="shared" ref="A70:A71" si="66">F70&amp;G70&amp;I70</f>
        <v>HAMMOU REYADTFT-II-PL-0412</v>
      </c>
      <c r="B70" s="455" t="str">
        <f>IF($G70="","",VLOOKUP($G70,WPS!$D$1:$AN$995,35,0))</f>
        <v>TFT II / TFT SUD GAZ 
FIELD DEVELOPMENT</v>
      </c>
      <c r="C70" s="455" t="str">
        <f>IF($G70="","",VLOOKUP($G70,WPS!$D$1:$AN$995,33,0))</f>
        <v>API 1104</v>
      </c>
      <c r="D70" s="455" t="str">
        <f>IF($G70="","",VLOOKUP($G70,WPS!$D$1:$AN$995,34,0))</f>
        <v>API 1104</v>
      </c>
      <c r="E70" s="639" t="s">
        <v>820</v>
      </c>
      <c r="F70" s="642" t="s">
        <v>864</v>
      </c>
      <c r="G70" s="456" t="s">
        <v>598</v>
      </c>
      <c r="H70" s="456" t="s">
        <v>397</v>
      </c>
      <c r="I70" s="475">
        <v>12</v>
      </c>
      <c r="J70" s="456">
        <v>11.13</v>
      </c>
      <c r="K70" s="456"/>
      <c r="L70" s="459"/>
      <c r="M70" s="563"/>
      <c r="N70" s="563"/>
      <c r="O70" s="459"/>
      <c r="P70" s="456"/>
      <c r="Q70" s="375"/>
      <c r="R70" s="375"/>
      <c r="S70" s="456"/>
      <c r="T70" s="459"/>
      <c r="U70" s="563" t="str">
        <f t="shared" ref="U70:U72" si="67">H70</f>
        <v>API5L_X52</v>
      </c>
      <c r="V70" s="563" t="str">
        <f>IF($G70="","",VLOOKUP($G70,WPS!$D$1:$AL$995,17,0))</f>
        <v xml:space="preserve">GMAW :With/Without Backing  FCAW:Without Backing </v>
      </c>
      <c r="W70" s="563" t="str">
        <f>IF($G70="","",VLOOKUP($G70,WPS!$D$1:$AL$995,25,0))</f>
        <v>WF-5</v>
      </c>
      <c r="X70" s="563" t="str">
        <f>IF($G70="","",VLOOKUP($G70,WPS!$D$1:$AL$995,26,0))</f>
        <v>WF-6e</v>
      </c>
      <c r="Y70" s="563" t="str">
        <f>IF($G70="","",VLOOKUP($G70,WPS!$D$1:$AL$995,27,0))</f>
        <v>A5.18</v>
      </c>
      <c r="Z70" s="563" t="str">
        <f>IF($G70="","",VLOOKUP($G70,WPS!$D$1:$AL$995,28,0))</f>
        <v>A5.20 or A5.36</v>
      </c>
      <c r="AA70" s="563" t="str">
        <f t="shared" ref="AA70:AA72" si="68">IF(AND(D70="API 1104",BB70&lt;60.3),"Unlimited ",IF(AND(D70="API 1104",AND(BB70&gt;=60.3,BB70&lt;=323.85)),"≥ 2,3/8''  (60,3mm)",IF(AND(D70="API 1104",BB70&gt;323.85),"&gt; 12,750''  (323,9mm)",IF(AND(D70="ASME IX",BB70&lt;60.3),CONCATENATE("≥ ",I69,"''  ","(",BB70,"mm)"),IF(AND(D70="ASME IX",BB70="60,3"),"≥ 1''  (25mm)",IF(AND(D70="ASME IX",AND(BB70&gt;25,BB70&lt;73)),"≥ 1'' (25mm)",IF(AND(D70="ASME IX",BB70&gt;73),"&gt; 2,7/8''  (73mm)","")))))))</f>
        <v>≥ 2,3/8''  (60,3mm)</v>
      </c>
      <c r="AB70" s="563" t="str">
        <f t="shared" ref="AB70:AB72" si="69">IF(AND(D70="API 1104",BB70&lt;60.3),"&lt; 2,3/8''  60,3mm",IF(AND(D70="API 1104",AND(BB70&gt;=60.3,BB70&lt;=323.85)),"≤ 12,750''   323,9mm",IF(AND(D70="API 1104",BB70&gt;323.85),"Unlimited",IF(AND(D70="ASME IX",BB70&lt;25),"Unlimited",IF(AND(D70="ASME IX",AND(BB70&gt;25,BB70&lt;73)),"Unlimited",IF(AND(D70="ASME IX",BB70&gt;73),"Unlimited",""))))))</f>
        <v>≤ 12,750''   323,9mm</v>
      </c>
      <c r="AC70" s="563" t="str">
        <f t="shared" ref="AC70:AC72" si="70">IF(AND(D70="API 1104",J70&lt;3.9)," SMAW &lt;3,9 mm",IF(AND(D70="API 1104",AND(J70&gt;=3.9,J70&lt;19))," SMAW ≥  3,9 mm",IF(AND(D70="API 1104",J70&gt;=19),"SMAW &gt;=19mm",IF(AND(D70="ASME IX",AE70="gtaw",J70&lt;13),"GTAW ",IF(AND(D70="ASME IX",AE70="GTAW SMAW",J70&lt;13),"GTAW ≤ 8 mm",IF(AND(D70="ASME IX",AE70="GmAW fcAW",J70&lt;13),"GMAW ≤ 8 mm",IF(AND(D70="ASME IX",AE70="gtaw",J70&gt;=13),CONCATENATE("≤ ",J70*2," mm"),IF(AND(D70="ASME IX",J70&gt;=13,AE70="GTAW SMAW"),"GTAW ≤ 8mm",IF(AND(D70="ASME IX",J70&gt;=13,AE70="GmAW fcAW"),"GMAW ≤ 8mm","")))))))))</f>
        <v xml:space="preserve"> SMAW ≥  3,9 mm</v>
      </c>
      <c r="AD70" s="563" t="str">
        <f t="shared" ref="AD70:AD72" si="71">IF(AND(D70="API 1104",AE70="SMAW Mixte UP HILL/ Down hill",J70&lt;3.9),CONCATENATE("≤ ",MAX(1.5*J70,3.9),"mm"),IF(AND(D70="API 1104",AE70="SMAW UP HILL MONTANT",J70&lt;3.9),CONCATENATE("≤ ",MAX(1.5*J70,3.9),"mm"),IF(AND(D70="API 1104",AND(J70&gt;=3.9,J70&lt;19.05)),CONCATENATE("≤ ",MAX(1.5*J70,19.05),"mm"),IF(AND(D70="API 1104",J70&gt;=19.05),"ALL",IF(AND(D70="ASME IX",AE70="SMAW UP HILL MONTANT",J70&lt;17),CONCATENATE("≤ ",((J70)*2)," mm"),IF(AND(D70="ASME IX",J70&gt;=17),CONCATENATE("Unlimited"),IF(AND(D70="ASME IX",AE70="SMAW Mixte UP HILL/ Down hill",J70&lt;17),CONCATENATE("≤ ",((J70)*2)," mm"),IF(AND(D70="ASME IX",J70&gt;=17),CONCATENATE(" SMAW Unlimited"),IF(AND(D70="ASME IX",AE70="GTAW",J70&lt;=17),CONCATENATE( "≤ ",J70*2," mm"),IF(AND(D70="ASME IX",AE70="GTAW SMAW",J70&lt;=17),CONCATENATE("SMAW ≤ ",((J70-4)*2)," mm"),IF(AND(D70="ASME IX",J70&gt;=17,AE70="GTAW SMAW"),"SMAW Unlimited ",IF(AND(D70="ASME IX",AE70="GMAW FCAW",J70&lt;=17),CONCATENATE("FCAW ≤ ",((J70-4)*2)," mm"),IF(AND(D70="ASME IX",J70&gt;=17,AE70="GmAW fcAW"),"FCAW  Unlimited ","")))))))))))))</f>
        <v>≤ 19,05mm</v>
      </c>
      <c r="AE70" s="563" t="str">
        <f>IF(G70="","",VLOOKUP(G70,WPS!$D$1:$AH$4735,3,0))</f>
        <v>GMAW FCAW</v>
      </c>
      <c r="AF70" s="563" t="str">
        <f>IF(AND($G70&lt;&gt;"",$D70="API 1104"),H31,IF(AND($G70&lt;&gt;"",$D70="ASME IX"),VLOOKUP($G70,WPS!$D$1:$AZ$995,42,0),""))</f>
        <v>API5L_X52</v>
      </c>
      <c r="AG70" s="563" t="str">
        <f>IF(G70="","",VLOOKUP(G70,WPS!$D$1:$AH$4735,2,0))</f>
        <v>D</v>
      </c>
      <c r="AH70" s="563" t="str">
        <f t="shared" ref="AH70:AH72" si="72">IF(AE70="SMAW Mixte UP HILL/ Down hill","5G",IF(AE70="SMAW UP HILL MONTANT","5G",IF(AE70="SMAW Downhill","5G",IF(AE70="GMAW FCAW","1G",IF(AE70="GTAW","6G",IF(AE70="GTAW SMAW","6G",""))))))</f>
        <v>1G</v>
      </c>
      <c r="AI70" s="563" t="str">
        <f t="shared" ref="AI70:AI72" si="73">IF(AE70="SMAW Mixte UP HILL/ Down hill","Manuel",IF(AE70="SMAW UP HILL MONTANT","Manuel",IF(AE70="GMAW FCAW","semi auto",IF(AE70="GTAW","Manuel",IF(AE70="GTAW SMAW","Manuel",IF(AE70="SMAW Downhill","Manuel",""))))))</f>
        <v>semi auto</v>
      </c>
      <c r="AJ70" s="563" t="s">
        <v>34</v>
      </c>
      <c r="AK70" s="563" t="str">
        <f t="shared" ref="AK70:AK72" si="74">IF(AE70="SMAW Mixte UP HILL/ Down hill","UP HILL/ Down hill Montant+Descendant",IF(AE70="SMAW UP HILL MONTANT","UP HILL   Montant",IF(AE70="GMAW FCAW","Rotation",IF(AE70="GTAW","UP HILL   Montant",IF(AE70="SMAW Downhill","SMAW Downhill",IF(AE70="GTAW SMAW","UP HILL   Montant",""))))))</f>
        <v>Rotation</v>
      </c>
      <c r="AL70" s="563" t="str">
        <f>IF($G70="","",VLOOKUP($G70,WPS!$D$1:$AL$995,18,0))</f>
        <v>100%CO2(Root &amp; Hot P)
80%Ar+20%Co2(F&amp;C)</v>
      </c>
      <c r="AM70" s="563" t="str">
        <f>IF($G70="","",VLOOKUP($G70,WPS!$D$1:$AL$995,19,0))</f>
        <v>Grp F N°5</v>
      </c>
      <c r="AN70" s="563" t="str">
        <f>IF($G70="","",VLOOKUP($G70,WPS!$D$1:$AL$995,20,0))</f>
        <v>Grp F N°7</v>
      </c>
      <c r="AO70" s="563" t="str">
        <f>IF($G70="","",VLOOKUP($G70,WPS!$D$1:$AL$995,21,0))</f>
        <v>A5.18</v>
      </c>
      <c r="AP70" s="563" t="str">
        <f>IF($G70="","",VLOOKUP($G70,WPS!$D$1:$AL$995,22,0))</f>
        <v>A5.20</v>
      </c>
      <c r="AQ70" s="563" t="str">
        <f>IF($G70="","",VLOOKUP($G70,WPS!$D$1:$AL$995,23,0))</f>
        <v>ER 70 S-6</v>
      </c>
      <c r="AR70" s="563" t="str">
        <f>IF($G70="","",VLOOKUP($G70,WPS!$D$1:$AL$995,24,0))</f>
        <v>E 71 T1 C</v>
      </c>
      <c r="AS70" s="563" t="str">
        <f t="shared" ref="AS70:AS72" si="75">IF(AH70="1G","F",IF(AH70="5G","V-H-O",IF(AH70="6G","ALL","")))</f>
        <v>F</v>
      </c>
      <c r="AT70" s="563" t="str">
        <f>IF($G70="","",VLOOKUP($G70,WPS!$D$1:$AL$995,29,0))</f>
        <v>DC</v>
      </c>
      <c r="AU70" s="563" t="str">
        <f>IF($G70="","",VLOOKUP($G70,WPS!$D$1:$AL$995,30,0))</f>
        <v>(+)</v>
      </c>
      <c r="AV70" s="563" t="str">
        <f>IF($G70="","",VLOOKUP($G70,WPS!$D$1:$AL$995,31,0))</f>
        <v>(+)</v>
      </c>
      <c r="AW70" s="563" t="str">
        <f t="shared" ref="AW70:AW72" si="76">IF(AE70="SMAW Mixte UP HILL/ Down hill","SMAW :,With/Without  SMAW : With",IF(AE70="SMAW UP HILL MONTANT","SMAW :With/Without  SMAW : With",IF(AE70="GMAW FCAW","GMAW :With/Without  FCAW  : With",IF(AE70="GTAW","GTAW :With / Without",IF(AE70="GTAW SMAW","GTAW :With/Without  SMAW : With","")))))</f>
        <v>GMAW :With/Without  FCAW  : With</v>
      </c>
      <c r="AX70" s="563" t="str">
        <f>IF($G70="","",VLOOKUP($G70,WPS!$D$1:$AL$995,15,0))</f>
        <v>50°C Min</v>
      </c>
      <c r="AY70" s="563" t="str">
        <f>IF($G70="","",VLOOKUP($G70,WPS!$D$1:$AX$995,44,0))</f>
        <v>ASME B31.3 édition 2020</v>
      </c>
      <c r="AZ70" s="563">
        <f>IFERROR(VLOOKUP(I70,Feuil1!$O$4:$P$34,2,0),"")</f>
        <v>323.85000000000002</v>
      </c>
      <c r="BA70" s="563"/>
      <c r="BB70" s="563">
        <f>IFERROR(VLOOKUP(I70,Feuil1!$O$4:$P$32,2,0),"")</f>
        <v>323.85000000000002</v>
      </c>
      <c r="BC70" s="563" t="str">
        <f>IF($G70="","",VLOOKUP($G70,WPS!$D$1:$AL$995,2,0))</f>
        <v>D</v>
      </c>
      <c r="BD70" s="509" t="str">
        <f>IF(M70='VT-PPL'!$Y$6,1,"")</f>
        <v/>
      </c>
      <c r="BE70" s="510" t="str">
        <f>IF(BD70="","",COUNTIF(BD$2:$BD70,BD70))</f>
        <v/>
      </c>
      <c r="BF70" s="509" t="str">
        <f>IF(P70='RT-PPL'!$Q$6,1,"")</f>
        <v/>
      </c>
      <c r="BG70" s="511" t="str">
        <f>IF(BF70="","",COUNTIF(BF$2:$BF70,BF70))</f>
        <v/>
      </c>
      <c r="BH70" s="508" t="str">
        <f>+IF(L70=HOMO!$K$4,1,"")</f>
        <v/>
      </c>
      <c r="BI70" s="510" t="str">
        <f>IF(BH70="","",COUNTIF(BH$2:$BH70,BH70))</f>
        <v/>
      </c>
      <c r="BJ70" s="509" t="str">
        <f>IF(AND(K70="A",M70=Prog!$L$12),1,"")</f>
        <v/>
      </c>
      <c r="BK70" s="510" t="str">
        <f>IF(BJ70="","",COUNTIF(BJ$2:$BJ70,BJ70))</f>
        <v/>
      </c>
      <c r="BL70" s="562">
        <v>66</v>
      </c>
    </row>
    <row r="71" spans="1:64" ht="18" customHeight="1">
      <c r="A71" s="454" t="str">
        <f t="shared" si="66"/>
        <v>OUCHENE NOUREDDINETFT-II-REP-PL0116</v>
      </c>
      <c r="B71" s="455" t="str">
        <f>IF($G71="","",VLOOKUP($G71,WPS!$D$1:$AN$995,35,0))</f>
        <v>TFT II / TFT SUD GAZ 
FIELD DEVELOPMENT</v>
      </c>
      <c r="C71" s="455" t="str">
        <f>IF($G71="","",VLOOKUP($G71,WPS!$D$1:$AN$995,33,0))</f>
        <v>API 1104</v>
      </c>
      <c r="D71" s="455" t="str">
        <f>IF($G71="","",VLOOKUP($G71,WPS!$D$1:$AN$995,34,0))</f>
        <v>API 1104</v>
      </c>
      <c r="E71" s="639" t="s">
        <v>869</v>
      </c>
      <c r="F71" s="644" t="s">
        <v>928</v>
      </c>
      <c r="G71" s="456" t="s">
        <v>599</v>
      </c>
      <c r="H71" s="563" t="s">
        <v>397</v>
      </c>
      <c r="I71" s="475">
        <v>16</v>
      </c>
      <c r="J71" s="456">
        <v>9.5299999999999994</v>
      </c>
      <c r="K71" s="456" t="s">
        <v>164</v>
      </c>
      <c r="L71" s="459">
        <v>46285</v>
      </c>
      <c r="M71" s="563" t="s">
        <v>708</v>
      </c>
      <c r="N71" s="563" t="s">
        <v>613</v>
      </c>
      <c r="O71" s="459">
        <v>46286</v>
      </c>
      <c r="P71" s="563" t="s">
        <v>535</v>
      </c>
      <c r="Q71" s="656" t="s">
        <v>983</v>
      </c>
      <c r="R71" s="656" t="s">
        <v>983</v>
      </c>
      <c r="S71" s="468"/>
      <c r="T71" s="459"/>
      <c r="U71" s="563" t="str">
        <f t="shared" si="67"/>
        <v>API5L_X52</v>
      </c>
      <c r="V71" s="563" t="str">
        <f>IF($G71="","",VLOOKUP($G71,WPS!$D$1:$AL$995,17,0))</f>
        <v xml:space="preserve">SMAW :With/Without Backing </v>
      </c>
      <c r="W71" s="563" t="str">
        <f>IF($G71="","",VLOOKUP($G71,WPS!$D$1:$AL$995,25,0))</f>
        <v>WF-1b</v>
      </c>
      <c r="X71" s="563" t="str">
        <f>IF($G71="","",VLOOKUP($G71,WPS!$D$1:$AL$995,26,0))</f>
        <v xml:space="preserve">WF-2c </v>
      </c>
      <c r="Y71" s="563" t="str">
        <f>IF($G71="","",VLOOKUP($G71,WPS!$D$1:$AL$995,27,0))</f>
        <v>A5.1or A5.5</v>
      </c>
      <c r="Z71" s="563" t="str">
        <f>IF($G71="","",VLOOKUP($G71,WPS!$D$1:$AL$995,28,0))</f>
        <v>A5.1 or A5.5</v>
      </c>
      <c r="AA71" s="563" t="str">
        <f t="shared" si="68"/>
        <v>&gt; 12,750''  (323,9mm)</v>
      </c>
      <c r="AB71" s="563" t="str">
        <f t="shared" si="69"/>
        <v>Unlimited</v>
      </c>
      <c r="AC71" s="563" t="str">
        <f t="shared" si="70"/>
        <v xml:space="preserve"> SMAW ≥  3,9 mm</v>
      </c>
      <c r="AD71" s="563" t="str">
        <f t="shared" si="71"/>
        <v>≤ 19,05mm</v>
      </c>
      <c r="AE71" s="563" t="str">
        <f>IF(G71="","",VLOOKUP(G71,WPS!$D$1:$AH$4735,3,0))</f>
        <v>SMAW UP HILL MONTANT</v>
      </c>
      <c r="AF71" s="563" t="str">
        <f>IF(AND($G71&lt;&gt;"",$D71="API 1104"),H32,IF(AND($G71&lt;&gt;"",$D71="ASME IX"),VLOOKUP($G71,WPS!$D$1:$AZ$995,42,0),""))</f>
        <v>API5L_X52</v>
      </c>
      <c r="AG71" s="563" t="str">
        <f>IF(G71="","",VLOOKUP(G71,WPS!$D$1:$AH$4735,2,0))</f>
        <v>D</v>
      </c>
      <c r="AH71" s="563" t="str">
        <f t="shared" si="72"/>
        <v>5G</v>
      </c>
      <c r="AI71" s="563" t="str">
        <f t="shared" si="73"/>
        <v>Manuel</v>
      </c>
      <c r="AJ71" s="563" t="s">
        <v>34</v>
      </c>
      <c r="AK71" s="563" t="str">
        <f t="shared" si="74"/>
        <v>UP HILL   Montant</v>
      </c>
      <c r="AL71" s="563" t="str">
        <f>IF($G71="","",VLOOKUP($G71,WPS!$D$1:$AL$995,18,0))</f>
        <v>N/A</v>
      </c>
      <c r="AM71" s="563" t="str">
        <f>IF($G71="","",VLOOKUP($G71,WPS!$D$1:$AL$995,19,0))</f>
        <v>Grp F N°1</v>
      </c>
      <c r="AN71" s="563" t="str">
        <f>IF($G71="","",VLOOKUP($G71,WPS!$D$1:$AL$995,20,0))</f>
        <v>Grp F N°3</v>
      </c>
      <c r="AO71" s="563" t="str">
        <f>IF($G71="","",VLOOKUP($G71,WPS!$D$1:$AL$995,21,0))</f>
        <v>A5.1</v>
      </c>
      <c r="AP71" s="563" t="str">
        <f>IF($G71="","",VLOOKUP($G71,WPS!$D$1:$AL$995,22,0))</f>
        <v>A5.1</v>
      </c>
      <c r="AQ71" s="563" t="str">
        <f>IF($G71="","",VLOOKUP($G71,WPS!$D$1:$AL$995,23,0))</f>
        <v>E 6010</v>
      </c>
      <c r="AR71" s="563" t="str">
        <f>IF($G71="","",VLOOKUP($G71,WPS!$D$1:$AL$995,24,0))</f>
        <v>E 7018</v>
      </c>
      <c r="AS71" s="563" t="str">
        <f t="shared" si="75"/>
        <v>V-H-O</v>
      </c>
      <c r="AT71" s="563" t="str">
        <f>IF($G71="","",VLOOKUP($G71,WPS!$D$1:$AL$995,29,0))</f>
        <v>DC</v>
      </c>
      <c r="AU71" s="563" t="str">
        <f>IF($G71="","",VLOOKUP($G71,WPS!$D$1:$AL$995,30,0))</f>
        <v>(+)</v>
      </c>
      <c r="AV71" s="563" t="str">
        <f>IF($G71="","",VLOOKUP($G71,WPS!$D$1:$AL$995,31,0))</f>
        <v>(+)</v>
      </c>
      <c r="AW71" s="563" t="str">
        <f t="shared" si="76"/>
        <v>SMAW :With/Without  SMAW : With</v>
      </c>
      <c r="AX71" s="563" t="str">
        <f>IF($G71="","",VLOOKUP($G71,WPS!$D$1:$AL$995,15,0))</f>
        <v>100°C Min</v>
      </c>
      <c r="AY71" s="563" t="str">
        <f>IF($G71="","",VLOOKUP($G71,WPS!$D$1:$AX$995,44,0))</f>
        <v>ASME B31.3 édition 2020</v>
      </c>
      <c r="AZ71" s="563">
        <f>IFERROR(VLOOKUP(I71,Feuil1!$O$4:$P$34,2,0),"")</f>
        <v>406.4</v>
      </c>
      <c r="BA71" s="563"/>
      <c r="BB71" s="563">
        <f>IFERROR(VLOOKUP(I71,Feuil1!$O$4:$P$32,2,0),"")</f>
        <v>406.4</v>
      </c>
      <c r="BC71" s="563" t="str">
        <f>IF($G71="","",VLOOKUP($G71,WPS!$D$1:$AL$995,2,0))</f>
        <v>D</v>
      </c>
      <c r="BD71" s="509" t="str">
        <f>IF(M71='VT-PPL'!$Y$6,1,"")</f>
        <v/>
      </c>
      <c r="BE71" s="510" t="str">
        <f>IF(BD71="","",COUNTIF(BD$2:$BD71,BD71))</f>
        <v/>
      </c>
      <c r="BF71" s="509" t="str">
        <f>IF(P71='RT-PPL'!$Q$6,1,"")</f>
        <v/>
      </c>
      <c r="BG71" s="511" t="str">
        <f>IF(BF71="","",COUNTIF(BF$2:$BF71,BF71))</f>
        <v/>
      </c>
      <c r="BH71" s="508" t="str">
        <f>+IF(L71=HOMO!$K$4,1,"")</f>
        <v/>
      </c>
      <c r="BI71" s="510" t="str">
        <f>IF(BH71="","",COUNTIF(BH$2:$BH71,BH71))</f>
        <v/>
      </c>
      <c r="BJ71" s="509" t="str">
        <f>IF(AND(K71="A",M71=Prog!$L$12),1,"")</f>
        <v/>
      </c>
      <c r="BK71" s="510" t="str">
        <f>IF(BJ71="","",COUNTIF(BJ$2:$BJ71,BJ71))</f>
        <v/>
      </c>
      <c r="BL71" s="562">
        <v>66</v>
      </c>
    </row>
    <row r="72" spans="1:64" ht="18" customHeight="1">
      <c r="A72" s="454" t="str">
        <f>F72&amp;G72&amp;I72</f>
        <v>AMRANE ABDELHAFIDTFT-II-REP-PL0116</v>
      </c>
      <c r="B72" s="455" t="str">
        <f>IF($G72="","",VLOOKUP($G72,WPS!$D$1:$AN$995,35,0))</f>
        <v>TFT II / TFT SUD GAZ 
FIELD DEVELOPMENT</v>
      </c>
      <c r="C72" s="455" t="str">
        <f>IF($G72="","",VLOOKUP($G72,WPS!$D$1:$AN$995,33,0))</f>
        <v>API 1104</v>
      </c>
      <c r="D72" s="455" t="str">
        <f>IF($G72="","",VLOOKUP($G72,WPS!$D$1:$AN$995,34,0))</f>
        <v>API 1104</v>
      </c>
      <c r="E72" s="639" t="s">
        <v>874</v>
      </c>
      <c r="F72" s="675" t="s">
        <v>970</v>
      </c>
      <c r="G72" s="456" t="s">
        <v>599</v>
      </c>
      <c r="H72" s="563" t="s">
        <v>397</v>
      </c>
      <c r="I72" s="475">
        <v>16</v>
      </c>
      <c r="J72" s="456">
        <v>9.5299999999999994</v>
      </c>
      <c r="K72" s="456" t="s">
        <v>164</v>
      </c>
      <c r="L72" s="459">
        <v>46285</v>
      </c>
      <c r="M72" s="563" t="s">
        <v>708</v>
      </c>
      <c r="N72" s="563" t="s">
        <v>164</v>
      </c>
      <c r="O72" s="459">
        <v>46286</v>
      </c>
      <c r="P72" s="563" t="s">
        <v>535</v>
      </c>
      <c r="Q72" s="656" t="s">
        <v>983</v>
      </c>
      <c r="R72" s="656" t="s">
        <v>983</v>
      </c>
      <c r="S72" s="468" t="s">
        <v>984</v>
      </c>
      <c r="T72" s="459">
        <v>46286</v>
      </c>
      <c r="U72" s="563" t="str">
        <f t="shared" si="67"/>
        <v>API5L_X52</v>
      </c>
      <c r="V72" s="563" t="str">
        <f>IF($G72="","",VLOOKUP($G72,WPS!$D$1:$AL$995,17,0))</f>
        <v xml:space="preserve">SMAW :With/Without Backing </v>
      </c>
      <c r="W72" s="563" t="str">
        <f>IF($G72="","",VLOOKUP($G72,WPS!$D$1:$AL$995,25,0))</f>
        <v>WF-1b</v>
      </c>
      <c r="X72" s="563" t="str">
        <f>IF($G72="","",VLOOKUP($G72,WPS!$D$1:$AL$995,26,0))</f>
        <v xml:space="preserve">WF-2c </v>
      </c>
      <c r="Y72" s="563" t="str">
        <f>IF($G72="","",VLOOKUP($G72,WPS!$D$1:$AL$995,27,0))</f>
        <v>A5.1or A5.5</v>
      </c>
      <c r="Z72" s="563" t="str">
        <f>IF($G72="","",VLOOKUP($G72,WPS!$D$1:$AL$995,28,0))</f>
        <v>A5.1 or A5.5</v>
      </c>
      <c r="AA72" s="563" t="str">
        <f t="shared" si="68"/>
        <v>&gt; 12,750''  (323,9mm)</v>
      </c>
      <c r="AB72" s="563" t="str">
        <f t="shared" si="69"/>
        <v>Unlimited</v>
      </c>
      <c r="AC72" s="563" t="str">
        <f t="shared" si="70"/>
        <v xml:space="preserve"> SMAW ≥  3,9 mm</v>
      </c>
      <c r="AD72" s="563" t="str">
        <f t="shared" si="71"/>
        <v>≤ 19,05mm</v>
      </c>
      <c r="AE72" s="563" t="str">
        <f>IF(G72="","",VLOOKUP(G72,WPS!$D$1:$AH$4735,3,0))</f>
        <v>SMAW UP HILL MONTANT</v>
      </c>
      <c r="AF72" s="563" t="str">
        <f>IF(AND($G72&lt;&gt;"",$D72="API 1104"),H33,IF(AND($G72&lt;&gt;"",$D72="ASME IX"),VLOOKUP($G72,WPS!$D$1:$AZ$995,42,0),""))</f>
        <v>API5L_X52</v>
      </c>
      <c r="AG72" s="563" t="str">
        <f>IF(G72="","",VLOOKUP(G72,WPS!$D$1:$AH$4735,2,0))</f>
        <v>D</v>
      </c>
      <c r="AH72" s="563" t="str">
        <f t="shared" si="72"/>
        <v>5G</v>
      </c>
      <c r="AI72" s="563" t="str">
        <f t="shared" si="73"/>
        <v>Manuel</v>
      </c>
      <c r="AJ72" s="563" t="s">
        <v>34</v>
      </c>
      <c r="AK72" s="563" t="str">
        <f t="shared" si="74"/>
        <v>UP HILL   Montant</v>
      </c>
      <c r="AL72" s="563" t="str">
        <f>IF($G72="","",VLOOKUP($G72,WPS!$D$1:$AL$995,18,0))</f>
        <v>N/A</v>
      </c>
      <c r="AM72" s="563" t="str">
        <f>IF($G72="","",VLOOKUP($G72,WPS!$D$1:$AL$995,19,0))</f>
        <v>Grp F N°1</v>
      </c>
      <c r="AN72" s="563" t="str">
        <f>IF($G72="","",VLOOKUP($G72,WPS!$D$1:$AL$995,20,0))</f>
        <v>Grp F N°3</v>
      </c>
      <c r="AO72" s="563" t="str">
        <f>IF($G72="","",VLOOKUP($G72,WPS!$D$1:$AL$995,21,0))</f>
        <v>A5.1</v>
      </c>
      <c r="AP72" s="563" t="str">
        <f>IF($G72="","",VLOOKUP($G72,WPS!$D$1:$AL$995,22,0))</f>
        <v>A5.1</v>
      </c>
      <c r="AQ72" s="563" t="str">
        <f>IF($G72="","",VLOOKUP($G72,WPS!$D$1:$AL$995,23,0))</f>
        <v>E 6010</v>
      </c>
      <c r="AR72" s="563" t="str">
        <f>IF($G72="","",VLOOKUP($G72,WPS!$D$1:$AL$995,24,0))</f>
        <v>E 7018</v>
      </c>
      <c r="AS72" s="563" t="str">
        <f t="shared" si="75"/>
        <v>V-H-O</v>
      </c>
      <c r="AT72" s="563" t="str">
        <f>IF($G72="","",VLOOKUP($G72,WPS!$D$1:$AL$995,29,0))</f>
        <v>DC</v>
      </c>
      <c r="AU72" s="563" t="str">
        <f>IF($G72="","",VLOOKUP($G72,WPS!$D$1:$AL$995,30,0))</f>
        <v>(+)</v>
      </c>
      <c r="AV72" s="563" t="str">
        <f>IF($G72="","",VLOOKUP($G72,WPS!$D$1:$AL$995,31,0))</f>
        <v>(+)</v>
      </c>
      <c r="AW72" s="563" t="str">
        <f t="shared" si="76"/>
        <v>SMAW :With/Without  SMAW : With</v>
      </c>
      <c r="AX72" s="563" t="str">
        <f>IF($G72="","",VLOOKUP($G72,WPS!$D$1:$AL$995,15,0))</f>
        <v>100°C Min</v>
      </c>
      <c r="AY72" s="563" t="str">
        <f>IF($G72="","",VLOOKUP($G72,WPS!$D$1:$AX$995,44,0))</f>
        <v>ASME B31.3 édition 2020</v>
      </c>
      <c r="AZ72" s="563">
        <f>IFERROR(VLOOKUP(I72,Feuil1!$O$4:$P$34,2,0),"")</f>
        <v>406.4</v>
      </c>
      <c r="BA72" s="563"/>
      <c r="BB72" s="563">
        <f>IFERROR(VLOOKUP(I72,Feuil1!$O$4:$P$32,2,0),"")</f>
        <v>406.4</v>
      </c>
      <c r="BC72" s="563" t="str">
        <f>IF($G72="","",VLOOKUP($G72,WPS!$D$1:$AL$995,2,0))</f>
        <v>D</v>
      </c>
      <c r="BD72" s="509" t="str">
        <f>IF(M72='VT-PPL'!$Y$6,1,"")</f>
        <v/>
      </c>
      <c r="BE72" s="510" t="str">
        <f>IF(BD72="","",COUNTIF(BD$2:$BD72,BD72))</f>
        <v/>
      </c>
      <c r="BF72" s="509" t="str">
        <f>IF(P72='RT-PPL'!$Q$6,1,"")</f>
        <v/>
      </c>
      <c r="BG72" s="511" t="str">
        <f>IF(BF72="","",COUNTIF(BF$2:$BF72,BF72))</f>
        <v/>
      </c>
      <c r="BH72" s="508" t="str">
        <f>+IF(L72=HOMO!$K$4,1,"")</f>
        <v/>
      </c>
      <c r="BI72" s="510" t="str">
        <f>IF(BH72="","",COUNTIF(BH$2:$BH72,BH72))</f>
        <v/>
      </c>
      <c r="BJ72" s="509" t="str">
        <f>IF(AND(K72="A",M72=Prog!$L$12),1,"")</f>
        <v/>
      </c>
      <c r="BK72" s="510" t="str">
        <f>IF(BJ72="","",COUNTIF(BJ$2:$BJ72,BJ72))</f>
        <v/>
      </c>
      <c r="BL72" s="562">
        <v>67</v>
      </c>
    </row>
    <row r="73" spans="1:64" ht="18" customHeight="1">
      <c r="A73" s="454" t="str">
        <f t="shared" ref="A73:A74" si="77">F73&amp;G73&amp;I73</f>
        <v>GRAIRI OUSSAMATFT-II-PL-0312</v>
      </c>
      <c r="B73" s="455" t="str">
        <f>IF($G73="","",VLOOKUP($G73,WPS!$D$1:$AN$995,35,0))</f>
        <v>TFT II / TFT SUD GAZ 
FIELD DEVELOPMENT</v>
      </c>
      <c r="C73" s="455" t="str">
        <f>IF($G73="","",VLOOKUP($G73,WPS!$D$1:$AN$995,33,0))</f>
        <v>API 1104</v>
      </c>
      <c r="D73" s="455" t="str">
        <f>IF($G73="","",VLOOKUP($G73,WPS!$D$1:$AN$995,34,0))</f>
        <v>API 1104</v>
      </c>
      <c r="E73" s="673" t="s">
        <v>875</v>
      </c>
      <c r="F73" s="676" t="s">
        <v>985</v>
      </c>
      <c r="G73" s="674" t="s">
        <v>597</v>
      </c>
      <c r="H73" s="563" t="s">
        <v>397</v>
      </c>
      <c r="I73" s="475">
        <v>12</v>
      </c>
      <c r="J73" s="456">
        <v>11.13</v>
      </c>
      <c r="K73" s="456" t="s">
        <v>164</v>
      </c>
      <c r="L73" s="459">
        <v>46296</v>
      </c>
      <c r="M73" s="563" t="s">
        <v>523</v>
      </c>
      <c r="N73" s="563" t="s">
        <v>164</v>
      </c>
      <c r="O73" s="459">
        <v>46296</v>
      </c>
      <c r="P73" s="563" t="s">
        <v>536</v>
      </c>
      <c r="Q73" s="656" t="s">
        <v>991</v>
      </c>
      <c r="R73" s="656" t="s">
        <v>991</v>
      </c>
      <c r="S73" s="468" t="s">
        <v>993</v>
      </c>
      <c r="T73" s="459">
        <v>46298</v>
      </c>
      <c r="U73" s="563" t="str">
        <f t="shared" ref="U73:U74" si="78">H73</f>
        <v>API5L_X52</v>
      </c>
      <c r="V73" s="563" t="str">
        <f>IF($G73="","",VLOOKUP($G73,WPS!$D$1:$AL$995,17,0))</f>
        <v xml:space="preserve">SMAW :With/Without Backing </v>
      </c>
      <c r="W73" s="563" t="str">
        <f>IF($G73="","",VLOOKUP($G73,WPS!$D$1:$AL$995,25,0))</f>
        <v>WF-1b</v>
      </c>
      <c r="X73" s="563" t="str">
        <f>IF($G73="","",VLOOKUP($G73,WPS!$D$1:$AL$995,26,0))</f>
        <v>WF-1b</v>
      </c>
      <c r="Y73" s="563" t="str">
        <f>IF($G73="","",VLOOKUP($G73,WPS!$D$1:$AL$995,27,0))</f>
        <v>A5.1or A5.5</v>
      </c>
      <c r="Z73" s="563" t="str">
        <f>IF($G73="","",VLOOKUP($G73,WPS!$D$1:$AL$995,28,0))</f>
        <v>A5.1or A5.5</v>
      </c>
      <c r="AA73" s="563" t="str">
        <f t="shared" ref="AA73" si="79">IF(AND(D73="API 1104",BB73&lt;60.3),"Unlimited ",IF(AND(D73="API 1104",AND(BB73&gt;=60.3,BB73&lt;=323.85)),"≥ 2,3/8''  (60,3mm)",IF(AND(D73="API 1104",BB73&gt;323.85),"&gt; 12,750''  (323,9mm)",IF(AND(D73="ASME IX",BB73&lt;60.3),CONCATENATE("≥ ",I72,"''  ","(",BB73,"mm)"),IF(AND(D73="ASME IX",BB73="60,3"),"≥ 1''  (25mm)",IF(AND(D73="ASME IX",AND(BB73&gt;25,BB73&lt;73)),"≥ 1'' (25mm)",IF(AND(D73="ASME IX",BB73&gt;73),"&gt; 2,7/8''  (73mm)","")))))))</f>
        <v>≥ 2,3/8''  (60,3mm)</v>
      </c>
      <c r="AB73" s="563" t="str">
        <f t="shared" ref="AB73:AB74" si="80">IF(AND(D73="API 1104",BB73&lt;60.3),"&lt; 2,3/8''  60,3mm",IF(AND(D73="API 1104",AND(BB73&gt;=60.3,BB73&lt;=323.85)),"≤ 12,750''   323,9mm",IF(AND(D73="API 1104",BB73&gt;323.85),"Unlimited",IF(AND(D73="ASME IX",BB73&lt;25),"Unlimited",IF(AND(D73="ASME IX",AND(BB73&gt;25,BB73&lt;73)),"Unlimited",IF(AND(D73="ASME IX",BB73&gt;73),"Unlimited",""))))))</f>
        <v>≤ 12,750''   323,9mm</v>
      </c>
      <c r="AC73" s="563" t="str">
        <f t="shared" ref="AC73:AC74" si="81">IF(AND(D73="API 1104",J73&lt;3.9)," SMAW &lt;3,9 mm",IF(AND(D73="API 1104",AND(J73&gt;=3.9,J73&lt;19))," SMAW ≥  3,9 mm",IF(AND(D73="API 1104",J73&gt;=19),"SMAW &gt;=19mm",IF(AND(D73="ASME IX",AE73="gtaw",J73&lt;13),"GTAW ",IF(AND(D73="ASME IX",AE73="GTAW SMAW",J73&lt;13),"GTAW ≤ 8 mm",IF(AND(D73="ASME IX",AE73="GmAW fcAW",J73&lt;13),"GMAW ≤ 8 mm",IF(AND(D73="ASME IX",AE73="gtaw",J73&gt;=13),CONCATENATE("≤ ",J73*2," mm"),IF(AND(D73="ASME IX",J73&gt;=13,AE73="GTAW SMAW"),"GTAW ≤ 8mm",IF(AND(D73="ASME IX",J73&gt;=13,AE73="GmAW fcAW"),"GMAW ≤ 8mm","")))))))))</f>
        <v xml:space="preserve"> SMAW ≥  3,9 mm</v>
      </c>
      <c r="AD73" s="563" t="str">
        <f t="shared" ref="AD73:AD74" si="82">IF(AND(D73="API 1104",AE73="SMAW Mixte UP HILL/ Down hill",J73&lt;3.9),CONCATENATE("≤ ",MAX(1.5*J73,3.9),"mm"),IF(AND(D73="API 1104",AE73="SMAW UP HILL MONTANT",J73&lt;3.9),CONCATENATE("≤ ",MAX(1.5*J73,3.9),"mm"),IF(AND(D73="API 1104",AND(J73&gt;=3.9,J73&lt;19.05)),CONCATENATE("≤ ",MAX(1.5*J73,19.05),"mm"),IF(AND(D73="API 1104",J73&gt;=19.05),"ALL",IF(AND(D73="ASME IX",AE73="SMAW UP HILL MONTANT",J73&lt;17),CONCATENATE("≤ ",((J73)*2)," mm"),IF(AND(D73="ASME IX",J73&gt;=17),CONCATENATE("Unlimited"),IF(AND(D73="ASME IX",AE73="SMAW Mixte UP HILL/ Down hill",J73&lt;17),CONCATENATE("≤ ",((J73)*2)," mm"),IF(AND(D73="ASME IX",J73&gt;=17),CONCATENATE(" SMAW Unlimited"),IF(AND(D73="ASME IX",AE73="GTAW",J73&lt;=17),CONCATENATE( "≤ ",J73*2," mm"),IF(AND(D73="ASME IX",AE73="GTAW SMAW",J73&lt;=17),CONCATENATE("SMAW ≤ ",((J73-4)*2)," mm"),IF(AND(D73="ASME IX",J73&gt;=17,AE73="GTAW SMAW"),"SMAW Unlimited ",IF(AND(D73="ASME IX",AE73="GMAW FCAW",J73&lt;=17),CONCATENATE("FCAW ≤ ",((J73-4)*2)," mm"),IF(AND(D73="ASME IX",J73&gt;=17,AE73="GmAW fcAW"),"FCAW  Unlimited ","")))))))))))))</f>
        <v>≤ 19,05mm</v>
      </c>
      <c r="AE73" s="563" t="str">
        <f>IF(G73="","",VLOOKUP(G73,WPS!$D$1:$AH$4735,3,0))</f>
        <v>SMAW Mixte UP HILL/ Down hill</v>
      </c>
      <c r="AF73" s="563" t="str">
        <f>IF(AND($G73&lt;&gt;"",$D73="API 1104"),H34,IF(AND($G73&lt;&gt;"",$D73="ASME IX"),VLOOKUP($G73,WPS!$D$1:$AZ$995,42,0),""))</f>
        <v>API5L_X52</v>
      </c>
      <c r="AG73" s="563" t="str">
        <f>IF(G73="","",VLOOKUP(G73,WPS!$D$1:$AH$4735,2,0))</f>
        <v>D</v>
      </c>
      <c r="AH73" s="563" t="str">
        <f t="shared" ref="AH73:AH74" si="83">IF(AE73="SMAW Mixte UP HILL/ Down hill","5G",IF(AE73="SMAW UP HILL MONTANT","5G",IF(AE73="SMAW Downhill","5G",IF(AE73="GMAW FCAW","1G",IF(AE73="GTAW","6G",IF(AE73="GTAW SMAW","6G",""))))))</f>
        <v>5G</v>
      </c>
      <c r="AI73" s="563" t="str">
        <f t="shared" ref="AI73:AI74" si="84">IF(AE73="SMAW Mixte UP HILL/ Down hill","Manuel",IF(AE73="SMAW UP HILL MONTANT","Manuel",IF(AE73="GMAW FCAW","semi auto",IF(AE73="GTAW","Manuel",IF(AE73="GTAW SMAW","Manuel",IF(AE73="SMAW Downhill","Manuel",""))))))</f>
        <v>Manuel</v>
      </c>
      <c r="AJ73" s="563" t="s">
        <v>34</v>
      </c>
      <c r="AK73" s="563" t="str">
        <f t="shared" ref="AK73:AK74" si="85">IF(AE73="SMAW Mixte UP HILL/ Down hill","UP HILL/ Down hill Montant+Descendant",IF(AE73="SMAW UP HILL MONTANT","UP HILL   Montant",IF(AE73="GMAW FCAW","Rotation",IF(AE73="GTAW","UP HILL   Montant",IF(AE73="SMAW Downhill","SMAW Downhill",IF(AE73="GTAW SMAW","UP HILL   Montant",""))))))</f>
        <v>UP HILL/ Down hill Montant+Descendant</v>
      </c>
      <c r="AL73" s="563" t="str">
        <f>IF($G73="","",VLOOKUP($G73,WPS!$D$1:$AL$995,18,0))</f>
        <v>N/A</v>
      </c>
      <c r="AM73" s="563" t="str">
        <f>IF($G73="","",VLOOKUP($G73,WPS!$D$1:$AL$995,19,0))</f>
        <v>Grp F N°1</v>
      </c>
      <c r="AN73" s="563" t="str">
        <f>IF($G73="","",VLOOKUP($G73,WPS!$D$1:$AL$995,20,0))</f>
        <v>Grp F N°1</v>
      </c>
      <c r="AO73" s="563" t="str">
        <f>IF($G73="","",VLOOKUP($G73,WPS!$D$1:$AL$995,21,0))</f>
        <v>A5.1</v>
      </c>
      <c r="AP73" s="563" t="str">
        <f>IF($G73="","",VLOOKUP($G73,WPS!$D$1:$AL$995,22,0))</f>
        <v>A5.5</v>
      </c>
      <c r="AQ73" s="563" t="str">
        <f>IF($G73="","",VLOOKUP($G73,WPS!$D$1:$AL$995,23,0))</f>
        <v>E 6010</v>
      </c>
      <c r="AR73" s="563" t="str">
        <f>IF($G73="","",VLOOKUP($G73,WPS!$D$1:$AL$995,24,0))</f>
        <v>E 7010-P1</v>
      </c>
      <c r="AS73" s="563" t="str">
        <f t="shared" ref="AS73:AS74" si="86">IF(AH73="1G","F",IF(AH73="5G","V-H-O",IF(AH73="6G","ALL","")))</f>
        <v>V-H-O</v>
      </c>
      <c r="AT73" s="563" t="str">
        <f>IF($G73="","",VLOOKUP($G73,WPS!$D$1:$AL$995,29,0))</f>
        <v>DC</v>
      </c>
      <c r="AU73" s="563" t="str">
        <f>IF($G73="","",VLOOKUP($G73,WPS!$D$1:$AL$995,30,0))</f>
        <v>(+)</v>
      </c>
      <c r="AV73" s="563" t="str">
        <f>IF($G73="","",VLOOKUP($G73,WPS!$D$1:$AL$995,31,0))</f>
        <v>(+)</v>
      </c>
      <c r="AW73" s="563" t="str">
        <f t="shared" ref="AW73:AW74" si="87">IF(AE73="SMAW Mixte UP HILL/ Down hill","SMAW :,With/Without  SMAW : With",IF(AE73="SMAW UP HILL MONTANT","SMAW :With/Without  SMAW : With",IF(AE73="GMAW FCAW","GMAW :With/Without  FCAW  : With",IF(AE73="GTAW","GTAW :With / Without",IF(AE73="GTAW SMAW","GTAW :With/Without  SMAW : With","")))))</f>
        <v>SMAW :,With/Without  SMAW : With</v>
      </c>
      <c r="AX73" s="563" t="str">
        <f>IF($G73="","",VLOOKUP($G73,WPS!$D$1:$AL$995,15,0))</f>
        <v>50°C Min</v>
      </c>
      <c r="AY73" s="563" t="str">
        <f>IF($G73="","",VLOOKUP($G73,WPS!$D$1:$AX$995,44,0))</f>
        <v>ASME B31.3 édition 2020</v>
      </c>
      <c r="AZ73" s="563">
        <f>IFERROR(VLOOKUP(I73,Feuil1!$O$4:$P$34,2,0),"")</f>
        <v>323.85000000000002</v>
      </c>
      <c r="BA73" s="563"/>
      <c r="BB73" s="563">
        <f>IFERROR(VLOOKUP(I73,Feuil1!$O$4:$P$32,2,0),"")</f>
        <v>323.85000000000002</v>
      </c>
      <c r="BC73" s="563" t="str">
        <f>IF($G73="","",VLOOKUP($G73,WPS!$D$1:$AL$995,2,0))</f>
        <v>D</v>
      </c>
      <c r="BD73" s="509" t="str">
        <f>IF(M73='VT-PPL'!$Y$6,1,"")</f>
        <v/>
      </c>
      <c r="BE73" s="510" t="str">
        <f>IF(BD73="","",COUNTIF(BD$2:$BD73,BD73))</f>
        <v/>
      </c>
      <c r="BF73" s="509" t="str">
        <f>IF(P73='RT-PPL'!$Q$6,1,"")</f>
        <v/>
      </c>
      <c r="BG73" s="511" t="str">
        <f>IF(BF73="","",COUNTIF(BF$2:$BF73,BF73))</f>
        <v/>
      </c>
      <c r="BH73" s="508" t="str">
        <f>+IF(L73=HOMO!$K$4,1,"")</f>
        <v/>
      </c>
      <c r="BI73" s="510" t="str">
        <f>IF(BH73="","",COUNTIF(BH$2:$BH73,BH73))</f>
        <v/>
      </c>
      <c r="BJ73" s="509" t="str">
        <f>IF(AND(K73="A",M73=Prog!$L$12),1,"")</f>
        <v/>
      </c>
      <c r="BK73" s="510" t="str">
        <f>IF(BJ73="","",COUNTIF(BJ$2:$BJ73,BJ73))</f>
        <v/>
      </c>
      <c r="BL73" s="562">
        <v>68</v>
      </c>
    </row>
    <row r="74" spans="1:64" ht="18" customHeight="1">
      <c r="A74" s="454" t="str">
        <f t="shared" si="77"/>
        <v>MESFAT MOURADTFT-II-PL-0312</v>
      </c>
      <c r="B74" s="455" t="str">
        <f>IF($G74="","",VLOOKUP($G74,WPS!$D$1:$AN$995,35,0))</f>
        <v>TFT II / TFT SUD GAZ 
FIELD DEVELOPMENT</v>
      </c>
      <c r="C74" s="455" t="str">
        <f>IF($G74="","",VLOOKUP($G74,WPS!$D$1:$AN$995,33,0))</f>
        <v>API 1104</v>
      </c>
      <c r="D74" s="455" t="str">
        <f>IF($G74="","",VLOOKUP($G74,WPS!$D$1:$AN$995,34,0))</f>
        <v>API 1104</v>
      </c>
      <c r="E74" s="673" t="s">
        <v>876</v>
      </c>
      <c r="F74" s="677" t="s">
        <v>986</v>
      </c>
      <c r="G74" s="674" t="s">
        <v>597</v>
      </c>
      <c r="H74" s="563" t="s">
        <v>397</v>
      </c>
      <c r="I74" s="475">
        <v>12</v>
      </c>
      <c r="J74" s="456">
        <v>11.13</v>
      </c>
      <c r="K74" s="456" t="s">
        <v>164</v>
      </c>
      <c r="L74" s="459">
        <v>46296</v>
      </c>
      <c r="M74" s="563" t="s">
        <v>523</v>
      </c>
      <c r="N74" s="563" t="s">
        <v>164</v>
      </c>
      <c r="O74" s="459">
        <v>46296</v>
      </c>
      <c r="P74" s="563" t="s">
        <v>536</v>
      </c>
      <c r="Q74" s="656" t="s">
        <v>991</v>
      </c>
      <c r="R74" s="656" t="s">
        <v>991</v>
      </c>
      <c r="S74" s="468" t="s">
        <v>994</v>
      </c>
      <c r="T74" s="459">
        <v>46298</v>
      </c>
      <c r="U74" s="563" t="str">
        <f t="shared" si="78"/>
        <v>API5L_X52</v>
      </c>
      <c r="V74" s="563" t="str">
        <f>IF($G74="","",VLOOKUP($G74,WPS!$D$1:$AL$995,17,0))</f>
        <v xml:space="preserve">SMAW :With/Without Backing </v>
      </c>
      <c r="W74" s="563" t="str">
        <f>IF($G74="","",VLOOKUP($G74,WPS!$D$1:$AL$995,25,0))</f>
        <v>WF-1b</v>
      </c>
      <c r="X74" s="563" t="str">
        <f>IF($G74="","",VLOOKUP($G74,WPS!$D$1:$AL$995,26,0))</f>
        <v>WF-1b</v>
      </c>
      <c r="Y74" s="563" t="str">
        <f>IF($G74="","",VLOOKUP($G74,WPS!$D$1:$AL$995,27,0))</f>
        <v>A5.1or A5.5</v>
      </c>
      <c r="Z74" s="563" t="str">
        <f>IF($G74="","",VLOOKUP($G74,WPS!$D$1:$AL$995,28,0))</f>
        <v>A5.1or A5.5</v>
      </c>
      <c r="AA74" s="563" t="str">
        <f>IF(AND(D74="API 1104",BB74&lt;60.3),"Unlimited ",IF(AND(D74="API 1104",AND(BB74&gt;=60.3,BB74&lt;=323.85)),"≥ 2,3/8''  (60,3mm)",IF(AND(D74="API 1104",BB74&gt;323.85),"&gt; 12,750''  (323,9mm)",IF(AND(D74="ASME IX",BB74&lt;60.3),CONCATENATE("≥ ",I73,"''  ","(",BB74,"mm)"),IF(AND(D74="ASME IX",BB74="60,3"),"≥ 1''  (25mm)",IF(AND(D74="ASME IX",AND(BB74&gt;25,BB74&lt;73)),"≥ 1'' (25mm)",IF(AND(D74="ASME IX",BB74&gt;73),"&gt; 2,7/8''  (73mm)","")))))))</f>
        <v>≥ 2,3/8''  (60,3mm)</v>
      </c>
      <c r="AB74" s="563" t="str">
        <f t="shared" si="80"/>
        <v>≤ 12,750''   323,9mm</v>
      </c>
      <c r="AC74" s="563" t="str">
        <f t="shared" si="81"/>
        <v xml:space="preserve"> SMAW ≥  3,9 mm</v>
      </c>
      <c r="AD74" s="563" t="str">
        <f t="shared" si="82"/>
        <v>≤ 19,05mm</v>
      </c>
      <c r="AE74" s="563" t="str">
        <f>IF(G74="","",VLOOKUP(G74,WPS!$D$1:$AH$4735,3,0))</f>
        <v>SMAW Mixte UP HILL/ Down hill</v>
      </c>
      <c r="AF74" s="563" t="str">
        <f>IF(AND($G74&lt;&gt;"",$D74="API 1104"),H35,IF(AND($G74&lt;&gt;"",$D74="ASME IX"),VLOOKUP($G74,WPS!$D$1:$AZ$995,42,0),""))</f>
        <v>API5L_X52</v>
      </c>
      <c r="AG74" s="563" t="str">
        <f>IF(G74="","",VLOOKUP(G74,WPS!$D$1:$AH$4735,2,0))</f>
        <v>D</v>
      </c>
      <c r="AH74" s="563" t="str">
        <f t="shared" si="83"/>
        <v>5G</v>
      </c>
      <c r="AI74" s="563" t="str">
        <f t="shared" si="84"/>
        <v>Manuel</v>
      </c>
      <c r="AJ74" s="563" t="s">
        <v>34</v>
      </c>
      <c r="AK74" s="563" t="str">
        <f t="shared" si="85"/>
        <v>UP HILL/ Down hill Montant+Descendant</v>
      </c>
      <c r="AL74" s="563" t="str">
        <f>IF($G74="","",VLOOKUP($G74,WPS!$D$1:$AL$995,18,0))</f>
        <v>N/A</v>
      </c>
      <c r="AM74" s="563" t="str">
        <f>IF($G74="","",VLOOKUP($G74,WPS!$D$1:$AL$995,19,0))</f>
        <v>Grp F N°1</v>
      </c>
      <c r="AN74" s="563" t="str">
        <f>IF($G74="","",VLOOKUP($G74,WPS!$D$1:$AL$995,20,0))</f>
        <v>Grp F N°1</v>
      </c>
      <c r="AO74" s="563" t="str">
        <f>IF($G74="","",VLOOKUP($G74,WPS!$D$1:$AL$995,21,0))</f>
        <v>A5.1</v>
      </c>
      <c r="AP74" s="563" t="str">
        <f>IF($G74="","",VLOOKUP($G74,WPS!$D$1:$AL$995,22,0))</f>
        <v>A5.5</v>
      </c>
      <c r="AQ74" s="563" t="str">
        <f>IF($G74="","",VLOOKUP($G74,WPS!$D$1:$AL$995,23,0))</f>
        <v>E 6010</v>
      </c>
      <c r="AR74" s="563" t="str">
        <f>IF($G74="","",VLOOKUP($G74,WPS!$D$1:$AL$995,24,0))</f>
        <v>E 7010-P1</v>
      </c>
      <c r="AS74" s="563" t="str">
        <f t="shared" si="86"/>
        <v>V-H-O</v>
      </c>
      <c r="AT74" s="563" t="str">
        <f>IF($G74="","",VLOOKUP($G74,WPS!$D$1:$AL$995,29,0))</f>
        <v>DC</v>
      </c>
      <c r="AU74" s="563" t="str">
        <f>IF($G74="","",VLOOKUP($G74,WPS!$D$1:$AL$995,30,0))</f>
        <v>(+)</v>
      </c>
      <c r="AV74" s="563" t="str">
        <f>IF($G74="","",VLOOKUP($G74,WPS!$D$1:$AL$995,31,0))</f>
        <v>(+)</v>
      </c>
      <c r="AW74" s="563" t="str">
        <f t="shared" si="87"/>
        <v>SMAW :,With/Without  SMAW : With</v>
      </c>
      <c r="AX74" s="563" t="str">
        <f>IF($G74="","",VLOOKUP($G74,WPS!$D$1:$AL$995,15,0))</f>
        <v>50°C Min</v>
      </c>
      <c r="AY74" s="563" t="str">
        <f>IF($G74="","",VLOOKUP($G74,WPS!$D$1:$AX$995,44,0))</f>
        <v>ASME B31.3 édition 2020</v>
      </c>
      <c r="AZ74" s="563">
        <f>IFERROR(VLOOKUP(I74,Feuil1!$O$4:$P$34,2,0),"")</f>
        <v>323.85000000000002</v>
      </c>
      <c r="BA74" s="563"/>
      <c r="BB74" s="563">
        <f>IFERROR(VLOOKUP(I74,Feuil1!$O$4:$P$32,2,0),"")</f>
        <v>323.85000000000002</v>
      </c>
      <c r="BC74" s="563" t="str">
        <f>IF($G74="","",VLOOKUP($G74,WPS!$D$1:$AL$995,2,0))</f>
        <v>D</v>
      </c>
      <c r="BD74" s="509" t="str">
        <f>IF(M74='VT-PPL'!$Y$6,1,"")</f>
        <v/>
      </c>
      <c r="BE74" s="510" t="str">
        <f>IF(BD74="","",COUNTIF(BD$2:$BD74,BD74))</f>
        <v/>
      </c>
      <c r="BF74" s="509" t="str">
        <f>IF(P74='RT-PPL'!$Q$6,1,"")</f>
        <v/>
      </c>
      <c r="BG74" s="511" t="str">
        <f>IF(BF74="","",COUNTIF(BF$2:$BF74,BF74))</f>
        <v/>
      </c>
      <c r="BH74" s="508" t="str">
        <f>+IF(L74=HOMO!$K$4,1,"")</f>
        <v/>
      </c>
      <c r="BI74" s="510" t="str">
        <f>IF(BH74="","",COUNTIF(BH$2:$BH74,BH74))</f>
        <v/>
      </c>
      <c r="BJ74" s="509" t="str">
        <f>IF(AND(K74="A",M74=Prog!$L$12),1,"")</f>
        <v/>
      </c>
      <c r="BK74" s="510" t="str">
        <f>IF(BJ74="","",COUNTIF(BJ$2:$BJ74,BJ74))</f>
        <v/>
      </c>
      <c r="BL74" s="562">
        <v>69</v>
      </c>
    </row>
    <row r="75" spans="1:64" ht="18" customHeight="1">
      <c r="A75" s="454" t="str">
        <f t="shared" ref="A75:A80" si="88">F75&amp;G75&amp;I75</f>
        <v>DJELID LAHCENTFT-II-PL-0312</v>
      </c>
      <c r="B75" s="455" t="str">
        <f>IF($G75="","",VLOOKUP($G75,WPS!$D$1:$AN$995,35,0))</f>
        <v>TFT II / TFT SUD GAZ 
FIELD DEVELOPMENT</v>
      </c>
      <c r="C75" s="455" t="str">
        <f>IF($G75="","",VLOOKUP($G75,WPS!$D$1:$AN$995,33,0))</f>
        <v>API 1104</v>
      </c>
      <c r="D75" s="455" t="str">
        <f>IF($G75="","",VLOOKUP($G75,WPS!$D$1:$AN$995,34,0))</f>
        <v>API 1104</v>
      </c>
      <c r="E75" s="673" t="s">
        <v>877</v>
      </c>
      <c r="F75" s="676" t="s">
        <v>987</v>
      </c>
      <c r="G75" s="674" t="s">
        <v>597</v>
      </c>
      <c r="H75" s="563" t="s">
        <v>397</v>
      </c>
      <c r="I75" s="475">
        <v>12</v>
      </c>
      <c r="J75" s="456">
        <v>11.13</v>
      </c>
      <c r="K75" s="456" t="s">
        <v>164</v>
      </c>
      <c r="L75" s="459">
        <v>46296</v>
      </c>
      <c r="M75" s="563" t="s">
        <v>523</v>
      </c>
      <c r="N75" s="563" t="s">
        <v>613</v>
      </c>
      <c r="O75" s="459">
        <v>46296</v>
      </c>
      <c r="P75" s="563" t="s">
        <v>536</v>
      </c>
      <c r="Q75" s="656" t="s">
        <v>991</v>
      </c>
      <c r="R75" s="656" t="s">
        <v>991</v>
      </c>
      <c r="S75" s="468"/>
      <c r="T75" s="459"/>
      <c r="U75" s="563" t="str">
        <f t="shared" ref="U75:U80" si="89">H75</f>
        <v>API5L_X52</v>
      </c>
      <c r="V75" s="563" t="str">
        <f>IF($G75="","",VLOOKUP($G75,WPS!$D$1:$AL$995,17,0))</f>
        <v xml:space="preserve">SMAW :With/Without Backing </v>
      </c>
      <c r="W75" s="563" t="str">
        <f>IF($G75="","",VLOOKUP($G75,WPS!$D$1:$AL$995,25,0))</f>
        <v>WF-1b</v>
      </c>
      <c r="X75" s="563" t="str">
        <f>IF($G75="","",VLOOKUP($G75,WPS!$D$1:$AL$995,26,0))</f>
        <v>WF-1b</v>
      </c>
      <c r="Y75" s="563" t="str">
        <f>IF($G75="","",VLOOKUP($G75,WPS!$D$1:$AL$995,27,0))</f>
        <v>A5.1or A5.5</v>
      </c>
      <c r="Z75" s="563" t="str">
        <f>IF($G75="","",VLOOKUP($G75,WPS!$D$1:$AL$995,28,0))</f>
        <v>A5.1or A5.5</v>
      </c>
      <c r="AA75" s="563" t="str">
        <f t="shared" ref="AA75:AA80" si="90">IF(AND(D75="API 1104",BB75&lt;60.3),"Unlimited ",IF(AND(D75="API 1104",AND(BB75&gt;=60.3,BB75&lt;=323.85)),"≥ 2,3/8''  (60,3mm)",IF(AND(D75="API 1104",BB75&gt;323.85),"&gt; 12,750''  (323,9mm)",IF(AND(D75="ASME IX",BB75&lt;60.3),CONCATENATE("≥ ",I74,"''  ","(",BB75,"mm)"),IF(AND(D75="ASME IX",BB75="60,3"),"≥ 1''  (25mm)",IF(AND(D75="ASME IX",AND(BB75&gt;25,BB75&lt;73)),"≥ 1'' (25mm)",IF(AND(D75="ASME IX",BB75&gt;73),"&gt; 2,7/8''  (73mm)","")))))))</f>
        <v>≥ 2,3/8''  (60,3mm)</v>
      </c>
      <c r="AB75" s="563" t="str">
        <f t="shared" ref="AB75:AB80" si="91">IF(AND(D75="API 1104",BB75&lt;60.3),"&lt; 2,3/8''  60,3mm",IF(AND(D75="API 1104",AND(BB75&gt;=60.3,BB75&lt;=323.85)),"≤ 12,750''   323,9mm",IF(AND(D75="API 1104",BB75&gt;323.85),"Unlimited",IF(AND(D75="ASME IX",BB75&lt;25),"Unlimited",IF(AND(D75="ASME IX",AND(BB75&gt;25,BB75&lt;73)),"Unlimited",IF(AND(D75="ASME IX",BB75&gt;73),"Unlimited",""))))))</f>
        <v>≤ 12,750''   323,9mm</v>
      </c>
      <c r="AC75" s="563" t="str">
        <f t="shared" ref="AC75:AC80" si="92">IF(AND(D75="API 1104",J75&lt;3.9)," SMAW &lt;3,9 mm",IF(AND(D75="API 1104",AND(J75&gt;=3.9,J75&lt;19))," SMAW ≥  3,9 mm",IF(AND(D75="API 1104",J75&gt;=19),"SMAW &gt;=19mm",IF(AND(D75="ASME IX",AE75="gtaw",J75&lt;13),"GTAW ",IF(AND(D75="ASME IX",AE75="GTAW SMAW",J75&lt;13),"GTAW ≤ 8 mm",IF(AND(D75="ASME IX",AE75="GmAW fcAW",J75&lt;13),"GMAW ≤ 8 mm",IF(AND(D75="ASME IX",AE75="gtaw",J75&gt;=13),CONCATENATE("≤ ",J75*2," mm"),IF(AND(D75="ASME IX",J75&gt;=13,AE75="GTAW SMAW"),"GTAW ≤ 8mm",IF(AND(D75="ASME IX",J75&gt;=13,AE75="GmAW fcAW"),"GMAW ≤ 8mm","")))))))))</f>
        <v xml:space="preserve"> SMAW ≥  3,9 mm</v>
      </c>
      <c r="AD75" s="563" t="str">
        <f t="shared" ref="AD75:AD80" si="93">IF(AND(D75="API 1104",AE75="SMAW Mixte UP HILL/ Down hill",J75&lt;3.9),CONCATENATE("≤ ",MAX(1.5*J75,3.9),"mm"),IF(AND(D75="API 1104",AE75="SMAW UP HILL MONTANT",J75&lt;3.9),CONCATENATE("≤ ",MAX(1.5*J75,3.9),"mm"),IF(AND(D75="API 1104",AND(J75&gt;=3.9,J75&lt;19.05)),CONCATENATE("≤ ",MAX(1.5*J75,19.05),"mm"),IF(AND(D75="API 1104",J75&gt;=19.05),"ALL",IF(AND(D75="ASME IX",AE75="SMAW UP HILL MONTANT",J75&lt;17),CONCATENATE("≤ ",((J75)*2)," mm"),IF(AND(D75="ASME IX",J75&gt;=17),CONCATENATE("Unlimited"),IF(AND(D75="ASME IX",AE75="SMAW Mixte UP HILL/ Down hill",J75&lt;17),CONCATENATE("≤ ",((J75)*2)," mm"),IF(AND(D75="ASME IX",J75&gt;=17),CONCATENATE(" SMAW Unlimited"),IF(AND(D75="ASME IX",AE75="GTAW",J75&lt;=17),CONCATENATE( "≤ ",J75*2," mm"),IF(AND(D75="ASME IX",AE75="GTAW SMAW",J75&lt;=17),CONCATENATE("SMAW ≤ ",((J75-4)*2)," mm"),IF(AND(D75="ASME IX",J75&gt;=17,AE75="GTAW SMAW"),"SMAW Unlimited ",IF(AND(D75="ASME IX",AE75="GMAW FCAW",J75&lt;=17),CONCATENATE("FCAW ≤ ",((J75-4)*2)," mm"),IF(AND(D75="ASME IX",J75&gt;=17,AE75="GmAW fcAW"),"FCAW  Unlimited ","")))))))))))))</f>
        <v>≤ 19,05mm</v>
      </c>
      <c r="AE75" s="563" t="str">
        <f>IF(G75="","",VLOOKUP(G75,WPS!$D$1:$AH$4735,3,0))</f>
        <v>SMAW Mixte UP HILL/ Down hill</v>
      </c>
      <c r="AF75" s="563" t="str">
        <f>IF(AND($G75&lt;&gt;"",$D75="API 1104"),H36,IF(AND($G75&lt;&gt;"",$D75="ASME IX"),VLOOKUP($G75,WPS!$D$1:$AZ$995,42,0),""))</f>
        <v>API5L_X52</v>
      </c>
      <c r="AG75" s="563" t="str">
        <f>IF(G75="","",VLOOKUP(G75,WPS!$D$1:$AH$4735,2,0))</f>
        <v>D</v>
      </c>
      <c r="AH75" s="563" t="str">
        <f t="shared" ref="AH75:AH80" si="94">IF(AE75="SMAW Mixte UP HILL/ Down hill","5G",IF(AE75="SMAW UP HILL MONTANT","5G",IF(AE75="SMAW Downhill","5G",IF(AE75="GMAW FCAW","1G",IF(AE75="GTAW","6G",IF(AE75="GTAW SMAW","6G",""))))))</f>
        <v>5G</v>
      </c>
      <c r="AI75" s="563" t="str">
        <f t="shared" ref="AI75:AI80" si="95">IF(AE75="SMAW Mixte UP HILL/ Down hill","Manuel",IF(AE75="SMAW UP HILL MONTANT","Manuel",IF(AE75="GMAW FCAW","semi auto",IF(AE75="GTAW","Manuel",IF(AE75="GTAW SMAW","Manuel",IF(AE75="SMAW Downhill","Manuel",""))))))</f>
        <v>Manuel</v>
      </c>
      <c r="AJ75" s="563" t="s">
        <v>34</v>
      </c>
      <c r="AK75" s="563" t="str">
        <f t="shared" ref="AK75:AK80" si="96">IF(AE75="SMAW Mixte UP HILL/ Down hill","UP HILL/ Down hill Montant+Descendant",IF(AE75="SMAW UP HILL MONTANT","UP HILL   Montant",IF(AE75="GMAW FCAW","Rotation",IF(AE75="GTAW","UP HILL   Montant",IF(AE75="SMAW Downhill","SMAW Downhill",IF(AE75="GTAW SMAW","UP HILL   Montant",""))))))</f>
        <v>UP HILL/ Down hill Montant+Descendant</v>
      </c>
      <c r="AL75" s="563" t="str">
        <f>IF($G75="","",VLOOKUP($G75,WPS!$D$1:$AL$995,18,0))</f>
        <v>N/A</v>
      </c>
      <c r="AM75" s="563" t="str">
        <f>IF($G75="","",VLOOKUP($G75,WPS!$D$1:$AL$995,19,0))</f>
        <v>Grp F N°1</v>
      </c>
      <c r="AN75" s="563" t="str">
        <f>IF($G75="","",VLOOKUP($G75,WPS!$D$1:$AL$995,20,0))</f>
        <v>Grp F N°1</v>
      </c>
      <c r="AO75" s="563" t="str">
        <f>IF($G75="","",VLOOKUP($G75,WPS!$D$1:$AL$995,21,0))</f>
        <v>A5.1</v>
      </c>
      <c r="AP75" s="563" t="str">
        <f>IF($G75="","",VLOOKUP($G75,WPS!$D$1:$AL$995,22,0))</f>
        <v>A5.5</v>
      </c>
      <c r="AQ75" s="563" t="str">
        <f>IF($G75="","",VLOOKUP($G75,WPS!$D$1:$AL$995,23,0))</f>
        <v>E 6010</v>
      </c>
      <c r="AR75" s="563" t="str">
        <f>IF($G75="","",VLOOKUP($G75,WPS!$D$1:$AL$995,24,0))</f>
        <v>E 7010-P1</v>
      </c>
      <c r="AS75" s="563" t="str">
        <f t="shared" ref="AS75:AS80" si="97">IF(AH75="1G","F",IF(AH75="5G","V-H-O",IF(AH75="6G","ALL","")))</f>
        <v>V-H-O</v>
      </c>
      <c r="AT75" s="563" t="str">
        <f>IF($G75="","",VLOOKUP($G75,WPS!$D$1:$AL$995,29,0))</f>
        <v>DC</v>
      </c>
      <c r="AU75" s="563" t="str">
        <f>IF($G75="","",VLOOKUP($G75,WPS!$D$1:$AL$995,30,0))</f>
        <v>(+)</v>
      </c>
      <c r="AV75" s="563" t="str">
        <f>IF($G75="","",VLOOKUP($G75,WPS!$D$1:$AL$995,31,0))</f>
        <v>(+)</v>
      </c>
      <c r="AW75" s="563" t="str">
        <f t="shared" ref="AW75:AW80" si="98">IF(AE75="SMAW Mixte UP HILL/ Down hill","SMAW :,With/Without  SMAW : With",IF(AE75="SMAW UP HILL MONTANT","SMAW :With/Without  SMAW : With",IF(AE75="GMAW FCAW","GMAW :With/Without  FCAW  : With",IF(AE75="GTAW","GTAW :With / Without",IF(AE75="GTAW SMAW","GTAW :With/Without  SMAW : With","")))))</f>
        <v>SMAW :,With/Without  SMAW : With</v>
      </c>
      <c r="AX75" s="563" t="str">
        <f>IF($G75="","",VLOOKUP($G75,WPS!$D$1:$AL$995,15,0))</f>
        <v>50°C Min</v>
      </c>
      <c r="AY75" s="563" t="str">
        <f>IF($G75="","",VLOOKUP($G75,WPS!$D$1:$AX$995,44,0))</f>
        <v>ASME B31.3 édition 2020</v>
      </c>
      <c r="AZ75" s="563">
        <f>IFERROR(VLOOKUP(I75,Feuil1!$O$4:$P$34,2,0),"")</f>
        <v>323.85000000000002</v>
      </c>
      <c r="BA75" s="563"/>
      <c r="BB75" s="563">
        <f>IFERROR(VLOOKUP(I75,Feuil1!$O$4:$P$32,2,0),"")</f>
        <v>323.85000000000002</v>
      </c>
      <c r="BC75" s="563" t="str">
        <f>IF($G75="","",VLOOKUP($G75,WPS!$D$1:$AL$995,2,0))</f>
        <v>D</v>
      </c>
      <c r="BD75" s="509" t="str">
        <f>IF(M75='VT-PPL'!$Y$6,1,"")</f>
        <v/>
      </c>
      <c r="BE75" s="510" t="str">
        <f>IF(BD75="","",COUNTIF(BD$2:$BD75,BD75))</f>
        <v/>
      </c>
      <c r="BF75" s="509" t="str">
        <f>IF(P75='RT-PPL'!$Q$6,1,"")</f>
        <v/>
      </c>
      <c r="BG75" s="511" t="str">
        <f>IF(BF75="","",COUNTIF(BF$2:$BF75,BF75))</f>
        <v/>
      </c>
      <c r="BH75" s="508" t="str">
        <f>+IF(L75=HOMO!$K$4,1,"")</f>
        <v/>
      </c>
      <c r="BI75" s="510" t="str">
        <f>IF(BH75="","",COUNTIF(BH$2:$BH75,BH75))</f>
        <v/>
      </c>
      <c r="BJ75" s="509" t="str">
        <f>IF(AND(K75="A",M75=Prog!$L$12),1,"")</f>
        <v/>
      </c>
      <c r="BK75" s="510" t="str">
        <f>IF(BJ75="","",COUNTIF(BJ$2:$BJ75,BJ75))</f>
        <v/>
      </c>
      <c r="BL75" s="562">
        <v>70</v>
      </c>
    </row>
    <row r="76" spans="1:64" ht="18" customHeight="1">
      <c r="A76" s="454" t="str">
        <f t="shared" si="88"/>
        <v>BENAOUDA HOUARITFT-II-PL-0312</v>
      </c>
      <c r="B76" s="455" t="str">
        <f>IF($G76="","",VLOOKUP($G76,WPS!$D$1:$AN$995,35,0))</f>
        <v>TFT II / TFT SUD GAZ 
FIELD DEVELOPMENT</v>
      </c>
      <c r="C76" s="455" t="str">
        <f>IF($G76="","",VLOOKUP($G76,WPS!$D$1:$AN$995,33,0))</f>
        <v>API 1104</v>
      </c>
      <c r="D76" s="455" t="str">
        <f>IF($G76="","",VLOOKUP($G76,WPS!$D$1:$AN$995,34,0))</f>
        <v>API 1104</v>
      </c>
      <c r="E76" s="673" t="s">
        <v>449</v>
      </c>
      <c r="F76" s="677" t="s">
        <v>988</v>
      </c>
      <c r="G76" s="674" t="s">
        <v>597</v>
      </c>
      <c r="H76" s="563" t="s">
        <v>397</v>
      </c>
      <c r="I76" s="475">
        <v>12</v>
      </c>
      <c r="J76" s="456">
        <v>11.13</v>
      </c>
      <c r="K76" s="456" t="s">
        <v>164</v>
      </c>
      <c r="L76" s="459">
        <v>46296</v>
      </c>
      <c r="M76" s="563" t="s">
        <v>523</v>
      </c>
      <c r="N76" s="563" t="s">
        <v>164</v>
      </c>
      <c r="O76" s="459">
        <v>46298</v>
      </c>
      <c r="P76" s="563" t="s">
        <v>536</v>
      </c>
      <c r="Q76" s="656" t="s">
        <v>991</v>
      </c>
      <c r="R76" s="656" t="s">
        <v>991</v>
      </c>
      <c r="S76" s="468" t="s">
        <v>995</v>
      </c>
      <c r="T76" s="459">
        <v>46298</v>
      </c>
      <c r="U76" s="563" t="str">
        <f t="shared" si="89"/>
        <v>API5L_X52</v>
      </c>
      <c r="V76" s="563" t="str">
        <f>IF($G76="","",VLOOKUP($G76,WPS!$D$1:$AL$995,17,0))</f>
        <v xml:space="preserve">SMAW :With/Without Backing </v>
      </c>
      <c r="W76" s="563" t="str">
        <f>IF($G76="","",VLOOKUP($G76,WPS!$D$1:$AL$995,25,0))</f>
        <v>WF-1b</v>
      </c>
      <c r="X76" s="563" t="str">
        <f>IF($G76="","",VLOOKUP($G76,WPS!$D$1:$AL$995,26,0))</f>
        <v>WF-1b</v>
      </c>
      <c r="Y76" s="563" t="str">
        <f>IF($G76="","",VLOOKUP($G76,WPS!$D$1:$AL$995,27,0))</f>
        <v>A5.1or A5.5</v>
      </c>
      <c r="Z76" s="563" t="str">
        <f>IF($G76="","",VLOOKUP($G76,WPS!$D$1:$AL$995,28,0))</f>
        <v>A5.1or A5.5</v>
      </c>
      <c r="AA76" s="563" t="str">
        <f t="shared" si="90"/>
        <v>≥ 2,3/8''  (60,3mm)</v>
      </c>
      <c r="AB76" s="563" t="str">
        <f t="shared" si="91"/>
        <v>≤ 12,750''   323,9mm</v>
      </c>
      <c r="AC76" s="563" t="str">
        <f t="shared" si="92"/>
        <v xml:space="preserve"> SMAW ≥  3,9 mm</v>
      </c>
      <c r="AD76" s="563" t="str">
        <f t="shared" si="93"/>
        <v>≤ 19,05mm</v>
      </c>
      <c r="AE76" s="563" t="str">
        <f>IF(G76="","",VLOOKUP(G76,WPS!$D$1:$AH$4735,3,0))</f>
        <v>SMAW Mixte UP HILL/ Down hill</v>
      </c>
      <c r="AF76" s="563" t="str">
        <f>IF(AND($G76&lt;&gt;"",$D76="API 1104"),H37,IF(AND($G76&lt;&gt;"",$D76="ASME IX"),VLOOKUP($G76,WPS!$D$1:$AZ$995,42,0),""))</f>
        <v>API5L_X52</v>
      </c>
      <c r="AG76" s="563" t="str">
        <f>IF(G76="","",VLOOKUP(G76,WPS!$D$1:$AH$4735,2,0))</f>
        <v>D</v>
      </c>
      <c r="AH76" s="563" t="str">
        <f t="shared" si="94"/>
        <v>5G</v>
      </c>
      <c r="AI76" s="563" t="str">
        <f t="shared" si="95"/>
        <v>Manuel</v>
      </c>
      <c r="AJ76" s="563" t="s">
        <v>34</v>
      </c>
      <c r="AK76" s="563" t="str">
        <f t="shared" si="96"/>
        <v>UP HILL/ Down hill Montant+Descendant</v>
      </c>
      <c r="AL76" s="563" t="str">
        <f>IF($G76="","",VLOOKUP($G76,WPS!$D$1:$AL$995,18,0))</f>
        <v>N/A</v>
      </c>
      <c r="AM76" s="563" t="str">
        <f>IF($G76="","",VLOOKUP($G76,WPS!$D$1:$AL$995,19,0))</f>
        <v>Grp F N°1</v>
      </c>
      <c r="AN76" s="563" t="str">
        <f>IF($G76="","",VLOOKUP($G76,WPS!$D$1:$AL$995,20,0))</f>
        <v>Grp F N°1</v>
      </c>
      <c r="AO76" s="563" t="str">
        <f>IF($G76="","",VLOOKUP($G76,WPS!$D$1:$AL$995,21,0))</f>
        <v>A5.1</v>
      </c>
      <c r="AP76" s="563" t="str">
        <f>IF($G76="","",VLOOKUP($G76,WPS!$D$1:$AL$995,22,0))</f>
        <v>A5.5</v>
      </c>
      <c r="AQ76" s="563" t="str">
        <f>IF($G76="","",VLOOKUP($G76,WPS!$D$1:$AL$995,23,0))</f>
        <v>E 6010</v>
      </c>
      <c r="AR76" s="563" t="str">
        <f>IF($G76="","",VLOOKUP($G76,WPS!$D$1:$AL$995,24,0))</f>
        <v>E 7010-P1</v>
      </c>
      <c r="AS76" s="563" t="str">
        <f t="shared" si="97"/>
        <v>V-H-O</v>
      </c>
      <c r="AT76" s="563" t="str">
        <f>IF($G76="","",VLOOKUP($G76,WPS!$D$1:$AL$995,29,0))</f>
        <v>DC</v>
      </c>
      <c r="AU76" s="563" t="str">
        <f>IF($G76="","",VLOOKUP($G76,WPS!$D$1:$AL$995,30,0))</f>
        <v>(+)</v>
      </c>
      <c r="AV76" s="563" t="str">
        <f>IF($G76="","",VLOOKUP($G76,WPS!$D$1:$AL$995,31,0))</f>
        <v>(+)</v>
      </c>
      <c r="AW76" s="563" t="str">
        <f t="shared" si="98"/>
        <v>SMAW :,With/Without  SMAW : With</v>
      </c>
      <c r="AX76" s="563" t="str">
        <f>IF($G76="","",VLOOKUP($G76,WPS!$D$1:$AL$995,15,0))</f>
        <v>50°C Min</v>
      </c>
      <c r="AY76" s="563" t="str">
        <f>IF($G76="","",VLOOKUP($G76,WPS!$D$1:$AX$995,44,0))</f>
        <v>ASME B31.3 édition 2020</v>
      </c>
      <c r="AZ76" s="563">
        <f>IFERROR(VLOOKUP(I76,Feuil1!$O$4:$P$34,2,0),"")</f>
        <v>323.85000000000002</v>
      </c>
      <c r="BA76" s="563"/>
      <c r="BB76" s="563">
        <f>IFERROR(VLOOKUP(I76,Feuil1!$O$4:$P$32,2,0),"")</f>
        <v>323.85000000000002</v>
      </c>
      <c r="BC76" s="563" t="str">
        <f>IF($G76="","",VLOOKUP($G76,WPS!$D$1:$AL$995,2,0))</f>
        <v>D</v>
      </c>
      <c r="BD76" s="509" t="str">
        <f>IF(M76='VT-PPL'!$Y$6,1,"")</f>
        <v/>
      </c>
      <c r="BE76" s="510" t="str">
        <f>IF(BD76="","",COUNTIF(BD$2:$BD76,BD76))</f>
        <v/>
      </c>
      <c r="BF76" s="509" t="str">
        <f>IF(P76='RT-PPL'!$Q$6,1,"")</f>
        <v/>
      </c>
      <c r="BG76" s="511" t="str">
        <f>IF(BF76="","",COUNTIF(BF$2:$BF76,BF76))</f>
        <v/>
      </c>
      <c r="BH76" s="508" t="str">
        <f>+IF(L76=HOMO!$K$4,1,"")</f>
        <v/>
      </c>
      <c r="BI76" s="510" t="str">
        <f>IF(BH76="","",COUNTIF(BH$2:$BH76,BH76))</f>
        <v/>
      </c>
      <c r="BJ76" s="509" t="str">
        <f>IF(AND(K76="A",M76=Prog!$L$12),1,"")</f>
        <v/>
      </c>
      <c r="BK76" s="510" t="str">
        <f>IF(BJ76="","",COUNTIF(BJ$2:$BJ76,BJ76))</f>
        <v/>
      </c>
      <c r="BL76" s="562">
        <v>71</v>
      </c>
    </row>
    <row r="77" spans="1:64" ht="18" customHeight="1">
      <c r="A77" s="454" t="str">
        <f t="shared" si="88"/>
        <v>BOUSMAHA MOHAMEDTFT-II-PL-0312</v>
      </c>
      <c r="B77" s="455" t="str">
        <f>IF($G77="","",VLOOKUP($G77,WPS!$D$1:$AN$995,35,0))</f>
        <v>TFT II / TFT SUD GAZ 
FIELD DEVELOPMENT</v>
      </c>
      <c r="C77" s="455" t="str">
        <f>IF($G77="","",VLOOKUP($G77,WPS!$D$1:$AN$995,33,0))</f>
        <v>API 1104</v>
      </c>
      <c r="D77" s="455" t="str">
        <f>IF($G77="","",VLOOKUP($G77,WPS!$D$1:$AN$995,34,0))</f>
        <v>API 1104</v>
      </c>
      <c r="E77" s="673" t="s">
        <v>878</v>
      </c>
      <c r="F77" s="677" t="s">
        <v>989</v>
      </c>
      <c r="G77" s="674" t="s">
        <v>597</v>
      </c>
      <c r="H77" s="563" t="s">
        <v>397</v>
      </c>
      <c r="I77" s="475">
        <v>12</v>
      </c>
      <c r="J77" s="456">
        <v>11.13</v>
      </c>
      <c r="K77" s="456" t="s">
        <v>164</v>
      </c>
      <c r="L77" s="459">
        <v>46296</v>
      </c>
      <c r="M77" s="563" t="s">
        <v>523</v>
      </c>
      <c r="N77" s="563" t="s">
        <v>613</v>
      </c>
      <c r="O77" s="459">
        <v>46298</v>
      </c>
      <c r="P77" s="563" t="s">
        <v>536</v>
      </c>
      <c r="Q77" s="656" t="s">
        <v>991</v>
      </c>
      <c r="R77" s="656" t="s">
        <v>991</v>
      </c>
      <c r="S77" s="468"/>
      <c r="T77" s="459"/>
      <c r="U77" s="563" t="str">
        <f t="shared" si="89"/>
        <v>API5L_X52</v>
      </c>
      <c r="V77" s="563" t="str">
        <f>IF($G77="","",VLOOKUP($G77,WPS!$D$1:$AL$995,17,0))</f>
        <v xml:space="preserve">SMAW :With/Without Backing </v>
      </c>
      <c r="W77" s="563" t="str">
        <f>IF($G77="","",VLOOKUP($G77,WPS!$D$1:$AL$995,25,0))</f>
        <v>WF-1b</v>
      </c>
      <c r="X77" s="563" t="str">
        <f>IF($G77="","",VLOOKUP($G77,WPS!$D$1:$AL$995,26,0))</f>
        <v>WF-1b</v>
      </c>
      <c r="Y77" s="563" t="str">
        <f>IF($G77="","",VLOOKUP($G77,WPS!$D$1:$AL$995,27,0))</f>
        <v>A5.1or A5.5</v>
      </c>
      <c r="Z77" s="563" t="str">
        <f>IF($G77="","",VLOOKUP($G77,WPS!$D$1:$AL$995,28,0))</f>
        <v>A5.1or A5.5</v>
      </c>
      <c r="AA77" s="563" t="str">
        <f t="shared" si="90"/>
        <v>≥ 2,3/8''  (60,3mm)</v>
      </c>
      <c r="AB77" s="563" t="str">
        <f t="shared" si="91"/>
        <v>≤ 12,750''   323,9mm</v>
      </c>
      <c r="AC77" s="563" t="str">
        <f t="shared" si="92"/>
        <v xml:space="preserve"> SMAW ≥  3,9 mm</v>
      </c>
      <c r="AD77" s="563" t="str">
        <f t="shared" si="93"/>
        <v>≤ 19,05mm</v>
      </c>
      <c r="AE77" s="563" t="str">
        <f>IF(G77="","",VLOOKUP(G77,WPS!$D$1:$AH$4735,3,0))</f>
        <v>SMAW Mixte UP HILL/ Down hill</v>
      </c>
      <c r="AF77" s="563" t="str">
        <f>IF(AND($G77&lt;&gt;"",$D77="API 1104"),H38,IF(AND($G77&lt;&gt;"",$D77="ASME IX"),VLOOKUP($G77,WPS!$D$1:$AZ$995,42,0),""))</f>
        <v>API5L_X52</v>
      </c>
      <c r="AG77" s="563" t="str">
        <f>IF(G77="","",VLOOKUP(G77,WPS!$D$1:$AH$4735,2,0))</f>
        <v>D</v>
      </c>
      <c r="AH77" s="563" t="str">
        <f t="shared" si="94"/>
        <v>5G</v>
      </c>
      <c r="AI77" s="563" t="str">
        <f t="shared" si="95"/>
        <v>Manuel</v>
      </c>
      <c r="AJ77" s="563" t="s">
        <v>34</v>
      </c>
      <c r="AK77" s="563" t="str">
        <f t="shared" si="96"/>
        <v>UP HILL/ Down hill Montant+Descendant</v>
      </c>
      <c r="AL77" s="563" t="str">
        <f>IF($G77="","",VLOOKUP($G77,WPS!$D$1:$AL$995,18,0))</f>
        <v>N/A</v>
      </c>
      <c r="AM77" s="563" t="str">
        <f>IF($G77="","",VLOOKUP($G77,WPS!$D$1:$AL$995,19,0))</f>
        <v>Grp F N°1</v>
      </c>
      <c r="AN77" s="563" t="str">
        <f>IF($G77="","",VLOOKUP($G77,WPS!$D$1:$AL$995,20,0))</f>
        <v>Grp F N°1</v>
      </c>
      <c r="AO77" s="563" t="str">
        <f>IF($G77="","",VLOOKUP($G77,WPS!$D$1:$AL$995,21,0))</f>
        <v>A5.1</v>
      </c>
      <c r="AP77" s="563" t="str">
        <f>IF($G77="","",VLOOKUP($G77,WPS!$D$1:$AL$995,22,0))</f>
        <v>A5.5</v>
      </c>
      <c r="AQ77" s="563" t="str">
        <f>IF($G77="","",VLOOKUP($G77,WPS!$D$1:$AL$995,23,0))</f>
        <v>E 6010</v>
      </c>
      <c r="AR77" s="563" t="str">
        <f>IF($G77="","",VLOOKUP($G77,WPS!$D$1:$AL$995,24,0))</f>
        <v>E 7010-P1</v>
      </c>
      <c r="AS77" s="563" t="str">
        <f t="shared" si="97"/>
        <v>V-H-O</v>
      </c>
      <c r="AT77" s="563" t="str">
        <f>IF($G77="","",VLOOKUP($G77,WPS!$D$1:$AL$995,29,0))</f>
        <v>DC</v>
      </c>
      <c r="AU77" s="563" t="str">
        <f>IF($G77="","",VLOOKUP($G77,WPS!$D$1:$AL$995,30,0))</f>
        <v>(+)</v>
      </c>
      <c r="AV77" s="563" t="str">
        <f>IF($G77="","",VLOOKUP($G77,WPS!$D$1:$AL$995,31,0))</f>
        <v>(+)</v>
      </c>
      <c r="AW77" s="563" t="str">
        <f t="shared" si="98"/>
        <v>SMAW :,With/Without  SMAW : With</v>
      </c>
      <c r="AX77" s="563" t="str">
        <f>IF($G77="","",VLOOKUP($G77,WPS!$D$1:$AL$995,15,0))</f>
        <v>50°C Min</v>
      </c>
      <c r="AY77" s="563" t="str">
        <f>IF($G77="","",VLOOKUP($G77,WPS!$D$1:$AX$995,44,0))</f>
        <v>ASME B31.3 édition 2020</v>
      </c>
      <c r="AZ77" s="563">
        <f>IFERROR(VLOOKUP(I77,Feuil1!$O$4:$P$34,2,0),"")</f>
        <v>323.85000000000002</v>
      </c>
      <c r="BA77" s="563"/>
      <c r="BB77" s="563">
        <f>IFERROR(VLOOKUP(I77,Feuil1!$O$4:$P$32,2,0),"")</f>
        <v>323.85000000000002</v>
      </c>
      <c r="BC77" s="563" t="str">
        <f>IF($G77="","",VLOOKUP($G77,WPS!$D$1:$AL$995,2,0))</f>
        <v>D</v>
      </c>
      <c r="BD77" s="509" t="str">
        <f>IF(M77='VT-PPL'!$Y$6,1,"")</f>
        <v/>
      </c>
      <c r="BE77" s="510" t="str">
        <f>IF(BD77="","",COUNTIF(BD$2:$BD77,BD77))</f>
        <v/>
      </c>
      <c r="BF77" s="509" t="str">
        <f>IF(P77='RT-PPL'!$Q$6,1,"")</f>
        <v/>
      </c>
      <c r="BG77" s="511" t="str">
        <f>IF(BF77="","",COUNTIF(BF$2:$BF77,BF77))</f>
        <v/>
      </c>
      <c r="BH77" s="508" t="str">
        <f>+IF(L77=HOMO!$K$4,1,"")</f>
        <v/>
      </c>
      <c r="BI77" s="510" t="str">
        <f>IF(BH77="","",COUNTIF(BH$2:$BH77,BH77))</f>
        <v/>
      </c>
      <c r="BJ77" s="509" t="str">
        <f>IF(AND(K77="A",M77=Prog!$L$12),1,"")</f>
        <v/>
      </c>
      <c r="BK77" s="510" t="str">
        <f>IF(BJ77="","",COUNTIF(BJ$2:$BJ77,BJ77))</f>
        <v/>
      </c>
      <c r="BL77" s="562">
        <v>72</v>
      </c>
    </row>
    <row r="78" spans="1:64" ht="18" customHeight="1">
      <c r="A78" s="454" t="str">
        <f t="shared" si="88"/>
        <v>BENYARBAH DJAMALEDDINTFT-II-PL-0312</v>
      </c>
      <c r="B78" s="455" t="str">
        <f>IF($G78="","",VLOOKUP($G78,WPS!$D$1:$AN$995,35,0))</f>
        <v>TFT II / TFT SUD GAZ 
FIELD DEVELOPMENT</v>
      </c>
      <c r="C78" s="455" t="str">
        <f>IF($G78="","",VLOOKUP($G78,WPS!$D$1:$AN$995,33,0))</f>
        <v>API 1104</v>
      </c>
      <c r="D78" s="455" t="str">
        <f>IF($G78="","",VLOOKUP($G78,WPS!$D$1:$AN$995,34,0))</f>
        <v>API 1104</v>
      </c>
      <c r="E78" s="673" t="s">
        <v>879</v>
      </c>
      <c r="F78" s="676" t="s">
        <v>990</v>
      </c>
      <c r="G78" s="674" t="s">
        <v>597</v>
      </c>
      <c r="H78" s="563" t="s">
        <v>397</v>
      </c>
      <c r="I78" s="475">
        <v>12</v>
      </c>
      <c r="J78" s="456">
        <v>11.13</v>
      </c>
      <c r="K78" s="456" t="s">
        <v>164</v>
      </c>
      <c r="L78" s="459">
        <v>46296</v>
      </c>
      <c r="M78" s="563" t="s">
        <v>523</v>
      </c>
      <c r="N78" s="563" t="s">
        <v>164</v>
      </c>
      <c r="O78" s="459">
        <v>46296</v>
      </c>
      <c r="P78" s="563" t="s">
        <v>536</v>
      </c>
      <c r="Q78" s="656" t="s">
        <v>991</v>
      </c>
      <c r="R78" s="656" t="s">
        <v>991</v>
      </c>
      <c r="S78" s="468" t="s">
        <v>501</v>
      </c>
      <c r="T78" s="459">
        <v>46299</v>
      </c>
      <c r="U78" s="563" t="str">
        <f t="shared" si="89"/>
        <v>API5L_X52</v>
      </c>
      <c r="V78" s="563" t="str">
        <f>IF($G78="","",VLOOKUP($G78,WPS!$D$1:$AL$995,17,0))</f>
        <v xml:space="preserve">SMAW :With/Without Backing </v>
      </c>
      <c r="W78" s="563" t="str">
        <f>IF($G78="","",VLOOKUP($G78,WPS!$D$1:$AL$995,25,0))</f>
        <v>WF-1b</v>
      </c>
      <c r="X78" s="563" t="str">
        <f>IF($G78="","",VLOOKUP($G78,WPS!$D$1:$AL$995,26,0))</f>
        <v>WF-1b</v>
      </c>
      <c r="Y78" s="563" t="str">
        <f>IF($G78="","",VLOOKUP($G78,WPS!$D$1:$AL$995,27,0))</f>
        <v>A5.1or A5.5</v>
      </c>
      <c r="Z78" s="563" t="str">
        <f>IF($G78="","",VLOOKUP($G78,WPS!$D$1:$AL$995,28,0))</f>
        <v>A5.1or A5.5</v>
      </c>
      <c r="AA78" s="563" t="str">
        <f t="shared" si="90"/>
        <v>≥ 2,3/8''  (60,3mm)</v>
      </c>
      <c r="AB78" s="563" t="str">
        <f t="shared" si="91"/>
        <v>≤ 12,750''   323,9mm</v>
      </c>
      <c r="AC78" s="563" t="str">
        <f t="shared" si="92"/>
        <v xml:space="preserve"> SMAW ≥  3,9 mm</v>
      </c>
      <c r="AD78" s="563" t="str">
        <f t="shared" si="93"/>
        <v>≤ 19,05mm</v>
      </c>
      <c r="AE78" s="563" t="str">
        <f>IF(G78="","",VLOOKUP(G78,WPS!$D$1:$AH$4735,3,0))</f>
        <v>SMAW Mixte UP HILL/ Down hill</v>
      </c>
      <c r="AF78" s="563" t="str">
        <f>IF(AND($G78&lt;&gt;"",$D78="API 1104"),H39,IF(AND($G78&lt;&gt;"",$D78="ASME IX"),VLOOKUP($G78,WPS!$D$1:$AZ$995,42,0),""))</f>
        <v>API5L_X52</v>
      </c>
      <c r="AG78" s="563" t="str">
        <f>IF(G78="","",VLOOKUP(G78,WPS!$D$1:$AH$4735,2,0))</f>
        <v>D</v>
      </c>
      <c r="AH78" s="563" t="str">
        <f t="shared" si="94"/>
        <v>5G</v>
      </c>
      <c r="AI78" s="563" t="str">
        <f t="shared" si="95"/>
        <v>Manuel</v>
      </c>
      <c r="AJ78" s="563" t="s">
        <v>34</v>
      </c>
      <c r="AK78" s="563" t="str">
        <f t="shared" si="96"/>
        <v>UP HILL/ Down hill Montant+Descendant</v>
      </c>
      <c r="AL78" s="563" t="str">
        <f>IF($G78="","",VLOOKUP($G78,WPS!$D$1:$AL$995,18,0))</f>
        <v>N/A</v>
      </c>
      <c r="AM78" s="563" t="str">
        <f>IF($G78="","",VLOOKUP($G78,WPS!$D$1:$AL$995,19,0))</f>
        <v>Grp F N°1</v>
      </c>
      <c r="AN78" s="563" t="str">
        <f>IF($G78="","",VLOOKUP($G78,WPS!$D$1:$AL$995,20,0))</f>
        <v>Grp F N°1</v>
      </c>
      <c r="AO78" s="563" t="str">
        <f>IF($G78="","",VLOOKUP($G78,WPS!$D$1:$AL$995,21,0))</f>
        <v>A5.1</v>
      </c>
      <c r="AP78" s="563" t="str">
        <f>IF($G78="","",VLOOKUP($G78,WPS!$D$1:$AL$995,22,0))</f>
        <v>A5.5</v>
      </c>
      <c r="AQ78" s="563" t="str">
        <f>IF($G78="","",VLOOKUP($G78,WPS!$D$1:$AL$995,23,0))</f>
        <v>E 6010</v>
      </c>
      <c r="AR78" s="563" t="str">
        <f>IF($G78="","",VLOOKUP($G78,WPS!$D$1:$AL$995,24,0))</f>
        <v>E 7010-P1</v>
      </c>
      <c r="AS78" s="563" t="str">
        <f t="shared" si="97"/>
        <v>V-H-O</v>
      </c>
      <c r="AT78" s="563" t="str">
        <f>IF($G78="","",VLOOKUP($G78,WPS!$D$1:$AL$995,29,0))</f>
        <v>DC</v>
      </c>
      <c r="AU78" s="563" t="str">
        <f>IF($G78="","",VLOOKUP($G78,WPS!$D$1:$AL$995,30,0))</f>
        <v>(+)</v>
      </c>
      <c r="AV78" s="563" t="str">
        <f>IF($G78="","",VLOOKUP($G78,WPS!$D$1:$AL$995,31,0))</f>
        <v>(+)</v>
      </c>
      <c r="AW78" s="563" t="str">
        <f t="shared" si="98"/>
        <v>SMAW :,With/Without  SMAW : With</v>
      </c>
      <c r="AX78" s="563" t="str">
        <f>IF($G78="","",VLOOKUP($G78,WPS!$D$1:$AL$995,15,0))</f>
        <v>50°C Min</v>
      </c>
      <c r="AY78" s="563" t="str">
        <f>IF($G78="","",VLOOKUP($G78,WPS!$D$1:$AX$995,44,0))</f>
        <v>ASME B31.3 édition 2020</v>
      </c>
      <c r="AZ78" s="563">
        <f>IFERROR(VLOOKUP(I78,Feuil1!$O$4:$P$34,2,0),"")</f>
        <v>323.85000000000002</v>
      </c>
      <c r="BA78" s="563"/>
      <c r="BB78" s="563">
        <f>IFERROR(VLOOKUP(I78,Feuil1!$O$4:$P$32,2,0),"")</f>
        <v>323.85000000000002</v>
      </c>
      <c r="BC78" s="563" t="str">
        <f>IF($G78="","",VLOOKUP($G78,WPS!$D$1:$AL$995,2,0))</f>
        <v>D</v>
      </c>
      <c r="BD78" s="509" t="str">
        <f>IF(M78='VT-PPL'!$Y$6,1,"")</f>
        <v/>
      </c>
      <c r="BE78" s="510" t="str">
        <f>IF(BD78="","",COUNTIF(BD$2:$BD78,BD78))</f>
        <v/>
      </c>
      <c r="BF78" s="509" t="str">
        <f>IF(P78='RT-PPL'!$Q$6,1,"")</f>
        <v/>
      </c>
      <c r="BG78" s="511" t="str">
        <f>IF(BF78="","",COUNTIF(BF$2:$BF78,BF78))</f>
        <v/>
      </c>
      <c r="BH78" s="508" t="str">
        <f>+IF(L78=HOMO!$K$4,1,"")</f>
        <v/>
      </c>
      <c r="BI78" s="510" t="str">
        <f>IF(BH78="","",COUNTIF(BH$2:$BH78,BH78))</f>
        <v/>
      </c>
      <c r="BJ78" s="509" t="str">
        <f>IF(AND(K78="A",M78=Prog!$L$12),1,"")</f>
        <v/>
      </c>
      <c r="BK78" s="510" t="str">
        <f>IF(BJ78="","",COUNTIF(BJ$2:$BJ78,BJ78))</f>
        <v/>
      </c>
      <c r="BL78" s="562">
        <v>73</v>
      </c>
    </row>
    <row r="79" spans="1:64" ht="18" customHeight="1">
      <c r="A79" s="454" t="str">
        <f t="shared" si="88"/>
        <v>ABDELAZIZ FAWZITFT-II-PL-0312</v>
      </c>
      <c r="B79" s="455" t="str">
        <f>IF($G79="","",VLOOKUP($G79,WPS!$D$1:$AN$995,35,0))</f>
        <v>TFT II / TFT SUD GAZ 
FIELD DEVELOPMENT</v>
      </c>
      <c r="C79" s="455" t="str">
        <f>IF($G79="","",VLOOKUP($G79,WPS!$D$1:$AN$995,33,0))</f>
        <v>API 1104</v>
      </c>
      <c r="D79" s="455" t="str">
        <f>IF($G79="","",VLOOKUP($G79,WPS!$D$1:$AN$995,34,0))</f>
        <v>API 1104</v>
      </c>
      <c r="E79" s="673" t="s">
        <v>880</v>
      </c>
      <c r="F79" s="677" t="s">
        <v>992</v>
      </c>
      <c r="G79" s="674" t="s">
        <v>597</v>
      </c>
      <c r="H79" s="563" t="s">
        <v>397</v>
      </c>
      <c r="I79" s="475">
        <v>12</v>
      </c>
      <c r="J79" s="456">
        <v>11.13</v>
      </c>
      <c r="K79" s="456" t="s">
        <v>164</v>
      </c>
      <c r="L79" s="459">
        <v>46296</v>
      </c>
      <c r="M79" s="563" t="s">
        <v>523</v>
      </c>
      <c r="N79" s="563" t="s">
        <v>164</v>
      </c>
      <c r="O79" s="459">
        <v>46296</v>
      </c>
      <c r="P79" s="563" t="s">
        <v>536</v>
      </c>
      <c r="Q79" s="656" t="s">
        <v>991</v>
      </c>
      <c r="R79" s="656" t="s">
        <v>991</v>
      </c>
      <c r="S79" s="468" t="s">
        <v>503</v>
      </c>
      <c r="T79" s="459">
        <v>46299</v>
      </c>
      <c r="U79" s="563" t="str">
        <f t="shared" si="89"/>
        <v>API5L_X52</v>
      </c>
      <c r="V79" s="563" t="str">
        <f>IF($G79="","",VLOOKUP($G79,WPS!$D$1:$AL$995,17,0))</f>
        <v xml:space="preserve">SMAW :With/Without Backing </v>
      </c>
      <c r="W79" s="563" t="str">
        <f>IF($G79="","",VLOOKUP($G79,WPS!$D$1:$AL$995,25,0))</f>
        <v>WF-1b</v>
      </c>
      <c r="X79" s="563" t="str">
        <f>IF($G79="","",VLOOKUP($G79,WPS!$D$1:$AL$995,26,0))</f>
        <v>WF-1b</v>
      </c>
      <c r="Y79" s="563" t="str">
        <f>IF($G79="","",VLOOKUP($G79,WPS!$D$1:$AL$995,27,0))</f>
        <v>A5.1or A5.5</v>
      </c>
      <c r="Z79" s="563" t="str">
        <f>IF($G79="","",VLOOKUP($G79,WPS!$D$1:$AL$995,28,0))</f>
        <v>A5.1or A5.5</v>
      </c>
      <c r="AA79" s="563" t="str">
        <f t="shared" si="90"/>
        <v>≥ 2,3/8''  (60,3mm)</v>
      </c>
      <c r="AB79" s="563" t="str">
        <f t="shared" si="91"/>
        <v>≤ 12,750''   323,9mm</v>
      </c>
      <c r="AC79" s="563" t="str">
        <f t="shared" si="92"/>
        <v xml:space="preserve"> SMAW ≥  3,9 mm</v>
      </c>
      <c r="AD79" s="563" t="str">
        <f t="shared" si="93"/>
        <v>≤ 19,05mm</v>
      </c>
      <c r="AE79" s="563" t="str">
        <f>IF(G79="","",VLOOKUP(G79,WPS!$D$1:$AH$4735,3,0))</f>
        <v>SMAW Mixte UP HILL/ Down hill</v>
      </c>
      <c r="AF79" s="563" t="str">
        <f>IF(AND($G79&lt;&gt;"",$D79="API 1104"),H40,IF(AND($G79&lt;&gt;"",$D79="ASME IX"),VLOOKUP($G79,WPS!$D$1:$AZ$995,42,0),""))</f>
        <v>API5L_X52</v>
      </c>
      <c r="AG79" s="563" t="str">
        <f>IF(G79="","",VLOOKUP(G79,WPS!$D$1:$AH$4735,2,0))</f>
        <v>D</v>
      </c>
      <c r="AH79" s="563" t="str">
        <f t="shared" si="94"/>
        <v>5G</v>
      </c>
      <c r="AI79" s="563" t="str">
        <f t="shared" si="95"/>
        <v>Manuel</v>
      </c>
      <c r="AJ79" s="563" t="s">
        <v>34</v>
      </c>
      <c r="AK79" s="563" t="str">
        <f t="shared" si="96"/>
        <v>UP HILL/ Down hill Montant+Descendant</v>
      </c>
      <c r="AL79" s="563" t="str">
        <f>IF($G79="","",VLOOKUP($G79,WPS!$D$1:$AL$995,18,0))</f>
        <v>N/A</v>
      </c>
      <c r="AM79" s="563" t="str">
        <f>IF($G79="","",VLOOKUP($G79,WPS!$D$1:$AL$995,19,0))</f>
        <v>Grp F N°1</v>
      </c>
      <c r="AN79" s="563" t="str">
        <f>IF($G79="","",VLOOKUP($G79,WPS!$D$1:$AL$995,20,0))</f>
        <v>Grp F N°1</v>
      </c>
      <c r="AO79" s="563" t="str">
        <f>IF($G79="","",VLOOKUP($G79,WPS!$D$1:$AL$995,21,0))</f>
        <v>A5.1</v>
      </c>
      <c r="AP79" s="563" t="str">
        <f>IF($G79="","",VLOOKUP($G79,WPS!$D$1:$AL$995,22,0))</f>
        <v>A5.5</v>
      </c>
      <c r="AQ79" s="563" t="str">
        <f>IF($G79="","",VLOOKUP($G79,WPS!$D$1:$AL$995,23,0))</f>
        <v>E 6010</v>
      </c>
      <c r="AR79" s="563" t="str">
        <f>IF($G79="","",VLOOKUP($G79,WPS!$D$1:$AL$995,24,0))</f>
        <v>E 7010-P1</v>
      </c>
      <c r="AS79" s="563" t="str">
        <f t="shared" si="97"/>
        <v>V-H-O</v>
      </c>
      <c r="AT79" s="563" t="str">
        <f>IF($G79="","",VLOOKUP($G79,WPS!$D$1:$AL$995,29,0))</f>
        <v>DC</v>
      </c>
      <c r="AU79" s="563" t="str">
        <f>IF($G79="","",VLOOKUP($G79,WPS!$D$1:$AL$995,30,0))</f>
        <v>(+)</v>
      </c>
      <c r="AV79" s="563" t="str">
        <f>IF($G79="","",VLOOKUP($G79,WPS!$D$1:$AL$995,31,0))</f>
        <v>(+)</v>
      </c>
      <c r="AW79" s="563" t="str">
        <f t="shared" si="98"/>
        <v>SMAW :,With/Without  SMAW : With</v>
      </c>
      <c r="AX79" s="563" t="str">
        <f>IF($G79="","",VLOOKUP($G79,WPS!$D$1:$AL$995,15,0))</f>
        <v>50°C Min</v>
      </c>
      <c r="AY79" s="563" t="str">
        <f>IF($G79="","",VLOOKUP($G79,WPS!$D$1:$AX$995,44,0))</f>
        <v>ASME B31.3 édition 2020</v>
      </c>
      <c r="AZ79" s="563">
        <f>IFERROR(VLOOKUP(I79,Feuil1!$O$4:$P$34,2,0),"")</f>
        <v>323.85000000000002</v>
      </c>
      <c r="BA79" s="563"/>
      <c r="BB79" s="563">
        <f>IFERROR(VLOOKUP(I79,Feuil1!$O$4:$P$32,2,0),"")</f>
        <v>323.85000000000002</v>
      </c>
      <c r="BC79" s="563" t="str">
        <f>IF($G79="","",VLOOKUP($G79,WPS!$D$1:$AL$995,2,0))</f>
        <v>D</v>
      </c>
      <c r="BD79" s="509" t="str">
        <f>IF(M79='VT-PPL'!$Y$6,1,"")</f>
        <v/>
      </c>
      <c r="BE79" s="510" t="str">
        <f>IF(BD79="","",COUNTIF(BD$2:$BD79,BD79))</f>
        <v/>
      </c>
      <c r="BF79" s="509" t="str">
        <f>IF(P79='RT-PPL'!$Q$6,1,"")</f>
        <v/>
      </c>
      <c r="BG79" s="511" t="str">
        <f>IF(BF79="","",COUNTIF(BF$2:$BF79,BF79))</f>
        <v/>
      </c>
      <c r="BH79" s="508" t="str">
        <f>+IF(L79=HOMO!$K$4,1,"")</f>
        <v/>
      </c>
      <c r="BI79" s="510" t="str">
        <f>IF(BH79="","",COUNTIF(BH$2:$BH79,BH79))</f>
        <v/>
      </c>
      <c r="BJ79" s="509" t="str">
        <f>IF(AND(K79="A",M79=Prog!$L$12),1,"")</f>
        <v/>
      </c>
      <c r="BK79" s="510" t="str">
        <f>IF(BJ79="","",COUNTIF(BJ$2:$BJ79,BJ79))</f>
        <v/>
      </c>
      <c r="BL79" s="562">
        <v>74</v>
      </c>
    </row>
    <row r="80" spans="1:64" ht="18" customHeight="1">
      <c r="A80" s="454" t="str">
        <f t="shared" si="88"/>
        <v>MIMOUNE MOHAMMEDTFT-II-PL-0312</v>
      </c>
      <c r="B80" s="455" t="str">
        <f>IF($G80="","",VLOOKUP($G80,WPS!$D$1:$AN$995,35,0))</f>
        <v>TFT II / TFT SUD GAZ 
FIELD DEVELOPMENT</v>
      </c>
      <c r="C80" s="455" t="str">
        <f>IF($G80="","",VLOOKUP($G80,WPS!$D$1:$AN$995,33,0))</f>
        <v>API 1104</v>
      </c>
      <c r="D80" s="455" t="str">
        <f>IF($G80="","",VLOOKUP($G80,WPS!$D$1:$AN$995,34,0))</f>
        <v>API 1104</v>
      </c>
      <c r="E80" s="639" t="s">
        <v>870</v>
      </c>
      <c r="F80" s="678" t="s">
        <v>931</v>
      </c>
      <c r="G80" s="456" t="s">
        <v>597</v>
      </c>
      <c r="H80" s="563" t="s">
        <v>397</v>
      </c>
      <c r="I80" s="475">
        <v>12</v>
      </c>
      <c r="J80" s="456">
        <v>11.13</v>
      </c>
      <c r="K80" s="456" t="s">
        <v>164</v>
      </c>
      <c r="L80" s="459">
        <v>46296</v>
      </c>
      <c r="M80" s="563" t="s">
        <v>523</v>
      </c>
      <c r="N80" s="563" t="s">
        <v>164</v>
      </c>
      <c r="O80" s="459">
        <v>46296</v>
      </c>
      <c r="P80" s="563" t="s">
        <v>536</v>
      </c>
      <c r="Q80" s="656" t="s">
        <v>991</v>
      </c>
      <c r="R80" s="656" t="s">
        <v>991</v>
      </c>
      <c r="S80" s="468" t="s">
        <v>504</v>
      </c>
      <c r="T80" s="459">
        <v>46299</v>
      </c>
      <c r="U80" s="563" t="str">
        <f t="shared" si="89"/>
        <v>API5L_X52</v>
      </c>
      <c r="V80" s="563" t="str">
        <f>IF($G80="","",VLOOKUP($G80,WPS!$D$1:$AL$995,17,0))</f>
        <v xml:space="preserve">SMAW :With/Without Backing </v>
      </c>
      <c r="W80" s="563" t="str">
        <f>IF($G80="","",VLOOKUP($G80,WPS!$D$1:$AL$995,25,0))</f>
        <v>WF-1b</v>
      </c>
      <c r="X80" s="563" t="str">
        <f>IF($G80="","",VLOOKUP($G80,WPS!$D$1:$AL$995,26,0))</f>
        <v>WF-1b</v>
      </c>
      <c r="Y80" s="563" t="str">
        <f>IF($G80="","",VLOOKUP($G80,WPS!$D$1:$AL$995,27,0))</f>
        <v>A5.1or A5.5</v>
      </c>
      <c r="Z80" s="563" t="str">
        <f>IF($G80="","",VLOOKUP($G80,WPS!$D$1:$AL$995,28,0))</f>
        <v>A5.1or A5.5</v>
      </c>
      <c r="AA80" s="563" t="str">
        <f t="shared" si="90"/>
        <v>≥ 2,3/8''  (60,3mm)</v>
      </c>
      <c r="AB80" s="563" t="str">
        <f t="shared" si="91"/>
        <v>≤ 12,750''   323,9mm</v>
      </c>
      <c r="AC80" s="563" t="str">
        <f t="shared" si="92"/>
        <v xml:space="preserve"> SMAW ≥  3,9 mm</v>
      </c>
      <c r="AD80" s="563" t="str">
        <f t="shared" si="93"/>
        <v>≤ 19,05mm</v>
      </c>
      <c r="AE80" s="563" t="str">
        <f>IF(G80="","",VLOOKUP(G80,WPS!$D$1:$AH$4735,3,0))</f>
        <v>SMAW Mixte UP HILL/ Down hill</v>
      </c>
      <c r="AF80" s="563" t="str">
        <f>IF(AND($G80&lt;&gt;"",$D80="API 1104"),H41,IF(AND($G80&lt;&gt;"",$D80="ASME IX"),VLOOKUP($G80,WPS!$D$1:$AZ$995,42,0),""))</f>
        <v>API5L_X52</v>
      </c>
      <c r="AG80" s="563" t="str">
        <f>IF(G80="","",VLOOKUP(G80,WPS!$D$1:$AH$4735,2,0))</f>
        <v>D</v>
      </c>
      <c r="AH80" s="563" t="str">
        <f t="shared" si="94"/>
        <v>5G</v>
      </c>
      <c r="AI80" s="563" t="str">
        <f t="shared" si="95"/>
        <v>Manuel</v>
      </c>
      <c r="AJ80" s="563" t="s">
        <v>34</v>
      </c>
      <c r="AK80" s="563" t="str">
        <f t="shared" si="96"/>
        <v>UP HILL/ Down hill Montant+Descendant</v>
      </c>
      <c r="AL80" s="563" t="str">
        <f>IF($G80="","",VLOOKUP($G80,WPS!$D$1:$AL$995,18,0))</f>
        <v>N/A</v>
      </c>
      <c r="AM80" s="563" t="str">
        <f>IF($G80="","",VLOOKUP($G80,WPS!$D$1:$AL$995,19,0))</f>
        <v>Grp F N°1</v>
      </c>
      <c r="AN80" s="563" t="str">
        <f>IF($G80="","",VLOOKUP($G80,WPS!$D$1:$AL$995,20,0))</f>
        <v>Grp F N°1</v>
      </c>
      <c r="AO80" s="563" t="str">
        <f>IF($G80="","",VLOOKUP($G80,WPS!$D$1:$AL$995,21,0))</f>
        <v>A5.1</v>
      </c>
      <c r="AP80" s="563" t="str">
        <f>IF($G80="","",VLOOKUP($G80,WPS!$D$1:$AL$995,22,0))</f>
        <v>A5.5</v>
      </c>
      <c r="AQ80" s="563" t="str">
        <f>IF($G80="","",VLOOKUP($G80,WPS!$D$1:$AL$995,23,0))</f>
        <v>E 6010</v>
      </c>
      <c r="AR80" s="563" t="str">
        <f>IF($G80="","",VLOOKUP($G80,WPS!$D$1:$AL$995,24,0))</f>
        <v>E 7010-P1</v>
      </c>
      <c r="AS80" s="563" t="str">
        <f t="shared" si="97"/>
        <v>V-H-O</v>
      </c>
      <c r="AT80" s="563" t="str">
        <f>IF($G80="","",VLOOKUP($G80,WPS!$D$1:$AL$995,29,0))</f>
        <v>DC</v>
      </c>
      <c r="AU80" s="563" t="str">
        <f>IF($G80="","",VLOOKUP($G80,WPS!$D$1:$AL$995,30,0))</f>
        <v>(+)</v>
      </c>
      <c r="AV80" s="563" t="str">
        <f>IF($G80="","",VLOOKUP($G80,WPS!$D$1:$AL$995,31,0))</f>
        <v>(+)</v>
      </c>
      <c r="AW80" s="563" t="str">
        <f t="shared" si="98"/>
        <v>SMAW :,With/Without  SMAW : With</v>
      </c>
      <c r="AX80" s="563" t="str">
        <f>IF($G80="","",VLOOKUP($G80,WPS!$D$1:$AL$995,15,0))</f>
        <v>50°C Min</v>
      </c>
      <c r="AY80" s="563" t="str">
        <f>IF($G80="","",VLOOKUP($G80,WPS!$D$1:$AX$995,44,0))</f>
        <v>ASME B31.3 édition 2020</v>
      </c>
      <c r="AZ80" s="563">
        <f>IFERROR(VLOOKUP(I80,Feuil1!$O$4:$P$34,2,0),"")</f>
        <v>323.85000000000002</v>
      </c>
      <c r="BA80" s="563"/>
      <c r="BB80" s="563">
        <f>IFERROR(VLOOKUP(I80,Feuil1!$O$4:$P$32,2,0),"")</f>
        <v>323.85000000000002</v>
      </c>
      <c r="BC80" s="563" t="str">
        <f>IF($G80="","",VLOOKUP($G80,WPS!$D$1:$AL$995,2,0))</f>
        <v>D</v>
      </c>
      <c r="BD80" s="509" t="str">
        <f>IF(M80='VT-PPL'!$Y$6,1,"")</f>
        <v/>
      </c>
      <c r="BE80" s="510" t="str">
        <f>IF(BD80="","",COUNTIF(BD$2:$BD80,BD80))</f>
        <v/>
      </c>
      <c r="BF80" s="509" t="str">
        <f>IF(P80='RT-PPL'!$Q$6,1,"")</f>
        <v/>
      </c>
      <c r="BG80" s="511" t="str">
        <f>IF(BF80="","",COUNTIF(BF$2:$BF80,BF80))</f>
        <v/>
      </c>
      <c r="BH80" s="508" t="str">
        <f>+IF(L80=HOMO!$K$4,1,"")</f>
        <v/>
      </c>
      <c r="BI80" s="510" t="str">
        <f>IF(BH80="","",COUNTIF(BH$2:$BH80,BH80))</f>
        <v/>
      </c>
      <c r="BJ80" s="509" t="str">
        <f>IF(AND(K80="A",M80=Prog!$L$12),1,"")</f>
        <v/>
      </c>
      <c r="BK80" s="510" t="str">
        <f>IF(BJ80="","",COUNTIF(BJ$2:$BJ80,BJ80))</f>
        <v/>
      </c>
      <c r="BL80" s="562">
        <v>75</v>
      </c>
    </row>
    <row r="81" spans="1:64" ht="18" customHeight="1">
      <c r="A81" s="454" t="str">
        <f>F81&amp;G81&amp;I81</f>
        <v>DJEMAI MOHAMEDTFT-II-REP-PL0116</v>
      </c>
      <c r="B81" s="455" t="str">
        <f>IF($G81="","",VLOOKUP($G81,WPS!$D$1:$AN$995,35,0))</f>
        <v>TFT II / TFT SUD GAZ 
FIELD DEVELOPMENT</v>
      </c>
      <c r="C81" s="455" t="str">
        <f>IF($G81="","",VLOOKUP($G81,WPS!$D$1:$AN$995,33,0))</f>
        <v>API 1104</v>
      </c>
      <c r="D81" s="455" t="str">
        <f>IF($G81="","",VLOOKUP($G81,WPS!$D$1:$AN$995,34,0))</f>
        <v>API 1104</v>
      </c>
      <c r="E81" s="646" t="s">
        <v>873</v>
      </c>
      <c r="F81" s="644" t="s">
        <v>968</v>
      </c>
      <c r="G81" s="456" t="s">
        <v>599</v>
      </c>
      <c r="H81" s="563" t="s">
        <v>397</v>
      </c>
      <c r="I81" s="475">
        <v>16</v>
      </c>
      <c r="J81" s="456">
        <v>9.5299999999999994</v>
      </c>
      <c r="K81" s="456" t="s">
        <v>164</v>
      </c>
      <c r="L81" s="459">
        <v>46301</v>
      </c>
      <c r="M81" s="563" t="s">
        <v>709</v>
      </c>
      <c r="N81" s="563" t="s">
        <v>164</v>
      </c>
      <c r="O81" s="459">
        <v>46301</v>
      </c>
      <c r="P81" s="563" t="s">
        <v>537</v>
      </c>
      <c r="Q81" s="656" t="s">
        <v>991</v>
      </c>
      <c r="R81" s="656" t="s">
        <v>991</v>
      </c>
      <c r="S81" s="468" t="s">
        <v>996</v>
      </c>
      <c r="T81" s="679">
        <v>46302</v>
      </c>
      <c r="U81" s="563" t="str">
        <f t="shared" ref="U81:U115" si="99">H81</f>
        <v>API5L_X52</v>
      </c>
      <c r="V81" s="563" t="str">
        <f>IF($G81="","",VLOOKUP($G81,WPS!$D$1:$AL$995,17,0))</f>
        <v xml:space="preserve">SMAW :With/Without Backing </v>
      </c>
      <c r="W81" s="563" t="str">
        <f>IF($G81="","",VLOOKUP($G81,WPS!$D$1:$AL$995,25,0))</f>
        <v>WF-1b</v>
      </c>
      <c r="X81" s="563" t="str">
        <f>IF($G81="","",VLOOKUP($G81,WPS!$D$1:$AL$995,26,0))</f>
        <v xml:space="preserve">WF-2c </v>
      </c>
      <c r="Y81" s="563" t="str">
        <f>IF($G81="","",VLOOKUP($G81,WPS!$D$1:$AL$995,27,0))</f>
        <v>A5.1or A5.5</v>
      </c>
      <c r="Z81" s="563" t="str">
        <f>IF($G81="","",VLOOKUP($G81,WPS!$D$1:$AL$995,28,0))</f>
        <v>A5.1 or A5.5</v>
      </c>
      <c r="AA81" s="563" t="str">
        <f t="shared" ref="AA81:AA115" si="100">IF(AND(D81="API 1104",BB81&lt;60.3),"Unlimited ",IF(AND(D81="API 1104",AND(BB81&gt;=60.3,BB81&lt;=323.85)),"≥ 2,3/8''  (60,3mm)",IF(AND(D81="API 1104",BB81&gt;323.85),"&gt; 12,750''  (323,9mm)",IF(AND(D81="ASME IX",BB81&lt;60.3),CONCATENATE("≥ ",I80,"''  ","(",BB81,"mm)"),IF(AND(D81="ASME IX",BB81="60,3"),"≥ 1''  (25mm)",IF(AND(D81="ASME IX",AND(BB81&gt;25,BB81&lt;73)),"≥ 1'' (25mm)",IF(AND(D81="ASME IX",BB81&gt;73),"&gt; 2,7/8''  (73mm)","")))))))</f>
        <v>&gt; 12,750''  (323,9mm)</v>
      </c>
      <c r="AB81" s="563" t="str">
        <f t="shared" ref="AB81:AB115" si="101">IF(AND(D81="API 1104",BB81&lt;60.3),"&lt; 2,3/8''  60,3mm",IF(AND(D81="API 1104",AND(BB81&gt;=60.3,BB81&lt;=323.85)),"≤ 12,750''   323,9mm",IF(AND(D81="API 1104",BB81&gt;323.85),"Unlimited",IF(AND(D81="ASME IX",BB81&lt;25),"Unlimited",IF(AND(D81="ASME IX",AND(BB81&gt;25,BB81&lt;73)),"Unlimited",IF(AND(D81="ASME IX",BB81&gt;73),"Unlimited",""))))))</f>
        <v>Unlimited</v>
      </c>
      <c r="AC81" s="563" t="str">
        <f t="shared" ref="AC81:AC115" si="102">IF(AND(D81="API 1104",J81&lt;3.9)," SMAW &lt;3,9 mm",IF(AND(D81="API 1104",AND(J81&gt;=3.9,J81&lt;19))," SMAW ≥  3,9 mm",IF(AND(D81="API 1104",J81&gt;=19),"SMAW &gt;=19mm",IF(AND(D81="ASME IX",AE81="gtaw",J81&lt;13),"GTAW ",IF(AND(D81="ASME IX",AE81="GTAW SMAW",J81&lt;13),"GTAW ≤ 8 mm",IF(AND(D81="ASME IX",AE81="GmAW fcAW",J81&lt;13),"GMAW ≤ 8 mm",IF(AND(D81="ASME IX",AE81="gtaw",J81&gt;=13),CONCATENATE("≤ ",J81*2," mm"),IF(AND(D81="ASME IX",J81&gt;=13,AE81="GTAW SMAW"),"GTAW ≤ 8mm",IF(AND(D81="ASME IX",J81&gt;=13,AE81="GmAW fcAW"),"GMAW ≤ 8mm","")))))))))</f>
        <v xml:space="preserve"> SMAW ≥  3,9 mm</v>
      </c>
      <c r="AD81" s="563" t="str">
        <f t="shared" ref="AD81:AD115" si="103">IF(AND(D81="API 1104",AE81="SMAW Mixte UP HILL/ Down hill",J81&lt;3.9),CONCATENATE("≤ ",MAX(1.5*J81,3.9),"mm"),IF(AND(D81="API 1104",AE81="SMAW UP HILL MONTANT",J81&lt;3.9),CONCATENATE("≤ ",MAX(1.5*J81,3.9),"mm"),IF(AND(D81="API 1104",AND(J81&gt;=3.9,J81&lt;19.05)),CONCATENATE("≤ ",MAX(1.5*J81,19.05),"mm"),IF(AND(D81="API 1104",J81&gt;=19.05),"ALL",IF(AND(D81="ASME IX",AE81="SMAW UP HILL MONTANT",J81&lt;17),CONCATENATE("≤ ",((J81)*2)," mm"),IF(AND(D81="ASME IX",J81&gt;=17),CONCATENATE("Unlimited"),IF(AND(D81="ASME IX",AE81="SMAW Mixte UP HILL/ Down hill",J81&lt;17),CONCATENATE("≤ ",((J81)*2)," mm"),IF(AND(D81="ASME IX",J81&gt;=17),CONCATENATE(" SMAW Unlimited"),IF(AND(D81="ASME IX",AE81="GTAW",J81&lt;=17),CONCATENATE( "≤ ",J81*2," mm"),IF(AND(D81="ASME IX",AE81="GTAW SMAW",J81&lt;=17),CONCATENATE("SMAW ≤ ",((J81-4)*2)," mm"),IF(AND(D81="ASME IX",J81&gt;=17,AE81="GTAW SMAW"),"SMAW Unlimited ",IF(AND(D81="ASME IX",AE81="GMAW FCAW",J81&lt;=17),CONCATENATE("FCAW ≤ ",((J81-4)*2)," mm"),IF(AND(D81="ASME IX",J81&gt;=17,AE81="GmAW fcAW"),"FCAW  Unlimited ","")))))))))))))</f>
        <v>≤ 19,05mm</v>
      </c>
      <c r="AE81" s="563" t="str">
        <f>IF(G81="","",VLOOKUP(G81,WPS!$D$1:$AH$4735,3,0))</f>
        <v>SMAW UP HILL MONTANT</v>
      </c>
      <c r="AF81" s="563" t="str">
        <f>IF(AND($G81&lt;&gt;"",$D81="API 1104"),H42,IF(AND($G81&lt;&gt;"",$D81="ASME IX"),VLOOKUP($G81,WPS!$D$1:$AZ$995,42,0),""))</f>
        <v>API5L_X52</v>
      </c>
      <c r="AG81" s="563" t="str">
        <f>IF(G81="","",VLOOKUP(G81,WPS!$D$1:$AH$4735,2,0))</f>
        <v>D</v>
      </c>
      <c r="AH81" s="563" t="str">
        <f t="shared" ref="AH81:AH115" si="104">IF(AE81="SMAW Mixte UP HILL/ Down hill","5G",IF(AE81="SMAW UP HILL MONTANT","5G",IF(AE81="SMAW Downhill","5G",IF(AE81="GMAW FCAW","1G",IF(AE81="GTAW","6G",IF(AE81="GTAW SMAW","6G",""))))))</f>
        <v>5G</v>
      </c>
      <c r="AI81" s="563" t="str">
        <f t="shared" ref="AI81:AI115" si="105">IF(AE81="SMAW Mixte UP HILL/ Down hill","Manuel",IF(AE81="SMAW UP HILL MONTANT","Manuel",IF(AE81="GMAW FCAW","semi auto",IF(AE81="GTAW","Manuel",IF(AE81="GTAW SMAW","Manuel",IF(AE81="SMAW Downhill","Manuel",""))))))</f>
        <v>Manuel</v>
      </c>
      <c r="AJ81" s="563" t="s">
        <v>34</v>
      </c>
      <c r="AK81" s="563" t="str">
        <f t="shared" ref="AK81:AK115" si="106">IF(AE81="SMAW Mixte UP HILL/ Down hill","UP HILL/ Down hill Montant+Descendant",IF(AE81="SMAW UP HILL MONTANT","UP HILL   Montant",IF(AE81="GMAW FCAW","Rotation",IF(AE81="GTAW","UP HILL   Montant",IF(AE81="SMAW Downhill","SMAW Downhill",IF(AE81="GTAW SMAW","UP HILL   Montant",""))))))</f>
        <v>UP HILL   Montant</v>
      </c>
      <c r="AL81" s="563" t="str">
        <f>IF($G81="","",VLOOKUP($G81,WPS!$D$1:$AL$995,18,0))</f>
        <v>N/A</v>
      </c>
      <c r="AM81" s="563" t="str">
        <f>IF($G81="","",VLOOKUP($G81,WPS!$D$1:$AL$995,19,0))</f>
        <v>Grp F N°1</v>
      </c>
      <c r="AN81" s="563" t="str">
        <f>IF($G81="","",VLOOKUP($G81,WPS!$D$1:$AL$995,20,0))</f>
        <v>Grp F N°3</v>
      </c>
      <c r="AO81" s="563" t="str">
        <f>IF($G81="","",VLOOKUP($G81,WPS!$D$1:$AL$995,21,0))</f>
        <v>A5.1</v>
      </c>
      <c r="AP81" s="563" t="str">
        <f>IF($G81="","",VLOOKUP($G81,WPS!$D$1:$AL$995,22,0))</f>
        <v>A5.1</v>
      </c>
      <c r="AQ81" s="563" t="str">
        <f>IF($G81="","",VLOOKUP($G81,WPS!$D$1:$AL$995,23,0))</f>
        <v>E 6010</v>
      </c>
      <c r="AR81" s="563" t="str">
        <f>IF($G81="","",VLOOKUP($G81,WPS!$D$1:$AL$995,24,0))</f>
        <v>E 7018</v>
      </c>
      <c r="AS81" s="563" t="str">
        <f t="shared" ref="AS81:AS115" si="107">IF(AH81="1G","F",IF(AH81="5G","V-H-O",IF(AH81="6G","ALL","")))</f>
        <v>V-H-O</v>
      </c>
      <c r="AT81" s="563" t="str">
        <f>IF($G81="","",VLOOKUP($G81,WPS!$D$1:$AL$995,29,0))</f>
        <v>DC</v>
      </c>
      <c r="AU81" s="563" t="str">
        <f>IF($G81="","",VLOOKUP($G81,WPS!$D$1:$AL$995,30,0))</f>
        <v>(+)</v>
      </c>
      <c r="AV81" s="563" t="str">
        <f>IF($G81="","",VLOOKUP($G81,WPS!$D$1:$AL$995,31,0))</f>
        <v>(+)</v>
      </c>
      <c r="AW81" s="563" t="str">
        <f t="shared" ref="AW81:AW115" si="108">IF(AE81="SMAW Mixte UP HILL/ Down hill","SMAW :,With/Without  SMAW : With",IF(AE81="SMAW UP HILL MONTANT","SMAW :With/Without  SMAW : With",IF(AE81="GMAW FCAW","GMAW :With/Without  FCAW  : With",IF(AE81="GTAW","GTAW :With / Without",IF(AE81="GTAW SMAW","GTAW :With/Without  SMAW : With","")))))</f>
        <v>SMAW :With/Without  SMAW : With</v>
      </c>
      <c r="AX81" s="563" t="str">
        <f>IF($G81="","",VLOOKUP($G81,WPS!$D$1:$AL$995,15,0))</f>
        <v>100°C Min</v>
      </c>
      <c r="AY81" s="563" t="str">
        <f>IF($G81="","",VLOOKUP($G81,WPS!$D$1:$AX$995,44,0))</f>
        <v>ASME B31.3 édition 2020</v>
      </c>
      <c r="AZ81" s="563">
        <f>IFERROR(VLOOKUP(I81,Feuil1!$O$4:$P$34,2,0),"")</f>
        <v>406.4</v>
      </c>
      <c r="BA81" s="563"/>
      <c r="BB81" s="563">
        <f>IFERROR(VLOOKUP(I81,Feuil1!$O$4:$P$32,2,0),"")</f>
        <v>406.4</v>
      </c>
      <c r="BC81" s="563" t="str">
        <f>IF($G81="","",VLOOKUP($G81,WPS!$D$1:$AL$995,2,0))</f>
        <v>D</v>
      </c>
      <c r="BD81" s="509" t="str">
        <f>IF(M81='VT-PPL'!$Y$6,1,"")</f>
        <v/>
      </c>
      <c r="BE81" s="510" t="str">
        <f>IF(BD81="","",COUNTIF(BD$2:$BD81,BD81))</f>
        <v/>
      </c>
      <c r="BF81" s="509" t="str">
        <f>IF(P81='RT-PPL'!$Q$6,1,"")</f>
        <v/>
      </c>
      <c r="BG81" s="511" t="str">
        <f>IF(BF81="","",COUNTIF(BF$2:$BF81,BF81))</f>
        <v/>
      </c>
      <c r="BH81" s="508" t="str">
        <f>+IF(L81=HOMO!$K$4,1,"")</f>
        <v/>
      </c>
      <c r="BI81" s="510" t="str">
        <f>IF(BH81="","",COUNTIF(BH$2:$BH81,BH81))</f>
        <v/>
      </c>
      <c r="BJ81" s="509" t="str">
        <f>IF(AND(K81="A",M81=Prog!$L$12),1,"")</f>
        <v/>
      </c>
      <c r="BK81" s="510" t="str">
        <f>IF(BJ81="","",COUNTIF(BJ$2:$BJ81,BJ81))</f>
        <v/>
      </c>
      <c r="BL81" s="562">
        <v>76</v>
      </c>
    </row>
    <row r="82" spans="1:64" ht="18" customHeight="1">
      <c r="A82" s="454" t="str">
        <f>F82&amp;G82&amp;I82</f>
        <v>BENFADEL LAZREGTFT-II-PL-0312</v>
      </c>
      <c r="B82" s="455" t="str">
        <f>IF($G82="","",VLOOKUP($G82,WPS!$D$1:$AN$995,35,0))</f>
        <v>TFT II / TFT SUD GAZ 
FIELD DEVELOPMENT</v>
      </c>
      <c r="C82" s="455" t="str">
        <f>IF($G82="","",VLOOKUP($G82,WPS!$D$1:$AN$995,33,0))</f>
        <v>API 1104</v>
      </c>
      <c r="D82" s="455" t="str">
        <f>IF($G82="","",VLOOKUP($G82,WPS!$D$1:$AN$995,34,0))</f>
        <v>API 1104</v>
      </c>
      <c r="E82" s="646" t="s">
        <v>881</v>
      </c>
      <c r="F82" s="681" t="s">
        <v>997</v>
      </c>
      <c r="G82" s="456" t="s">
        <v>597</v>
      </c>
      <c r="H82" s="563" t="s">
        <v>397</v>
      </c>
      <c r="I82" s="475">
        <v>12</v>
      </c>
      <c r="J82" s="456">
        <v>11.13</v>
      </c>
      <c r="K82" s="456" t="s">
        <v>164</v>
      </c>
      <c r="L82" s="487">
        <v>46304</v>
      </c>
      <c r="M82" s="563" t="s">
        <v>710</v>
      </c>
      <c r="N82" s="563" t="s">
        <v>164</v>
      </c>
      <c r="O82" s="487">
        <v>46304</v>
      </c>
      <c r="P82" s="563" t="s">
        <v>943</v>
      </c>
      <c r="Q82" s="656" t="s">
        <v>991</v>
      </c>
      <c r="R82" s="656" t="s">
        <v>991</v>
      </c>
      <c r="S82" s="468" t="s">
        <v>508</v>
      </c>
      <c r="T82" s="487">
        <v>46305</v>
      </c>
      <c r="U82" s="563" t="str">
        <f t="shared" si="99"/>
        <v>API5L_X52</v>
      </c>
      <c r="V82" s="563" t="str">
        <f>IF($G82="","",VLOOKUP($G82,WPS!$D$1:$AL$995,17,0))</f>
        <v xml:space="preserve">SMAW :With/Without Backing </v>
      </c>
      <c r="W82" s="563" t="str">
        <f>IF($G82="","",VLOOKUP($G82,WPS!$D$1:$AL$995,25,0))</f>
        <v>WF-1b</v>
      </c>
      <c r="X82" s="563" t="str">
        <f>IF($G82="","",VLOOKUP($G82,WPS!$D$1:$AL$995,26,0))</f>
        <v>WF-1b</v>
      </c>
      <c r="Y82" s="563" t="str">
        <f>IF($G82="","",VLOOKUP($G82,WPS!$D$1:$AL$995,27,0))</f>
        <v>A5.1or A5.5</v>
      </c>
      <c r="Z82" s="563" t="str">
        <f>IF($G82="","",VLOOKUP($G82,WPS!$D$1:$AL$995,28,0))</f>
        <v>A5.1or A5.5</v>
      </c>
      <c r="AA82" s="563" t="str">
        <f t="shared" si="100"/>
        <v>≥ 2,3/8''  (60,3mm)</v>
      </c>
      <c r="AB82" s="563" t="str">
        <f t="shared" si="101"/>
        <v>≤ 12,750''   323,9mm</v>
      </c>
      <c r="AC82" s="563" t="str">
        <f t="shared" si="102"/>
        <v xml:space="preserve"> SMAW ≥  3,9 mm</v>
      </c>
      <c r="AD82" s="563" t="str">
        <f t="shared" si="103"/>
        <v>≤ 19,05mm</v>
      </c>
      <c r="AE82" s="563" t="str">
        <f>IF(G82="","",VLOOKUP(G82,WPS!$D$1:$AH$4735,3,0))</f>
        <v>SMAW Mixte UP HILL/ Down hill</v>
      </c>
      <c r="AF82" s="563" t="str">
        <f>IF(AND($G82&lt;&gt;"",$D82="API 1104"),H43,IF(AND($G82&lt;&gt;"",$D82="ASME IX"),VLOOKUP($G82,WPS!$D$1:$AZ$995,42,0),""))</f>
        <v>API5L_X52</v>
      </c>
      <c r="AG82" s="563" t="str">
        <f>IF(G82="","",VLOOKUP(G82,WPS!$D$1:$AH$4735,2,0))</f>
        <v>D</v>
      </c>
      <c r="AH82" s="563" t="str">
        <f t="shared" si="104"/>
        <v>5G</v>
      </c>
      <c r="AI82" s="563" t="str">
        <f t="shared" si="105"/>
        <v>Manuel</v>
      </c>
      <c r="AJ82" s="563" t="s">
        <v>34</v>
      </c>
      <c r="AK82" s="563" t="str">
        <f t="shared" si="106"/>
        <v>UP HILL/ Down hill Montant+Descendant</v>
      </c>
      <c r="AL82" s="563" t="str">
        <f>IF($G82="","",VLOOKUP($G82,WPS!$D$1:$AL$995,18,0))</f>
        <v>N/A</v>
      </c>
      <c r="AM82" s="563" t="str">
        <f>IF($G82="","",VLOOKUP($G82,WPS!$D$1:$AL$995,19,0))</f>
        <v>Grp F N°1</v>
      </c>
      <c r="AN82" s="563" t="str">
        <f>IF($G82="","",VLOOKUP($G82,WPS!$D$1:$AL$995,20,0))</f>
        <v>Grp F N°1</v>
      </c>
      <c r="AO82" s="563" t="str">
        <f>IF($G82="","",VLOOKUP($G82,WPS!$D$1:$AL$995,21,0))</f>
        <v>A5.1</v>
      </c>
      <c r="AP82" s="563" t="str">
        <f>IF($G82="","",VLOOKUP($G82,WPS!$D$1:$AL$995,22,0))</f>
        <v>A5.5</v>
      </c>
      <c r="AQ82" s="563" t="str">
        <f>IF($G82="","",VLOOKUP($G82,WPS!$D$1:$AL$995,23,0))</f>
        <v>E 6010</v>
      </c>
      <c r="AR82" s="563" t="str">
        <f>IF($G82="","",VLOOKUP($G82,WPS!$D$1:$AL$995,24,0))</f>
        <v>E 7010-P1</v>
      </c>
      <c r="AS82" s="563" t="str">
        <f t="shared" si="107"/>
        <v>V-H-O</v>
      </c>
      <c r="AT82" s="563" t="str">
        <f>IF($G82="","",VLOOKUP($G82,WPS!$D$1:$AL$995,29,0))</f>
        <v>DC</v>
      </c>
      <c r="AU82" s="563" t="str">
        <f>IF($G82="","",VLOOKUP($G82,WPS!$D$1:$AL$995,30,0))</f>
        <v>(+)</v>
      </c>
      <c r="AV82" s="563" t="str">
        <f>IF($G82="","",VLOOKUP($G82,WPS!$D$1:$AL$995,31,0))</f>
        <v>(+)</v>
      </c>
      <c r="AW82" s="563" t="str">
        <f t="shared" si="108"/>
        <v>SMAW :,With/Without  SMAW : With</v>
      </c>
      <c r="AX82" s="563" t="str">
        <f>IF($G82="","",VLOOKUP($G82,WPS!$D$1:$AL$995,15,0))</f>
        <v>50°C Min</v>
      </c>
      <c r="AY82" s="563" t="str">
        <f>IF($G82="","",VLOOKUP($G82,WPS!$D$1:$AX$995,44,0))</f>
        <v>ASME B31.3 édition 2020</v>
      </c>
      <c r="AZ82" s="563">
        <f>IFERROR(VLOOKUP(I82,Feuil1!$O$4:$P$34,2,0),"")</f>
        <v>323.85000000000002</v>
      </c>
      <c r="BA82" s="563"/>
      <c r="BB82" s="563">
        <f>IFERROR(VLOOKUP(I82,Feuil1!$O$4:$P$32,2,0),"")</f>
        <v>323.85000000000002</v>
      </c>
      <c r="BC82" s="563" t="str">
        <f>IF($G82="","",VLOOKUP($G82,WPS!$D$1:$AL$995,2,0))</f>
        <v>D</v>
      </c>
      <c r="BD82" s="509" t="str">
        <f>IF(M82='VT-PPL'!$Y$6,1,"")</f>
        <v/>
      </c>
      <c r="BE82" s="510" t="str">
        <f>IF(BD82="","",COUNTIF(BD$2:$BD82,BD82))</f>
        <v/>
      </c>
      <c r="BF82" s="509" t="str">
        <f>IF(P82='RT-PPL'!$Q$6,1,"")</f>
        <v/>
      </c>
      <c r="BG82" s="511" t="str">
        <f>IF(BF82="","",COUNTIF(BF$2:$BF82,BF82))</f>
        <v/>
      </c>
      <c r="BH82" s="508" t="str">
        <f>+IF(L82=HOMO!$K$4,1,"")</f>
        <v/>
      </c>
      <c r="BI82" s="510" t="str">
        <f>IF(BH82="","",COUNTIF(BH$2:$BH82,BH82))</f>
        <v/>
      </c>
      <c r="BJ82" s="509" t="str">
        <f>IF(AND(K82="A",M82=Prog!$L$12),1,"")</f>
        <v/>
      </c>
      <c r="BK82" s="510" t="str">
        <f>IF(BJ82="","",COUNTIF(BJ$2:$BJ82,BJ82))</f>
        <v/>
      </c>
      <c r="BL82" s="562">
        <v>77</v>
      </c>
    </row>
    <row r="83" spans="1:64" ht="18" customHeight="1">
      <c r="A83" s="454" t="str">
        <f>F83&amp;G83&amp;I83</f>
        <v>BENSID BILALTFT-II-PL-0312</v>
      </c>
      <c r="B83" s="455" t="str">
        <f>IF($G83="","",VLOOKUP($G83,WPS!$D$1:$AN$995,35,0))</f>
        <v>TFT II / TFT SUD GAZ 
FIELD DEVELOPMENT</v>
      </c>
      <c r="C83" s="455" t="str">
        <f>IF($G83="","",VLOOKUP($G83,WPS!$D$1:$AN$995,33,0))</f>
        <v>API 1104</v>
      </c>
      <c r="D83" s="455" t="str">
        <f>IF($G83="","",VLOOKUP($G83,WPS!$D$1:$AN$995,34,0))</f>
        <v>API 1104</v>
      </c>
      <c r="E83" s="646" t="s">
        <v>882</v>
      </c>
      <c r="F83" s="681" t="s">
        <v>998</v>
      </c>
      <c r="G83" s="456" t="s">
        <v>597</v>
      </c>
      <c r="H83" s="563" t="s">
        <v>397</v>
      </c>
      <c r="I83" s="475">
        <v>12</v>
      </c>
      <c r="J83" s="456">
        <v>11.13</v>
      </c>
      <c r="K83" s="456" t="s">
        <v>613</v>
      </c>
      <c r="L83" s="680">
        <v>46304</v>
      </c>
      <c r="M83" s="563" t="s">
        <v>710</v>
      </c>
      <c r="N83" s="563" t="s">
        <v>459</v>
      </c>
      <c r="O83" s="680" t="s">
        <v>459</v>
      </c>
      <c r="P83" s="563" t="s">
        <v>459</v>
      </c>
      <c r="Q83" s="656" t="s">
        <v>991</v>
      </c>
      <c r="R83" s="656" t="s">
        <v>991</v>
      </c>
      <c r="S83" s="468"/>
      <c r="T83" s="487"/>
      <c r="U83" s="563" t="str">
        <f t="shared" si="99"/>
        <v>API5L_X52</v>
      </c>
      <c r="V83" s="563" t="str">
        <f>IF($G83="","",VLOOKUP($G83,WPS!$D$1:$AL$995,17,0))</f>
        <v xml:space="preserve">SMAW :With/Without Backing </v>
      </c>
      <c r="W83" s="563" t="str">
        <f>IF($G83="","",VLOOKUP($G83,WPS!$D$1:$AL$995,25,0))</f>
        <v>WF-1b</v>
      </c>
      <c r="X83" s="563" t="str">
        <f>IF($G83="","",VLOOKUP($G83,WPS!$D$1:$AL$995,26,0))</f>
        <v>WF-1b</v>
      </c>
      <c r="Y83" s="563" t="str">
        <f>IF($G83="","",VLOOKUP($G83,WPS!$D$1:$AL$995,27,0))</f>
        <v>A5.1or A5.5</v>
      </c>
      <c r="Z83" s="563" t="str">
        <f>IF($G83="","",VLOOKUP($G83,WPS!$D$1:$AL$995,28,0))</f>
        <v>A5.1or A5.5</v>
      </c>
      <c r="AA83" s="563" t="str">
        <f t="shared" si="100"/>
        <v>≥ 2,3/8''  (60,3mm)</v>
      </c>
      <c r="AB83" s="563" t="str">
        <f t="shared" si="101"/>
        <v>≤ 12,750''   323,9mm</v>
      </c>
      <c r="AC83" s="563" t="str">
        <f t="shared" si="102"/>
        <v xml:space="preserve"> SMAW ≥  3,9 mm</v>
      </c>
      <c r="AD83" s="563" t="str">
        <f t="shared" si="103"/>
        <v>≤ 19,05mm</v>
      </c>
      <c r="AE83" s="563" t="str">
        <f>IF(G83="","",VLOOKUP(G83,WPS!$D$1:$AH$4735,3,0))</f>
        <v>SMAW Mixte UP HILL/ Down hill</v>
      </c>
      <c r="AF83" s="563" t="str">
        <f>IF(AND($G83&lt;&gt;"",$D83="API 1104"),H44,IF(AND($G83&lt;&gt;"",$D83="ASME IX"),VLOOKUP($G83,WPS!$D$1:$AZ$995,42,0),""))</f>
        <v>API5L_X52</v>
      </c>
      <c r="AG83" s="563" t="str">
        <f>IF(G83="","",VLOOKUP(G83,WPS!$D$1:$AH$4735,2,0))</f>
        <v>D</v>
      </c>
      <c r="AH83" s="563" t="str">
        <f t="shared" si="104"/>
        <v>5G</v>
      </c>
      <c r="AI83" s="563" t="str">
        <f t="shared" si="105"/>
        <v>Manuel</v>
      </c>
      <c r="AJ83" s="563" t="s">
        <v>34</v>
      </c>
      <c r="AK83" s="563" t="str">
        <f t="shared" si="106"/>
        <v>UP HILL/ Down hill Montant+Descendant</v>
      </c>
      <c r="AL83" s="563" t="str">
        <f>IF($G83="","",VLOOKUP($G83,WPS!$D$1:$AL$995,18,0))</f>
        <v>N/A</v>
      </c>
      <c r="AM83" s="563" t="str">
        <f>IF($G83="","",VLOOKUP($G83,WPS!$D$1:$AL$995,19,0))</f>
        <v>Grp F N°1</v>
      </c>
      <c r="AN83" s="563" t="str">
        <f>IF($G83="","",VLOOKUP($G83,WPS!$D$1:$AL$995,20,0))</f>
        <v>Grp F N°1</v>
      </c>
      <c r="AO83" s="563" t="str">
        <f>IF($G83="","",VLOOKUP($G83,WPS!$D$1:$AL$995,21,0))</f>
        <v>A5.1</v>
      </c>
      <c r="AP83" s="563" t="str">
        <f>IF($G83="","",VLOOKUP($G83,WPS!$D$1:$AL$995,22,0))</f>
        <v>A5.5</v>
      </c>
      <c r="AQ83" s="563" t="str">
        <f>IF($G83="","",VLOOKUP($G83,WPS!$D$1:$AL$995,23,0))</f>
        <v>E 6010</v>
      </c>
      <c r="AR83" s="563" t="str">
        <f>IF($G83="","",VLOOKUP($G83,WPS!$D$1:$AL$995,24,0))</f>
        <v>E 7010-P1</v>
      </c>
      <c r="AS83" s="563" t="str">
        <f t="shared" si="107"/>
        <v>V-H-O</v>
      </c>
      <c r="AT83" s="563" t="str">
        <f>IF($G83="","",VLOOKUP($G83,WPS!$D$1:$AL$995,29,0))</f>
        <v>DC</v>
      </c>
      <c r="AU83" s="563" t="str">
        <f>IF($G83="","",VLOOKUP($G83,WPS!$D$1:$AL$995,30,0))</f>
        <v>(+)</v>
      </c>
      <c r="AV83" s="563" t="str">
        <f>IF($G83="","",VLOOKUP($G83,WPS!$D$1:$AL$995,31,0))</f>
        <v>(+)</v>
      </c>
      <c r="AW83" s="563" t="str">
        <f t="shared" si="108"/>
        <v>SMAW :,With/Without  SMAW : With</v>
      </c>
      <c r="AX83" s="563" t="str">
        <f>IF($G83="","",VLOOKUP($G83,WPS!$D$1:$AL$995,15,0))</f>
        <v>50°C Min</v>
      </c>
      <c r="AY83" s="563" t="str">
        <f>IF($G83="","",VLOOKUP($G83,WPS!$D$1:$AX$995,44,0))</f>
        <v>ASME B31.3 édition 2020</v>
      </c>
      <c r="AZ83" s="563">
        <f>IFERROR(VLOOKUP(I83,Feuil1!$O$4:$P$34,2,0),"")</f>
        <v>323.85000000000002</v>
      </c>
      <c r="BA83" s="563"/>
      <c r="BB83" s="563">
        <f>IFERROR(VLOOKUP(I83,Feuil1!$O$4:$P$32,2,0),"")</f>
        <v>323.85000000000002</v>
      </c>
      <c r="BC83" s="563" t="str">
        <f>IF($G83="","",VLOOKUP($G83,WPS!$D$1:$AL$995,2,0))</f>
        <v>D</v>
      </c>
      <c r="BD83" s="509" t="str">
        <f>IF(M83='VT-PPL'!$Y$6,1,"")</f>
        <v/>
      </c>
      <c r="BE83" s="510" t="str">
        <f>IF(BD83="","",COUNTIF(BD$2:$BD83,BD83))</f>
        <v/>
      </c>
      <c r="BF83" s="509" t="str">
        <f>IF(P83='RT-PPL'!$Q$6,1,"")</f>
        <v/>
      </c>
      <c r="BG83" s="511" t="str">
        <f>IF(BF83="","",COUNTIF(BF$2:$BF83,BF83))</f>
        <v/>
      </c>
      <c r="BH83" s="508" t="str">
        <f>+IF(L83=HOMO!$K$4,1,"")</f>
        <v/>
      </c>
      <c r="BI83" s="510" t="str">
        <f>IF(BH83="","",COUNTIF(BH$2:$BH83,BH83))</f>
        <v/>
      </c>
      <c r="BJ83" s="509" t="str">
        <f>IF(AND(K83="A",M83=Prog!$L$12),1,"")</f>
        <v/>
      </c>
      <c r="BK83" s="510" t="str">
        <f>IF(BJ83="","",COUNTIF(BJ$2:$BJ83,BJ83))</f>
        <v/>
      </c>
      <c r="BL83" s="562">
        <v>78</v>
      </c>
    </row>
    <row r="84" spans="1:64" ht="18" customHeight="1">
      <c r="A84" s="454" t="str">
        <f>F84&amp;G84&amp;I84</f>
        <v>BELLOUNIS MOHAMEDTFT-II-PL-0216</v>
      </c>
      <c r="B84" s="455" t="str">
        <f>IF($G84="","",VLOOKUP($G84,WPS!$D$1:$AN$995,35,0))</f>
        <v>TFT II / TFT SUD GAZ 
FIELD DEVELOPMENT</v>
      </c>
      <c r="C84" s="455" t="str">
        <f>IF($G84="","",VLOOKUP($G84,WPS!$D$1:$AN$995,33,0))</f>
        <v>API 1104</v>
      </c>
      <c r="D84" s="455" t="str">
        <f>IF($G84="","",VLOOKUP($G84,WPS!$D$1:$AN$995,34,0))</f>
        <v>API 1104</v>
      </c>
      <c r="E84" s="639" t="s">
        <v>443</v>
      </c>
      <c r="F84" s="644" t="s">
        <v>969</v>
      </c>
      <c r="G84" s="563" t="s">
        <v>596</v>
      </c>
      <c r="H84" s="563" t="s">
        <v>397</v>
      </c>
      <c r="I84" s="475">
        <v>16</v>
      </c>
      <c r="J84" s="683">
        <v>12.7</v>
      </c>
      <c r="K84" s="563" t="s">
        <v>164</v>
      </c>
      <c r="L84" s="684">
        <v>46309</v>
      </c>
      <c r="M84" s="685" t="s">
        <v>711</v>
      </c>
      <c r="N84" s="563" t="s">
        <v>164</v>
      </c>
      <c r="O84" s="684">
        <v>46309</v>
      </c>
      <c r="P84" s="563" t="s">
        <v>944</v>
      </c>
      <c r="Q84" s="656" t="s">
        <v>991</v>
      </c>
      <c r="R84" s="656" t="s">
        <v>991</v>
      </c>
      <c r="S84" s="468" t="s">
        <v>509</v>
      </c>
      <c r="T84" s="487">
        <v>46310</v>
      </c>
      <c r="U84" s="563" t="str">
        <f t="shared" si="99"/>
        <v>API5L_X52</v>
      </c>
      <c r="V84" s="563" t="str">
        <f>IF($G84="","",VLOOKUP($G84,WPS!$D$1:$AL$995,17,0))</f>
        <v xml:space="preserve">SMAW :With/Without Backing </v>
      </c>
      <c r="W84" s="563" t="str">
        <f>IF($G84="","",VLOOKUP($G84,WPS!$D$1:$AL$995,25,0))</f>
        <v>WF-1b</v>
      </c>
      <c r="X84" s="563" t="str">
        <f>IF($G84="","",VLOOKUP($G84,WPS!$D$1:$AL$995,26,0))</f>
        <v xml:space="preserve">WF-2c </v>
      </c>
      <c r="Y84" s="563" t="str">
        <f>IF($G84="","",VLOOKUP($G84,WPS!$D$1:$AL$995,27,0))</f>
        <v>A5.1or A5.5</v>
      </c>
      <c r="Z84" s="563" t="str">
        <f>IF($G84="","",VLOOKUP($G84,WPS!$D$1:$AL$995,28,0))</f>
        <v>A5.1 or A5.5</v>
      </c>
      <c r="AA84" s="563" t="str">
        <f t="shared" si="100"/>
        <v>&gt; 12,750''  (323,9mm)</v>
      </c>
      <c r="AB84" s="563" t="str">
        <f t="shared" si="101"/>
        <v>Unlimited</v>
      </c>
      <c r="AC84" s="563" t="str">
        <f t="shared" si="102"/>
        <v xml:space="preserve"> SMAW ≥  3,9 mm</v>
      </c>
      <c r="AD84" s="563" t="str">
        <f t="shared" si="103"/>
        <v>≤ 19,05mm</v>
      </c>
      <c r="AE84" s="563" t="str">
        <f>IF(G84="","",VLOOKUP(G84,WPS!$D$1:$AH$4735,3,0))</f>
        <v>SMAW UP HILL MONTANT</v>
      </c>
      <c r="AF84" s="563" t="str">
        <f>IF(AND($G84&lt;&gt;"",$D84="API 1104"),H45,IF(AND($G84&lt;&gt;"",$D84="ASME IX"),VLOOKUP($G84,WPS!$D$1:$AZ$995,42,0),""))</f>
        <v>API5L_X52</v>
      </c>
      <c r="AG84" s="563" t="str">
        <f>IF(G84="","",VLOOKUP(G84,WPS!$D$1:$AH$4735,2,0))</f>
        <v>D</v>
      </c>
      <c r="AH84" s="563" t="str">
        <f t="shared" si="104"/>
        <v>5G</v>
      </c>
      <c r="AI84" s="563" t="str">
        <f t="shared" si="105"/>
        <v>Manuel</v>
      </c>
      <c r="AJ84" s="563" t="s">
        <v>34</v>
      </c>
      <c r="AK84" s="563" t="str">
        <f t="shared" si="106"/>
        <v>UP HILL   Montant</v>
      </c>
      <c r="AL84" s="563" t="str">
        <f>IF($G84="","",VLOOKUP($G84,WPS!$D$1:$AL$995,18,0))</f>
        <v>N/A</v>
      </c>
      <c r="AM84" s="563" t="str">
        <f>IF($G84="","",VLOOKUP($G84,WPS!$D$1:$AL$995,19,0))</f>
        <v>Grp F N°1</v>
      </c>
      <c r="AN84" s="563" t="str">
        <f>IF($G84="","",VLOOKUP($G84,WPS!$D$1:$AL$995,20,0))</f>
        <v>Grp F N°3</v>
      </c>
      <c r="AO84" s="563" t="str">
        <f>IF($G84="","",VLOOKUP($G84,WPS!$D$1:$AL$995,21,0))</f>
        <v>A5.1</v>
      </c>
      <c r="AP84" s="563" t="str">
        <f>IF($G84="","",VLOOKUP($G84,WPS!$D$1:$AL$995,22,0))</f>
        <v>A5.1</v>
      </c>
      <c r="AQ84" s="563" t="str">
        <f>IF($G84="","",VLOOKUP($G84,WPS!$D$1:$AL$995,23,0))</f>
        <v>E 6010</v>
      </c>
      <c r="AR84" s="563" t="str">
        <f>IF($G84="","",VLOOKUP($G84,WPS!$D$1:$AL$995,24,0))</f>
        <v>E 7018</v>
      </c>
      <c r="AS84" s="563" t="str">
        <f t="shared" si="107"/>
        <v>V-H-O</v>
      </c>
      <c r="AT84" s="563" t="str">
        <f>IF($G84="","",VLOOKUP($G84,WPS!$D$1:$AL$995,29,0))</f>
        <v>DC</v>
      </c>
      <c r="AU84" s="563" t="str">
        <f>IF($G84="","",VLOOKUP($G84,WPS!$D$1:$AL$995,30,0))</f>
        <v>(+)</v>
      </c>
      <c r="AV84" s="563" t="str">
        <f>IF($G84="","",VLOOKUP($G84,WPS!$D$1:$AL$995,31,0))</f>
        <v>(+)</v>
      </c>
      <c r="AW84" s="563" t="str">
        <f t="shared" si="108"/>
        <v>SMAW :With/Without  SMAW : With</v>
      </c>
      <c r="AX84" s="563" t="str">
        <f>IF($G84="","",VLOOKUP($G84,WPS!$D$1:$AL$995,15,0))</f>
        <v>100°C Min</v>
      </c>
      <c r="AY84" s="563" t="str">
        <f>IF($G84="","",VLOOKUP($G84,WPS!$D$1:$AX$995,44,0))</f>
        <v>ASME B31.3 édition 2020</v>
      </c>
      <c r="AZ84" s="563">
        <f>IFERROR(VLOOKUP(I84,Feuil1!$O$4:$P$34,2,0),"")</f>
        <v>406.4</v>
      </c>
      <c r="BA84" s="563"/>
      <c r="BB84" s="563">
        <f>IFERROR(VLOOKUP(I84,Feuil1!$O$4:$P$32,2,0),"")</f>
        <v>406.4</v>
      </c>
      <c r="BC84" s="563" t="str">
        <f>IF($G84="","",VLOOKUP($G84,WPS!$D$1:$AL$995,2,0))</f>
        <v>D</v>
      </c>
      <c r="BD84" s="509" t="str">
        <f>IF(M84='VT-PPL'!$Y$6,1,"")</f>
        <v/>
      </c>
      <c r="BE84" s="510" t="str">
        <f>IF(BD84="","",COUNTIF(BD$2:$BD84,BD84))</f>
        <v/>
      </c>
      <c r="BF84" s="509" t="str">
        <f>IF(P84='RT-PPL'!$Q$6,1,"")</f>
        <v/>
      </c>
      <c r="BG84" s="511" t="str">
        <f>IF(BF84="","",COUNTIF(BF$2:$BF84,BF84))</f>
        <v/>
      </c>
      <c r="BH84" s="508" t="str">
        <f>+IF(L84=HOMO!$K$4,1,"")</f>
        <v/>
      </c>
      <c r="BI84" s="510" t="str">
        <f>IF(BH84="","",COUNTIF(BH$2:$BH84,BH84))</f>
        <v/>
      </c>
      <c r="BJ84" s="509" t="str">
        <f>IF(AND(K84="A",M84=Prog!$L$12),1,"")</f>
        <v/>
      </c>
      <c r="BK84" s="510" t="str">
        <f>IF(BJ84="","",COUNTIF(BJ$2:$BJ84,BJ84))</f>
        <v/>
      </c>
      <c r="BL84" s="562">
        <v>79</v>
      </c>
    </row>
    <row r="85" spans="1:64" ht="18" customHeight="1">
      <c r="A85" s="454" t="str">
        <f>F85&amp;G85&amp;I85</f>
        <v>DJEMAI MOHAMEDTFT-II-PL-0216</v>
      </c>
      <c r="B85" s="455" t="str">
        <f>IF($G85="","",VLOOKUP($G85,WPS!$D$1:$AN$995,35,0))</f>
        <v>TFT II / TFT SUD GAZ 
FIELD DEVELOPMENT</v>
      </c>
      <c r="C85" s="455" t="str">
        <f>IF($G85="","",VLOOKUP($G85,WPS!$D$1:$AN$995,33,0))</f>
        <v>API 1104</v>
      </c>
      <c r="D85" s="455" t="str">
        <f>IF($G85="","",VLOOKUP($G85,WPS!$D$1:$AN$995,34,0))</f>
        <v>API 1104</v>
      </c>
      <c r="E85" s="646" t="s">
        <v>873</v>
      </c>
      <c r="F85" s="644" t="s">
        <v>968</v>
      </c>
      <c r="G85" s="563" t="s">
        <v>596</v>
      </c>
      <c r="H85" s="563" t="s">
        <v>397</v>
      </c>
      <c r="I85" s="475">
        <v>16</v>
      </c>
      <c r="J85" s="683">
        <v>12.7</v>
      </c>
      <c r="K85" s="563" t="s">
        <v>613</v>
      </c>
      <c r="L85" s="684">
        <v>46309</v>
      </c>
      <c r="M85" s="685" t="s">
        <v>711</v>
      </c>
      <c r="N85" s="563"/>
      <c r="O85" s="684"/>
      <c r="P85" s="563"/>
      <c r="Q85" s="656" t="s">
        <v>991</v>
      </c>
      <c r="R85" s="656" t="s">
        <v>991</v>
      </c>
      <c r="S85" s="468"/>
      <c r="T85" s="487"/>
      <c r="U85" s="563" t="str">
        <f t="shared" si="99"/>
        <v>API5L_X52</v>
      </c>
      <c r="V85" s="563" t="str">
        <f>IF($G85="","",VLOOKUP($G85,WPS!$D$1:$AL$995,17,0))</f>
        <v xml:space="preserve">SMAW :With/Without Backing </v>
      </c>
      <c r="W85" s="563" t="str">
        <f>IF($G85="","",VLOOKUP($G85,WPS!$D$1:$AL$995,25,0))</f>
        <v>WF-1b</v>
      </c>
      <c r="X85" s="563" t="str">
        <f>IF($G85="","",VLOOKUP($G85,WPS!$D$1:$AL$995,26,0))</f>
        <v xml:space="preserve">WF-2c </v>
      </c>
      <c r="Y85" s="563" t="str">
        <f>IF($G85="","",VLOOKUP($G85,WPS!$D$1:$AL$995,27,0))</f>
        <v>A5.1or A5.5</v>
      </c>
      <c r="Z85" s="563" t="str">
        <f>IF($G85="","",VLOOKUP($G85,WPS!$D$1:$AL$995,28,0))</f>
        <v>A5.1 or A5.5</v>
      </c>
      <c r="AA85" s="563" t="str">
        <f t="shared" si="100"/>
        <v>&gt; 12,750''  (323,9mm)</v>
      </c>
      <c r="AB85" s="563" t="str">
        <f t="shared" si="101"/>
        <v>Unlimited</v>
      </c>
      <c r="AC85" s="563" t="str">
        <f t="shared" si="102"/>
        <v xml:space="preserve"> SMAW ≥  3,9 mm</v>
      </c>
      <c r="AD85" s="563" t="str">
        <f t="shared" si="103"/>
        <v>≤ 19,05mm</v>
      </c>
      <c r="AE85" s="563" t="str">
        <f>IF(G85="","",VLOOKUP(G85,WPS!$D$1:$AH$4735,3,0))</f>
        <v>SMAW UP HILL MONTANT</v>
      </c>
      <c r="AF85" s="563" t="str">
        <f>IF(AND($G85&lt;&gt;"",$D85="API 1104"),H46,IF(AND($G85&lt;&gt;"",$D85="ASME IX"),VLOOKUP($G85,WPS!$D$1:$AZ$995,42,0),""))</f>
        <v>API5L_X52</v>
      </c>
      <c r="AG85" s="563" t="str">
        <f>IF(G85="","",VLOOKUP(G85,WPS!$D$1:$AH$4735,2,0))</f>
        <v>D</v>
      </c>
      <c r="AH85" s="563" t="str">
        <f t="shared" si="104"/>
        <v>5G</v>
      </c>
      <c r="AI85" s="563" t="str">
        <f t="shared" si="105"/>
        <v>Manuel</v>
      </c>
      <c r="AJ85" s="563" t="s">
        <v>34</v>
      </c>
      <c r="AK85" s="563" t="str">
        <f t="shared" si="106"/>
        <v>UP HILL   Montant</v>
      </c>
      <c r="AL85" s="563" t="str">
        <f>IF($G85="","",VLOOKUP($G85,WPS!$D$1:$AL$995,18,0))</f>
        <v>N/A</v>
      </c>
      <c r="AM85" s="563" t="str">
        <f>IF($G85="","",VLOOKUP($G85,WPS!$D$1:$AL$995,19,0))</f>
        <v>Grp F N°1</v>
      </c>
      <c r="AN85" s="563" t="str">
        <f>IF($G85="","",VLOOKUP($G85,WPS!$D$1:$AL$995,20,0))</f>
        <v>Grp F N°3</v>
      </c>
      <c r="AO85" s="563" t="str">
        <f>IF($G85="","",VLOOKUP($G85,WPS!$D$1:$AL$995,21,0))</f>
        <v>A5.1</v>
      </c>
      <c r="AP85" s="563" t="str">
        <f>IF($G85="","",VLOOKUP($G85,WPS!$D$1:$AL$995,22,0))</f>
        <v>A5.1</v>
      </c>
      <c r="AQ85" s="563" t="str">
        <f>IF($G85="","",VLOOKUP($G85,WPS!$D$1:$AL$995,23,0))</f>
        <v>E 6010</v>
      </c>
      <c r="AR85" s="563" t="str">
        <f>IF($G85="","",VLOOKUP($G85,WPS!$D$1:$AL$995,24,0))</f>
        <v>E 7018</v>
      </c>
      <c r="AS85" s="563" t="str">
        <f t="shared" si="107"/>
        <v>V-H-O</v>
      </c>
      <c r="AT85" s="563" t="str">
        <f>IF($G85="","",VLOOKUP($G85,WPS!$D$1:$AL$995,29,0))</f>
        <v>DC</v>
      </c>
      <c r="AU85" s="563" t="str">
        <f>IF($G85="","",VLOOKUP($G85,WPS!$D$1:$AL$995,30,0))</f>
        <v>(+)</v>
      </c>
      <c r="AV85" s="563" t="str">
        <f>IF($G85="","",VLOOKUP($G85,WPS!$D$1:$AL$995,31,0))</f>
        <v>(+)</v>
      </c>
      <c r="AW85" s="563" t="str">
        <f t="shared" si="108"/>
        <v>SMAW :With/Without  SMAW : With</v>
      </c>
      <c r="AX85" s="563" t="str">
        <f>IF($G85="","",VLOOKUP($G85,WPS!$D$1:$AL$995,15,0))</f>
        <v>100°C Min</v>
      </c>
      <c r="AY85" s="563" t="str">
        <f>IF($G85="","",VLOOKUP($G85,WPS!$D$1:$AX$995,44,0))</f>
        <v>ASME B31.3 édition 2020</v>
      </c>
      <c r="AZ85" s="563">
        <f>IFERROR(VLOOKUP(I85,Feuil1!$O$4:$P$34,2,0),"")</f>
        <v>406.4</v>
      </c>
      <c r="BA85" s="563"/>
      <c r="BB85" s="563">
        <f>IFERROR(VLOOKUP(I85,Feuil1!$O$4:$P$32,2,0),"")</f>
        <v>406.4</v>
      </c>
      <c r="BC85" s="563" t="str">
        <f>IF($G85="","",VLOOKUP($G85,WPS!$D$1:$AL$995,2,0))</f>
        <v>D</v>
      </c>
      <c r="BD85" s="509" t="str">
        <f>IF(M85='VT-PPL'!$Y$6,1,"")</f>
        <v/>
      </c>
      <c r="BE85" s="510" t="str">
        <f>IF(BD85="","",COUNTIF(BD$2:$BD85,BD85))</f>
        <v/>
      </c>
      <c r="BF85" s="509" t="str">
        <f>IF(P85='RT-PPL'!$Q$6,1,"")</f>
        <v/>
      </c>
      <c r="BG85" s="511" t="str">
        <f>IF(BF85="","",COUNTIF(BF$2:$BF85,BF85))</f>
        <v/>
      </c>
      <c r="BH85" s="508" t="str">
        <f>+IF(L85=HOMO!$K$4,1,"")</f>
        <v/>
      </c>
      <c r="BI85" s="510" t="str">
        <f>IF(BH85="","",COUNTIF(BH$2:$BH85,BH85))</f>
        <v/>
      </c>
      <c r="BJ85" s="509" t="str">
        <f>IF(AND(K85="A",M85=Prog!$L$12),1,"")</f>
        <v/>
      </c>
      <c r="BK85" s="510" t="str">
        <f>IF(BJ85="","",COUNTIF(BJ$2:$BJ85,BJ85))</f>
        <v/>
      </c>
      <c r="BL85" s="562">
        <v>80</v>
      </c>
    </row>
    <row r="86" spans="1:64" ht="18" customHeight="1">
      <c r="A86" s="454" t="str">
        <f t="shared" ref="A86:A89" si="109">F86&amp;G86&amp;I86</f>
        <v>DJEMAI MOHAMEDTFT-II-PL-056</v>
      </c>
      <c r="B86" s="455" t="str">
        <f>IF($G86="","",VLOOKUP($G86,WPS!$D$1:$AN$995,35,0))</f>
        <v>TFT II / TFT SUD GAZ 
FIELD DEVELOPMENT</v>
      </c>
      <c r="C86" s="455" t="str">
        <f>IF($G86="","",VLOOKUP($G86,WPS!$D$1:$AN$995,33,0))</f>
        <v>API 1104</v>
      </c>
      <c r="D86" s="455" t="str">
        <f>IF($G86="","",VLOOKUP($G86,WPS!$D$1:$AN$995,34,0))</f>
        <v>API 1104</v>
      </c>
      <c r="E86" s="646" t="s">
        <v>873</v>
      </c>
      <c r="F86" s="644" t="s">
        <v>968</v>
      </c>
      <c r="G86" s="457" t="s">
        <v>602</v>
      </c>
      <c r="H86" s="563" t="s">
        <v>397</v>
      </c>
      <c r="I86" s="475">
        <v>6</v>
      </c>
      <c r="J86" s="456">
        <v>11</v>
      </c>
      <c r="K86" s="563" t="s">
        <v>164</v>
      </c>
      <c r="L86" s="684">
        <v>46315</v>
      </c>
      <c r="M86" s="685" t="s">
        <v>712</v>
      </c>
      <c r="N86" s="563" t="s">
        <v>164</v>
      </c>
      <c r="O86" s="684">
        <v>46315</v>
      </c>
      <c r="P86" s="563" t="s">
        <v>945</v>
      </c>
      <c r="Q86" s="656" t="s">
        <v>1005</v>
      </c>
      <c r="R86" s="656" t="s">
        <v>1005</v>
      </c>
      <c r="S86" s="468" t="s">
        <v>1006</v>
      </c>
      <c r="T86" s="487">
        <v>46315</v>
      </c>
      <c r="U86" s="563" t="str">
        <f t="shared" si="99"/>
        <v>API5L_X52</v>
      </c>
      <c r="V86" s="563" t="str">
        <f>IF($G86="","",VLOOKUP($G86,WPS!$D$1:$AL$995,17,0))</f>
        <v xml:space="preserve">SMAW :With/Without Backing </v>
      </c>
      <c r="W86" s="563" t="str">
        <f>IF($G86="","",VLOOKUP($G86,WPS!$D$1:$AL$995,25,0))</f>
        <v>WF-1b</v>
      </c>
      <c r="X86" s="563" t="str">
        <f>IF($G86="","",VLOOKUP($G86,WPS!$D$1:$AL$995,26,0))</f>
        <v xml:space="preserve">WF-2c </v>
      </c>
      <c r="Y86" s="563" t="str">
        <f>IF($G86="","",VLOOKUP($G86,WPS!$D$1:$AL$995,27,0))</f>
        <v>A5.1or A5.5</v>
      </c>
      <c r="Z86" s="563" t="str">
        <f>IF($G86="","",VLOOKUP($G86,WPS!$D$1:$AL$995,28,0))</f>
        <v>A5.1 or A5.5</v>
      </c>
      <c r="AA86" s="563" t="str">
        <f>IF(AND(D86="API 1104",BB86&lt;60.3),"Unlimited ",IF(AND(D86="API 1104",AND(BB86&gt;=60.3,BB86&lt;=323.85)),"≥ 2,3/8''  (60,3mm)",IF(AND(D86="API 1104",BB86&gt;323.85),"&gt; 12,750''  (323,9mm)",IF(AND(D86="ASME IX",BB86&lt;60.3),CONCATENATE("≥ ",I85,"''  ","(",BB86,"mm)"),IF(AND(D86="ASME IX",BB86="60,3"),"≥ 1''  (25mm)",IF(AND(D86="ASME IX",AND(BB86&gt;25,BB86&lt;73)),"≥ 1'' (25mm)",IF(AND(D86="ASME IX",BB86&gt;73),"&gt; 2,7/8''  (73mm)","")))))))</f>
        <v>≥ 2,3/8''  (60,3mm)</v>
      </c>
      <c r="AB86" s="563" t="str">
        <f t="shared" si="101"/>
        <v>≤ 12,750''   323,9mm</v>
      </c>
      <c r="AC86" s="563" t="str">
        <f t="shared" si="102"/>
        <v xml:space="preserve"> SMAW ≥  3,9 mm</v>
      </c>
      <c r="AD86" s="563" t="str">
        <f t="shared" si="103"/>
        <v>≤ 19,05mm</v>
      </c>
      <c r="AE86" s="563" t="str">
        <f>IF(G86="","",VLOOKUP(G86,WPS!$D$1:$AH$4735,3,0))</f>
        <v>SMAW UP HILL MONTANT</v>
      </c>
      <c r="AF86" s="563" t="str">
        <f>IF(AND($G86&lt;&gt;"",$D86="API 1104"),H47,IF(AND($G86&lt;&gt;"",$D86="ASME IX"),VLOOKUP($G86,WPS!$D$1:$AZ$995,42,0),""))</f>
        <v>API5L_X52</v>
      </c>
      <c r="AG86" s="563" t="str">
        <f>IF(G86="","",VLOOKUP(G86,WPS!$D$1:$AH$4735,2,0))</f>
        <v>A</v>
      </c>
      <c r="AH86" s="563" t="str">
        <f t="shared" si="104"/>
        <v>5G</v>
      </c>
      <c r="AI86" s="563" t="str">
        <f t="shared" si="105"/>
        <v>Manuel</v>
      </c>
      <c r="AJ86" s="563" t="s">
        <v>34</v>
      </c>
      <c r="AK86" s="563" t="str">
        <f t="shared" si="106"/>
        <v>UP HILL   Montant</v>
      </c>
      <c r="AL86" s="563" t="str">
        <f>IF($G86="","",VLOOKUP($G86,WPS!$D$1:$AL$995,18,0))</f>
        <v>N/A</v>
      </c>
      <c r="AM86" s="563" t="str">
        <f>IF($G86="","",VLOOKUP($G86,WPS!$D$1:$AL$995,19,0))</f>
        <v>Grp F N°1</v>
      </c>
      <c r="AN86" s="563" t="str">
        <f>IF($G86="","",VLOOKUP($G86,WPS!$D$1:$AL$995,20,0))</f>
        <v>Grp F N°3</v>
      </c>
      <c r="AO86" s="563" t="str">
        <f>IF($G86="","",VLOOKUP($G86,WPS!$D$1:$AL$995,21,0))</f>
        <v>A5.1</v>
      </c>
      <c r="AP86" s="563" t="str">
        <f>IF($G86="","",VLOOKUP($G86,WPS!$D$1:$AL$995,22,0))</f>
        <v>A5.1</v>
      </c>
      <c r="AQ86" s="563" t="str">
        <f>IF($G86="","",VLOOKUP($G86,WPS!$D$1:$AL$995,23,0))</f>
        <v>E 6010</v>
      </c>
      <c r="AR86" s="563" t="str">
        <f>IF($G86="","",VLOOKUP($G86,WPS!$D$1:$AL$995,24,0))</f>
        <v>E 7018</v>
      </c>
      <c r="AS86" s="563" t="str">
        <f t="shared" si="107"/>
        <v>V-H-O</v>
      </c>
      <c r="AT86" s="563" t="str">
        <f>IF($G86="","",VLOOKUP($G86,WPS!$D$1:$AL$995,29,0))</f>
        <v>DC</v>
      </c>
      <c r="AU86" s="563" t="str">
        <f>IF($G86="","",VLOOKUP($G86,WPS!$D$1:$AL$995,30,0))</f>
        <v>(+)</v>
      </c>
      <c r="AV86" s="563" t="str">
        <f>IF($G86="","",VLOOKUP($G86,WPS!$D$1:$AL$995,31,0))</f>
        <v>(+)</v>
      </c>
      <c r="AW86" s="563" t="str">
        <f t="shared" si="108"/>
        <v>SMAW :With/Without  SMAW : With</v>
      </c>
      <c r="AX86" s="563" t="str">
        <f>IF($G86="","",VLOOKUP($G86,WPS!$D$1:$AL$995,15,0))</f>
        <v>100°C Min</v>
      </c>
      <c r="AY86" s="563" t="str">
        <f>IF($G86="","",VLOOKUP($G86,WPS!$D$1:$AX$995,44,0))</f>
        <v>ASME B31.3 édition 2020</v>
      </c>
      <c r="AZ86" s="563">
        <f>IFERROR(VLOOKUP(I86,Feuil1!$O$4:$P$34,2,0),"")</f>
        <v>168.3</v>
      </c>
      <c r="BA86" s="563"/>
      <c r="BB86" s="563">
        <f>IFERROR(VLOOKUP(I86,Feuil1!$O$4:$P$32,2,0),"")</f>
        <v>168.3</v>
      </c>
      <c r="BC86" s="563" t="str">
        <f>IF($G86="","",VLOOKUP($G86,WPS!$D$1:$AL$995,2,0))</f>
        <v>A</v>
      </c>
      <c r="BD86" s="509" t="str">
        <f>IF(M86='VT-PPL'!$Y$6,1,"")</f>
        <v/>
      </c>
      <c r="BE86" s="510" t="str">
        <f>IF(BD86="","",COUNTIF(BD$2:$BD86,BD86))</f>
        <v/>
      </c>
      <c r="BF86" s="509" t="str">
        <f>IF(P86='RT-PPL'!$Q$6,1,"")</f>
        <v/>
      </c>
      <c r="BG86" s="511" t="str">
        <f>IF(BF86="","",COUNTIF(BF$2:$BF86,BF86))</f>
        <v/>
      </c>
      <c r="BH86" s="508" t="str">
        <f>+IF(L86=HOMO!$K$4,1,"")</f>
        <v/>
      </c>
      <c r="BI86" s="510" t="str">
        <f>IF(BH86="","",COUNTIF(BH$2:$BH86,BH86))</f>
        <v/>
      </c>
      <c r="BJ86" s="509" t="str">
        <f>IF(AND(K86="A",M86=Prog!$L$12),1,"")</f>
        <v/>
      </c>
      <c r="BK86" s="510" t="str">
        <f>IF(BJ86="","",COUNTIF(BJ$2:$BJ86,BJ86))</f>
        <v/>
      </c>
      <c r="BL86" s="562">
        <v>81</v>
      </c>
    </row>
    <row r="87" spans="1:64" ht="18" customHeight="1">
      <c r="A87" s="454" t="str">
        <f t="shared" si="109"/>
        <v>DJEMAI MOHAMEDTFT-II-REP-PL026</v>
      </c>
      <c r="B87" s="455" t="str">
        <f>IF($G87="","",VLOOKUP($G87,WPS!$D$1:$AN$995,35,0))</f>
        <v>TFT II / TFT SUD GAZ 
FIELD DEVELOPMENT</v>
      </c>
      <c r="C87" s="455" t="str">
        <f>IF($G87="","",VLOOKUP($G87,WPS!$D$1:$AN$995,33,0))</f>
        <v>API 1104</v>
      </c>
      <c r="D87" s="455" t="str">
        <f>IF($G87="","",VLOOKUP($G87,WPS!$D$1:$AN$995,34,0))</f>
        <v>API 1104</v>
      </c>
      <c r="E87" s="646" t="s">
        <v>873</v>
      </c>
      <c r="F87" s="644" t="s">
        <v>968</v>
      </c>
      <c r="G87" s="457" t="s">
        <v>600</v>
      </c>
      <c r="H87" s="563" t="s">
        <v>397</v>
      </c>
      <c r="I87" s="475">
        <v>6</v>
      </c>
      <c r="J87" s="456">
        <v>11</v>
      </c>
      <c r="K87" s="563" t="s">
        <v>164</v>
      </c>
      <c r="L87" s="684">
        <v>46315</v>
      </c>
      <c r="M87" s="685" t="s">
        <v>712</v>
      </c>
      <c r="N87" s="563" t="s">
        <v>164</v>
      </c>
      <c r="O87" s="684">
        <v>46315</v>
      </c>
      <c r="P87" s="563" t="s">
        <v>945</v>
      </c>
      <c r="Q87" s="656" t="s">
        <v>1005</v>
      </c>
      <c r="R87" s="656" t="s">
        <v>1005</v>
      </c>
      <c r="S87" s="468" t="s">
        <v>1007</v>
      </c>
      <c r="T87" s="487">
        <v>46315</v>
      </c>
      <c r="U87" s="563" t="str">
        <f t="shared" si="99"/>
        <v>API5L_X52</v>
      </c>
      <c r="V87" s="563" t="str">
        <f>IF($G87="","",VLOOKUP($G87,WPS!$D$1:$AL$995,17,0))</f>
        <v xml:space="preserve">SMAW :With/Without Backing </v>
      </c>
      <c r="W87" s="563" t="str">
        <f>IF($G87="","",VLOOKUP($G87,WPS!$D$1:$AL$995,25,0))</f>
        <v>WF-1b</v>
      </c>
      <c r="X87" s="563" t="str">
        <f>IF($G87="","",VLOOKUP($G87,WPS!$D$1:$AL$995,26,0))</f>
        <v xml:space="preserve">WF-2c </v>
      </c>
      <c r="Y87" s="563" t="str">
        <f>IF($G87="","",VLOOKUP($G87,WPS!$D$1:$AL$995,27,0))</f>
        <v>A5.1or A5.5</v>
      </c>
      <c r="Z87" s="563" t="str">
        <f>IF($G87="","",VLOOKUP($G87,WPS!$D$1:$AL$995,28,0))</f>
        <v>A5.1 or A5.5</v>
      </c>
      <c r="AA87" s="563" t="str">
        <f t="shared" si="100"/>
        <v>≥ 2,3/8''  (60,3mm)</v>
      </c>
      <c r="AB87" s="563" t="str">
        <f t="shared" si="101"/>
        <v>≤ 12,750''   323,9mm</v>
      </c>
      <c r="AC87" s="563" t="str">
        <f t="shared" si="102"/>
        <v xml:space="preserve"> SMAW ≥  3,9 mm</v>
      </c>
      <c r="AD87" s="563" t="str">
        <f t="shared" si="103"/>
        <v>≤ 19,05mm</v>
      </c>
      <c r="AE87" s="563" t="str">
        <f>IF(G87="","",VLOOKUP(G87,WPS!$D$1:$AH$4735,3,0))</f>
        <v>SMAW UP HILL MONTANT</v>
      </c>
      <c r="AF87" s="563" t="str">
        <f>IF(AND($G87&lt;&gt;"",$D87="API 1104"),H48,IF(AND($G87&lt;&gt;"",$D87="ASME IX"),VLOOKUP($G87,WPS!$D$1:$AZ$995,42,0),""))</f>
        <v>API5L_X52</v>
      </c>
      <c r="AG87" s="563" t="str">
        <f>IF(G87="","",VLOOKUP(G87,WPS!$D$1:$AH$4735,2,0))</f>
        <v>A</v>
      </c>
      <c r="AH87" s="563" t="str">
        <f t="shared" si="104"/>
        <v>5G</v>
      </c>
      <c r="AI87" s="563" t="str">
        <f t="shared" si="105"/>
        <v>Manuel</v>
      </c>
      <c r="AJ87" s="563" t="s">
        <v>34</v>
      </c>
      <c r="AK87" s="563" t="str">
        <f t="shared" si="106"/>
        <v>UP HILL   Montant</v>
      </c>
      <c r="AL87" s="563" t="str">
        <f>IF($G87="","",VLOOKUP($G87,WPS!$D$1:$AL$995,18,0))</f>
        <v>N/A</v>
      </c>
      <c r="AM87" s="563" t="str">
        <f>IF($G87="","",VLOOKUP($G87,WPS!$D$1:$AL$995,19,0))</f>
        <v>Grp F N°1</v>
      </c>
      <c r="AN87" s="563" t="str">
        <f>IF($G87="","",VLOOKUP($G87,WPS!$D$1:$AL$995,20,0))</f>
        <v>Grp F N°3</v>
      </c>
      <c r="AO87" s="563" t="str">
        <f>IF($G87="","",VLOOKUP($G87,WPS!$D$1:$AL$995,21,0))</f>
        <v>A5.1</v>
      </c>
      <c r="AP87" s="563" t="str">
        <f>IF($G87="","",VLOOKUP($G87,WPS!$D$1:$AL$995,22,0))</f>
        <v>A5.1</v>
      </c>
      <c r="AQ87" s="563" t="str">
        <f>IF($G87="","",VLOOKUP($G87,WPS!$D$1:$AL$995,23,0))</f>
        <v>E 6010</v>
      </c>
      <c r="AR87" s="563" t="str">
        <f>IF($G87="","",VLOOKUP($G87,WPS!$D$1:$AL$995,24,0))</f>
        <v>E 7018</v>
      </c>
      <c r="AS87" s="563" t="str">
        <f t="shared" si="107"/>
        <v>V-H-O</v>
      </c>
      <c r="AT87" s="563" t="str">
        <f>IF($G87="","",VLOOKUP($G87,WPS!$D$1:$AL$995,29,0))</f>
        <v>DC</v>
      </c>
      <c r="AU87" s="563" t="str">
        <f>IF($G87="","",VLOOKUP($G87,WPS!$D$1:$AL$995,30,0))</f>
        <v>(+)</v>
      </c>
      <c r="AV87" s="563" t="str">
        <f>IF($G87="","",VLOOKUP($G87,WPS!$D$1:$AL$995,31,0))</f>
        <v>(+)</v>
      </c>
      <c r="AW87" s="563" t="str">
        <f t="shared" si="108"/>
        <v>SMAW :With/Without  SMAW : With</v>
      </c>
      <c r="AX87" s="563" t="str">
        <f>IF($G87="","",VLOOKUP($G87,WPS!$D$1:$AL$995,15,0))</f>
        <v>100°C Min</v>
      </c>
      <c r="AY87" s="563" t="str">
        <f>IF($G87="","",VLOOKUP($G87,WPS!$D$1:$AX$995,44,0))</f>
        <v>ASME B31.3 édition 2022</v>
      </c>
      <c r="AZ87" s="563">
        <f>IFERROR(VLOOKUP(I87,Feuil1!$O$4:$P$34,2,0),"")</f>
        <v>168.3</v>
      </c>
      <c r="BA87" s="563"/>
      <c r="BB87" s="563">
        <f>IFERROR(VLOOKUP(I87,Feuil1!$O$4:$P$32,2,0),"")</f>
        <v>168.3</v>
      </c>
      <c r="BC87" s="563" t="str">
        <f>IF($G87="","",VLOOKUP($G87,WPS!$D$1:$AL$995,2,0))</f>
        <v>A</v>
      </c>
      <c r="BD87" s="509" t="str">
        <f>IF(M87='VT-PPL'!$Y$6,1,"")</f>
        <v/>
      </c>
      <c r="BE87" s="510" t="str">
        <f>IF(BD87="","",COUNTIF(BD$2:$BD87,BD87))</f>
        <v/>
      </c>
      <c r="BF87" s="509" t="str">
        <f>IF(P87='RT-PPL'!$Q$6,1,"")</f>
        <v/>
      </c>
      <c r="BG87" s="511" t="str">
        <f>IF(BF87="","",COUNTIF(BF$2:$BF87,BF87))</f>
        <v/>
      </c>
      <c r="BH87" s="508" t="str">
        <f>+IF(L87=HOMO!$K$4,1,"")</f>
        <v/>
      </c>
      <c r="BI87" s="510" t="str">
        <f>IF(BH87="","",COUNTIF(BH$2:$BH87,BH87))</f>
        <v/>
      </c>
      <c r="BJ87" s="509" t="str">
        <f>IF(AND(K87="A",M87=Prog!$L$12),1,"")</f>
        <v/>
      </c>
      <c r="BK87" s="510" t="str">
        <f>IF(BJ87="","",COUNTIF(BJ$2:$BJ87,BJ87))</f>
        <v/>
      </c>
      <c r="BL87" s="562">
        <v>82</v>
      </c>
    </row>
    <row r="88" spans="1:64" ht="18" customHeight="1">
      <c r="A88" s="454" t="str">
        <f t="shared" si="109"/>
        <v>BITAM RABAHTFT-II-PL-0312</v>
      </c>
      <c r="B88" s="455" t="str">
        <f>IF($G88="","",VLOOKUP($G88,WPS!$D$1:$AN$995,35,0))</f>
        <v>TFT II / TFT SUD GAZ 
FIELD DEVELOPMENT</v>
      </c>
      <c r="C88" s="455" t="str">
        <f>IF($G88="","",VLOOKUP($G88,WPS!$D$1:$AN$995,33,0))</f>
        <v>API 1104</v>
      </c>
      <c r="D88" s="455" t="str">
        <f>IF($G88="","",VLOOKUP($G88,WPS!$D$1:$AN$995,34,0))</f>
        <v>API 1104</v>
      </c>
      <c r="E88" s="646" t="s">
        <v>889</v>
      </c>
      <c r="F88" s="644" t="s">
        <v>1003</v>
      </c>
      <c r="G88" s="456" t="s">
        <v>597</v>
      </c>
      <c r="H88" s="563" t="s">
        <v>397</v>
      </c>
      <c r="I88" s="475">
        <v>12</v>
      </c>
      <c r="J88" s="456">
        <v>11.13</v>
      </c>
      <c r="K88" s="563" t="s">
        <v>164</v>
      </c>
      <c r="L88" s="684">
        <v>46316</v>
      </c>
      <c r="M88" s="685" t="s">
        <v>713</v>
      </c>
      <c r="N88" s="563" t="s">
        <v>164</v>
      </c>
      <c r="O88" s="684">
        <v>46316</v>
      </c>
      <c r="P88" s="563" t="s">
        <v>946</v>
      </c>
      <c r="Q88" s="656" t="s">
        <v>1005</v>
      </c>
      <c r="R88" s="656" t="s">
        <v>1005</v>
      </c>
      <c r="S88" s="486"/>
      <c r="T88" s="487"/>
      <c r="U88" s="563" t="str">
        <f t="shared" si="99"/>
        <v>API5L_X52</v>
      </c>
      <c r="V88" s="563" t="str">
        <f>IF($G88="","",VLOOKUP($G88,WPS!$D$1:$AL$995,17,0))</f>
        <v xml:space="preserve">SMAW :With/Without Backing </v>
      </c>
      <c r="W88" s="563" t="str">
        <f>IF($G88="","",VLOOKUP($G88,WPS!$D$1:$AL$995,25,0))</f>
        <v>WF-1b</v>
      </c>
      <c r="X88" s="563" t="str">
        <f>IF($G88="","",VLOOKUP($G88,WPS!$D$1:$AL$995,26,0))</f>
        <v>WF-1b</v>
      </c>
      <c r="Y88" s="563" t="str">
        <f>IF($G88="","",VLOOKUP($G88,WPS!$D$1:$AL$995,27,0))</f>
        <v>A5.1or A5.5</v>
      </c>
      <c r="Z88" s="563" t="str">
        <f>IF($G88="","",VLOOKUP($G88,WPS!$D$1:$AL$995,28,0))</f>
        <v>A5.1or A5.5</v>
      </c>
      <c r="AA88" s="563" t="str">
        <f t="shared" si="100"/>
        <v>≥ 2,3/8''  (60,3mm)</v>
      </c>
      <c r="AB88" s="563" t="str">
        <f t="shared" si="101"/>
        <v>≤ 12,750''   323,9mm</v>
      </c>
      <c r="AC88" s="563" t="str">
        <f t="shared" si="102"/>
        <v xml:space="preserve"> SMAW ≥  3,9 mm</v>
      </c>
      <c r="AD88" s="563" t="str">
        <f t="shared" si="103"/>
        <v>≤ 19,05mm</v>
      </c>
      <c r="AE88" s="563" t="str">
        <f>IF(G88="","",VLOOKUP(G88,WPS!$D$1:$AH$4735,3,0))</f>
        <v>SMAW Mixte UP HILL/ Down hill</v>
      </c>
      <c r="AF88" s="563" t="str">
        <f>IF(AND($G88&lt;&gt;"",$D88="API 1104"),H49,IF(AND($G88&lt;&gt;"",$D88="ASME IX"),VLOOKUP($G88,WPS!$D$1:$AZ$995,42,0),""))</f>
        <v>API5L_X52</v>
      </c>
      <c r="AG88" s="563" t="str">
        <f>IF(G88="","",VLOOKUP(G88,WPS!$D$1:$AH$4735,2,0))</f>
        <v>D</v>
      </c>
      <c r="AH88" s="563" t="str">
        <f t="shared" si="104"/>
        <v>5G</v>
      </c>
      <c r="AI88" s="563" t="str">
        <f t="shared" si="105"/>
        <v>Manuel</v>
      </c>
      <c r="AJ88" s="563" t="s">
        <v>34</v>
      </c>
      <c r="AK88" s="563" t="str">
        <f t="shared" si="106"/>
        <v>UP HILL/ Down hill Montant+Descendant</v>
      </c>
      <c r="AL88" s="563" t="str">
        <f>IF($G88="","",VLOOKUP($G88,WPS!$D$1:$AL$995,18,0))</f>
        <v>N/A</v>
      </c>
      <c r="AM88" s="563" t="str">
        <f>IF($G88="","",VLOOKUP($G88,WPS!$D$1:$AL$995,19,0))</f>
        <v>Grp F N°1</v>
      </c>
      <c r="AN88" s="563" t="str">
        <f>IF($G88="","",VLOOKUP($G88,WPS!$D$1:$AL$995,20,0))</f>
        <v>Grp F N°1</v>
      </c>
      <c r="AO88" s="563" t="str">
        <f>IF($G88="","",VLOOKUP($G88,WPS!$D$1:$AL$995,21,0))</f>
        <v>A5.1</v>
      </c>
      <c r="AP88" s="563" t="str">
        <f>IF($G88="","",VLOOKUP($G88,WPS!$D$1:$AL$995,22,0))</f>
        <v>A5.5</v>
      </c>
      <c r="AQ88" s="563" t="str">
        <f>IF($G88="","",VLOOKUP($G88,WPS!$D$1:$AL$995,23,0))</f>
        <v>E 6010</v>
      </c>
      <c r="AR88" s="563" t="str">
        <f>IF($G88="","",VLOOKUP($G88,WPS!$D$1:$AL$995,24,0))</f>
        <v>E 7010-P1</v>
      </c>
      <c r="AS88" s="563" t="str">
        <f t="shared" si="107"/>
        <v>V-H-O</v>
      </c>
      <c r="AT88" s="563" t="str">
        <f>IF($G88="","",VLOOKUP($G88,WPS!$D$1:$AL$995,29,0))</f>
        <v>DC</v>
      </c>
      <c r="AU88" s="563" t="str">
        <f>IF($G88="","",VLOOKUP($G88,WPS!$D$1:$AL$995,30,0))</f>
        <v>(+)</v>
      </c>
      <c r="AV88" s="563" t="str">
        <f>IF($G88="","",VLOOKUP($G88,WPS!$D$1:$AL$995,31,0))</f>
        <v>(+)</v>
      </c>
      <c r="AW88" s="563" t="str">
        <f t="shared" si="108"/>
        <v>SMAW :,With/Without  SMAW : With</v>
      </c>
      <c r="AX88" s="563" t="str">
        <f>IF($G88="","",VLOOKUP($G88,WPS!$D$1:$AL$995,15,0))</f>
        <v>50°C Min</v>
      </c>
      <c r="AY88" s="563" t="str">
        <f>IF($G88="","",VLOOKUP($G88,WPS!$D$1:$AX$995,44,0))</f>
        <v>ASME B31.3 édition 2020</v>
      </c>
      <c r="AZ88" s="563">
        <f>IFERROR(VLOOKUP(I88,Feuil1!$O$4:$P$34,2,0),"")</f>
        <v>323.85000000000002</v>
      </c>
      <c r="BA88" s="563"/>
      <c r="BB88" s="563">
        <f>IFERROR(VLOOKUP(I88,Feuil1!$O$4:$P$32,2,0),"")</f>
        <v>323.85000000000002</v>
      </c>
      <c r="BC88" s="563" t="str">
        <f>IF($G88="","",VLOOKUP($G88,WPS!$D$1:$AL$995,2,0))</f>
        <v>D</v>
      </c>
      <c r="BD88" s="509">
        <f>IF(M88='VT-PPL'!$Y$6,1,"")</f>
        <v>1</v>
      </c>
      <c r="BE88" s="510">
        <f>IF(BD88="","",COUNTIF(BD$2:$BD88,BD88))</f>
        <v>1</v>
      </c>
      <c r="BF88" s="509">
        <f>IF(P88='RT-PPL'!$Q$6,1,"")</f>
        <v>1</v>
      </c>
      <c r="BG88" s="511">
        <f>IF(BF88="","",COUNTIF(BF$2:$BF88,BF88))</f>
        <v>1</v>
      </c>
      <c r="BH88" s="508">
        <f>+IF(L88=HOMO!$K$4,1,"")</f>
        <v>1</v>
      </c>
      <c r="BI88" s="510">
        <f>IF(BH88="","",COUNTIF(BH$2:$BH88,BH88))</f>
        <v>1</v>
      </c>
      <c r="BJ88" s="509">
        <f>IF(AND(K88="A",M88=Prog!$L$12),1,"")</f>
        <v>1</v>
      </c>
      <c r="BK88" s="510">
        <f>IF(BJ88="","",COUNTIF(BJ$2:$BJ88,BJ88))</f>
        <v>1</v>
      </c>
      <c r="BL88" s="562">
        <v>83</v>
      </c>
    </row>
    <row r="89" spans="1:64" ht="18" customHeight="1">
      <c r="A89" s="454" t="str">
        <f t="shared" si="109"/>
        <v>MEBARKI RABAHTFT-II-PL-0312</v>
      </c>
      <c r="B89" s="455" t="str">
        <f>IF($G89="","",VLOOKUP($G89,WPS!$D$1:$AN$995,35,0))</f>
        <v>TFT II / TFT SUD GAZ 
FIELD DEVELOPMENT</v>
      </c>
      <c r="C89" s="455" t="str">
        <f>IF($G89="","",VLOOKUP($G89,WPS!$D$1:$AN$995,33,0))</f>
        <v>API 1104</v>
      </c>
      <c r="D89" s="455" t="str">
        <f>IF($G89="","",VLOOKUP($G89,WPS!$D$1:$AN$995,34,0))</f>
        <v>API 1104</v>
      </c>
      <c r="E89" s="646" t="s">
        <v>890</v>
      </c>
      <c r="F89" s="644" t="s">
        <v>1004</v>
      </c>
      <c r="G89" s="456" t="s">
        <v>597</v>
      </c>
      <c r="H89" s="563" t="s">
        <v>397</v>
      </c>
      <c r="I89" s="475">
        <v>12</v>
      </c>
      <c r="J89" s="456">
        <v>11.13</v>
      </c>
      <c r="K89" s="563" t="s">
        <v>164</v>
      </c>
      <c r="L89" s="684">
        <v>46316</v>
      </c>
      <c r="M89" s="685" t="s">
        <v>713</v>
      </c>
      <c r="N89" s="563" t="s">
        <v>164</v>
      </c>
      <c r="O89" s="684">
        <v>46316</v>
      </c>
      <c r="P89" s="563" t="s">
        <v>946</v>
      </c>
      <c r="Q89" s="656" t="s">
        <v>1005</v>
      </c>
      <c r="R89" s="656" t="s">
        <v>1005</v>
      </c>
      <c r="S89" s="486"/>
      <c r="T89" s="487"/>
      <c r="U89" s="563" t="str">
        <f t="shared" si="99"/>
        <v>API5L_X52</v>
      </c>
      <c r="V89" s="563" t="str">
        <f>IF($G89="","",VLOOKUP($G89,WPS!$D$1:$AL$995,17,0))</f>
        <v xml:space="preserve">SMAW :With/Without Backing </v>
      </c>
      <c r="W89" s="563" t="str">
        <f>IF($G89="","",VLOOKUP($G89,WPS!$D$1:$AL$995,25,0))</f>
        <v>WF-1b</v>
      </c>
      <c r="X89" s="563" t="str">
        <f>IF($G89="","",VLOOKUP($G89,WPS!$D$1:$AL$995,26,0))</f>
        <v>WF-1b</v>
      </c>
      <c r="Y89" s="563" t="str">
        <f>IF($G89="","",VLOOKUP($G89,WPS!$D$1:$AL$995,27,0))</f>
        <v>A5.1or A5.5</v>
      </c>
      <c r="Z89" s="563" t="str">
        <f>IF($G89="","",VLOOKUP($G89,WPS!$D$1:$AL$995,28,0))</f>
        <v>A5.1or A5.5</v>
      </c>
      <c r="AA89" s="563" t="str">
        <f t="shared" si="100"/>
        <v>≥ 2,3/8''  (60,3mm)</v>
      </c>
      <c r="AB89" s="563" t="str">
        <f t="shared" si="101"/>
        <v>≤ 12,750''   323,9mm</v>
      </c>
      <c r="AC89" s="563" t="str">
        <f t="shared" si="102"/>
        <v xml:space="preserve"> SMAW ≥  3,9 mm</v>
      </c>
      <c r="AD89" s="563" t="str">
        <f t="shared" si="103"/>
        <v>≤ 19,05mm</v>
      </c>
      <c r="AE89" s="563" t="str">
        <f>IF(G89="","",VLOOKUP(G89,WPS!$D$1:$AH$4735,3,0))</f>
        <v>SMAW Mixte UP HILL/ Down hill</v>
      </c>
      <c r="AF89" s="563" t="str">
        <f>IF(AND($G89&lt;&gt;"",$D89="API 1104"),H50,IF(AND($G89&lt;&gt;"",$D89="ASME IX"),VLOOKUP($G89,WPS!$D$1:$AZ$995,42,0),""))</f>
        <v>API5L_X52</v>
      </c>
      <c r="AG89" s="563" t="str">
        <f>IF(G89="","",VLOOKUP(G89,WPS!$D$1:$AH$4735,2,0))</f>
        <v>D</v>
      </c>
      <c r="AH89" s="563" t="str">
        <f t="shared" si="104"/>
        <v>5G</v>
      </c>
      <c r="AI89" s="563" t="str">
        <f t="shared" si="105"/>
        <v>Manuel</v>
      </c>
      <c r="AJ89" s="563" t="s">
        <v>34</v>
      </c>
      <c r="AK89" s="563" t="str">
        <f t="shared" si="106"/>
        <v>UP HILL/ Down hill Montant+Descendant</v>
      </c>
      <c r="AL89" s="563" t="str">
        <f>IF($G89="","",VLOOKUP($G89,WPS!$D$1:$AL$995,18,0))</f>
        <v>N/A</v>
      </c>
      <c r="AM89" s="563" t="str">
        <f>IF($G89="","",VLOOKUP($G89,WPS!$D$1:$AL$995,19,0))</f>
        <v>Grp F N°1</v>
      </c>
      <c r="AN89" s="563" t="str">
        <f>IF($G89="","",VLOOKUP($G89,WPS!$D$1:$AL$995,20,0))</f>
        <v>Grp F N°1</v>
      </c>
      <c r="AO89" s="563" t="str">
        <f>IF($G89="","",VLOOKUP($G89,WPS!$D$1:$AL$995,21,0))</f>
        <v>A5.1</v>
      </c>
      <c r="AP89" s="563" t="str">
        <f>IF($G89="","",VLOOKUP($G89,WPS!$D$1:$AL$995,22,0))</f>
        <v>A5.5</v>
      </c>
      <c r="AQ89" s="563" t="str">
        <f>IF($G89="","",VLOOKUP($G89,WPS!$D$1:$AL$995,23,0))</f>
        <v>E 6010</v>
      </c>
      <c r="AR89" s="563" t="str">
        <f>IF($G89="","",VLOOKUP($G89,WPS!$D$1:$AL$995,24,0))</f>
        <v>E 7010-P1</v>
      </c>
      <c r="AS89" s="563" t="str">
        <f t="shared" si="107"/>
        <v>V-H-O</v>
      </c>
      <c r="AT89" s="563" t="str">
        <f>IF($G89="","",VLOOKUP($G89,WPS!$D$1:$AL$995,29,0))</f>
        <v>DC</v>
      </c>
      <c r="AU89" s="563" t="str">
        <f>IF($G89="","",VLOOKUP($G89,WPS!$D$1:$AL$995,30,0))</f>
        <v>(+)</v>
      </c>
      <c r="AV89" s="563" t="str">
        <f>IF($G89="","",VLOOKUP($G89,WPS!$D$1:$AL$995,31,0))</f>
        <v>(+)</v>
      </c>
      <c r="AW89" s="563" t="str">
        <f t="shared" si="108"/>
        <v>SMAW :,With/Without  SMAW : With</v>
      </c>
      <c r="AX89" s="563" t="str">
        <f>IF($G89="","",VLOOKUP($G89,WPS!$D$1:$AL$995,15,0))</f>
        <v>50°C Min</v>
      </c>
      <c r="AY89" s="563" t="str">
        <f>IF($G89="","",VLOOKUP($G89,WPS!$D$1:$AX$995,44,0))</f>
        <v>ASME B31.3 édition 2020</v>
      </c>
      <c r="AZ89" s="563">
        <f>IFERROR(VLOOKUP(I89,Feuil1!$O$4:$P$34,2,0),"")</f>
        <v>323.85000000000002</v>
      </c>
      <c r="BA89" s="563"/>
      <c r="BB89" s="563">
        <f>IFERROR(VLOOKUP(I89,Feuil1!$O$4:$P$32,2,0),"")</f>
        <v>323.85000000000002</v>
      </c>
      <c r="BC89" s="563" t="str">
        <f>IF($G89="","",VLOOKUP($G89,WPS!$D$1:$AL$995,2,0))</f>
        <v>D</v>
      </c>
      <c r="BD89" s="509">
        <f>IF(M89='VT-PPL'!$Y$6,1,"")</f>
        <v>1</v>
      </c>
      <c r="BE89" s="510">
        <f>IF(BD89="","",COUNTIF(BD$2:$BD89,BD89))</f>
        <v>2</v>
      </c>
      <c r="BF89" s="509">
        <f>IF(P89='RT-PPL'!$Q$6,1,"")</f>
        <v>1</v>
      </c>
      <c r="BG89" s="511">
        <f>IF(BF89="","",COUNTIF(BF$2:$BF89,BF89))</f>
        <v>2</v>
      </c>
      <c r="BH89" s="508">
        <f>+IF(L89=HOMO!$K$4,1,"")</f>
        <v>1</v>
      </c>
      <c r="BI89" s="510">
        <f>IF(BH89="","",COUNTIF(BH$2:$BH89,BH89))</f>
        <v>2</v>
      </c>
      <c r="BJ89" s="509">
        <f>IF(AND(K89="A",M89=Prog!$L$12),1,"")</f>
        <v>1</v>
      </c>
      <c r="BK89" s="510">
        <f>IF(BJ89="","",COUNTIF(BJ$2:$BJ89,BJ89))</f>
        <v>2</v>
      </c>
      <c r="BL89" s="562">
        <v>84</v>
      </c>
    </row>
    <row r="90" spans="1:64" ht="18" customHeight="1">
      <c r="B90" s="486"/>
      <c r="C90" s="486"/>
      <c r="D90" s="486"/>
      <c r="E90" s="647"/>
      <c r="F90" s="647"/>
      <c r="G90" s="486"/>
      <c r="H90" s="486"/>
      <c r="I90" s="486"/>
      <c r="J90" s="486"/>
      <c r="K90" s="486"/>
      <c r="L90" s="487"/>
      <c r="M90" s="488"/>
      <c r="N90" s="486"/>
      <c r="O90" s="487"/>
      <c r="P90" s="486"/>
      <c r="Q90" s="357"/>
      <c r="R90" s="357"/>
      <c r="S90" s="486"/>
      <c r="T90" s="487"/>
      <c r="U90" s="563">
        <f t="shared" si="99"/>
        <v>0</v>
      </c>
      <c r="V90" s="563" t="str">
        <f>IF($G90="","",VLOOKUP($G90,WPS!$D$1:$AL$995,17,0))</f>
        <v/>
      </c>
      <c r="W90" s="563" t="str">
        <f>IF($G90="","",VLOOKUP($G90,WPS!$D$1:$AL$995,25,0))</f>
        <v/>
      </c>
      <c r="X90" s="563" t="str">
        <f>IF($G90="","",VLOOKUP($G90,WPS!$D$1:$AL$995,26,0))</f>
        <v/>
      </c>
      <c r="Y90" s="563" t="str">
        <f>IF($G90="","",VLOOKUP($G90,WPS!$D$1:$AL$995,27,0))</f>
        <v/>
      </c>
      <c r="Z90" s="563" t="str">
        <f>IF($G90="","",VLOOKUP($G90,WPS!$D$1:$AL$995,28,0))</f>
        <v/>
      </c>
      <c r="AA90" s="563" t="str">
        <f t="shared" si="100"/>
        <v/>
      </c>
      <c r="AB90" s="563" t="str">
        <f t="shared" si="101"/>
        <v/>
      </c>
      <c r="AC90" s="563" t="str">
        <f t="shared" si="102"/>
        <v/>
      </c>
      <c r="AD90" s="563" t="str">
        <f t="shared" si="103"/>
        <v/>
      </c>
      <c r="AE90" s="563" t="str">
        <f>IF(G90="","",VLOOKUP(G90,WPS!$D$1:$AH$4735,3,0))</f>
        <v/>
      </c>
      <c r="AF90" s="563" t="str">
        <f>IF(AND($G90&lt;&gt;"",$D90="API 1104"),H51,IF(AND($G90&lt;&gt;"",$D90="ASME IX"),VLOOKUP($G90,WPS!$D$1:$AZ$995,42,0),""))</f>
        <v/>
      </c>
      <c r="AG90" s="563" t="str">
        <f>IF(G90="","",VLOOKUP(G90,WPS!$D$1:$AH$4735,2,0))</f>
        <v/>
      </c>
      <c r="AH90" s="563" t="str">
        <f t="shared" si="104"/>
        <v/>
      </c>
      <c r="AI90" s="563" t="str">
        <f t="shared" si="105"/>
        <v/>
      </c>
      <c r="AJ90" s="563" t="s">
        <v>34</v>
      </c>
      <c r="AK90" s="563" t="str">
        <f t="shared" si="106"/>
        <v/>
      </c>
      <c r="AL90" s="563" t="str">
        <f>IF($G90="","",VLOOKUP($G90,WPS!$D$1:$AL$995,18,0))</f>
        <v/>
      </c>
      <c r="AM90" s="563" t="str">
        <f>IF($G90="","",VLOOKUP($G90,WPS!$D$1:$AL$995,19,0))</f>
        <v/>
      </c>
      <c r="AN90" s="563" t="str">
        <f>IF($G90="","",VLOOKUP($G90,WPS!$D$1:$AL$995,20,0))</f>
        <v/>
      </c>
      <c r="AO90" s="563" t="str">
        <f>IF($G90="","",VLOOKUP($G90,WPS!$D$1:$AL$995,21,0))</f>
        <v/>
      </c>
      <c r="AP90" s="563" t="str">
        <f>IF($G90="","",VLOOKUP($G90,WPS!$D$1:$AL$995,22,0))</f>
        <v/>
      </c>
      <c r="AQ90" s="563" t="str">
        <f>IF($G90="","",VLOOKUP($G90,WPS!$D$1:$AL$995,23,0))</f>
        <v/>
      </c>
      <c r="AR90" s="563" t="str">
        <f>IF($G90="","",VLOOKUP($G90,WPS!$D$1:$AL$995,24,0))</f>
        <v/>
      </c>
      <c r="AS90" s="563" t="str">
        <f t="shared" si="107"/>
        <v/>
      </c>
      <c r="AT90" s="563" t="str">
        <f>IF($G90="","",VLOOKUP($G90,WPS!$D$1:$AL$995,29,0))</f>
        <v/>
      </c>
      <c r="AU90" s="563" t="str">
        <f>IF($G90="","",VLOOKUP($G90,WPS!$D$1:$AL$995,30,0))</f>
        <v/>
      </c>
      <c r="AV90" s="563" t="str">
        <f>IF($G90="","",VLOOKUP($G90,WPS!$D$1:$AL$995,31,0))</f>
        <v/>
      </c>
      <c r="AW90" s="563" t="str">
        <f t="shared" si="108"/>
        <v/>
      </c>
      <c r="AX90" s="563" t="str">
        <f>IF($G90="","",VLOOKUP($G90,WPS!$D$1:$AL$995,15,0))</f>
        <v/>
      </c>
      <c r="AY90" s="563" t="str">
        <f>IF($G90="","",VLOOKUP($G90,WPS!$D$1:$AX$995,44,0))</f>
        <v/>
      </c>
      <c r="AZ90" s="563" t="str">
        <f>IFERROR(VLOOKUP(I90,Feuil1!$O$4:$P$34,2,0),"")</f>
        <v/>
      </c>
      <c r="BA90" s="563"/>
      <c r="BB90" s="563" t="str">
        <f>IFERROR(VLOOKUP(I90,Feuil1!$O$4:$P$32,2,0),"")</f>
        <v/>
      </c>
      <c r="BC90" s="563" t="str">
        <f>IF($G90="","",VLOOKUP($G90,WPS!$D$1:$AL$995,2,0))</f>
        <v/>
      </c>
      <c r="BD90" s="509" t="str">
        <f>IF(M90='VT-PPL'!$Y$6,1,"")</f>
        <v/>
      </c>
      <c r="BE90" s="510" t="str">
        <f>IF(BD90="","",COUNTIF(BD$2:$BD90,BD90))</f>
        <v/>
      </c>
      <c r="BF90" s="509" t="str">
        <f>IF(P90='RT-PPL'!$Q$6,1,"")</f>
        <v/>
      </c>
      <c r="BG90" s="511" t="str">
        <f>IF(BF90="","",COUNTIF(BF$2:$BF90,BF90))</f>
        <v/>
      </c>
      <c r="BH90" s="508" t="str">
        <f>+IF(L90=HOMO!$K$4,1,"")</f>
        <v/>
      </c>
      <c r="BI90" s="510" t="str">
        <f>IF(BH90="","",COUNTIF(BH$2:$BH90,BH90))</f>
        <v/>
      </c>
      <c r="BJ90" s="509" t="str">
        <f>IF(AND(K90="A",M90=Prog!$L$12),1,"")</f>
        <v/>
      </c>
      <c r="BK90" s="510" t="str">
        <f>IF(BJ90="","",COUNTIF(BJ$2:$BJ90,BJ90))</f>
        <v/>
      </c>
      <c r="BL90" s="562">
        <v>85</v>
      </c>
    </row>
    <row r="91" spans="1:64" ht="18" customHeight="1">
      <c r="B91" s="486"/>
      <c r="C91" s="486"/>
      <c r="D91" s="486"/>
      <c r="E91" s="647"/>
      <c r="F91" s="647"/>
      <c r="G91" s="486"/>
      <c r="H91" s="486"/>
      <c r="I91" s="486"/>
      <c r="J91" s="486"/>
      <c r="K91" s="486"/>
      <c r="L91" s="487"/>
      <c r="M91" s="488"/>
      <c r="N91" s="486"/>
      <c r="O91" s="487"/>
      <c r="P91" s="486"/>
      <c r="Q91" s="357"/>
      <c r="R91" s="357"/>
      <c r="S91" s="486"/>
      <c r="T91" s="487"/>
      <c r="U91" s="563">
        <f t="shared" si="99"/>
        <v>0</v>
      </c>
      <c r="V91" s="563" t="str">
        <f>IF($G91="","",VLOOKUP($G91,WPS!$D$1:$AL$995,17,0))</f>
        <v/>
      </c>
      <c r="W91" s="563" t="str">
        <f>IF($G91="","",VLOOKUP($G91,WPS!$D$1:$AL$995,25,0))</f>
        <v/>
      </c>
      <c r="X91" s="563" t="str">
        <f>IF($G91="","",VLOOKUP($G91,WPS!$D$1:$AL$995,26,0))</f>
        <v/>
      </c>
      <c r="Y91" s="563" t="str">
        <f>IF($G91="","",VLOOKUP($G91,WPS!$D$1:$AL$995,27,0))</f>
        <v/>
      </c>
      <c r="Z91" s="563" t="str">
        <f>IF($G91="","",VLOOKUP($G91,WPS!$D$1:$AL$995,28,0))</f>
        <v/>
      </c>
      <c r="AA91" s="563" t="str">
        <f t="shared" si="100"/>
        <v/>
      </c>
      <c r="AB91" s="563" t="str">
        <f t="shared" si="101"/>
        <v/>
      </c>
      <c r="AC91" s="563" t="str">
        <f t="shared" si="102"/>
        <v/>
      </c>
      <c r="AD91" s="563" t="str">
        <f t="shared" si="103"/>
        <v/>
      </c>
      <c r="AE91" s="563" t="str">
        <f>IF(G91="","",VLOOKUP(G91,WPS!$D$1:$AH$4735,3,0))</f>
        <v/>
      </c>
      <c r="AF91" s="563" t="str">
        <f>IF(AND($G91&lt;&gt;"",$D91="API 1104"),H52,IF(AND($G91&lt;&gt;"",$D91="ASME IX"),VLOOKUP($G91,WPS!$D$1:$AZ$995,42,0),""))</f>
        <v/>
      </c>
      <c r="AG91" s="563" t="str">
        <f>IF(G91="","",VLOOKUP(G91,WPS!$D$1:$AH$4735,2,0))</f>
        <v/>
      </c>
      <c r="AH91" s="563" t="str">
        <f t="shared" si="104"/>
        <v/>
      </c>
      <c r="AI91" s="563" t="str">
        <f t="shared" si="105"/>
        <v/>
      </c>
      <c r="AJ91" s="563" t="s">
        <v>34</v>
      </c>
      <c r="AK91" s="563" t="str">
        <f t="shared" si="106"/>
        <v/>
      </c>
      <c r="AL91" s="563" t="str">
        <f>IF($G91="","",VLOOKUP($G91,WPS!$D$1:$AL$995,18,0))</f>
        <v/>
      </c>
      <c r="AM91" s="563" t="str">
        <f>IF($G91="","",VLOOKUP($G91,WPS!$D$1:$AL$995,19,0))</f>
        <v/>
      </c>
      <c r="AN91" s="563" t="str">
        <f>IF($G91="","",VLOOKUP($G91,WPS!$D$1:$AL$995,20,0))</f>
        <v/>
      </c>
      <c r="AO91" s="563" t="str">
        <f>IF($G91="","",VLOOKUP($G91,WPS!$D$1:$AL$995,21,0))</f>
        <v/>
      </c>
      <c r="AP91" s="563" t="str">
        <f>IF($G91="","",VLOOKUP($G91,WPS!$D$1:$AL$995,22,0))</f>
        <v/>
      </c>
      <c r="AQ91" s="563" t="str">
        <f>IF($G91="","",VLOOKUP($G91,WPS!$D$1:$AL$995,23,0))</f>
        <v/>
      </c>
      <c r="AR91" s="563" t="str">
        <f>IF($G91="","",VLOOKUP($G91,WPS!$D$1:$AL$995,24,0))</f>
        <v/>
      </c>
      <c r="AS91" s="563" t="str">
        <f t="shared" si="107"/>
        <v/>
      </c>
      <c r="AT91" s="563" t="str">
        <f>IF($G91="","",VLOOKUP($G91,WPS!$D$1:$AL$995,29,0))</f>
        <v/>
      </c>
      <c r="AU91" s="563" t="str">
        <f>IF($G91="","",VLOOKUP($G91,WPS!$D$1:$AL$995,30,0))</f>
        <v/>
      </c>
      <c r="AV91" s="563" t="str">
        <f>IF($G91="","",VLOOKUP($G91,WPS!$D$1:$AL$995,31,0))</f>
        <v/>
      </c>
      <c r="AW91" s="563" t="str">
        <f t="shared" si="108"/>
        <v/>
      </c>
      <c r="AX91" s="563" t="str">
        <f>IF($G91="","",VLOOKUP($G91,WPS!$D$1:$AL$995,15,0))</f>
        <v/>
      </c>
      <c r="AY91" s="563" t="str">
        <f>IF($G91="","",VLOOKUP($G91,WPS!$D$1:$AX$995,44,0))</f>
        <v/>
      </c>
      <c r="AZ91" s="563" t="str">
        <f>IFERROR(VLOOKUP(I91,Feuil1!$O$4:$P$34,2,0),"")</f>
        <v/>
      </c>
      <c r="BA91" s="563"/>
      <c r="BB91" s="563" t="str">
        <f>IFERROR(VLOOKUP(I91,Feuil1!$O$4:$P$32,2,0),"")</f>
        <v/>
      </c>
      <c r="BC91" s="563" t="str">
        <f>IF($G91="","",VLOOKUP($G91,WPS!$D$1:$AL$995,2,0))</f>
        <v/>
      </c>
      <c r="BD91" s="509" t="str">
        <f>IF(M91='VT-PPL'!$Y$6,1,"")</f>
        <v/>
      </c>
      <c r="BE91" s="510" t="str">
        <f>IF(BD91="","",COUNTIF(BD$2:$BD91,BD91))</f>
        <v/>
      </c>
      <c r="BF91" s="509" t="str">
        <f>IF(P91='RT-PPL'!$Q$6,1,"")</f>
        <v/>
      </c>
      <c r="BG91" s="511" t="str">
        <f>IF(BF91="","",COUNTIF(BF$2:$BF91,BF91))</f>
        <v/>
      </c>
      <c r="BH91" s="508" t="str">
        <f>+IF(L91=HOMO!$K$4,1,"")</f>
        <v/>
      </c>
      <c r="BI91" s="510" t="str">
        <f>IF(BH91="","",COUNTIF(BH$2:$BH91,BH91))</f>
        <v/>
      </c>
      <c r="BJ91" s="509" t="str">
        <f>IF(AND(K91="A",M91=Prog!$L$12),1,"")</f>
        <v/>
      </c>
      <c r="BK91" s="510" t="str">
        <f>IF(BJ91="","",COUNTIF(BJ$2:$BJ91,BJ91))</f>
        <v/>
      </c>
      <c r="BL91" s="562">
        <v>86</v>
      </c>
    </row>
    <row r="92" spans="1:64" ht="18" customHeight="1">
      <c r="B92" s="486"/>
      <c r="C92" s="486"/>
      <c r="D92" s="486"/>
      <c r="E92" s="647"/>
      <c r="F92" s="647"/>
      <c r="G92" s="486"/>
      <c r="H92" s="486"/>
      <c r="I92" s="486"/>
      <c r="J92" s="486"/>
      <c r="K92" s="486"/>
      <c r="L92" s="487"/>
      <c r="M92" s="488"/>
      <c r="N92" s="486"/>
      <c r="O92" s="487"/>
      <c r="P92" s="486"/>
      <c r="Q92" s="357"/>
      <c r="R92" s="357"/>
      <c r="S92" s="486"/>
      <c r="T92" s="487"/>
      <c r="U92" s="563">
        <f t="shared" si="99"/>
        <v>0</v>
      </c>
      <c r="V92" s="563" t="str">
        <f>IF($G92="","",VLOOKUP($G92,WPS!$D$1:$AL$995,17,0))</f>
        <v/>
      </c>
      <c r="W92" s="563" t="str">
        <f>IF($G92="","",VLOOKUP($G92,WPS!$D$1:$AL$995,25,0))</f>
        <v/>
      </c>
      <c r="X92" s="563" t="str">
        <f>IF($G92="","",VLOOKUP($G92,WPS!$D$1:$AL$995,26,0))</f>
        <v/>
      </c>
      <c r="Y92" s="563" t="str">
        <f>IF($G92="","",VLOOKUP($G92,WPS!$D$1:$AL$995,27,0))</f>
        <v/>
      </c>
      <c r="Z92" s="563" t="str">
        <f>IF($G92="","",VLOOKUP($G92,WPS!$D$1:$AL$995,28,0))</f>
        <v/>
      </c>
      <c r="AA92" s="563" t="str">
        <f t="shared" si="100"/>
        <v/>
      </c>
      <c r="AB92" s="563" t="str">
        <f t="shared" si="101"/>
        <v/>
      </c>
      <c r="AC92" s="563" t="str">
        <f t="shared" si="102"/>
        <v/>
      </c>
      <c r="AD92" s="563" t="str">
        <f t="shared" si="103"/>
        <v/>
      </c>
      <c r="AE92" s="563" t="str">
        <f>IF(G92="","",VLOOKUP(G92,WPS!$D$1:$AH$4735,3,0))</f>
        <v/>
      </c>
      <c r="AF92" s="563" t="str">
        <f>IF(AND($G92&lt;&gt;"",$D92="API 1104"),H53,IF(AND($G92&lt;&gt;"",$D92="ASME IX"),VLOOKUP($G92,WPS!$D$1:$AZ$995,42,0),""))</f>
        <v/>
      </c>
      <c r="AG92" s="563" t="str">
        <f>IF(G92="","",VLOOKUP(G92,WPS!$D$1:$AH$4735,2,0))</f>
        <v/>
      </c>
      <c r="AH92" s="563" t="str">
        <f t="shared" si="104"/>
        <v/>
      </c>
      <c r="AI92" s="563" t="str">
        <f t="shared" si="105"/>
        <v/>
      </c>
      <c r="AJ92" s="563" t="s">
        <v>34</v>
      </c>
      <c r="AK92" s="563" t="str">
        <f t="shared" si="106"/>
        <v/>
      </c>
      <c r="AL92" s="563" t="str">
        <f>IF($G92="","",VLOOKUP($G92,WPS!$D$1:$AL$995,18,0))</f>
        <v/>
      </c>
      <c r="AM92" s="563" t="str">
        <f>IF($G92="","",VLOOKUP($G92,WPS!$D$1:$AL$995,19,0))</f>
        <v/>
      </c>
      <c r="AN92" s="563" t="str">
        <f>IF($G92="","",VLOOKUP($G92,WPS!$D$1:$AL$995,20,0))</f>
        <v/>
      </c>
      <c r="AO92" s="563" t="str">
        <f>IF($G92="","",VLOOKUP($G92,WPS!$D$1:$AL$995,21,0))</f>
        <v/>
      </c>
      <c r="AP92" s="563" t="str">
        <f>IF($G92="","",VLOOKUP($G92,WPS!$D$1:$AL$995,22,0))</f>
        <v/>
      </c>
      <c r="AQ92" s="563" t="str">
        <f>IF($G92="","",VLOOKUP($G92,WPS!$D$1:$AL$995,23,0))</f>
        <v/>
      </c>
      <c r="AR92" s="563" t="str">
        <f>IF($G92="","",VLOOKUP($G92,WPS!$D$1:$AL$995,24,0))</f>
        <v/>
      </c>
      <c r="AS92" s="563" t="str">
        <f t="shared" si="107"/>
        <v/>
      </c>
      <c r="AT92" s="563" t="str">
        <f>IF($G92="","",VLOOKUP($G92,WPS!$D$1:$AL$995,29,0))</f>
        <v/>
      </c>
      <c r="AU92" s="563" t="str">
        <f>IF($G92="","",VLOOKUP($G92,WPS!$D$1:$AL$995,30,0))</f>
        <v/>
      </c>
      <c r="AV92" s="563" t="str">
        <f>IF($G92="","",VLOOKUP($G92,WPS!$D$1:$AL$995,31,0))</f>
        <v/>
      </c>
      <c r="AW92" s="563" t="str">
        <f t="shared" si="108"/>
        <v/>
      </c>
      <c r="AX92" s="563" t="str">
        <f>IF($G92="","",VLOOKUP($G92,WPS!$D$1:$AL$995,15,0))</f>
        <v/>
      </c>
      <c r="AY92" s="563" t="str">
        <f>IF($G92="","",VLOOKUP($G92,WPS!$D$1:$AX$995,44,0))</f>
        <v/>
      </c>
      <c r="AZ92" s="563" t="str">
        <f>IFERROR(VLOOKUP(I92,Feuil1!$O$4:$P$34,2,0),"")</f>
        <v/>
      </c>
      <c r="BA92" s="563"/>
      <c r="BB92" s="563" t="str">
        <f>IFERROR(VLOOKUP(I92,Feuil1!$O$4:$P$32,2,0),"")</f>
        <v/>
      </c>
      <c r="BC92" s="563" t="str">
        <f>IF($G92="","",VLOOKUP($G92,WPS!$D$1:$AL$995,2,0))</f>
        <v/>
      </c>
      <c r="BD92" s="509" t="str">
        <f>IF(M92='VT-PPL'!$Y$6,1,"")</f>
        <v/>
      </c>
      <c r="BE92" s="510" t="str">
        <f>IF(BD92="","",COUNTIF(BD$2:$BD92,BD92))</f>
        <v/>
      </c>
      <c r="BF92" s="509" t="str">
        <f>IF(P92='RT-PPL'!$Q$6,1,"")</f>
        <v/>
      </c>
      <c r="BG92" s="511" t="str">
        <f>IF(BF92="","",COUNTIF(BF$2:$BF92,BF92))</f>
        <v/>
      </c>
      <c r="BH92" s="508" t="str">
        <f>+IF(L92=HOMO!$K$4,1,"")</f>
        <v/>
      </c>
      <c r="BI92" s="510" t="str">
        <f>IF(BH92="","",COUNTIF(BH$2:$BH92,BH92))</f>
        <v/>
      </c>
      <c r="BJ92" s="509" t="str">
        <f>IF(AND(K92="A",M92=Prog!$L$12),1,"")</f>
        <v/>
      </c>
      <c r="BK92" s="510" t="str">
        <f>IF(BJ92="","",COUNTIF(BJ$2:$BJ92,BJ92))</f>
        <v/>
      </c>
      <c r="BL92" s="562">
        <v>87</v>
      </c>
    </row>
    <row r="93" spans="1:64" ht="18" customHeight="1">
      <c r="B93" s="486"/>
      <c r="C93" s="486"/>
      <c r="D93" s="486"/>
      <c r="E93" s="647"/>
      <c r="F93" s="647"/>
      <c r="G93" s="486"/>
      <c r="H93" s="486"/>
      <c r="I93" s="486"/>
      <c r="J93" s="486"/>
      <c r="K93" s="486"/>
      <c r="L93" s="487"/>
      <c r="M93" s="488"/>
      <c r="N93" s="486"/>
      <c r="O93" s="487"/>
      <c r="P93" s="486"/>
      <c r="Q93" s="357"/>
      <c r="R93" s="357"/>
      <c r="S93" s="486"/>
      <c r="T93" s="487"/>
      <c r="U93" s="563">
        <f t="shared" si="99"/>
        <v>0</v>
      </c>
      <c r="V93" s="563" t="str">
        <f>IF($G93="","",VLOOKUP($G93,WPS!$D$1:$AL$995,17,0))</f>
        <v/>
      </c>
      <c r="W93" s="563" t="str">
        <f>IF($G93="","",VLOOKUP($G93,WPS!$D$1:$AL$995,25,0))</f>
        <v/>
      </c>
      <c r="X93" s="563" t="str">
        <f>IF($G93="","",VLOOKUP($G93,WPS!$D$1:$AL$995,26,0))</f>
        <v/>
      </c>
      <c r="Y93" s="563" t="str">
        <f>IF($G93="","",VLOOKUP($G93,WPS!$D$1:$AL$995,27,0))</f>
        <v/>
      </c>
      <c r="Z93" s="563" t="str">
        <f>IF($G93="","",VLOOKUP($G93,WPS!$D$1:$AL$995,28,0))</f>
        <v/>
      </c>
      <c r="AA93" s="563" t="str">
        <f t="shared" si="100"/>
        <v/>
      </c>
      <c r="AB93" s="563" t="str">
        <f t="shared" si="101"/>
        <v/>
      </c>
      <c r="AC93" s="563" t="str">
        <f t="shared" si="102"/>
        <v/>
      </c>
      <c r="AD93" s="563" t="str">
        <f t="shared" si="103"/>
        <v/>
      </c>
      <c r="AE93" s="563" t="str">
        <f>IF(G93="","",VLOOKUP(G93,WPS!$D$1:$AH$4735,3,0))</f>
        <v/>
      </c>
      <c r="AF93" s="563" t="str">
        <f>IF(AND($G93&lt;&gt;"",$D93="API 1104"),H54,IF(AND($G93&lt;&gt;"",$D93="ASME IX"),VLOOKUP($G93,WPS!$D$1:$AZ$995,42,0),""))</f>
        <v/>
      </c>
      <c r="AG93" s="563" t="str">
        <f>IF(G93="","",VLOOKUP(G93,WPS!$D$1:$AH$4735,2,0))</f>
        <v/>
      </c>
      <c r="AH93" s="563" t="str">
        <f t="shared" si="104"/>
        <v/>
      </c>
      <c r="AI93" s="563" t="str">
        <f t="shared" si="105"/>
        <v/>
      </c>
      <c r="AJ93" s="563" t="s">
        <v>34</v>
      </c>
      <c r="AK93" s="563" t="str">
        <f t="shared" si="106"/>
        <v/>
      </c>
      <c r="AL93" s="563" t="str">
        <f>IF($G93="","",VLOOKUP($G93,WPS!$D$1:$AL$995,18,0))</f>
        <v/>
      </c>
      <c r="AM93" s="563" t="str">
        <f>IF($G93="","",VLOOKUP($G93,WPS!$D$1:$AL$995,19,0))</f>
        <v/>
      </c>
      <c r="AN93" s="563" t="str">
        <f>IF($G93="","",VLOOKUP($G93,WPS!$D$1:$AL$995,20,0))</f>
        <v/>
      </c>
      <c r="AO93" s="563" t="str">
        <f>IF($G93="","",VLOOKUP($G93,WPS!$D$1:$AL$995,21,0))</f>
        <v/>
      </c>
      <c r="AP93" s="563" t="str">
        <f>IF($G93="","",VLOOKUP($G93,WPS!$D$1:$AL$995,22,0))</f>
        <v/>
      </c>
      <c r="AQ93" s="563" t="str">
        <f>IF($G93="","",VLOOKUP($G93,WPS!$D$1:$AL$995,23,0))</f>
        <v/>
      </c>
      <c r="AR93" s="563" t="str">
        <f>IF($G93="","",VLOOKUP($G93,WPS!$D$1:$AL$995,24,0))</f>
        <v/>
      </c>
      <c r="AS93" s="563" t="str">
        <f t="shared" si="107"/>
        <v/>
      </c>
      <c r="AT93" s="563" t="str">
        <f>IF($G93="","",VLOOKUP($G93,WPS!$D$1:$AL$995,29,0))</f>
        <v/>
      </c>
      <c r="AU93" s="563" t="str">
        <f>IF($G93="","",VLOOKUP($G93,WPS!$D$1:$AL$995,30,0))</f>
        <v/>
      </c>
      <c r="AV93" s="563" t="str">
        <f>IF($G93="","",VLOOKUP($G93,WPS!$D$1:$AL$995,31,0))</f>
        <v/>
      </c>
      <c r="AW93" s="563" t="str">
        <f t="shared" si="108"/>
        <v/>
      </c>
      <c r="AX93" s="563" t="str">
        <f>IF($G93="","",VLOOKUP($G93,WPS!$D$1:$AL$995,15,0))</f>
        <v/>
      </c>
      <c r="AY93" s="563" t="str">
        <f>IF($G93="","",VLOOKUP($G93,WPS!$D$1:$AX$995,44,0))</f>
        <v/>
      </c>
      <c r="AZ93" s="563" t="str">
        <f>IFERROR(VLOOKUP(I93,Feuil1!$O$4:$P$34,2,0),"")</f>
        <v/>
      </c>
      <c r="BA93" s="563"/>
      <c r="BB93" s="563" t="str">
        <f>IFERROR(VLOOKUP(I93,Feuil1!$O$4:$P$32,2,0),"")</f>
        <v/>
      </c>
      <c r="BC93" s="563" t="str">
        <f>IF($G93="","",VLOOKUP($G93,WPS!$D$1:$AL$995,2,0))</f>
        <v/>
      </c>
      <c r="BD93" s="509" t="str">
        <f>IF(M93='VT-PPL'!$Y$6,1,"")</f>
        <v/>
      </c>
      <c r="BE93" s="510" t="str">
        <f>IF(BD93="","",COUNTIF(BD$2:$BD93,BD93))</f>
        <v/>
      </c>
      <c r="BF93" s="509" t="str">
        <f>IF(P93='RT-PPL'!$Q$6,1,"")</f>
        <v/>
      </c>
      <c r="BG93" s="511" t="str">
        <f>IF(BF93="","",COUNTIF(BF$2:$BF93,BF93))</f>
        <v/>
      </c>
      <c r="BH93" s="508" t="str">
        <f>+IF(L93=HOMO!$K$4,1,"")</f>
        <v/>
      </c>
      <c r="BI93" s="510" t="str">
        <f>IF(BH93="","",COUNTIF(BH$2:$BH93,BH93))</f>
        <v/>
      </c>
      <c r="BJ93" s="509" t="str">
        <f>IF(AND(K93="A",M93=Prog!$L$12),1,"")</f>
        <v/>
      </c>
      <c r="BK93" s="510" t="str">
        <f>IF(BJ93="","",COUNTIF(BJ$2:$BJ93,BJ93))</f>
        <v/>
      </c>
      <c r="BL93" s="562">
        <v>88</v>
      </c>
    </row>
    <row r="94" spans="1:64" ht="18" customHeight="1">
      <c r="B94" s="486"/>
      <c r="C94" s="486"/>
      <c r="D94" s="486"/>
      <c r="E94" s="647"/>
      <c r="F94" s="647"/>
      <c r="G94" s="486"/>
      <c r="H94" s="486"/>
      <c r="I94" s="486"/>
      <c r="J94" s="486"/>
      <c r="K94" s="486"/>
      <c r="L94" s="487"/>
      <c r="M94" s="488"/>
      <c r="N94" s="486"/>
      <c r="O94" s="487"/>
      <c r="P94" s="486"/>
      <c r="Q94" s="357"/>
      <c r="R94" s="357"/>
      <c r="S94" s="486"/>
      <c r="T94" s="487"/>
      <c r="U94" s="563">
        <f t="shared" si="99"/>
        <v>0</v>
      </c>
      <c r="V94" s="563" t="str">
        <f>IF($G94="","",VLOOKUP($G94,WPS!$D$1:$AL$995,17,0))</f>
        <v/>
      </c>
      <c r="W94" s="563" t="str">
        <f>IF($G94="","",VLOOKUP($G94,WPS!$D$1:$AL$995,25,0))</f>
        <v/>
      </c>
      <c r="X94" s="563" t="str">
        <f>IF($G94="","",VLOOKUP($G94,WPS!$D$1:$AL$995,26,0))</f>
        <v/>
      </c>
      <c r="Y94" s="563" t="str">
        <f>IF($G94="","",VLOOKUP($G94,WPS!$D$1:$AL$995,27,0))</f>
        <v/>
      </c>
      <c r="Z94" s="563" t="str">
        <f>IF($G94="","",VLOOKUP($G94,WPS!$D$1:$AL$995,28,0))</f>
        <v/>
      </c>
      <c r="AA94" s="563" t="str">
        <f t="shared" si="100"/>
        <v/>
      </c>
      <c r="AB94" s="563" t="str">
        <f t="shared" si="101"/>
        <v/>
      </c>
      <c r="AC94" s="563" t="str">
        <f t="shared" si="102"/>
        <v/>
      </c>
      <c r="AD94" s="563" t="str">
        <f t="shared" si="103"/>
        <v/>
      </c>
      <c r="AE94" s="563" t="str">
        <f>IF(G94="","",VLOOKUP(G94,WPS!$D$1:$AH$4735,3,0))</f>
        <v/>
      </c>
      <c r="AF94" s="563" t="str">
        <f>IF(AND($G94&lt;&gt;"",$D94="API 1104"),H55,IF(AND($G94&lt;&gt;"",$D94="ASME IX"),VLOOKUP($G94,WPS!$D$1:$AZ$995,42,0),""))</f>
        <v/>
      </c>
      <c r="AG94" s="563" t="str">
        <f>IF(G94="","",VLOOKUP(G94,WPS!$D$1:$AH$4735,2,0))</f>
        <v/>
      </c>
      <c r="AH94" s="563" t="str">
        <f t="shared" si="104"/>
        <v/>
      </c>
      <c r="AI94" s="563" t="str">
        <f t="shared" si="105"/>
        <v/>
      </c>
      <c r="AJ94" s="563" t="s">
        <v>34</v>
      </c>
      <c r="AK94" s="563" t="str">
        <f t="shared" si="106"/>
        <v/>
      </c>
      <c r="AL94" s="563" t="str">
        <f>IF($G94="","",VLOOKUP($G94,WPS!$D$1:$AL$995,18,0))</f>
        <v/>
      </c>
      <c r="AM94" s="563" t="str">
        <f>IF($G94="","",VLOOKUP($G94,WPS!$D$1:$AL$995,19,0))</f>
        <v/>
      </c>
      <c r="AN94" s="563" t="str">
        <f>IF($G94="","",VLOOKUP($G94,WPS!$D$1:$AL$995,20,0))</f>
        <v/>
      </c>
      <c r="AO94" s="563" t="str">
        <f>IF($G94="","",VLOOKUP($G94,WPS!$D$1:$AL$995,21,0))</f>
        <v/>
      </c>
      <c r="AP94" s="563" t="str">
        <f>IF($G94="","",VLOOKUP($G94,WPS!$D$1:$AL$995,22,0))</f>
        <v/>
      </c>
      <c r="AQ94" s="563" t="str">
        <f>IF($G94="","",VLOOKUP($G94,WPS!$D$1:$AL$995,23,0))</f>
        <v/>
      </c>
      <c r="AR94" s="563" t="str">
        <f>IF($G94="","",VLOOKUP($G94,WPS!$D$1:$AL$995,24,0))</f>
        <v/>
      </c>
      <c r="AS94" s="563" t="str">
        <f t="shared" si="107"/>
        <v/>
      </c>
      <c r="AT94" s="563" t="str">
        <f>IF($G94="","",VLOOKUP($G94,WPS!$D$1:$AL$995,29,0))</f>
        <v/>
      </c>
      <c r="AU94" s="563" t="str">
        <f>IF($G94="","",VLOOKUP($G94,WPS!$D$1:$AL$995,30,0))</f>
        <v/>
      </c>
      <c r="AV94" s="563" t="str">
        <f>IF($G94="","",VLOOKUP($G94,WPS!$D$1:$AL$995,31,0))</f>
        <v/>
      </c>
      <c r="AW94" s="563" t="str">
        <f t="shared" si="108"/>
        <v/>
      </c>
      <c r="AX94" s="563" t="str">
        <f>IF($G94="","",VLOOKUP($G94,WPS!$D$1:$AL$995,15,0))</f>
        <v/>
      </c>
      <c r="AY94" s="563" t="str">
        <f>IF($G94="","",VLOOKUP($G94,WPS!$D$1:$AX$995,44,0))</f>
        <v/>
      </c>
      <c r="AZ94" s="563" t="str">
        <f>IFERROR(VLOOKUP(I94,Feuil1!$O$4:$P$34,2,0),"")</f>
        <v/>
      </c>
      <c r="BA94" s="563"/>
      <c r="BB94" s="563" t="str">
        <f>IFERROR(VLOOKUP(I94,Feuil1!$O$4:$P$32,2,0),"")</f>
        <v/>
      </c>
      <c r="BC94" s="563" t="str">
        <f>IF($G94="","",VLOOKUP($G94,WPS!$D$1:$AL$995,2,0))</f>
        <v/>
      </c>
      <c r="BD94" s="509" t="str">
        <f>IF(M94='VT-PPL'!$Y$6,1,"")</f>
        <v/>
      </c>
      <c r="BE94" s="510" t="str">
        <f>IF(BD94="","",COUNTIF(BD$2:$BD94,BD94))</f>
        <v/>
      </c>
      <c r="BF94" s="509" t="str">
        <f>IF(P94='RT-PPL'!$Q$6,1,"")</f>
        <v/>
      </c>
      <c r="BG94" s="511" t="str">
        <f>IF(BF94="","",COUNTIF(BF$2:$BF94,BF94))</f>
        <v/>
      </c>
      <c r="BH94" s="508" t="str">
        <f>+IF(L94=HOMO!$K$4,1,"")</f>
        <v/>
      </c>
      <c r="BI94" s="510" t="str">
        <f>IF(BH94="","",COUNTIF(BH$2:$BH94,BH94))</f>
        <v/>
      </c>
      <c r="BJ94" s="509" t="str">
        <f>IF(AND(K94="A",M94=Prog!$L$12),1,"")</f>
        <v/>
      </c>
      <c r="BK94" s="510" t="str">
        <f>IF(BJ94="","",COUNTIF(BJ$2:$BJ94,BJ94))</f>
        <v/>
      </c>
      <c r="BL94" s="562">
        <v>89</v>
      </c>
    </row>
    <row r="95" spans="1:64" ht="18" customHeight="1">
      <c r="B95" s="486"/>
      <c r="C95" s="486"/>
      <c r="D95" s="486"/>
      <c r="E95" s="647"/>
      <c r="F95" s="647"/>
      <c r="G95" s="486"/>
      <c r="H95" s="486"/>
      <c r="I95" s="486"/>
      <c r="J95" s="486"/>
      <c r="K95" s="486"/>
      <c r="L95" s="487"/>
      <c r="M95" s="488"/>
      <c r="N95" s="486"/>
      <c r="O95" s="487"/>
      <c r="P95" s="486"/>
      <c r="Q95" s="357"/>
      <c r="R95" s="357"/>
      <c r="S95" s="486"/>
      <c r="T95" s="487"/>
      <c r="U95" s="563">
        <f t="shared" si="99"/>
        <v>0</v>
      </c>
      <c r="V95" s="563" t="str">
        <f>IF($G95="","",VLOOKUP($G95,WPS!$D$1:$AL$995,17,0))</f>
        <v/>
      </c>
      <c r="W95" s="563" t="str">
        <f>IF($G95="","",VLOOKUP($G95,WPS!$D$1:$AL$995,25,0))</f>
        <v/>
      </c>
      <c r="X95" s="563" t="str">
        <f>IF($G95="","",VLOOKUP($G95,WPS!$D$1:$AL$995,26,0))</f>
        <v/>
      </c>
      <c r="Y95" s="563" t="str">
        <f>IF($G95="","",VLOOKUP($G95,WPS!$D$1:$AL$995,27,0))</f>
        <v/>
      </c>
      <c r="Z95" s="563" t="str">
        <f>IF($G95="","",VLOOKUP($G95,WPS!$D$1:$AL$995,28,0))</f>
        <v/>
      </c>
      <c r="AA95" s="563" t="str">
        <f t="shared" si="100"/>
        <v/>
      </c>
      <c r="AB95" s="563" t="str">
        <f t="shared" si="101"/>
        <v/>
      </c>
      <c r="AC95" s="563" t="str">
        <f t="shared" si="102"/>
        <v/>
      </c>
      <c r="AD95" s="563" t="str">
        <f t="shared" si="103"/>
        <v/>
      </c>
      <c r="AE95" s="563" t="str">
        <f>IF(G95="","",VLOOKUP(G95,WPS!$D$1:$AH$4735,3,0))</f>
        <v/>
      </c>
      <c r="AF95" s="563" t="str">
        <f>IF(AND($G95&lt;&gt;"",$D95="API 1104"),H56,IF(AND($G95&lt;&gt;"",$D95="ASME IX"),VLOOKUP($G95,WPS!$D$1:$AZ$995,42,0),""))</f>
        <v/>
      </c>
      <c r="AG95" s="563" t="str">
        <f>IF(G95="","",VLOOKUP(G95,WPS!$D$1:$AH$4735,2,0))</f>
        <v/>
      </c>
      <c r="AH95" s="563" t="str">
        <f t="shared" si="104"/>
        <v/>
      </c>
      <c r="AI95" s="563" t="str">
        <f t="shared" si="105"/>
        <v/>
      </c>
      <c r="AJ95" s="563" t="s">
        <v>34</v>
      </c>
      <c r="AK95" s="563" t="str">
        <f t="shared" si="106"/>
        <v/>
      </c>
      <c r="AL95" s="563" t="str">
        <f>IF($G95="","",VLOOKUP($G95,WPS!$D$1:$AL$995,18,0))</f>
        <v/>
      </c>
      <c r="AM95" s="563" t="str">
        <f>IF($G95="","",VLOOKUP($G95,WPS!$D$1:$AL$995,19,0))</f>
        <v/>
      </c>
      <c r="AN95" s="563" t="str">
        <f>IF($G95="","",VLOOKUP($G95,WPS!$D$1:$AL$995,20,0))</f>
        <v/>
      </c>
      <c r="AO95" s="563" t="str">
        <f>IF($G95="","",VLOOKUP($G95,WPS!$D$1:$AL$995,21,0))</f>
        <v/>
      </c>
      <c r="AP95" s="563" t="str">
        <f>IF($G95="","",VLOOKUP($G95,WPS!$D$1:$AL$995,22,0))</f>
        <v/>
      </c>
      <c r="AQ95" s="563" t="str">
        <f>IF($G95="","",VLOOKUP($G95,WPS!$D$1:$AL$995,23,0))</f>
        <v/>
      </c>
      <c r="AR95" s="563" t="str">
        <f>IF($G95="","",VLOOKUP($G95,WPS!$D$1:$AL$995,24,0))</f>
        <v/>
      </c>
      <c r="AS95" s="563" t="str">
        <f t="shared" si="107"/>
        <v/>
      </c>
      <c r="AT95" s="563" t="str">
        <f>IF($G95="","",VLOOKUP($G95,WPS!$D$1:$AL$995,29,0))</f>
        <v/>
      </c>
      <c r="AU95" s="563" t="str">
        <f>IF($G95="","",VLOOKUP($G95,WPS!$D$1:$AL$995,30,0))</f>
        <v/>
      </c>
      <c r="AV95" s="563" t="str">
        <f>IF($G95="","",VLOOKUP($G95,WPS!$D$1:$AL$995,31,0))</f>
        <v/>
      </c>
      <c r="AW95" s="563" t="str">
        <f t="shared" si="108"/>
        <v/>
      </c>
      <c r="AX95" s="563" t="str">
        <f>IF($G95="","",VLOOKUP($G95,WPS!$D$1:$AL$995,15,0))</f>
        <v/>
      </c>
      <c r="AY95" s="563" t="str">
        <f>IF($G95="","",VLOOKUP($G95,WPS!$D$1:$AX$995,44,0))</f>
        <v/>
      </c>
      <c r="AZ95" s="563" t="str">
        <f>IFERROR(VLOOKUP(I95,Feuil1!$O$4:$P$34,2,0),"")</f>
        <v/>
      </c>
      <c r="BA95" s="563"/>
      <c r="BB95" s="563" t="str">
        <f>IFERROR(VLOOKUP(I95,Feuil1!$O$4:$P$32,2,0),"")</f>
        <v/>
      </c>
      <c r="BC95" s="563" t="str">
        <f>IF($G95="","",VLOOKUP($G95,WPS!$D$1:$AL$995,2,0))</f>
        <v/>
      </c>
      <c r="BD95" s="509" t="str">
        <f>IF(M95='VT-PPL'!$Y$6,1,"")</f>
        <v/>
      </c>
      <c r="BE95" s="510" t="str">
        <f>IF(BD95="","",COUNTIF(BD$2:$BD95,BD95))</f>
        <v/>
      </c>
      <c r="BF95" s="509" t="str">
        <f>IF(P95='RT-PPL'!$Q$6,1,"")</f>
        <v/>
      </c>
      <c r="BG95" s="511" t="str">
        <f>IF(BF95="","",COUNTIF(BF$2:$BF95,BF95))</f>
        <v/>
      </c>
      <c r="BH95" s="508" t="str">
        <f>+IF(L95=HOMO!$K$4,1,"")</f>
        <v/>
      </c>
      <c r="BI95" s="510" t="str">
        <f>IF(BH95="","",COUNTIF(BH$2:$BH95,BH95))</f>
        <v/>
      </c>
      <c r="BJ95" s="509" t="str">
        <f>IF(AND(K95="A",M95=Prog!$L$12),1,"")</f>
        <v/>
      </c>
      <c r="BK95" s="510" t="str">
        <f>IF(BJ95="","",COUNTIF(BJ$2:$BJ95,BJ95))</f>
        <v/>
      </c>
      <c r="BL95" s="562">
        <v>90</v>
      </c>
    </row>
    <row r="96" spans="1:64" ht="18" customHeight="1">
      <c r="B96" s="486"/>
      <c r="C96" s="486"/>
      <c r="D96" s="486"/>
      <c r="E96" s="647"/>
      <c r="F96" s="647"/>
      <c r="G96" s="486"/>
      <c r="H96" s="486"/>
      <c r="I96" s="486"/>
      <c r="J96" s="486"/>
      <c r="K96" s="486"/>
      <c r="L96" s="487"/>
      <c r="M96" s="488"/>
      <c r="N96" s="486"/>
      <c r="O96" s="487"/>
      <c r="P96" s="486"/>
      <c r="Q96" s="357"/>
      <c r="R96" s="357"/>
      <c r="S96" s="486"/>
      <c r="T96" s="487"/>
      <c r="U96" s="563">
        <f t="shared" si="99"/>
        <v>0</v>
      </c>
      <c r="V96" s="563" t="str">
        <f>IF($G96="","",VLOOKUP($G96,WPS!$D$1:$AL$995,17,0))</f>
        <v/>
      </c>
      <c r="W96" s="563" t="str">
        <f>IF($G96="","",VLOOKUP($G96,WPS!$D$1:$AL$995,25,0))</f>
        <v/>
      </c>
      <c r="X96" s="563" t="str">
        <f>IF($G96="","",VLOOKUP($G96,WPS!$D$1:$AL$995,26,0))</f>
        <v/>
      </c>
      <c r="Y96" s="563" t="str">
        <f>IF($G96="","",VLOOKUP($G96,WPS!$D$1:$AL$995,27,0))</f>
        <v/>
      </c>
      <c r="Z96" s="563" t="str">
        <f>IF($G96="","",VLOOKUP($G96,WPS!$D$1:$AL$995,28,0))</f>
        <v/>
      </c>
      <c r="AA96" s="563" t="str">
        <f t="shared" si="100"/>
        <v/>
      </c>
      <c r="AB96" s="563" t="str">
        <f t="shared" si="101"/>
        <v/>
      </c>
      <c r="AC96" s="563" t="str">
        <f t="shared" si="102"/>
        <v/>
      </c>
      <c r="AD96" s="563" t="str">
        <f t="shared" si="103"/>
        <v/>
      </c>
      <c r="AE96" s="563" t="str">
        <f>IF(G96="","",VLOOKUP(G96,WPS!$D$1:$AH$4735,3,0))</f>
        <v/>
      </c>
      <c r="AF96" s="563" t="str">
        <f>IF(AND($G96&lt;&gt;"",$D96="API 1104"),H57,IF(AND($G96&lt;&gt;"",$D96="ASME IX"),VLOOKUP($G96,WPS!$D$1:$AZ$995,42,0),""))</f>
        <v/>
      </c>
      <c r="AG96" s="563" t="str">
        <f>IF(G96="","",VLOOKUP(G96,WPS!$D$1:$AH$4735,2,0))</f>
        <v/>
      </c>
      <c r="AH96" s="563" t="str">
        <f t="shared" si="104"/>
        <v/>
      </c>
      <c r="AI96" s="563" t="str">
        <f t="shared" si="105"/>
        <v/>
      </c>
      <c r="AJ96" s="563" t="s">
        <v>34</v>
      </c>
      <c r="AK96" s="563" t="str">
        <f t="shared" si="106"/>
        <v/>
      </c>
      <c r="AL96" s="563" t="str">
        <f>IF($G96="","",VLOOKUP($G96,WPS!$D$1:$AL$995,18,0))</f>
        <v/>
      </c>
      <c r="AM96" s="563" t="str">
        <f>IF($G96="","",VLOOKUP($G96,WPS!$D$1:$AL$995,19,0))</f>
        <v/>
      </c>
      <c r="AN96" s="563" t="str">
        <f>IF($G96="","",VLOOKUP($G96,WPS!$D$1:$AL$995,20,0))</f>
        <v/>
      </c>
      <c r="AO96" s="563" t="str">
        <f>IF($G96="","",VLOOKUP($G96,WPS!$D$1:$AL$995,21,0))</f>
        <v/>
      </c>
      <c r="AP96" s="563" t="str">
        <f>IF($G96="","",VLOOKUP($G96,WPS!$D$1:$AL$995,22,0))</f>
        <v/>
      </c>
      <c r="AQ96" s="563" t="str">
        <f>IF($G96="","",VLOOKUP($G96,WPS!$D$1:$AL$995,23,0))</f>
        <v/>
      </c>
      <c r="AR96" s="563" t="str">
        <f>IF($G96="","",VLOOKUP($G96,WPS!$D$1:$AL$995,24,0))</f>
        <v/>
      </c>
      <c r="AS96" s="563" t="str">
        <f t="shared" si="107"/>
        <v/>
      </c>
      <c r="AT96" s="563" t="str">
        <f>IF($G96="","",VLOOKUP($G96,WPS!$D$1:$AL$995,29,0))</f>
        <v/>
      </c>
      <c r="AU96" s="563" t="str">
        <f>IF($G96="","",VLOOKUP($G96,WPS!$D$1:$AL$995,30,0))</f>
        <v/>
      </c>
      <c r="AV96" s="563" t="str">
        <f>IF($G96="","",VLOOKUP($G96,WPS!$D$1:$AL$995,31,0))</f>
        <v/>
      </c>
      <c r="AW96" s="563" t="str">
        <f t="shared" si="108"/>
        <v/>
      </c>
      <c r="AX96" s="563" t="str">
        <f>IF($G96="","",VLOOKUP($G96,WPS!$D$1:$AL$995,15,0))</f>
        <v/>
      </c>
      <c r="AY96" s="563" t="str">
        <f>IF($G96="","",VLOOKUP($G96,WPS!$D$1:$AX$995,44,0))</f>
        <v/>
      </c>
      <c r="AZ96" s="563" t="str">
        <f>IFERROR(VLOOKUP(I96,Feuil1!$O$4:$P$34,2,0),"")</f>
        <v/>
      </c>
      <c r="BA96" s="563"/>
      <c r="BB96" s="563" t="str">
        <f>IFERROR(VLOOKUP(I96,Feuil1!$O$4:$P$32,2,0),"")</f>
        <v/>
      </c>
      <c r="BC96" s="563" t="str">
        <f>IF($G96="","",VLOOKUP($G96,WPS!$D$1:$AL$995,2,0))</f>
        <v/>
      </c>
      <c r="BD96" s="509" t="str">
        <f>IF(M96='VT-PPL'!$Y$6,1,"")</f>
        <v/>
      </c>
      <c r="BE96" s="510" t="str">
        <f>IF(BD96="","",COUNTIF(BD$2:$BD96,BD96))</f>
        <v/>
      </c>
      <c r="BF96" s="509" t="str">
        <f>IF(P96='RT-PPL'!$Q$6,1,"")</f>
        <v/>
      </c>
      <c r="BG96" s="511" t="str">
        <f>IF(BF96="","",COUNTIF(BF$2:$BF96,BF96))</f>
        <v/>
      </c>
      <c r="BH96" s="508" t="str">
        <f>+IF(L96=HOMO!$K$4,1,"")</f>
        <v/>
      </c>
      <c r="BI96" s="510" t="str">
        <f>IF(BH96="","",COUNTIF(BH$2:$BH96,BH96))</f>
        <v/>
      </c>
      <c r="BJ96" s="509" t="str">
        <f>IF(AND(K96="A",M96=Prog!$L$12),1,"")</f>
        <v/>
      </c>
      <c r="BK96" s="510" t="str">
        <f>IF(BJ96="","",COUNTIF(BJ$2:$BJ96,BJ96))</f>
        <v/>
      </c>
      <c r="BL96" s="562">
        <v>91</v>
      </c>
    </row>
    <row r="97" spans="2:64" ht="18" customHeight="1">
      <c r="B97" s="486"/>
      <c r="C97" s="486"/>
      <c r="D97" s="486"/>
      <c r="E97" s="647"/>
      <c r="F97" s="647"/>
      <c r="G97" s="486"/>
      <c r="H97" s="486"/>
      <c r="I97" s="486"/>
      <c r="J97" s="486"/>
      <c r="K97" s="486"/>
      <c r="L97" s="487"/>
      <c r="M97" s="488"/>
      <c r="N97" s="486"/>
      <c r="O97" s="487"/>
      <c r="P97" s="486"/>
      <c r="Q97" s="357"/>
      <c r="R97" s="357"/>
      <c r="S97" s="486"/>
      <c r="T97" s="487"/>
      <c r="U97" s="563">
        <f t="shared" si="99"/>
        <v>0</v>
      </c>
      <c r="V97" s="563" t="str">
        <f>IF($G97="","",VLOOKUP($G97,WPS!$D$1:$AL$995,17,0))</f>
        <v/>
      </c>
      <c r="W97" s="563" t="str">
        <f>IF($G97="","",VLOOKUP($G97,WPS!$D$1:$AL$995,25,0))</f>
        <v/>
      </c>
      <c r="X97" s="563" t="str">
        <f>IF($G97="","",VLOOKUP($G97,WPS!$D$1:$AL$995,26,0))</f>
        <v/>
      </c>
      <c r="Y97" s="563" t="str">
        <f>IF($G97="","",VLOOKUP($G97,WPS!$D$1:$AL$995,27,0))</f>
        <v/>
      </c>
      <c r="Z97" s="563" t="str">
        <f>IF($G97="","",VLOOKUP($G97,WPS!$D$1:$AL$995,28,0))</f>
        <v/>
      </c>
      <c r="AA97" s="563" t="str">
        <f t="shared" si="100"/>
        <v/>
      </c>
      <c r="AB97" s="563" t="str">
        <f t="shared" si="101"/>
        <v/>
      </c>
      <c r="AC97" s="563" t="str">
        <f t="shared" si="102"/>
        <v/>
      </c>
      <c r="AD97" s="563" t="str">
        <f t="shared" si="103"/>
        <v/>
      </c>
      <c r="AE97" s="563" t="str">
        <f>IF(G97="","",VLOOKUP(G97,WPS!$D$1:$AH$4735,3,0))</f>
        <v/>
      </c>
      <c r="AF97" s="563" t="str">
        <f>IF(AND($G97&lt;&gt;"",$D97="API 1104"),H58,IF(AND($G97&lt;&gt;"",$D97="ASME IX"),VLOOKUP($G97,WPS!$D$1:$AZ$995,42,0),""))</f>
        <v/>
      </c>
      <c r="AG97" s="563" t="str">
        <f>IF(G97="","",VLOOKUP(G97,WPS!$D$1:$AH$4735,2,0))</f>
        <v/>
      </c>
      <c r="AH97" s="563" t="str">
        <f t="shared" si="104"/>
        <v/>
      </c>
      <c r="AI97" s="563" t="str">
        <f t="shared" si="105"/>
        <v/>
      </c>
      <c r="AJ97" s="563" t="s">
        <v>34</v>
      </c>
      <c r="AK97" s="563" t="str">
        <f t="shared" si="106"/>
        <v/>
      </c>
      <c r="AL97" s="563" t="str">
        <f>IF($G97="","",VLOOKUP($G97,WPS!$D$1:$AL$995,18,0))</f>
        <v/>
      </c>
      <c r="AM97" s="563" t="str">
        <f>IF($G97="","",VLOOKUP($G97,WPS!$D$1:$AL$995,19,0))</f>
        <v/>
      </c>
      <c r="AN97" s="563" t="str">
        <f>IF($G97="","",VLOOKUP($G97,WPS!$D$1:$AL$995,20,0))</f>
        <v/>
      </c>
      <c r="AO97" s="563" t="str">
        <f>IF($G97="","",VLOOKUP($G97,WPS!$D$1:$AL$995,21,0))</f>
        <v/>
      </c>
      <c r="AP97" s="563" t="str">
        <f>IF($G97="","",VLOOKUP($G97,WPS!$D$1:$AL$995,22,0))</f>
        <v/>
      </c>
      <c r="AQ97" s="563" t="str">
        <f>IF($G97="","",VLOOKUP($G97,WPS!$D$1:$AL$995,23,0))</f>
        <v/>
      </c>
      <c r="AR97" s="563" t="str">
        <f>IF($G97="","",VLOOKUP($G97,WPS!$D$1:$AL$995,24,0))</f>
        <v/>
      </c>
      <c r="AS97" s="563" t="str">
        <f t="shared" si="107"/>
        <v/>
      </c>
      <c r="AT97" s="563" t="str">
        <f>IF($G97="","",VLOOKUP($G97,WPS!$D$1:$AL$995,29,0))</f>
        <v/>
      </c>
      <c r="AU97" s="563" t="str">
        <f>IF($G97="","",VLOOKUP($G97,WPS!$D$1:$AL$995,30,0))</f>
        <v/>
      </c>
      <c r="AV97" s="563" t="str">
        <f>IF($G97="","",VLOOKUP($G97,WPS!$D$1:$AL$995,31,0))</f>
        <v/>
      </c>
      <c r="AW97" s="563" t="str">
        <f t="shared" si="108"/>
        <v/>
      </c>
      <c r="AX97" s="563" t="str">
        <f>IF($G97="","",VLOOKUP($G97,WPS!$D$1:$AL$995,15,0))</f>
        <v/>
      </c>
      <c r="AY97" s="563" t="str">
        <f>IF($G97="","",VLOOKUP($G97,WPS!$D$1:$AX$995,44,0))</f>
        <v/>
      </c>
      <c r="AZ97" s="563" t="str">
        <f>IFERROR(VLOOKUP(I97,Feuil1!$O$4:$P$34,2,0),"")</f>
        <v/>
      </c>
      <c r="BA97" s="563"/>
      <c r="BB97" s="563" t="str">
        <f>IFERROR(VLOOKUP(I97,Feuil1!$O$4:$P$32,2,0),"")</f>
        <v/>
      </c>
      <c r="BC97" s="563" t="str">
        <f>IF($G97="","",VLOOKUP($G97,WPS!$D$1:$AL$995,2,0))</f>
        <v/>
      </c>
      <c r="BD97" s="509" t="str">
        <f>IF(M97='VT-PPL'!$Y$6,1,"")</f>
        <v/>
      </c>
      <c r="BE97" s="510" t="str">
        <f>IF(BD97="","",COUNTIF(BD$2:$BD97,BD97))</f>
        <v/>
      </c>
      <c r="BF97" s="509" t="str">
        <f>IF(P97='RT-PPL'!$Q$6,1,"")</f>
        <v/>
      </c>
      <c r="BG97" s="511" t="str">
        <f>IF(BF97="","",COUNTIF(BF$2:$BF97,BF97))</f>
        <v/>
      </c>
      <c r="BH97" s="508" t="str">
        <f>+IF(L97=HOMO!$K$4,1,"")</f>
        <v/>
      </c>
      <c r="BI97" s="510" t="str">
        <f>IF(BH97="","",COUNTIF(BH$2:$BH97,BH97))</f>
        <v/>
      </c>
      <c r="BJ97" s="509" t="str">
        <f>IF(AND(K97="A",M97=Prog!$L$12),1,"")</f>
        <v/>
      </c>
      <c r="BK97" s="510" t="str">
        <f>IF(BJ97="","",COUNTIF(BJ$2:$BJ97,BJ97))</f>
        <v/>
      </c>
      <c r="BL97" s="562">
        <v>92</v>
      </c>
    </row>
    <row r="98" spans="2:64" ht="18" customHeight="1">
      <c r="B98" s="486"/>
      <c r="C98" s="486"/>
      <c r="D98" s="486"/>
      <c r="E98" s="647"/>
      <c r="F98" s="647"/>
      <c r="G98" s="486"/>
      <c r="H98" s="486"/>
      <c r="I98" s="486"/>
      <c r="J98" s="486"/>
      <c r="K98" s="486"/>
      <c r="L98" s="487"/>
      <c r="M98" s="488"/>
      <c r="N98" s="486"/>
      <c r="O98" s="487"/>
      <c r="P98" s="486"/>
      <c r="Q98" s="357"/>
      <c r="R98" s="357"/>
      <c r="S98" s="486"/>
      <c r="T98" s="487"/>
      <c r="U98" s="563">
        <f t="shared" si="99"/>
        <v>0</v>
      </c>
      <c r="V98" s="563" t="str">
        <f>IF($G98="","",VLOOKUP($G98,WPS!$D$1:$AL$995,17,0))</f>
        <v/>
      </c>
      <c r="W98" s="563" t="str">
        <f>IF($G98="","",VLOOKUP($G98,WPS!$D$1:$AL$995,25,0))</f>
        <v/>
      </c>
      <c r="X98" s="563" t="str">
        <f>IF($G98="","",VLOOKUP($G98,WPS!$D$1:$AL$995,26,0))</f>
        <v/>
      </c>
      <c r="Y98" s="563" t="str">
        <f>IF($G98="","",VLOOKUP($G98,WPS!$D$1:$AL$995,27,0))</f>
        <v/>
      </c>
      <c r="Z98" s="563" t="str">
        <f>IF($G98="","",VLOOKUP($G98,WPS!$D$1:$AL$995,28,0))</f>
        <v/>
      </c>
      <c r="AA98" s="563" t="str">
        <f t="shared" si="100"/>
        <v/>
      </c>
      <c r="AB98" s="563" t="str">
        <f t="shared" si="101"/>
        <v/>
      </c>
      <c r="AC98" s="563" t="str">
        <f t="shared" si="102"/>
        <v/>
      </c>
      <c r="AD98" s="563" t="str">
        <f t="shared" si="103"/>
        <v/>
      </c>
      <c r="AE98" s="563" t="str">
        <f>IF(G98="","",VLOOKUP(G98,WPS!$D$1:$AH$4735,3,0))</f>
        <v/>
      </c>
      <c r="AF98" s="563" t="str">
        <f>IF(AND($G98&lt;&gt;"",$D98="API 1104"),H59,IF(AND($G98&lt;&gt;"",$D98="ASME IX"),VLOOKUP($G98,WPS!$D$1:$AZ$995,42,0),""))</f>
        <v/>
      </c>
      <c r="AG98" s="563" t="str">
        <f>IF(G98="","",VLOOKUP(G98,WPS!$D$1:$AH$4735,2,0))</f>
        <v/>
      </c>
      <c r="AH98" s="563" t="str">
        <f t="shared" si="104"/>
        <v/>
      </c>
      <c r="AI98" s="563" t="str">
        <f t="shared" si="105"/>
        <v/>
      </c>
      <c r="AJ98" s="563" t="s">
        <v>34</v>
      </c>
      <c r="AK98" s="563" t="str">
        <f t="shared" si="106"/>
        <v/>
      </c>
      <c r="AL98" s="563" t="str">
        <f>IF($G98="","",VLOOKUP($G98,WPS!$D$1:$AL$995,18,0))</f>
        <v/>
      </c>
      <c r="AM98" s="563" t="str">
        <f>IF($G98="","",VLOOKUP($G98,WPS!$D$1:$AL$995,19,0))</f>
        <v/>
      </c>
      <c r="AN98" s="563" t="str">
        <f>IF($G98="","",VLOOKUP($G98,WPS!$D$1:$AL$995,20,0))</f>
        <v/>
      </c>
      <c r="AO98" s="563" t="str">
        <f>IF($G98="","",VLOOKUP($G98,WPS!$D$1:$AL$995,21,0))</f>
        <v/>
      </c>
      <c r="AP98" s="563" t="str">
        <f>IF($G98="","",VLOOKUP($G98,WPS!$D$1:$AL$995,22,0))</f>
        <v/>
      </c>
      <c r="AQ98" s="563" t="str">
        <f>IF($G98="","",VLOOKUP($G98,WPS!$D$1:$AL$995,23,0))</f>
        <v/>
      </c>
      <c r="AR98" s="563" t="str">
        <f>IF($G98="","",VLOOKUP($G98,WPS!$D$1:$AL$995,24,0))</f>
        <v/>
      </c>
      <c r="AS98" s="563" t="str">
        <f t="shared" si="107"/>
        <v/>
      </c>
      <c r="AT98" s="563" t="str">
        <f>IF($G98="","",VLOOKUP($G98,WPS!$D$1:$AL$995,29,0))</f>
        <v/>
      </c>
      <c r="AU98" s="563" t="str">
        <f>IF($G98="","",VLOOKUP($G98,WPS!$D$1:$AL$995,30,0))</f>
        <v/>
      </c>
      <c r="AV98" s="563" t="str">
        <f>IF($G98="","",VLOOKUP($G98,WPS!$D$1:$AL$995,31,0))</f>
        <v/>
      </c>
      <c r="AW98" s="563" t="str">
        <f t="shared" si="108"/>
        <v/>
      </c>
      <c r="AX98" s="563" t="str">
        <f>IF($G98="","",VLOOKUP($G98,WPS!$D$1:$AL$995,15,0))</f>
        <v/>
      </c>
      <c r="AY98" s="563" t="str">
        <f>IF($G98="","",VLOOKUP($G98,WPS!$D$1:$AX$995,44,0))</f>
        <v/>
      </c>
      <c r="AZ98" s="563" t="str">
        <f>IFERROR(VLOOKUP(I98,Feuil1!$O$4:$P$34,2,0),"")</f>
        <v/>
      </c>
      <c r="BA98" s="563"/>
      <c r="BB98" s="563" t="str">
        <f>IFERROR(VLOOKUP(I98,Feuil1!$O$4:$P$32,2,0),"")</f>
        <v/>
      </c>
      <c r="BC98" s="563" t="str">
        <f>IF($G98="","",VLOOKUP($G98,WPS!$D$1:$AL$995,2,0))</f>
        <v/>
      </c>
      <c r="BD98" s="509" t="str">
        <f>IF(M98='VT-PPL'!$Y$6,1,"")</f>
        <v/>
      </c>
      <c r="BE98" s="510" t="str">
        <f>IF(BD98="","",COUNTIF(BD$2:$BD98,BD98))</f>
        <v/>
      </c>
      <c r="BF98" s="509" t="str">
        <f>IF(P98='RT-PPL'!$Q$6,1,"")</f>
        <v/>
      </c>
      <c r="BG98" s="511" t="str">
        <f>IF(BF98="","",COUNTIF(BF$2:$BF98,BF98))</f>
        <v/>
      </c>
      <c r="BH98" s="508" t="str">
        <f>+IF(L98=HOMO!$K$4,1,"")</f>
        <v/>
      </c>
      <c r="BI98" s="510" t="str">
        <f>IF(BH98="","",COUNTIF(BH$2:$BH98,BH98))</f>
        <v/>
      </c>
      <c r="BJ98" s="509" t="str">
        <f>IF(AND(K98="A",M98=Prog!$L$12),1,"")</f>
        <v/>
      </c>
      <c r="BK98" s="510" t="str">
        <f>IF(BJ98="","",COUNTIF(BJ$2:$BJ98,BJ98))</f>
        <v/>
      </c>
      <c r="BL98" s="562">
        <v>93</v>
      </c>
    </row>
    <row r="99" spans="2:64" ht="18" customHeight="1">
      <c r="B99" s="486"/>
      <c r="C99" s="486"/>
      <c r="D99" s="486"/>
      <c r="E99" s="647"/>
      <c r="F99" s="647"/>
      <c r="G99" s="486"/>
      <c r="H99" s="486"/>
      <c r="I99" s="486"/>
      <c r="J99" s="486"/>
      <c r="K99" s="486"/>
      <c r="L99" s="487"/>
      <c r="M99" s="488"/>
      <c r="N99" s="486"/>
      <c r="O99" s="487"/>
      <c r="P99" s="486"/>
      <c r="Q99" s="357"/>
      <c r="R99" s="357"/>
      <c r="S99" s="486"/>
      <c r="T99" s="487"/>
      <c r="U99" s="563">
        <f t="shared" si="99"/>
        <v>0</v>
      </c>
      <c r="V99" s="563" t="str">
        <f>IF($G99="","",VLOOKUP($G99,WPS!$D$1:$AL$995,17,0))</f>
        <v/>
      </c>
      <c r="W99" s="563" t="str">
        <f>IF($G99="","",VLOOKUP($G99,WPS!$D$1:$AL$995,25,0))</f>
        <v/>
      </c>
      <c r="X99" s="563" t="str">
        <f>IF($G99="","",VLOOKUP($G99,WPS!$D$1:$AL$995,26,0))</f>
        <v/>
      </c>
      <c r="Y99" s="563" t="str">
        <f>IF($G99="","",VLOOKUP($G99,WPS!$D$1:$AL$995,27,0))</f>
        <v/>
      </c>
      <c r="Z99" s="563" t="str">
        <f>IF($G99="","",VLOOKUP($G99,WPS!$D$1:$AL$995,28,0))</f>
        <v/>
      </c>
      <c r="AA99" s="563" t="str">
        <f t="shared" si="100"/>
        <v/>
      </c>
      <c r="AB99" s="563" t="str">
        <f t="shared" si="101"/>
        <v/>
      </c>
      <c r="AC99" s="563" t="str">
        <f t="shared" si="102"/>
        <v/>
      </c>
      <c r="AD99" s="563" t="str">
        <f t="shared" si="103"/>
        <v/>
      </c>
      <c r="AE99" s="563" t="str">
        <f>IF(G99="","",VLOOKUP(G99,WPS!$D$1:$AH$4735,3,0))</f>
        <v/>
      </c>
      <c r="AF99" s="563" t="str">
        <f>IF(AND($G99&lt;&gt;"",$D99="API 1104"),H60,IF(AND($G99&lt;&gt;"",$D99="ASME IX"),VLOOKUP($G99,WPS!$D$1:$AZ$995,42,0),""))</f>
        <v/>
      </c>
      <c r="AG99" s="563" t="str">
        <f>IF(G99="","",VLOOKUP(G99,WPS!$D$1:$AH$4735,2,0))</f>
        <v/>
      </c>
      <c r="AH99" s="563" t="str">
        <f t="shared" si="104"/>
        <v/>
      </c>
      <c r="AI99" s="563" t="str">
        <f t="shared" si="105"/>
        <v/>
      </c>
      <c r="AJ99" s="563" t="s">
        <v>34</v>
      </c>
      <c r="AK99" s="563" t="str">
        <f t="shared" si="106"/>
        <v/>
      </c>
      <c r="AL99" s="563" t="str">
        <f>IF($G99="","",VLOOKUP($G99,WPS!$D$1:$AL$995,18,0))</f>
        <v/>
      </c>
      <c r="AM99" s="563" t="str">
        <f>IF($G99="","",VLOOKUP($G99,WPS!$D$1:$AL$995,19,0))</f>
        <v/>
      </c>
      <c r="AN99" s="563" t="str">
        <f>IF($G99="","",VLOOKUP($G99,WPS!$D$1:$AL$995,20,0))</f>
        <v/>
      </c>
      <c r="AO99" s="563" t="str">
        <f>IF($G99="","",VLOOKUP($G99,WPS!$D$1:$AL$995,21,0))</f>
        <v/>
      </c>
      <c r="AP99" s="563" t="str">
        <f>IF($G99="","",VLOOKUP($G99,WPS!$D$1:$AL$995,22,0))</f>
        <v/>
      </c>
      <c r="AQ99" s="563" t="str">
        <f>IF($G99="","",VLOOKUP($G99,WPS!$D$1:$AL$995,23,0))</f>
        <v/>
      </c>
      <c r="AR99" s="563" t="str">
        <f>IF($G99="","",VLOOKUP($G99,WPS!$D$1:$AL$995,24,0))</f>
        <v/>
      </c>
      <c r="AS99" s="563" t="str">
        <f t="shared" si="107"/>
        <v/>
      </c>
      <c r="AT99" s="563" t="str">
        <f>IF($G99="","",VLOOKUP($G99,WPS!$D$1:$AL$995,29,0))</f>
        <v/>
      </c>
      <c r="AU99" s="563" t="str">
        <f>IF($G99="","",VLOOKUP($G99,WPS!$D$1:$AL$995,30,0))</f>
        <v/>
      </c>
      <c r="AV99" s="563" t="str">
        <f>IF($G99="","",VLOOKUP($G99,WPS!$D$1:$AL$995,31,0))</f>
        <v/>
      </c>
      <c r="AW99" s="563" t="str">
        <f t="shared" si="108"/>
        <v/>
      </c>
      <c r="AX99" s="563" t="str">
        <f>IF($G99="","",VLOOKUP($G99,WPS!$D$1:$AL$995,15,0))</f>
        <v/>
      </c>
      <c r="AY99" s="563" t="str">
        <f>IF($G99="","",VLOOKUP($G99,WPS!$D$1:$AX$995,44,0))</f>
        <v/>
      </c>
      <c r="AZ99" s="563" t="str">
        <f>IFERROR(VLOOKUP(I99,Feuil1!$O$4:$P$34,2,0),"")</f>
        <v/>
      </c>
      <c r="BA99" s="563"/>
      <c r="BB99" s="563" t="str">
        <f>IFERROR(VLOOKUP(I99,Feuil1!$O$4:$P$32,2,0),"")</f>
        <v/>
      </c>
      <c r="BC99" s="563" t="str">
        <f>IF($G99="","",VLOOKUP($G99,WPS!$D$1:$AL$995,2,0))</f>
        <v/>
      </c>
      <c r="BD99" s="509" t="str">
        <f>IF(M99='VT-PPL'!$Y$6,1,"")</f>
        <v/>
      </c>
      <c r="BE99" s="510" t="str">
        <f>IF(BD99="","",COUNTIF(BD$2:$BD99,BD99))</f>
        <v/>
      </c>
      <c r="BF99" s="509" t="str">
        <f>IF(P99='RT-PPL'!$Q$6,1,"")</f>
        <v/>
      </c>
      <c r="BG99" s="511" t="str">
        <f>IF(BF99="","",COUNTIF(BF$2:$BF99,BF99))</f>
        <v/>
      </c>
      <c r="BH99" s="508" t="str">
        <f>+IF(L99=HOMO!$K$4,1,"")</f>
        <v/>
      </c>
      <c r="BI99" s="510" t="str">
        <f>IF(BH99="","",COUNTIF(BH$2:$BH99,BH99))</f>
        <v/>
      </c>
      <c r="BJ99" s="509" t="str">
        <f>IF(AND(K99="A",M99=Prog!$L$12),1,"")</f>
        <v/>
      </c>
      <c r="BK99" s="510" t="str">
        <f>IF(BJ99="","",COUNTIF(BJ$2:$BJ99,BJ99))</f>
        <v/>
      </c>
      <c r="BL99" s="562">
        <v>94</v>
      </c>
    </row>
    <row r="100" spans="2:64" ht="18" customHeight="1">
      <c r="B100" s="486"/>
      <c r="C100" s="486"/>
      <c r="D100" s="486"/>
      <c r="E100" s="647"/>
      <c r="F100" s="647"/>
      <c r="G100" s="486"/>
      <c r="H100" s="486"/>
      <c r="I100" s="486"/>
      <c r="J100" s="486"/>
      <c r="K100" s="486"/>
      <c r="L100" s="487"/>
      <c r="M100" s="488"/>
      <c r="N100" s="486"/>
      <c r="O100" s="487"/>
      <c r="P100" s="486"/>
      <c r="Q100" s="357"/>
      <c r="R100" s="357"/>
      <c r="S100" s="486"/>
      <c r="T100" s="487"/>
      <c r="U100" s="563">
        <f t="shared" si="99"/>
        <v>0</v>
      </c>
      <c r="V100" s="563" t="str">
        <f>IF($G100="","",VLOOKUP($G100,WPS!$D$1:$AL$995,17,0))</f>
        <v/>
      </c>
      <c r="W100" s="563" t="str">
        <f>IF($G100="","",VLOOKUP($G100,WPS!$D$1:$AL$995,25,0))</f>
        <v/>
      </c>
      <c r="X100" s="563" t="str">
        <f>IF($G100="","",VLOOKUP($G100,WPS!$D$1:$AL$995,26,0))</f>
        <v/>
      </c>
      <c r="Y100" s="563" t="str">
        <f>IF($G100="","",VLOOKUP($G100,WPS!$D$1:$AL$995,27,0))</f>
        <v/>
      </c>
      <c r="Z100" s="563" t="str">
        <f>IF($G100="","",VLOOKUP($G100,WPS!$D$1:$AL$995,28,0))</f>
        <v/>
      </c>
      <c r="AA100" s="563" t="str">
        <f t="shared" si="100"/>
        <v/>
      </c>
      <c r="AB100" s="563" t="str">
        <f t="shared" si="101"/>
        <v/>
      </c>
      <c r="AC100" s="563" t="str">
        <f t="shared" si="102"/>
        <v/>
      </c>
      <c r="AD100" s="563" t="str">
        <f t="shared" si="103"/>
        <v/>
      </c>
      <c r="AE100" s="563" t="str">
        <f>IF(G100="","",VLOOKUP(G100,WPS!$D$1:$AH$4735,3,0))</f>
        <v/>
      </c>
      <c r="AF100" s="563" t="str">
        <f>IF(AND($G100&lt;&gt;"",$D100="API 1104"),H61,IF(AND($G100&lt;&gt;"",$D100="ASME IX"),VLOOKUP($G100,WPS!$D$1:$AZ$995,42,0),""))</f>
        <v/>
      </c>
      <c r="AG100" s="563" t="str">
        <f>IF(G100="","",VLOOKUP(G100,WPS!$D$1:$AH$4735,2,0))</f>
        <v/>
      </c>
      <c r="AH100" s="563" t="str">
        <f t="shared" si="104"/>
        <v/>
      </c>
      <c r="AI100" s="563" t="str">
        <f t="shared" si="105"/>
        <v/>
      </c>
      <c r="AJ100" s="563" t="s">
        <v>34</v>
      </c>
      <c r="AK100" s="563" t="str">
        <f t="shared" si="106"/>
        <v/>
      </c>
      <c r="AL100" s="563" t="str">
        <f>IF($G100="","",VLOOKUP($G100,WPS!$D$1:$AL$995,18,0))</f>
        <v/>
      </c>
      <c r="AM100" s="563" t="str">
        <f>IF($G100="","",VLOOKUP($G100,WPS!$D$1:$AL$995,19,0))</f>
        <v/>
      </c>
      <c r="AN100" s="563" t="str">
        <f>IF($G100="","",VLOOKUP($G100,WPS!$D$1:$AL$995,20,0))</f>
        <v/>
      </c>
      <c r="AO100" s="563" t="str">
        <f>IF($G100="","",VLOOKUP($G100,WPS!$D$1:$AL$995,21,0))</f>
        <v/>
      </c>
      <c r="AP100" s="563" t="str">
        <f>IF($G100="","",VLOOKUP($G100,WPS!$D$1:$AL$995,22,0))</f>
        <v/>
      </c>
      <c r="AQ100" s="563" t="str">
        <f>IF($G100="","",VLOOKUP($G100,WPS!$D$1:$AL$995,23,0))</f>
        <v/>
      </c>
      <c r="AR100" s="563" t="str">
        <f>IF($G100="","",VLOOKUP($G100,WPS!$D$1:$AL$995,24,0))</f>
        <v/>
      </c>
      <c r="AS100" s="563" t="str">
        <f t="shared" si="107"/>
        <v/>
      </c>
      <c r="AT100" s="563" t="str">
        <f>IF($G100="","",VLOOKUP($G100,WPS!$D$1:$AL$995,29,0))</f>
        <v/>
      </c>
      <c r="AU100" s="563" t="str">
        <f>IF($G100="","",VLOOKUP($G100,WPS!$D$1:$AL$995,30,0))</f>
        <v/>
      </c>
      <c r="AV100" s="563" t="str">
        <f>IF($G100="","",VLOOKUP($G100,WPS!$D$1:$AL$995,31,0))</f>
        <v/>
      </c>
      <c r="AW100" s="563" t="str">
        <f t="shared" si="108"/>
        <v/>
      </c>
      <c r="AX100" s="563" t="str">
        <f>IF($G100="","",VLOOKUP($G100,WPS!$D$1:$AL$995,15,0))</f>
        <v/>
      </c>
      <c r="AY100" s="563" t="str">
        <f>IF($G100="","",VLOOKUP($G100,WPS!$D$1:$AX$995,44,0))</f>
        <v/>
      </c>
      <c r="AZ100" s="563" t="str">
        <f>IFERROR(VLOOKUP(I100,Feuil1!$O$4:$P$34,2,0),"")</f>
        <v/>
      </c>
      <c r="BA100" s="563"/>
      <c r="BB100" s="563" t="str">
        <f>IFERROR(VLOOKUP(I100,Feuil1!$O$4:$P$32,2,0),"")</f>
        <v/>
      </c>
      <c r="BC100" s="563" t="str">
        <f>IF($G100="","",VLOOKUP($G100,WPS!$D$1:$AL$995,2,0))</f>
        <v/>
      </c>
      <c r="BD100" s="509" t="str">
        <f>IF(M100='VT-PPL'!$Y$6,1,"")</f>
        <v/>
      </c>
      <c r="BE100" s="510" t="str">
        <f>IF(BD100="","",COUNTIF(BD$2:$BD100,BD100))</f>
        <v/>
      </c>
      <c r="BF100" s="509" t="str">
        <f>IF(P100='RT-PPL'!$Q$6,1,"")</f>
        <v/>
      </c>
      <c r="BG100" s="511" t="str">
        <f>IF(BF100="","",COUNTIF(BF$2:$BF100,BF100))</f>
        <v/>
      </c>
      <c r="BH100" s="508" t="str">
        <f>+IF(L100=HOMO!$K$4,1,"")</f>
        <v/>
      </c>
      <c r="BI100" s="510" t="str">
        <f>IF(BH100="","",COUNTIF(BH$2:$BH100,BH100))</f>
        <v/>
      </c>
      <c r="BJ100" s="509" t="str">
        <f>IF(AND(K100="A",M100=Prog!$L$12),1,"")</f>
        <v/>
      </c>
      <c r="BK100" s="510" t="str">
        <f>IF(BJ100="","",COUNTIF(BJ$2:$BJ100,BJ100))</f>
        <v/>
      </c>
      <c r="BL100" s="562">
        <v>95</v>
      </c>
    </row>
    <row r="101" spans="2:64" ht="18" customHeight="1">
      <c r="B101" s="486"/>
      <c r="C101" s="486"/>
      <c r="D101" s="486"/>
      <c r="E101" s="647"/>
      <c r="F101" s="647"/>
      <c r="G101" s="486"/>
      <c r="H101" s="486"/>
      <c r="I101" s="486"/>
      <c r="J101" s="486"/>
      <c r="K101" s="486"/>
      <c r="L101" s="487"/>
      <c r="M101" s="488"/>
      <c r="N101" s="486"/>
      <c r="O101" s="487"/>
      <c r="P101" s="486"/>
      <c r="Q101" s="357"/>
      <c r="R101" s="357"/>
      <c r="S101" s="486"/>
      <c r="T101" s="487"/>
      <c r="U101" s="563">
        <f t="shared" si="99"/>
        <v>0</v>
      </c>
      <c r="V101" s="563" t="str">
        <f>IF($G101="","",VLOOKUP($G101,WPS!$D$1:$AL$995,17,0))</f>
        <v/>
      </c>
      <c r="W101" s="563" t="str">
        <f>IF($G101="","",VLOOKUP($G101,WPS!$D$1:$AL$995,25,0))</f>
        <v/>
      </c>
      <c r="X101" s="563" t="str">
        <f>IF($G101="","",VLOOKUP($G101,WPS!$D$1:$AL$995,26,0))</f>
        <v/>
      </c>
      <c r="Y101" s="563" t="str">
        <f>IF($G101="","",VLOOKUP($G101,WPS!$D$1:$AL$995,27,0))</f>
        <v/>
      </c>
      <c r="Z101" s="563" t="str">
        <f>IF($G101="","",VLOOKUP($G101,WPS!$D$1:$AL$995,28,0))</f>
        <v/>
      </c>
      <c r="AA101" s="563" t="str">
        <f t="shared" si="100"/>
        <v/>
      </c>
      <c r="AB101" s="563" t="str">
        <f t="shared" si="101"/>
        <v/>
      </c>
      <c r="AC101" s="563" t="str">
        <f t="shared" si="102"/>
        <v/>
      </c>
      <c r="AD101" s="563" t="str">
        <f t="shared" si="103"/>
        <v/>
      </c>
      <c r="AE101" s="563" t="str">
        <f>IF(G101="","",VLOOKUP(G101,WPS!$D$1:$AH$4735,3,0))</f>
        <v/>
      </c>
      <c r="AF101" s="563" t="str">
        <f>IF(AND($G101&lt;&gt;"",$D101="API 1104"),H62,IF(AND($G101&lt;&gt;"",$D101="ASME IX"),VLOOKUP($G101,WPS!$D$1:$AZ$995,42,0),""))</f>
        <v/>
      </c>
      <c r="AG101" s="563" t="str">
        <f>IF(G101="","",VLOOKUP(G101,WPS!$D$1:$AH$4735,2,0))</f>
        <v/>
      </c>
      <c r="AH101" s="563" t="str">
        <f t="shared" si="104"/>
        <v/>
      </c>
      <c r="AI101" s="563" t="str">
        <f t="shared" si="105"/>
        <v/>
      </c>
      <c r="AJ101" s="563" t="s">
        <v>34</v>
      </c>
      <c r="AK101" s="563" t="str">
        <f t="shared" si="106"/>
        <v/>
      </c>
      <c r="AL101" s="563" t="str">
        <f>IF($G101="","",VLOOKUP($G101,WPS!$D$1:$AL$995,18,0))</f>
        <v/>
      </c>
      <c r="AM101" s="563" t="str">
        <f>IF($G101="","",VLOOKUP($G101,WPS!$D$1:$AL$995,19,0))</f>
        <v/>
      </c>
      <c r="AN101" s="563" t="str">
        <f>IF($G101="","",VLOOKUP($G101,WPS!$D$1:$AL$995,20,0))</f>
        <v/>
      </c>
      <c r="AO101" s="563" t="str">
        <f>IF($G101="","",VLOOKUP($G101,WPS!$D$1:$AL$995,21,0))</f>
        <v/>
      </c>
      <c r="AP101" s="563" t="str">
        <f>IF($G101="","",VLOOKUP($G101,WPS!$D$1:$AL$995,22,0))</f>
        <v/>
      </c>
      <c r="AQ101" s="563" t="str">
        <f>IF($G101="","",VLOOKUP($G101,WPS!$D$1:$AL$995,23,0))</f>
        <v/>
      </c>
      <c r="AR101" s="563" t="str">
        <f>IF($G101="","",VLOOKUP($G101,WPS!$D$1:$AL$995,24,0))</f>
        <v/>
      </c>
      <c r="AS101" s="563" t="str">
        <f t="shared" si="107"/>
        <v/>
      </c>
      <c r="AT101" s="563" t="str">
        <f>IF($G101="","",VLOOKUP($G101,WPS!$D$1:$AL$995,29,0))</f>
        <v/>
      </c>
      <c r="AU101" s="563" t="str">
        <f>IF($G101="","",VLOOKUP($G101,WPS!$D$1:$AL$995,30,0))</f>
        <v/>
      </c>
      <c r="AV101" s="563" t="str">
        <f>IF($G101="","",VLOOKUP($G101,WPS!$D$1:$AL$995,31,0))</f>
        <v/>
      </c>
      <c r="AW101" s="563" t="str">
        <f t="shared" si="108"/>
        <v/>
      </c>
      <c r="AX101" s="563" t="str">
        <f>IF($G101="","",VLOOKUP($G101,WPS!$D$1:$AL$995,15,0))</f>
        <v/>
      </c>
      <c r="AY101" s="563" t="str">
        <f>IF($G101="","",VLOOKUP($G101,WPS!$D$1:$AX$995,44,0))</f>
        <v/>
      </c>
      <c r="AZ101" s="563" t="str">
        <f>IFERROR(VLOOKUP(I101,Feuil1!$O$4:$P$34,2,0),"")</f>
        <v/>
      </c>
      <c r="BA101" s="563"/>
      <c r="BB101" s="563" t="str">
        <f>IFERROR(VLOOKUP(I101,Feuil1!$O$4:$P$32,2,0),"")</f>
        <v/>
      </c>
      <c r="BC101" s="563" t="str">
        <f>IF($G101="","",VLOOKUP($G101,WPS!$D$1:$AL$995,2,0))</f>
        <v/>
      </c>
      <c r="BD101" s="509" t="str">
        <f>IF(M101='VT-PPL'!$Y$6,1,"")</f>
        <v/>
      </c>
      <c r="BE101" s="510" t="str">
        <f>IF(BD101="","",COUNTIF(BD$2:$BD101,BD101))</f>
        <v/>
      </c>
      <c r="BF101" s="509" t="str">
        <f>IF(P101='RT-PPL'!$Q$6,1,"")</f>
        <v/>
      </c>
      <c r="BG101" s="511" t="str">
        <f>IF(BF101="","",COUNTIF(BF$2:$BF101,BF101))</f>
        <v/>
      </c>
      <c r="BH101" s="508" t="str">
        <f>+IF(L101=HOMO!$K$4,1,"")</f>
        <v/>
      </c>
      <c r="BI101" s="510" t="str">
        <f>IF(BH101="","",COUNTIF(BH$2:$BH101,BH101))</f>
        <v/>
      </c>
      <c r="BJ101" s="509" t="str">
        <f>IF(AND(K101="A",M101=Prog!$L$12),1,"")</f>
        <v/>
      </c>
      <c r="BK101" s="510" t="str">
        <f>IF(BJ101="","",COUNTIF(BJ$2:$BJ101,BJ101))</f>
        <v/>
      </c>
      <c r="BL101" s="562">
        <v>96</v>
      </c>
    </row>
    <row r="102" spans="2:64" ht="18" customHeight="1">
      <c r="B102" s="486"/>
      <c r="C102" s="486"/>
      <c r="D102" s="486"/>
      <c r="E102" s="647"/>
      <c r="F102" s="647"/>
      <c r="G102" s="486"/>
      <c r="H102" s="486"/>
      <c r="I102" s="486"/>
      <c r="J102" s="486"/>
      <c r="K102" s="486"/>
      <c r="L102" s="487"/>
      <c r="M102" s="488"/>
      <c r="N102" s="486"/>
      <c r="O102" s="487"/>
      <c r="P102" s="486"/>
      <c r="Q102" s="357"/>
      <c r="R102" s="357"/>
      <c r="S102" s="486"/>
      <c r="T102" s="487"/>
      <c r="U102" s="563">
        <f t="shared" si="99"/>
        <v>0</v>
      </c>
      <c r="V102" s="563" t="str">
        <f>IF($G102="","",VLOOKUP($G102,WPS!$D$1:$AL$995,17,0))</f>
        <v/>
      </c>
      <c r="W102" s="563" t="str">
        <f>IF($G102="","",VLOOKUP($G102,WPS!$D$1:$AL$995,25,0))</f>
        <v/>
      </c>
      <c r="X102" s="563" t="str">
        <f>IF($G102="","",VLOOKUP($G102,WPS!$D$1:$AL$995,26,0))</f>
        <v/>
      </c>
      <c r="Y102" s="563" t="str">
        <f>IF($G102="","",VLOOKUP($G102,WPS!$D$1:$AL$995,27,0))</f>
        <v/>
      </c>
      <c r="Z102" s="563" t="str">
        <f>IF($G102="","",VLOOKUP($G102,WPS!$D$1:$AL$995,28,0))</f>
        <v/>
      </c>
      <c r="AA102" s="563" t="str">
        <f t="shared" si="100"/>
        <v/>
      </c>
      <c r="AB102" s="563" t="str">
        <f t="shared" si="101"/>
        <v/>
      </c>
      <c r="AC102" s="563" t="str">
        <f t="shared" si="102"/>
        <v/>
      </c>
      <c r="AD102" s="563" t="str">
        <f t="shared" si="103"/>
        <v/>
      </c>
      <c r="AE102" s="563" t="str">
        <f>IF(G102="","",VLOOKUP(G102,WPS!$D$1:$AH$4735,3,0))</f>
        <v/>
      </c>
      <c r="AF102" s="563" t="str">
        <f>IF(AND($G102&lt;&gt;"",$D102="API 1104"),H63,IF(AND($G102&lt;&gt;"",$D102="ASME IX"),VLOOKUP($G102,WPS!$D$1:$AZ$995,42,0),""))</f>
        <v/>
      </c>
      <c r="AG102" s="563" t="str">
        <f>IF(G102="","",VLOOKUP(G102,WPS!$D$1:$AH$4735,2,0))</f>
        <v/>
      </c>
      <c r="AH102" s="563" t="str">
        <f t="shared" si="104"/>
        <v/>
      </c>
      <c r="AI102" s="563" t="str">
        <f t="shared" si="105"/>
        <v/>
      </c>
      <c r="AJ102" s="563" t="s">
        <v>34</v>
      </c>
      <c r="AK102" s="563" t="str">
        <f t="shared" si="106"/>
        <v/>
      </c>
      <c r="AL102" s="563" t="str">
        <f>IF($G102="","",VLOOKUP($G102,WPS!$D$1:$AL$995,18,0))</f>
        <v/>
      </c>
      <c r="AM102" s="563" t="str">
        <f>IF($G102="","",VLOOKUP($G102,WPS!$D$1:$AL$995,19,0))</f>
        <v/>
      </c>
      <c r="AN102" s="563" t="str">
        <f>IF($G102="","",VLOOKUP($G102,WPS!$D$1:$AL$995,20,0))</f>
        <v/>
      </c>
      <c r="AO102" s="563" t="str">
        <f>IF($G102="","",VLOOKUP($G102,WPS!$D$1:$AL$995,21,0))</f>
        <v/>
      </c>
      <c r="AP102" s="563" t="str">
        <f>IF($G102="","",VLOOKUP($G102,WPS!$D$1:$AL$995,22,0))</f>
        <v/>
      </c>
      <c r="AQ102" s="563" t="str">
        <f>IF($G102="","",VLOOKUP($G102,WPS!$D$1:$AL$995,23,0))</f>
        <v/>
      </c>
      <c r="AR102" s="563" t="str">
        <f>IF($G102="","",VLOOKUP($G102,WPS!$D$1:$AL$995,24,0))</f>
        <v/>
      </c>
      <c r="AS102" s="563" t="str">
        <f t="shared" si="107"/>
        <v/>
      </c>
      <c r="AT102" s="563" t="str">
        <f>IF($G102="","",VLOOKUP($G102,WPS!$D$1:$AL$995,29,0))</f>
        <v/>
      </c>
      <c r="AU102" s="563" t="str">
        <f>IF($G102="","",VLOOKUP($G102,WPS!$D$1:$AL$995,30,0))</f>
        <v/>
      </c>
      <c r="AV102" s="563" t="str">
        <f>IF($G102="","",VLOOKUP($G102,WPS!$D$1:$AL$995,31,0))</f>
        <v/>
      </c>
      <c r="AW102" s="563" t="str">
        <f t="shared" si="108"/>
        <v/>
      </c>
      <c r="AX102" s="563" t="str">
        <f>IF($G102="","",VLOOKUP($G102,WPS!$D$1:$AL$995,15,0))</f>
        <v/>
      </c>
      <c r="AY102" s="563" t="str">
        <f>IF($G102="","",VLOOKUP($G102,WPS!$D$1:$AX$995,44,0))</f>
        <v/>
      </c>
      <c r="AZ102" s="563" t="str">
        <f>IFERROR(VLOOKUP(I102,Feuil1!$O$4:$P$34,2,0),"")</f>
        <v/>
      </c>
      <c r="BA102" s="563"/>
      <c r="BB102" s="563" t="str">
        <f>IFERROR(VLOOKUP(I102,Feuil1!$O$4:$P$32,2,0),"")</f>
        <v/>
      </c>
      <c r="BC102" s="563" t="str">
        <f>IF($G102="","",VLOOKUP($G102,WPS!$D$1:$AL$995,2,0))</f>
        <v/>
      </c>
      <c r="BD102" s="509" t="str">
        <f>IF(M102='VT-PPL'!$Y$6,1,"")</f>
        <v/>
      </c>
      <c r="BE102" s="510" t="str">
        <f>IF(BD102="","",COUNTIF(BD$2:$BD102,BD102))</f>
        <v/>
      </c>
      <c r="BF102" s="509" t="str">
        <f>IF(P102='RT-PPL'!$Q$6,1,"")</f>
        <v/>
      </c>
      <c r="BG102" s="511" t="str">
        <f>IF(BF102="","",COUNTIF(BF$2:$BF102,BF102))</f>
        <v/>
      </c>
      <c r="BH102" s="508" t="str">
        <f>+IF(L102=HOMO!$K$4,1,"")</f>
        <v/>
      </c>
      <c r="BI102" s="510" t="str">
        <f>IF(BH102="","",COUNTIF(BH$2:$BH102,BH102))</f>
        <v/>
      </c>
      <c r="BJ102" s="509" t="str">
        <f>IF(AND(K102="A",M102=Prog!$L$12),1,"")</f>
        <v/>
      </c>
      <c r="BK102" s="510" t="str">
        <f>IF(BJ102="","",COUNTIF(BJ$2:$BJ102,BJ102))</f>
        <v/>
      </c>
      <c r="BL102" s="562">
        <v>97</v>
      </c>
    </row>
    <row r="103" spans="2:64" ht="18" customHeight="1">
      <c r="B103" s="486"/>
      <c r="C103" s="486"/>
      <c r="D103" s="486"/>
      <c r="E103" s="647"/>
      <c r="F103" s="647"/>
      <c r="G103" s="486"/>
      <c r="H103" s="486"/>
      <c r="I103" s="486"/>
      <c r="J103" s="486"/>
      <c r="K103" s="486"/>
      <c r="L103" s="487"/>
      <c r="M103" s="488"/>
      <c r="N103" s="486"/>
      <c r="O103" s="487"/>
      <c r="P103" s="486"/>
      <c r="Q103" s="357"/>
      <c r="R103" s="357"/>
      <c r="S103" s="486"/>
      <c r="T103" s="487"/>
      <c r="U103" s="563">
        <f t="shared" si="99"/>
        <v>0</v>
      </c>
      <c r="V103" s="563" t="str">
        <f>IF($G103="","",VLOOKUP($G103,WPS!$D$1:$AL$995,17,0))</f>
        <v/>
      </c>
      <c r="W103" s="563" t="str">
        <f>IF($G103="","",VLOOKUP($G103,WPS!$D$1:$AL$995,25,0))</f>
        <v/>
      </c>
      <c r="X103" s="563" t="str">
        <f>IF($G103="","",VLOOKUP($G103,WPS!$D$1:$AL$995,26,0))</f>
        <v/>
      </c>
      <c r="Y103" s="563" t="str">
        <f>IF($G103="","",VLOOKUP($G103,WPS!$D$1:$AL$995,27,0))</f>
        <v/>
      </c>
      <c r="Z103" s="563" t="str">
        <f>IF($G103="","",VLOOKUP($G103,WPS!$D$1:$AL$995,28,0))</f>
        <v/>
      </c>
      <c r="AA103" s="563" t="str">
        <f t="shared" si="100"/>
        <v/>
      </c>
      <c r="AB103" s="563" t="str">
        <f t="shared" si="101"/>
        <v/>
      </c>
      <c r="AC103" s="563" t="str">
        <f t="shared" si="102"/>
        <v/>
      </c>
      <c r="AD103" s="563" t="str">
        <f t="shared" si="103"/>
        <v/>
      </c>
      <c r="AE103" s="563" t="str">
        <f>IF(G103="","",VLOOKUP(G103,WPS!$D$1:$AH$4735,3,0))</f>
        <v/>
      </c>
      <c r="AF103" s="563" t="str">
        <f>IF(AND($G103&lt;&gt;"",$D103="API 1104"),H64,IF(AND($G103&lt;&gt;"",$D103="ASME IX"),VLOOKUP($G103,WPS!$D$1:$AZ$995,42,0),""))</f>
        <v/>
      </c>
      <c r="AG103" s="563" t="str">
        <f>IF(G103="","",VLOOKUP(G103,WPS!$D$1:$AH$4735,2,0))</f>
        <v/>
      </c>
      <c r="AH103" s="563" t="str">
        <f t="shared" si="104"/>
        <v/>
      </c>
      <c r="AI103" s="563" t="str">
        <f t="shared" si="105"/>
        <v/>
      </c>
      <c r="AJ103" s="563" t="s">
        <v>34</v>
      </c>
      <c r="AK103" s="563" t="str">
        <f t="shared" si="106"/>
        <v/>
      </c>
      <c r="AL103" s="563" t="str">
        <f>IF($G103="","",VLOOKUP($G103,WPS!$D$1:$AL$995,18,0))</f>
        <v/>
      </c>
      <c r="AM103" s="563" t="str">
        <f>IF($G103="","",VLOOKUP($G103,WPS!$D$1:$AL$995,19,0))</f>
        <v/>
      </c>
      <c r="AN103" s="563" t="str">
        <f>IF($G103="","",VLOOKUP($G103,WPS!$D$1:$AL$995,20,0))</f>
        <v/>
      </c>
      <c r="AO103" s="563" t="str">
        <f>IF($G103="","",VLOOKUP($G103,WPS!$D$1:$AL$995,21,0))</f>
        <v/>
      </c>
      <c r="AP103" s="563" t="str">
        <f>IF($G103="","",VLOOKUP($G103,WPS!$D$1:$AL$995,22,0))</f>
        <v/>
      </c>
      <c r="AQ103" s="563" t="str">
        <f>IF($G103="","",VLOOKUP($G103,WPS!$D$1:$AL$995,23,0))</f>
        <v/>
      </c>
      <c r="AR103" s="563" t="str">
        <f>IF($G103="","",VLOOKUP($G103,WPS!$D$1:$AL$995,24,0))</f>
        <v/>
      </c>
      <c r="AS103" s="563" t="str">
        <f t="shared" si="107"/>
        <v/>
      </c>
      <c r="AT103" s="563" t="str">
        <f>IF($G103="","",VLOOKUP($G103,WPS!$D$1:$AL$995,29,0))</f>
        <v/>
      </c>
      <c r="AU103" s="563" t="str">
        <f>IF($G103="","",VLOOKUP($G103,WPS!$D$1:$AL$995,30,0))</f>
        <v/>
      </c>
      <c r="AV103" s="563" t="str">
        <f>IF($G103="","",VLOOKUP($G103,WPS!$D$1:$AL$995,31,0))</f>
        <v/>
      </c>
      <c r="AW103" s="563" t="str">
        <f t="shared" si="108"/>
        <v/>
      </c>
      <c r="AX103" s="563" t="str">
        <f>IF($G103="","",VLOOKUP($G103,WPS!$D$1:$AL$995,15,0))</f>
        <v/>
      </c>
      <c r="AY103" s="563" t="str">
        <f>IF($G103="","",VLOOKUP($G103,WPS!$D$1:$AX$995,44,0))</f>
        <v/>
      </c>
      <c r="AZ103" s="563" t="str">
        <f>IFERROR(VLOOKUP(I103,Feuil1!$O$4:$P$34,2,0),"")</f>
        <v/>
      </c>
      <c r="BA103" s="563"/>
      <c r="BB103" s="563" t="str">
        <f>IFERROR(VLOOKUP(I103,Feuil1!$O$4:$P$32,2,0),"")</f>
        <v/>
      </c>
      <c r="BC103" s="563" t="str">
        <f>IF($G103="","",VLOOKUP($G103,WPS!$D$1:$AL$995,2,0))</f>
        <v/>
      </c>
      <c r="BD103" s="509" t="str">
        <f>IF(M103='VT-PPL'!$Y$6,1,"")</f>
        <v/>
      </c>
      <c r="BE103" s="510" t="str">
        <f>IF(BD103="","",COUNTIF(BD$2:$BD103,BD103))</f>
        <v/>
      </c>
      <c r="BF103" s="509" t="str">
        <f>IF(P103='RT-PPL'!$Q$6,1,"")</f>
        <v/>
      </c>
      <c r="BG103" s="511" t="str">
        <f>IF(BF103="","",COUNTIF(BF$2:$BF103,BF103))</f>
        <v/>
      </c>
      <c r="BH103" s="508" t="str">
        <f>+IF(L103=HOMO!$K$4,1,"")</f>
        <v/>
      </c>
      <c r="BI103" s="510" t="str">
        <f>IF(BH103="","",COUNTIF(BH$2:$BH103,BH103))</f>
        <v/>
      </c>
      <c r="BJ103" s="509" t="str">
        <f>IF(AND(K103="A",M103=Prog!$L$12),1,"")</f>
        <v/>
      </c>
      <c r="BK103" s="510" t="str">
        <f>IF(BJ103="","",COUNTIF(BJ$2:$BJ103,BJ103))</f>
        <v/>
      </c>
      <c r="BL103" s="562">
        <v>98</v>
      </c>
    </row>
    <row r="104" spans="2:64" ht="18" customHeight="1">
      <c r="B104" s="486"/>
      <c r="C104" s="486"/>
      <c r="D104" s="486"/>
      <c r="E104" s="647"/>
      <c r="F104" s="647"/>
      <c r="G104" s="486"/>
      <c r="H104" s="486"/>
      <c r="I104" s="486"/>
      <c r="J104" s="486"/>
      <c r="K104" s="486"/>
      <c r="L104" s="487"/>
      <c r="M104" s="488"/>
      <c r="N104" s="486"/>
      <c r="O104" s="487"/>
      <c r="P104" s="486"/>
      <c r="Q104" s="357"/>
      <c r="R104" s="357"/>
      <c r="S104" s="486"/>
      <c r="T104" s="487"/>
      <c r="U104" s="563">
        <f t="shared" si="99"/>
        <v>0</v>
      </c>
      <c r="V104" s="563" t="str">
        <f>IF($G104="","",VLOOKUP($G104,WPS!$D$1:$AL$995,17,0))</f>
        <v/>
      </c>
      <c r="W104" s="563" t="str">
        <f>IF($G104="","",VLOOKUP($G104,WPS!$D$1:$AL$995,25,0))</f>
        <v/>
      </c>
      <c r="X104" s="563" t="str">
        <f>IF($G104="","",VLOOKUP($G104,WPS!$D$1:$AL$995,26,0))</f>
        <v/>
      </c>
      <c r="Y104" s="563" t="str">
        <f>IF($G104="","",VLOOKUP($G104,WPS!$D$1:$AL$995,27,0))</f>
        <v/>
      </c>
      <c r="Z104" s="563" t="str">
        <f>IF($G104="","",VLOOKUP($G104,WPS!$D$1:$AL$995,28,0))</f>
        <v/>
      </c>
      <c r="AA104" s="563" t="str">
        <f t="shared" si="100"/>
        <v/>
      </c>
      <c r="AB104" s="563" t="str">
        <f t="shared" si="101"/>
        <v/>
      </c>
      <c r="AC104" s="563" t="str">
        <f t="shared" si="102"/>
        <v/>
      </c>
      <c r="AD104" s="563" t="str">
        <f t="shared" si="103"/>
        <v/>
      </c>
      <c r="AE104" s="563" t="str">
        <f>IF(G104="","",VLOOKUP(G104,WPS!$D$1:$AH$4735,3,0))</f>
        <v/>
      </c>
      <c r="AF104" s="563" t="str">
        <f>IF(AND($G104&lt;&gt;"",$D104="API 1104"),H65,IF(AND($G104&lt;&gt;"",$D104="ASME IX"),VLOOKUP($G104,WPS!$D$1:$AZ$995,42,0),""))</f>
        <v/>
      </c>
      <c r="AG104" s="563" t="str">
        <f>IF(G104="","",VLOOKUP(G104,WPS!$D$1:$AH$4735,2,0))</f>
        <v/>
      </c>
      <c r="AH104" s="563" t="str">
        <f t="shared" si="104"/>
        <v/>
      </c>
      <c r="AI104" s="563" t="str">
        <f t="shared" si="105"/>
        <v/>
      </c>
      <c r="AJ104" s="563" t="s">
        <v>34</v>
      </c>
      <c r="AK104" s="563" t="str">
        <f t="shared" si="106"/>
        <v/>
      </c>
      <c r="AL104" s="563" t="str">
        <f>IF($G104="","",VLOOKUP($G104,WPS!$D$1:$AL$995,18,0))</f>
        <v/>
      </c>
      <c r="AM104" s="563" t="str">
        <f>IF($G104="","",VLOOKUP($G104,WPS!$D$1:$AL$995,19,0))</f>
        <v/>
      </c>
      <c r="AN104" s="563" t="str">
        <f>IF($G104="","",VLOOKUP($G104,WPS!$D$1:$AL$995,20,0))</f>
        <v/>
      </c>
      <c r="AO104" s="563" t="str">
        <f>IF($G104="","",VLOOKUP($G104,WPS!$D$1:$AL$995,21,0))</f>
        <v/>
      </c>
      <c r="AP104" s="563" t="str">
        <f>IF($G104="","",VLOOKUP($G104,WPS!$D$1:$AL$995,22,0))</f>
        <v/>
      </c>
      <c r="AQ104" s="563" t="str">
        <f>IF($G104="","",VLOOKUP($G104,WPS!$D$1:$AL$995,23,0))</f>
        <v/>
      </c>
      <c r="AR104" s="563" t="str">
        <f>IF($G104="","",VLOOKUP($G104,WPS!$D$1:$AL$995,24,0))</f>
        <v/>
      </c>
      <c r="AS104" s="563" t="str">
        <f t="shared" si="107"/>
        <v/>
      </c>
      <c r="AT104" s="563" t="str">
        <f>IF($G104="","",VLOOKUP($G104,WPS!$D$1:$AL$995,29,0))</f>
        <v/>
      </c>
      <c r="AU104" s="563" t="str">
        <f>IF($G104="","",VLOOKUP($G104,WPS!$D$1:$AL$995,30,0))</f>
        <v/>
      </c>
      <c r="AV104" s="563" t="str">
        <f>IF($G104="","",VLOOKUP($G104,WPS!$D$1:$AL$995,31,0))</f>
        <v/>
      </c>
      <c r="AW104" s="563" t="str">
        <f t="shared" si="108"/>
        <v/>
      </c>
      <c r="AX104" s="563" t="str">
        <f>IF($G104="","",VLOOKUP($G104,WPS!$D$1:$AL$995,15,0))</f>
        <v/>
      </c>
      <c r="AY104" s="563" t="str">
        <f>IF($G104="","",VLOOKUP($G104,WPS!$D$1:$AX$995,44,0))</f>
        <v/>
      </c>
      <c r="AZ104" s="563" t="str">
        <f>IFERROR(VLOOKUP(I104,Feuil1!$O$4:$P$34,2,0),"")</f>
        <v/>
      </c>
      <c r="BA104" s="563"/>
      <c r="BB104" s="563" t="str">
        <f>IFERROR(VLOOKUP(I104,Feuil1!$O$4:$P$32,2,0),"")</f>
        <v/>
      </c>
      <c r="BC104" s="563" t="str">
        <f>IF($G104="","",VLOOKUP($G104,WPS!$D$1:$AL$995,2,0))</f>
        <v/>
      </c>
      <c r="BD104" s="509" t="str">
        <f>IF(M104='VT-PPL'!$Y$6,1,"")</f>
        <v/>
      </c>
      <c r="BE104" s="510" t="str">
        <f>IF(BD104="","",COUNTIF(BD$2:$BD104,BD104))</f>
        <v/>
      </c>
      <c r="BF104" s="509" t="str">
        <f>IF(P104='RT-PPL'!$Q$6,1,"")</f>
        <v/>
      </c>
      <c r="BG104" s="511" t="str">
        <f>IF(BF104="","",COUNTIF(BF$2:$BF104,BF104))</f>
        <v/>
      </c>
      <c r="BH104" s="508" t="str">
        <f>+IF(L104=HOMO!$K$4,1,"")</f>
        <v/>
      </c>
      <c r="BI104" s="510" t="str">
        <f>IF(BH104="","",COUNTIF(BH$2:$BH104,BH104))</f>
        <v/>
      </c>
      <c r="BJ104" s="509" t="str">
        <f>IF(AND(K104="A",M104=Prog!$L$12),1,"")</f>
        <v/>
      </c>
      <c r="BK104" s="510" t="str">
        <f>IF(BJ104="","",COUNTIF(BJ$2:$BJ104,BJ104))</f>
        <v/>
      </c>
      <c r="BL104" s="562">
        <v>99</v>
      </c>
    </row>
    <row r="105" spans="2:64" ht="18" customHeight="1">
      <c r="B105" s="486"/>
      <c r="C105" s="486"/>
      <c r="D105" s="486"/>
      <c r="E105" s="647"/>
      <c r="F105" s="647"/>
      <c r="G105" s="486"/>
      <c r="H105" s="486"/>
      <c r="I105" s="486"/>
      <c r="J105" s="486"/>
      <c r="K105" s="486"/>
      <c r="L105" s="487"/>
      <c r="M105" s="488"/>
      <c r="N105" s="486"/>
      <c r="O105" s="487"/>
      <c r="P105" s="486"/>
      <c r="Q105" s="357"/>
      <c r="R105" s="357"/>
      <c r="S105" s="486"/>
      <c r="T105" s="487"/>
      <c r="U105" s="563">
        <f t="shared" si="99"/>
        <v>0</v>
      </c>
      <c r="V105" s="563" t="str">
        <f>IF($G105="","",VLOOKUP($G105,WPS!$D$1:$AL$995,17,0))</f>
        <v/>
      </c>
      <c r="W105" s="563" t="str">
        <f>IF($G105="","",VLOOKUP($G105,WPS!$D$1:$AL$995,25,0))</f>
        <v/>
      </c>
      <c r="X105" s="563" t="str">
        <f>IF($G105="","",VLOOKUP($G105,WPS!$D$1:$AL$995,26,0))</f>
        <v/>
      </c>
      <c r="Y105" s="563" t="str">
        <f>IF($G105="","",VLOOKUP($G105,WPS!$D$1:$AL$995,27,0))</f>
        <v/>
      </c>
      <c r="Z105" s="563" t="str">
        <f>IF($G105="","",VLOOKUP($G105,WPS!$D$1:$AL$995,28,0))</f>
        <v/>
      </c>
      <c r="AA105" s="563" t="str">
        <f t="shared" si="100"/>
        <v/>
      </c>
      <c r="AB105" s="563" t="str">
        <f t="shared" si="101"/>
        <v/>
      </c>
      <c r="AC105" s="563" t="str">
        <f t="shared" si="102"/>
        <v/>
      </c>
      <c r="AD105" s="563" t="str">
        <f t="shared" si="103"/>
        <v/>
      </c>
      <c r="AE105" s="563" t="str">
        <f>IF(G105="","",VLOOKUP(G105,WPS!$D$1:$AH$4735,3,0))</f>
        <v/>
      </c>
      <c r="AF105" s="563" t="str">
        <f>IF(AND($G105&lt;&gt;"",$D105="API 1104"),H66,IF(AND($G105&lt;&gt;"",$D105="ASME IX"),VLOOKUP($G105,WPS!$D$1:$AZ$995,42,0),""))</f>
        <v/>
      </c>
      <c r="AG105" s="563" t="str">
        <f>IF(G105="","",VLOOKUP(G105,WPS!$D$1:$AH$4735,2,0))</f>
        <v/>
      </c>
      <c r="AH105" s="563" t="str">
        <f t="shared" si="104"/>
        <v/>
      </c>
      <c r="AI105" s="563" t="str">
        <f t="shared" si="105"/>
        <v/>
      </c>
      <c r="AJ105" s="563" t="s">
        <v>34</v>
      </c>
      <c r="AK105" s="563" t="str">
        <f t="shared" si="106"/>
        <v/>
      </c>
      <c r="AL105" s="563" t="str">
        <f>IF($G105="","",VLOOKUP($G105,WPS!$D$1:$AL$995,18,0))</f>
        <v/>
      </c>
      <c r="AM105" s="563" t="str">
        <f>IF($G105="","",VLOOKUP($G105,WPS!$D$1:$AL$995,19,0))</f>
        <v/>
      </c>
      <c r="AN105" s="563" t="str">
        <f>IF($G105="","",VLOOKUP($G105,WPS!$D$1:$AL$995,20,0))</f>
        <v/>
      </c>
      <c r="AO105" s="563" t="str">
        <f>IF($G105="","",VLOOKUP($G105,WPS!$D$1:$AL$995,21,0))</f>
        <v/>
      </c>
      <c r="AP105" s="563" t="str">
        <f>IF($G105="","",VLOOKUP($G105,WPS!$D$1:$AL$995,22,0))</f>
        <v/>
      </c>
      <c r="AQ105" s="563" t="str">
        <f>IF($G105="","",VLOOKUP($G105,WPS!$D$1:$AL$995,23,0))</f>
        <v/>
      </c>
      <c r="AR105" s="563" t="str">
        <f>IF($G105="","",VLOOKUP($G105,WPS!$D$1:$AL$995,24,0))</f>
        <v/>
      </c>
      <c r="AS105" s="563" t="str">
        <f t="shared" si="107"/>
        <v/>
      </c>
      <c r="AT105" s="563" t="str">
        <f>IF($G105="","",VLOOKUP($G105,WPS!$D$1:$AL$995,29,0))</f>
        <v/>
      </c>
      <c r="AU105" s="563" t="str">
        <f>IF($G105="","",VLOOKUP($G105,WPS!$D$1:$AL$995,30,0))</f>
        <v/>
      </c>
      <c r="AV105" s="563" t="str">
        <f>IF($G105="","",VLOOKUP($G105,WPS!$D$1:$AL$995,31,0))</f>
        <v/>
      </c>
      <c r="AW105" s="563" t="str">
        <f t="shared" si="108"/>
        <v/>
      </c>
      <c r="AX105" s="563" t="str">
        <f>IF($G105="","",VLOOKUP($G105,WPS!$D$1:$AL$995,15,0))</f>
        <v/>
      </c>
      <c r="AY105" s="563" t="str">
        <f>IF($G105="","",VLOOKUP($G105,WPS!$D$1:$AX$995,44,0))</f>
        <v/>
      </c>
      <c r="AZ105" s="563" t="str">
        <f>IFERROR(VLOOKUP(I105,Feuil1!$O$4:$P$34,2,0),"")</f>
        <v/>
      </c>
      <c r="BA105" s="563"/>
      <c r="BB105" s="563" t="str">
        <f>IFERROR(VLOOKUP(I105,Feuil1!$O$4:$P$32,2,0),"")</f>
        <v/>
      </c>
      <c r="BC105" s="563" t="str">
        <f>IF($G105="","",VLOOKUP($G105,WPS!$D$1:$AL$995,2,0))</f>
        <v/>
      </c>
      <c r="BD105" s="509" t="str">
        <f>IF(M105='VT-PPL'!$Y$6,1,"")</f>
        <v/>
      </c>
      <c r="BE105" s="510" t="str">
        <f>IF(BD105="","",COUNTIF(BD$2:$BD105,BD105))</f>
        <v/>
      </c>
      <c r="BF105" s="509" t="str">
        <f>IF(P105='RT-PPL'!$Q$6,1,"")</f>
        <v/>
      </c>
      <c r="BG105" s="511" t="str">
        <f>IF(BF105="","",COUNTIF(BF$2:$BF105,BF105))</f>
        <v/>
      </c>
      <c r="BH105" s="508" t="str">
        <f>+IF(L105=HOMO!$K$4,1,"")</f>
        <v/>
      </c>
      <c r="BI105" s="510" t="str">
        <f>IF(BH105="","",COUNTIF(BH$2:$BH105,BH105))</f>
        <v/>
      </c>
      <c r="BJ105" s="509" t="str">
        <f>IF(AND(K105="A",M105=Prog!$L$12),1,"")</f>
        <v/>
      </c>
      <c r="BK105" s="510" t="str">
        <f>IF(BJ105="","",COUNTIF(BJ$2:$BJ105,BJ105))</f>
        <v/>
      </c>
      <c r="BL105" s="562">
        <v>100</v>
      </c>
    </row>
    <row r="106" spans="2:64" ht="18" customHeight="1">
      <c r="B106" s="486"/>
      <c r="C106" s="486"/>
      <c r="D106" s="486"/>
      <c r="E106" s="647"/>
      <c r="F106" s="647"/>
      <c r="G106" s="486"/>
      <c r="H106" s="486"/>
      <c r="I106" s="486"/>
      <c r="J106" s="486"/>
      <c r="K106" s="486"/>
      <c r="L106" s="487"/>
      <c r="M106" s="488"/>
      <c r="N106" s="486"/>
      <c r="O106" s="487"/>
      <c r="P106" s="486"/>
      <c r="Q106" s="357"/>
      <c r="R106" s="357"/>
      <c r="S106" s="486"/>
      <c r="T106" s="487"/>
      <c r="U106" s="563">
        <f t="shared" si="99"/>
        <v>0</v>
      </c>
      <c r="V106" s="563" t="str">
        <f>IF($G106="","",VLOOKUP($G106,WPS!$D$1:$AL$995,17,0))</f>
        <v/>
      </c>
      <c r="W106" s="563" t="str">
        <f>IF($G106="","",VLOOKUP($G106,WPS!$D$1:$AL$995,25,0))</f>
        <v/>
      </c>
      <c r="X106" s="563" t="str">
        <f>IF($G106="","",VLOOKUP($G106,WPS!$D$1:$AL$995,26,0))</f>
        <v/>
      </c>
      <c r="Y106" s="563" t="str">
        <f>IF($G106="","",VLOOKUP($G106,WPS!$D$1:$AL$995,27,0))</f>
        <v/>
      </c>
      <c r="Z106" s="563" t="str">
        <f>IF($G106="","",VLOOKUP($G106,WPS!$D$1:$AL$995,28,0))</f>
        <v/>
      </c>
      <c r="AA106" s="563" t="str">
        <f t="shared" si="100"/>
        <v/>
      </c>
      <c r="AB106" s="563" t="str">
        <f t="shared" si="101"/>
        <v/>
      </c>
      <c r="AC106" s="563" t="str">
        <f t="shared" si="102"/>
        <v/>
      </c>
      <c r="AD106" s="563" t="str">
        <f t="shared" si="103"/>
        <v/>
      </c>
      <c r="AE106" s="563" t="str">
        <f>IF(G106="","",VLOOKUP(G106,WPS!$D$1:$AH$4735,3,0))</f>
        <v/>
      </c>
      <c r="AF106" s="563" t="str">
        <f>IF(AND($G106&lt;&gt;"",$D106="API 1104"),H67,IF(AND($G106&lt;&gt;"",$D106="ASME IX"),VLOOKUP($G106,WPS!$D$1:$AZ$995,42,0),""))</f>
        <v/>
      </c>
      <c r="AG106" s="563" t="str">
        <f>IF(G106="","",VLOOKUP(G106,WPS!$D$1:$AH$4735,2,0))</f>
        <v/>
      </c>
      <c r="AH106" s="563" t="str">
        <f t="shared" si="104"/>
        <v/>
      </c>
      <c r="AI106" s="563" t="str">
        <f t="shared" si="105"/>
        <v/>
      </c>
      <c r="AJ106" s="563" t="s">
        <v>34</v>
      </c>
      <c r="AK106" s="563" t="str">
        <f t="shared" si="106"/>
        <v/>
      </c>
      <c r="AL106" s="563" t="str">
        <f>IF($G106="","",VLOOKUP($G106,WPS!$D$1:$AL$995,18,0))</f>
        <v/>
      </c>
      <c r="AM106" s="563" t="str">
        <f>IF($G106="","",VLOOKUP($G106,WPS!$D$1:$AL$995,19,0))</f>
        <v/>
      </c>
      <c r="AN106" s="563" t="str">
        <f>IF($G106="","",VLOOKUP($G106,WPS!$D$1:$AL$995,20,0))</f>
        <v/>
      </c>
      <c r="AO106" s="563" t="str">
        <f>IF($G106="","",VLOOKUP($G106,WPS!$D$1:$AL$995,21,0))</f>
        <v/>
      </c>
      <c r="AP106" s="563" t="str">
        <f>IF($G106="","",VLOOKUP($G106,WPS!$D$1:$AL$995,22,0))</f>
        <v/>
      </c>
      <c r="AQ106" s="563" t="str">
        <f>IF($G106="","",VLOOKUP($G106,WPS!$D$1:$AL$995,23,0))</f>
        <v/>
      </c>
      <c r="AR106" s="563" t="str">
        <f>IF($G106="","",VLOOKUP($G106,WPS!$D$1:$AL$995,24,0))</f>
        <v/>
      </c>
      <c r="AS106" s="563" t="str">
        <f t="shared" si="107"/>
        <v/>
      </c>
      <c r="AT106" s="563" t="str">
        <f>IF($G106="","",VLOOKUP($G106,WPS!$D$1:$AL$995,29,0))</f>
        <v/>
      </c>
      <c r="AU106" s="563" t="str">
        <f>IF($G106="","",VLOOKUP($G106,WPS!$D$1:$AL$995,30,0))</f>
        <v/>
      </c>
      <c r="AV106" s="563" t="str">
        <f>IF($G106="","",VLOOKUP($G106,WPS!$D$1:$AL$995,31,0))</f>
        <v/>
      </c>
      <c r="AW106" s="563" t="str">
        <f t="shared" si="108"/>
        <v/>
      </c>
      <c r="AX106" s="563" t="str">
        <f>IF($G106="","",VLOOKUP($G106,WPS!$D$1:$AL$995,15,0))</f>
        <v/>
      </c>
      <c r="AY106" s="563" t="str">
        <f>IF($G106="","",VLOOKUP($G106,WPS!$D$1:$AX$995,44,0))</f>
        <v/>
      </c>
      <c r="AZ106" s="563" t="str">
        <f>IFERROR(VLOOKUP(I106,Feuil1!$O$4:$P$34,2,0),"")</f>
        <v/>
      </c>
      <c r="BA106" s="563"/>
      <c r="BB106" s="563" t="str">
        <f>IFERROR(VLOOKUP(I106,Feuil1!$O$4:$P$32,2,0),"")</f>
        <v/>
      </c>
      <c r="BC106" s="563" t="str">
        <f>IF($G106="","",VLOOKUP($G106,WPS!$D$1:$AL$995,2,0))</f>
        <v/>
      </c>
      <c r="BD106" s="509" t="str">
        <f>IF(M106='VT-PPL'!$Y$6,1,"")</f>
        <v/>
      </c>
      <c r="BE106" s="510" t="str">
        <f>IF(BD106="","",COUNTIF(BD$2:$BD106,BD106))</f>
        <v/>
      </c>
      <c r="BF106" s="509" t="str">
        <f>IF(P106='RT-PPL'!$Q$6,1,"")</f>
        <v/>
      </c>
      <c r="BG106" s="511" t="str">
        <f>IF(BF106="","",COUNTIF(BF$2:$BF106,BF106))</f>
        <v/>
      </c>
      <c r="BH106" s="508" t="str">
        <f>+IF(L106=HOMO!$K$4,1,"")</f>
        <v/>
      </c>
      <c r="BI106" s="510" t="str">
        <f>IF(BH106="","",COUNTIF(BH$2:$BH106,BH106))</f>
        <v/>
      </c>
      <c r="BJ106" s="509" t="str">
        <f>IF(AND(K106="A",M106=Prog!$L$12),1,"")</f>
        <v/>
      </c>
      <c r="BK106" s="510" t="str">
        <f>IF(BJ106="","",COUNTIF(BJ$2:$BJ106,BJ106))</f>
        <v/>
      </c>
      <c r="BL106" s="562">
        <v>101</v>
      </c>
    </row>
    <row r="107" spans="2:64" ht="18" customHeight="1">
      <c r="B107" s="486"/>
      <c r="C107" s="486"/>
      <c r="D107" s="486"/>
      <c r="E107" s="647"/>
      <c r="F107" s="647"/>
      <c r="G107" s="486"/>
      <c r="H107" s="486"/>
      <c r="I107" s="486"/>
      <c r="J107" s="486"/>
      <c r="K107" s="486"/>
      <c r="L107" s="487"/>
      <c r="M107" s="488"/>
      <c r="N107" s="486"/>
      <c r="O107" s="487"/>
      <c r="P107" s="486"/>
      <c r="Q107" s="357"/>
      <c r="R107" s="357"/>
      <c r="S107" s="486"/>
      <c r="T107" s="487"/>
      <c r="U107" s="563">
        <f t="shared" si="99"/>
        <v>0</v>
      </c>
      <c r="V107" s="563" t="str">
        <f>IF($G107="","",VLOOKUP($G107,WPS!$D$1:$AL$995,17,0))</f>
        <v/>
      </c>
      <c r="W107" s="563" t="str">
        <f>IF($G107="","",VLOOKUP($G107,WPS!$D$1:$AL$995,25,0))</f>
        <v/>
      </c>
      <c r="X107" s="563" t="str">
        <f>IF($G107="","",VLOOKUP($G107,WPS!$D$1:$AL$995,26,0))</f>
        <v/>
      </c>
      <c r="Y107" s="563" t="str">
        <f>IF($G107="","",VLOOKUP($G107,WPS!$D$1:$AL$995,27,0))</f>
        <v/>
      </c>
      <c r="Z107" s="563" t="str">
        <f>IF($G107="","",VLOOKUP($G107,WPS!$D$1:$AL$995,28,0))</f>
        <v/>
      </c>
      <c r="AA107" s="563" t="str">
        <f t="shared" si="100"/>
        <v/>
      </c>
      <c r="AB107" s="563" t="str">
        <f t="shared" si="101"/>
        <v/>
      </c>
      <c r="AC107" s="563" t="str">
        <f t="shared" si="102"/>
        <v/>
      </c>
      <c r="AD107" s="563" t="str">
        <f t="shared" si="103"/>
        <v/>
      </c>
      <c r="AE107" s="563" t="str">
        <f>IF(G107="","",VLOOKUP(G107,WPS!$D$1:$AH$4735,3,0))</f>
        <v/>
      </c>
      <c r="AF107" s="563" t="str">
        <f>IF(AND($G107&lt;&gt;"",$D107="API 1104"),H68,IF(AND($G107&lt;&gt;"",$D107="ASME IX"),VLOOKUP($G107,WPS!$D$1:$AZ$995,42,0),""))</f>
        <v/>
      </c>
      <c r="AG107" s="563" t="str">
        <f>IF(G107="","",VLOOKUP(G107,WPS!$D$1:$AH$4735,2,0))</f>
        <v/>
      </c>
      <c r="AH107" s="563" t="str">
        <f t="shared" si="104"/>
        <v/>
      </c>
      <c r="AI107" s="563" t="str">
        <f t="shared" si="105"/>
        <v/>
      </c>
      <c r="AJ107" s="563" t="s">
        <v>34</v>
      </c>
      <c r="AK107" s="563" t="str">
        <f t="shared" si="106"/>
        <v/>
      </c>
      <c r="AL107" s="563" t="str">
        <f>IF($G107="","",VLOOKUP($G107,WPS!$D$1:$AL$995,18,0))</f>
        <v/>
      </c>
      <c r="AM107" s="563" t="str">
        <f>IF($G107="","",VLOOKUP($G107,WPS!$D$1:$AL$995,19,0))</f>
        <v/>
      </c>
      <c r="AN107" s="563" t="str">
        <f>IF($G107="","",VLOOKUP($G107,WPS!$D$1:$AL$995,20,0))</f>
        <v/>
      </c>
      <c r="AO107" s="563" t="str">
        <f>IF($G107="","",VLOOKUP($G107,WPS!$D$1:$AL$995,21,0))</f>
        <v/>
      </c>
      <c r="AP107" s="563" t="str">
        <f>IF($G107="","",VLOOKUP($G107,WPS!$D$1:$AL$995,22,0))</f>
        <v/>
      </c>
      <c r="AQ107" s="563" t="str">
        <f>IF($G107="","",VLOOKUP($G107,WPS!$D$1:$AL$995,23,0))</f>
        <v/>
      </c>
      <c r="AR107" s="563" t="str">
        <f>IF($G107="","",VLOOKUP($G107,WPS!$D$1:$AL$995,24,0))</f>
        <v/>
      </c>
      <c r="AS107" s="563" t="str">
        <f t="shared" si="107"/>
        <v/>
      </c>
      <c r="AT107" s="563" t="str">
        <f>IF($G107="","",VLOOKUP($G107,WPS!$D$1:$AL$995,29,0))</f>
        <v/>
      </c>
      <c r="AU107" s="563" t="str">
        <f>IF($G107="","",VLOOKUP($G107,WPS!$D$1:$AL$995,30,0))</f>
        <v/>
      </c>
      <c r="AV107" s="563" t="str">
        <f>IF($G107="","",VLOOKUP($G107,WPS!$D$1:$AL$995,31,0))</f>
        <v/>
      </c>
      <c r="AW107" s="563" t="str">
        <f t="shared" si="108"/>
        <v/>
      </c>
      <c r="AX107" s="563" t="str">
        <f>IF($G107="","",VLOOKUP($G107,WPS!$D$1:$AL$995,15,0))</f>
        <v/>
      </c>
      <c r="AY107" s="563" t="str">
        <f>IF($G107="","",VLOOKUP($G107,WPS!$D$1:$AX$995,44,0))</f>
        <v/>
      </c>
      <c r="AZ107" s="563" t="str">
        <f>IFERROR(VLOOKUP(I107,Feuil1!$O$4:$P$34,2,0),"")</f>
        <v/>
      </c>
      <c r="BA107" s="563"/>
      <c r="BB107" s="563" t="str">
        <f>IFERROR(VLOOKUP(I107,Feuil1!$O$4:$P$32,2,0),"")</f>
        <v/>
      </c>
      <c r="BC107" s="563" t="str">
        <f>IF($G107="","",VLOOKUP($G107,WPS!$D$1:$AL$995,2,0))</f>
        <v/>
      </c>
      <c r="BD107" s="509" t="str">
        <f>IF(M107='VT-PPL'!$Y$6,1,"")</f>
        <v/>
      </c>
      <c r="BE107" s="510" t="str">
        <f>IF(BD107="","",COUNTIF(BD$2:$BD107,BD107))</f>
        <v/>
      </c>
      <c r="BF107" s="509" t="str">
        <f>IF(P107='RT-PPL'!$Q$6,1,"")</f>
        <v/>
      </c>
      <c r="BG107" s="511" t="str">
        <f>IF(BF107="","",COUNTIF(BF$2:$BF107,BF107))</f>
        <v/>
      </c>
      <c r="BH107" s="508" t="str">
        <f>+IF(L107=HOMO!$K$4,1,"")</f>
        <v/>
      </c>
      <c r="BI107" s="510" t="str">
        <f>IF(BH107="","",COUNTIF(BH$2:$BH107,BH107))</f>
        <v/>
      </c>
      <c r="BJ107" s="509" t="str">
        <f>IF(AND(K107="A",M107=Prog!$L$12),1,"")</f>
        <v/>
      </c>
      <c r="BK107" s="510" t="str">
        <f>IF(BJ107="","",COUNTIF(BJ$2:$BJ107,BJ107))</f>
        <v/>
      </c>
      <c r="BL107" s="562">
        <v>102</v>
      </c>
    </row>
    <row r="108" spans="2:64" ht="18" customHeight="1">
      <c r="B108" s="486"/>
      <c r="C108" s="486"/>
      <c r="D108" s="486"/>
      <c r="E108" s="647"/>
      <c r="F108" s="647"/>
      <c r="G108" s="486"/>
      <c r="H108" s="486"/>
      <c r="I108" s="486"/>
      <c r="J108" s="486"/>
      <c r="K108" s="486"/>
      <c r="L108" s="487"/>
      <c r="M108" s="488"/>
      <c r="N108" s="486"/>
      <c r="O108" s="487"/>
      <c r="P108" s="486"/>
      <c r="Q108" s="357"/>
      <c r="R108" s="357"/>
      <c r="S108" s="486"/>
      <c r="T108" s="487"/>
      <c r="U108" s="563">
        <f t="shared" si="99"/>
        <v>0</v>
      </c>
      <c r="V108" s="563" t="str">
        <f>IF($G108="","",VLOOKUP($G108,WPS!$D$1:$AL$995,17,0))</f>
        <v/>
      </c>
      <c r="W108" s="563" t="str">
        <f>IF($G108="","",VLOOKUP($G108,WPS!$D$1:$AL$995,25,0))</f>
        <v/>
      </c>
      <c r="X108" s="563" t="str">
        <f>IF($G108="","",VLOOKUP($G108,WPS!$D$1:$AL$995,26,0))</f>
        <v/>
      </c>
      <c r="Y108" s="563" t="str">
        <f>IF($G108="","",VLOOKUP($G108,WPS!$D$1:$AL$995,27,0))</f>
        <v/>
      </c>
      <c r="Z108" s="563" t="str">
        <f>IF($G108="","",VLOOKUP($G108,WPS!$D$1:$AL$995,28,0))</f>
        <v/>
      </c>
      <c r="AA108" s="563" t="str">
        <f t="shared" si="100"/>
        <v/>
      </c>
      <c r="AB108" s="563" t="str">
        <f t="shared" si="101"/>
        <v/>
      </c>
      <c r="AC108" s="563" t="str">
        <f t="shared" si="102"/>
        <v/>
      </c>
      <c r="AD108" s="563" t="str">
        <f t="shared" si="103"/>
        <v/>
      </c>
      <c r="AE108" s="563" t="str">
        <f>IF(G108="","",VLOOKUP(G108,WPS!$D$1:$AH$4735,3,0))</f>
        <v/>
      </c>
      <c r="AF108" s="563" t="str">
        <f>IF(AND($G108&lt;&gt;"",$D108="API 1104"),H69,IF(AND($G108&lt;&gt;"",$D108="ASME IX"),VLOOKUP($G108,WPS!$D$1:$AZ$995,42,0),""))</f>
        <v/>
      </c>
      <c r="AG108" s="563" t="str">
        <f>IF(G108="","",VLOOKUP(G108,WPS!$D$1:$AH$4735,2,0))</f>
        <v/>
      </c>
      <c r="AH108" s="563" t="str">
        <f t="shared" si="104"/>
        <v/>
      </c>
      <c r="AI108" s="563" t="str">
        <f t="shared" si="105"/>
        <v/>
      </c>
      <c r="AJ108" s="563" t="s">
        <v>34</v>
      </c>
      <c r="AK108" s="563" t="str">
        <f t="shared" si="106"/>
        <v/>
      </c>
      <c r="AL108" s="563" t="str">
        <f>IF($G108="","",VLOOKUP($G108,WPS!$D$1:$AL$995,18,0))</f>
        <v/>
      </c>
      <c r="AM108" s="563" t="str">
        <f>IF($G108="","",VLOOKUP($G108,WPS!$D$1:$AL$995,19,0))</f>
        <v/>
      </c>
      <c r="AN108" s="563" t="str">
        <f>IF($G108="","",VLOOKUP($G108,WPS!$D$1:$AL$995,20,0))</f>
        <v/>
      </c>
      <c r="AO108" s="563" t="str">
        <f>IF($G108="","",VLOOKUP($G108,WPS!$D$1:$AL$995,21,0))</f>
        <v/>
      </c>
      <c r="AP108" s="563" t="str">
        <f>IF($G108="","",VLOOKUP($G108,WPS!$D$1:$AL$995,22,0))</f>
        <v/>
      </c>
      <c r="AQ108" s="563" t="str">
        <f>IF($G108="","",VLOOKUP($G108,WPS!$D$1:$AL$995,23,0))</f>
        <v/>
      </c>
      <c r="AR108" s="563" t="str">
        <f>IF($G108="","",VLOOKUP($G108,WPS!$D$1:$AL$995,24,0))</f>
        <v/>
      </c>
      <c r="AS108" s="563" t="str">
        <f t="shared" si="107"/>
        <v/>
      </c>
      <c r="AT108" s="563" t="str">
        <f>IF($G108="","",VLOOKUP($G108,WPS!$D$1:$AL$995,29,0))</f>
        <v/>
      </c>
      <c r="AU108" s="563" t="str">
        <f>IF($G108="","",VLOOKUP($G108,WPS!$D$1:$AL$995,30,0))</f>
        <v/>
      </c>
      <c r="AV108" s="563" t="str">
        <f>IF($G108="","",VLOOKUP($G108,WPS!$D$1:$AL$995,31,0))</f>
        <v/>
      </c>
      <c r="AW108" s="563" t="str">
        <f t="shared" si="108"/>
        <v/>
      </c>
      <c r="AX108" s="563" t="str">
        <f>IF($G108="","",VLOOKUP($G108,WPS!$D$1:$AL$995,15,0))</f>
        <v/>
      </c>
      <c r="AY108" s="563" t="str">
        <f>IF($G108="","",VLOOKUP($G108,WPS!$D$1:$AX$995,44,0))</f>
        <v/>
      </c>
      <c r="AZ108" s="563" t="str">
        <f>IFERROR(VLOOKUP(I108,Feuil1!$O$4:$P$34,2,0),"")</f>
        <v/>
      </c>
      <c r="BA108" s="563"/>
      <c r="BB108" s="563" t="str">
        <f>IFERROR(VLOOKUP(I108,Feuil1!$O$4:$P$32,2,0),"")</f>
        <v/>
      </c>
      <c r="BC108" s="563" t="str">
        <f>IF($G108="","",VLOOKUP($G108,WPS!$D$1:$AL$995,2,0))</f>
        <v/>
      </c>
      <c r="BD108" s="509" t="str">
        <f>IF(M108='VT-PPL'!$Y$6,1,"")</f>
        <v/>
      </c>
      <c r="BE108" s="510" t="str">
        <f>IF(BD108="","",COUNTIF(BD$2:$BD108,BD108))</f>
        <v/>
      </c>
      <c r="BF108" s="509" t="str">
        <f>IF(P108='RT-PPL'!$Q$6,1,"")</f>
        <v/>
      </c>
      <c r="BG108" s="511" t="str">
        <f>IF(BF108="","",COUNTIF(BF$2:$BF108,BF108))</f>
        <v/>
      </c>
      <c r="BH108" s="508" t="str">
        <f>+IF(L108=HOMO!$K$4,1,"")</f>
        <v/>
      </c>
      <c r="BI108" s="510" t="str">
        <f>IF(BH108="","",COUNTIF(BH$2:$BH108,BH108))</f>
        <v/>
      </c>
      <c r="BJ108" s="509" t="str">
        <f>IF(AND(K108="A",M108=Prog!$L$12),1,"")</f>
        <v/>
      </c>
      <c r="BK108" s="510" t="str">
        <f>IF(BJ108="","",COUNTIF(BJ$2:$BJ108,BJ108))</f>
        <v/>
      </c>
      <c r="BL108" s="562">
        <v>103</v>
      </c>
    </row>
    <row r="109" spans="2:64" ht="18" customHeight="1">
      <c r="B109" s="486"/>
      <c r="C109" s="486"/>
      <c r="D109" s="486"/>
      <c r="E109" s="647"/>
      <c r="F109" s="647"/>
      <c r="G109" s="486"/>
      <c r="H109" s="486"/>
      <c r="I109" s="486"/>
      <c r="J109" s="486"/>
      <c r="K109" s="486"/>
      <c r="L109" s="487"/>
      <c r="M109" s="488"/>
      <c r="N109" s="486"/>
      <c r="O109" s="487"/>
      <c r="P109" s="486"/>
      <c r="Q109" s="357"/>
      <c r="R109" s="357"/>
      <c r="S109" s="486"/>
      <c r="T109" s="487"/>
      <c r="U109" s="563">
        <f t="shared" si="99"/>
        <v>0</v>
      </c>
      <c r="V109" s="563" t="str">
        <f>IF($G109="","",VLOOKUP($G109,WPS!$D$1:$AL$995,17,0))</f>
        <v/>
      </c>
      <c r="W109" s="563" t="str">
        <f>IF($G109="","",VLOOKUP($G109,WPS!$D$1:$AL$995,25,0))</f>
        <v/>
      </c>
      <c r="X109" s="563" t="str">
        <f>IF($G109="","",VLOOKUP($G109,WPS!$D$1:$AL$995,26,0))</f>
        <v/>
      </c>
      <c r="Y109" s="563" t="str">
        <f>IF($G109="","",VLOOKUP($G109,WPS!$D$1:$AL$995,27,0))</f>
        <v/>
      </c>
      <c r="Z109" s="563" t="str">
        <f>IF($G109="","",VLOOKUP($G109,WPS!$D$1:$AL$995,28,0))</f>
        <v/>
      </c>
      <c r="AA109" s="563" t="str">
        <f t="shared" si="100"/>
        <v/>
      </c>
      <c r="AB109" s="563" t="str">
        <f t="shared" si="101"/>
        <v/>
      </c>
      <c r="AC109" s="563" t="str">
        <f t="shared" si="102"/>
        <v/>
      </c>
      <c r="AD109" s="563" t="str">
        <f t="shared" si="103"/>
        <v/>
      </c>
      <c r="AE109" s="563" t="str">
        <f>IF(G109="","",VLOOKUP(G109,WPS!$D$1:$AH$4735,3,0))</f>
        <v/>
      </c>
      <c r="AF109" s="563" t="str">
        <f>IF(AND($G109&lt;&gt;"",$D109="API 1104"),H70,IF(AND($G109&lt;&gt;"",$D109="ASME IX"),VLOOKUP($G109,WPS!$D$1:$AZ$995,42,0),""))</f>
        <v/>
      </c>
      <c r="AG109" s="563" t="str">
        <f>IF(G109="","",VLOOKUP(G109,WPS!$D$1:$AH$4735,2,0))</f>
        <v/>
      </c>
      <c r="AH109" s="563" t="str">
        <f t="shared" si="104"/>
        <v/>
      </c>
      <c r="AI109" s="563" t="str">
        <f t="shared" si="105"/>
        <v/>
      </c>
      <c r="AJ109" s="563" t="s">
        <v>34</v>
      </c>
      <c r="AK109" s="563" t="str">
        <f t="shared" si="106"/>
        <v/>
      </c>
      <c r="AL109" s="563" t="str">
        <f>IF($G109="","",VLOOKUP($G109,WPS!$D$1:$AL$995,18,0))</f>
        <v/>
      </c>
      <c r="AM109" s="563" t="str">
        <f>IF($G109="","",VLOOKUP($G109,WPS!$D$1:$AL$995,19,0))</f>
        <v/>
      </c>
      <c r="AN109" s="563" t="str">
        <f>IF($G109="","",VLOOKUP($G109,WPS!$D$1:$AL$995,20,0))</f>
        <v/>
      </c>
      <c r="AO109" s="563" t="str">
        <f>IF($G109="","",VLOOKUP($G109,WPS!$D$1:$AL$995,21,0))</f>
        <v/>
      </c>
      <c r="AP109" s="563" t="str">
        <f>IF($G109="","",VLOOKUP($G109,WPS!$D$1:$AL$995,22,0))</f>
        <v/>
      </c>
      <c r="AQ109" s="563" t="str">
        <f>IF($G109="","",VLOOKUP($G109,WPS!$D$1:$AL$995,23,0))</f>
        <v/>
      </c>
      <c r="AR109" s="563" t="str">
        <f>IF($G109="","",VLOOKUP($G109,WPS!$D$1:$AL$995,24,0))</f>
        <v/>
      </c>
      <c r="AS109" s="563" t="str">
        <f t="shared" si="107"/>
        <v/>
      </c>
      <c r="AT109" s="563" t="str">
        <f>IF($G109="","",VLOOKUP($G109,WPS!$D$1:$AL$995,29,0))</f>
        <v/>
      </c>
      <c r="AU109" s="563" t="str">
        <f>IF($G109="","",VLOOKUP($G109,WPS!$D$1:$AL$995,30,0))</f>
        <v/>
      </c>
      <c r="AV109" s="563" t="str">
        <f>IF($G109="","",VLOOKUP($G109,WPS!$D$1:$AL$995,31,0))</f>
        <v/>
      </c>
      <c r="AW109" s="563" t="str">
        <f t="shared" si="108"/>
        <v/>
      </c>
      <c r="AX109" s="563" t="str">
        <f>IF($G109="","",VLOOKUP($G109,WPS!$D$1:$AL$995,15,0))</f>
        <v/>
      </c>
      <c r="AY109" s="563" t="str">
        <f>IF($G109="","",VLOOKUP($G109,WPS!$D$1:$AX$995,44,0))</f>
        <v/>
      </c>
      <c r="AZ109" s="563" t="str">
        <f>IFERROR(VLOOKUP(I109,Feuil1!$O$4:$P$34,2,0),"")</f>
        <v/>
      </c>
      <c r="BA109" s="563"/>
      <c r="BB109" s="563" t="str">
        <f>IFERROR(VLOOKUP(I109,Feuil1!$O$4:$P$32,2,0),"")</f>
        <v/>
      </c>
      <c r="BC109" s="563" t="str">
        <f>IF($G109="","",VLOOKUP($G109,WPS!$D$1:$AL$995,2,0))</f>
        <v/>
      </c>
      <c r="BD109" s="509" t="str">
        <f>IF(M109='VT-PPL'!$Y$6,1,"")</f>
        <v/>
      </c>
      <c r="BE109" s="510" t="str">
        <f>IF(BD109="","",COUNTIF(BD$2:$BD109,BD109))</f>
        <v/>
      </c>
      <c r="BF109" s="509" t="str">
        <f>IF(P109='RT-PPL'!$Q$6,1,"")</f>
        <v/>
      </c>
      <c r="BG109" s="511" t="str">
        <f>IF(BF109="","",COUNTIF(BF$2:$BF109,BF109))</f>
        <v/>
      </c>
      <c r="BH109" s="508" t="str">
        <f>+IF(L109=HOMO!$K$4,1,"")</f>
        <v/>
      </c>
      <c r="BI109" s="510" t="str">
        <f>IF(BH109="","",COUNTIF(BH$2:$BH109,BH109))</f>
        <v/>
      </c>
      <c r="BJ109" s="509" t="str">
        <f>IF(AND(K109="A",M109=Prog!$L$12),1,"")</f>
        <v/>
      </c>
      <c r="BK109" s="510" t="str">
        <f>IF(BJ109="","",COUNTIF(BJ$2:$BJ109,BJ109))</f>
        <v/>
      </c>
      <c r="BL109" s="562">
        <v>104</v>
      </c>
    </row>
    <row r="110" spans="2:64" ht="18" customHeight="1">
      <c r="B110" s="486"/>
      <c r="C110" s="486"/>
      <c r="D110" s="486"/>
      <c r="E110" s="647"/>
      <c r="F110" s="647"/>
      <c r="G110" s="486"/>
      <c r="H110" s="486"/>
      <c r="I110" s="486"/>
      <c r="J110" s="486"/>
      <c r="K110" s="486"/>
      <c r="L110" s="487"/>
      <c r="M110" s="488"/>
      <c r="N110" s="486"/>
      <c r="O110" s="487"/>
      <c r="P110" s="486"/>
      <c r="Q110" s="357"/>
      <c r="R110" s="357"/>
      <c r="S110" s="486"/>
      <c r="T110" s="487"/>
      <c r="U110" s="563">
        <f t="shared" si="99"/>
        <v>0</v>
      </c>
      <c r="V110" s="563" t="str">
        <f>IF($G110="","",VLOOKUP($G110,WPS!$D$1:$AL$995,17,0))</f>
        <v/>
      </c>
      <c r="W110" s="563" t="str">
        <f>IF($G110="","",VLOOKUP($G110,WPS!$D$1:$AL$995,25,0))</f>
        <v/>
      </c>
      <c r="X110" s="563" t="str">
        <f>IF($G110="","",VLOOKUP($G110,WPS!$D$1:$AL$995,26,0))</f>
        <v/>
      </c>
      <c r="Y110" s="563" t="str">
        <f>IF($G110="","",VLOOKUP($G110,WPS!$D$1:$AL$995,27,0))</f>
        <v/>
      </c>
      <c r="Z110" s="563" t="str">
        <f>IF($G110="","",VLOOKUP($G110,WPS!$D$1:$AL$995,28,0))</f>
        <v/>
      </c>
      <c r="AA110" s="563" t="str">
        <f t="shared" si="100"/>
        <v/>
      </c>
      <c r="AB110" s="563" t="str">
        <f t="shared" si="101"/>
        <v/>
      </c>
      <c r="AC110" s="563" t="str">
        <f t="shared" si="102"/>
        <v/>
      </c>
      <c r="AD110" s="563" t="str">
        <f t="shared" si="103"/>
        <v/>
      </c>
      <c r="AE110" s="563" t="str">
        <f>IF(G110="","",VLOOKUP(G110,WPS!$D$1:$AH$4735,3,0))</f>
        <v/>
      </c>
      <c r="AF110" s="563" t="str">
        <f>IF(AND($G110&lt;&gt;"",$D110="API 1104"),H71,IF(AND($G110&lt;&gt;"",$D110="ASME IX"),VLOOKUP($G110,WPS!$D$1:$AZ$995,42,0),""))</f>
        <v/>
      </c>
      <c r="AG110" s="563" t="str">
        <f>IF(G110="","",VLOOKUP(G110,WPS!$D$1:$AH$4735,2,0))</f>
        <v/>
      </c>
      <c r="AH110" s="563" t="str">
        <f t="shared" si="104"/>
        <v/>
      </c>
      <c r="AI110" s="563" t="str">
        <f t="shared" si="105"/>
        <v/>
      </c>
      <c r="AJ110" s="563" t="s">
        <v>34</v>
      </c>
      <c r="AK110" s="563" t="str">
        <f t="shared" si="106"/>
        <v/>
      </c>
      <c r="AL110" s="563" t="str">
        <f>IF($G110="","",VLOOKUP($G110,WPS!$D$1:$AL$995,18,0))</f>
        <v/>
      </c>
      <c r="AM110" s="563" t="str">
        <f>IF($G110="","",VLOOKUP($G110,WPS!$D$1:$AL$995,19,0))</f>
        <v/>
      </c>
      <c r="AN110" s="563" t="str">
        <f>IF($G110="","",VLOOKUP($G110,WPS!$D$1:$AL$995,20,0))</f>
        <v/>
      </c>
      <c r="AO110" s="563" t="str">
        <f>IF($G110="","",VLOOKUP($G110,WPS!$D$1:$AL$995,21,0))</f>
        <v/>
      </c>
      <c r="AP110" s="563" t="str">
        <f>IF($G110="","",VLOOKUP($G110,WPS!$D$1:$AL$995,22,0))</f>
        <v/>
      </c>
      <c r="AQ110" s="563" t="str">
        <f>IF($G110="","",VLOOKUP($G110,WPS!$D$1:$AL$995,23,0))</f>
        <v/>
      </c>
      <c r="AR110" s="563" t="str">
        <f>IF($G110="","",VLOOKUP($G110,WPS!$D$1:$AL$995,24,0))</f>
        <v/>
      </c>
      <c r="AS110" s="563" t="str">
        <f t="shared" si="107"/>
        <v/>
      </c>
      <c r="AT110" s="563" t="str">
        <f>IF($G110="","",VLOOKUP($G110,WPS!$D$1:$AL$995,29,0))</f>
        <v/>
      </c>
      <c r="AU110" s="563" t="str">
        <f>IF($G110="","",VLOOKUP($G110,WPS!$D$1:$AL$995,30,0))</f>
        <v/>
      </c>
      <c r="AV110" s="563" t="str">
        <f>IF($G110="","",VLOOKUP($G110,WPS!$D$1:$AL$995,31,0))</f>
        <v/>
      </c>
      <c r="AW110" s="563" t="str">
        <f t="shared" si="108"/>
        <v/>
      </c>
      <c r="AX110" s="563" t="str">
        <f>IF($G110="","",VLOOKUP($G110,WPS!$D$1:$AL$995,15,0))</f>
        <v/>
      </c>
      <c r="AY110" s="563" t="str">
        <f>IF($G110="","",VLOOKUP($G110,WPS!$D$1:$AX$995,44,0))</f>
        <v/>
      </c>
      <c r="AZ110" s="563" t="str">
        <f>IFERROR(VLOOKUP(I110,Feuil1!$O$4:$P$34,2,0),"")</f>
        <v/>
      </c>
      <c r="BA110" s="563"/>
      <c r="BB110" s="563" t="str">
        <f>IFERROR(VLOOKUP(I110,Feuil1!$O$4:$P$32,2,0),"")</f>
        <v/>
      </c>
      <c r="BC110" s="563" t="str">
        <f>IF($G110="","",VLOOKUP($G110,WPS!$D$1:$AL$995,2,0))</f>
        <v/>
      </c>
      <c r="BD110" s="509" t="str">
        <f>IF(M110='VT-PPL'!$Y$6,1,"")</f>
        <v/>
      </c>
      <c r="BE110" s="510" t="str">
        <f>IF(BD110="","",COUNTIF(BD$2:$BD110,BD110))</f>
        <v/>
      </c>
      <c r="BF110" s="509" t="str">
        <f>IF(P110='RT-PPL'!$Q$6,1,"")</f>
        <v/>
      </c>
      <c r="BG110" s="511" t="str">
        <f>IF(BF110="","",COUNTIF(BF$2:$BF110,BF110))</f>
        <v/>
      </c>
      <c r="BH110" s="508" t="str">
        <f>+IF(L110=HOMO!$K$4,1,"")</f>
        <v/>
      </c>
      <c r="BI110" s="510" t="str">
        <f>IF(BH110="","",COUNTIF(BH$2:$BH110,BH110))</f>
        <v/>
      </c>
      <c r="BJ110" s="509" t="str">
        <f>IF(AND(K110="A",M110=Prog!$L$12),1,"")</f>
        <v/>
      </c>
      <c r="BK110" s="510" t="str">
        <f>IF(BJ110="","",COUNTIF(BJ$2:$BJ110,BJ110))</f>
        <v/>
      </c>
      <c r="BL110" s="562">
        <v>105</v>
      </c>
    </row>
    <row r="111" spans="2:64" ht="18" customHeight="1">
      <c r="B111" s="486"/>
      <c r="C111" s="486"/>
      <c r="D111" s="486"/>
      <c r="E111" s="647"/>
      <c r="F111" s="647"/>
      <c r="G111" s="486"/>
      <c r="H111" s="486"/>
      <c r="I111" s="486"/>
      <c r="J111" s="486"/>
      <c r="K111" s="486"/>
      <c r="L111" s="487"/>
      <c r="M111" s="488"/>
      <c r="N111" s="486"/>
      <c r="O111" s="487"/>
      <c r="P111" s="486"/>
      <c r="Q111" s="357"/>
      <c r="R111" s="357"/>
      <c r="S111" s="486"/>
      <c r="T111" s="487"/>
      <c r="U111" s="563">
        <f t="shared" si="99"/>
        <v>0</v>
      </c>
      <c r="V111" s="563" t="str">
        <f>IF($G111="","",VLOOKUP($G111,WPS!$D$1:$AL$995,17,0))</f>
        <v/>
      </c>
      <c r="W111" s="563" t="str">
        <f>IF($G111="","",VLOOKUP($G111,WPS!$D$1:$AL$995,25,0))</f>
        <v/>
      </c>
      <c r="X111" s="563" t="str">
        <f>IF($G111="","",VLOOKUP($G111,WPS!$D$1:$AL$995,26,0))</f>
        <v/>
      </c>
      <c r="Y111" s="563" t="str">
        <f>IF($G111="","",VLOOKUP($G111,WPS!$D$1:$AL$995,27,0))</f>
        <v/>
      </c>
      <c r="Z111" s="563" t="str">
        <f>IF($G111="","",VLOOKUP($G111,WPS!$D$1:$AL$995,28,0))</f>
        <v/>
      </c>
      <c r="AA111" s="563" t="str">
        <f t="shared" si="100"/>
        <v/>
      </c>
      <c r="AB111" s="563" t="str">
        <f t="shared" si="101"/>
        <v/>
      </c>
      <c r="AC111" s="563" t="str">
        <f t="shared" si="102"/>
        <v/>
      </c>
      <c r="AD111" s="563" t="str">
        <f t="shared" si="103"/>
        <v/>
      </c>
      <c r="AE111" s="563" t="str">
        <f>IF(G111="","",VLOOKUP(G111,WPS!$D$1:$AH$4735,3,0))</f>
        <v/>
      </c>
      <c r="AF111" s="563" t="str">
        <f>IF(AND($G111&lt;&gt;"",$D111="API 1104"),H72,IF(AND($G111&lt;&gt;"",$D111="ASME IX"),VLOOKUP($G111,WPS!$D$1:$AZ$995,42,0),""))</f>
        <v/>
      </c>
      <c r="AG111" s="563" t="str">
        <f>IF(G111="","",VLOOKUP(G111,WPS!$D$1:$AH$4735,2,0))</f>
        <v/>
      </c>
      <c r="AH111" s="563" t="str">
        <f t="shared" si="104"/>
        <v/>
      </c>
      <c r="AI111" s="563" t="str">
        <f t="shared" si="105"/>
        <v/>
      </c>
      <c r="AJ111" s="563" t="s">
        <v>34</v>
      </c>
      <c r="AK111" s="563" t="str">
        <f t="shared" si="106"/>
        <v/>
      </c>
      <c r="AL111" s="563" t="str">
        <f>IF($G111="","",VLOOKUP($G111,WPS!$D$1:$AL$995,18,0))</f>
        <v/>
      </c>
      <c r="AM111" s="563" t="str">
        <f>IF($G111="","",VLOOKUP($G111,WPS!$D$1:$AL$995,19,0))</f>
        <v/>
      </c>
      <c r="AN111" s="563" t="str">
        <f>IF($G111="","",VLOOKUP($G111,WPS!$D$1:$AL$995,20,0))</f>
        <v/>
      </c>
      <c r="AO111" s="563" t="str">
        <f>IF($G111="","",VLOOKUP($G111,WPS!$D$1:$AL$995,21,0))</f>
        <v/>
      </c>
      <c r="AP111" s="563" t="str">
        <f>IF($G111="","",VLOOKUP($G111,WPS!$D$1:$AL$995,22,0))</f>
        <v/>
      </c>
      <c r="AQ111" s="563" t="str">
        <f>IF($G111="","",VLOOKUP($G111,WPS!$D$1:$AL$995,23,0))</f>
        <v/>
      </c>
      <c r="AR111" s="563" t="str">
        <f>IF($G111="","",VLOOKUP($G111,WPS!$D$1:$AL$995,24,0))</f>
        <v/>
      </c>
      <c r="AS111" s="563" t="str">
        <f t="shared" si="107"/>
        <v/>
      </c>
      <c r="AT111" s="563" t="str">
        <f>IF($G111="","",VLOOKUP($G111,WPS!$D$1:$AL$995,29,0))</f>
        <v/>
      </c>
      <c r="AU111" s="563" t="str">
        <f>IF($G111="","",VLOOKUP($G111,WPS!$D$1:$AL$995,30,0))</f>
        <v/>
      </c>
      <c r="AV111" s="563" t="str">
        <f>IF($G111="","",VLOOKUP($G111,WPS!$D$1:$AL$995,31,0))</f>
        <v/>
      </c>
      <c r="AW111" s="563" t="str">
        <f t="shared" si="108"/>
        <v/>
      </c>
      <c r="AX111" s="563" t="str">
        <f>IF($G111="","",VLOOKUP($G111,WPS!$D$1:$AL$995,15,0))</f>
        <v/>
      </c>
      <c r="AY111" s="563" t="str">
        <f>IF($G111="","",VLOOKUP($G111,WPS!$D$1:$AX$995,44,0))</f>
        <v/>
      </c>
      <c r="AZ111" s="563" t="str">
        <f>IFERROR(VLOOKUP(I111,Feuil1!$O$4:$P$34,2,0),"")</f>
        <v/>
      </c>
      <c r="BA111" s="563"/>
      <c r="BB111" s="563" t="str">
        <f>IFERROR(VLOOKUP(I111,Feuil1!$O$4:$P$32,2,0),"")</f>
        <v/>
      </c>
      <c r="BC111" s="563" t="str">
        <f>IF($G111="","",VLOOKUP($G111,WPS!$D$1:$AL$995,2,0))</f>
        <v/>
      </c>
      <c r="BD111" s="509" t="str">
        <f>IF(M111='VT-PPL'!$Y$6,1,"")</f>
        <v/>
      </c>
      <c r="BE111" s="510" t="str">
        <f>IF(BD111="","",COUNTIF(BD$2:$BD111,BD111))</f>
        <v/>
      </c>
      <c r="BF111" s="509" t="str">
        <f>IF(P111='RT-PPL'!$Q$6,1,"")</f>
        <v/>
      </c>
      <c r="BG111" s="511" t="str">
        <f>IF(BF111="","",COUNTIF(BF$2:$BF111,BF111))</f>
        <v/>
      </c>
      <c r="BH111" s="508" t="str">
        <f>+IF(L111=HOMO!$K$4,1,"")</f>
        <v/>
      </c>
      <c r="BI111" s="510" t="str">
        <f>IF(BH111="","",COUNTIF(BH$2:$BH111,BH111))</f>
        <v/>
      </c>
      <c r="BJ111" s="509" t="str">
        <f>IF(AND(K111="A",M111=Prog!$L$12),1,"")</f>
        <v/>
      </c>
      <c r="BK111" s="510" t="str">
        <f>IF(BJ111="","",COUNTIF(BJ$2:$BJ111,BJ111))</f>
        <v/>
      </c>
      <c r="BL111" s="562">
        <v>106</v>
      </c>
    </row>
    <row r="112" spans="2:64" ht="18" customHeight="1">
      <c r="B112" s="486"/>
      <c r="C112" s="486"/>
      <c r="D112" s="486"/>
      <c r="E112" s="647"/>
      <c r="F112" s="647"/>
      <c r="G112" s="486"/>
      <c r="H112" s="486"/>
      <c r="I112" s="486"/>
      <c r="J112" s="486"/>
      <c r="K112" s="486"/>
      <c r="L112" s="487"/>
      <c r="M112" s="488"/>
      <c r="N112" s="486"/>
      <c r="O112" s="487"/>
      <c r="P112" s="486"/>
      <c r="Q112" s="357"/>
      <c r="R112" s="357"/>
      <c r="S112" s="486"/>
      <c r="T112" s="487"/>
      <c r="U112" s="563">
        <f t="shared" si="99"/>
        <v>0</v>
      </c>
      <c r="V112" s="563" t="str">
        <f>IF($G112="","",VLOOKUP($G112,WPS!$D$1:$AL$995,17,0))</f>
        <v/>
      </c>
      <c r="W112" s="563" t="str">
        <f>IF($G112="","",VLOOKUP($G112,WPS!$D$1:$AL$995,25,0))</f>
        <v/>
      </c>
      <c r="X112" s="563" t="str">
        <f>IF($G112="","",VLOOKUP($G112,WPS!$D$1:$AL$995,26,0))</f>
        <v/>
      </c>
      <c r="Y112" s="563" t="str">
        <f>IF($G112="","",VLOOKUP($G112,WPS!$D$1:$AL$995,27,0))</f>
        <v/>
      </c>
      <c r="Z112" s="563" t="str">
        <f>IF($G112="","",VLOOKUP($G112,WPS!$D$1:$AL$995,28,0))</f>
        <v/>
      </c>
      <c r="AA112" s="563" t="str">
        <f t="shared" si="100"/>
        <v/>
      </c>
      <c r="AB112" s="563" t="str">
        <f t="shared" si="101"/>
        <v/>
      </c>
      <c r="AC112" s="563" t="str">
        <f t="shared" si="102"/>
        <v/>
      </c>
      <c r="AD112" s="563" t="str">
        <f t="shared" si="103"/>
        <v/>
      </c>
      <c r="AE112" s="563" t="str">
        <f>IF(G112="","",VLOOKUP(G112,WPS!$D$1:$AH$4735,3,0))</f>
        <v/>
      </c>
      <c r="AF112" s="563" t="str">
        <f>IF(AND($G112&lt;&gt;"",$D112="API 1104"),H73,IF(AND($G112&lt;&gt;"",$D112="ASME IX"),VLOOKUP($G112,WPS!$D$1:$AZ$995,42,0),""))</f>
        <v/>
      </c>
      <c r="AG112" s="563" t="str">
        <f>IF(G112="","",VLOOKUP(G112,WPS!$D$1:$AH$4735,2,0))</f>
        <v/>
      </c>
      <c r="AH112" s="563" t="str">
        <f t="shared" si="104"/>
        <v/>
      </c>
      <c r="AI112" s="563" t="str">
        <f t="shared" si="105"/>
        <v/>
      </c>
      <c r="AJ112" s="563" t="s">
        <v>34</v>
      </c>
      <c r="AK112" s="563" t="str">
        <f t="shared" si="106"/>
        <v/>
      </c>
      <c r="AL112" s="563" t="str">
        <f>IF($G112="","",VLOOKUP($G112,WPS!$D$1:$AL$995,18,0))</f>
        <v/>
      </c>
      <c r="AM112" s="563" t="str">
        <f>IF($G112="","",VLOOKUP($G112,WPS!$D$1:$AL$995,19,0))</f>
        <v/>
      </c>
      <c r="AN112" s="563" t="str">
        <f>IF($G112="","",VLOOKUP($G112,WPS!$D$1:$AL$995,20,0))</f>
        <v/>
      </c>
      <c r="AO112" s="563" t="str">
        <f>IF($G112="","",VLOOKUP($G112,WPS!$D$1:$AL$995,21,0))</f>
        <v/>
      </c>
      <c r="AP112" s="563" t="str">
        <f>IF($G112="","",VLOOKUP($G112,WPS!$D$1:$AL$995,22,0))</f>
        <v/>
      </c>
      <c r="AQ112" s="563" t="str">
        <f>IF($G112="","",VLOOKUP($G112,WPS!$D$1:$AL$995,23,0))</f>
        <v/>
      </c>
      <c r="AR112" s="563" t="str">
        <f>IF($G112="","",VLOOKUP($G112,WPS!$D$1:$AL$995,24,0))</f>
        <v/>
      </c>
      <c r="AS112" s="563" t="str">
        <f t="shared" si="107"/>
        <v/>
      </c>
      <c r="AT112" s="563" t="str">
        <f>IF($G112="","",VLOOKUP($G112,WPS!$D$1:$AL$995,29,0))</f>
        <v/>
      </c>
      <c r="AU112" s="563" t="str">
        <f>IF($G112="","",VLOOKUP($G112,WPS!$D$1:$AL$995,30,0))</f>
        <v/>
      </c>
      <c r="AV112" s="563" t="str">
        <f>IF($G112="","",VLOOKUP($G112,WPS!$D$1:$AL$995,31,0))</f>
        <v/>
      </c>
      <c r="AW112" s="563" t="str">
        <f t="shared" si="108"/>
        <v/>
      </c>
      <c r="AX112" s="563" t="str">
        <f>IF($G112="","",VLOOKUP($G112,WPS!$D$1:$AL$995,15,0))</f>
        <v/>
      </c>
      <c r="AY112" s="563" t="str">
        <f>IF($G112="","",VLOOKUP($G112,WPS!$D$1:$AX$995,44,0))</f>
        <v/>
      </c>
      <c r="AZ112" s="563" t="str">
        <f>IFERROR(VLOOKUP(I112,Feuil1!$O$4:$P$34,2,0),"")</f>
        <v/>
      </c>
      <c r="BA112" s="563"/>
      <c r="BB112" s="563" t="str">
        <f>IFERROR(VLOOKUP(I112,Feuil1!$O$4:$P$32,2,0),"")</f>
        <v/>
      </c>
      <c r="BC112" s="563" t="str">
        <f>IF($G112="","",VLOOKUP($G112,WPS!$D$1:$AL$995,2,0))</f>
        <v/>
      </c>
      <c r="BD112" s="509" t="str">
        <f>IF(M112='VT-PPL'!$Y$6,1,"")</f>
        <v/>
      </c>
      <c r="BE112" s="510" t="str">
        <f>IF(BD112="","",COUNTIF(BD$2:$BD112,BD112))</f>
        <v/>
      </c>
      <c r="BF112" s="509" t="str">
        <f>IF(P112='RT-PPL'!$Q$6,1,"")</f>
        <v/>
      </c>
      <c r="BG112" s="511" t="str">
        <f>IF(BF112="","",COUNTIF(BF$2:$BF112,BF112))</f>
        <v/>
      </c>
      <c r="BH112" s="508" t="str">
        <f>+IF(L112=HOMO!$K$4,1,"")</f>
        <v/>
      </c>
      <c r="BI112" s="510" t="str">
        <f>IF(BH112="","",COUNTIF(BH$2:$BH112,BH112))</f>
        <v/>
      </c>
      <c r="BJ112" s="509" t="str">
        <f>IF(AND(K112="A",M112=Prog!$L$12),1,"")</f>
        <v/>
      </c>
      <c r="BK112" s="510" t="str">
        <f>IF(BJ112="","",COUNTIF(BJ$2:$BJ112,BJ112))</f>
        <v/>
      </c>
      <c r="BL112" s="562">
        <v>107</v>
      </c>
    </row>
    <row r="113" spans="2:64" ht="18" customHeight="1">
      <c r="B113" s="486"/>
      <c r="C113" s="486"/>
      <c r="D113" s="486"/>
      <c r="E113" s="647"/>
      <c r="F113" s="647"/>
      <c r="G113" s="486"/>
      <c r="H113" s="486"/>
      <c r="I113" s="486"/>
      <c r="J113" s="486"/>
      <c r="K113" s="486"/>
      <c r="L113" s="487"/>
      <c r="M113" s="488"/>
      <c r="N113" s="486"/>
      <c r="O113" s="487"/>
      <c r="P113" s="486"/>
      <c r="Q113" s="357"/>
      <c r="R113" s="357"/>
      <c r="S113" s="486"/>
      <c r="T113" s="487"/>
      <c r="U113" s="563">
        <f t="shared" si="99"/>
        <v>0</v>
      </c>
      <c r="V113" s="563" t="str">
        <f>IF($G113="","",VLOOKUP($G113,WPS!$D$1:$AL$995,17,0))</f>
        <v/>
      </c>
      <c r="W113" s="563" t="str">
        <f>IF($G113="","",VLOOKUP($G113,WPS!$D$1:$AL$995,25,0))</f>
        <v/>
      </c>
      <c r="X113" s="563" t="str">
        <f>IF($G113="","",VLOOKUP($G113,WPS!$D$1:$AL$995,26,0))</f>
        <v/>
      </c>
      <c r="Y113" s="563" t="str">
        <f>IF($G113="","",VLOOKUP($G113,WPS!$D$1:$AL$995,27,0))</f>
        <v/>
      </c>
      <c r="Z113" s="563" t="str">
        <f>IF($G113="","",VLOOKUP($G113,WPS!$D$1:$AL$995,28,0))</f>
        <v/>
      </c>
      <c r="AA113" s="563" t="str">
        <f t="shared" si="100"/>
        <v/>
      </c>
      <c r="AB113" s="563" t="str">
        <f t="shared" si="101"/>
        <v/>
      </c>
      <c r="AC113" s="563" t="str">
        <f t="shared" si="102"/>
        <v/>
      </c>
      <c r="AD113" s="563" t="str">
        <f t="shared" si="103"/>
        <v/>
      </c>
      <c r="AE113" s="563" t="str">
        <f>IF(G113="","",VLOOKUP(G113,WPS!$D$1:$AH$4735,3,0))</f>
        <v/>
      </c>
      <c r="AF113" s="563" t="str">
        <f>IF(AND($G113&lt;&gt;"",$D113="API 1104"),H74,IF(AND($G113&lt;&gt;"",$D113="ASME IX"),VLOOKUP($G113,WPS!$D$1:$AZ$995,42,0),""))</f>
        <v/>
      </c>
      <c r="AG113" s="563" t="str">
        <f>IF(G113="","",VLOOKUP(G113,WPS!$D$1:$AH$4735,2,0))</f>
        <v/>
      </c>
      <c r="AH113" s="563" t="str">
        <f t="shared" si="104"/>
        <v/>
      </c>
      <c r="AI113" s="563" t="str">
        <f t="shared" si="105"/>
        <v/>
      </c>
      <c r="AJ113" s="563" t="s">
        <v>34</v>
      </c>
      <c r="AK113" s="563" t="str">
        <f t="shared" si="106"/>
        <v/>
      </c>
      <c r="AL113" s="563" t="str">
        <f>IF($G113="","",VLOOKUP($G113,WPS!$D$1:$AL$995,18,0))</f>
        <v/>
      </c>
      <c r="AM113" s="563" t="str">
        <f>IF($G113="","",VLOOKUP($G113,WPS!$D$1:$AL$995,19,0))</f>
        <v/>
      </c>
      <c r="AN113" s="563" t="str">
        <f>IF($G113="","",VLOOKUP($G113,WPS!$D$1:$AL$995,20,0))</f>
        <v/>
      </c>
      <c r="AO113" s="563" t="str">
        <f>IF($G113="","",VLOOKUP($G113,WPS!$D$1:$AL$995,21,0))</f>
        <v/>
      </c>
      <c r="AP113" s="563" t="str">
        <f>IF($G113="","",VLOOKUP($G113,WPS!$D$1:$AL$995,22,0))</f>
        <v/>
      </c>
      <c r="AQ113" s="563" t="str">
        <f>IF($G113="","",VLOOKUP($G113,WPS!$D$1:$AL$995,23,0))</f>
        <v/>
      </c>
      <c r="AR113" s="563" t="str">
        <f>IF($G113="","",VLOOKUP($G113,WPS!$D$1:$AL$995,24,0))</f>
        <v/>
      </c>
      <c r="AS113" s="563" t="str">
        <f t="shared" si="107"/>
        <v/>
      </c>
      <c r="AT113" s="563" t="str">
        <f>IF($G113="","",VLOOKUP($G113,WPS!$D$1:$AL$995,29,0))</f>
        <v/>
      </c>
      <c r="AU113" s="563" t="str">
        <f>IF($G113="","",VLOOKUP($G113,WPS!$D$1:$AL$995,30,0))</f>
        <v/>
      </c>
      <c r="AV113" s="563" t="str">
        <f>IF($G113="","",VLOOKUP($G113,WPS!$D$1:$AL$995,31,0))</f>
        <v/>
      </c>
      <c r="AW113" s="563" t="str">
        <f t="shared" si="108"/>
        <v/>
      </c>
      <c r="AX113" s="563" t="str">
        <f>IF($G113="","",VLOOKUP($G113,WPS!$D$1:$AL$995,15,0))</f>
        <v/>
      </c>
      <c r="AY113" s="563" t="str">
        <f>IF($G113="","",VLOOKUP($G113,WPS!$D$1:$AX$995,44,0))</f>
        <v/>
      </c>
      <c r="AZ113" s="563" t="str">
        <f>IFERROR(VLOOKUP(I113,Feuil1!$O$4:$P$34,2,0),"")</f>
        <v/>
      </c>
      <c r="BA113" s="563"/>
      <c r="BB113" s="563" t="str">
        <f>IFERROR(VLOOKUP(I113,Feuil1!$O$4:$P$32,2,0),"")</f>
        <v/>
      </c>
      <c r="BC113" s="563" t="str">
        <f>IF($G113="","",VLOOKUP($G113,WPS!$D$1:$AL$995,2,0))</f>
        <v/>
      </c>
      <c r="BD113" s="509" t="str">
        <f>IF(M113='VT-PPL'!$Y$6,1,"")</f>
        <v/>
      </c>
      <c r="BE113" s="510" t="str">
        <f>IF(BD113="","",COUNTIF(BD$2:$BD113,BD113))</f>
        <v/>
      </c>
      <c r="BF113" s="509" t="str">
        <f>IF(P113='RT-PPL'!$Q$6,1,"")</f>
        <v/>
      </c>
      <c r="BG113" s="511" t="str">
        <f>IF(BF113="","",COUNTIF(BF$2:$BF113,BF113))</f>
        <v/>
      </c>
      <c r="BH113" s="508" t="str">
        <f>+IF(L113=HOMO!$K$4,1,"")</f>
        <v/>
      </c>
      <c r="BI113" s="510" t="str">
        <f>IF(BH113="","",COUNTIF(BH$2:$BH113,BH113))</f>
        <v/>
      </c>
      <c r="BJ113" s="509" t="str">
        <f>IF(AND(K113="A",M113=Prog!$L$12),1,"")</f>
        <v/>
      </c>
      <c r="BK113" s="510" t="str">
        <f>IF(BJ113="","",COUNTIF(BJ$2:$BJ113,BJ113))</f>
        <v/>
      </c>
      <c r="BL113" s="562">
        <v>108</v>
      </c>
    </row>
    <row r="114" spans="2:64" ht="18" customHeight="1">
      <c r="B114" s="486"/>
      <c r="C114" s="486"/>
      <c r="D114" s="486"/>
      <c r="E114" s="647"/>
      <c r="F114" s="647"/>
      <c r="G114" s="486"/>
      <c r="H114" s="486"/>
      <c r="I114" s="486"/>
      <c r="J114" s="486"/>
      <c r="K114" s="486"/>
      <c r="L114" s="487"/>
      <c r="M114" s="488"/>
      <c r="N114" s="486"/>
      <c r="O114" s="487"/>
      <c r="P114" s="486"/>
      <c r="Q114" s="357"/>
      <c r="R114" s="357"/>
      <c r="S114" s="486"/>
      <c r="T114" s="487"/>
      <c r="U114" s="563">
        <f t="shared" si="99"/>
        <v>0</v>
      </c>
      <c r="V114" s="563" t="str">
        <f>IF($G114="","",VLOOKUP($G114,WPS!$D$1:$AL$995,17,0))</f>
        <v/>
      </c>
      <c r="W114" s="563" t="str">
        <f>IF($G114="","",VLOOKUP($G114,WPS!$D$1:$AL$995,25,0))</f>
        <v/>
      </c>
      <c r="X114" s="563" t="str">
        <f>IF($G114="","",VLOOKUP($G114,WPS!$D$1:$AL$995,26,0))</f>
        <v/>
      </c>
      <c r="Y114" s="563" t="str">
        <f>IF($G114="","",VLOOKUP($G114,WPS!$D$1:$AL$995,27,0))</f>
        <v/>
      </c>
      <c r="Z114" s="563" t="str">
        <f>IF($G114="","",VLOOKUP($G114,WPS!$D$1:$AL$995,28,0))</f>
        <v/>
      </c>
      <c r="AA114" s="563" t="str">
        <f t="shared" si="100"/>
        <v/>
      </c>
      <c r="AB114" s="563" t="str">
        <f t="shared" si="101"/>
        <v/>
      </c>
      <c r="AC114" s="563" t="str">
        <f t="shared" si="102"/>
        <v/>
      </c>
      <c r="AD114" s="563" t="str">
        <f t="shared" si="103"/>
        <v/>
      </c>
      <c r="AE114" s="563" t="str">
        <f>IF(G114="","",VLOOKUP(G114,WPS!$D$1:$AH$4735,3,0))</f>
        <v/>
      </c>
      <c r="AF114" s="563" t="str">
        <f>IF(AND($G114&lt;&gt;"",$D114="API 1104"),H75,IF(AND($G114&lt;&gt;"",$D114="ASME IX"),VLOOKUP($G114,WPS!$D$1:$AZ$995,42,0),""))</f>
        <v/>
      </c>
      <c r="AG114" s="563" t="str">
        <f>IF(G114="","",VLOOKUP(G114,WPS!$D$1:$AH$4735,2,0))</f>
        <v/>
      </c>
      <c r="AH114" s="563" t="str">
        <f t="shared" si="104"/>
        <v/>
      </c>
      <c r="AI114" s="563" t="str">
        <f t="shared" si="105"/>
        <v/>
      </c>
      <c r="AJ114" s="563" t="s">
        <v>34</v>
      </c>
      <c r="AK114" s="563" t="str">
        <f t="shared" si="106"/>
        <v/>
      </c>
      <c r="AL114" s="563" t="str">
        <f>IF($G114="","",VLOOKUP($G114,WPS!$D$1:$AL$995,18,0))</f>
        <v/>
      </c>
      <c r="AM114" s="563" t="str">
        <f>IF($G114="","",VLOOKUP($G114,WPS!$D$1:$AL$995,19,0))</f>
        <v/>
      </c>
      <c r="AN114" s="563" t="str">
        <f>IF($G114="","",VLOOKUP($G114,WPS!$D$1:$AL$995,20,0))</f>
        <v/>
      </c>
      <c r="AO114" s="563" t="str">
        <f>IF($G114="","",VLOOKUP($G114,WPS!$D$1:$AL$995,21,0))</f>
        <v/>
      </c>
      <c r="AP114" s="563" t="str">
        <f>IF($G114="","",VLOOKUP($G114,WPS!$D$1:$AL$995,22,0))</f>
        <v/>
      </c>
      <c r="AQ114" s="563" t="str">
        <f>IF($G114="","",VLOOKUP($G114,WPS!$D$1:$AL$995,23,0))</f>
        <v/>
      </c>
      <c r="AR114" s="563" t="str">
        <f>IF($G114="","",VLOOKUP($G114,WPS!$D$1:$AL$995,24,0))</f>
        <v/>
      </c>
      <c r="AS114" s="563" t="str">
        <f t="shared" si="107"/>
        <v/>
      </c>
      <c r="AT114" s="563" t="str">
        <f>IF($G114="","",VLOOKUP($G114,WPS!$D$1:$AL$995,29,0))</f>
        <v/>
      </c>
      <c r="AU114" s="563" t="str">
        <f>IF($G114="","",VLOOKUP($G114,WPS!$D$1:$AL$995,30,0))</f>
        <v/>
      </c>
      <c r="AV114" s="563" t="str">
        <f>IF($G114="","",VLOOKUP($G114,WPS!$D$1:$AL$995,31,0))</f>
        <v/>
      </c>
      <c r="AW114" s="563" t="str">
        <f t="shared" si="108"/>
        <v/>
      </c>
      <c r="AX114" s="563" t="str">
        <f>IF($G114="","",VLOOKUP($G114,WPS!$D$1:$AL$995,15,0))</f>
        <v/>
      </c>
      <c r="AY114" s="563" t="str">
        <f>IF($G114="","",VLOOKUP($G114,WPS!$D$1:$AX$995,44,0))</f>
        <v/>
      </c>
      <c r="AZ114" s="563" t="str">
        <f>IFERROR(VLOOKUP(I114,Feuil1!$O$4:$P$34,2,0),"")</f>
        <v/>
      </c>
      <c r="BA114" s="563"/>
      <c r="BB114" s="563" t="str">
        <f>IFERROR(VLOOKUP(I114,Feuil1!$O$4:$P$32,2,0),"")</f>
        <v/>
      </c>
      <c r="BC114" s="563" t="str">
        <f>IF($G114="","",VLOOKUP($G114,WPS!$D$1:$AL$995,2,0))</f>
        <v/>
      </c>
      <c r="BD114" s="509" t="str">
        <f>IF(M114='VT-PPL'!$Y$6,1,"")</f>
        <v/>
      </c>
      <c r="BE114" s="510" t="str">
        <f>IF(BD114="","",COUNTIF(BD$2:$BD114,BD114))</f>
        <v/>
      </c>
      <c r="BF114" s="509" t="str">
        <f>IF(P114='RT-PPL'!$Q$6,1,"")</f>
        <v/>
      </c>
      <c r="BG114" s="511" t="str">
        <f>IF(BF114="","",COUNTIF(BF$2:$BF114,BF114))</f>
        <v/>
      </c>
      <c r="BH114" s="508" t="str">
        <f>+IF(L114=HOMO!$K$4,1,"")</f>
        <v/>
      </c>
      <c r="BI114" s="510" t="str">
        <f>IF(BH114="","",COUNTIF(BH$2:$BH114,BH114))</f>
        <v/>
      </c>
      <c r="BJ114" s="509" t="str">
        <f>IF(AND(K114="A",M114=Prog!$L$12),1,"")</f>
        <v/>
      </c>
      <c r="BK114" s="510" t="str">
        <f>IF(BJ114="","",COUNTIF(BJ$2:$BJ114,BJ114))</f>
        <v/>
      </c>
      <c r="BL114" s="562">
        <v>109</v>
      </c>
    </row>
    <row r="115" spans="2:64" ht="18" customHeight="1">
      <c r="B115" s="486"/>
      <c r="C115" s="486"/>
      <c r="D115" s="486"/>
      <c r="E115" s="647"/>
      <c r="F115" s="647"/>
      <c r="G115" s="486"/>
      <c r="H115" s="486"/>
      <c r="I115" s="486"/>
      <c r="J115" s="486"/>
      <c r="K115" s="486"/>
      <c r="L115" s="487"/>
      <c r="M115" s="488"/>
      <c r="N115" s="486"/>
      <c r="O115" s="487"/>
      <c r="P115" s="486"/>
      <c r="Q115" s="357"/>
      <c r="R115" s="357"/>
      <c r="S115" s="486"/>
      <c r="T115" s="487"/>
      <c r="U115" s="563">
        <f t="shared" si="99"/>
        <v>0</v>
      </c>
      <c r="V115" s="563" t="str">
        <f>IF($G115="","",VLOOKUP($G115,WPS!$D$1:$AL$995,17,0))</f>
        <v/>
      </c>
      <c r="W115" s="563" t="str">
        <f>IF($G115="","",VLOOKUP($G115,WPS!$D$1:$AL$995,25,0))</f>
        <v/>
      </c>
      <c r="X115" s="563" t="str">
        <f>IF($G115="","",VLOOKUP($G115,WPS!$D$1:$AL$995,26,0))</f>
        <v/>
      </c>
      <c r="Y115" s="563" t="str">
        <f>IF($G115="","",VLOOKUP($G115,WPS!$D$1:$AL$995,27,0))</f>
        <v/>
      </c>
      <c r="Z115" s="563" t="str">
        <f>IF($G115="","",VLOOKUP($G115,WPS!$D$1:$AL$995,28,0))</f>
        <v/>
      </c>
      <c r="AA115" s="563" t="str">
        <f t="shared" si="100"/>
        <v/>
      </c>
      <c r="AB115" s="563" t="str">
        <f t="shared" si="101"/>
        <v/>
      </c>
      <c r="AC115" s="563" t="str">
        <f t="shared" si="102"/>
        <v/>
      </c>
      <c r="AD115" s="563" t="str">
        <f t="shared" si="103"/>
        <v/>
      </c>
      <c r="AE115" s="563" t="str">
        <f>IF(G115="","",VLOOKUP(G115,WPS!$D$1:$AH$4735,3,0))</f>
        <v/>
      </c>
      <c r="AF115" s="563" t="str">
        <f>IF(AND($G115&lt;&gt;"",$D115="API 1104"),H76,IF(AND($G115&lt;&gt;"",$D115="ASME IX"),VLOOKUP($G115,WPS!$D$1:$AZ$995,42,0),""))</f>
        <v/>
      </c>
      <c r="AG115" s="563" t="str">
        <f>IF(G115="","",VLOOKUP(G115,WPS!$D$1:$AH$4735,2,0))</f>
        <v/>
      </c>
      <c r="AH115" s="563" t="str">
        <f t="shared" si="104"/>
        <v/>
      </c>
      <c r="AI115" s="563" t="str">
        <f t="shared" si="105"/>
        <v/>
      </c>
      <c r="AJ115" s="563" t="s">
        <v>34</v>
      </c>
      <c r="AK115" s="563" t="str">
        <f t="shared" si="106"/>
        <v/>
      </c>
      <c r="AL115" s="563" t="str">
        <f>IF($G115="","",VLOOKUP($G115,WPS!$D$1:$AL$995,18,0))</f>
        <v/>
      </c>
      <c r="AM115" s="563" t="str">
        <f>IF($G115="","",VLOOKUP($G115,WPS!$D$1:$AL$995,19,0))</f>
        <v/>
      </c>
      <c r="AN115" s="563" t="str">
        <f>IF($G115="","",VLOOKUP($G115,WPS!$D$1:$AL$995,20,0))</f>
        <v/>
      </c>
      <c r="AO115" s="563" t="str">
        <f>IF($G115="","",VLOOKUP($G115,WPS!$D$1:$AL$995,21,0))</f>
        <v/>
      </c>
      <c r="AP115" s="563" t="str">
        <f>IF($G115="","",VLOOKUP($G115,WPS!$D$1:$AL$995,22,0))</f>
        <v/>
      </c>
      <c r="AQ115" s="563" t="str">
        <f>IF($G115="","",VLOOKUP($G115,WPS!$D$1:$AL$995,23,0))</f>
        <v/>
      </c>
      <c r="AR115" s="563" t="str">
        <f>IF($G115="","",VLOOKUP($G115,WPS!$D$1:$AL$995,24,0))</f>
        <v/>
      </c>
      <c r="AS115" s="563" t="str">
        <f t="shared" si="107"/>
        <v/>
      </c>
      <c r="AT115" s="563" t="str">
        <f>IF($G115="","",VLOOKUP($G115,WPS!$D$1:$AL$995,29,0))</f>
        <v/>
      </c>
      <c r="AU115" s="563" t="str">
        <f>IF($G115="","",VLOOKUP($G115,WPS!$D$1:$AL$995,30,0))</f>
        <v/>
      </c>
      <c r="AV115" s="563" t="str">
        <f>IF($G115="","",VLOOKUP($G115,WPS!$D$1:$AL$995,31,0))</f>
        <v/>
      </c>
      <c r="AW115" s="563" t="str">
        <f t="shared" si="108"/>
        <v/>
      </c>
      <c r="AX115" s="563" t="str">
        <f>IF($G115="","",VLOOKUP($G115,WPS!$D$1:$AL$995,15,0))</f>
        <v/>
      </c>
      <c r="AY115" s="563" t="str">
        <f>IF($G115="","",VLOOKUP($G115,WPS!$D$1:$AX$995,44,0))</f>
        <v/>
      </c>
      <c r="AZ115" s="563" t="str">
        <f>IFERROR(VLOOKUP(I115,Feuil1!$O$4:$P$34,2,0),"")</f>
        <v/>
      </c>
      <c r="BA115" s="563"/>
      <c r="BB115" s="563" t="str">
        <f>IFERROR(VLOOKUP(I115,Feuil1!$O$4:$P$32,2,0),"")</f>
        <v/>
      </c>
      <c r="BC115" s="563" t="str">
        <f>IF($G115="","",VLOOKUP($G115,WPS!$D$1:$AL$995,2,0))</f>
        <v/>
      </c>
      <c r="BD115" s="509" t="str">
        <f>IF(M115='VT-PPL'!$Y$6,1,"")</f>
        <v/>
      </c>
      <c r="BE115" s="510" t="str">
        <f>IF(BD115="","",COUNTIF(BD$2:$BD115,BD115))</f>
        <v/>
      </c>
      <c r="BF115" s="509" t="str">
        <f>IF(P115='RT-PPL'!$Q$6,1,"")</f>
        <v/>
      </c>
      <c r="BG115" s="511" t="str">
        <f>IF(BF115="","",COUNTIF(BF$2:$BF115,BF115))</f>
        <v/>
      </c>
      <c r="BH115" s="508" t="str">
        <f>+IF(L115=HOMO!$K$4,1,"")</f>
        <v/>
      </c>
      <c r="BI115" s="510" t="str">
        <f>IF(BH115="","",COUNTIF(BH$2:$BH115,BH115))</f>
        <v/>
      </c>
      <c r="BJ115" s="509" t="str">
        <f>IF(AND(K115="A",M115=Prog!$L$12),1,"")</f>
        <v/>
      </c>
      <c r="BK115" s="510" t="str">
        <f>IF(BJ115="","",COUNTIF(BJ$2:$BJ115,BJ115))</f>
        <v/>
      </c>
      <c r="BL115" s="562">
        <v>110</v>
      </c>
    </row>
    <row r="116" spans="2:64" ht="18" customHeight="1">
      <c r="B116" s="486"/>
      <c r="C116" s="486"/>
      <c r="D116" s="486"/>
      <c r="E116" s="647"/>
      <c r="F116" s="647"/>
      <c r="G116" s="486"/>
      <c r="H116" s="486"/>
      <c r="I116" s="486"/>
      <c r="J116" s="486"/>
      <c r="K116" s="486"/>
      <c r="L116" s="487"/>
      <c r="M116" s="488"/>
      <c r="N116" s="486"/>
      <c r="O116" s="487"/>
      <c r="P116" s="486"/>
      <c r="Q116" s="357"/>
      <c r="R116" s="357"/>
      <c r="S116" s="486"/>
      <c r="T116" s="487"/>
      <c r="U116" s="487"/>
      <c r="V116" s="486"/>
      <c r="W116" s="486"/>
      <c r="X116" s="486"/>
      <c r="Y116" s="486"/>
      <c r="Z116" s="486"/>
      <c r="AA116" s="486"/>
      <c r="AB116" s="486"/>
      <c r="AC116" s="486"/>
      <c r="AD116" s="486"/>
      <c r="AE116" s="486"/>
      <c r="AF116" s="486"/>
      <c r="AG116" s="486"/>
      <c r="AH116" s="486"/>
      <c r="AI116" s="486"/>
      <c r="AJ116" s="486"/>
      <c r="AK116" s="486"/>
      <c r="AL116" s="486"/>
      <c r="AM116" s="486"/>
      <c r="AN116" s="486"/>
      <c r="AO116" s="486"/>
      <c r="AP116" s="486"/>
      <c r="AQ116" s="486"/>
      <c r="AR116" s="486"/>
      <c r="AS116" s="486"/>
      <c r="AT116" s="486"/>
      <c r="AU116" s="486"/>
      <c r="AV116" s="486"/>
      <c r="AW116" s="486"/>
      <c r="AX116" s="486"/>
      <c r="AY116" s="486"/>
      <c r="AZ116" s="486"/>
      <c r="BA116" s="486"/>
      <c r="BB116" s="486"/>
      <c r="BD116" s="509" t="str">
        <f>IF(M116='VT-PPL'!$Y$6,1,"")</f>
        <v/>
      </c>
      <c r="BE116" s="510" t="str">
        <f>IF(BD116="","",COUNTIF(BD$2:$BD116,BD116))</f>
        <v/>
      </c>
      <c r="BF116" s="509" t="str">
        <f>IF(P116='RT-PPL'!$Q$6,1,"")</f>
        <v/>
      </c>
      <c r="BG116" s="511" t="str">
        <f>IF(BF116="","",COUNTIF(BF$2:$BF116,BF116))</f>
        <v/>
      </c>
      <c r="BH116" s="508" t="str">
        <f>+IF(L116=HOMO!$K$4,1,"")</f>
        <v/>
      </c>
      <c r="BI116" s="510" t="str">
        <f>IF(BH116="","",COUNTIF(BH$2:$BH116,BH116))</f>
        <v/>
      </c>
      <c r="BJ116" s="509" t="str">
        <f>IF(AND(K116="A",M116=Prog!$L$12),1,"")</f>
        <v/>
      </c>
      <c r="BK116" s="510" t="str">
        <f>IF(BJ116="","",COUNTIF(BJ$2:$BJ116,BJ116))</f>
        <v/>
      </c>
      <c r="BL116" s="562">
        <v>111</v>
      </c>
    </row>
    <row r="117" spans="2:64" ht="18" customHeight="1">
      <c r="B117" s="486"/>
      <c r="C117" s="486"/>
      <c r="D117" s="486"/>
      <c r="E117" s="647"/>
      <c r="F117" s="647"/>
      <c r="G117" s="486"/>
      <c r="H117" s="486"/>
      <c r="I117" s="486"/>
      <c r="J117" s="486"/>
      <c r="K117" s="486"/>
      <c r="L117" s="487"/>
      <c r="M117" s="488"/>
      <c r="N117" s="486"/>
      <c r="O117" s="487"/>
      <c r="P117" s="486"/>
      <c r="Q117" s="357"/>
      <c r="R117" s="357"/>
      <c r="S117" s="486"/>
      <c r="T117" s="487"/>
      <c r="U117" s="487"/>
      <c r="V117" s="486"/>
      <c r="W117" s="486"/>
      <c r="X117" s="486"/>
      <c r="Y117" s="486"/>
      <c r="Z117" s="486"/>
      <c r="AA117" s="486"/>
      <c r="AB117" s="486"/>
      <c r="AC117" s="486"/>
      <c r="AD117" s="486"/>
      <c r="AE117" s="486"/>
      <c r="AF117" s="486"/>
      <c r="AG117" s="486"/>
      <c r="AH117" s="486"/>
      <c r="AI117" s="486"/>
      <c r="AJ117" s="486"/>
      <c r="AK117" s="486"/>
      <c r="AL117" s="486"/>
      <c r="AM117" s="486"/>
      <c r="AN117" s="486"/>
      <c r="AO117" s="486"/>
      <c r="AP117" s="486"/>
      <c r="AQ117" s="486"/>
      <c r="AR117" s="486"/>
      <c r="AS117" s="486"/>
      <c r="AT117" s="486"/>
      <c r="AU117" s="486"/>
      <c r="AV117" s="486"/>
      <c r="AW117" s="486"/>
      <c r="AX117" s="486"/>
      <c r="AY117" s="486"/>
      <c r="AZ117" s="486"/>
      <c r="BA117" s="486"/>
      <c r="BB117" s="486"/>
      <c r="BD117" s="509" t="str">
        <f>IF(M117='VT-PPL'!$Y$6,1,"")</f>
        <v/>
      </c>
      <c r="BE117" s="510" t="str">
        <f>IF(BD117="","",COUNTIF(BD$2:$BD117,BD117))</f>
        <v/>
      </c>
      <c r="BF117" s="509" t="str">
        <f>IF(P117='RT-PPL'!$Q$6,1,"")</f>
        <v/>
      </c>
      <c r="BG117" s="511" t="str">
        <f>IF(BF117="","",COUNTIF(BF$2:$BF117,BF117))</f>
        <v/>
      </c>
      <c r="BH117" s="508" t="str">
        <f>+IF(L117=HOMO!$K$4,1,"")</f>
        <v/>
      </c>
      <c r="BI117" s="510" t="str">
        <f>IF(BH117="","",COUNTIF(BH$2:$BH117,BH117))</f>
        <v/>
      </c>
      <c r="BJ117" s="509" t="str">
        <f>IF(AND(K117="A",M117=Prog!$L$12),1,"")</f>
        <v/>
      </c>
      <c r="BK117" s="510" t="str">
        <f>IF(BJ117="","",COUNTIF(BJ$2:$BJ117,BJ117))</f>
        <v/>
      </c>
      <c r="BL117" s="562">
        <v>112</v>
      </c>
    </row>
    <row r="118" spans="2:64" ht="18" customHeight="1">
      <c r="B118" s="486"/>
      <c r="C118" s="486"/>
      <c r="D118" s="486"/>
      <c r="E118" s="647"/>
      <c r="F118" s="647"/>
      <c r="G118" s="486"/>
      <c r="H118" s="486"/>
      <c r="I118" s="486"/>
      <c r="J118" s="486"/>
      <c r="K118" s="486"/>
      <c r="L118" s="487"/>
      <c r="M118" s="488"/>
      <c r="N118" s="486"/>
      <c r="O118" s="487"/>
      <c r="P118" s="486"/>
      <c r="Q118" s="357"/>
      <c r="R118" s="357"/>
      <c r="S118" s="486"/>
      <c r="T118" s="487"/>
      <c r="U118" s="487"/>
      <c r="V118" s="486"/>
      <c r="W118" s="486"/>
      <c r="X118" s="486"/>
      <c r="Y118" s="486"/>
      <c r="Z118" s="486"/>
      <c r="AA118" s="486"/>
      <c r="AB118" s="486"/>
      <c r="AC118" s="486"/>
      <c r="AD118" s="486"/>
      <c r="AE118" s="486"/>
      <c r="AF118" s="486"/>
      <c r="AG118" s="486"/>
      <c r="AH118" s="486"/>
      <c r="AI118" s="486"/>
      <c r="AJ118" s="486"/>
      <c r="AK118" s="486"/>
      <c r="AL118" s="486"/>
      <c r="AM118" s="486"/>
      <c r="AN118" s="486"/>
      <c r="AO118" s="486"/>
      <c r="AP118" s="486"/>
      <c r="AQ118" s="486"/>
      <c r="AR118" s="486"/>
      <c r="AS118" s="486"/>
      <c r="AT118" s="486"/>
      <c r="AU118" s="486"/>
      <c r="AV118" s="486"/>
      <c r="AW118" s="486"/>
      <c r="AX118" s="486"/>
      <c r="AY118" s="486"/>
      <c r="AZ118" s="486"/>
      <c r="BA118" s="486"/>
      <c r="BB118" s="486"/>
      <c r="BD118" s="509" t="str">
        <f>IF(M118='VT-PPL'!$Y$6,1,"")</f>
        <v/>
      </c>
      <c r="BE118" s="510" t="str">
        <f>IF(BD118="","",COUNTIF(BD$2:$BD118,BD118))</f>
        <v/>
      </c>
      <c r="BF118" s="509" t="str">
        <f>IF(P118='RT-PPL'!$Q$6,1,"")</f>
        <v/>
      </c>
      <c r="BG118" s="511" t="str">
        <f>IF(BF118="","",COUNTIF(BF$2:$BF118,BF118))</f>
        <v/>
      </c>
      <c r="BH118" s="508" t="str">
        <f>+IF(L118=HOMO!$K$4,1,"")</f>
        <v/>
      </c>
      <c r="BI118" s="510" t="str">
        <f>IF(BH118="","",COUNTIF(BH$2:$BH118,BH118))</f>
        <v/>
      </c>
      <c r="BJ118" s="509" t="str">
        <f>IF(AND(K118="A",M118=Prog!$L$12),1,"")</f>
        <v/>
      </c>
      <c r="BK118" s="510" t="str">
        <f>IF(BJ118="","",COUNTIF(BJ$2:$BJ118,BJ118))</f>
        <v/>
      </c>
      <c r="BL118" s="562">
        <v>113</v>
      </c>
    </row>
    <row r="119" spans="2:64" ht="18" customHeight="1">
      <c r="B119" s="486"/>
      <c r="C119" s="486"/>
      <c r="D119" s="486"/>
      <c r="E119" s="647"/>
      <c r="F119" s="647"/>
      <c r="G119" s="486"/>
      <c r="H119" s="486"/>
      <c r="I119" s="486"/>
      <c r="J119" s="486"/>
      <c r="K119" s="486"/>
      <c r="L119" s="487"/>
      <c r="M119" s="488"/>
      <c r="N119" s="486"/>
      <c r="O119" s="487"/>
      <c r="P119" s="486"/>
      <c r="Q119" s="357"/>
      <c r="R119" s="357"/>
      <c r="S119" s="486"/>
      <c r="T119" s="487"/>
      <c r="U119" s="487"/>
      <c r="V119" s="486"/>
      <c r="W119" s="486"/>
      <c r="X119" s="486"/>
      <c r="Y119" s="486"/>
      <c r="Z119" s="486"/>
      <c r="AA119" s="486"/>
      <c r="AB119" s="486"/>
      <c r="AC119" s="486"/>
      <c r="AD119" s="486"/>
      <c r="AE119" s="486"/>
      <c r="AF119" s="486"/>
      <c r="AG119" s="486"/>
      <c r="AH119" s="486"/>
      <c r="AI119" s="486"/>
      <c r="AJ119" s="486"/>
      <c r="AK119" s="486"/>
      <c r="AL119" s="486"/>
      <c r="AM119" s="486"/>
      <c r="AN119" s="486"/>
      <c r="AO119" s="486"/>
      <c r="AP119" s="486"/>
      <c r="AQ119" s="486"/>
      <c r="AR119" s="486"/>
      <c r="AS119" s="486"/>
      <c r="AT119" s="486"/>
      <c r="AU119" s="486"/>
      <c r="AV119" s="486"/>
      <c r="AW119" s="486"/>
      <c r="AX119" s="486"/>
      <c r="AY119" s="486"/>
      <c r="AZ119" s="486"/>
      <c r="BA119" s="486"/>
      <c r="BB119" s="486"/>
      <c r="BD119" s="509" t="str">
        <f>IF(M119='VT-PPL'!$Y$6,1,"")</f>
        <v/>
      </c>
      <c r="BE119" s="510" t="str">
        <f>IF(BD119="","",COUNTIF(BD$2:$BD119,BD119))</f>
        <v/>
      </c>
      <c r="BF119" s="509" t="str">
        <f>IF(P119='RT-PPL'!$Q$6,1,"")</f>
        <v/>
      </c>
      <c r="BG119" s="511" t="str">
        <f>IF(BF119="","",COUNTIF(BF$2:$BF119,BF119))</f>
        <v/>
      </c>
      <c r="BH119" s="508" t="str">
        <f>+IF(L119=HOMO!$K$4,1,"")</f>
        <v/>
      </c>
      <c r="BI119" s="510" t="str">
        <f>IF(BH119="","",COUNTIF(BH$2:$BH119,BH119))</f>
        <v/>
      </c>
      <c r="BJ119" s="509" t="str">
        <f>IF(AND(K119="A",M119=Prog!$L$12),1,"")</f>
        <v/>
      </c>
      <c r="BK119" s="510" t="str">
        <f>IF(BJ119="","",COUNTIF(BJ$2:$BJ119,BJ119))</f>
        <v/>
      </c>
      <c r="BL119" s="562">
        <v>114</v>
      </c>
    </row>
    <row r="120" spans="2:64" ht="18" customHeight="1">
      <c r="B120" s="486"/>
      <c r="C120" s="486"/>
      <c r="D120" s="486"/>
      <c r="E120" s="647"/>
      <c r="F120" s="647"/>
      <c r="G120" s="486"/>
      <c r="H120" s="486"/>
      <c r="I120" s="486"/>
      <c r="J120" s="486"/>
      <c r="K120" s="486"/>
      <c r="L120" s="487"/>
      <c r="M120" s="488"/>
      <c r="N120" s="486"/>
      <c r="O120" s="487"/>
      <c r="P120" s="486"/>
      <c r="Q120" s="357"/>
      <c r="R120" s="357"/>
      <c r="S120" s="486"/>
      <c r="T120" s="487"/>
      <c r="U120" s="487"/>
      <c r="V120" s="486"/>
      <c r="W120" s="486"/>
      <c r="X120" s="486"/>
      <c r="Y120" s="486"/>
      <c r="Z120" s="486"/>
      <c r="AA120" s="486"/>
      <c r="AB120" s="486"/>
      <c r="AC120" s="486"/>
      <c r="AD120" s="486"/>
      <c r="AE120" s="486"/>
      <c r="AF120" s="486"/>
      <c r="AG120" s="486"/>
      <c r="AH120" s="486"/>
      <c r="AI120" s="486"/>
      <c r="AJ120" s="486"/>
      <c r="AK120" s="486"/>
      <c r="AL120" s="486"/>
      <c r="AM120" s="486"/>
      <c r="AN120" s="486"/>
      <c r="AO120" s="486"/>
      <c r="AP120" s="486"/>
      <c r="AQ120" s="486"/>
      <c r="AR120" s="486"/>
      <c r="AS120" s="486"/>
      <c r="AT120" s="486"/>
      <c r="AU120" s="486"/>
      <c r="AV120" s="486"/>
      <c r="AW120" s="486"/>
      <c r="AX120" s="486"/>
      <c r="AY120" s="486"/>
      <c r="AZ120" s="486"/>
      <c r="BA120" s="486"/>
      <c r="BB120" s="486"/>
      <c r="BD120" s="509" t="str">
        <f>IF(M120='VT-PPL'!$Y$6,1,"")</f>
        <v/>
      </c>
      <c r="BE120" s="510" t="str">
        <f>IF(BD120="","",COUNTIF(BD$2:$BD120,BD120))</f>
        <v/>
      </c>
      <c r="BF120" s="509" t="str">
        <f>IF(P120='RT-PPL'!$Q$6,1,"")</f>
        <v/>
      </c>
      <c r="BG120" s="511" t="str">
        <f>IF(BF120="","",COUNTIF(BF$2:$BF120,BF120))</f>
        <v/>
      </c>
      <c r="BH120" s="508" t="str">
        <f>+IF(L120=HOMO!$K$4,1,"")</f>
        <v/>
      </c>
      <c r="BI120" s="510" t="str">
        <f>IF(BH120="","",COUNTIF(BH$2:$BH120,BH120))</f>
        <v/>
      </c>
      <c r="BJ120" s="509" t="str">
        <f>IF(AND(K120="A",M120=Prog!$L$12),1,"")</f>
        <v/>
      </c>
      <c r="BK120" s="510" t="str">
        <f>IF(BJ120="","",COUNTIF(BJ$2:$BJ120,BJ120))</f>
        <v/>
      </c>
      <c r="BL120" s="562">
        <v>115</v>
      </c>
    </row>
    <row r="121" spans="2:64" ht="18" customHeight="1">
      <c r="B121" s="486"/>
      <c r="C121" s="486"/>
      <c r="D121" s="486"/>
      <c r="E121" s="647"/>
      <c r="F121" s="647"/>
      <c r="G121" s="486"/>
      <c r="H121" s="486"/>
      <c r="I121" s="486"/>
      <c r="J121" s="486"/>
      <c r="K121" s="486"/>
      <c r="L121" s="487"/>
      <c r="M121" s="488"/>
      <c r="N121" s="486"/>
      <c r="O121" s="487"/>
      <c r="P121" s="486"/>
      <c r="Q121" s="357"/>
      <c r="R121" s="357"/>
      <c r="S121" s="486"/>
      <c r="T121" s="487"/>
      <c r="U121" s="487"/>
      <c r="V121" s="486"/>
      <c r="W121" s="486"/>
      <c r="X121" s="486"/>
      <c r="Y121" s="486"/>
      <c r="Z121" s="486"/>
      <c r="AA121" s="486"/>
      <c r="AB121" s="486"/>
      <c r="AC121" s="486"/>
      <c r="AD121" s="486"/>
      <c r="AE121" s="486"/>
      <c r="AF121" s="486"/>
      <c r="AG121" s="486"/>
      <c r="AH121" s="486"/>
      <c r="AI121" s="486"/>
      <c r="AJ121" s="486"/>
      <c r="AK121" s="486"/>
      <c r="AL121" s="486"/>
      <c r="AM121" s="486"/>
      <c r="AN121" s="486"/>
      <c r="AO121" s="486"/>
      <c r="AP121" s="486"/>
      <c r="AQ121" s="486"/>
      <c r="AR121" s="486"/>
      <c r="AS121" s="486"/>
      <c r="AT121" s="486"/>
      <c r="AU121" s="486"/>
      <c r="AV121" s="486"/>
      <c r="AW121" s="486"/>
      <c r="AX121" s="486"/>
      <c r="AY121" s="486"/>
      <c r="AZ121" s="486"/>
      <c r="BA121" s="486"/>
      <c r="BB121" s="486"/>
      <c r="BD121" s="509" t="str">
        <f>IF(M121='VT-PPL'!$Y$6,1,"")</f>
        <v/>
      </c>
      <c r="BE121" s="510" t="str">
        <f>IF(BD121="","",COUNTIF(BD$2:$BD121,BD121))</f>
        <v/>
      </c>
      <c r="BF121" s="509" t="str">
        <f>IF(P121='RT-PPL'!$Q$6,1,"")</f>
        <v/>
      </c>
      <c r="BG121" s="511" t="str">
        <f>IF(BF121="","",COUNTIF(BF$2:$BF121,BF121))</f>
        <v/>
      </c>
      <c r="BH121" s="508" t="str">
        <f>+IF(L121=HOMO!$K$4,1,"")</f>
        <v/>
      </c>
      <c r="BI121" s="510" t="str">
        <f>IF(BH121="","",COUNTIF(BH$2:$BH121,BH121))</f>
        <v/>
      </c>
      <c r="BJ121" s="509" t="str">
        <f>IF(AND(K121="A",M121=Prog!$L$12),1,"")</f>
        <v/>
      </c>
      <c r="BK121" s="510" t="str">
        <f>IF(BJ121="","",COUNTIF(BJ$2:$BJ121,BJ121))</f>
        <v/>
      </c>
      <c r="BL121" s="562">
        <v>116</v>
      </c>
    </row>
    <row r="122" spans="2:64" ht="18" customHeight="1">
      <c r="B122" s="486"/>
      <c r="C122" s="486"/>
      <c r="D122" s="486"/>
      <c r="E122" s="647"/>
      <c r="F122" s="647"/>
      <c r="G122" s="486"/>
      <c r="H122" s="486"/>
      <c r="I122" s="486"/>
      <c r="J122" s="486"/>
      <c r="K122" s="486"/>
      <c r="L122" s="487"/>
      <c r="M122" s="488"/>
      <c r="N122" s="486"/>
      <c r="O122" s="487"/>
      <c r="P122" s="486"/>
      <c r="Q122" s="357"/>
      <c r="R122" s="357"/>
      <c r="S122" s="486"/>
      <c r="T122" s="487"/>
      <c r="U122" s="487"/>
      <c r="V122" s="486"/>
      <c r="W122" s="486"/>
      <c r="X122" s="486"/>
      <c r="Y122" s="486"/>
      <c r="Z122" s="486"/>
      <c r="AA122" s="486"/>
      <c r="AB122" s="486"/>
      <c r="AC122" s="486"/>
      <c r="AD122" s="486"/>
      <c r="AE122" s="486"/>
      <c r="AF122" s="486"/>
      <c r="AG122" s="486"/>
      <c r="AH122" s="486"/>
      <c r="AI122" s="486"/>
      <c r="AJ122" s="486"/>
      <c r="AK122" s="486"/>
      <c r="AL122" s="486"/>
      <c r="AM122" s="486"/>
      <c r="AN122" s="486"/>
      <c r="AO122" s="486"/>
      <c r="AP122" s="486"/>
      <c r="AQ122" s="486"/>
      <c r="AR122" s="486"/>
      <c r="AS122" s="486"/>
      <c r="AT122" s="486"/>
      <c r="AU122" s="486"/>
      <c r="AV122" s="486"/>
      <c r="AW122" s="486"/>
      <c r="AX122" s="486"/>
      <c r="AY122" s="486"/>
      <c r="AZ122" s="486"/>
      <c r="BA122" s="486"/>
      <c r="BB122" s="486"/>
    </row>
    <row r="123" spans="2:64" ht="18" customHeight="1">
      <c r="B123" s="486"/>
      <c r="C123" s="486"/>
      <c r="D123" s="486"/>
      <c r="E123" s="647"/>
      <c r="F123" s="647"/>
      <c r="G123" s="486"/>
      <c r="H123" s="486"/>
      <c r="I123" s="486"/>
      <c r="J123" s="486"/>
      <c r="K123" s="486"/>
      <c r="L123" s="487"/>
      <c r="M123" s="488"/>
      <c r="N123" s="486"/>
      <c r="O123" s="487"/>
      <c r="P123" s="486"/>
      <c r="Q123" s="357"/>
      <c r="R123" s="357"/>
      <c r="S123" s="486"/>
      <c r="T123" s="487"/>
      <c r="U123" s="487"/>
      <c r="V123" s="486"/>
      <c r="W123" s="486"/>
      <c r="X123" s="486"/>
      <c r="Y123" s="486"/>
      <c r="Z123" s="486"/>
      <c r="AA123" s="486"/>
      <c r="AB123" s="486"/>
      <c r="AC123" s="486"/>
      <c r="AD123" s="486"/>
      <c r="AE123" s="486"/>
      <c r="AF123" s="486"/>
      <c r="AG123" s="486"/>
      <c r="AH123" s="486"/>
      <c r="AI123" s="486"/>
      <c r="AJ123" s="486"/>
      <c r="AK123" s="486"/>
      <c r="AL123" s="486"/>
      <c r="AM123" s="486"/>
      <c r="AN123" s="486"/>
      <c r="AO123" s="486"/>
      <c r="AP123" s="486"/>
      <c r="AQ123" s="486"/>
      <c r="AR123" s="486"/>
      <c r="AS123" s="486"/>
      <c r="AT123" s="486"/>
      <c r="AU123" s="486"/>
      <c r="AV123" s="486"/>
      <c r="AW123" s="486"/>
      <c r="AX123" s="486"/>
      <c r="AY123" s="486"/>
      <c r="AZ123" s="486"/>
      <c r="BA123" s="486"/>
      <c r="BB123" s="486"/>
    </row>
    <row r="124" spans="2:64" ht="18" customHeight="1">
      <c r="B124" s="486"/>
      <c r="C124" s="486"/>
      <c r="D124" s="486"/>
      <c r="E124" s="647"/>
      <c r="F124" s="647"/>
      <c r="G124" s="486"/>
      <c r="H124" s="486"/>
      <c r="I124" s="486"/>
      <c r="J124" s="486"/>
      <c r="K124" s="486"/>
      <c r="L124" s="487"/>
      <c r="M124" s="488"/>
      <c r="N124" s="486"/>
      <c r="O124" s="487"/>
      <c r="P124" s="486"/>
      <c r="Q124" s="357"/>
      <c r="R124" s="357"/>
      <c r="S124" s="486"/>
      <c r="T124" s="487"/>
      <c r="U124" s="487"/>
      <c r="V124" s="486"/>
      <c r="W124" s="486"/>
      <c r="X124" s="486"/>
      <c r="Y124" s="486"/>
      <c r="Z124" s="486"/>
      <c r="AA124" s="486"/>
      <c r="AB124" s="486"/>
      <c r="AC124" s="486"/>
      <c r="AD124" s="486"/>
      <c r="AE124" s="486"/>
      <c r="AF124" s="486"/>
      <c r="AG124" s="486"/>
      <c r="AH124" s="486"/>
      <c r="AI124" s="486"/>
      <c r="AJ124" s="486"/>
      <c r="AK124" s="486"/>
      <c r="AL124" s="486"/>
      <c r="AM124" s="486"/>
      <c r="AN124" s="486"/>
      <c r="AO124" s="486"/>
      <c r="AP124" s="486"/>
      <c r="AQ124" s="486"/>
      <c r="AR124" s="486"/>
      <c r="AS124" s="486"/>
      <c r="AT124" s="486"/>
      <c r="AU124" s="486"/>
      <c r="AV124" s="486"/>
      <c r="AW124" s="486"/>
      <c r="AX124" s="486"/>
      <c r="AY124" s="486"/>
      <c r="AZ124" s="486"/>
      <c r="BA124" s="486"/>
      <c r="BB124" s="486"/>
    </row>
    <row r="125" spans="2:64" ht="18" customHeight="1">
      <c r="B125" s="486"/>
      <c r="C125" s="486"/>
      <c r="D125" s="486"/>
      <c r="E125" s="647"/>
      <c r="F125" s="647"/>
      <c r="G125" s="486"/>
      <c r="H125" s="486"/>
      <c r="I125" s="486"/>
      <c r="J125" s="486"/>
      <c r="K125" s="486"/>
      <c r="L125" s="487"/>
      <c r="M125" s="488"/>
      <c r="N125" s="486"/>
      <c r="O125" s="487"/>
      <c r="P125" s="486"/>
      <c r="Q125" s="357"/>
      <c r="R125" s="357"/>
      <c r="S125" s="486"/>
      <c r="T125" s="487"/>
      <c r="U125" s="487"/>
      <c r="V125" s="486"/>
      <c r="W125" s="486"/>
      <c r="X125" s="486"/>
      <c r="Y125" s="486"/>
      <c r="Z125" s="486"/>
      <c r="AA125" s="486"/>
      <c r="AB125" s="486"/>
      <c r="AC125" s="486"/>
      <c r="AD125" s="486"/>
      <c r="AE125" s="486"/>
      <c r="AF125" s="486"/>
      <c r="AG125" s="486"/>
      <c r="AH125" s="486"/>
      <c r="AI125" s="486"/>
      <c r="AJ125" s="486"/>
      <c r="AK125" s="486"/>
      <c r="AL125" s="486"/>
      <c r="AM125" s="486"/>
      <c r="AN125" s="486"/>
      <c r="AO125" s="486"/>
      <c r="AP125" s="486"/>
      <c r="AQ125" s="486"/>
      <c r="AR125" s="486"/>
      <c r="AS125" s="486"/>
      <c r="AT125" s="486"/>
      <c r="AU125" s="486"/>
      <c r="AV125" s="486"/>
      <c r="AW125" s="486"/>
      <c r="AX125" s="486"/>
      <c r="AY125" s="486"/>
      <c r="AZ125" s="486"/>
      <c r="BA125" s="486"/>
      <c r="BB125" s="486"/>
    </row>
    <row r="126" spans="2:64" ht="18" customHeight="1">
      <c r="B126" s="486"/>
      <c r="C126" s="486"/>
      <c r="D126" s="486"/>
      <c r="E126" s="647"/>
      <c r="F126" s="647"/>
      <c r="G126" s="486"/>
      <c r="H126" s="486"/>
      <c r="I126" s="486"/>
      <c r="J126" s="486"/>
      <c r="K126" s="486"/>
      <c r="L126" s="487"/>
      <c r="M126" s="488"/>
      <c r="N126" s="486"/>
      <c r="O126" s="487"/>
      <c r="P126" s="486"/>
      <c r="Q126" s="357"/>
      <c r="R126" s="357"/>
      <c r="S126" s="486"/>
      <c r="T126" s="487"/>
      <c r="U126" s="487"/>
      <c r="V126" s="486"/>
      <c r="W126" s="486"/>
      <c r="X126" s="486"/>
      <c r="Y126" s="486"/>
      <c r="Z126" s="486"/>
      <c r="AA126" s="486"/>
      <c r="AB126" s="486"/>
      <c r="AC126" s="486"/>
      <c r="AD126" s="486"/>
      <c r="AE126" s="486"/>
      <c r="AF126" s="486"/>
      <c r="AG126" s="486"/>
      <c r="AH126" s="486"/>
      <c r="AI126" s="486"/>
      <c r="AJ126" s="486"/>
      <c r="AK126" s="486"/>
      <c r="AL126" s="486"/>
      <c r="AM126" s="486"/>
      <c r="AN126" s="486"/>
      <c r="AO126" s="486"/>
      <c r="AP126" s="486"/>
      <c r="AQ126" s="486"/>
      <c r="AR126" s="486"/>
      <c r="AS126" s="486"/>
      <c r="AT126" s="486"/>
      <c r="AU126" s="486"/>
      <c r="AV126" s="486"/>
      <c r="AW126" s="486"/>
      <c r="AX126" s="486"/>
      <c r="AY126" s="486"/>
      <c r="AZ126" s="486"/>
      <c r="BA126" s="486"/>
      <c r="BB126" s="486"/>
    </row>
    <row r="127" spans="2:64" ht="18" customHeight="1">
      <c r="B127" s="486"/>
      <c r="C127" s="486"/>
      <c r="D127" s="486"/>
      <c r="E127" s="647"/>
      <c r="F127" s="647"/>
      <c r="G127" s="486"/>
      <c r="H127" s="486"/>
      <c r="I127" s="486"/>
      <c r="J127" s="486"/>
      <c r="K127" s="486"/>
      <c r="L127" s="487"/>
      <c r="M127" s="488"/>
      <c r="N127" s="486"/>
      <c r="O127" s="487"/>
      <c r="P127" s="486"/>
      <c r="Q127" s="357"/>
      <c r="R127" s="357"/>
      <c r="S127" s="486"/>
      <c r="T127" s="487"/>
      <c r="U127" s="487"/>
      <c r="V127" s="486"/>
      <c r="W127" s="486"/>
      <c r="X127" s="486"/>
      <c r="Y127" s="486"/>
      <c r="Z127" s="486"/>
      <c r="AA127" s="486"/>
      <c r="AB127" s="486"/>
      <c r="AC127" s="486"/>
      <c r="AD127" s="486"/>
      <c r="AE127" s="486"/>
      <c r="AF127" s="486"/>
      <c r="AG127" s="486"/>
      <c r="AH127" s="486"/>
      <c r="AI127" s="486"/>
      <c r="AJ127" s="486"/>
      <c r="AK127" s="486"/>
      <c r="AL127" s="486"/>
      <c r="AM127" s="486"/>
      <c r="AN127" s="486"/>
      <c r="AO127" s="486"/>
      <c r="AP127" s="486"/>
      <c r="AQ127" s="486"/>
      <c r="AR127" s="486"/>
      <c r="AS127" s="486"/>
      <c r="AT127" s="486"/>
      <c r="AU127" s="486"/>
      <c r="AV127" s="486"/>
      <c r="AW127" s="486"/>
      <c r="AX127" s="486"/>
      <c r="AY127" s="486"/>
      <c r="AZ127" s="486"/>
      <c r="BA127" s="486"/>
      <c r="BB127" s="486"/>
    </row>
    <row r="128" spans="2:64" ht="18" customHeight="1">
      <c r="B128" s="486"/>
      <c r="C128" s="486"/>
      <c r="D128" s="486"/>
      <c r="E128" s="647"/>
      <c r="F128" s="647"/>
      <c r="G128" s="486"/>
      <c r="H128" s="486"/>
      <c r="I128" s="486"/>
      <c r="J128" s="486"/>
      <c r="K128" s="486"/>
      <c r="L128" s="487"/>
      <c r="M128" s="488"/>
      <c r="N128" s="486"/>
      <c r="O128" s="487"/>
      <c r="P128" s="486"/>
      <c r="Q128" s="357"/>
      <c r="R128" s="357"/>
      <c r="S128" s="486"/>
      <c r="T128" s="487"/>
      <c r="U128" s="487"/>
      <c r="V128" s="486"/>
      <c r="W128" s="486"/>
      <c r="X128" s="486"/>
      <c r="Y128" s="486"/>
      <c r="Z128" s="486"/>
      <c r="AA128" s="486"/>
      <c r="AB128" s="486"/>
      <c r="AC128" s="486"/>
      <c r="AD128" s="486"/>
      <c r="AE128" s="486"/>
      <c r="AF128" s="486"/>
      <c r="AG128" s="486"/>
      <c r="AH128" s="486"/>
      <c r="AI128" s="486"/>
      <c r="AJ128" s="486"/>
      <c r="AK128" s="486"/>
      <c r="AL128" s="486"/>
      <c r="AM128" s="486"/>
      <c r="AN128" s="486"/>
      <c r="AO128" s="486"/>
      <c r="AP128" s="486"/>
      <c r="AQ128" s="486"/>
      <c r="AR128" s="486"/>
      <c r="AS128" s="486"/>
      <c r="AT128" s="486"/>
      <c r="AU128" s="486"/>
      <c r="AV128" s="486"/>
      <c r="AW128" s="486"/>
      <c r="AX128" s="486"/>
      <c r="AY128" s="486"/>
      <c r="AZ128" s="486"/>
      <c r="BA128" s="486"/>
      <c r="BB128" s="486"/>
    </row>
    <row r="129" spans="2:54" ht="18" customHeight="1">
      <c r="B129" s="486"/>
      <c r="C129" s="486"/>
      <c r="D129" s="486"/>
      <c r="E129" s="647"/>
      <c r="F129" s="647"/>
      <c r="G129" s="486"/>
      <c r="H129" s="486"/>
      <c r="I129" s="486"/>
      <c r="J129" s="486"/>
      <c r="K129" s="486"/>
      <c r="L129" s="487"/>
      <c r="M129" s="488"/>
      <c r="N129" s="486"/>
      <c r="O129" s="487"/>
      <c r="P129" s="486"/>
      <c r="Q129" s="357"/>
      <c r="R129" s="357"/>
      <c r="S129" s="486"/>
      <c r="T129" s="487"/>
      <c r="U129" s="487"/>
      <c r="V129" s="486"/>
      <c r="W129" s="486"/>
      <c r="X129" s="486"/>
      <c r="Y129" s="486"/>
      <c r="Z129" s="486"/>
      <c r="AA129" s="486"/>
      <c r="AB129" s="486"/>
      <c r="AC129" s="486"/>
      <c r="AD129" s="486"/>
      <c r="AE129" s="486"/>
      <c r="AF129" s="486"/>
      <c r="AG129" s="486"/>
      <c r="AH129" s="486"/>
      <c r="AI129" s="486"/>
      <c r="AJ129" s="486"/>
      <c r="AK129" s="486"/>
      <c r="AL129" s="486"/>
      <c r="AM129" s="486"/>
      <c r="AN129" s="486"/>
      <c r="AO129" s="486"/>
      <c r="AP129" s="486"/>
      <c r="AQ129" s="486"/>
      <c r="AR129" s="486"/>
      <c r="AS129" s="486"/>
      <c r="AT129" s="486"/>
      <c r="AU129" s="486"/>
      <c r="AV129" s="486"/>
      <c r="AW129" s="486"/>
      <c r="AX129" s="486"/>
      <c r="AY129" s="486"/>
      <c r="AZ129" s="486"/>
      <c r="BA129" s="486"/>
      <c r="BB129" s="486"/>
    </row>
    <row r="130" spans="2:54" ht="18" customHeight="1">
      <c r="B130" s="486"/>
      <c r="C130" s="486"/>
      <c r="D130" s="486"/>
      <c r="E130" s="647"/>
      <c r="F130" s="647"/>
      <c r="G130" s="486"/>
      <c r="H130" s="486"/>
      <c r="I130" s="486"/>
      <c r="J130" s="486"/>
      <c r="K130" s="486"/>
      <c r="L130" s="487"/>
      <c r="M130" s="488"/>
      <c r="N130" s="486"/>
      <c r="O130" s="487"/>
      <c r="P130" s="486"/>
      <c r="Q130" s="357"/>
      <c r="R130" s="357"/>
      <c r="S130" s="486"/>
      <c r="T130" s="487"/>
      <c r="U130" s="487"/>
      <c r="V130" s="486"/>
      <c r="W130" s="486"/>
      <c r="X130" s="486"/>
      <c r="Y130" s="486"/>
      <c r="Z130" s="486"/>
      <c r="AA130" s="486"/>
      <c r="AB130" s="486"/>
      <c r="AC130" s="486"/>
      <c r="AD130" s="486"/>
      <c r="AE130" s="486"/>
      <c r="AF130" s="486"/>
      <c r="AG130" s="486"/>
      <c r="AH130" s="486"/>
      <c r="AI130" s="486"/>
      <c r="AJ130" s="486"/>
      <c r="AK130" s="486"/>
      <c r="AL130" s="486"/>
      <c r="AM130" s="486"/>
      <c r="AN130" s="486"/>
      <c r="AO130" s="486"/>
      <c r="AP130" s="486"/>
      <c r="AQ130" s="486"/>
      <c r="AR130" s="486"/>
      <c r="AS130" s="486"/>
      <c r="AT130" s="486"/>
      <c r="AU130" s="486"/>
      <c r="AV130" s="486"/>
      <c r="AW130" s="486"/>
      <c r="AX130" s="486"/>
      <c r="AY130" s="486"/>
      <c r="AZ130" s="486"/>
      <c r="BA130" s="486"/>
      <c r="BB130" s="486"/>
    </row>
    <row r="131" spans="2:54" ht="18" customHeight="1">
      <c r="B131" s="486"/>
      <c r="C131" s="486"/>
      <c r="D131" s="486"/>
      <c r="E131" s="647"/>
      <c r="F131" s="647"/>
      <c r="G131" s="486"/>
      <c r="H131" s="486"/>
      <c r="I131" s="486"/>
      <c r="J131" s="486"/>
      <c r="K131" s="486"/>
      <c r="L131" s="487"/>
      <c r="M131" s="488"/>
      <c r="N131" s="486"/>
      <c r="O131" s="487"/>
      <c r="P131" s="486"/>
      <c r="Q131" s="357"/>
      <c r="R131" s="357"/>
      <c r="S131" s="486"/>
      <c r="T131" s="487"/>
      <c r="U131" s="487"/>
      <c r="V131" s="486"/>
      <c r="W131" s="486"/>
      <c r="X131" s="486"/>
      <c r="Y131" s="486"/>
      <c r="Z131" s="486"/>
      <c r="AA131" s="486"/>
      <c r="AB131" s="486"/>
      <c r="AC131" s="486"/>
      <c r="AD131" s="486"/>
      <c r="AE131" s="486"/>
      <c r="AF131" s="486"/>
      <c r="AG131" s="486"/>
      <c r="AH131" s="486"/>
      <c r="AI131" s="486"/>
      <c r="AJ131" s="486"/>
      <c r="AK131" s="486"/>
      <c r="AL131" s="486"/>
      <c r="AM131" s="486"/>
      <c r="AN131" s="486"/>
      <c r="AO131" s="486"/>
      <c r="AP131" s="486"/>
      <c r="AQ131" s="486"/>
      <c r="AR131" s="486"/>
      <c r="AS131" s="486"/>
      <c r="AT131" s="486"/>
      <c r="AU131" s="486"/>
      <c r="AV131" s="486"/>
      <c r="AW131" s="486"/>
      <c r="AX131" s="486"/>
      <c r="AY131" s="486"/>
      <c r="AZ131" s="486"/>
      <c r="BA131" s="486"/>
      <c r="BB131" s="486"/>
    </row>
    <row r="132" spans="2:54" ht="18" customHeight="1">
      <c r="B132" s="486"/>
      <c r="C132" s="486"/>
      <c r="D132" s="486"/>
      <c r="E132" s="647"/>
      <c r="F132" s="647"/>
      <c r="G132" s="486"/>
      <c r="H132" s="486"/>
      <c r="I132" s="486"/>
      <c r="J132" s="486"/>
      <c r="K132" s="486"/>
      <c r="L132" s="487"/>
      <c r="M132" s="488"/>
      <c r="N132" s="486"/>
      <c r="O132" s="487"/>
      <c r="P132" s="486"/>
      <c r="Q132" s="357"/>
      <c r="R132" s="357"/>
      <c r="S132" s="486"/>
      <c r="T132" s="487"/>
      <c r="U132" s="487"/>
      <c r="V132" s="486"/>
      <c r="W132" s="486"/>
      <c r="X132" s="486"/>
      <c r="Y132" s="486"/>
      <c r="Z132" s="486"/>
      <c r="AA132" s="486"/>
      <c r="AB132" s="486"/>
      <c r="AC132" s="486"/>
      <c r="AD132" s="486"/>
      <c r="AE132" s="486"/>
      <c r="AF132" s="486"/>
      <c r="AG132" s="486"/>
      <c r="AH132" s="486"/>
      <c r="AI132" s="486"/>
      <c r="AJ132" s="486"/>
      <c r="AK132" s="486"/>
      <c r="AL132" s="486"/>
      <c r="AM132" s="486"/>
      <c r="AN132" s="486"/>
      <c r="AO132" s="486"/>
      <c r="AP132" s="486"/>
      <c r="AQ132" s="486"/>
      <c r="AR132" s="486"/>
      <c r="AS132" s="486"/>
      <c r="AT132" s="486"/>
      <c r="AU132" s="486"/>
      <c r="AV132" s="486"/>
      <c r="AW132" s="486"/>
      <c r="AX132" s="486"/>
      <c r="AY132" s="486"/>
      <c r="AZ132" s="486"/>
      <c r="BA132" s="486"/>
      <c r="BB132" s="486"/>
    </row>
    <row r="133" spans="2:54" ht="18" customHeight="1">
      <c r="B133" s="486"/>
      <c r="C133" s="486"/>
      <c r="D133" s="486"/>
      <c r="E133" s="647"/>
      <c r="F133" s="647"/>
      <c r="G133" s="486"/>
      <c r="H133" s="486"/>
      <c r="I133" s="486"/>
      <c r="J133" s="486"/>
      <c r="K133" s="486"/>
      <c r="L133" s="487"/>
      <c r="M133" s="488"/>
      <c r="N133" s="486"/>
      <c r="O133" s="487"/>
      <c r="P133" s="486"/>
      <c r="Q133" s="357"/>
      <c r="R133" s="357"/>
      <c r="S133" s="486"/>
      <c r="T133" s="487"/>
      <c r="U133" s="487"/>
      <c r="V133" s="486"/>
      <c r="W133" s="486"/>
      <c r="X133" s="486"/>
      <c r="Y133" s="486"/>
      <c r="Z133" s="486"/>
      <c r="AA133" s="486"/>
      <c r="AB133" s="486"/>
      <c r="AC133" s="486"/>
      <c r="AD133" s="486"/>
      <c r="AE133" s="486"/>
      <c r="AF133" s="486"/>
      <c r="AG133" s="486"/>
      <c r="AH133" s="486"/>
      <c r="AI133" s="486"/>
      <c r="AJ133" s="486"/>
      <c r="AK133" s="486"/>
      <c r="AL133" s="486"/>
      <c r="AM133" s="486"/>
      <c r="AN133" s="486"/>
      <c r="AO133" s="486"/>
      <c r="AP133" s="486"/>
      <c r="AQ133" s="486"/>
      <c r="AR133" s="486"/>
      <c r="AS133" s="486"/>
      <c r="AT133" s="486"/>
      <c r="AU133" s="486"/>
      <c r="AV133" s="486"/>
      <c r="AW133" s="486"/>
      <c r="AX133" s="486"/>
      <c r="AY133" s="486"/>
      <c r="AZ133" s="486"/>
      <c r="BA133" s="486"/>
      <c r="BB133" s="486"/>
    </row>
    <row r="134" spans="2:54" ht="18" customHeight="1">
      <c r="B134" s="486"/>
      <c r="C134" s="486"/>
      <c r="D134" s="486"/>
      <c r="E134" s="647"/>
      <c r="F134" s="647"/>
      <c r="G134" s="486"/>
      <c r="H134" s="486"/>
      <c r="I134" s="486"/>
      <c r="J134" s="486"/>
      <c r="K134" s="486"/>
      <c r="L134" s="487"/>
      <c r="M134" s="488"/>
      <c r="N134" s="486"/>
      <c r="O134" s="487"/>
      <c r="P134" s="486"/>
      <c r="Q134" s="357"/>
      <c r="R134" s="357"/>
      <c r="S134" s="486"/>
      <c r="T134" s="487"/>
      <c r="U134" s="487"/>
      <c r="V134" s="486"/>
      <c r="W134" s="486"/>
      <c r="X134" s="486"/>
      <c r="Y134" s="486"/>
      <c r="Z134" s="486"/>
      <c r="AA134" s="486"/>
      <c r="AB134" s="486"/>
      <c r="AC134" s="486"/>
      <c r="AD134" s="486"/>
      <c r="AE134" s="486"/>
      <c r="AF134" s="486"/>
      <c r="AG134" s="486"/>
      <c r="AH134" s="486"/>
      <c r="AI134" s="486"/>
      <c r="AJ134" s="486"/>
      <c r="AK134" s="486"/>
      <c r="AL134" s="486"/>
      <c r="AM134" s="486"/>
      <c r="AN134" s="486"/>
      <c r="AO134" s="486"/>
      <c r="AP134" s="486"/>
      <c r="AQ134" s="486"/>
      <c r="AR134" s="486"/>
      <c r="AS134" s="486"/>
      <c r="AT134" s="486"/>
      <c r="AU134" s="486"/>
      <c r="AV134" s="486"/>
      <c r="AW134" s="486"/>
      <c r="AX134" s="486"/>
      <c r="AY134" s="486"/>
      <c r="AZ134" s="486"/>
      <c r="BA134" s="486"/>
      <c r="BB134" s="486"/>
    </row>
    <row r="135" spans="2:54" ht="18" customHeight="1">
      <c r="B135" s="486"/>
      <c r="C135" s="486"/>
      <c r="D135" s="486"/>
      <c r="E135" s="647"/>
      <c r="F135" s="647"/>
      <c r="G135" s="486"/>
      <c r="H135" s="486"/>
      <c r="I135" s="486"/>
      <c r="J135" s="486"/>
      <c r="K135" s="486"/>
      <c r="L135" s="487"/>
      <c r="M135" s="488"/>
      <c r="N135" s="486"/>
      <c r="O135" s="487"/>
      <c r="P135" s="486"/>
      <c r="Q135" s="357"/>
      <c r="R135" s="357"/>
      <c r="S135" s="486"/>
      <c r="T135" s="487"/>
      <c r="U135" s="487"/>
      <c r="V135" s="486"/>
      <c r="W135" s="486"/>
      <c r="X135" s="486"/>
      <c r="Y135" s="486"/>
      <c r="Z135" s="486"/>
      <c r="AA135" s="486"/>
      <c r="AB135" s="486"/>
      <c r="AC135" s="486"/>
      <c r="AD135" s="486"/>
      <c r="AE135" s="486"/>
      <c r="AF135" s="486"/>
      <c r="AG135" s="486"/>
      <c r="AH135" s="486"/>
      <c r="AI135" s="486"/>
      <c r="AJ135" s="486"/>
      <c r="AK135" s="486"/>
      <c r="AL135" s="486"/>
      <c r="AM135" s="486"/>
      <c r="AN135" s="486"/>
      <c r="AO135" s="486"/>
      <c r="AP135" s="486"/>
      <c r="AQ135" s="486"/>
      <c r="AR135" s="486"/>
      <c r="AS135" s="486"/>
      <c r="AT135" s="486"/>
      <c r="AU135" s="486"/>
      <c r="AV135" s="486"/>
      <c r="AW135" s="486"/>
      <c r="AX135" s="486"/>
      <c r="AY135" s="486"/>
      <c r="AZ135" s="486"/>
      <c r="BA135" s="486"/>
      <c r="BB135" s="486"/>
    </row>
    <row r="136" spans="2:54" ht="18" customHeight="1">
      <c r="B136" s="486"/>
      <c r="C136" s="486"/>
      <c r="D136" s="486"/>
      <c r="E136" s="647"/>
      <c r="F136" s="647"/>
      <c r="G136" s="486"/>
      <c r="H136" s="486"/>
      <c r="I136" s="486"/>
      <c r="J136" s="486"/>
      <c r="K136" s="486"/>
      <c r="L136" s="487"/>
      <c r="M136" s="488"/>
      <c r="N136" s="486"/>
      <c r="O136" s="487"/>
      <c r="P136" s="486"/>
      <c r="Q136" s="357"/>
      <c r="R136" s="357"/>
      <c r="S136" s="486"/>
      <c r="T136" s="487"/>
      <c r="U136" s="487"/>
      <c r="V136" s="486"/>
      <c r="W136" s="486"/>
      <c r="X136" s="486"/>
      <c r="Y136" s="486"/>
      <c r="Z136" s="486"/>
      <c r="AA136" s="486"/>
      <c r="AB136" s="486"/>
      <c r="AC136" s="486"/>
      <c r="AD136" s="486"/>
      <c r="AE136" s="486"/>
      <c r="AF136" s="486"/>
      <c r="AG136" s="486"/>
      <c r="AH136" s="486"/>
      <c r="AI136" s="486"/>
      <c r="AJ136" s="486"/>
      <c r="AK136" s="486"/>
      <c r="AL136" s="486"/>
      <c r="AM136" s="486"/>
      <c r="AN136" s="486"/>
      <c r="AO136" s="486"/>
      <c r="AP136" s="486"/>
      <c r="AQ136" s="486"/>
      <c r="AR136" s="486"/>
      <c r="AS136" s="486"/>
      <c r="AT136" s="486"/>
      <c r="AU136" s="486"/>
      <c r="AV136" s="486"/>
      <c r="AW136" s="486"/>
      <c r="AX136" s="486"/>
      <c r="AY136" s="486"/>
      <c r="AZ136" s="486"/>
      <c r="BA136" s="486"/>
      <c r="BB136" s="486"/>
    </row>
    <row r="137" spans="2:54" ht="18" customHeight="1">
      <c r="B137" s="486"/>
      <c r="C137" s="486"/>
      <c r="D137" s="486"/>
      <c r="E137" s="647"/>
      <c r="F137" s="647"/>
      <c r="G137" s="486"/>
      <c r="H137" s="486"/>
      <c r="I137" s="486"/>
      <c r="J137" s="486"/>
      <c r="K137" s="486"/>
      <c r="L137" s="487"/>
      <c r="M137" s="488"/>
      <c r="N137" s="486"/>
      <c r="O137" s="487"/>
      <c r="P137" s="486"/>
      <c r="Q137" s="357"/>
      <c r="R137" s="357"/>
      <c r="S137" s="486"/>
      <c r="T137" s="487"/>
      <c r="U137" s="487"/>
      <c r="V137" s="486"/>
      <c r="W137" s="486"/>
      <c r="X137" s="486"/>
      <c r="Y137" s="486"/>
      <c r="Z137" s="486"/>
      <c r="AA137" s="486"/>
      <c r="AB137" s="486"/>
      <c r="AC137" s="486"/>
      <c r="AD137" s="486"/>
      <c r="AE137" s="486"/>
      <c r="AF137" s="486"/>
      <c r="AG137" s="486"/>
      <c r="AH137" s="486"/>
      <c r="AI137" s="486"/>
      <c r="AJ137" s="486"/>
      <c r="AK137" s="486"/>
      <c r="AL137" s="486"/>
      <c r="AM137" s="486"/>
      <c r="AN137" s="486"/>
      <c r="AO137" s="486"/>
      <c r="AP137" s="486"/>
      <c r="AQ137" s="486"/>
      <c r="AR137" s="486"/>
      <c r="AS137" s="486"/>
      <c r="AT137" s="486"/>
      <c r="AU137" s="486"/>
      <c r="AV137" s="486"/>
      <c r="AW137" s="486"/>
      <c r="AX137" s="486"/>
      <c r="AY137" s="486"/>
      <c r="AZ137" s="486"/>
      <c r="BA137" s="486"/>
      <c r="BB137" s="486"/>
    </row>
    <row r="138" spans="2:54" ht="18" customHeight="1">
      <c r="B138" s="486"/>
      <c r="C138" s="486"/>
      <c r="D138" s="486"/>
      <c r="E138" s="647"/>
      <c r="F138" s="647"/>
      <c r="G138" s="486"/>
      <c r="H138" s="486"/>
      <c r="I138" s="486"/>
      <c r="J138" s="486"/>
      <c r="K138" s="486"/>
      <c r="L138" s="487"/>
      <c r="M138" s="488"/>
      <c r="N138" s="486"/>
      <c r="O138" s="487"/>
      <c r="P138" s="486"/>
      <c r="Q138" s="357"/>
      <c r="R138" s="357"/>
      <c r="S138" s="486"/>
      <c r="T138" s="487"/>
      <c r="U138" s="487"/>
      <c r="V138" s="486"/>
      <c r="W138" s="486"/>
      <c r="X138" s="486"/>
      <c r="Y138" s="486"/>
      <c r="Z138" s="486"/>
      <c r="AA138" s="486"/>
      <c r="AB138" s="486"/>
      <c r="AC138" s="486"/>
      <c r="AD138" s="486"/>
      <c r="AE138" s="486"/>
      <c r="AF138" s="486"/>
      <c r="AG138" s="486"/>
      <c r="AH138" s="486"/>
      <c r="AI138" s="486"/>
      <c r="AJ138" s="486"/>
      <c r="AK138" s="486"/>
      <c r="AL138" s="486"/>
      <c r="AM138" s="486"/>
      <c r="AN138" s="486"/>
      <c r="AO138" s="486"/>
      <c r="AP138" s="486"/>
      <c r="AQ138" s="486"/>
      <c r="AR138" s="486"/>
      <c r="AS138" s="486"/>
      <c r="AT138" s="486"/>
      <c r="AU138" s="486"/>
      <c r="AV138" s="486"/>
      <c r="AW138" s="486"/>
      <c r="AX138" s="486"/>
      <c r="AY138" s="486"/>
      <c r="AZ138" s="486"/>
      <c r="BA138" s="486"/>
      <c r="BB138" s="486"/>
    </row>
    <row r="139" spans="2:54" ht="18" customHeight="1">
      <c r="B139" s="486"/>
      <c r="C139" s="486"/>
      <c r="D139" s="486"/>
      <c r="E139" s="647"/>
      <c r="F139" s="647"/>
      <c r="G139" s="486"/>
      <c r="H139" s="486"/>
      <c r="I139" s="486"/>
      <c r="J139" s="486"/>
      <c r="K139" s="486"/>
      <c r="L139" s="487"/>
      <c r="M139" s="488"/>
      <c r="N139" s="486"/>
      <c r="O139" s="487"/>
      <c r="P139" s="486"/>
      <c r="Q139" s="357"/>
      <c r="R139" s="357"/>
      <c r="S139" s="486"/>
      <c r="T139" s="487"/>
      <c r="U139" s="487"/>
      <c r="V139" s="486"/>
      <c r="W139" s="486"/>
      <c r="X139" s="486"/>
      <c r="Y139" s="486"/>
      <c r="Z139" s="486"/>
      <c r="AA139" s="486"/>
      <c r="AB139" s="486"/>
      <c r="AC139" s="486"/>
      <c r="AD139" s="486"/>
      <c r="AE139" s="486"/>
      <c r="AF139" s="486"/>
      <c r="AG139" s="486"/>
      <c r="AH139" s="486"/>
      <c r="AI139" s="486"/>
      <c r="AJ139" s="486"/>
      <c r="AK139" s="486"/>
      <c r="AL139" s="486"/>
      <c r="AM139" s="486"/>
      <c r="AN139" s="486"/>
      <c r="AO139" s="486"/>
      <c r="AP139" s="486"/>
      <c r="AQ139" s="486"/>
      <c r="AR139" s="486"/>
      <c r="AS139" s="486"/>
      <c r="AT139" s="486"/>
      <c r="AU139" s="486"/>
      <c r="AV139" s="486"/>
      <c r="AW139" s="486"/>
      <c r="AX139" s="486"/>
      <c r="AY139" s="486"/>
      <c r="AZ139" s="486"/>
      <c r="BA139" s="486"/>
      <c r="BB139" s="486"/>
    </row>
    <row r="140" spans="2:54" ht="18" customHeight="1">
      <c r="B140" s="486"/>
      <c r="C140" s="486"/>
      <c r="D140" s="486"/>
      <c r="E140" s="647"/>
      <c r="F140" s="647"/>
      <c r="G140" s="486"/>
      <c r="H140" s="486"/>
      <c r="I140" s="486"/>
      <c r="J140" s="486"/>
      <c r="K140" s="486"/>
      <c r="L140" s="487"/>
      <c r="M140" s="488"/>
      <c r="N140" s="486"/>
      <c r="O140" s="487"/>
      <c r="P140" s="486"/>
      <c r="Q140" s="357"/>
      <c r="R140" s="357"/>
      <c r="S140" s="486"/>
      <c r="T140" s="487"/>
      <c r="U140" s="487"/>
      <c r="V140" s="486"/>
      <c r="W140" s="486"/>
      <c r="X140" s="486"/>
      <c r="Y140" s="486"/>
      <c r="Z140" s="486"/>
      <c r="AA140" s="486"/>
      <c r="AB140" s="486"/>
      <c r="AC140" s="486"/>
      <c r="AD140" s="486"/>
      <c r="AE140" s="486"/>
      <c r="AF140" s="486"/>
      <c r="AG140" s="486"/>
      <c r="AH140" s="486"/>
      <c r="AI140" s="486"/>
      <c r="AJ140" s="486"/>
      <c r="AK140" s="486"/>
      <c r="AL140" s="486"/>
      <c r="AM140" s="486"/>
      <c r="AN140" s="486"/>
      <c r="AO140" s="486"/>
      <c r="AP140" s="486"/>
      <c r="AQ140" s="486"/>
      <c r="AR140" s="486"/>
      <c r="AS140" s="486"/>
      <c r="AT140" s="486"/>
      <c r="AU140" s="486"/>
      <c r="AV140" s="486"/>
      <c r="AW140" s="486"/>
      <c r="AX140" s="486"/>
      <c r="AY140" s="486"/>
      <c r="AZ140" s="486"/>
      <c r="BA140" s="486"/>
      <c r="BB140" s="486"/>
    </row>
    <row r="141" spans="2:54" ht="18" customHeight="1">
      <c r="B141" s="486"/>
      <c r="C141" s="486"/>
      <c r="D141" s="486"/>
      <c r="E141" s="647"/>
      <c r="F141" s="647"/>
      <c r="G141" s="486"/>
      <c r="H141" s="486"/>
      <c r="I141" s="486"/>
      <c r="J141" s="486"/>
      <c r="K141" s="486"/>
      <c r="L141" s="487"/>
      <c r="M141" s="488"/>
      <c r="N141" s="486"/>
      <c r="O141" s="487"/>
      <c r="P141" s="486"/>
      <c r="Q141" s="357"/>
      <c r="R141" s="357"/>
      <c r="S141" s="486"/>
      <c r="T141" s="487"/>
      <c r="U141" s="487"/>
      <c r="V141" s="486"/>
      <c r="W141" s="486"/>
      <c r="X141" s="486"/>
      <c r="Y141" s="486"/>
      <c r="Z141" s="486"/>
      <c r="AA141" s="486"/>
      <c r="AB141" s="486"/>
      <c r="AC141" s="486"/>
      <c r="AD141" s="486"/>
      <c r="AE141" s="486"/>
      <c r="AF141" s="486"/>
      <c r="AG141" s="486"/>
      <c r="AH141" s="486"/>
      <c r="AI141" s="486"/>
      <c r="AJ141" s="486"/>
      <c r="AK141" s="486"/>
      <c r="AL141" s="486"/>
      <c r="AM141" s="486"/>
      <c r="AN141" s="486"/>
      <c r="AO141" s="486"/>
      <c r="AP141" s="486"/>
      <c r="AQ141" s="486"/>
      <c r="AR141" s="486"/>
      <c r="AS141" s="486"/>
      <c r="AT141" s="486"/>
      <c r="AU141" s="486"/>
      <c r="AV141" s="486"/>
      <c r="AW141" s="486"/>
      <c r="AX141" s="486"/>
      <c r="AY141" s="486"/>
      <c r="AZ141" s="486"/>
      <c r="BA141" s="486"/>
      <c r="BB141" s="486"/>
    </row>
    <row r="142" spans="2:54" ht="18" customHeight="1">
      <c r="B142" s="486"/>
      <c r="C142" s="486"/>
      <c r="D142" s="486"/>
      <c r="E142" s="647"/>
      <c r="F142" s="647"/>
      <c r="G142" s="486"/>
      <c r="H142" s="486"/>
      <c r="I142" s="486"/>
      <c r="J142" s="486"/>
      <c r="K142" s="486"/>
      <c r="L142" s="487"/>
      <c r="M142" s="488"/>
      <c r="N142" s="486"/>
      <c r="O142" s="487"/>
      <c r="P142" s="486"/>
      <c r="Q142" s="357"/>
      <c r="R142" s="357"/>
      <c r="S142" s="486"/>
      <c r="T142" s="487"/>
      <c r="U142" s="487"/>
      <c r="V142" s="486"/>
      <c r="W142" s="486"/>
      <c r="X142" s="486"/>
      <c r="Y142" s="486"/>
      <c r="Z142" s="486"/>
      <c r="AA142" s="486"/>
      <c r="AB142" s="486"/>
      <c r="AC142" s="486"/>
      <c r="AD142" s="486"/>
      <c r="AE142" s="486"/>
      <c r="AF142" s="486"/>
      <c r="AG142" s="486"/>
      <c r="AH142" s="486"/>
      <c r="AI142" s="486"/>
      <c r="AJ142" s="486"/>
      <c r="AK142" s="486"/>
      <c r="AL142" s="486"/>
      <c r="AM142" s="486"/>
      <c r="AN142" s="486"/>
      <c r="AO142" s="486"/>
      <c r="AP142" s="486"/>
      <c r="AQ142" s="486"/>
      <c r="AR142" s="486"/>
      <c r="AS142" s="486"/>
      <c r="AT142" s="486"/>
      <c r="AU142" s="486"/>
      <c r="AV142" s="486"/>
      <c r="AW142" s="486"/>
      <c r="AX142" s="486"/>
      <c r="AY142" s="486"/>
      <c r="AZ142" s="486"/>
      <c r="BA142" s="486"/>
      <c r="BB142" s="486"/>
    </row>
    <row r="143" spans="2:54" ht="18" customHeight="1">
      <c r="B143" s="486"/>
      <c r="C143" s="486"/>
      <c r="D143" s="486"/>
      <c r="E143" s="647"/>
      <c r="F143" s="647"/>
      <c r="G143" s="486"/>
      <c r="H143" s="486"/>
      <c r="I143" s="486"/>
      <c r="J143" s="486"/>
      <c r="K143" s="486"/>
      <c r="L143" s="487"/>
      <c r="M143" s="488"/>
      <c r="N143" s="486"/>
      <c r="O143" s="487"/>
      <c r="P143" s="486"/>
      <c r="Q143" s="357"/>
      <c r="R143" s="357"/>
      <c r="S143" s="486"/>
      <c r="T143" s="487"/>
      <c r="U143" s="487"/>
      <c r="V143" s="486"/>
      <c r="W143" s="486"/>
      <c r="X143" s="486"/>
      <c r="Y143" s="486"/>
      <c r="Z143" s="486"/>
      <c r="AA143" s="486"/>
      <c r="AB143" s="486"/>
      <c r="AC143" s="486"/>
      <c r="AD143" s="486"/>
      <c r="AE143" s="486"/>
      <c r="AF143" s="486"/>
      <c r="AG143" s="486"/>
      <c r="AH143" s="486"/>
      <c r="AI143" s="486"/>
      <c r="AJ143" s="486"/>
      <c r="AK143" s="486"/>
      <c r="AL143" s="486"/>
      <c r="AM143" s="486"/>
      <c r="AN143" s="486"/>
      <c r="AO143" s="486"/>
      <c r="AP143" s="486"/>
      <c r="AQ143" s="486"/>
      <c r="AR143" s="486"/>
      <c r="AS143" s="486"/>
      <c r="AT143" s="486"/>
      <c r="AU143" s="486"/>
      <c r="AV143" s="486"/>
      <c r="AW143" s="486"/>
      <c r="AX143" s="486"/>
      <c r="AY143" s="486"/>
      <c r="AZ143" s="486"/>
      <c r="BA143" s="486"/>
      <c r="BB143" s="486"/>
    </row>
    <row r="144" spans="2:54" ht="18" customHeight="1">
      <c r="B144" s="486"/>
      <c r="C144" s="486"/>
      <c r="D144" s="486"/>
      <c r="E144" s="647"/>
      <c r="F144" s="647"/>
      <c r="G144" s="486"/>
      <c r="H144" s="486"/>
      <c r="I144" s="486"/>
      <c r="J144" s="486"/>
      <c r="K144" s="486"/>
      <c r="L144" s="487"/>
      <c r="M144" s="488"/>
      <c r="N144" s="486"/>
      <c r="O144" s="487"/>
      <c r="P144" s="486"/>
      <c r="Q144" s="357"/>
      <c r="R144" s="357"/>
      <c r="S144" s="486"/>
      <c r="T144" s="487"/>
      <c r="U144" s="487"/>
      <c r="V144" s="486"/>
      <c r="W144" s="486"/>
      <c r="X144" s="486"/>
      <c r="Y144" s="486"/>
      <c r="Z144" s="486"/>
      <c r="AA144" s="486"/>
      <c r="AB144" s="486"/>
      <c r="AC144" s="486"/>
      <c r="AD144" s="486"/>
      <c r="AE144" s="486"/>
      <c r="AF144" s="486"/>
      <c r="AG144" s="486"/>
      <c r="AH144" s="486"/>
      <c r="AI144" s="486"/>
      <c r="AJ144" s="486"/>
      <c r="AK144" s="486"/>
      <c r="AL144" s="486"/>
      <c r="AM144" s="486"/>
      <c r="AN144" s="486"/>
      <c r="AO144" s="486"/>
      <c r="AP144" s="486"/>
      <c r="AQ144" s="486"/>
      <c r="AR144" s="486"/>
      <c r="AS144" s="486"/>
      <c r="AT144" s="486"/>
      <c r="AU144" s="486"/>
      <c r="AV144" s="486"/>
      <c r="AW144" s="486"/>
      <c r="AX144" s="486"/>
      <c r="AY144" s="486"/>
      <c r="AZ144" s="486"/>
      <c r="BA144" s="486"/>
      <c r="BB144" s="486"/>
    </row>
    <row r="145" spans="2:54" ht="18" customHeight="1">
      <c r="B145" s="486"/>
      <c r="C145" s="486"/>
      <c r="D145" s="486"/>
      <c r="E145" s="647"/>
      <c r="F145" s="647"/>
      <c r="G145" s="486"/>
      <c r="H145" s="486"/>
      <c r="I145" s="486"/>
      <c r="J145" s="486"/>
      <c r="K145" s="486"/>
      <c r="L145" s="487"/>
      <c r="M145" s="488"/>
      <c r="N145" s="486"/>
      <c r="O145" s="487"/>
      <c r="P145" s="486"/>
      <c r="Q145" s="357"/>
      <c r="R145" s="357"/>
      <c r="S145" s="486"/>
      <c r="T145" s="487"/>
      <c r="U145" s="487"/>
      <c r="V145" s="486"/>
      <c r="W145" s="486"/>
      <c r="X145" s="486"/>
      <c r="Y145" s="486"/>
      <c r="Z145" s="486"/>
      <c r="AA145" s="486"/>
      <c r="AB145" s="486"/>
      <c r="AC145" s="486"/>
      <c r="AD145" s="486"/>
      <c r="AE145" s="486"/>
      <c r="AF145" s="486"/>
      <c r="AG145" s="486"/>
      <c r="AH145" s="486"/>
      <c r="AI145" s="486"/>
      <c r="AJ145" s="486"/>
      <c r="AK145" s="486"/>
      <c r="AL145" s="486"/>
      <c r="AM145" s="486"/>
      <c r="AN145" s="486"/>
      <c r="AO145" s="486"/>
      <c r="AP145" s="486"/>
      <c r="AQ145" s="486"/>
      <c r="AR145" s="486"/>
      <c r="AS145" s="486"/>
      <c r="AT145" s="486"/>
      <c r="AU145" s="486"/>
      <c r="AV145" s="486"/>
      <c r="AW145" s="486"/>
      <c r="AX145" s="486"/>
      <c r="AY145" s="486"/>
      <c r="AZ145" s="486"/>
      <c r="BA145" s="486"/>
      <c r="BB145" s="486"/>
    </row>
    <row r="146" spans="2:54" ht="18" customHeight="1">
      <c r="B146" s="486"/>
      <c r="C146" s="486"/>
      <c r="D146" s="486"/>
      <c r="E146" s="647"/>
      <c r="F146" s="647"/>
      <c r="G146" s="486"/>
      <c r="H146" s="486"/>
      <c r="I146" s="486"/>
      <c r="J146" s="486"/>
      <c r="K146" s="486"/>
      <c r="L146" s="487"/>
      <c r="M146" s="488"/>
      <c r="N146" s="486"/>
      <c r="O146" s="487"/>
      <c r="P146" s="486"/>
      <c r="Q146" s="357"/>
      <c r="R146" s="357"/>
      <c r="S146" s="486"/>
      <c r="T146" s="487"/>
      <c r="U146" s="487"/>
      <c r="V146" s="486"/>
      <c r="W146" s="486"/>
      <c r="X146" s="486"/>
      <c r="Y146" s="486"/>
      <c r="Z146" s="486"/>
      <c r="AA146" s="486"/>
      <c r="AB146" s="486"/>
      <c r="AC146" s="486"/>
      <c r="AD146" s="486"/>
      <c r="AE146" s="486"/>
      <c r="AF146" s="486"/>
      <c r="AG146" s="486"/>
      <c r="AH146" s="486"/>
      <c r="AI146" s="486"/>
      <c r="AJ146" s="486"/>
      <c r="AK146" s="486"/>
      <c r="AL146" s="486"/>
      <c r="AM146" s="486"/>
      <c r="AN146" s="486"/>
      <c r="AO146" s="486"/>
      <c r="AP146" s="486"/>
      <c r="AQ146" s="486"/>
      <c r="AR146" s="486"/>
      <c r="AS146" s="486"/>
      <c r="AT146" s="486"/>
      <c r="AU146" s="486"/>
      <c r="AV146" s="486"/>
      <c r="AW146" s="486"/>
      <c r="AX146" s="486"/>
      <c r="AY146" s="486"/>
      <c r="AZ146" s="486"/>
      <c r="BA146" s="486"/>
      <c r="BB146" s="486"/>
    </row>
    <row r="147" spans="2:54" ht="18" customHeight="1">
      <c r="B147" s="486"/>
      <c r="C147" s="486"/>
      <c r="D147" s="486"/>
      <c r="E147" s="647"/>
      <c r="F147" s="647"/>
      <c r="G147" s="486"/>
      <c r="H147" s="486"/>
      <c r="I147" s="486"/>
      <c r="J147" s="486"/>
      <c r="K147" s="486"/>
      <c r="L147" s="487"/>
      <c r="M147" s="488"/>
      <c r="N147" s="486"/>
      <c r="O147" s="487"/>
      <c r="P147" s="486"/>
      <c r="Q147" s="357"/>
      <c r="R147" s="357"/>
      <c r="S147" s="486"/>
      <c r="T147" s="487"/>
      <c r="U147" s="487"/>
      <c r="V147" s="486"/>
      <c r="W147" s="486"/>
      <c r="X147" s="486"/>
      <c r="Y147" s="486"/>
      <c r="Z147" s="486"/>
      <c r="AA147" s="486"/>
      <c r="AB147" s="486"/>
      <c r="AC147" s="486"/>
      <c r="AD147" s="486"/>
      <c r="AE147" s="486"/>
      <c r="AF147" s="486"/>
      <c r="AG147" s="486"/>
      <c r="AH147" s="486"/>
      <c r="AI147" s="486"/>
      <c r="AJ147" s="486"/>
      <c r="AK147" s="486"/>
      <c r="AL147" s="486"/>
      <c r="AM147" s="486"/>
      <c r="AN147" s="486"/>
      <c r="AO147" s="486"/>
      <c r="AP147" s="486"/>
      <c r="AQ147" s="486"/>
      <c r="AR147" s="486"/>
      <c r="AS147" s="486"/>
      <c r="AT147" s="486"/>
      <c r="AU147" s="486"/>
      <c r="AV147" s="486"/>
      <c r="AW147" s="486"/>
      <c r="AX147" s="486"/>
      <c r="AY147" s="486"/>
      <c r="AZ147" s="486"/>
      <c r="BA147" s="486"/>
      <c r="BB147" s="486"/>
    </row>
    <row r="148" spans="2:54" ht="18" customHeight="1">
      <c r="B148" s="486"/>
      <c r="C148" s="486"/>
      <c r="D148" s="486"/>
      <c r="E148" s="647"/>
      <c r="F148" s="647"/>
      <c r="G148" s="486"/>
      <c r="H148" s="486"/>
      <c r="I148" s="486"/>
      <c r="J148" s="486"/>
      <c r="K148" s="486"/>
      <c r="L148" s="487"/>
      <c r="M148" s="488"/>
      <c r="N148" s="486"/>
      <c r="O148" s="487"/>
      <c r="P148" s="486"/>
      <c r="Q148" s="357"/>
      <c r="R148" s="357"/>
      <c r="S148" s="486"/>
      <c r="T148" s="487"/>
      <c r="U148" s="487"/>
      <c r="V148" s="486"/>
      <c r="W148" s="486"/>
      <c r="X148" s="486"/>
      <c r="Y148" s="486"/>
      <c r="Z148" s="486"/>
      <c r="AA148" s="486"/>
      <c r="AB148" s="486"/>
      <c r="AC148" s="486"/>
      <c r="AD148" s="486"/>
      <c r="AE148" s="486"/>
      <c r="AF148" s="486"/>
      <c r="AG148" s="486"/>
      <c r="AH148" s="486"/>
      <c r="AI148" s="486"/>
      <c r="AJ148" s="486"/>
      <c r="AK148" s="486"/>
      <c r="AL148" s="486"/>
      <c r="AM148" s="486"/>
      <c r="AN148" s="486"/>
      <c r="AO148" s="486"/>
      <c r="AP148" s="486"/>
      <c r="AQ148" s="486"/>
      <c r="AR148" s="486"/>
      <c r="AS148" s="486"/>
      <c r="AT148" s="486"/>
      <c r="AU148" s="486"/>
      <c r="AV148" s="486"/>
      <c r="AW148" s="486"/>
      <c r="AX148" s="486"/>
      <c r="AY148" s="486"/>
      <c r="AZ148" s="486"/>
      <c r="BA148" s="486"/>
      <c r="BB148" s="486"/>
    </row>
    <row r="149" spans="2:54" ht="18" customHeight="1">
      <c r="B149" s="486"/>
      <c r="C149" s="486"/>
      <c r="D149" s="486"/>
      <c r="E149" s="647"/>
      <c r="F149" s="647"/>
      <c r="G149" s="486"/>
      <c r="H149" s="486"/>
      <c r="I149" s="486"/>
      <c r="J149" s="486"/>
      <c r="K149" s="486"/>
      <c r="L149" s="487"/>
      <c r="M149" s="488"/>
      <c r="N149" s="486"/>
      <c r="O149" s="487"/>
      <c r="P149" s="486"/>
      <c r="Q149" s="357"/>
      <c r="R149" s="357"/>
      <c r="S149" s="486"/>
      <c r="T149" s="487"/>
      <c r="U149" s="487"/>
      <c r="V149" s="486"/>
      <c r="W149" s="486"/>
      <c r="X149" s="486"/>
      <c r="Y149" s="486"/>
      <c r="Z149" s="486"/>
      <c r="AA149" s="486"/>
      <c r="AB149" s="486"/>
      <c r="AC149" s="486"/>
      <c r="AD149" s="486"/>
      <c r="AE149" s="486"/>
      <c r="AF149" s="486"/>
      <c r="AG149" s="486"/>
      <c r="AH149" s="486"/>
      <c r="AI149" s="486"/>
      <c r="AJ149" s="486"/>
      <c r="AK149" s="486"/>
      <c r="AL149" s="486"/>
      <c r="AM149" s="486"/>
      <c r="AN149" s="486"/>
      <c r="AO149" s="486"/>
      <c r="AP149" s="486"/>
      <c r="AQ149" s="486"/>
      <c r="AR149" s="486"/>
      <c r="AS149" s="486"/>
      <c r="AT149" s="486"/>
      <c r="AU149" s="486"/>
      <c r="AV149" s="486"/>
      <c r="AW149" s="486"/>
      <c r="AX149" s="486"/>
      <c r="AY149" s="486"/>
      <c r="AZ149" s="486"/>
      <c r="BA149" s="486"/>
      <c r="BB149" s="486"/>
    </row>
    <row r="150" spans="2:54" ht="18" customHeight="1">
      <c r="B150" s="486"/>
      <c r="C150" s="486"/>
      <c r="D150" s="486"/>
      <c r="E150" s="647"/>
      <c r="F150" s="647"/>
      <c r="G150" s="486"/>
      <c r="H150" s="486"/>
      <c r="I150" s="486"/>
      <c r="J150" s="486"/>
      <c r="K150" s="486"/>
      <c r="L150" s="487"/>
      <c r="M150" s="488"/>
      <c r="N150" s="486"/>
      <c r="O150" s="487"/>
      <c r="P150" s="486"/>
      <c r="Q150" s="357"/>
      <c r="R150" s="357"/>
      <c r="S150" s="486"/>
      <c r="T150" s="487"/>
      <c r="U150" s="487"/>
      <c r="V150" s="486"/>
      <c r="W150" s="486"/>
      <c r="X150" s="486"/>
      <c r="Y150" s="486"/>
      <c r="Z150" s="486"/>
      <c r="AA150" s="486"/>
      <c r="AB150" s="486"/>
      <c r="AC150" s="486"/>
      <c r="AD150" s="486"/>
      <c r="AE150" s="486"/>
      <c r="AF150" s="486"/>
      <c r="AG150" s="486"/>
      <c r="AH150" s="486"/>
      <c r="AI150" s="486"/>
      <c r="AJ150" s="486"/>
      <c r="AK150" s="486"/>
      <c r="AL150" s="486"/>
      <c r="AM150" s="486"/>
      <c r="AN150" s="486"/>
      <c r="AO150" s="486"/>
      <c r="AP150" s="486"/>
      <c r="AQ150" s="486"/>
      <c r="AR150" s="486"/>
      <c r="AS150" s="486"/>
      <c r="AT150" s="486"/>
      <c r="AU150" s="486"/>
      <c r="AV150" s="486"/>
      <c r="AW150" s="486"/>
      <c r="AX150" s="486"/>
      <c r="AY150" s="486"/>
      <c r="AZ150" s="486"/>
      <c r="BA150" s="486"/>
      <c r="BB150" s="486"/>
    </row>
    <row r="151" spans="2:54" ht="18" customHeight="1">
      <c r="B151" s="486"/>
      <c r="C151" s="486"/>
      <c r="D151" s="486"/>
      <c r="E151" s="647"/>
      <c r="F151" s="647"/>
      <c r="G151" s="486"/>
      <c r="H151" s="486"/>
      <c r="I151" s="486"/>
      <c r="J151" s="486"/>
      <c r="K151" s="486"/>
      <c r="L151" s="487"/>
      <c r="M151" s="488"/>
      <c r="N151" s="486"/>
      <c r="O151" s="487"/>
      <c r="P151" s="486"/>
      <c r="Q151" s="357"/>
      <c r="R151" s="357"/>
      <c r="S151" s="486"/>
      <c r="T151" s="487"/>
      <c r="U151" s="487"/>
      <c r="V151" s="486"/>
      <c r="W151" s="486"/>
      <c r="X151" s="486"/>
      <c r="Y151" s="486"/>
      <c r="Z151" s="486"/>
      <c r="AA151" s="486"/>
      <c r="AB151" s="486"/>
      <c r="AC151" s="486"/>
      <c r="AD151" s="486"/>
      <c r="AE151" s="486"/>
      <c r="AF151" s="486"/>
      <c r="AG151" s="486"/>
      <c r="AH151" s="486"/>
      <c r="AI151" s="486"/>
      <c r="AJ151" s="486"/>
      <c r="AK151" s="486"/>
      <c r="AL151" s="486"/>
      <c r="AM151" s="486"/>
      <c r="AN151" s="486"/>
      <c r="AO151" s="486"/>
      <c r="AP151" s="486"/>
      <c r="AQ151" s="486"/>
      <c r="AR151" s="486"/>
      <c r="AS151" s="486"/>
      <c r="AT151" s="486"/>
      <c r="AU151" s="486"/>
      <c r="AV151" s="486"/>
      <c r="AW151" s="486"/>
      <c r="AX151" s="486"/>
      <c r="AY151" s="486"/>
      <c r="AZ151" s="486"/>
      <c r="BA151" s="486"/>
      <c r="BB151" s="486"/>
    </row>
    <row r="152" spans="2:54" ht="18" customHeight="1">
      <c r="B152" s="486"/>
      <c r="C152" s="486"/>
      <c r="D152" s="486"/>
      <c r="E152" s="647"/>
      <c r="F152" s="647"/>
      <c r="G152" s="486"/>
      <c r="H152" s="486"/>
      <c r="I152" s="486"/>
      <c r="J152" s="486"/>
      <c r="K152" s="486"/>
      <c r="L152" s="487"/>
      <c r="M152" s="488"/>
      <c r="N152" s="486"/>
      <c r="O152" s="487"/>
      <c r="P152" s="486"/>
      <c r="Q152" s="357"/>
      <c r="R152" s="357"/>
      <c r="S152" s="486"/>
      <c r="T152" s="487"/>
      <c r="U152" s="487"/>
      <c r="V152" s="486"/>
      <c r="W152" s="486"/>
      <c r="X152" s="486"/>
      <c r="Y152" s="486"/>
      <c r="Z152" s="486"/>
      <c r="AA152" s="486"/>
      <c r="AB152" s="486"/>
      <c r="AC152" s="486"/>
      <c r="AD152" s="486"/>
      <c r="AE152" s="486"/>
      <c r="AF152" s="486"/>
      <c r="AG152" s="486"/>
      <c r="AH152" s="486"/>
      <c r="AI152" s="486"/>
      <c r="AJ152" s="486"/>
      <c r="AK152" s="486"/>
      <c r="AL152" s="486"/>
      <c r="AM152" s="486"/>
      <c r="AN152" s="486"/>
      <c r="AO152" s="486"/>
      <c r="AP152" s="486"/>
      <c r="AQ152" s="486"/>
      <c r="AR152" s="486"/>
      <c r="AS152" s="486"/>
      <c r="AT152" s="486"/>
      <c r="AU152" s="486"/>
      <c r="AV152" s="486"/>
      <c r="AW152" s="486"/>
      <c r="AX152" s="486"/>
      <c r="AY152" s="486"/>
      <c r="AZ152" s="486"/>
      <c r="BA152" s="486"/>
      <c r="BB152" s="486"/>
    </row>
    <row r="153" spans="2:54" ht="18" customHeight="1">
      <c r="B153" s="486"/>
      <c r="C153" s="486"/>
      <c r="D153" s="486"/>
      <c r="E153" s="647"/>
      <c r="F153" s="647"/>
      <c r="G153" s="486"/>
      <c r="H153" s="486"/>
      <c r="I153" s="486"/>
      <c r="J153" s="486"/>
      <c r="K153" s="486"/>
      <c r="L153" s="487"/>
      <c r="M153" s="488"/>
      <c r="N153" s="486"/>
      <c r="O153" s="487"/>
      <c r="P153" s="486"/>
      <c r="Q153" s="357"/>
      <c r="R153" s="357"/>
      <c r="S153" s="486"/>
      <c r="T153" s="487"/>
      <c r="U153" s="487"/>
      <c r="V153" s="486"/>
      <c r="W153" s="486"/>
      <c r="X153" s="486"/>
      <c r="Y153" s="486"/>
      <c r="Z153" s="486"/>
      <c r="AA153" s="486"/>
      <c r="AB153" s="486"/>
      <c r="AC153" s="486"/>
      <c r="AD153" s="486"/>
      <c r="AE153" s="486"/>
      <c r="AF153" s="486"/>
      <c r="AG153" s="486"/>
      <c r="AH153" s="486"/>
      <c r="AI153" s="486"/>
      <c r="AJ153" s="486"/>
      <c r="AK153" s="486"/>
      <c r="AL153" s="486"/>
      <c r="AM153" s="486"/>
      <c r="AN153" s="486"/>
      <c r="AO153" s="486"/>
      <c r="AP153" s="486"/>
      <c r="AQ153" s="486"/>
      <c r="AR153" s="486"/>
      <c r="AS153" s="486"/>
      <c r="AT153" s="486"/>
      <c r="AU153" s="486"/>
      <c r="AV153" s="486"/>
      <c r="AW153" s="486"/>
      <c r="AX153" s="486"/>
      <c r="AY153" s="486"/>
      <c r="AZ153" s="486"/>
      <c r="BA153" s="486"/>
      <c r="BB153" s="486"/>
    </row>
    <row r="154" spans="2:54" ht="18" customHeight="1">
      <c r="B154" s="486"/>
      <c r="C154" s="486"/>
      <c r="D154" s="486"/>
      <c r="E154" s="647"/>
      <c r="F154" s="647"/>
      <c r="G154" s="486"/>
      <c r="H154" s="486"/>
      <c r="I154" s="486"/>
      <c r="J154" s="486"/>
      <c r="K154" s="486"/>
      <c r="L154" s="487"/>
      <c r="M154" s="488"/>
      <c r="N154" s="486"/>
      <c r="O154" s="487"/>
      <c r="P154" s="486"/>
      <c r="Q154" s="357"/>
      <c r="R154" s="357"/>
      <c r="S154" s="486"/>
      <c r="T154" s="487"/>
      <c r="U154" s="487"/>
      <c r="V154" s="486"/>
      <c r="W154" s="486"/>
      <c r="X154" s="486"/>
      <c r="Y154" s="486"/>
      <c r="Z154" s="486"/>
      <c r="AA154" s="486"/>
      <c r="AB154" s="486"/>
      <c r="AC154" s="486"/>
      <c r="AD154" s="486"/>
      <c r="AE154" s="486"/>
      <c r="AF154" s="486"/>
      <c r="AG154" s="486"/>
      <c r="AH154" s="486"/>
      <c r="AI154" s="486"/>
      <c r="AJ154" s="486"/>
      <c r="AK154" s="486"/>
      <c r="AL154" s="486"/>
      <c r="AM154" s="486"/>
      <c r="AN154" s="486"/>
      <c r="AO154" s="486"/>
      <c r="AP154" s="486"/>
      <c r="AQ154" s="486"/>
      <c r="AR154" s="486"/>
      <c r="AS154" s="486"/>
      <c r="AT154" s="486"/>
      <c r="AU154" s="486"/>
      <c r="AV154" s="486"/>
      <c r="AW154" s="486"/>
      <c r="AX154" s="486"/>
      <c r="AY154" s="486"/>
      <c r="AZ154" s="486"/>
      <c r="BA154" s="486"/>
      <c r="BB154" s="486"/>
    </row>
    <row r="155" spans="2:54" ht="18" customHeight="1">
      <c r="B155" s="486"/>
      <c r="C155" s="486"/>
      <c r="D155" s="486"/>
      <c r="E155" s="647"/>
      <c r="F155" s="647"/>
      <c r="G155" s="486"/>
      <c r="H155" s="486"/>
      <c r="I155" s="486"/>
      <c r="J155" s="486"/>
      <c r="K155" s="486"/>
      <c r="L155" s="487"/>
      <c r="M155" s="488"/>
      <c r="N155" s="486"/>
      <c r="O155" s="487"/>
      <c r="P155" s="486"/>
      <c r="Q155" s="357"/>
      <c r="R155" s="357"/>
      <c r="S155" s="486"/>
      <c r="T155" s="487"/>
      <c r="U155" s="487"/>
      <c r="V155" s="486"/>
      <c r="W155" s="486"/>
      <c r="X155" s="486"/>
      <c r="Y155" s="486"/>
      <c r="Z155" s="486"/>
      <c r="AA155" s="486"/>
      <c r="AB155" s="486"/>
      <c r="AC155" s="486"/>
      <c r="AD155" s="486"/>
      <c r="AE155" s="486"/>
      <c r="AF155" s="486"/>
      <c r="AG155" s="486"/>
      <c r="AH155" s="486"/>
      <c r="AI155" s="486"/>
      <c r="AJ155" s="486"/>
      <c r="AK155" s="486"/>
      <c r="AL155" s="486"/>
      <c r="AM155" s="486"/>
      <c r="AN155" s="486"/>
      <c r="AO155" s="486"/>
      <c r="AP155" s="486"/>
      <c r="AQ155" s="486"/>
      <c r="AR155" s="486"/>
      <c r="AS155" s="486"/>
      <c r="AT155" s="486"/>
      <c r="AU155" s="486"/>
      <c r="AV155" s="486"/>
      <c r="AW155" s="486"/>
      <c r="AX155" s="486"/>
      <c r="AY155" s="486"/>
      <c r="AZ155" s="486"/>
      <c r="BA155" s="486"/>
      <c r="BB155" s="486"/>
    </row>
    <row r="156" spans="2:54" ht="18" customHeight="1">
      <c r="B156" s="486"/>
      <c r="C156" s="486"/>
      <c r="D156" s="486"/>
      <c r="E156" s="647"/>
      <c r="F156" s="647"/>
      <c r="G156" s="486"/>
      <c r="H156" s="486"/>
      <c r="I156" s="486"/>
      <c r="J156" s="486"/>
      <c r="K156" s="486"/>
      <c r="L156" s="487"/>
      <c r="M156" s="488"/>
      <c r="N156" s="486"/>
      <c r="O156" s="487"/>
      <c r="P156" s="486"/>
      <c r="Q156" s="357"/>
      <c r="R156" s="357"/>
      <c r="S156" s="486"/>
      <c r="T156" s="487"/>
      <c r="U156" s="487"/>
      <c r="V156" s="486"/>
      <c r="W156" s="486"/>
      <c r="X156" s="486"/>
      <c r="Y156" s="486"/>
      <c r="Z156" s="486"/>
      <c r="AA156" s="486"/>
      <c r="AB156" s="486"/>
      <c r="AC156" s="486"/>
      <c r="AD156" s="486"/>
      <c r="AE156" s="486"/>
      <c r="AF156" s="486"/>
      <c r="AG156" s="486"/>
      <c r="AH156" s="486"/>
      <c r="AI156" s="486"/>
      <c r="AJ156" s="486"/>
      <c r="AK156" s="486"/>
      <c r="AL156" s="486"/>
      <c r="AM156" s="486"/>
      <c r="AN156" s="486"/>
      <c r="AO156" s="486"/>
      <c r="AP156" s="486"/>
      <c r="AQ156" s="486"/>
      <c r="AR156" s="486"/>
      <c r="AS156" s="486"/>
      <c r="AT156" s="486"/>
      <c r="AU156" s="486"/>
      <c r="AV156" s="486"/>
      <c r="AW156" s="486"/>
      <c r="AX156" s="486"/>
      <c r="AY156" s="486"/>
      <c r="AZ156" s="486"/>
      <c r="BA156" s="486"/>
      <c r="BB156" s="486"/>
    </row>
    <row r="157" spans="2:54" ht="18" customHeight="1">
      <c r="B157" s="486"/>
      <c r="C157" s="486"/>
      <c r="D157" s="486"/>
      <c r="E157" s="647"/>
      <c r="F157" s="647"/>
      <c r="G157" s="486"/>
      <c r="H157" s="486"/>
      <c r="I157" s="486"/>
      <c r="J157" s="486"/>
      <c r="K157" s="486"/>
      <c r="L157" s="487"/>
      <c r="M157" s="488"/>
      <c r="N157" s="486"/>
      <c r="O157" s="487"/>
      <c r="P157" s="486"/>
      <c r="Q157" s="357"/>
      <c r="R157" s="357"/>
      <c r="S157" s="486"/>
      <c r="T157" s="487"/>
      <c r="U157" s="487"/>
      <c r="V157" s="486"/>
      <c r="W157" s="486"/>
      <c r="X157" s="486"/>
      <c r="Y157" s="486"/>
      <c r="Z157" s="486"/>
      <c r="AA157" s="486"/>
      <c r="AB157" s="486"/>
      <c r="AC157" s="486"/>
      <c r="AD157" s="486"/>
      <c r="AE157" s="486"/>
      <c r="AF157" s="486"/>
      <c r="AG157" s="486"/>
      <c r="AH157" s="486"/>
      <c r="AI157" s="486"/>
      <c r="AJ157" s="486"/>
      <c r="AK157" s="486"/>
      <c r="AL157" s="486"/>
      <c r="AM157" s="486"/>
      <c r="AN157" s="486"/>
      <c r="AO157" s="486"/>
      <c r="AP157" s="486"/>
      <c r="AQ157" s="486"/>
      <c r="AR157" s="486"/>
      <c r="AS157" s="486"/>
      <c r="AT157" s="486"/>
      <c r="AU157" s="486"/>
      <c r="AV157" s="486"/>
      <c r="AW157" s="486"/>
      <c r="AX157" s="486"/>
      <c r="AY157" s="486"/>
      <c r="AZ157" s="486"/>
      <c r="BA157" s="486"/>
      <c r="BB157" s="486"/>
    </row>
    <row r="158" spans="2:54" ht="18" customHeight="1">
      <c r="B158" s="486"/>
      <c r="C158" s="486"/>
      <c r="D158" s="486"/>
      <c r="E158" s="647"/>
      <c r="F158" s="647"/>
      <c r="G158" s="486"/>
      <c r="H158" s="486"/>
      <c r="I158" s="486"/>
      <c r="J158" s="486"/>
      <c r="K158" s="486"/>
      <c r="L158" s="487"/>
      <c r="M158" s="488"/>
      <c r="N158" s="486"/>
      <c r="O158" s="487"/>
      <c r="P158" s="486"/>
      <c r="Q158" s="357"/>
      <c r="R158" s="357"/>
      <c r="S158" s="486"/>
      <c r="T158" s="487"/>
      <c r="U158" s="487"/>
      <c r="V158" s="486"/>
      <c r="W158" s="486"/>
      <c r="X158" s="486"/>
      <c r="Y158" s="486"/>
      <c r="Z158" s="486"/>
      <c r="AA158" s="486"/>
      <c r="AB158" s="486"/>
      <c r="AC158" s="486"/>
      <c r="AD158" s="486"/>
      <c r="AE158" s="486"/>
      <c r="AF158" s="486"/>
      <c r="AG158" s="486"/>
      <c r="AH158" s="486"/>
      <c r="AI158" s="486"/>
      <c r="AJ158" s="486"/>
      <c r="AK158" s="486"/>
      <c r="AL158" s="486"/>
      <c r="AM158" s="486"/>
      <c r="AN158" s="486"/>
      <c r="AO158" s="486"/>
      <c r="AP158" s="486"/>
      <c r="AQ158" s="486"/>
      <c r="AR158" s="486"/>
      <c r="AS158" s="486"/>
      <c r="AT158" s="486"/>
      <c r="AU158" s="486"/>
      <c r="AV158" s="486"/>
      <c r="AW158" s="486"/>
      <c r="AX158" s="486"/>
      <c r="AY158" s="486"/>
      <c r="AZ158" s="486"/>
      <c r="BA158" s="486"/>
      <c r="BB158" s="486"/>
    </row>
    <row r="159" spans="2:54" ht="18" customHeight="1">
      <c r="B159" s="486"/>
      <c r="C159" s="486"/>
      <c r="D159" s="486"/>
      <c r="E159" s="647"/>
      <c r="F159" s="647"/>
      <c r="G159" s="486"/>
      <c r="H159" s="486"/>
      <c r="I159" s="486"/>
      <c r="J159" s="486"/>
      <c r="K159" s="486"/>
      <c r="L159" s="487"/>
      <c r="M159" s="488"/>
      <c r="N159" s="486"/>
      <c r="O159" s="487"/>
      <c r="P159" s="486"/>
      <c r="Q159" s="357"/>
      <c r="R159" s="357"/>
      <c r="S159" s="486"/>
      <c r="T159" s="487"/>
      <c r="U159" s="487"/>
      <c r="V159" s="486"/>
      <c r="W159" s="486"/>
      <c r="X159" s="486"/>
      <c r="Y159" s="486"/>
      <c r="Z159" s="486"/>
      <c r="AA159" s="486"/>
      <c r="AB159" s="486"/>
      <c r="AC159" s="486"/>
      <c r="AD159" s="486"/>
      <c r="AE159" s="486"/>
      <c r="AF159" s="486"/>
      <c r="AG159" s="486"/>
      <c r="AH159" s="486"/>
      <c r="AI159" s="486"/>
      <c r="AJ159" s="486"/>
      <c r="AK159" s="486"/>
      <c r="AL159" s="486"/>
      <c r="AM159" s="486"/>
      <c r="AN159" s="486"/>
      <c r="AO159" s="486"/>
      <c r="AP159" s="486"/>
      <c r="AQ159" s="486"/>
      <c r="AR159" s="486"/>
      <c r="AS159" s="486"/>
      <c r="AT159" s="486"/>
      <c r="AU159" s="486"/>
      <c r="AV159" s="486"/>
      <c r="AW159" s="486"/>
      <c r="AX159" s="486"/>
      <c r="AY159" s="486"/>
      <c r="AZ159" s="486"/>
      <c r="BA159" s="486"/>
      <c r="BB159" s="486"/>
    </row>
    <row r="160" spans="2:54" ht="18" customHeight="1">
      <c r="B160" s="486"/>
      <c r="C160" s="486"/>
      <c r="D160" s="486"/>
      <c r="E160" s="647"/>
      <c r="F160" s="647"/>
      <c r="G160" s="486"/>
      <c r="H160" s="486"/>
      <c r="I160" s="486"/>
      <c r="J160" s="486"/>
      <c r="K160" s="486"/>
      <c r="L160" s="487"/>
      <c r="M160" s="488"/>
      <c r="N160" s="486"/>
      <c r="O160" s="487"/>
      <c r="P160" s="486"/>
      <c r="Q160" s="357"/>
      <c r="R160" s="357"/>
      <c r="S160" s="486"/>
      <c r="T160" s="487"/>
      <c r="U160" s="487"/>
      <c r="V160" s="486"/>
      <c r="W160" s="486"/>
      <c r="X160" s="486"/>
      <c r="Y160" s="486"/>
      <c r="Z160" s="486"/>
      <c r="AA160" s="486"/>
      <c r="AB160" s="486"/>
      <c r="AC160" s="486"/>
      <c r="AD160" s="486"/>
      <c r="AE160" s="486"/>
      <c r="AF160" s="486"/>
      <c r="AG160" s="486"/>
      <c r="AH160" s="486"/>
      <c r="AI160" s="486"/>
      <c r="AJ160" s="486"/>
      <c r="AK160" s="486"/>
      <c r="AL160" s="486"/>
      <c r="AM160" s="486"/>
      <c r="AN160" s="486"/>
      <c r="AO160" s="486"/>
      <c r="AP160" s="486"/>
      <c r="AQ160" s="486"/>
      <c r="AR160" s="486"/>
      <c r="AS160" s="486"/>
      <c r="AT160" s="486"/>
      <c r="AU160" s="486"/>
      <c r="AV160" s="486"/>
      <c r="AW160" s="486"/>
      <c r="AX160" s="486"/>
      <c r="AY160" s="486"/>
      <c r="AZ160" s="486"/>
      <c r="BA160" s="486"/>
      <c r="BB160" s="486"/>
    </row>
    <row r="161" spans="2:54" ht="18" customHeight="1">
      <c r="B161" s="486"/>
      <c r="C161" s="486"/>
      <c r="D161" s="486"/>
      <c r="E161" s="647"/>
      <c r="F161" s="647"/>
      <c r="G161" s="486"/>
      <c r="H161" s="486"/>
      <c r="I161" s="486"/>
      <c r="J161" s="486"/>
      <c r="K161" s="486"/>
      <c r="L161" s="487"/>
      <c r="M161" s="488"/>
      <c r="N161" s="486"/>
      <c r="O161" s="487"/>
      <c r="P161" s="486"/>
      <c r="Q161" s="357"/>
      <c r="R161" s="357"/>
      <c r="S161" s="486"/>
      <c r="T161" s="487"/>
      <c r="U161" s="487"/>
      <c r="V161" s="486"/>
      <c r="W161" s="486"/>
      <c r="X161" s="486"/>
      <c r="Y161" s="486"/>
      <c r="Z161" s="486"/>
      <c r="AA161" s="486"/>
      <c r="AB161" s="486"/>
      <c r="AC161" s="486"/>
      <c r="AD161" s="486"/>
      <c r="AE161" s="486"/>
      <c r="AF161" s="486"/>
      <c r="AG161" s="486"/>
      <c r="AH161" s="486"/>
      <c r="AI161" s="486"/>
      <c r="AJ161" s="486"/>
      <c r="AK161" s="486"/>
      <c r="AL161" s="486"/>
      <c r="AM161" s="486"/>
      <c r="AN161" s="486"/>
      <c r="AO161" s="486"/>
      <c r="AP161" s="486"/>
      <c r="AQ161" s="486"/>
      <c r="AR161" s="486"/>
      <c r="AS161" s="486"/>
      <c r="AT161" s="486"/>
      <c r="AU161" s="486"/>
      <c r="AV161" s="486"/>
      <c r="AW161" s="486"/>
      <c r="AX161" s="486"/>
      <c r="AY161" s="486"/>
      <c r="AZ161" s="486"/>
      <c r="BA161" s="486"/>
      <c r="BB161" s="486"/>
    </row>
    <row r="162" spans="2:54" ht="18" customHeight="1">
      <c r="B162" s="486"/>
      <c r="C162" s="486"/>
      <c r="D162" s="486"/>
      <c r="E162" s="647"/>
      <c r="F162" s="647"/>
      <c r="G162" s="486"/>
      <c r="H162" s="486"/>
      <c r="I162" s="486"/>
      <c r="J162" s="486"/>
      <c r="K162" s="486"/>
      <c r="L162" s="487"/>
      <c r="M162" s="488"/>
      <c r="N162" s="486"/>
      <c r="O162" s="487"/>
      <c r="P162" s="486"/>
      <c r="Q162" s="357"/>
      <c r="R162" s="357"/>
      <c r="S162" s="486"/>
      <c r="T162" s="487"/>
      <c r="U162" s="487"/>
      <c r="V162" s="486"/>
      <c r="W162" s="486"/>
      <c r="X162" s="486"/>
      <c r="Y162" s="486"/>
      <c r="Z162" s="486"/>
      <c r="AA162" s="486"/>
      <c r="AB162" s="486"/>
      <c r="AC162" s="486"/>
      <c r="AD162" s="486"/>
      <c r="AE162" s="486"/>
      <c r="AF162" s="486"/>
      <c r="AG162" s="486"/>
      <c r="AH162" s="486"/>
      <c r="AI162" s="486"/>
      <c r="AJ162" s="486"/>
      <c r="AK162" s="486"/>
      <c r="AL162" s="486"/>
      <c r="AM162" s="486"/>
      <c r="AN162" s="486"/>
      <c r="AO162" s="486"/>
      <c r="AP162" s="486"/>
      <c r="AQ162" s="486"/>
      <c r="AR162" s="486"/>
      <c r="AS162" s="486"/>
      <c r="AT162" s="486"/>
      <c r="AU162" s="486"/>
      <c r="AV162" s="486"/>
      <c r="AW162" s="486"/>
      <c r="AX162" s="486"/>
      <c r="AY162" s="486"/>
      <c r="AZ162" s="486"/>
      <c r="BA162" s="486"/>
      <c r="BB162" s="486"/>
    </row>
    <row r="163" spans="2:54" ht="18" customHeight="1">
      <c r="B163" s="486"/>
      <c r="C163" s="486"/>
      <c r="D163" s="486"/>
      <c r="E163" s="647"/>
      <c r="F163" s="647"/>
      <c r="G163" s="486"/>
      <c r="H163" s="486"/>
      <c r="I163" s="486"/>
      <c r="J163" s="486"/>
      <c r="K163" s="486"/>
      <c r="L163" s="487"/>
      <c r="M163" s="488"/>
      <c r="N163" s="486"/>
      <c r="O163" s="487"/>
      <c r="P163" s="486"/>
      <c r="Q163" s="357"/>
      <c r="R163" s="357"/>
      <c r="S163" s="486"/>
      <c r="T163" s="487"/>
      <c r="U163" s="487"/>
      <c r="V163" s="486"/>
      <c r="W163" s="486"/>
      <c r="X163" s="486"/>
      <c r="Y163" s="486"/>
      <c r="Z163" s="486"/>
      <c r="AA163" s="486"/>
      <c r="AB163" s="486"/>
      <c r="AC163" s="486"/>
      <c r="AD163" s="486"/>
      <c r="AE163" s="486"/>
      <c r="AF163" s="486"/>
      <c r="AG163" s="486"/>
      <c r="AH163" s="486"/>
      <c r="AI163" s="486"/>
      <c r="AJ163" s="486"/>
      <c r="AK163" s="486"/>
      <c r="AL163" s="486"/>
      <c r="AM163" s="486"/>
      <c r="AN163" s="486"/>
      <c r="AO163" s="486"/>
      <c r="AP163" s="486"/>
      <c r="AQ163" s="486"/>
      <c r="AR163" s="486"/>
      <c r="AS163" s="486"/>
      <c r="AT163" s="486"/>
      <c r="AU163" s="486"/>
      <c r="AV163" s="486"/>
      <c r="AW163" s="486"/>
      <c r="AX163" s="486"/>
      <c r="AY163" s="486"/>
      <c r="AZ163" s="486"/>
      <c r="BA163" s="486"/>
      <c r="BB163" s="486"/>
    </row>
    <row r="164" spans="2:54" ht="18" customHeight="1">
      <c r="B164" s="486"/>
      <c r="C164" s="486"/>
      <c r="D164" s="486"/>
      <c r="E164" s="647"/>
      <c r="F164" s="647"/>
      <c r="G164" s="486"/>
      <c r="H164" s="486"/>
      <c r="I164" s="486"/>
      <c r="J164" s="486"/>
      <c r="K164" s="486"/>
      <c r="L164" s="487"/>
      <c r="M164" s="488"/>
      <c r="N164" s="486"/>
      <c r="O164" s="487"/>
      <c r="P164" s="486"/>
      <c r="Q164" s="357"/>
      <c r="R164" s="357"/>
      <c r="S164" s="486"/>
      <c r="T164" s="487"/>
      <c r="U164" s="487"/>
      <c r="V164" s="486"/>
      <c r="W164" s="486"/>
      <c r="X164" s="486"/>
      <c r="Y164" s="486"/>
      <c r="Z164" s="486"/>
      <c r="AA164" s="486"/>
      <c r="AB164" s="486"/>
      <c r="AC164" s="486"/>
      <c r="AD164" s="486"/>
      <c r="AE164" s="486"/>
      <c r="AF164" s="486"/>
      <c r="AG164" s="486"/>
      <c r="AH164" s="486"/>
      <c r="AI164" s="486"/>
      <c r="AJ164" s="486"/>
      <c r="AK164" s="486"/>
      <c r="AL164" s="486"/>
      <c r="AM164" s="486"/>
      <c r="AN164" s="486"/>
      <c r="AO164" s="486"/>
      <c r="AP164" s="486"/>
      <c r="AQ164" s="486"/>
      <c r="AR164" s="486"/>
      <c r="AS164" s="486"/>
      <c r="AT164" s="486"/>
      <c r="AU164" s="486"/>
      <c r="AV164" s="486"/>
      <c r="AW164" s="486"/>
      <c r="AX164" s="486"/>
      <c r="AY164" s="486"/>
      <c r="AZ164" s="486"/>
      <c r="BA164" s="486"/>
      <c r="BB164" s="486"/>
    </row>
    <row r="165" spans="2:54" ht="18" customHeight="1">
      <c r="B165" s="486"/>
      <c r="C165" s="486"/>
      <c r="D165" s="486"/>
      <c r="E165" s="647"/>
      <c r="F165" s="647"/>
      <c r="G165" s="486"/>
      <c r="H165" s="486"/>
      <c r="I165" s="486"/>
      <c r="J165" s="486"/>
      <c r="K165" s="486"/>
      <c r="L165" s="487"/>
      <c r="M165" s="488"/>
      <c r="N165" s="486"/>
      <c r="O165" s="487"/>
      <c r="P165" s="486"/>
      <c r="Q165" s="357"/>
      <c r="R165" s="357"/>
      <c r="S165" s="486"/>
      <c r="T165" s="487"/>
      <c r="U165" s="487"/>
      <c r="V165" s="486"/>
      <c r="W165" s="486"/>
      <c r="X165" s="486"/>
      <c r="Y165" s="486"/>
      <c r="Z165" s="486"/>
      <c r="AA165" s="486"/>
      <c r="AB165" s="486"/>
      <c r="AC165" s="486"/>
      <c r="AD165" s="486"/>
      <c r="AE165" s="486"/>
      <c r="AF165" s="486"/>
      <c r="AG165" s="486"/>
      <c r="AH165" s="486"/>
      <c r="AI165" s="486"/>
      <c r="AJ165" s="486"/>
      <c r="AK165" s="486"/>
      <c r="AL165" s="486"/>
      <c r="AM165" s="486"/>
      <c r="AN165" s="486"/>
      <c r="AO165" s="486"/>
      <c r="AP165" s="486"/>
      <c r="AQ165" s="486"/>
      <c r="AR165" s="486"/>
      <c r="AS165" s="486"/>
      <c r="AT165" s="486"/>
      <c r="AU165" s="486"/>
      <c r="AV165" s="486"/>
      <c r="AW165" s="486"/>
      <c r="AX165" s="486"/>
      <c r="AY165" s="486"/>
      <c r="AZ165" s="486"/>
      <c r="BA165" s="486"/>
      <c r="BB165" s="486"/>
    </row>
    <row r="166" spans="2:54" ht="18" customHeight="1">
      <c r="B166" s="486"/>
      <c r="C166" s="486"/>
      <c r="D166" s="486"/>
      <c r="E166" s="647"/>
      <c r="F166" s="647"/>
      <c r="G166" s="486"/>
      <c r="H166" s="486"/>
      <c r="I166" s="486"/>
      <c r="J166" s="486"/>
      <c r="K166" s="486"/>
      <c r="L166" s="487"/>
      <c r="M166" s="488"/>
      <c r="N166" s="486"/>
      <c r="O166" s="487"/>
      <c r="P166" s="486"/>
      <c r="Q166" s="357"/>
      <c r="R166" s="357"/>
      <c r="S166" s="486"/>
      <c r="T166" s="487"/>
      <c r="U166" s="487"/>
      <c r="V166" s="486"/>
      <c r="W166" s="486"/>
      <c r="X166" s="486"/>
      <c r="Y166" s="486"/>
      <c r="Z166" s="486"/>
      <c r="AA166" s="486"/>
      <c r="AB166" s="486"/>
      <c r="AC166" s="486"/>
      <c r="AD166" s="486"/>
      <c r="AE166" s="486"/>
      <c r="AF166" s="486"/>
      <c r="AG166" s="486"/>
      <c r="AH166" s="486"/>
      <c r="AI166" s="486"/>
      <c r="AJ166" s="486"/>
      <c r="AK166" s="486"/>
      <c r="AL166" s="486"/>
      <c r="AM166" s="486"/>
      <c r="AN166" s="486"/>
      <c r="AO166" s="486"/>
      <c r="AP166" s="486"/>
      <c r="AQ166" s="486"/>
      <c r="AR166" s="486"/>
      <c r="AS166" s="486"/>
      <c r="AT166" s="486"/>
      <c r="AU166" s="486"/>
      <c r="AV166" s="486"/>
      <c r="AW166" s="486"/>
      <c r="AX166" s="486"/>
      <c r="AY166" s="486"/>
      <c r="AZ166" s="486"/>
      <c r="BA166" s="486"/>
      <c r="BB166" s="486"/>
    </row>
    <row r="167" spans="2:54" ht="18" customHeight="1">
      <c r="B167" s="486"/>
      <c r="C167" s="486"/>
      <c r="D167" s="486"/>
      <c r="E167" s="647"/>
      <c r="F167" s="647"/>
      <c r="G167" s="486"/>
      <c r="H167" s="486"/>
      <c r="I167" s="486"/>
      <c r="J167" s="486"/>
      <c r="K167" s="486"/>
      <c r="L167" s="487"/>
      <c r="M167" s="488"/>
      <c r="N167" s="486"/>
      <c r="O167" s="487"/>
      <c r="P167" s="486"/>
      <c r="Q167" s="357"/>
      <c r="R167" s="357"/>
      <c r="S167" s="486"/>
      <c r="T167" s="487"/>
      <c r="U167" s="487"/>
      <c r="V167" s="486"/>
      <c r="W167" s="486"/>
      <c r="X167" s="486"/>
      <c r="Y167" s="486"/>
      <c r="Z167" s="486"/>
      <c r="AA167" s="486"/>
      <c r="AB167" s="486"/>
      <c r="AC167" s="486"/>
      <c r="AD167" s="486"/>
      <c r="AE167" s="486"/>
      <c r="AF167" s="486"/>
      <c r="AG167" s="486"/>
      <c r="AH167" s="486"/>
      <c r="AI167" s="486"/>
      <c r="AJ167" s="486"/>
      <c r="AK167" s="486"/>
      <c r="AL167" s="486"/>
      <c r="AM167" s="486"/>
      <c r="AN167" s="486"/>
      <c r="AO167" s="486"/>
      <c r="AP167" s="486"/>
      <c r="AQ167" s="486"/>
      <c r="AR167" s="486"/>
      <c r="AS167" s="486"/>
      <c r="AT167" s="486"/>
      <c r="AU167" s="486"/>
      <c r="AV167" s="486"/>
      <c r="AW167" s="486"/>
      <c r="AX167" s="486"/>
      <c r="AY167" s="486"/>
      <c r="AZ167" s="486"/>
      <c r="BA167" s="486"/>
      <c r="BB167" s="486"/>
    </row>
    <row r="168" spans="2:54" ht="18" customHeight="1">
      <c r="B168" s="486"/>
      <c r="C168" s="486"/>
      <c r="D168" s="486"/>
      <c r="E168" s="647"/>
      <c r="F168" s="647"/>
      <c r="G168" s="486"/>
      <c r="H168" s="486"/>
      <c r="I168" s="486"/>
      <c r="J168" s="486"/>
      <c r="K168" s="486"/>
      <c r="L168" s="487"/>
      <c r="M168" s="488"/>
      <c r="N168" s="486"/>
      <c r="O168" s="487"/>
      <c r="P168" s="486"/>
      <c r="Q168" s="357"/>
      <c r="R168" s="357"/>
      <c r="S168" s="486"/>
      <c r="T168" s="487"/>
      <c r="U168" s="487"/>
      <c r="V168" s="486"/>
      <c r="W168" s="486"/>
      <c r="X168" s="486"/>
      <c r="Y168" s="486"/>
      <c r="Z168" s="486"/>
      <c r="AA168" s="486"/>
      <c r="AB168" s="486"/>
      <c r="AC168" s="486"/>
      <c r="AD168" s="486"/>
      <c r="AE168" s="486"/>
      <c r="AF168" s="486"/>
      <c r="AG168" s="486"/>
      <c r="AH168" s="486"/>
      <c r="AI168" s="486"/>
      <c r="AJ168" s="486"/>
      <c r="AK168" s="486"/>
      <c r="AL168" s="486"/>
      <c r="AM168" s="486"/>
      <c r="AN168" s="486"/>
      <c r="AO168" s="486"/>
      <c r="AP168" s="486"/>
      <c r="AQ168" s="486"/>
      <c r="AR168" s="486"/>
      <c r="AS168" s="486"/>
      <c r="AT168" s="486"/>
      <c r="AU168" s="486"/>
      <c r="AV168" s="486"/>
      <c r="AW168" s="486"/>
      <c r="AX168" s="486"/>
      <c r="AY168" s="486"/>
      <c r="AZ168" s="486"/>
      <c r="BA168" s="486"/>
      <c r="BB168" s="486"/>
    </row>
    <row r="169" spans="2:54" ht="18" customHeight="1">
      <c r="B169" s="486"/>
      <c r="C169" s="486"/>
      <c r="D169" s="486"/>
      <c r="E169" s="647"/>
      <c r="F169" s="647"/>
      <c r="G169" s="486"/>
      <c r="H169" s="486"/>
      <c r="I169" s="486"/>
      <c r="J169" s="486"/>
      <c r="K169" s="486"/>
      <c r="L169" s="487"/>
      <c r="M169" s="488"/>
      <c r="N169" s="486"/>
      <c r="O169" s="487"/>
      <c r="P169" s="486"/>
      <c r="Q169" s="357"/>
      <c r="R169" s="357"/>
      <c r="S169" s="486"/>
      <c r="T169" s="487"/>
      <c r="U169" s="487"/>
      <c r="V169" s="486"/>
      <c r="W169" s="486"/>
      <c r="X169" s="486"/>
      <c r="Y169" s="486"/>
      <c r="Z169" s="486"/>
      <c r="AA169" s="486"/>
      <c r="AB169" s="486"/>
      <c r="AC169" s="486"/>
      <c r="AD169" s="486"/>
      <c r="AE169" s="486"/>
      <c r="AF169" s="486"/>
      <c r="AG169" s="486"/>
      <c r="AH169" s="486"/>
      <c r="AI169" s="486"/>
      <c r="AJ169" s="486"/>
      <c r="AK169" s="486"/>
      <c r="AL169" s="486"/>
      <c r="AM169" s="486"/>
      <c r="AN169" s="486"/>
      <c r="AO169" s="486"/>
      <c r="AP169" s="486"/>
      <c r="AQ169" s="486"/>
      <c r="AR169" s="486"/>
      <c r="AS169" s="486"/>
      <c r="AT169" s="486"/>
      <c r="AU169" s="486"/>
      <c r="AV169" s="486"/>
      <c r="AW169" s="486"/>
      <c r="AX169" s="486"/>
      <c r="AY169" s="486"/>
      <c r="AZ169" s="486"/>
      <c r="BA169" s="486"/>
      <c r="BB169" s="486"/>
    </row>
    <row r="170" spans="2:54" ht="18" customHeight="1">
      <c r="B170" s="486"/>
      <c r="C170" s="486"/>
      <c r="D170" s="486"/>
      <c r="E170" s="647"/>
      <c r="F170" s="647"/>
      <c r="G170" s="486"/>
      <c r="H170" s="486"/>
      <c r="I170" s="486"/>
      <c r="J170" s="486"/>
      <c r="K170" s="486"/>
      <c r="L170" s="487"/>
      <c r="M170" s="488"/>
      <c r="N170" s="486"/>
      <c r="O170" s="487"/>
      <c r="P170" s="486"/>
      <c r="Q170" s="357"/>
      <c r="R170" s="357"/>
      <c r="S170" s="486"/>
      <c r="T170" s="487"/>
      <c r="U170" s="487"/>
      <c r="V170" s="486"/>
      <c r="W170" s="486"/>
      <c r="X170" s="486"/>
      <c r="Y170" s="486"/>
      <c r="Z170" s="486"/>
      <c r="AA170" s="486"/>
      <c r="AB170" s="486"/>
      <c r="AC170" s="486"/>
      <c r="AD170" s="486"/>
      <c r="AE170" s="486"/>
      <c r="AF170" s="486"/>
      <c r="AG170" s="486"/>
      <c r="AH170" s="486"/>
      <c r="AI170" s="486"/>
      <c r="AJ170" s="486"/>
      <c r="AK170" s="486"/>
      <c r="AL170" s="486"/>
      <c r="AM170" s="486"/>
      <c r="AN170" s="486"/>
      <c r="AO170" s="486"/>
      <c r="AP170" s="486"/>
      <c r="AQ170" s="486"/>
      <c r="AR170" s="486"/>
      <c r="AS170" s="486"/>
      <c r="AT170" s="486"/>
      <c r="AU170" s="486"/>
      <c r="AV170" s="486"/>
      <c r="AW170" s="486"/>
      <c r="AX170" s="486"/>
      <c r="AY170" s="486"/>
      <c r="AZ170" s="486"/>
      <c r="BA170" s="486"/>
      <c r="BB170" s="486"/>
    </row>
    <row r="171" spans="2:54" ht="18" customHeight="1">
      <c r="B171" s="486"/>
      <c r="C171" s="486"/>
      <c r="D171" s="486"/>
      <c r="E171" s="647"/>
      <c r="F171" s="647"/>
      <c r="G171" s="486"/>
      <c r="H171" s="486"/>
      <c r="I171" s="486"/>
      <c r="J171" s="486"/>
      <c r="K171" s="486"/>
      <c r="L171" s="487"/>
      <c r="M171" s="488"/>
      <c r="N171" s="486"/>
      <c r="O171" s="487"/>
      <c r="P171" s="486"/>
      <c r="Q171" s="357"/>
      <c r="R171" s="357"/>
      <c r="S171" s="486"/>
      <c r="T171" s="487"/>
      <c r="U171" s="487"/>
      <c r="V171" s="486"/>
      <c r="W171" s="486"/>
      <c r="X171" s="486"/>
      <c r="Y171" s="486"/>
      <c r="Z171" s="486"/>
      <c r="AA171" s="486"/>
      <c r="AB171" s="486"/>
      <c r="AC171" s="486"/>
      <c r="AD171" s="486"/>
      <c r="AE171" s="486"/>
      <c r="AF171" s="486"/>
      <c r="AG171" s="486"/>
      <c r="AH171" s="486"/>
      <c r="AI171" s="486"/>
      <c r="AJ171" s="486"/>
      <c r="AK171" s="486"/>
      <c r="AL171" s="486"/>
      <c r="AM171" s="486"/>
      <c r="AN171" s="486"/>
      <c r="AO171" s="486"/>
      <c r="AP171" s="486"/>
      <c r="AQ171" s="486"/>
      <c r="AR171" s="486"/>
      <c r="AS171" s="486"/>
      <c r="AT171" s="486"/>
      <c r="AU171" s="486"/>
      <c r="AV171" s="486"/>
      <c r="AW171" s="486"/>
      <c r="AX171" s="486"/>
      <c r="AY171" s="486"/>
      <c r="AZ171" s="486"/>
      <c r="BA171" s="486"/>
      <c r="BB171" s="486"/>
    </row>
    <row r="172" spans="2:54" ht="18" customHeight="1">
      <c r="B172" s="486"/>
      <c r="C172" s="486"/>
      <c r="D172" s="486"/>
      <c r="E172" s="647"/>
      <c r="F172" s="647"/>
      <c r="G172" s="486"/>
      <c r="H172" s="486"/>
      <c r="I172" s="486"/>
      <c r="J172" s="486"/>
      <c r="K172" s="486"/>
      <c r="L172" s="487"/>
      <c r="M172" s="488"/>
      <c r="N172" s="486"/>
      <c r="O172" s="487"/>
      <c r="P172" s="486"/>
      <c r="Q172" s="357"/>
      <c r="R172" s="357"/>
      <c r="S172" s="486"/>
      <c r="T172" s="487"/>
      <c r="U172" s="487"/>
      <c r="V172" s="486"/>
      <c r="W172" s="486"/>
      <c r="X172" s="486"/>
      <c r="Y172" s="486"/>
      <c r="Z172" s="486"/>
      <c r="AA172" s="486"/>
      <c r="AB172" s="486"/>
      <c r="AC172" s="486"/>
      <c r="AD172" s="486"/>
      <c r="AE172" s="486"/>
      <c r="AF172" s="486"/>
      <c r="AG172" s="486"/>
      <c r="AH172" s="486"/>
      <c r="AI172" s="486"/>
      <c r="AJ172" s="486"/>
      <c r="AK172" s="486"/>
      <c r="AL172" s="486"/>
      <c r="AM172" s="486"/>
      <c r="AN172" s="486"/>
      <c r="AO172" s="486"/>
      <c r="AP172" s="486"/>
      <c r="AQ172" s="486"/>
      <c r="AR172" s="486"/>
      <c r="AS172" s="486"/>
      <c r="AT172" s="486"/>
      <c r="AU172" s="486"/>
      <c r="AV172" s="486"/>
      <c r="AW172" s="486"/>
      <c r="AX172" s="486"/>
      <c r="AY172" s="486"/>
      <c r="AZ172" s="486"/>
      <c r="BA172" s="486"/>
      <c r="BB172" s="486"/>
    </row>
    <row r="173" spans="2:54" ht="18" customHeight="1">
      <c r="B173" s="486"/>
      <c r="C173" s="486"/>
      <c r="D173" s="486"/>
      <c r="E173" s="647"/>
      <c r="F173" s="647"/>
      <c r="G173" s="486"/>
      <c r="H173" s="486"/>
      <c r="I173" s="486"/>
      <c r="J173" s="486"/>
      <c r="K173" s="486"/>
      <c r="L173" s="487"/>
      <c r="M173" s="488"/>
      <c r="N173" s="486"/>
      <c r="O173" s="487"/>
      <c r="P173" s="486"/>
      <c r="Q173" s="357"/>
      <c r="R173" s="357"/>
      <c r="S173" s="486"/>
      <c r="T173" s="487"/>
      <c r="U173" s="487"/>
      <c r="V173" s="486"/>
      <c r="W173" s="486"/>
      <c r="X173" s="486"/>
      <c r="Y173" s="486"/>
      <c r="Z173" s="486"/>
      <c r="AA173" s="486"/>
      <c r="AB173" s="486"/>
      <c r="AC173" s="486"/>
      <c r="AD173" s="486"/>
      <c r="AE173" s="486"/>
      <c r="AF173" s="486"/>
      <c r="AG173" s="486"/>
      <c r="AH173" s="486"/>
      <c r="AI173" s="486"/>
      <c r="AJ173" s="486"/>
      <c r="AK173" s="486"/>
      <c r="AL173" s="486"/>
      <c r="AM173" s="486"/>
      <c r="AN173" s="486"/>
      <c r="AO173" s="486"/>
      <c r="AP173" s="486"/>
      <c r="AQ173" s="486"/>
      <c r="AR173" s="486"/>
      <c r="AS173" s="486"/>
      <c r="AT173" s="486"/>
      <c r="AU173" s="486"/>
      <c r="AV173" s="486"/>
      <c r="AW173" s="486"/>
      <c r="AX173" s="486"/>
      <c r="AY173" s="486"/>
      <c r="AZ173" s="486"/>
      <c r="BA173" s="486"/>
      <c r="BB173" s="486"/>
    </row>
    <row r="174" spans="2:54" ht="18" customHeight="1">
      <c r="B174" s="486"/>
      <c r="C174" s="486"/>
      <c r="D174" s="486"/>
      <c r="E174" s="647"/>
      <c r="F174" s="647"/>
      <c r="G174" s="486"/>
      <c r="H174" s="486"/>
      <c r="I174" s="486"/>
      <c r="J174" s="486"/>
      <c r="K174" s="486"/>
      <c r="L174" s="487"/>
      <c r="M174" s="488"/>
      <c r="N174" s="486"/>
      <c r="O174" s="487"/>
      <c r="P174" s="486"/>
      <c r="Q174" s="357"/>
      <c r="R174" s="357"/>
      <c r="S174" s="486"/>
      <c r="T174" s="487"/>
      <c r="U174" s="487"/>
      <c r="V174" s="486"/>
      <c r="W174" s="486"/>
      <c r="X174" s="486"/>
      <c r="Y174" s="486"/>
      <c r="Z174" s="486"/>
      <c r="AA174" s="486"/>
      <c r="AB174" s="486"/>
      <c r="AC174" s="486"/>
      <c r="AD174" s="486"/>
      <c r="AE174" s="486"/>
      <c r="AF174" s="486"/>
      <c r="AG174" s="486"/>
      <c r="AH174" s="486"/>
      <c r="AI174" s="486"/>
      <c r="AJ174" s="486"/>
      <c r="AK174" s="486"/>
      <c r="AL174" s="486"/>
      <c r="AM174" s="486"/>
      <c r="AN174" s="486"/>
      <c r="AO174" s="486"/>
      <c r="AP174" s="486"/>
      <c r="AQ174" s="486"/>
      <c r="AR174" s="486"/>
      <c r="AS174" s="486"/>
      <c r="AT174" s="486"/>
      <c r="AU174" s="486"/>
      <c r="AV174" s="486"/>
      <c r="AW174" s="486"/>
      <c r="AX174" s="486"/>
      <c r="AY174" s="486"/>
      <c r="AZ174" s="486"/>
      <c r="BA174" s="486"/>
      <c r="BB174" s="486"/>
    </row>
    <row r="175" spans="2:54" ht="18" customHeight="1">
      <c r="B175" s="486"/>
      <c r="C175" s="486"/>
      <c r="D175" s="486"/>
      <c r="E175" s="647"/>
      <c r="F175" s="647"/>
      <c r="G175" s="486"/>
      <c r="H175" s="486"/>
      <c r="I175" s="486"/>
      <c r="J175" s="486"/>
      <c r="K175" s="486"/>
      <c r="L175" s="487"/>
      <c r="M175" s="488"/>
      <c r="N175" s="486"/>
      <c r="O175" s="487"/>
      <c r="P175" s="486"/>
      <c r="Q175" s="357"/>
      <c r="R175" s="357"/>
      <c r="S175" s="486"/>
      <c r="T175" s="487"/>
      <c r="U175" s="487"/>
      <c r="V175" s="486"/>
      <c r="W175" s="486"/>
      <c r="X175" s="486"/>
      <c r="Y175" s="486"/>
      <c r="Z175" s="486"/>
      <c r="AA175" s="486"/>
      <c r="AB175" s="486"/>
      <c r="AC175" s="486"/>
      <c r="AD175" s="486"/>
      <c r="AE175" s="486"/>
      <c r="AF175" s="486"/>
      <c r="AG175" s="486"/>
      <c r="AH175" s="486"/>
      <c r="AI175" s="486"/>
      <c r="AJ175" s="486"/>
      <c r="AK175" s="486"/>
      <c r="AL175" s="486"/>
      <c r="AM175" s="486"/>
      <c r="AN175" s="486"/>
      <c r="AO175" s="486"/>
      <c r="AP175" s="486"/>
      <c r="AQ175" s="486"/>
      <c r="AR175" s="486"/>
      <c r="AS175" s="486"/>
      <c r="AT175" s="486"/>
      <c r="AU175" s="486"/>
      <c r="AV175" s="486"/>
      <c r="AW175" s="486"/>
      <c r="AX175" s="486"/>
      <c r="AY175" s="486"/>
      <c r="AZ175" s="486"/>
      <c r="BA175" s="486"/>
      <c r="BB175" s="486"/>
    </row>
    <row r="176" spans="2:54" ht="18" customHeight="1">
      <c r="B176" s="486"/>
      <c r="C176" s="486"/>
      <c r="D176" s="486"/>
      <c r="E176" s="647"/>
      <c r="F176" s="647"/>
      <c r="G176" s="486"/>
      <c r="H176" s="486"/>
      <c r="I176" s="486"/>
      <c r="J176" s="486"/>
      <c r="K176" s="486"/>
      <c r="L176" s="487"/>
      <c r="M176" s="488"/>
      <c r="N176" s="486"/>
      <c r="O176" s="487"/>
      <c r="P176" s="486"/>
      <c r="Q176" s="357"/>
      <c r="R176" s="357"/>
      <c r="S176" s="486"/>
      <c r="T176" s="487"/>
      <c r="U176" s="487"/>
      <c r="V176" s="486"/>
      <c r="W176" s="486"/>
      <c r="X176" s="486"/>
      <c r="Y176" s="486"/>
      <c r="Z176" s="486"/>
      <c r="AA176" s="486"/>
      <c r="AB176" s="486"/>
      <c r="AC176" s="486"/>
      <c r="AD176" s="486"/>
      <c r="AE176" s="486"/>
      <c r="AF176" s="486"/>
      <c r="AG176" s="486"/>
      <c r="AH176" s="486"/>
      <c r="AI176" s="486"/>
      <c r="AJ176" s="486"/>
      <c r="AK176" s="486"/>
      <c r="AL176" s="486"/>
      <c r="AM176" s="486"/>
      <c r="AN176" s="486"/>
      <c r="AO176" s="486"/>
      <c r="AP176" s="486"/>
      <c r="AQ176" s="486"/>
      <c r="AR176" s="486"/>
      <c r="AS176" s="486"/>
      <c r="AT176" s="486"/>
      <c r="AU176" s="486"/>
      <c r="AV176" s="486"/>
      <c r="AW176" s="486"/>
      <c r="AX176" s="486"/>
      <c r="AY176" s="486"/>
      <c r="AZ176" s="486"/>
      <c r="BA176" s="486"/>
      <c r="BB176" s="486"/>
    </row>
    <row r="177" spans="2:54" ht="18" customHeight="1">
      <c r="B177" s="486"/>
      <c r="C177" s="486"/>
      <c r="D177" s="486"/>
      <c r="E177" s="647"/>
      <c r="F177" s="647"/>
      <c r="G177" s="486"/>
      <c r="H177" s="486"/>
      <c r="I177" s="486"/>
      <c r="J177" s="486"/>
      <c r="K177" s="486"/>
      <c r="L177" s="487"/>
      <c r="M177" s="488"/>
      <c r="N177" s="486"/>
      <c r="O177" s="487"/>
      <c r="P177" s="486"/>
      <c r="Q177" s="357"/>
      <c r="R177" s="357"/>
      <c r="S177" s="486"/>
      <c r="T177" s="487"/>
      <c r="U177" s="487"/>
      <c r="V177" s="486"/>
      <c r="W177" s="486"/>
      <c r="X177" s="486"/>
      <c r="Y177" s="486"/>
      <c r="Z177" s="486"/>
      <c r="AA177" s="486"/>
      <c r="AB177" s="486"/>
      <c r="AC177" s="486"/>
      <c r="AD177" s="486"/>
      <c r="AE177" s="486"/>
      <c r="AF177" s="486"/>
      <c r="AG177" s="486"/>
      <c r="AH177" s="486"/>
      <c r="AI177" s="486"/>
      <c r="AJ177" s="486"/>
      <c r="AK177" s="486"/>
      <c r="AL177" s="486"/>
      <c r="AM177" s="486"/>
      <c r="AN177" s="486"/>
      <c r="AO177" s="486"/>
      <c r="AP177" s="486"/>
      <c r="AQ177" s="486"/>
      <c r="AR177" s="486"/>
      <c r="AS177" s="486"/>
      <c r="AT177" s="486"/>
      <c r="AU177" s="486"/>
      <c r="AV177" s="486"/>
      <c r="AW177" s="486"/>
      <c r="AX177" s="486"/>
      <c r="AY177" s="486"/>
      <c r="AZ177" s="486"/>
      <c r="BA177" s="486"/>
      <c r="BB177" s="486"/>
    </row>
    <row r="178" spans="2:54" ht="18" customHeight="1">
      <c r="B178" s="486"/>
      <c r="C178" s="486"/>
      <c r="D178" s="486"/>
      <c r="E178" s="647"/>
      <c r="F178" s="647"/>
      <c r="G178" s="486"/>
      <c r="H178" s="486"/>
      <c r="I178" s="486"/>
      <c r="J178" s="486"/>
      <c r="K178" s="486"/>
      <c r="L178" s="487"/>
      <c r="M178" s="488"/>
      <c r="N178" s="486"/>
      <c r="O178" s="487"/>
      <c r="P178" s="486"/>
      <c r="Q178" s="357"/>
      <c r="R178" s="357"/>
      <c r="S178" s="486"/>
      <c r="T178" s="487"/>
      <c r="U178" s="487"/>
      <c r="V178" s="486"/>
      <c r="W178" s="486"/>
      <c r="X178" s="486"/>
      <c r="Y178" s="486"/>
      <c r="Z178" s="486"/>
      <c r="AA178" s="486"/>
      <c r="AB178" s="486"/>
      <c r="AC178" s="486"/>
      <c r="AD178" s="486"/>
      <c r="AE178" s="486"/>
      <c r="AF178" s="486"/>
      <c r="AG178" s="486"/>
      <c r="AH178" s="486"/>
      <c r="AI178" s="486"/>
      <c r="AJ178" s="486"/>
      <c r="AK178" s="486"/>
      <c r="AL178" s="486"/>
      <c r="AM178" s="486"/>
      <c r="AN178" s="486"/>
      <c r="AO178" s="486"/>
      <c r="AP178" s="486"/>
      <c r="AQ178" s="486"/>
      <c r="AR178" s="486"/>
      <c r="AS178" s="486"/>
      <c r="AT178" s="486"/>
      <c r="AU178" s="486"/>
      <c r="AV178" s="486"/>
      <c r="AW178" s="486"/>
      <c r="AX178" s="486"/>
      <c r="AY178" s="486"/>
      <c r="AZ178" s="486"/>
      <c r="BA178" s="486"/>
      <c r="BB178" s="486"/>
    </row>
    <row r="179" spans="2:54" ht="18" customHeight="1">
      <c r="B179" s="486"/>
      <c r="C179" s="486"/>
      <c r="D179" s="486"/>
      <c r="E179" s="647"/>
      <c r="F179" s="647"/>
      <c r="G179" s="486"/>
      <c r="H179" s="486"/>
      <c r="I179" s="486"/>
      <c r="J179" s="486"/>
      <c r="K179" s="486"/>
      <c r="L179" s="487"/>
      <c r="M179" s="488"/>
      <c r="N179" s="486"/>
      <c r="O179" s="487"/>
      <c r="P179" s="486"/>
      <c r="Q179" s="357"/>
      <c r="R179" s="357"/>
      <c r="S179" s="486"/>
      <c r="T179" s="487"/>
      <c r="U179" s="487"/>
      <c r="V179" s="486"/>
      <c r="W179" s="486"/>
      <c r="X179" s="486"/>
      <c r="Y179" s="486"/>
      <c r="Z179" s="486"/>
      <c r="AA179" s="486"/>
      <c r="AB179" s="486"/>
      <c r="AC179" s="486"/>
      <c r="AD179" s="486"/>
      <c r="AE179" s="486"/>
      <c r="AF179" s="486"/>
      <c r="AG179" s="486"/>
      <c r="AH179" s="486"/>
      <c r="AI179" s="486"/>
      <c r="AJ179" s="486"/>
      <c r="AK179" s="486"/>
      <c r="AL179" s="486"/>
      <c r="AM179" s="486"/>
      <c r="AN179" s="486"/>
      <c r="AO179" s="486"/>
      <c r="AP179" s="486"/>
      <c r="AQ179" s="486"/>
      <c r="AR179" s="486"/>
      <c r="AS179" s="486"/>
      <c r="AT179" s="486"/>
      <c r="AU179" s="486"/>
      <c r="AV179" s="486"/>
      <c r="AW179" s="486"/>
      <c r="AX179" s="486"/>
      <c r="AY179" s="486"/>
      <c r="AZ179" s="486"/>
      <c r="BA179" s="486"/>
      <c r="BB179" s="486"/>
    </row>
    <row r="180" spans="2:54" ht="18" customHeight="1">
      <c r="B180" s="486"/>
      <c r="C180" s="486"/>
      <c r="D180" s="486"/>
      <c r="E180" s="647"/>
      <c r="F180" s="647"/>
      <c r="G180" s="486"/>
      <c r="H180" s="486"/>
      <c r="I180" s="486"/>
      <c r="J180" s="486"/>
      <c r="K180" s="486"/>
      <c r="L180" s="487"/>
      <c r="M180" s="488"/>
      <c r="N180" s="486"/>
      <c r="O180" s="487"/>
      <c r="P180" s="486"/>
      <c r="Q180" s="357"/>
      <c r="R180" s="357"/>
      <c r="S180" s="486"/>
      <c r="T180" s="487"/>
      <c r="U180" s="487"/>
      <c r="V180" s="486"/>
      <c r="W180" s="486"/>
      <c r="X180" s="486"/>
      <c r="Y180" s="486"/>
      <c r="Z180" s="486"/>
      <c r="AA180" s="486"/>
      <c r="AB180" s="486"/>
      <c r="AC180" s="486"/>
      <c r="AD180" s="486"/>
      <c r="AE180" s="486"/>
      <c r="AF180" s="486"/>
      <c r="AG180" s="486"/>
      <c r="AH180" s="486"/>
      <c r="AI180" s="486"/>
      <c r="AJ180" s="486"/>
      <c r="AK180" s="486"/>
      <c r="AL180" s="486"/>
      <c r="AM180" s="486"/>
      <c r="AN180" s="486"/>
      <c r="AO180" s="486"/>
      <c r="AP180" s="486"/>
      <c r="AQ180" s="486"/>
      <c r="AR180" s="486"/>
      <c r="AS180" s="486"/>
      <c r="AT180" s="486"/>
      <c r="AU180" s="486"/>
      <c r="AV180" s="486"/>
      <c r="AW180" s="486"/>
      <c r="AX180" s="486"/>
      <c r="AY180" s="486"/>
      <c r="AZ180" s="486"/>
      <c r="BA180" s="486"/>
      <c r="BB180" s="486"/>
    </row>
    <row r="181" spans="2:54" ht="18" customHeight="1">
      <c r="B181" s="486"/>
      <c r="C181" s="486"/>
      <c r="D181" s="486"/>
      <c r="E181" s="647"/>
      <c r="F181" s="647"/>
      <c r="G181" s="486"/>
      <c r="H181" s="486"/>
      <c r="I181" s="486"/>
      <c r="J181" s="486"/>
      <c r="K181" s="486"/>
      <c r="L181" s="487"/>
      <c r="M181" s="488"/>
      <c r="N181" s="486"/>
      <c r="O181" s="487"/>
      <c r="P181" s="486"/>
      <c r="Q181" s="357"/>
      <c r="R181" s="357"/>
      <c r="S181" s="486"/>
      <c r="T181" s="487"/>
      <c r="U181" s="487"/>
      <c r="V181" s="486"/>
      <c r="W181" s="486"/>
      <c r="X181" s="486"/>
      <c r="Y181" s="486"/>
      <c r="Z181" s="486"/>
      <c r="AA181" s="486"/>
      <c r="AB181" s="486"/>
      <c r="AC181" s="486"/>
      <c r="AD181" s="486"/>
      <c r="AE181" s="486"/>
      <c r="AF181" s="486"/>
      <c r="AG181" s="486"/>
      <c r="AH181" s="486"/>
      <c r="AI181" s="486"/>
      <c r="AJ181" s="486"/>
      <c r="AK181" s="486"/>
      <c r="AL181" s="486"/>
      <c r="AM181" s="486"/>
      <c r="AN181" s="486"/>
      <c r="AO181" s="486"/>
      <c r="AP181" s="486"/>
      <c r="AQ181" s="486"/>
      <c r="AR181" s="486"/>
      <c r="AS181" s="486"/>
      <c r="AT181" s="486"/>
      <c r="AU181" s="486"/>
      <c r="AV181" s="486"/>
      <c r="AW181" s="486"/>
      <c r="AX181" s="486"/>
      <c r="AY181" s="486"/>
      <c r="AZ181" s="486"/>
      <c r="BA181" s="486"/>
      <c r="BB181" s="486"/>
    </row>
    <row r="182" spans="2:54" ht="18" customHeight="1">
      <c r="B182" s="486"/>
      <c r="C182" s="486"/>
      <c r="D182" s="486"/>
      <c r="E182" s="647"/>
      <c r="F182" s="647"/>
      <c r="G182" s="486"/>
      <c r="H182" s="486"/>
      <c r="I182" s="486"/>
      <c r="J182" s="486"/>
      <c r="K182" s="486"/>
      <c r="L182" s="487"/>
      <c r="M182" s="488"/>
      <c r="N182" s="486"/>
      <c r="O182" s="487"/>
      <c r="P182" s="486"/>
      <c r="Q182" s="357"/>
      <c r="R182" s="357"/>
      <c r="S182" s="486"/>
      <c r="T182" s="487"/>
      <c r="U182" s="487"/>
      <c r="V182" s="486"/>
      <c r="W182" s="486"/>
      <c r="X182" s="486"/>
      <c r="Y182" s="486"/>
      <c r="Z182" s="486"/>
      <c r="AA182" s="486"/>
      <c r="AB182" s="486"/>
      <c r="AC182" s="486"/>
      <c r="AD182" s="486"/>
      <c r="AE182" s="486"/>
      <c r="AF182" s="486"/>
      <c r="AG182" s="486"/>
      <c r="AH182" s="486"/>
      <c r="AI182" s="486"/>
      <c r="AJ182" s="486"/>
      <c r="AK182" s="486"/>
      <c r="AL182" s="486"/>
      <c r="AM182" s="486"/>
      <c r="AN182" s="486"/>
      <c r="AO182" s="486"/>
      <c r="AP182" s="486"/>
      <c r="AQ182" s="486"/>
      <c r="AR182" s="486"/>
      <c r="AS182" s="486"/>
      <c r="AT182" s="486"/>
      <c r="AU182" s="486"/>
      <c r="AV182" s="486"/>
      <c r="AW182" s="486"/>
      <c r="AX182" s="486"/>
      <c r="AY182" s="486"/>
      <c r="AZ182" s="486"/>
      <c r="BA182" s="486"/>
      <c r="BB182" s="486"/>
    </row>
    <row r="183" spans="2:54" ht="18" customHeight="1">
      <c r="B183" s="486"/>
      <c r="C183" s="486"/>
      <c r="D183" s="486"/>
      <c r="E183" s="647"/>
      <c r="F183" s="647"/>
      <c r="G183" s="486"/>
      <c r="H183" s="486"/>
      <c r="I183" s="486"/>
      <c r="J183" s="486"/>
      <c r="K183" s="486"/>
      <c r="L183" s="487"/>
      <c r="M183" s="488"/>
      <c r="N183" s="486"/>
      <c r="O183" s="487"/>
      <c r="P183" s="486"/>
      <c r="Q183" s="357"/>
      <c r="R183" s="357"/>
      <c r="S183" s="486"/>
      <c r="T183" s="487"/>
      <c r="U183" s="487"/>
      <c r="V183" s="486"/>
      <c r="W183" s="486"/>
      <c r="X183" s="486"/>
      <c r="Y183" s="486"/>
      <c r="Z183" s="486"/>
      <c r="AA183" s="486"/>
      <c r="AB183" s="486"/>
      <c r="AC183" s="486"/>
      <c r="AD183" s="486"/>
      <c r="AE183" s="486"/>
      <c r="AF183" s="486"/>
      <c r="AG183" s="486"/>
      <c r="AH183" s="486"/>
      <c r="AI183" s="486"/>
      <c r="AJ183" s="486"/>
      <c r="AK183" s="486"/>
      <c r="AL183" s="486"/>
      <c r="AM183" s="486"/>
      <c r="AN183" s="486"/>
      <c r="AO183" s="486"/>
      <c r="AP183" s="486"/>
      <c r="AQ183" s="486"/>
      <c r="AR183" s="486"/>
      <c r="AS183" s="486"/>
      <c r="AT183" s="486"/>
      <c r="AU183" s="486"/>
      <c r="AV183" s="486"/>
      <c r="AW183" s="486"/>
      <c r="AX183" s="486"/>
      <c r="AY183" s="486"/>
      <c r="AZ183" s="486"/>
      <c r="BA183" s="486"/>
      <c r="BB183" s="486"/>
    </row>
    <row r="184" spans="2:54" ht="18" customHeight="1">
      <c r="B184" s="486"/>
      <c r="C184" s="486"/>
      <c r="D184" s="486"/>
      <c r="E184" s="647"/>
      <c r="F184" s="647"/>
      <c r="G184" s="486"/>
      <c r="H184" s="486"/>
      <c r="I184" s="486"/>
      <c r="J184" s="486"/>
      <c r="K184" s="486"/>
      <c r="L184" s="487"/>
      <c r="M184" s="488"/>
      <c r="N184" s="486"/>
      <c r="O184" s="487"/>
      <c r="P184" s="486"/>
      <c r="Q184" s="357"/>
      <c r="R184" s="357"/>
      <c r="S184" s="486"/>
      <c r="T184" s="487"/>
      <c r="U184" s="487"/>
      <c r="V184" s="486"/>
      <c r="W184" s="486"/>
      <c r="X184" s="486"/>
      <c r="Y184" s="486"/>
      <c r="Z184" s="486"/>
      <c r="AA184" s="486"/>
      <c r="AB184" s="486"/>
      <c r="AC184" s="486"/>
      <c r="AD184" s="486"/>
      <c r="AE184" s="486"/>
      <c r="AF184" s="486"/>
      <c r="AG184" s="486"/>
      <c r="AH184" s="486"/>
      <c r="AI184" s="486"/>
      <c r="AJ184" s="486"/>
      <c r="AK184" s="486"/>
      <c r="AL184" s="486"/>
      <c r="AM184" s="486"/>
      <c r="AN184" s="486"/>
      <c r="AO184" s="486"/>
      <c r="AP184" s="486"/>
      <c r="AQ184" s="486"/>
      <c r="AR184" s="486"/>
      <c r="AS184" s="486"/>
      <c r="AT184" s="486"/>
      <c r="AU184" s="486"/>
      <c r="AV184" s="486"/>
      <c r="AW184" s="486"/>
      <c r="AX184" s="486"/>
      <c r="AY184" s="486"/>
      <c r="AZ184" s="486"/>
      <c r="BA184" s="486"/>
      <c r="BB184" s="486"/>
    </row>
    <row r="185" spans="2:54" ht="18" customHeight="1">
      <c r="B185" s="486"/>
      <c r="C185" s="486"/>
      <c r="D185" s="486"/>
      <c r="E185" s="647"/>
      <c r="F185" s="647"/>
      <c r="G185" s="486"/>
      <c r="H185" s="486"/>
      <c r="I185" s="486"/>
      <c r="J185" s="486"/>
      <c r="K185" s="486"/>
      <c r="L185" s="487"/>
      <c r="M185" s="488"/>
      <c r="N185" s="486"/>
      <c r="O185" s="487"/>
      <c r="P185" s="486"/>
      <c r="Q185" s="357"/>
      <c r="R185" s="357"/>
      <c r="S185" s="486"/>
      <c r="T185" s="487"/>
      <c r="U185" s="487"/>
      <c r="V185" s="486"/>
      <c r="W185" s="486"/>
      <c r="X185" s="486"/>
      <c r="Y185" s="486"/>
      <c r="Z185" s="486"/>
      <c r="AA185" s="486"/>
      <c r="AB185" s="486"/>
      <c r="AC185" s="486"/>
      <c r="AD185" s="486"/>
      <c r="AE185" s="486"/>
      <c r="AF185" s="486"/>
      <c r="AG185" s="486"/>
      <c r="AH185" s="486"/>
      <c r="AI185" s="486"/>
      <c r="AJ185" s="486"/>
      <c r="AK185" s="486"/>
      <c r="AL185" s="486"/>
      <c r="AM185" s="486"/>
      <c r="AN185" s="486"/>
      <c r="AO185" s="486"/>
      <c r="AP185" s="486"/>
      <c r="AQ185" s="486"/>
      <c r="AR185" s="486"/>
      <c r="AS185" s="486"/>
      <c r="AT185" s="486"/>
      <c r="AU185" s="486"/>
      <c r="AV185" s="486"/>
      <c r="AW185" s="486"/>
      <c r="AX185" s="486"/>
      <c r="AY185" s="486"/>
      <c r="AZ185" s="486"/>
      <c r="BA185" s="486"/>
      <c r="BB185" s="486"/>
    </row>
    <row r="186" spans="2:54" ht="18" customHeight="1">
      <c r="B186" s="486"/>
      <c r="C186" s="486"/>
      <c r="D186" s="486"/>
      <c r="E186" s="647"/>
      <c r="F186" s="647"/>
      <c r="G186" s="486"/>
      <c r="H186" s="486"/>
      <c r="I186" s="486"/>
      <c r="J186" s="486"/>
      <c r="K186" s="486"/>
      <c r="L186" s="487"/>
      <c r="M186" s="488"/>
      <c r="N186" s="486"/>
      <c r="O186" s="487"/>
      <c r="P186" s="486"/>
      <c r="Q186" s="357"/>
      <c r="R186" s="357"/>
      <c r="S186" s="486"/>
      <c r="T186" s="487"/>
      <c r="U186" s="487"/>
      <c r="V186" s="486"/>
      <c r="W186" s="486"/>
      <c r="X186" s="486"/>
      <c r="Y186" s="486"/>
      <c r="Z186" s="486"/>
      <c r="AA186" s="486"/>
      <c r="AB186" s="486"/>
      <c r="AC186" s="486"/>
      <c r="AD186" s="486"/>
      <c r="AE186" s="486"/>
      <c r="AF186" s="486"/>
      <c r="AG186" s="486"/>
      <c r="AH186" s="486"/>
      <c r="AI186" s="486"/>
      <c r="AJ186" s="486"/>
      <c r="AK186" s="486"/>
      <c r="AL186" s="486"/>
      <c r="AM186" s="486"/>
      <c r="AN186" s="486"/>
      <c r="AO186" s="486"/>
      <c r="AP186" s="486"/>
      <c r="AQ186" s="486"/>
      <c r="AR186" s="486"/>
      <c r="AS186" s="486"/>
      <c r="AT186" s="486"/>
      <c r="AU186" s="486"/>
      <c r="AV186" s="486"/>
      <c r="AW186" s="486"/>
      <c r="AX186" s="486"/>
      <c r="AY186" s="486"/>
      <c r="AZ186" s="486"/>
      <c r="BA186" s="486"/>
      <c r="BB186" s="486"/>
    </row>
    <row r="187" spans="2:54" ht="18" customHeight="1">
      <c r="B187" s="486"/>
      <c r="C187" s="486"/>
      <c r="D187" s="486"/>
      <c r="E187" s="647"/>
      <c r="F187" s="647"/>
      <c r="G187" s="486"/>
      <c r="H187" s="486"/>
      <c r="I187" s="486"/>
      <c r="J187" s="486"/>
      <c r="K187" s="486"/>
      <c r="L187" s="487"/>
      <c r="M187" s="488"/>
      <c r="N187" s="486"/>
      <c r="O187" s="487"/>
      <c r="P187" s="486"/>
      <c r="Q187" s="357"/>
      <c r="R187" s="357"/>
      <c r="S187" s="486"/>
      <c r="T187" s="487"/>
      <c r="U187" s="487"/>
      <c r="V187" s="486"/>
      <c r="W187" s="486"/>
      <c r="X187" s="486"/>
      <c r="Y187" s="486"/>
      <c r="Z187" s="486"/>
      <c r="AA187" s="486"/>
      <c r="AB187" s="486"/>
      <c r="AC187" s="486"/>
      <c r="AD187" s="486"/>
      <c r="AE187" s="486"/>
      <c r="AF187" s="486"/>
      <c r="AG187" s="486"/>
      <c r="AH187" s="486"/>
      <c r="AI187" s="486"/>
      <c r="AJ187" s="486"/>
      <c r="AK187" s="486"/>
      <c r="AL187" s="486"/>
      <c r="AM187" s="486"/>
      <c r="AN187" s="486"/>
      <c r="AO187" s="486"/>
      <c r="AP187" s="486"/>
      <c r="AQ187" s="486"/>
      <c r="AR187" s="486"/>
      <c r="AS187" s="486"/>
      <c r="AT187" s="486"/>
      <c r="AU187" s="486"/>
      <c r="AV187" s="486"/>
      <c r="AW187" s="486"/>
      <c r="AX187" s="486"/>
      <c r="AY187" s="486"/>
      <c r="AZ187" s="486"/>
      <c r="BA187" s="486"/>
      <c r="BB187" s="486"/>
    </row>
    <row r="188" spans="2:54" ht="18" customHeight="1">
      <c r="B188" s="486"/>
      <c r="C188" s="486"/>
      <c r="D188" s="486"/>
      <c r="E188" s="647"/>
      <c r="F188" s="647"/>
      <c r="G188" s="486"/>
      <c r="H188" s="486"/>
      <c r="I188" s="486"/>
      <c r="J188" s="486"/>
      <c r="K188" s="486"/>
      <c r="L188" s="487"/>
      <c r="M188" s="488"/>
      <c r="N188" s="486"/>
      <c r="O188" s="487"/>
      <c r="P188" s="486"/>
      <c r="Q188" s="357"/>
      <c r="R188" s="357"/>
      <c r="S188" s="486"/>
      <c r="T188" s="487"/>
      <c r="U188" s="487"/>
      <c r="V188" s="486"/>
      <c r="W188" s="486"/>
      <c r="X188" s="486"/>
      <c r="Y188" s="486"/>
      <c r="Z188" s="486"/>
      <c r="AA188" s="486"/>
      <c r="AB188" s="486"/>
      <c r="AC188" s="486"/>
      <c r="AD188" s="486"/>
      <c r="AE188" s="486"/>
      <c r="AF188" s="486"/>
      <c r="AG188" s="486"/>
      <c r="AH188" s="486"/>
      <c r="AI188" s="486"/>
      <c r="AJ188" s="486"/>
      <c r="AK188" s="486"/>
      <c r="AL188" s="486"/>
      <c r="AM188" s="486"/>
      <c r="AN188" s="486"/>
      <c r="AO188" s="486"/>
      <c r="AP188" s="486"/>
      <c r="AQ188" s="486"/>
      <c r="AR188" s="486"/>
      <c r="AS188" s="486"/>
      <c r="AT188" s="486"/>
      <c r="AU188" s="486"/>
      <c r="AV188" s="486"/>
      <c r="AW188" s="486"/>
      <c r="AX188" s="486"/>
      <c r="AY188" s="486"/>
      <c r="AZ188" s="486"/>
      <c r="BA188" s="486"/>
      <c r="BB188" s="486"/>
    </row>
    <row r="189" spans="2:54" ht="18" customHeight="1">
      <c r="B189" s="486"/>
      <c r="C189" s="486"/>
      <c r="D189" s="486"/>
      <c r="E189" s="647"/>
      <c r="F189" s="647"/>
      <c r="G189" s="486"/>
      <c r="H189" s="486"/>
      <c r="I189" s="486"/>
      <c r="J189" s="486"/>
      <c r="K189" s="486"/>
      <c r="L189" s="487"/>
      <c r="M189" s="488"/>
      <c r="N189" s="486"/>
      <c r="O189" s="487"/>
      <c r="P189" s="486"/>
      <c r="Q189" s="357"/>
      <c r="R189" s="357"/>
      <c r="S189" s="486"/>
      <c r="T189" s="487"/>
      <c r="U189" s="487"/>
      <c r="V189" s="486"/>
      <c r="W189" s="486"/>
      <c r="X189" s="486"/>
      <c r="Y189" s="486"/>
      <c r="Z189" s="486"/>
      <c r="AA189" s="486"/>
      <c r="AB189" s="486"/>
      <c r="AC189" s="486"/>
      <c r="AD189" s="486"/>
      <c r="AE189" s="486"/>
      <c r="AF189" s="486"/>
      <c r="AG189" s="486"/>
      <c r="AH189" s="486"/>
      <c r="AI189" s="486"/>
      <c r="AJ189" s="486"/>
      <c r="AK189" s="486"/>
      <c r="AL189" s="486"/>
      <c r="AM189" s="486"/>
      <c r="AN189" s="486"/>
      <c r="AO189" s="486"/>
      <c r="AP189" s="486"/>
      <c r="AQ189" s="486"/>
      <c r="AR189" s="486"/>
      <c r="AS189" s="486"/>
      <c r="AT189" s="486"/>
      <c r="AU189" s="486"/>
      <c r="AV189" s="486"/>
      <c r="AW189" s="486"/>
      <c r="AX189" s="486"/>
      <c r="AY189" s="486"/>
      <c r="AZ189" s="486"/>
      <c r="BA189" s="486"/>
      <c r="BB189" s="486"/>
    </row>
    <row r="190" spans="2:54" ht="18" customHeight="1">
      <c r="B190" s="486"/>
      <c r="C190" s="486"/>
      <c r="D190" s="486"/>
      <c r="E190" s="647"/>
      <c r="F190" s="647"/>
      <c r="G190" s="486"/>
      <c r="H190" s="486"/>
      <c r="I190" s="486"/>
      <c r="J190" s="486"/>
      <c r="K190" s="486"/>
      <c r="L190" s="487"/>
      <c r="M190" s="488"/>
      <c r="N190" s="486"/>
      <c r="O190" s="487"/>
      <c r="P190" s="486"/>
      <c r="Q190" s="357"/>
      <c r="R190" s="357"/>
      <c r="S190" s="486"/>
      <c r="T190" s="487"/>
      <c r="U190" s="487"/>
      <c r="V190" s="486"/>
      <c r="W190" s="486"/>
      <c r="X190" s="486"/>
      <c r="Y190" s="486"/>
      <c r="Z190" s="486"/>
      <c r="AA190" s="486"/>
      <c r="AB190" s="486"/>
      <c r="AC190" s="486"/>
      <c r="AD190" s="486"/>
      <c r="AE190" s="486"/>
      <c r="AF190" s="486"/>
      <c r="AG190" s="486"/>
      <c r="AH190" s="486"/>
      <c r="AI190" s="486"/>
      <c r="AJ190" s="486"/>
      <c r="AK190" s="486"/>
      <c r="AL190" s="486"/>
      <c r="AM190" s="486"/>
      <c r="AN190" s="486"/>
      <c r="AO190" s="486"/>
      <c r="AP190" s="486"/>
      <c r="AQ190" s="486"/>
      <c r="AR190" s="486"/>
      <c r="AS190" s="486"/>
      <c r="AT190" s="486"/>
      <c r="AU190" s="486"/>
      <c r="AV190" s="486"/>
      <c r="AW190" s="486"/>
      <c r="AX190" s="486"/>
      <c r="AY190" s="486"/>
      <c r="AZ190" s="486"/>
      <c r="BA190" s="486"/>
      <c r="BB190" s="486"/>
    </row>
    <row r="191" spans="2:54" ht="18" customHeight="1">
      <c r="B191" s="486"/>
      <c r="C191" s="486"/>
      <c r="D191" s="486"/>
      <c r="E191" s="647"/>
      <c r="F191" s="647"/>
      <c r="G191" s="486"/>
      <c r="H191" s="486"/>
      <c r="I191" s="486"/>
      <c r="J191" s="486"/>
      <c r="K191" s="486"/>
      <c r="L191" s="487"/>
      <c r="M191" s="488"/>
      <c r="N191" s="486"/>
      <c r="O191" s="487"/>
      <c r="P191" s="486"/>
      <c r="Q191" s="357"/>
      <c r="R191" s="357"/>
      <c r="S191" s="486"/>
      <c r="T191" s="487"/>
      <c r="U191" s="487"/>
      <c r="V191" s="486"/>
      <c r="W191" s="486"/>
      <c r="X191" s="486"/>
      <c r="Y191" s="486"/>
      <c r="Z191" s="486"/>
      <c r="AA191" s="486"/>
      <c r="AB191" s="486"/>
      <c r="AC191" s="486"/>
      <c r="AD191" s="486"/>
      <c r="AE191" s="486"/>
      <c r="AF191" s="486"/>
      <c r="AG191" s="486"/>
      <c r="AH191" s="486"/>
      <c r="AI191" s="486"/>
      <c r="AJ191" s="486"/>
      <c r="AK191" s="486"/>
      <c r="AL191" s="486"/>
      <c r="AM191" s="486"/>
      <c r="AN191" s="486"/>
      <c r="AO191" s="486"/>
      <c r="AP191" s="486"/>
      <c r="AQ191" s="486"/>
      <c r="AR191" s="486"/>
      <c r="AS191" s="486"/>
      <c r="AT191" s="486"/>
      <c r="AU191" s="486"/>
      <c r="AV191" s="486"/>
      <c r="AW191" s="486"/>
      <c r="AX191" s="486"/>
      <c r="AY191" s="486"/>
      <c r="AZ191" s="486"/>
      <c r="BA191" s="486"/>
      <c r="BB191" s="486"/>
    </row>
    <row r="192" spans="2:54" ht="18" customHeight="1">
      <c r="B192" s="486"/>
      <c r="C192" s="486"/>
      <c r="D192" s="486"/>
      <c r="E192" s="647"/>
      <c r="F192" s="647"/>
      <c r="G192" s="486"/>
      <c r="H192" s="486"/>
      <c r="I192" s="486"/>
      <c r="J192" s="486"/>
      <c r="K192" s="486"/>
      <c r="L192" s="487"/>
      <c r="M192" s="488"/>
      <c r="N192" s="486"/>
      <c r="O192" s="487"/>
      <c r="P192" s="486"/>
      <c r="Q192" s="357"/>
      <c r="R192" s="357"/>
      <c r="S192" s="486"/>
      <c r="T192" s="487"/>
      <c r="U192" s="487"/>
      <c r="V192" s="486"/>
      <c r="W192" s="486"/>
      <c r="X192" s="486"/>
      <c r="Y192" s="486"/>
      <c r="Z192" s="486"/>
      <c r="AA192" s="486"/>
      <c r="AB192" s="486"/>
      <c r="AC192" s="486"/>
      <c r="AD192" s="486"/>
      <c r="AE192" s="486"/>
      <c r="AF192" s="486"/>
      <c r="AG192" s="486"/>
      <c r="AH192" s="486"/>
      <c r="AI192" s="486"/>
      <c r="AJ192" s="486"/>
      <c r="AK192" s="486"/>
      <c r="AL192" s="486"/>
      <c r="AM192" s="486"/>
      <c r="AN192" s="486"/>
      <c r="AO192" s="486"/>
      <c r="AP192" s="486"/>
      <c r="AQ192" s="486"/>
      <c r="AR192" s="486"/>
      <c r="AS192" s="486"/>
      <c r="AT192" s="486"/>
      <c r="AU192" s="486"/>
      <c r="AV192" s="486"/>
      <c r="AW192" s="486"/>
      <c r="AX192" s="486"/>
      <c r="AY192" s="486"/>
      <c r="AZ192" s="486"/>
      <c r="BA192" s="486"/>
      <c r="BB192" s="486"/>
    </row>
    <row r="193" spans="2:54" ht="18" customHeight="1">
      <c r="B193" s="486"/>
      <c r="C193" s="486"/>
      <c r="D193" s="486"/>
      <c r="E193" s="647"/>
      <c r="F193" s="647"/>
      <c r="G193" s="486"/>
      <c r="H193" s="486"/>
      <c r="I193" s="486"/>
      <c r="J193" s="486"/>
      <c r="K193" s="486"/>
      <c r="L193" s="487"/>
      <c r="M193" s="488"/>
      <c r="N193" s="486"/>
      <c r="O193" s="487"/>
      <c r="P193" s="486"/>
      <c r="Q193" s="357"/>
      <c r="R193" s="357"/>
      <c r="S193" s="486"/>
      <c r="T193" s="487"/>
      <c r="U193" s="487"/>
      <c r="V193" s="486"/>
      <c r="W193" s="486"/>
      <c r="X193" s="486"/>
      <c r="Y193" s="486"/>
      <c r="Z193" s="486"/>
      <c r="AA193" s="486"/>
      <c r="AB193" s="486"/>
      <c r="AC193" s="486"/>
      <c r="AD193" s="486"/>
      <c r="AE193" s="486"/>
      <c r="AF193" s="486"/>
      <c r="AG193" s="486"/>
      <c r="AH193" s="486"/>
      <c r="AI193" s="486"/>
      <c r="AJ193" s="486"/>
      <c r="AK193" s="486"/>
      <c r="AL193" s="486"/>
      <c r="AM193" s="486"/>
      <c r="AN193" s="486"/>
      <c r="AO193" s="486"/>
      <c r="AP193" s="486"/>
      <c r="AQ193" s="486"/>
      <c r="AR193" s="486"/>
      <c r="AS193" s="486"/>
      <c r="AT193" s="486"/>
      <c r="AU193" s="486"/>
      <c r="AV193" s="486"/>
      <c r="AW193" s="486"/>
      <c r="AX193" s="486"/>
      <c r="AY193" s="486"/>
      <c r="AZ193" s="486"/>
      <c r="BA193" s="486"/>
      <c r="BB193" s="486"/>
    </row>
    <row r="194" spans="2:54" ht="18" customHeight="1">
      <c r="B194" s="486"/>
      <c r="C194" s="486"/>
      <c r="D194" s="486"/>
      <c r="E194" s="647"/>
      <c r="F194" s="647"/>
      <c r="G194" s="486"/>
      <c r="H194" s="486"/>
      <c r="I194" s="486"/>
      <c r="J194" s="486"/>
      <c r="K194" s="486"/>
      <c r="L194" s="487"/>
      <c r="M194" s="488"/>
      <c r="N194" s="486"/>
      <c r="O194" s="487"/>
      <c r="P194" s="486"/>
      <c r="Q194" s="357"/>
      <c r="R194" s="357"/>
      <c r="S194" s="486"/>
      <c r="T194" s="487"/>
      <c r="U194" s="487"/>
      <c r="V194" s="486"/>
      <c r="W194" s="486"/>
      <c r="X194" s="486"/>
      <c r="Y194" s="486"/>
      <c r="Z194" s="486"/>
      <c r="AA194" s="486"/>
      <c r="AB194" s="486"/>
      <c r="AC194" s="486"/>
      <c r="AD194" s="486"/>
      <c r="AE194" s="486"/>
      <c r="AF194" s="486"/>
      <c r="AG194" s="486"/>
      <c r="AH194" s="486"/>
      <c r="AI194" s="486"/>
      <c r="AJ194" s="486"/>
      <c r="AK194" s="486"/>
      <c r="AL194" s="486"/>
      <c r="AM194" s="486"/>
      <c r="AN194" s="486"/>
      <c r="AO194" s="486"/>
      <c r="AP194" s="486"/>
      <c r="AQ194" s="486"/>
      <c r="AR194" s="486"/>
      <c r="AS194" s="486"/>
      <c r="AT194" s="486"/>
      <c r="AU194" s="486"/>
      <c r="AV194" s="486"/>
      <c r="AW194" s="486"/>
      <c r="AX194" s="486"/>
      <c r="AY194" s="486"/>
      <c r="AZ194" s="486"/>
      <c r="BA194" s="486"/>
      <c r="BB194" s="486"/>
    </row>
    <row r="195" spans="2:54" ht="18" customHeight="1">
      <c r="B195" s="486"/>
      <c r="C195" s="486"/>
      <c r="D195" s="486"/>
      <c r="E195" s="647"/>
      <c r="F195" s="647"/>
      <c r="G195" s="486"/>
      <c r="H195" s="486"/>
      <c r="I195" s="486"/>
      <c r="J195" s="486"/>
      <c r="K195" s="486"/>
      <c r="L195" s="487"/>
      <c r="M195" s="488"/>
      <c r="N195" s="486"/>
      <c r="O195" s="487"/>
      <c r="P195" s="486"/>
      <c r="Q195" s="357"/>
      <c r="R195" s="357"/>
      <c r="S195" s="486"/>
      <c r="T195" s="487"/>
      <c r="U195" s="487"/>
      <c r="V195" s="486"/>
      <c r="W195" s="486"/>
      <c r="X195" s="486"/>
      <c r="Y195" s="486"/>
      <c r="Z195" s="486"/>
      <c r="AA195" s="486"/>
      <c r="AB195" s="486"/>
      <c r="AC195" s="486"/>
      <c r="AD195" s="486"/>
      <c r="AE195" s="486"/>
      <c r="AF195" s="486"/>
      <c r="AG195" s="486"/>
      <c r="AH195" s="486"/>
      <c r="AI195" s="486"/>
      <c r="AJ195" s="486"/>
      <c r="AK195" s="486"/>
      <c r="AL195" s="486"/>
      <c r="AM195" s="486"/>
      <c r="AN195" s="486"/>
      <c r="AO195" s="486"/>
      <c r="AP195" s="486"/>
      <c r="AQ195" s="486"/>
      <c r="AR195" s="486"/>
      <c r="AS195" s="486"/>
      <c r="AT195" s="486"/>
      <c r="AU195" s="486"/>
      <c r="AV195" s="486"/>
      <c r="AW195" s="486"/>
      <c r="AX195" s="486"/>
      <c r="AY195" s="486"/>
      <c r="AZ195" s="486"/>
      <c r="BA195" s="486"/>
      <c r="BB195" s="486"/>
    </row>
    <row r="196" spans="2:54" ht="18" customHeight="1">
      <c r="B196" s="486"/>
      <c r="C196" s="486"/>
      <c r="D196" s="486"/>
      <c r="E196" s="647"/>
      <c r="F196" s="647"/>
      <c r="G196" s="486"/>
      <c r="H196" s="486"/>
      <c r="I196" s="486"/>
      <c r="J196" s="486"/>
      <c r="K196" s="486"/>
      <c r="L196" s="487"/>
      <c r="M196" s="488"/>
      <c r="N196" s="486"/>
      <c r="O196" s="487"/>
      <c r="P196" s="486"/>
      <c r="Q196" s="357"/>
      <c r="R196" s="357"/>
      <c r="S196" s="486"/>
      <c r="T196" s="487"/>
      <c r="U196" s="487"/>
      <c r="V196" s="486"/>
      <c r="W196" s="486"/>
      <c r="X196" s="486"/>
      <c r="Y196" s="486"/>
      <c r="Z196" s="486"/>
      <c r="AA196" s="486"/>
      <c r="AB196" s="486"/>
      <c r="AC196" s="486"/>
      <c r="AD196" s="486"/>
      <c r="AE196" s="486"/>
      <c r="AF196" s="486"/>
      <c r="AG196" s="486"/>
      <c r="AH196" s="486"/>
      <c r="AI196" s="486"/>
      <c r="AJ196" s="486"/>
      <c r="AK196" s="486"/>
      <c r="AL196" s="486"/>
      <c r="AM196" s="486"/>
      <c r="AN196" s="486"/>
      <c r="AO196" s="486"/>
      <c r="AP196" s="486"/>
      <c r="AQ196" s="486"/>
      <c r="AR196" s="486"/>
      <c r="AS196" s="486"/>
      <c r="AT196" s="486"/>
      <c r="AU196" s="486"/>
      <c r="AV196" s="486"/>
      <c r="AW196" s="486"/>
      <c r="AX196" s="486"/>
      <c r="AY196" s="486"/>
      <c r="AZ196" s="486"/>
      <c r="BA196" s="486"/>
      <c r="BB196" s="486"/>
    </row>
    <row r="197" spans="2:54" ht="18" customHeight="1">
      <c r="B197" s="486"/>
      <c r="C197" s="486"/>
      <c r="D197" s="486"/>
      <c r="E197" s="647"/>
      <c r="F197" s="647"/>
      <c r="G197" s="486"/>
      <c r="H197" s="486"/>
      <c r="I197" s="486"/>
      <c r="J197" s="486"/>
      <c r="K197" s="486"/>
      <c r="L197" s="487"/>
      <c r="M197" s="488"/>
      <c r="N197" s="486"/>
      <c r="O197" s="487"/>
      <c r="P197" s="486"/>
      <c r="Q197" s="357"/>
      <c r="R197" s="357"/>
      <c r="S197" s="486"/>
      <c r="T197" s="487"/>
      <c r="U197" s="487"/>
      <c r="V197" s="486"/>
      <c r="W197" s="486"/>
      <c r="X197" s="486"/>
      <c r="Y197" s="486"/>
      <c r="Z197" s="486"/>
      <c r="AA197" s="486"/>
      <c r="AB197" s="486"/>
      <c r="AC197" s="486"/>
      <c r="AD197" s="486"/>
      <c r="AE197" s="486"/>
      <c r="AF197" s="486"/>
      <c r="AG197" s="486"/>
      <c r="AH197" s="486"/>
      <c r="AI197" s="486"/>
      <c r="AJ197" s="486"/>
      <c r="AK197" s="486"/>
      <c r="AL197" s="486"/>
      <c r="AM197" s="486"/>
      <c r="AN197" s="486"/>
      <c r="AO197" s="486"/>
      <c r="AP197" s="486"/>
      <c r="AQ197" s="486"/>
      <c r="AR197" s="486"/>
      <c r="AS197" s="486"/>
      <c r="AT197" s="486"/>
      <c r="AU197" s="486"/>
      <c r="AV197" s="486"/>
      <c r="AW197" s="486"/>
      <c r="AX197" s="486"/>
      <c r="AY197" s="486"/>
      <c r="AZ197" s="486"/>
      <c r="BA197" s="486"/>
      <c r="BB197" s="486"/>
    </row>
    <row r="198" spans="2:54" ht="18" customHeight="1">
      <c r="B198" s="486"/>
      <c r="C198" s="486"/>
      <c r="D198" s="486"/>
      <c r="E198" s="647"/>
      <c r="F198" s="647"/>
      <c r="G198" s="486"/>
      <c r="H198" s="486"/>
      <c r="I198" s="486"/>
      <c r="J198" s="486"/>
      <c r="K198" s="486"/>
      <c r="L198" s="487"/>
      <c r="M198" s="488"/>
      <c r="N198" s="486"/>
      <c r="O198" s="487"/>
      <c r="P198" s="486"/>
      <c r="Q198" s="357"/>
      <c r="R198" s="357"/>
      <c r="S198" s="486"/>
      <c r="T198" s="487"/>
      <c r="U198" s="487"/>
      <c r="V198" s="486"/>
      <c r="W198" s="486"/>
      <c r="X198" s="486"/>
      <c r="Y198" s="486"/>
      <c r="Z198" s="486"/>
      <c r="AA198" s="486"/>
      <c r="AB198" s="486"/>
      <c r="AC198" s="486"/>
      <c r="AD198" s="486"/>
      <c r="AE198" s="486"/>
      <c r="AF198" s="486"/>
      <c r="AG198" s="486"/>
      <c r="AH198" s="486"/>
      <c r="AI198" s="486"/>
      <c r="AJ198" s="486"/>
      <c r="AK198" s="486"/>
      <c r="AL198" s="486"/>
      <c r="AM198" s="486"/>
      <c r="AN198" s="486"/>
      <c r="AO198" s="486"/>
      <c r="AP198" s="486"/>
      <c r="AQ198" s="486"/>
      <c r="AR198" s="486"/>
      <c r="AS198" s="486"/>
      <c r="AT198" s="486"/>
      <c r="AU198" s="486"/>
      <c r="AV198" s="486"/>
      <c r="AW198" s="486"/>
      <c r="AX198" s="486"/>
      <c r="AY198" s="486"/>
      <c r="AZ198" s="486"/>
      <c r="BA198" s="486"/>
      <c r="BB198" s="486"/>
    </row>
    <row r="199" spans="2:54" ht="18" customHeight="1">
      <c r="B199" s="486"/>
      <c r="C199" s="486"/>
      <c r="D199" s="486"/>
      <c r="E199" s="647"/>
      <c r="F199" s="647"/>
      <c r="G199" s="486"/>
      <c r="H199" s="486"/>
      <c r="I199" s="486"/>
      <c r="J199" s="486"/>
      <c r="K199" s="486"/>
      <c r="L199" s="487"/>
      <c r="M199" s="488"/>
      <c r="N199" s="486"/>
      <c r="O199" s="487"/>
      <c r="P199" s="486"/>
      <c r="Q199" s="357"/>
      <c r="R199" s="357"/>
      <c r="S199" s="486"/>
      <c r="T199" s="487"/>
      <c r="U199" s="487"/>
      <c r="V199" s="486"/>
      <c r="W199" s="486"/>
      <c r="X199" s="486"/>
      <c r="Y199" s="486"/>
      <c r="Z199" s="486"/>
      <c r="AA199" s="486"/>
      <c r="AB199" s="486"/>
      <c r="AC199" s="486"/>
      <c r="AD199" s="486"/>
      <c r="AE199" s="486"/>
      <c r="AF199" s="486"/>
      <c r="AG199" s="486"/>
      <c r="AH199" s="486"/>
      <c r="AI199" s="486"/>
      <c r="AJ199" s="486"/>
      <c r="AK199" s="486"/>
      <c r="AL199" s="486"/>
      <c r="AM199" s="486"/>
      <c r="AN199" s="486"/>
      <c r="AO199" s="486"/>
      <c r="AP199" s="486"/>
      <c r="AQ199" s="486"/>
      <c r="AR199" s="486"/>
      <c r="AS199" s="486"/>
      <c r="AT199" s="486"/>
      <c r="AU199" s="486"/>
      <c r="AV199" s="486"/>
      <c r="AW199" s="486"/>
      <c r="AX199" s="486"/>
      <c r="AY199" s="486"/>
      <c r="AZ199" s="486"/>
      <c r="BA199" s="486"/>
      <c r="BB199" s="486"/>
    </row>
    <row r="200" spans="2:54" ht="18" customHeight="1">
      <c r="B200" s="486"/>
      <c r="C200" s="486"/>
      <c r="D200" s="486"/>
      <c r="E200" s="647"/>
      <c r="F200" s="647"/>
      <c r="G200" s="486"/>
      <c r="H200" s="486"/>
      <c r="I200" s="486"/>
      <c r="J200" s="486"/>
      <c r="K200" s="486"/>
      <c r="L200" s="487"/>
      <c r="M200" s="488"/>
      <c r="N200" s="486"/>
      <c r="O200" s="487"/>
      <c r="P200" s="486"/>
      <c r="Q200" s="357"/>
      <c r="R200" s="357"/>
      <c r="S200" s="486"/>
      <c r="T200" s="487"/>
      <c r="U200" s="487"/>
      <c r="V200" s="486"/>
      <c r="W200" s="486"/>
      <c r="X200" s="486"/>
      <c r="Y200" s="486"/>
      <c r="Z200" s="486"/>
      <c r="AA200" s="486"/>
      <c r="AB200" s="486"/>
      <c r="AC200" s="486"/>
      <c r="AD200" s="486"/>
      <c r="AE200" s="486"/>
      <c r="AF200" s="486"/>
      <c r="AG200" s="486"/>
      <c r="AH200" s="486"/>
      <c r="AI200" s="486"/>
      <c r="AJ200" s="486"/>
      <c r="AK200" s="486"/>
      <c r="AL200" s="486"/>
      <c r="AM200" s="486"/>
      <c r="AN200" s="486"/>
      <c r="AO200" s="486"/>
      <c r="AP200" s="486"/>
      <c r="AQ200" s="486"/>
      <c r="AR200" s="486"/>
      <c r="AS200" s="486"/>
      <c r="AT200" s="486"/>
      <c r="AU200" s="486"/>
      <c r="AV200" s="486"/>
      <c r="AW200" s="486"/>
      <c r="AX200" s="486"/>
      <c r="AY200" s="486"/>
      <c r="AZ200" s="486"/>
      <c r="BA200" s="486"/>
      <c r="BB200" s="486"/>
    </row>
    <row r="201" spans="2:54" ht="18" customHeight="1">
      <c r="B201" s="486"/>
      <c r="C201" s="486"/>
      <c r="D201" s="486"/>
      <c r="E201" s="647"/>
      <c r="F201" s="647"/>
      <c r="G201" s="486"/>
      <c r="H201" s="486"/>
      <c r="I201" s="486"/>
      <c r="J201" s="486"/>
      <c r="K201" s="486"/>
      <c r="L201" s="487"/>
      <c r="M201" s="488"/>
      <c r="N201" s="486"/>
      <c r="O201" s="487"/>
      <c r="P201" s="486"/>
      <c r="Q201" s="357"/>
      <c r="R201" s="357"/>
      <c r="S201" s="486"/>
      <c r="T201" s="487"/>
      <c r="U201" s="487"/>
      <c r="V201" s="486"/>
      <c r="W201" s="486"/>
      <c r="X201" s="486"/>
      <c r="Y201" s="486"/>
      <c r="Z201" s="486"/>
      <c r="AA201" s="486"/>
      <c r="AB201" s="486"/>
      <c r="AC201" s="486"/>
      <c r="AD201" s="486"/>
      <c r="AE201" s="486"/>
      <c r="AF201" s="486"/>
      <c r="AG201" s="486"/>
      <c r="AH201" s="486"/>
      <c r="AI201" s="486"/>
      <c r="AJ201" s="486"/>
      <c r="AK201" s="486"/>
      <c r="AL201" s="486"/>
      <c r="AM201" s="486"/>
      <c r="AN201" s="486"/>
      <c r="AO201" s="486"/>
      <c r="AP201" s="486"/>
      <c r="AQ201" s="486"/>
      <c r="AR201" s="486"/>
      <c r="AS201" s="486"/>
      <c r="AT201" s="486"/>
      <c r="AU201" s="486"/>
      <c r="AV201" s="486"/>
      <c r="AW201" s="486"/>
      <c r="AX201" s="486"/>
      <c r="AY201" s="486"/>
      <c r="AZ201" s="486"/>
      <c r="BA201" s="486"/>
      <c r="BB201" s="486"/>
    </row>
    <row r="202" spans="2:54" ht="18" customHeight="1">
      <c r="B202" s="486"/>
      <c r="C202" s="486"/>
      <c r="D202" s="486"/>
      <c r="E202" s="647"/>
      <c r="F202" s="647"/>
      <c r="G202" s="486"/>
      <c r="H202" s="486"/>
      <c r="I202" s="486"/>
      <c r="J202" s="486"/>
      <c r="K202" s="486"/>
      <c r="L202" s="487"/>
      <c r="M202" s="488"/>
      <c r="N202" s="486"/>
      <c r="O202" s="487"/>
      <c r="P202" s="486"/>
      <c r="Q202" s="357"/>
      <c r="R202" s="357"/>
      <c r="S202" s="486"/>
      <c r="T202" s="487"/>
      <c r="U202" s="487"/>
      <c r="V202" s="486"/>
      <c r="W202" s="486"/>
      <c r="X202" s="486"/>
      <c r="Y202" s="486"/>
      <c r="Z202" s="486"/>
      <c r="AA202" s="486"/>
      <c r="AB202" s="486"/>
      <c r="AC202" s="486"/>
      <c r="AD202" s="486"/>
      <c r="AE202" s="486"/>
      <c r="AF202" s="486"/>
      <c r="AG202" s="486"/>
      <c r="AH202" s="486"/>
      <c r="AI202" s="486"/>
      <c r="AJ202" s="486"/>
      <c r="AK202" s="486"/>
      <c r="AL202" s="486"/>
      <c r="AM202" s="486"/>
      <c r="AN202" s="486"/>
      <c r="AO202" s="486"/>
      <c r="AP202" s="486"/>
      <c r="AQ202" s="486"/>
      <c r="AR202" s="486"/>
      <c r="AS202" s="486"/>
      <c r="AT202" s="486"/>
      <c r="AU202" s="486"/>
      <c r="AV202" s="486"/>
      <c r="AW202" s="486"/>
      <c r="AX202" s="486"/>
      <c r="AY202" s="486"/>
      <c r="AZ202" s="486"/>
      <c r="BA202" s="486"/>
      <c r="BB202" s="486"/>
    </row>
    <row r="203" spans="2:54" ht="18" customHeight="1">
      <c r="B203" s="486"/>
      <c r="C203" s="486"/>
      <c r="D203" s="486"/>
      <c r="E203" s="647"/>
      <c r="F203" s="647"/>
      <c r="G203" s="486"/>
      <c r="H203" s="486"/>
      <c r="I203" s="486"/>
      <c r="J203" s="486"/>
      <c r="K203" s="486"/>
      <c r="L203" s="487"/>
      <c r="M203" s="488"/>
      <c r="N203" s="486"/>
      <c r="O203" s="487"/>
      <c r="P203" s="486"/>
      <c r="Q203" s="357"/>
      <c r="R203" s="357"/>
      <c r="S203" s="486"/>
      <c r="T203" s="487"/>
      <c r="U203" s="487"/>
      <c r="V203" s="486"/>
      <c r="W203" s="486"/>
      <c r="X203" s="486"/>
      <c r="Y203" s="486"/>
      <c r="Z203" s="486"/>
      <c r="AA203" s="486"/>
      <c r="AB203" s="486"/>
      <c r="AC203" s="486"/>
      <c r="AD203" s="486"/>
      <c r="AE203" s="486"/>
      <c r="AF203" s="486"/>
      <c r="AG203" s="486"/>
      <c r="AH203" s="486"/>
      <c r="AI203" s="486"/>
      <c r="AJ203" s="486"/>
      <c r="AK203" s="486"/>
      <c r="AL203" s="486"/>
      <c r="AM203" s="486"/>
      <c r="AN203" s="486"/>
      <c r="AO203" s="486"/>
      <c r="AP203" s="486"/>
      <c r="AQ203" s="486"/>
      <c r="AR203" s="486"/>
      <c r="AS203" s="486"/>
      <c r="AT203" s="486"/>
      <c r="AU203" s="486"/>
      <c r="AV203" s="486"/>
      <c r="AW203" s="486"/>
      <c r="AX203" s="486"/>
      <c r="AY203" s="486"/>
      <c r="AZ203" s="486"/>
      <c r="BA203" s="486"/>
      <c r="BB203" s="486"/>
    </row>
    <row r="204" spans="2:54" ht="18" customHeight="1">
      <c r="B204" s="486"/>
      <c r="C204" s="486"/>
      <c r="D204" s="486"/>
      <c r="E204" s="647"/>
      <c r="F204" s="647"/>
      <c r="G204" s="486"/>
      <c r="H204" s="486"/>
      <c r="I204" s="486"/>
      <c r="J204" s="486"/>
      <c r="K204" s="486"/>
      <c r="L204" s="487"/>
      <c r="M204" s="488"/>
      <c r="N204" s="486"/>
      <c r="O204" s="487"/>
      <c r="P204" s="486"/>
      <c r="Q204" s="357"/>
      <c r="R204" s="357"/>
      <c r="S204" s="486"/>
      <c r="T204" s="487"/>
      <c r="U204" s="487"/>
      <c r="V204" s="486"/>
      <c r="W204" s="486"/>
      <c r="X204" s="486"/>
      <c r="Y204" s="486"/>
      <c r="Z204" s="486"/>
      <c r="AA204" s="486"/>
      <c r="AB204" s="486"/>
      <c r="AC204" s="486"/>
      <c r="AD204" s="486"/>
      <c r="AE204" s="486"/>
      <c r="AF204" s="486"/>
      <c r="AG204" s="486"/>
      <c r="AH204" s="486"/>
      <c r="AI204" s="486"/>
      <c r="AJ204" s="486"/>
      <c r="AK204" s="486"/>
      <c r="AL204" s="486"/>
      <c r="AM204" s="486"/>
      <c r="AN204" s="486"/>
      <c r="AO204" s="486"/>
      <c r="AP204" s="486"/>
      <c r="AQ204" s="486"/>
      <c r="AR204" s="486"/>
      <c r="AS204" s="486"/>
      <c r="AT204" s="486"/>
      <c r="AU204" s="486"/>
      <c r="AV204" s="486"/>
      <c r="AW204" s="486"/>
      <c r="AX204" s="486"/>
      <c r="AY204" s="486"/>
      <c r="AZ204" s="486"/>
      <c r="BA204" s="486"/>
      <c r="BB204" s="486"/>
    </row>
    <row r="205" spans="2:54" ht="18" customHeight="1">
      <c r="B205" s="486"/>
      <c r="C205" s="486"/>
      <c r="D205" s="486"/>
      <c r="E205" s="647"/>
      <c r="F205" s="647"/>
      <c r="G205" s="486"/>
      <c r="H205" s="486"/>
      <c r="I205" s="486"/>
      <c r="J205" s="486"/>
      <c r="K205" s="486"/>
      <c r="L205" s="487"/>
      <c r="M205" s="488"/>
      <c r="N205" s="486"/>
      <c r="O205" s="487"/>
      <c r="P205" s="486"/>
      <c r="Q205" s="357"/>
      <c r="R205" s="357"/>
      <c r="S205" s="486"/>
      <c r="T205" s="487"/>
      <c r="U205" s="487"/>
      <c r="V205" s="486"/>
      <c r="W205" s="486"/>
      <c r="X205" s="486"/>
      <c r="Y205" s="486"/>
      <c r="Z205" s="486"/>
      <c r="AA205" s="486"/>
      <c r="AB205" s="486"/>
      <c r="AC205" s="486"/>
      <c r="AD205" s="486"/>
      <c r="AE205" s="486"/>
      <c r="AF205" s="486"/>
      <c r="AG205" s="486"/>
      <c r="AH205" s="486"/>
      <c r="AI205" s="486"/>
      <c r="AJ205" s="486"/>
      <c r="AK205" s="486"/>
      <c r="AL205" s="486"/>
      <c r="AM205" s="486"/>
      <c r="AN205" s="486"/>
      <c r="AO205" s="486"/>
      <c r="AP205" s="486"/>
      <c r="AQ205" s="486"/>
      <c r="AR205" s="486"/>
      <c r="AS205" s="486"/>
      <c r="AT205" s="486"/>
      <c r="AU205" s="486"/>
      <c r="AV205" s="486"/>
      <c r="AW205" s="486"/>
      <c r="AX205" s="486"/>
      <c r="AY205" s="486"/>
      <c r="AZ205" s="486"/>
      <c r="BA205" s="486"/>
      <c r="BB205" s="486"/>
    </row>
    <row r="206" spans="2:54" ht="18" customHeight="1">
      <c r="B206" s="486"/>
      <c r="C206" s="486"/>
      <c r="D206" s="486"/>
      <c r="E206" s="647"/>
      <c r="F206" s="647"/>
      <c r="G206" s="486"/>
      <c r="H206" s="486"/>
      <c r="I206" s="486"/>
      <c r="J206" s="486"/>
      <c r="K206" s="486"/>
      <c r="L206" s="487"/>
      <c r="M206" s="488"/>
      <c r="N206" s="486"/>
      <c r="O206" s="487"/>
      <c r="P206" s="486"/>
      <c r="Q206" s="357"/>
      <c r="R206" s="357"/>
      <c r="S206" s="486"/>
      <c r="T206" s="487"/>
      <c r="U206" s="487"/>
      <c r="V206" s="486"/>
      <c r="W206" s="486"/>
      <c r="X206" s="486"/>
      <c r="Y206" s="486"/>
      <c r="Z206" s="486"/>
      <c r="AA206" s="486"/>
      <c r="AB206" s="486"/>
      <c r="AC206" s="486"/>
      <c r="AD206" s="486"/>
      <c r="AE206" s="486"/>
      <c r="AF206" s="486"/>
      <c r="AG206" s="486"/>
      <c r="AH206" s="486"/>
      <c r="AI206" s="486"/>
      <c r="AJ206" s="486"/>
      <c r="AK206" s="486"/>
      <c r="AL206" s="486"/>
      <c r="AM206" s="486"/>
      <c r="AN206" s="486"/>
      <c r="AO206" s="486"/>
      <c r="AP206" s="486"/>
      <c r="AQ206" s="486"/>
      <c r="AR206" s="486"/>
      <c r="AS206" s="486"/>
      <c r="AT206" s="486"/>
      <c r="AU206" s="486"/>
      <c r="AV206" s="486"/>
      <c r="AW206" s="486"/>
      <c r="AX206" s="486"/>
      <c r="AY206" s="486"/>
      <c r="AZ206" s="486"/>
      <c r="BA206" s="486"/>
      <c r="BB206" s="486"/>
    </row>
    <row r="207" spans="2:54" ht="18" customHeight="1">
      <c r="B207" s="486"/>
      <c r="C207" s="486"/>
      <c r="D207" s="486"/>
      <c r="E207" s="647"/>
      <c r="F207" s="647"/>
      <c r="G207" s="486"/>
      <c r="H207" s="486"/>
      <c r="I207" s="486"/>
      <c r="J207" s="486"/>
      <c r="K207" s="486"/>
      <c r="L207" s="487"/>
      <c r="M207" s="488"/>
      <c r="N207" s="486"/>
      <c r="O207" s="487"/>
      <c r="P207" s="486"/>
      <c r="Q207" s="357"/>
      <c r="R207" s="357"/>
      <c r="S207" s="486"/>
      <c r="T207" s="487"/>
      <c r="U207" s="487"/>
      <c r="V207" s="486"/>
      <c r="W207" s="486"/>
      <c r="X207" s="486"/>
      <c r="Y207" s="486"/>
      <c r="Z207" s="486"/>
      <c r="AA207" s="486"/>
      <c r="AB207" s="486"/>
      <c r="AC207" s="486"/>
      <c r="AD207" s="486"/>
      <c r="AE207" s="486"/>
      <c r="AF207" s="486"/>
      <c r="AG207" s="486"/>
      <c r="AH207" s="486"/>
      <c r="AI207" s="486"/>
      <c r="AJ207" s="486"/>
      <c r="AK207" s="486"/>
      <c r="AL207" s="486"/>
      <c r="AM207" s="486"/>
      <c r="AN207" s="486"/>
      <c r="AO207" s="486"/>
      <c r="AP207" s="486"/>
      <c r="AQ207" s="486"/>
      <c r="AR207" s="486"/>
      <c r="AS207" s="486"/>
      <c r="AT207" s="486"/>
      <c r="AU207" s="486"/>
      <c r="AV207" s="486"/>
      <c r="AW207" s="486"/>
      <c r="AX207" s="486"/>
      <c r="AY207" s="486"/>
      <c r="AZ207" s="486"/>
      <c r="BA207" s="486"/>
      <c r="BB207" s="486"/>
    </row>
    <row r="208" spans="2:54" ht="18" customHeight="1">
      <c r="B208" s="486"/>
      <c r="C208" s="486"/>
      <c r="D208" s="486"/>
      <c r="E208" s="647"/>
      <c r="F208" s="647"/>
      <c r="G208" s="486"/>
      <c r="H208" s="486"/>
      <c r="I208" s="486"/>
      <c r="J208" s="486"/>
      <c r="K208" s="486"/>
      <c r="L208" s="487"/>
      <c r="M208" s="488"/>
      <c r="N208" s="486"/>
      <c r="O208" s="487"/>
      <c r="P208" s="486"/>
      <c r="Q208" s="357"/>
      <c r="R208" s="357"/>
      <c r="S208" s="486"/>
      <c r="T208" s="487"/>
      <c r="U208" s="487"/>
      <c r="V208" s="486"/>
      <c r="W208" s="486"/>
      <c r="X208" s="486"/>
      <c r="Y208" s="486"/>
      <c r="Z208" s="486"/>
      <c r="AA208" s="486"/>
      <c r="AB208" s="486"/>
      <c r="AC208" s="486"/>
      <c r="AD208" s="486"/>
      <c r="AE208" s="486"/>
      <c r="AF208" s="486"/>
      <c r="AG208" s="486"/>
      <c r="AH208" s="486"/>
      <c r="AI208" s="486"/>
      <c r="AJ208" s="486"/>
      <c r="AK208" s="486"/>
      <c r="AL208" s="486"/>
      <c r="AM208" s="486"/>
      <c r="AN208" s="486"/>
      <c r="AO208" s="486"/>
      <c r="AP208" s="486"/>
      <c r="AQ208" s="486"/>
      <c r="AR208" s="486"/>
      <c r="AS208" s="486"/>
      <c r="AT208" s="486"/>
      <c r="AU208" s="486"/>
      <c r="AV208" s="486"/>
      <c r="AW208" s="486"/>
      <c r="AX208" s="486"/>
      <c r="AY208" s="486"/>
      <c r="AZ208" s="486"/>
      <c r="BA208" s="486"/>
      <c r="BB208" s="486"/>
    </row>
    <row r="209" spans="2:54" ht="18" customHeight="1">
      <c r="B209" s="486"/>
      <c r="C209" s="486"/>
      <c r="D209" s="486"/>
      <c r="E209" s="647"/>
      <c r="F209" s="647"/>
      <c r="G209" s="486"/>
      <c r="H209" s="486"/>
      <c r="I209" s="486"/>
      <c r="J209" s="486"/>
      <c r="K209" s="486"/>
      <c r="L209" s="487"/>
      <c r="M209" s="488"/>
      <c r="N209" s="486"/>
      <c r="O209" s="487"/>
      <c r="P209" s="486"/>
      <c r="Q209" s="357"/>
      <c r="R209" s="357"/>
      <c r="S209" s="486"/>
      <c r="T209" s="487"/>
      <c r="U209" s="487"/>
      <c r="V209" s="486"/>
      <c r="W209" s="486"/>
      <c r="X209" s="486"/>
      <c r="Y209" s="486"/>
      <c r="Z209" s="486"/>
      <c r="AA209" s="486"/>
      <c r="AB209" s="486"/>
      <c r="AC209" s="486"/>
      <c r="AD209" s="486"/>
      <c r="AE209" s="486"/>
      <c r="AF209" s="486"/>
      <c r="AG209" s="486"/>
      <c r="AH209" s="486"/>
      <c r="AI209" s="486"/>
      <c r="AJ209" s="486"/>
      <c r="AK209" s="486"/>
      <c r="AL209" s="486"/>
      <c r="AM209" s="486"/>
      <c r="AN209" s="486"/>
      <c r="AO209" s="486"/>
      <c r="AP209" s="486"/>
      <c r="AQ209" s="486"/>
      <c r="AR209" s="486"/>
      <c r="AS209" s="486"/>
      <c r="AT209" s="486"/>
      <c r="AU209" s="486"/>
      <c r="AV209" s="486"/>
      <c r="AW209" s="486"/>
      <c r="AX209" s="486"/>
      <c r="AY209" s="486"/>
      <c r="AZ209" s="486"/>
      <c r="BA209" s="486"/>
      <c r="BB209" s="486"/>
    </row>
    <row r="210" spans="2:54" ht="18" customHeight="1">
      <c r="B210" s="486"/>
      <c r="C210" s="486"/>
      <c r="D210" s="486"/>
      <c r="E210" s="647"/>
      <c r="F210" s="647"/>
      <c r="G210" s="486"/>
      <c r="H210" s="486"/>
      <c r="I210" s="486"/>
      <c r="J210" s="486"/>
      <c r="K210" s="486"/>
      <c r="L210" s="487"/>
      <c r="M210" s="488"/>
      <c r="N210" s="486"/>
      <c r="O210" s="487"/>
      <c r="P210" s="486"/>
      <c r="Q210" s="357"/>
      <c r="R210" s="357"/>
      <c r="S210" s="486"/>
      <c r="T210" s="487"/>
      <c r="U210" s="487"/>
      <c r="V210" s="486"/>
      <c r="W210" s="486"/>
      <c r="X210" s="486"/>
      <c r="Y210" s="486"/>
      <c r="Z210" s="486"/>
      <c r="AA210" s="486"/>
      <c r="AB210" s="486"/>
      <c r="AC210" s="486"/>
      <c r="AD210" s="486"/>
      <c r="AE210" s="486"/>
      <c r="AF210" s="486"/>
      <c r="AG210" s="486"/>
      <c r="AH210" s="486"/>
      <c r="AI210" s="486"/>
      <c r="AJ210" s="486"/>
      <c r="AK210" s="486"/>
      <c r="AL210" s="486"/>
      <c r="AM210" s="486"/>
      <c r="AN210" s="486"/>
      <c r="AO210" s="486"/>
      <c r="AP210" s="486"/>
      <c r="AQ210" s="486"/>
      <c r="AR210" s="486"/>
      <c r="AS210" s="486"/>
      <c r="AT210" s="486"/>
      <c r="AU210" s="486"/>
      <c r="AV210" s="486"/>
      <c r="AW210" s="486"/>
      <c r="AX210" s="486"/>
      <c r="AY210" s="486"/>
      <c r="AZ210" s="486"/>
      <c r="BA210" s="486"/>
      <c r="BB210" s="486"/>
    </row>
    <row r="211" spans="2:54" ht="18" customHeight="1">
      <c r="B211" s="486"/>
      <c r="C211" s="486"/>
      <c r="D211" s="486"/>
      <c r="E211" s="647"/>
      <c r="F211" s="647"/>
      <c r="G211" s="486"/>
      <c r="H211" s="486"/>
      <c r="I211" s="486"/>
      <c r="J211" s="486"/>
      <c r="K211" s="486"/>
      <c r="L211" s="487"/>
      <c r="M211" s="488"/>
      <c r="N211" s="486"/>
      <c r="O211" s="487"/>
      <c r="P211" s="486"/>
      <c r="Q211" s="357"/>
      <c r="R211" s="357"/>
      <c r="S211" s="486"/>
      <c r="T211" s="487"/>
      <c r="U211" s="487"/>
      <c r="V211" s="486"/>
      <c r="W211" s="486"/>
      <c r="X211" s="486"/>
      <c r="Y211" s="486"/>
      <c r="Z211" s="486"/>
      <c r="AA211" s="486"/>
      <c r="AB211" s="486"/>
      <c r="AC211" s="486"/>
      <c r="AD211" s="486"/>
      <c r="AE211" s="486"/>
      <c r="AF211" s="486"/>
      <c r="AG211" s="486"/>
      <c r="AH211" s="486"/>
      <c r="AI211" s="486"/>
      <c r="AJ211" s="486"/>
      <c r="AK211" s="486"/>
      <c r="AL211" s="486"/>
      <c r="AM211" s="486"/>
      <c r="AN211" s="486"/>
      <c r="AO211" s="486"/>
      <c r="AP211" s="486"/>
      <c r="AQ211" s="486"/>
      <c r="AR211" s="486"/>
      <c r="AS211" s="486"/>
      <c r="AT211" s="486"/>
      <c r="AU211" s="486"/>
      <c r="AV211" s="486"/>
      <c r="AW211" s="486"/>
      <c r="AX211" s="486"/>
      <c r="AY211" s="486"/>
      <c r="AZ211" s="486"/>
      <c r="BA211" s="486"/>
      <c r="BB211" s="486"/>
    </row>
    <row r="212" spans="2:54" ht="18" customHeight="1">
      <c r="B212" s="486"/>
      <c r="C212" s="486"/>
      <c r="D212" s="486"/>
      <c r="E212" s="647"/>
      <c r="F212" s="647"/>
      <c r="G212" s="486"/>
      <c r="H212" s="486"/>
      <c r="I212" s="486"/>
      <c r="J212" s="486"/>
      <c r="K212" s="486"/>
      <c r="L212" s="487"/>
      <c r="M212" s="488"/>
      <c r="N212" s="486"/>
      <c r="O212" s="487"/>
      <c r="P212" s="486"/>
      <c r="Q212" s="357"/>
      <c r="R212" s="357"/>
      <c r="S212" s="486"/>
      <c r="T212" s="487"/>
      <c r="U212" s="487"/>
      <c r="V212" s="486"/>
      <c r="W212" s="486"/>
      <c r="X212" s="486"/>
      <c r="Y212" s="486"/>
      <c r="Z212" s="486"/>
      <c r="AA212" s="486"/>
      <c r="AB212" s="486"/>
      <c r="AC212" s="486"/>
      <c r="AD212" s="486"/>
      <c r="AE212" s="486"/>
      <c r="AF212" s="486"/>
      <c r="AG212" s="486"/>
      <c r="AH212" s="486"/>
      <c r="AI212" s="486"/>
      <c r="AJ212" s="486"/>
      <c r="AK212" s="486"/>
      <c r="AL212" s="486"/>
      <c r="AM212" s="486"/>
      <c r="AN212" s="486"/>
      <c r="AO212" s="486"/>
      <c r="AP212" s="486"/>
      <c r="AQ212" s="486"/>
      <c r="AR212" s="486"/>
      <c r="AS212" s="486"/>
      <c r="AT212" s="486"/>
      <c r="AU212" s="486"/>
      <c r="AV212" s="486"/>
      <c r="AW212" s="486"/>
      <c r="AX212" s="486"/>
      <c r="AY212" s="486"/>
      <c r="AZ212" s="486"/>
      <c r="BA212" s="486"/>
      <c r="BB212" s="486"/>
    </row>
    <row r="213" spans="2:54" ht="18" customHeight="1">
      <c r="B213" s="486"/>
      <c r="C213" s="486"/>
      <c r="D213" s="486"/>
      <c r="E213" s="647"/>
      <c r="F213" s="647"/>
      <c r="G213" s="486"/>
      <c r="H213" s="486"/>
      <c r="I213" s="486"/>
      <c r="J213" s="486"/>
      <c r="K213" s="486"/>
      <c r="L213" s="487"/>
      <c r="M213" s="488"/>
      <c r="N213" s="486"/>
      <c r="O213" s="487"/>
      <c r="P213" s="486"/>
      <c r="Q213" s="357"/>
      <c r="R213" s="357"/>
      <c r="S213" s="486"/>
      <c r="T213" s="487"/>
      <c r="U213" s="487"/>
      <c r="V213" s="486"/>
      <c r="W213" s="486"/>
      <c r="X213" s="486"/>
      <c r="Y213" s="486"/>
      <c r="Z213" s="486"/>
      <c r="AA213" s="486"/>
      <c r="AB213" s="486"/>
      <c r="AC213" s="486"/>
      <c r="AD213" s="486"/>
      <c r="AE213" s="486"/>
      <c r="AF213" s="486"/>
      <c r="AG213" s="486"/>
      <c r="AH213" s="486"/>
      <c r="AI213" s="486"/>
      <c r="AJ213" s="486"/>
      <c r="AK213" s="486"/>
      <c r="AL213" s="486"/>
      <c r="AM213" s="486"/>
      <c r="AN213" s="486"/>
      <c r="AO213" s="486"/>
      <c r="AP213" s="486"/>
      <c r="AQ213" s="486"/>
      <c r="AR213" s="486"/>
      <c r="AS213" s="486"/>
      <c r="AT213" s="486"/>
      <c r="AU213" s="486"/>
      <c r="AV213" s="486"/>
      <c r="AW213" s="486"/>
      <c r="AX213" s="486"/>
      <c r="AY213" s="486"/>
      <c r="AZ213" s="486"/>
      <c r="BA213" s="486"/>
      <c r="BB213" s="486"/>
    </row>
    <row r="214" spans="2:54" ht="18" customHeight="1">
      <c r="B214" s="486"/>
      <c r="C214" s="486"/>
      <c r="D214" s="486"/>
      <c r="E214" s="647"/>
      <c r="F214" s="647"/>
      <c r="G214" s="486"/>
      <c r="H214" s="486"/>
      <c r="I214" s="486"/>
      <c r="J214" s="486"/>
      <c r="K214" s="486"/>
      <c r="L214" s="487"/>
      <c r="M214" s="488"/>
      <c r="N214" s="486"/>
      <c r="O214" s="487"/>
      <c r="P214" s="486"/>
      <c r="Q214" s="357"/>
      <c r="R214" s="357"/>
      <c r="S214" s="486"/>
      <c r="T214" s="487"/>
      <c r="U214" s="487"/>
      <c r="V214" s="486"/>
      <c r="W214" s="486"/>
      <c r="X214" s="486"/>
      <c r="Y214" s="486"/>
      <c r="Z214" s="486"/>
      <c r="AA214" s="486"/>
      <c r="AB214" s="486"/>
      <c r="AC214" s="486"/>
      <c r="AD214" s="486"/>
      <c r="AE214" s="486"/>
      <c r="AF214" s="486"/>
      <c r="AG214" s="486"/>
      <c r="AH214" s="486"/>
      <c r="AI214" s="486"/>
      <c r="AJ214" s="486"/>
      <c r="AK214" s="486"/>
      <c r="AL214" s="486"/>
      <c r="AM214" s="486"/>
      <c r="AN214" s="486"/>
      <c r="AO214" s="486"/>
      <c r="AP214" s="486"/>
      <c r="AQ214" s="486"/>
      <c r="AR214" s="486"/>
      <c r="AS214" s="486"/>
      <c r="AT214" s="486"/>
      <c r="AU214" s="486"/>
      <c r="AV214" s="486"/>
      <c r="AW214" s="486"/>
      <c r="AX214" s="486"/>
      <c r="AY214" s="486"/>
      <c r="AZ214" s="486"/>
      <c r="BA214" s="486"/>
      <c r="BB214" s="486"/>
    </row>
    <row r="215" spans="2:54" ht="18" customHeight="1">
      <c r="B215" s="486"/>
      <c r="C215" s="486"/>
      <c r="D215" s="486"/>
      <c r="E215" s="647"/>
      <c r="F215" s="647"/>
      <c r="G215" s="486"/>
      <c r="H215" s="486"/>
      <c r="I215" s="486"/>
      <c r="J215" s="486"/>
      <c r="K215" s="486"/>
      <c r="L215" s="487"/>
      <c r="M215" s="488"/>
      <c r="N215" s="486"/>
      <c r="O215" s="487"/>
      <c r="P215" s="486"/>
      <c r="Q215" s="357"/>
      <c r="R215" s="357"/>
      <c r="S215" s="486"/>
      <c r="T215" s="487"/>
      <c r="U215" s="487"/>
      <c r="V215" s="486"/>
      <c r="W215" s="486"/>
      <c r="X215" s="486"/>
      <c r="Y215" s="486"/>
      <c r="Z215" s="486"/>
      <c r="AA215" s="486"/>
      <c r="AB215" s="486"/>
      <c r="AC215" s="486"/>
      <c r="AD215" s="486"/>
      <c r="AE215" s="486"/>
      <c r="AF215" s="486"/>
      <c r="AG215" s="486"/>
      <c r="AH215" s="486"/>
      <c r="AI215" s="486"/>
      <c r="AJ215" s="486"/>
      <c r="AK215" s="486"/>
      <c r="AL215" s="486"/>
      <c r="AM215" s="486"/>
      <c r="AN215" s="486"/>
      <c r="AO215" s="486"/>
      <c r="AP215" s="486"/>
      <c r="AQ215" s="486"/>
      <c r="AR215" s="486"/>
      <c r="AS215" s="486"/>
      <c r="AT215" s="486"/>
      <c r="AU215" s="486"/>
      <c r="AV215" s="486"/>
      <c r="AW215" s="486"/>
      <c r="AX215" s="486"/>
      <c r="AY215" s="486"/>
      <c r="AZ215" s="486"/>
      <c r="BA215" s="486"/>
      <c r="BB215" s="486"/>
    </row>
    <row r="216" spans="2:54" ht="18" customHeight="1">
      <c r="B216" s="486"/>
      <c r="C216" s="486"/>
      <c r="D216" s="486"/>
      <c r="E216" s="647"/>
      <c r="F216" s="647"/>
      <c r="G216" s="486"/>
      <c r="H216" s="486"/>
      <c r="I216" s="486"/>
      <c r="J216" s="486"/>
      <c r="K216" s="486"/>
      <c r="L216" s="487"/>
      <c r="M216" s="488"/>
      <c r="N216" s="486"/>
      <c r="O216" s="487"/>
      <c r="P216" s="486"/>
      <c r="Q216" s="357"/>
      <c r="R216" s="357"/>
      <c r="S216" s="486"/>
      <c r="T216" s="487"/>
      <c r="U216" s="487"/>
      <c r="V216" s="486"/>
      <c r="W216" s="486"/>
      <c r="X216" s="486"/>
      <c r="Y216" s="486"/>
      <c r="Z216" s="486"/>
      <c r="AA216" s="486"/>
      <c r="AB216" s="486"/>
      <c r="AC216" s="486"/>
      <c r="AD216" s="486"/>
      <c r="AE216" s="486"/>
      <c r="AF216" s="486"/>
      <c r="AG216" s="486"/>
      <c r="AH216" s="486"/>
      <c r="AI216" s="486"/>
      <c r="AJ216" s="486"/>
      <c r="AK216" s="486"/>
      <c r="AL216" s="486"/>
      <c r="AM216" s="486"/>
      <c r="AN216" s="486"/>
      <c r="AO216" s="486"/>
      <c r="AP216" s="486"/>
      <c r="AQ216" s="486"/>
      <c r="AR216" s="486"/>
      <c r="AS216" s="486"/>
      <c r="AT216" s="486"/>
      <c r="AU216" s="486"/>
      <c r="AV216" s="486"/>
      <c r="AW216" s="486"/>
      <c r="AX216" s="486"/>
      <c r="AY216" s="486"/>
      <c r="AZ216" s="486"/>
      <c r="BA216" s="486"/>
      <c r="BB216" s="486"/>
    </row>
    <row r="217" spans="2:54" ht="18" customHeight="1">
      <c r="B217" s="486"/>
      <c r="C217" s="486"/>
      <c r="D217" s="486"/>
      <c r="E217" s="647"/>
      <c r="F217" s="647"/>
      <c r="G217" s="486"/>
      <c r="H217" s="486"/>
      <c r="I217" s="486"/>
      <c r="J217" s="486"/>
      <c r="K217" s="486"/>
      <c r="L217" s="487"/>
      <c r="M217" s="488"/>
      <c r="N217" s="486"/>
      <c r="O217" s="487"/>
      <c r="P217" s="486"/>
      <c r="Q217" s="357"/>
      <c r="R217" s="357"/>
      <c r="S217" s="486"/>
      <c r="T217" s="487"/>
      <c r="U217" s="487"/>
      <c r="V217" s="486"/>
      <c r="W217" s="486"/>
      <c r="X217" s="486"/>
      <c r="Y217" s="486"/>
      <c r="Z217" s="486"/>
      <c r="AA217" s="486"/>
      <c r="AB217" s="486"/>
      <c r="AC217" s="486"/>
      <c r="AD217" s="486"/>
      <c r="AE217" s="486"/>
      <c r="AF217" s="486"/>
      <c r="AG217" s="486"/>
      <c r="AH217" s="486"/>
      <c r="AI217" s="486"/>
      <c r="AJ217" s="486"/>
      <c r="AK217" s="486"/>
      <c r="AL217" s="486"/>
      <c r="AM217" s="486"/>
      <c r="AN217" s="486"/>
      <c r="AO217" s="486"/>
      <c r="AP217" s="486"/>
      <c r="AQ217" s="486"/>
      <c r="AR217" s="486"/>
      <c r="AS217" s="486"/>
      <c r="AT217" s="486"/>
      <c r="AU217" s="486"/>
      <c r="AV217" s="486"/>
      <c r="AW217" s="486"/>
      <c r="AX217" s="486"/>
      <c r="AY217" s="486"/>
      <c r="AZ217" s="486"/>
      <c r="BA217" s="486"/>
      <c r="BB217" s="486"/>
    </row>
    <row r="218" spans="2:54" ht="18" customHeight="1">
      <c r="B218" s="486"/>
      <c r="C218" s="486"/>
      <c r="D218" s="486"/>
      <c r="E218" s="647"/>
      <c r="F218" s="647"/>
      <c r="G218" s="486"/>
      <c r="H218" s="486"/>
      <c r="I218" s="486"/>
      <c r="J218" s="486"/>
      <c r="K218" s="486"/>
      <c r="L218" s="487"/>
      <c r="M218" s="488"/>
      <c r="N218" s="486"/>
      <c r="O218" s="487"/>
      <c r="P218" s="486"/>
      <c r="Q218" s="357"/>
      <c r="R218" s="357"/>
      <c r="S218" s="486"/>
      <c r="T218" s="487"/>
      <c r="U218" s="487"/>
      <c r="V218" s="486"/>
      <c r="W218" s="486"/>
      <c r="X218" s="486"/>
      <c r="Y218" s="486"/>
      <c r="Z218" s="486"/>
      <c r="AA218" s="486"/>
      <c r="AB218" s="486"/>
      <c r="AC218" s="486"/>
      <c r="AD218" s="486"/>
      <c r="AE218" s="486"/>
      <c r="AF218" s="486"/>
      <c r="AG218" s="486"/>
      <c r="AH218" s="486"/>
      <c r="AI218" s="486"/>
      <c r="AJ218" s="486"/>
      <c r="AK218" s="486"/>
      <c r="AL218" s="486"/>
      <c r="AM218" s="486"/>
      <c r="AN218" s="486"/>
      <c r="AO218" s="486"/>
      <c r="AP218" s="486"/>
      <c r="AQ218" s="486"/>
      <c r="AR218" s="486"/>
      <c r="AS218" s="486"/>
      <c r="AT218" s="486"/>
      <c r="AU218" s="486"/>
      <c r="AV218" s="486"/>
      <c r="AW218" s="486"/>
      <c r="AX218" s="486"/>
      <c r="AY218" s="486"/>
      <c r="AZ218" s="486"/>
      <c r="BA218" s="486"/>
      <c r="BB218" s="486"/>
    </row>
    <row r="219" spans="2:54" ht="18" customHeight="1">
      <c r="B219" s="486"/>
      <c r="C219" s="486"/>
      <c r="D219" s="486"/>
      <c r="E219" s="647"/>
      <c r="F219" s="647"/>
      <c r="G219" s="486"/>
      <c r="H219" s="486"/>
      <c r="I219" s="486"/>
      <c r="J219" s="486"/>
      <c r="K219" s="486"/>
      <c r="L219" s="487"/>
      <c r="M219" s="488"/>
      <c r="N219" s="486"/>
      <c r="O219" s="487"/>
      <c r="P219" s="486"/>
      <c r="Q219" s="357"/>
      <c r="R219" s="357"/>
      <c r="S219" s="486"/>
      <c r="T219" s="487"/>
      <c r="U219" s="487"/>
      <c r="V219" s="486"/>
      <c r="W219" s="486"/>
      <c r="X219" s="486"/>
      <c r="Y219" s="486"/>
      <c r="Z219" s="486"/>
      <c r="AA219" s="486"/>
      <c r="AB219" s="486"/>
      <c r="AC219" s="486"/>
      <c r="AD219" s="486"/>
      <c r="AE219" s="486"/>
      <c r="AF219" s="486"/>
      <c r="AG219" s="486"/>
      <c r="AH219" s="486"/>
      <c r="AI219" s="486"/>
      <c r="AJ219" s="486"/>
      <c r="AK219" s="486"/>
      <c r="AL219" s="486"/>
      <c r="AM219" s="486"/>
      <c r="AN219" s="486"/>
      <c r="AO219" s="486"/>
      <c r="AP219" s="486"/>
      <c r="AQ219" s="486"/>
      <c r="AR219" s="486"/>
      <c r="AS219" s="486"/>
      <c r="AT219" s="486"/>
      <c r="AU219" s="486"/>
      <c r="AV219" s="486"/>
      <c r="AW219" s="486"/>
      <c r="AX219" s="486"/>
      <c r="AY219" s="486"/>
      <c r="AZ219" s="486"/>
      <c r="BA219" s="486"/>
      <c r="BB219" s="486"/>
    </row>
    <row r="220" spans="2:54" ht="18" customHeight="1">
      <c r="B220" s="486"/>
      <c r="C220" s="486"/>
      <c r="D220" s="486"/>
      <c r="E220" s="647"/>
      <c r="F220" s="647"/>
      <c r="G220" s="486"/>
      <c r="H220" s="486"/>
      <c r="I220" s="486"/>
      <c r="J220" s="486"/>
      <c r="K220" s="486"/>
      <c r="L220" s="487"/>
      <c r="M220" s="488"/>
      <c r="N220" s="486"/>
      <c r="O220" s="487"/>
      <c r="P220" s="486"/>
      <c r="Q220" s="357"/>
      <c r="R220" s="357"/>
      <c r="S220" s="486"/>
      <c r="T220" s="487"/>
      <c r="U220" s="487"/>
      <c r="V220" s="486"/>
      <c r="W220" s="486"/>
      <c r="X220" s="486"/>
      <c r="Y220" s="486"/>
      <c r="Z220" s="486"/>
      <c r="AA220" s="486"/>
      <c r="AB220" s="486"/>
      <c r="AC220" s="486"/>
      <c r="AD220" s="486"/>
      <c r="AE220" s="486"/>
      <c r="AF220" s="486"/>
      <c r="AG220" s="486"/>
      <c r="AH220" s="486"/>
      <c r="AI220" s="486"/>
      <c r="AJ220" s="486"/>
      <c r="AK220" s="486"/>
      <c r="AL220" s="486"/>
      <c r="AM220" s="486"/>
      <c r="AN220" s="486"/>
      <c r="AO220" s="486"/>
      <c r="AP220" s="486"/>
      <c r="AQ220" s="486"/>
      <c r="AR220" s="486"/>
      <c r="AS220" s="486"/>
      <c r="AT220" s="486"/>
      <c r="AU220" s="486"/>
      <c r="AV220" s="486"/>
      <c r="AW220" s="486"/>
      <c r="AX220" s="486"/>
      <c r="AY220" s="486"/>
      <c r="AZ220" s="486"/>
      <c r="BA220" s="486"/>
      <c r="BB220" s="486"/>
    </row>
    <row r="221" spans="2:54" ht="18" customHeight="1">
      <c r="B221" s="486"/>
      <c r="C221" s="486"/>
      <c r="D221" s="486"/>
      <c r="E221" s="647"/>
      <c r="F221" s="647"/>
      <c r="G221" s="486"/>
      <c r="H221" s="486"/>
      <c r="I221" s="486"/>
      <c r="J221" s="486"/>
      <c r="K221" s="486"/>
      <c r="L221" s="487"/>
      <c r="M221" s="488"/>
      <c r="N221" s="486"/>
      <c r="O221" s="487"/>
      <c r="P221" s="486"/>
      <c r="Q221" s="357"/>
      <c r="R221" s="357"/>
      <c r="S221" s="486"/>
      <c r="T221" s="487"/>
      <c r="U221" s="487"/>
      <c r="V221" s="486"/>
      <c r="W221" s="486"/>
      <c r="X221" s="486"/>
      <c r="Y221" s="486"/>
      <c r="Z221" s="486"/>
      <c r="AA221" s="486"/>
      <c r="AB221" s="486"/>
      <c r="AC221" s="486"/>
      <c r="AD221" s="486"/>
      <c r="AE221" s="486"/>
      <c r="AF221" s="486"/>
      <c r="AG221" s="486"/>
      <c r="AH221" s="486"/>
      <c r="AI221" s="486"/>
      <c r="AJ221" s="486"/>
      <c r="AK221" s="486"/>
      <c r="AL221" s="486"/>
      <c r="AM221" s="486"/>
      <c r="AN221" s="486"/>
      <c r="AO221" s="486"/>
      <c r="AP221" s="486"/>
      <c r="AQ221" s="486"/>
      <c r="AR221" s="486"/>
      <c r="AS221" s="486"/>
      <c r="AT221" s="486"/>
      <c r="AU221" s="486"/>
      <c r="AV221" s="486"/>
      <c r="AW221" s="486"/>
      <c r="AX221" s="486"/>
      <c r="AY221" s="486"/>
      <c r="AZ221" s="486"/>
      <c r="BA221" s="486"/>
      <c r="BB221" s="486"/>
    </row>
    <row r="222" spans="2:54" ht="18" customHeight="1">
      <c r="B222" s="486"/>
      <c r="C222" s="486"/>
      <c r="D222" s="486"/>
      <c r="E222" s="647"/>
      <c r="F222" s="647"/>
      <c r="G222" s="486"/>
      <c r="H222" s="486"/>
      <c r="I222" s="486"/>
      <c r="J222" s="486"/>
      <c r="K222" s="486"/>
      <c r="L222" s="487"/>
      <c r="M222" s="488"/>
      <c r="N222" s="486"/>
      <c r="O222" s="487"/>
      <c r="P222" s="486"/>
      <c r="Q222" s="357"/>
      <c r="R222" s="357"/>
      <c r="S222" s="486"/>
      <c r="T222" s="487"/>
      <c r="U222" s="487"/>
      <c r="V222" s="486"/>
      <c r="W222" s="486"/>
      <c r="X222" s="486"/>
      <c r="Y222" s="486"/>
      <c r="Z222" s="486"/>
      <c r="AA222" s="486"/>
      <c r="AB222" s="486"/>
      <c r="AC222" s="486"/>
      <c r="AD222" s="486"/>
      <c r="AE222" s="486"/>
      <c r="AF222" s="486"/>
      <c r="AG222" s="486"/>
      <c r="AH222" s="486"/>
      <c r="AI222" s="486"/>
      <c r="AJ222" s="486"/>
      <c r="AK222" s="486"/>
      <c r="AL222" s="486"/>
      <c r="AM222" s="486"/>
      <c r="AN222" s="486"/>
      <c r="AO222" s="486"/>
      <c r="AP222" s="486"/>
      <c r="AQ222" s="486"/>
      <c r="AR222" s="486"/>
      <c r="AS222" s="486"/>
      <c r="AT222" s="486"/>
      <c r="AU222" s="486"/>
      <c r="AV222" s="486"/>
      <c r="AW222" s="486"/>
      <c r="AX222" s="486"/>
      <c r="AY222" s="486"/>
      <c r="AZ222" s="486"/>
      <c r="BA222" s="486"/>
      <c r="BB222" s="486"/>
    </row>
    <row r="223" spans="2:54" ht="18" customHeight="1">
      <c r="B223" s="486"/>
      <c r="C223" s="486"/>
      <c r="D223" s="486"/>
      <c r="E223" s="647"/>
      <c r="F223" s="647"/>
      <c r="G223" s="486"/>
      <c r="H223" s="486"/>
      <c r="I223" s="486"/>
      <c r="J223" s="486"/>
      <c r="K223" s="486"/>
      <c r="L223" s="487"/>
      <c r="M223" s="488"/>
      <c r="N223" s="486"/>
      <c r="O223" s="487"/>
      <c r="P223" s="486"/>
      <c r="Q223" s="357"/>
      <c r="R223" s="357"/>
      <c r="S223" s="486"/>
      <c r="T223" s="487"/>
      <c r="U223" s="487"/>
      <c r="V223" s="486"/>
      <c r="W223" s="486"/>
      <c r="X223" s="486"/>
      <c r="Y223" s="486"/>
      <c r="Z223" s="486"/>
      <c r="AA223" s="486"/>
      <c r="AB223" s="486"/>
      <c r="AC223" s="486"/>
      <c r="AD223" s="486"/>
      <c r="AE223" s="486"/>
      <c r="AF223" s="486"/>
      <c r="AG223" s="486"/>
      <c r="AH223" s="486"/>
      <c r="AI223" s="486"/>
      <c r="AJ223" s="486"/>
      <c r="AK223" s="486"/>
      <c r="AL223" s="486"/>
      <c r="AM223" s="486"/>
      <c r="AN223" s="486"/>
      <c r="AO223" s="486"/>
      <c r="AP223" s="486"/>
      <c r="AQ223" s="486"/>
      <c r="AR223" s="486"/>
      <c r="AS223" s="486"/>
      <c r="AT223" s="486"/>
      <c r="AU223" s="486"/>
      <c r="AV223" s="486"/>
      <c r="AW223" s="486"/>
      <c r="AX223" s="486"/>
      <c r="AY223" s="486"/>
      <c r="AZ223" s="486"/>
      <c r="BA223" s="486"/>
      <c r="BB223" s="486"/>
    </row>
    <row r="224" spans="2:54" ht="18" customHeight="1">
      <c r="B224" s="486"/>
      <c r="C224" s="486"/>
      <c r="D224" s="486"/>
      <c r="E224" s="647"/>
      <c r="F224" s="647"/>
      <c r="G224" s="486"/>
      <c r="H224" s="486"/>
      <c r="I224" s="486"/>
      <c r="J224" s="486"/>
      <c r="K224" s="486"/>
      <c r="L224" s="487"/>
      <c r="M224" s="488"/>
      <c r="N224" s="486"/>
      <c r="O224" s="487"/>
      <c r="P224" s="486"/>
      <c r="Q224" s="357"/>
      <c r="R224" s="357"/>
      <c r="S224" s="486"/>
      <c r="T224" s="487"/>
      <c r="U224" s="487"/>
      <c r="V224" s="486"/>
      <c r="W224" s="486"/>
      <c r="X224" s="486"/>
      <c r="Y224" s="486"/>
      <c r="Z224" s="486"/>
      <c r="AA224" s="486"/>
      <c r="AB224" s="486"/>
      <c r="AC224" s="486"/>
      <c r="AD224" s="486"/>
      <c r="AE224" s="486"/>
      <c r="AF224" s="486"/>
      <c r="AG224" s="486"/>
      <c r="AH224" s="486"/>
      <c r="AI224" s="486"/>
      <c r="AJ224" s="486"/>
      <c r="AK224" s="486"/>
      <c r="AL224" s="486"/>
      <c r="AM224" s="486"/>
      <c r="AN224" s="486"/>
      <c r="AO224" s="486"/>
      <c r="AP224" s="486"/>
      <c r="AQ224" s="486"/>
      <c r="AR224" s="486"/>
      <c r="AS224" s="486"/>
      <c r="AT224" s="486"/>
      <c r="AU224" s="486"/>
      <c r="AV224" s="486"/>
      <c r="AW224" s="486"/>
      <c r="AX224" s="486"/>
      <c r="AY224" s="486"/>
      <c r="AZ224" s="486"/>
      <c r="BA224" s="486"/>
      <c r="BB224" s="486"/>
    </row>
    <row r="225" spans="2:54" ht="18" customHeight="1">
      <c r="B225" s="486"/>
      <c r="C225" s="486"/>
      <c r="D225" s="486"/>
      <c r="E225" s="647"/>
      <c r="F225" s="647"/>
      <c r="G225" s="486"/>
      <c r="H225" s="486"/>
      <c r="I225" s="486"/>
      <c r="J225" s="486"/>
      <c r="K225" s="486"/>
      <c r="L225" s="487"/>
      <c r="M225" s="488"/>
      <c r="N225" s="486"/>
      <c r="O225" s="487"/>
      <c r="P225" s="486"/>
      <c r="Q225" s="357"/>
      <c r="R225" s="357"/>
      <c r="S225" s="486"/>
      <c r="T225" s="487"/>
      <c r="U225" s="487"/>
      <c r="V225" s="486"/>
      <c r="W225" s="486"/>
      <c r="X225" s="486"/>
      <c r="Y225" s="486"/>
      <c r="Z225" s="486"/>
      <c r="AA225" s="486"/>
      <c r="AB225" s="486"/>
      <c r="AC225" s="486"/>
      <c r="AD225" s="486"/>
      <c r="AE225" s="486"/>
      <c r="AF225" s="486"/>
      <c r="AG225" s="486"/>
      <c r="AH225" s="486"/>
      <c r="AI225" s="486"/>
      <c r="AJ225" s="486"/>
      <c r="AK225" s="486"/>
      <c r="AL225" s="486"/>
      <c r="AM225" s="486"/>
      <c r="AN225" s="486"/>
      <c r="AO225" s="486"/>
      <c r="AP225" s="486"/>
      <c r="AQ225" s="486"/>
      <c r="AR225" s="486"/>
      <c r="AS225" s="486"/>
      <c r="AT225" s="486"/>
      <c r="AU225" s="486"/>
      <c r="AV225" s="486"/>
      <c r="AW225" s="486"/>
      <c r="AX225" s="486"/>
      <c r="AY225" s="486"/>
      <c r="AZ225" s="486"/>
      <c r="BA225" s="486"/>
      <c r="BB225" s="486"/>
    </row>
    <row r="226" spans="2:54" ht="18" customHeight="1">
      <c r="B226" s="486"/>
      <c r="C226" s="486"/>
      <c r="D226" s="486"/>
      <c r="E226" s="647"/>
      <c r="F226" s="647"/>
      <c r="G226" s="486"/>
      <c r="H226" s="486"/>
      <c r="I226" s="486"/>
      <c r="J226" s="486"/>
      <c r="K226" s="486"/>
      <c r="L226" s="487"/>
      <c r="M226" s="488"/>
      <c r="N226" s="486"/>
      <c r="O226" s="487"/>
      <c r="P226" s="486"/>
      <c r="Q226" s="357"/>
      <c r="R226" s="357"/>
      <c r="S226" s="486"/>
      <c r="T226" s="487"/>
      <c r="U226" s="487"/>
      <c r="V226" s="486"/>
      <c r="W226" s="486"/>
      <c r="X226" s="486"/>
      <c r="Y226" s="486"/>
      <c r="Z226" s="486"/>
      <c r="AA226" s="486"/>
      <c r="AB226" s="486"/>
      <c r="AC226" s="486"/>
      <c r="AD226" s="486"/>
      <c r="AE226" s="486"/>
      <c r="AF226" s="486"/>
      <c r="AG226" s="486"/>
      <c r="AH226" s="486"/>
      <c r="AI226" s="486"/>
      <c r="AJ226" s="486"/>
      <c r="AK226" s="486"/>
      <c r="AL226" s="486"/>
      <c r="AM226" s="486"/>
      <c r="AN226" s="486"/>
      <c r="AO226" s="486"/>
      <c r="AP226" s="486"/>
      <c r="AQ226" s="486"/>
      <c r="AR226" s="486"/>
      <c r="AS226" s="486"/>
      <c r="AT226" s="486"/>
      <c r="AU226" s="486"/>
      <c r="AV226" s="486"/>
      <c r="AW226" s="486"/>
      <c r="AX226" s="486"/>
      <c r="AY226" s="486"/>
      <c r="AZ226" s="486"/>
      <c r="BA226" s="486"/>
      <c r="BB226" s="486"/>
    </row>
    <row r="227" spans="2:54" ht="18" customHeight="1">
      <c r="B227" s="486"/>
      <c r="C227" s="486"/>
      <c r="D227" s="486"/>
      <c r="E227" s="647"/>
      <c r="F227" s="647"/>
      <c r="G227" s="486"/>
      <c r="H227" s="486"/>
      <c r="I227" s="486"/>
      <c r="J227" s="486"/>
      <c r="K227" s="486"/>
      <c r="L227" s="487"/>
      <c r="M227" s="488"/>
      <c r="N227" s="486"/>
      <c r="O227" s="487"/>
      <c r="P227" s="486"/>
      <c r="Q227" s="357"/>
      <c r="R227" s="357"/>
      <c r="S227" s="486"/>
      <c r="T227" s="487"/>
      <c r="U227" s="487"/>
      <c r="V227" s="486"/>
      <c r="W227" s="486"/>
      <c r="X227" s="486"/>
      <c r="Y227" s="486"/>
      <c r="Z227" s="486"/>
      <c r="AA227" s="486"/>
      <c r="AB227" s="486"/>
      <c r="AC227" s="486"/>
      <c r="AD227" s="486"/>
      <c r="AE227" s="486"/>
      <c r="AF227" s="486"/>
      <c r="AG227" s="486"/>
      <c r="AH227" s="486"/>
      <c r="AI227" s="486"/>
      <c r="AJ227" s="486"/>
      <c r="AK227" s="486"/>
      <c r="AL227" s="486"/>
      <c r="AM227" s="486"/>
      <c r="AN227" s="486"/>
      <c r="AO227" s="486"/>
      <c r="AP227" s="486"/>
      <c r="AQ227" s="486"/>
      <c r="AR227" s="486"/>
      <c r="AS227" s="486"/>
      <c r="AT227" s="486"/>
      <c r="AU227" s="486"/>
      <c r="AV227" s="486"/>
      <c r="AW227" s="486"/>
      <c r="AX227" s="486"/>
      <c r="AY227" s="486"/>
      <c r="AZ227" s="486"/>
      <c r="BA227" s="486"/>
      <c r="BB227" s="486"/>
    </row>
    <row r="228" spans="2:54" ht="18" customHeight="1">
      <c r="B228" s="486"/>
      <c r="C228" s="486"/>
      <c r="D228" s="486"/>
      <c r="E228" s="647"/>
      <c r="F228" s="647"/>
      <c r="G228" s="486"/>
      <c r="H228" s="486"/>
      <c r="I228" s="486"/>
      <c r="J228" s="486"/>
      <c r="K228" s="486"/>
      <c r="L228" s="487"/>
      <c r="M228" s="488"/>
      <c r="N228" s="486"/>
      <c r="O228" s="487"/>
      <c r="P228" s="486"/>
      <c r="Q228" s="357"/>
      <c r="R228" s="357"/>
      <c r="S228" s="486"/>
      <c r="T228" s="487"/>
      <c r="U228" s="487"/>
      <c r="V228" s="486"/>
      <c r="W228" s="486"/>
      <c r="X228" s="486"/>
      <c r="Y228" s="486"/>
      <c r="Z228" s="486"/>
      <c r="AA228" s="486"/>
      <c r="AB228" s="486"/>
      <c r="AC228" s="486"/>
      <c r="AD228" s="486"/>
      <c r="AE228" s="486"/>
      <c r="AF228" s="486"/>
      <c r="AG228" s="486"/>
      <c r="AH228" s="486"/>
      <c r="AI228" s="486"/>
      <c r="AJ228" s="486"/>
      <c r="AK228" s="486"/>
      <c r="AL228" s="486"/>
      <c r="AM228" s="486"/>
      <c r="AN228" s="486"/>
      <c r="AO228" s="486"/>
      <c r="AP228" s="486"/>
      <c r="AQ228" s="486"/>
      <c r="AR228" s="486"/>
      <c r="AS228" s="486"/>
      <c r="AT228" s="486"/>
      <c r="AU228" s="486"/>
      <c r="AV228" s="486"/>
      <c r="AW228" s="486"/>
      <c r="AX228" s="486"/>
      <c r="AY228" s="486"/>
      <c r="AZ228" s="486"/>
      <c r="BA228" s="486"/>
      <c r="BB228" s="486"/>
    </row>
    <row r="229" spans="2:54" ht="18" customHeight="1">
      <c r="B229" s="486"/>
      <c r="C229" s="486"/>
      <c r="D229" s="486"/>
      <c r="E229" s="647"/>
      <c r="F229" s="647"/>
      <c r="G229" s="486"/>
      <c r="H229" s="486"/>
      <c r="I229" s="486"/>
      <c r="J229" s="486"/>
      <c r="K229" s="486"/>
      <c r="L229" s="487"/>
      <c r="M229" s="488"/>
      <c r="N229" s="486"/>
      <c r="O229" s="487"/>
      <c r="P229" s="486"/>
      <c r="Q229" s="357"/>
      <c r="R229" s="357"/>
      <c r="S229" s="486"/>
      <c r="T229" s="487"/>
      <c r="U229" s="487"/>
      <c r="V229" s="486"/>
      <c r="W229" s="486"/>
      <c r="X229" s="486"/>
      <c r="Y229" s="486"/>
      <c r="Z229" s="486"/>
      <c r="AA229" s="486"/>
      <c r="AB229" s="486"/>
      <c r="AC229" s="486"/>
      <c r="AD229" s="486"/>
      <c r="AE229" s="486"/>
      <c r="AF229" s="486"/>
      <c r="AG229" s="486"/>
      <c r="AH229" s="486"/>
      <c r="AI229" s="486"/>
      <c r="AJ229" s="486"/>
      <c r="AK229" s="486"/>
      <c r="AL229" s="486"/>
      <c r="AM229" s="486"/>
      <c r="AN229" s="486"/>
      <c r="AO229" s="486"/>
      <c r="AP229" s="486"/>
      <c r="AQ229" s="486"/>
      <c r="AR229" s="486"/>
      <c r="AS229" s="486"/>
      <c r="AT229" s="486"/>
      <c r="AU229" s="486"/>
      <c r="AV229" s="486"/>
      <c r="AW229" s="486"/>
      <c r="AX229" s="486"/>
      <c r="AY229" s="486"/>
      <c r="AZ229" s="486"/>
      <c r="BA229" s="486"/>
      <c r="BB229" s="486"/>
    </row>
    <row r="230" spans="2:54" ht="18" customHeight="1">
      <c r="B230" s="486"/>
      <c r="C230" s="486"/>
      <c r="D230" s="486"/>
      <c r="E230" s="647"/>
      <c r="F230" s="647"/>
      <c r="G230" s="486"/>
      <c r="H230" s="486"/>
      <c r="I230" s="486"/>
      <c r="J230" s="486"/>
      <c r="K230" s="486"/>
      <c r="L230" s="487"/>
      <c r="M230" s="488"/>
      <c r="N230" s="486"/>
      <c r="O230" s="487"/>
      <c r="P230" s="486"/>
      <c r="Q230" s="357"/>
      <c r="R230" s="357"/>
      <c r="S230" s="486"/>
      <c r="T230" s="487"/>
      <c r="U230" s="487"/>
      <c r="V230" s="486"/>
      <c r="W230" s="486"/>
      <c r="X230" s="486"/>
      <c r="Y230" s="486"/>
      <c r="Z230" s="486"/>
      <c r="AA230" s="486"/>
      <c r="AB230" s="486"/>
      <c r="AC230" s="486"/>
      <c r="AD230" s="486"/>
      <c r="AE230" s="486"/>
      <c r="AF230" s="486"/>
      <c r="AG230" s="486"/>
      <c r="AH230" s="486"/>
      <c r="AI230" s="486"/>
      <c r="AJ230" s="486"/>
      <c r="AK230" s="486"/>
      <c r="AL230" s="486"/>
      <c r="AM230" s="486"/>
      <c r="AN230" s="486"/>
      <c r="AO230" s="486"/>
      <c r="AP230" s="486"/>
      <c r="AQ230" s="486"/>
      <c r="AR230" s="486"/>
      <c r="AS230" s="486"/>
      <c r="AT230" s="486"/>
      <c r="AU230" s="486"/>
      <c r="AV230" s="486"/>
      <c r="AW230" s="486"/>
      <c r="AX230" s="486"/>
      <c r="AY230" s="486"/>
      <c r="AZ230" s="486"/>
      <c r="BA230" s="486"/>
      <c r="BB230" s="486"/>
    </row>
    <row r="231" spans="2:54" ht="18" customHeight="1">
      <c r="B231" s="486"/>
      <c r="C231" s="486"/>
      <c r="D231" s="486"/>
      <c r="E231" s="647"/>
      <c r="F231" s="647"/>
      <c r="G231" s="486"/>
      <c r="H231" s="486"/>
      <c r="I231" s="486"/>
      <c r="J231" s="486"/>
      <c r="K231" s="486"/>
      <c r="L231" s="487"/>
      <c r="M231" s="488"/>
      <c r="N231" s="486"/>
      <c r="O231" s="487"/>
      <c r="P231" s="486"/>
      <c r="Q231" s="357"/>
      <c r="R231" s="357"/>
      <c r="S231" s="486"/>
      <c r="T231" s="487"/>
      <c r="U231" s="487"/>
      <c r="V231" s="486"/>
      <c r="W231" s="486"/>
      <c r="X231" s="486"/>
      <c r="Y231" s="486"/>
      <c r="Z231" s="486"/>
      <c r="AA231" s="486"/>
      <c r="AB231" s="486"/>
      <c r="AC231" s="486"/>
      <c r="AD231" s="486"/>
      <c r="AE231" s="486"/>
      <c r="AF231" s="486"/>
      <c r="AG231" s="486"/>
      <c r="AH231" s="486"/>
      <c r="AI231" s="486"/>
      <c r="AJ231" s="486"/>
      <c r="AK231" s="486"/>
      <c r="AL231" s="486"/>
      <c r="AM231" s="486"/>
      <c r="AN231" s="486"/>
      <c r="AO231" s="486"/>
      <c r="AP231" s="486"/>
      <c r="AQ231" s="486"/>
      <c r="AR231" s="486"/>
      <c r="AS231" s="486"/>
      <c r="AT231" s="486"/>
      <c r="AU231" s="486"/>
      <c r="AV231" s="486"/>
      <c r="AW231" s="486"/>
      <c r="AX231" s="486"/>
      <c r="AY231" s="486"/>
      <c r="AZ231" s="486"/>
      <c r="BA231" s="486"/>
      <c r="BB231" s="486"/>
    </row>
    <row r="232" spans="2:54" ht="18" customHeight="1">
      <c r="B232" s="486"/>
      <c r="C232" s="486"/>
      <c r="D232" s="486"/>
      <c r="E232" s="647"/>
      <c r="F232" s="647"/>
      <c r="G232" s="486"/>
      <c r="H232" s="486"/>
      <c r="I232" s="486"/>
      <c r="J232" s="486"/>
      <c r="K232" s="486"/>
      <c r="L232" s="487"/>
      <c r="M232" s="488"/>
      <c r="N232" s="486"/>
      <c r="O232" s="487"/>
      <c r="P232" s="486"/>
      <c r="Q232" s="357"/>
      <c r="R232" s="357"/>
      <c r="S232" s="486"/>
      <c r="T232" s="487"/>
      <c r="U232" s="487"/>
      <c r="V232" s="486"/>
      <c r="W232" s="486"/>
      <c r="X232" s="486"/>
      <c r="Y232" s="486"/>
      <c r="Z232" s="486"/>
      <c r="AA232" s="486"/>
      <c r="AB232" s="486"/>
      <c r="AC232" s="486"/>
      <c r="AD232" s="486"/>
      <c r="AE232" s="486"/>
      <c r="AF232" s="486"/>
      <c r="AG232" s="486"/>
      <c r="AH232" s="486"/>
      <c r="AI232" s="486"/>
      <c r="AJ232" s="486"/>
      <c r="AK232" s="486"/>
      <c r="AL232" s="486"/>
      <c r="AM232" s="486"/>
      <c r="AN232" s="486"/>
      <c r="AO232" s="486"/>
      <c r="AP232" s="486"/>
      <c r="AQ232" s="486"/>
      <c r="AR232" s="486"/>
      <c r="AS232" s="486"/>
      <c r="AT232" s="486"/>
      <c r="AU232" s="486"/>
      <c r="AV232" s="486"/>
      <c r="AW232" s="486"/>
      <c r="AX232" s="486"/>
      <c r="AY232" s="486"/>
      <c r="AZ232" s="486"/>
      <c r="BA232" s="486"/>
      <c r="BB232" s="486"/>
    </row>
    <row r="233" spans="2:54" ht="18" customHeight="1">
      <c r="B233" s="486"/>
      <c r="C233" s="486"/>
      <c r="D233" s="486"/>
      <c r="E233" s="647"/>
      <c r="F233" s="647"/>
      <c r="G233" s="486"/>
      <c r="H233" s="486"/>
      <c r="I233" s="486"/>
      <c r="J233" s="486"/>
      <c r="K233" s="486"/>
      <c r="L233" s="487"/>
      <c r="M233" s="488"/>
      <c r="N233" s="486"/>
      <c r="O233" s="487"/>
      <c r="P233" s="486"/>
      <c r="Q233" s="357"/>
      <c r="R233" s="357"/>
      <c r="S233" s="486"/>
      <c r="T233" s="487"/>
      <c r="U233" s="487"/>
      <c r="V233" s="486"/>
      <c r="W233" s="486"/>
      <c r="X233" s="486"/>
      <c r="Y233" s="486"/>
      <c r="Z233" s="486"/>
      <c r="AA233" s="486"/>
      <c r="AB233" s="486"/>
      <c r="AC233" s="486"/>
      <c r="AD233" s="486"/>
      <c r="AE233" s="486"/>
      <c r="AF233" s="486"/>
      <c r="AG233" s="486"/>
      <c r="AH233" s="486"/>
      <c r="AI233" s="486"/>
      <c r="AJ233" s="486"/>
      <c r="AK233" s="486"/>
      <c r="AL233" s="486"/>
      <c r="AM233" s="486"/>
      <c r="AN233" s="486"/>
      <c r="AO233" s="486"/>
      <c r="AP233" s="486"/>
      <c r="AQ233" s="486"/>
      <c r="AR233" s="486"/>
      <c r="AS233" s="486"/>
      <c r="AT233" s="486"/>
      <c r="AU233" s="486"/>
      <c r="AV233" s="486"/>
      <c r="AW233" s="486"/>
      <c r="AX233" s="486"/>
      <c r="AY233" s="486"/>
      <c r="AZ233" s="486"/>
      <c r="BA233" s="486"/>
      <c r="BB233" s="486"/>
    </row>
    <row r="234" spans="2:54" ht="18" customHeight="1">
      <c r="B234" s="486"/>
      <c r="C234" s="486"/>
      <c r="D234" s="486"/>
      <c r="E234" s="647"/>
      <c r="F234" s="647"/>
      <c r="G234" s="486"/>
      <c r="H234" s="486"/>
      <c r="I234" s="486"/>
      <c r="J234" s="486"/>
      <c r="K234" s="486"/>
      <c r="L234" s="487"/>
      <c r="M234" s="488"/>
      <c r="N234" s="486"/>
      <c r="O234" s="487"/>
      <c r="P234" s="486"/>
      <c r="Q234" s="357"/>
      <c r="R234" s="357"/>
      <c r="S234" s="486"/>
      <c r="T234" s="487"/>
      <c r="U234" s="487"/>
      <c r="V234" s="486"/>
      <c r="W234" s="486"/>
      <c r="X234" s="486"/>
      <c r="Y234" s="486"/>
      <c r="Z234" s="486"/>
      <c r="AA234" s="486"/>
      <c r="AB234" s="486"/>
      <c r="AC234" s="486"/>
      <c r="AD234" s="486"/>
      <c r="AE234" s="486"/>
      <c r="AF234" s="486"/>
      <c r="AG234" s="486"/>
      <c r="AH234" s="486"/>
      <c r="AI234" s="486"/>
      <c r="AJ234" s="486"/>
      <c r="AK234" s="486"/>
      <c r="AL234" s="486"/>
      <c r="AM234" s="486"/>
      <c r="AN234" s="486"/>
      <c r="AO234" s="486"/>
      <c r="AP234" s="486"/>
      <c r="AQ234" s="486"/>
      <c r="AR234" s="486"/>
      <c r="AS234" s="486"/>
      <c r="AT234" s="486"/>
      <c r="AU234" s="486"/>
      <c r="AV234" s="486"/>
      <c r="AW234" s="486"/>
      <c r="AX234" s="486"/>
      <c r="AY234" s="486"/>
      <c r="AZ234" s="486"/>
      <c r="BA234" s="486"/>
      <c r="BB234" s="486"/>
    </row>
    <row r="235" spans="2:54" ht="18" customHeight="1">
      <c r="B235" s="486"/>
      <c r="C235" s="486"/>
      <c r="D235" s="486"/>
      <c r="E235" s="647"/>
      <c r="F235" s="647"/>
      <c r="G235" s="486"/>
      <c r="H235" s="486"/>
      <c r="I235" s="486"/>
      <c r="J235" s="486"/>
      <c r="K235" s="486"/>
      <c r="L235" s="487"/>
      <c r="M235" s="488"/>
      <c r="N235" s="486"/>
      <c r="O235" s="487"/>
      <c r="P235" s="486"/>
      <c r="Q235" s="357"/>
      <c r="R235" s="357"/>
      <c r="S235" s="486"/>
      <c r="T235" s="487"/>
      <c r="U235" s="487"/>
      <c r="V235" s="486"/>
      <c r="W235" s="486"/>
      <c r="X235" s="486"/>
      <c r="Y235" s="486"/>
      <c r="Z235" s="486"/>
      <c r="AA235" s="486"/>
      <c r="AB235" s="486"/>
      <c r="AC235" s="486"/>
      <c r="AD235" s="486"/>
      <c r="AE235" s="486"/>
      <c r="AF235" s="486"/>
      <c r="AG235" s="486"/>
      <c r="AH235" s="486"/>
      <c r="AI235" s="486"/>
      <c r="AJ235" s="486"/>
      <c r="AK235" s="486"/>
      <c r="AL235" s="486"/>
      <c r="AM235" s="486"/>
      <c r="AN235" s="486"/>
      <c r="AO235" s="486"/>
      <c r="AP235" s="486"/>
      <c r="AQ235" s="486"/>
      <c r="AR235" s="486"/>
      <c r="AS235" s="486"/>
      <c r="AT235" s="486"/>
      <c r="AU235" s="486"/>
      <c r="AV235" s="486"/>
      <c r="AW235" s="486"/>
      <c r="AX235" s="486"/>
      <c r="AY235" s="486"/>
      <c r="AZ235" s="486"/>
      <c r="BA235" s="486"/>
      <c r="BB235" s="486"/>
    </row>
    <row r="236" spans="2:54" ht="18" customHeight="1">
      <c r="B236" s="486"/>
      <c r="C236" s="486"/>
      <c r="D236" s="486"/>
      <c r="E236" s="647"/>
      <c r="F236" s="647"/>
      <c r="G236" s="486"/>
      <c r="H236" s="486"/>
      <c r="I236" s="486"/>
      <c r="J236" s="486"/>
      <c r="K236" s="486"/>
      <c r="L236" s="487"/>
      <c r="M236" s="488"/>
      <c r="N236" s="486"/>
      <c r="O236" s="487"/>
      <c r="P236" s="486"/>
      <c r="Q236" s="357"/>
      <c r="R236" s="357"/>
      <c r="S236" s="486"/>
      <c r="T236" s="487"/>
      <c r="U236" s="487"/>
      <c r="V236" s="486"/>
      <c r="W236" s="486"/>
      <c r="X236" s="486"/>
      <c r="Y236" s="486"/>
      <c r="Z236" s="486"/>
      <c r="AA236" s="486"/>
      <c r="AB236" s="486"/>
      <c r="AC236" s="486"/>
      <c r="AD236" s="486"/>
      <c r="AE236" s="486"/>
      <c r="AF236" s="486"/>
      <c r="AG236" s="486"/>
      <c r="AH236" s="486"/>
      <c r="AI236" s="486"/>
      <c r="AJ236" s="486"/>
      <c r="AK236" s="486"/>
      <c r="AL236" s="486"/>
      <c r="AM236" s="486"/>
      <c r="AN236" s="486"/>
      <c r="AO236" s="486"/>
      <c r="AP236" s="486"/>
      <c r="AQ236" s="486"/>
      <c r="AR236" s="486"/>
      <c r="AS236" s="486"/>
      <c r="AT236" s="486"/>
      <c r="AU236" s="486"/>
      <c r="AV236" s="486"/>
      <c r="AW236" s="486"/>
      <c r="AX236" s="486"/>
      <c r="AY236" s="486"/>
      <c r="AZ236" s="486"/>
      <c r="BA236" s="486"/>
      <c r="BB236" s="486"/>
    </row>
    <row r="237" spans="2:54" ht="18" customHeight="1">
      <c r="B237" s="486"/>
      <c r="C237" s="486"/>
      <c r="D237" s="486"/>
      <c r="E237" s="647"/>
      <c r="F237" s="647"/>
      <c r="G237" s="486"/>
      <c r="H237" s="486"/>
      <c r="I237" s="486"/>
      <c r="J237" s="486"/>
      <c r="K237" s="486"/>
      <c r="L237" s="487"/>
      <c r="M237" s="488"/>
      <c r="N237" s="486"/>
      <c r="O237" s="487"/>
      <c r="P237" s="486"/>
      <c r="Q237" s="357"/>
      <c r="R237" s="357"/>
      <c r="S237" s="486"/>
      <c r="T237" s="487"/>
      <c r="U237" s="487"/>
      <c r="V237" s="486"/>
      <c r="W237" s="486"/>
      <c r="X237" s="486"/>
      <c r="Y237" s="486"/>
      <c r="Z237" s="486"/>
      <c r="AA237" s="486"/>
      <c r="AB237" s="486"/>
      <c r="AC237" s="486"/>
      <c r="AD237" s="486"/>
      <c r="AE237" s="486"/>
      <c r="AF237" s="486"/>
      <c r="AG237" s="486"/>
      <c r="AH237" s="486"/>
      <c r="AI237" s="486"/>
      <c r="AJ237" s="486"/>
      <c r="AK237" s="486"/>
      <c r="AL237" s="486"/>
      <c r="AM237" s="486"/>
      <c r="AN237" s="486"/>
      <c r="AO237" s="486"/>
      <c r="AP237" s="486"/>
      <c r="AQ237" s="486"/>
      <c r="AR237" s="486"/>
      <c r="AS237" s="486"/>
      <c r="AT237" s="486"/>
      <c r="AU237" s="486"/>
      <c r="AV237" s="486"/>
      <c r="AW237" s="486"/>
      <c r="AX237" s="486"/>
      <c r="AY237" s="486"/>
      <c r="AZ237" s="486"/>
      <c r="BA237" s="486"/>
      <c r="BB237" s="486"/>
    </row>
    <row r="238" spans="2:54" ht="18" customHeight="1">
      <c r="B238" s="486"/>
      <c r="C238" s="486"/>
      <c r="D238" s="486"/>
      <c r="E238" s="647"/>
      <c r="F238" s="647"/>
      <c r="G238" s="486"/>
      <c r="H238" s="486"/>
      <c r="I238" s="486"/>
      <c r="J238" s="486"/>
      <c r="K238" s="486"/>
      <c r="L238" s="487"/>
      <c r="M238" s="488"/>
      <c r="N238" s="486"/>
      <c r="O238" s="487"/>
      <c r="P238" s="486"/>
      <c r="Q238" s="357"/>
      <c r="R238" s="357"/>
      <c r="S238" s="486"/>
      <c r="T238" s="487"/>
      <c r="U238" s="487"/>
      <c r="V238" s="486"/>
      <c r="W238" s="486"/>
      <c r="X238" s="486"/>
      <c r="Y238" s="486"/>
      <c r="Z238" s="486"/>
      <c r="AA238" s="486"/>
      <c r="AB238" s="486"/>
      <c r="AC238" s="486"/>
      <c r="AD238" s="486"/>
      <c r="AE238" s="486"/>
      <c r="AF238" s="486"/>
      <c r="AG238" s="486"/>
      <c r="AH238" s="486"/>
      <c r="AI238" s="486"/>
      <c r="AJ238" s="486"/>
      <c r="AK238" s="486"/>
      <c r="AL238" s="486"/>
      <c r="AM238" s="486"/>
      <c r="AN238" s="486"/>
      <c r="AO238" s="486"/>
      <c r="AP238" s="486"/>
      <c r="AQ238" s="486"/>
      <c r="AR238" s="486"/>
      <c r="AS238" s="486"/>
      <c r="AT238" s="486"/>
      <c r="AU238" s="486"/>
      <c r="AV238" s="486"/>
      <c r="AW238" s="486"/>
      <c r="AX238" s="486"/>
      <c r="AY238" s="486"/>
      <c r="AZ238" s="486"/>
      <c r="BA238" s="486"/>
      <c r="BB238" s="486"/>
    </row>
    <row r="239" spans="2:54" ht="18" customHeight="1">
      <c r="B239" s="486"/>
      <c r="C239" s="486"/>
      <c r="D239" s="486"/>
      <c r="E239" s="647"/>
      <c r="F239" s="647"/>
      <c r="G239" s="486"/>
      <c r="H239" s="486"/>
      <c r="I239" s="486"/>
      <c r="J239" s="486"/>
      <c r="K239" s="486"/>
      <c r="L239" s="487"/>
      <c r="M239" s="488"/>
      <c r="N239" s="486"/>
      <c r="O239" s="487"/>
      <c r="P239" s="486"/>
      <c r="Q239" s="357"/>
      <c r="R239" s="357"/>
      <c r="S239" s="486"/>
      <c r="T239" s="487"/>
      <c r="U239" s="487"/>
      <c r="V239" s="486"/>
      <c r="W239" s="486"/>
      <c r="X239" s="486"/>
      <c r="Y239" s="486"/>
      <c r="Z239" s="486"/>
      <c r="AA239" s="486"/>
      <c r="AB239" s="486"/>
      <c r="AC239" s="486"/>
      <c r="AD239" s="486"/>
      <c r="AE239" s="486"/>
      <c r="AF239" s="486"/>
      <c r="AG239" s="486"/>
      <c r="AH239" s="486"/>
      <c r="AI239" s="486"/>
      <c r="AJ239" s="486"/>
      <c r="AK239" s="486"/>
      <c r="AL239" s="486"/>
      <c r="AM239" s="486"/>
      <c r="AN239" s="486"/>
      <c r="AO239" s="486"/>
      <c r="AP239" s="486"/>
      <c r="AQ239" s="486"/>
      <c r="AR239" s="486"/>
      <c r="AS239" s="486"/>
      <c r="AT239" s="486"/>
      <c r="AU239" s="486"/>
      <c r="AV239" s="486"/>
      <c r="AW239" s="486"/>
      <c r="AX239" s="486"/>
      <c r="AY239" s="486"/>
      <c r="AZ239" s="486"/>
      <c r="BA239" s="486"/>
      <c r="BB239" s="486"/>
    </row>
    <row r="240" spans="2:54" ht="18" customHeight="1">
      <c r="B240" s="486"/>
      <c r="C240" s="486"/>
      <c r="D240" s="486"/>
      <c r="E240" s="647"/>
      <c r="F240" s="647"/>
      <c r="G240" s="486"/>
      <c r="H240" s="486"/>
      <c r="I240" s="486"/>
      <c r="J240" s="486"/>
      <c r="K240" s="486"/>
      <c r="L240" s="487"/>
      <c r="M240" s="488"/>
      <c r="N240" s="486"/>
      <c r="O240" s="487"/>
      <c r="P240" s="486"/>
      <c r="Q240" s="357"/>
      <c r="R240" s="357"/>
      <c r="S240" s="486"/>
      <c r="T240" s="487"/>
      <c r="U240" s="487"/>
      <c r="V240" s="486"/>
      <c r="W240" s="486"/>
      <c r="X240" s="486"/>
      <c r="Y240" s="486"/>
      <c r="Z240" s="486"/>
      <c r="AA240" s="486"/>
      <c r="AB240" s="486"/>
      <c r="AC240" s="486"/>
      <c r="AD240" s="486"/>
      <c r="AE240" s="486"/>
      <c r="AF240" s="486"/>
      <c r="AG240" s="486"/>
      <c r="AH240" s="486"/>
      <c r="AI240" s="486"/>
      <c r="AJ240" s="486"/>
      <c r="AK240" s="486"/>
      <c r="AL240" s="486"/>
      <c r="AM240" s="486"/>
      <c r="AN240" s="486"/>
      <c r="AO240" s="486"/>
      <c r="AP240" s="486"/>
      <c r="AQ240" s="486"/>
      <c r="AR240" s="486"/>
      <c r="AS240" s="486"/>
      <c r="AT240" s="486"/>
      <c r="AU240" s="486"/>
      <c r="AV240" s="486"/>
      <c r="AW240" s="486"/>
      <c r="AX240" s="486"/>
      <c r="AY240" s="486"/>
      <c r="AZ240" s="486"/>
      <c r="BA240" s="486"/>
      <c r="BB240" s="486"/>
    </row>
    <row r="241" spans="2:54" ht="18" customHeight="1">
      <c r="B241" s="486"/>
      <c r="C241" s="486"/>
      <c r="D241" s="486"/>
      <c r="E241" s="647"/>
      <c r="F241" s="647"/>
      <c r="G241" s="486"/>
      <c r="H241" s="486"/>
      <c r="I241" s="486"/>
      <c r="J241" s="486"/>
      <c r="K241" s="486"/>
      <c r="L241" s="487"/>
      <c r="M241" s="488"/>
      <c r="N241" s="486"/>
      <c r="O241" s="487"/>
      <c r="P241" s="486"/>
      <c r="Q241" s="357"/>
      <c r="R241" s="357"/>
      <c r="S241" s="486"/>
      <c r="T241" s="487"/>
      <c r="U241" s="487"/>
      <c r="V241" s="486"/>
      <c r="W241" s="486"/>
      <c r="X241" s="486"/>
      <c r="Y241" s="486"/>
      <c r="Z241" s="486"/>
      <c r="AA241" s="486"/>
      <c r="AB241" s="486"/>
      <c r="AC241" s="486"/>
      <c r="AD241" s="486"/>
      <c r="AE241" s="486"/>
      <c r="AF241" s="486"/>
      <c r="AG241" s="486"/>
      <c r="AH241" s="486"/>
      <c r="AI241" s="486"/>
      <c r="AJ241" s="486"/>
      <c r="AK241" s="486"/>
      <c r="AL241" s="486"/>
      <c r="AM241" s="486"/>
      <c r="AN241" s="486"/>
      <c r="AO241" s="486"/>
      <c r="AP241" s="486"/>
      <c r="AQ241" s="486"/>
      <c r="AR241" s="486"/>
      <c r="AS241" s="486"/>
      <c r="AT241" s="486"/>
      <c r="AU241" s="486"/>
      <c r="AV241" s="486"/>
      <c r="AW241" s="486"/>
      <c r="AX241" s="486"/>
      <c r="AY241" s="486"/>
      <c r="AZ241" s="486"/>
      <c r="BA241" s="486"/>
      <c r="BB241" s="486"/>
    </row>
    <row r="242" spans="2:54" ht="18" customHeight="1">
      <c r="B242" s="486"/>
      <c r="C242" s="486"/>
      <c r="D242" s="486"/>
      <c r="E242" s="647"/>
      <c r="F242" s="647"/>
      <c r="G242" s="486"/>
      <c r="H242" s="486"/>
      <c r="I242" s="486"/>
      <c r="J242" s="486"/>
      <c r="K242" s="486"/>
      <c r="L242" s="487"/>
      <c r="M242" s="488"/>
      <c r="N242" s="486"/>
      <c r="O242" s="487"/>
      <c r="P242" s="486"/>
      <c r="Q242" s="357"/>
      <c r="R242" s="357"/>
      <c r="S242" s="486"/>
      <c r="T242" s="487"/>
      <c r="U242" s="487"/>
      <c r="V242" s="486"/>
      <c r="W242" s="486"/>
      <c r="X242" s="486"/>
      <c r="Y242" s="486"/>
      <c r="Z242" s="486"/>
      <c r="AA242" s="486"/>
      <c r="AB242" s="486"/>
      <c r="AC242" s="486"/>
      <c r="AD242" s="486"/>
      <c r="AE242" s="486"/>
      <c r="AF242" s="486"/>
      <c r="AG242" s="486"/>
      <c r="AH242" s="486"/>
      <c r="AI242" s="486"/>
      <c r="AJ242" s="486"/>
      <c r="AK242" s="486"/>
      <c r="AL242" s="486"/>
      <c r="AM242" s="486"/>
      <c r="AN242" s="486"/>
      <c r="AO242" s="486"/>
      <c r="AP242" s="486"/>
      <c r="AQ242" s="486"/>
      <c r="AR242" s="486"/>
      <c r="AS242" s="486"/>
      <c r="AT242" s="486"/>
      <c r="AU242" s="486"/>
      <c r="AV242" s="486"/>
      <c r="AW242" s="486"/>
      <c r="AX242" s="486"/>
      <c r="AY242" s="486"/>
      <c r="AZ242" s="486"/>
      <c r="BA242" s="486"/>
      <c r="BB242" s="486"/>
    </row>
    <row r="243" spans="2:54" ht="18" customHeight="1">
      <c r="B243" s="486"/>
      <c r="C243" s="486"/>
      <c r="D243" s="486"/>
      <c r="E243" s="647"/>
      <c r="F243" s="647"/>
      <c r="G243" s="486"/>
      <c r="H243" s="486"/>
      <c r="I243" s="486"/>
      <c r="J243" s="486"/>
      <c r="K243" s="486"/>
      <c r="L243" s="487"/>
      <c r="M243" s="488"/>
      <c r="N243" s="486"/>
      <c r="O243" s="487"/>
      <c r="P243" s="486"/>
      <c r="Q243" s="357"/>
      <c r="R243" s="357"/>
      <c r="S243" s="486"/>
      <c r="T243" s="487"/>
      <c r="U243" s="487"/>
      <c r="V243" s="486"/>
      <c r="W243" s="486"/>
      <c r="X243" s="486"/>
      <c r="Y243" s="486"/>
      <c r="Z243" s="486"/>
      <c r="AA243" s="486"/>
      <c r="AB243" s="486"/>
      <c r="AC243" s="486"/>
      <c r="AD243" s="486"/>
      <c r="AE243" s="486"/>
      <c r="AF243" s="486"/>
      <c r="AG243" s="486"/>
      <c r="AH243" s="486"/>
      <c r="AI243" s="486"/>
      <c r="AJ243" s="486"/>
      <c r="AK243" s="486"/>
      <c r="AL243" s="486"/>
      <c r="AM243" s="486"/>
      <c r="AN243" s="486"/>
      <c r="AO243" s="486"/>
      <c r="AP243" s="486"/>
      <c r="AQ243" s="486"/>
      <c r="AR243" s="486"/>
      <c r="AS243" s="486"/>
      <c r="AT243" s="486"/>
      <c r="AU243" s="486"/>
      <c r="AV243" s="486"/>
      <c r="AW243" s="486"/>
      <c r="AX243" s="486"/>
      <c r="AY243" s="486"/>
      <c r="AZ243" s="486"/>
      <c r="BA243" s="486"/>
      <c r="BB243" s="486"/>
    </row>
    <row r="244" spans="2:54" ht="18" customHeight="1">
      <c r="B244" s="486"/>
      <c r="C244" s="486"/>
      <c r="D244" s="486"/>
      <c r="E244" s="647"/>
      <c r="F244" s="647"/>
      <c r="G244" s="486"/>
      <c r="H244" s="486"/>
      <c r="I244" s="486"/>
      <c r="J244" s="486"/>
      <c r="K244" s="486"/>
      <c r="L244" s="487"/>
      <c r="M244" s="488"/>
      <c r="N244" s="486"/>
      <c r="O244" s="487"/>
      <c r="P244" s="486"/>
      <c r="Q244" s="357"/>
      <c r="R244" s="357"/>
      <c r="S244" s="486"/>
      <c r="T244" s="487"/>
      <c r="U244" s="487"/>
      <c r="V244" s="486"/>
      <c r="W244" s="486"/>
      <c r="X244" s="486"/>
      <c r="Y244" s="486"/>
      <c r="Z244" s="486"/>
      <c r="AA244" s="486"/>
      <c r="AB244" s="486"/>
      <c r="AC244" s="486"/>
      <c r="AD244" s="486"/>
      <c r="AE244" s="486"/>
      <c r="AF244" s="486"/>
      <c r="AG244" s="486"/>
      <c r="AH244" s="486"/>
      <c r="AI244" s="486"/>
      <c r="AJ244" s="486"/>
      <c r="AK244" s="486"/>
      <c r="AL244" s="486"/>
      <c r="AM244" s="486"/>
      <c r="AN244" s="486"/>
      <c r="AO244" s="486"/>
      <c r="AP244" s="486"/>
      <c r="AQ244" s="486"/>
      <c r="AR244" s="486"/>
      <c r="AS244" s="486"/>
      <c r="AT244" s="486"/>
      <c r="AU244" s="486"/>
      <c r="AV244" s="486"/>
      <c r="AW244" s="486"/>
      <c r="AX244" s="486"/>
      <c r="AY244" s="486"/>
      <c r="AZ244" s="486"/>
      <c r="BA244" s="486"/>
      <c r="BB244" s="486"/>
    </row>
    <row r="245" spans="2:54" ht="18" customHeight="1">
      <c r="B245" s="486"/>
      <c r="C245" s="486"/>
      <c r="D245" s="486"/>
      <c r="E245" s="647"/>
      <c r="F245" s="647"/>
      <c r="G245" s="486"/>
      <c r="H245" s="486"/>
      <c r="I245" s="486"/>
      <c r="J245" s="486"/>
      <c r="K245" s="486"/>
      <c r="L245" s="487"/>
      <c r="M245" s="488"/>
      <c r="N245" s="486"/>
      <c r="O245" s="487"/>
      <c r="P245" s="486"/>
      <c r="Q245" s="357"/>
      <c r="R245" s="357"/>
      <c r="S245" s="486"/>
      <c r="T245" s="487"/>
      <c r="U245" s="487"/>
      <c r="V245" s="486"/>
      <c r="W245" s="486"/>
      <c r="X245" s="486"/>
      <c r="Y245" s="486"/>
      <c r="Z245" s="486"/>
      <c r="AA245" s="486"/>
      <c r="AB245" s="486"/>
      <c r="AC245" s="486"/>
      <c r="AD245" s="486"/>
      <c r="AE245" s="486"/>
      <c r="AF245" s="486"/>
      <c r="AG245" s="486"/>
      <c r="AH245" s="486"/>
      <c r="AI245" s="486"/>
      <c r="AJ245" s="486"/>
      <c r="AK245" s="486"/>
      <c r="AL245" s="486"/>
      <c r="AM245" s="486"/>
      <c r="AN245" s="486"/>
      <c r="AO245" s="486"/>
      <c r="AP245" s="486"/>
      <c r="AQ245" s="486"/>
      <c r="AR245" s="486"/>
      <c r="AS245" s="486"/>
      <c r="AT245" s="486"/>
      <c r="AU245" s="486"/>
      <c r="AV245" s="486"/>
      <c r="AW245" s="486"/>
      <c r="AX245" s="486"/>
      <c r="AY245" s="486"/>
      <c r="AZ245" s="486"/>
      <c r="BA245" s="486"/>
      <c r="BB245" s="486"/>
    </row>
    <row r="246" spans="2:54" ht="18" customHeight="1">
      <c r="B246" s="486"/>
      <c r="C246" s="486"/>
      <c r="D246" s="486"/>
      <c r="E246" s="647"/>
      <c r="F246" s="647"/>
      <c r="G246" s="486"/>
      <c r="H246" s="486"/>
      <c r="I246" s="486"/>
      <c r="J246" s="486"/>
      <c r="K246" s="486"/>
      <c r="L246" s="487"/>
      <c r="M246" s="488"/>
      <c r="N246" s="486"/>
      <c r="O246" s="487"/>
      <c r="P246" s="486"/>
      <c r="Q246" s="357"/>
      <c r="R246" s="357"/>
      <c r="S246" s="486"/>
      <c r="T246" s="487"/>
      <c r="U246" s="487"/>
      <c r="V246" s="486"/>
      <c r="W246" s="486"/>
      <c r="X246" s="486"/>
      <c r="Y246" s="486"/>
      <c r="Z246" s="486"/>
      <c r="AA246" s="486"/>
      <c r="AB246" s="486"/>
      <c r="AC246" s="486"/>
      <c r="AD246" s="486"/>
      <c r="AE246" s="486"/>
      <c r="AF246" s="486"/>
      <c r="AG246" s="486"/>
      <c r="AH246" s="486"/>
      <c r="AI246" s="486"/>
      <c r="AJ246" s="486"/>
      <c r="AK246" s="486"/>
      <c r="AL246" s="486"/>
      <c r="AM246" s="486"/>
      <c r="AN246" s="486"/>
      <c r="AO246" s="486"/>
      <c r="AP246" s="486"/>
      <c r="AQ246" s="486"/>
      <c r="AR246" s="486"/>
      <c r="AS246" s="486"/>
      <c r="AT246" s="486"/>
      <c r="AU246" s="486"/>
      <c r="AV246" s="486"/>
      <c r="AW246" s="486"/>
      <c r="AX246" s="486"/>
      <c r="AY246" s="486"/>
      <c r="AZ246" s="486"/>
      <c r="BA246" s="486"/>
      <c r="BB246" s="486"/>
    </row>
    <row r="247" spans="2:54" ht="18" customHeight="1">
      <c r="B247" s="486"/>
      <c r="C247" s="486"/>
      <c r="D247" s="486"/>
      <c r="E247" s="647"/>
      <c r="F247" s="647"/>
      <c r="G247" s="486"/>
      <c r="H247" s="486"/>
      <c r="I247" s="486"/>
      <c r="J247" s="486"/>
      <c r="K247" s="486"/>
      <c r="L247" s="487"/>
      <c r="M247" s="488"/>
      <c r="N247" s="486"/>
      <c r="O247" s="487"/>
      <c r="P247" s="486"/>
      <c r="Q247" s="357"/>
      <c r="R247" s="357"/>
      <c r="S247" s="486"/>
      <c r="T247" s="487"/>
      <c r="U247" s="487"/>
      <c r="V247" s="486"/>
      <c r="W247" s="486"/>
      <c r="X247" s="486"/>
      <c r="Y247" s="486"/>
      <c r="Z247" s="486"/>
      <c r="AA247" s="486"/>
      <c r="AB247" s="486"/>
      <c r="AC247" s="486"/>
      <c r="AD247" s="486"/>
      <c r="AE247" s="486"/>
      <c r="AF247" s="486"/>
      <c r="AG247" s="486"/>
      <c r="AH247" s="486"/>
      <c r="AI247" s="486"/>
      <c r="AJ247" s="486"/>
      <c r="AK247" s="486"/>
      <c r="AL247" s="486"/>
      <c r="AM247" s="486"/>
      <c r="AN247" s="486"/>
      <c r="AO247" s="486"/>
      <c r="AP247" s="486"/>
      <c r="AQ247" s="486"/>
      <c r="AR247" s="486"/>
      <c r="AS247" s="486"/>
      <c r="AT247" s="486"/>
      <c r="AU247" s="486"/>
      <c r="AV247" s="486"/>
      <c r="AW247" s="486"/>
      <c r="AX247" s="486"/>
      <c r="AY247" s="486"/>
      <c r="AZ247" s="486"/>
      <c r="BA247" s="486"/>
      <c r="BB247" s="486"/>
    </row>
    <row r="248" spans="2:54" ht="18" customHeight="1">
      <c r="B248" s="486"/>
      <c r="C248" s="486"/>
      <c r="D248" s="486"/>
      <c r="E248" s="647"/>
      <c r="F248" s="647"/>
      <c r="G248" s="486"/>
      <c r="H248" s="486"/>
      <c r="I248" s="486"/>
      <c r="J248" s="486"/>
      <c r="K248" s="486"/>
      <c r="L248" s="487"/>
      <c r="M248" s="488"/>
      <c r="N248" s="486"/>
      <c r="O248" s="487"/>
      <c r="P248" s="486"/>
      <c r="Q248" s="357"/>
      <c r="R248" s="357"/>
      <c r="S248" s="486"/>
      <c r="T248" s="487"/>
      <c r="U248" s="487"/>
      <c r="V248" s="486"/>
      <c r="W248" s="486"/>
      <c r="X248" s="486"/>
      <c r="Y248" s="486"/>
      <c r="Z248" s="486"/>
      <c r="AA248" s="486"/>
      <c r="AB248" s="486"/>
      <c r="AC248" s="486"/>
      <c r="AD248" s="486"/>
      <c r="AE248" s="486"/>
      <c r="AF248" s="486"/>
      <c r="AG248" s="486"/>
      <c r="AH248" s="486"/>
      <c r="AI248" s="486"/>
      <c r="AJ248" s="486"/>
      <c r="AK248" s="486"/>
      <c r="AL248" s="486"/>
      <c r="AM248" s="486"/>
      <c r="AN248" s="486"/>
      <c r="AO248" s="486"/>
      <c r="AP248" s="486"/>
      <c r="AQ248" s="486"/>
      <c r="AR248" s="486"/>
      <c r="AS248" s="486"/>
      <c r="AT248" s="486"/>
      <c r="AU248" s="486"/>
      <c r="AV248" s="486"/>
      <c r="AW248" s="486"/>
      <c r="AX248" s="486"/>
      <c r="AY248" s="486"/>
      <c r="AZ248" s="486"/>
      <c r="BA248" s="486"/>
      <c r="BB248" s="486"/>
    </row>
    <row r="249" spans="2:54" ht="18" customHeight="1">
      <c r="B249" s="486"/>
      <c r="C249" s="486"/>
      <c r="D249" s="486"/>
      <c r="E249" s="647"/>
      <c r="F249" s="647"/>
      <c r="G249" s="486"/>
      <c r="H249" s="486"/>
      <c r="I249" s="486"/>
      <c r="J249" s="486"/>
      <c r="K249" s="486"/>
      <c r="L249" s="487"/>
      <c r="M249" s="488"/>
      <c r="N249" s="486"/>
      <c r="O249" s="487"/>
      <c r="P249" s="486"/>
      <c r="Q249" s="357"/>
      <c r="R249" s="357"/>
      <c r="S249" s="486"/>
      <c r="T249" s="487"/>
      <c r="U249" s="487"/>
      <c r="V249" s="486"/>
      <c r="W249" s="486"/>
      <c r="X249" s="486"/>
      <c r="Y249" s="486"/>
      <c r="Z249" s="486"/>
      <c r="AA249" s="486"/>
      <c r="AB249" s="486"/>
      <c r="AC249" s="486"/>
      <c r="AD249" s="486"/>
      <c r="AE249" s="486"/>
      <c r="AF249" s="486"/>
      <c r="AG249" s="486"/>
      <c r="AH249" s="486"/>
      <c r="AI249" s="486"/>
      <c r="AJ249" s="486"/>
      <c r="AK249" s="486"/>
      <c r="AL249" s="486"/>
      <c r="AM249" s="486"/>
      <c r="AN249" s="486"/>
      <c r="AO249" s="486"/>
      <c r="AP249" s="486"/>
      <c r="AQ249" s="486"/>
      <c r="AR249" s="486"/>
      <c r="AS249" s="486"/>
      <c r="AT249" s="486"/>
      <c r="AU249" s="486"/>
      <c r="AV249" s="486"/>
      <c r="AW249" s="486"/>
      <c r="AX249" s="486"/>
      <c r="AY249" s="486"/>
      <c r="AZ249" s="486"/>
      <c r="BA249" s="486"/>
      <c r="BB249" s="486"/>
    </row>
    <row r="250" spans="2:54" ht="18" customHeight="1">
      <c r="B250" s="486"/>
      <c r="C250" s="486"/>
      <c r="D250" s="486"/>
      <c r="E250" s="647"/>
      <c r="F250" s="647"/>
      <c r="G250" s="486"/>
      <c r="H250" s="486"/>
      <c r="I250" s="486"/>
      <c r="J250" s="486"/>
      <c r="K250" s="486"/>
      <c r="L250" s="487"/>
      <c r="M250" s="488"/>
      <c r="N250" s="486"/>
      <c r="O250" s="487"/>
      <c r="P250" s="486"/>
      <c r="Q250" s="357"/>
      <c r="R250" s="357"/>
      <c r="S250" s="486"/>
      <c r="T250" s="487"/>
      <c r="U250" s="487"/>
      <c r="V250" s="486"/>
      <c r="W250" s="486"/>
      <c r="X250" s="486"/>
      <c r="Y250" s="486"/>
      <c r="Z250" s="486"/>
      <c r="AA250" s="486"/>
      <c r="AB250" s="486"/>
      <c r="AC250" s="486"/>
      <c r="AD250" s="486"/>
      <c r="AE250" s="486"/>
      <c r="AF250" s="486"/>
      <c r="AG250" s="486"/>
      <c r="AH250" s="486"/>
      <c r="AI250" s="486"/>
      <c r="AJ250" s="486"/>
      <c r="AK250" s="486"/>
      <c r="AL250" s="486"/>
      <c r="AM250" s="486"/>
      <c r="AN250" s="486"/>
      <c r="AO250" s="486"/>
      <c r="AP250" s="486"/>
      <c r="AQ250" s="486"/>
      <c r="AR250" s="486"/>
      <c r="AS250" s="486"/>
      <c r="AT250" s="486"/>
      <c r="AU250" s="486"/>
      <c r="AV250" s="486"/>
      <c r="AW250" s="486"/>
      <c r="AX250" s="486"/>
      <c r="AY250" s="486"/>
      <c r="AZ250" s="486"/>
      <c r="BA250" s="486"/>
      <c r="BB250" s="486"/>
    </row>
    <row r="251" spans="2:54" ht="18" customHeight="1">
      <c r="B251" s="486"/>
      <c r="C251" s="486"/>
      <c r="D251" s="486"/>
      <c r="E251" s="647"/>
      <c r="F251" s="647"/>
      <c r="G251" s="486"/>
      <c r="H251" s="486"/>
      <c r="I251" s="486"/>
      <c r="J251" s="486"/>
      <c r="K251" s="486"/>
      <c r="L251" s="487"/>
      <c r="M251" s="488"/>
      <c r="N251" s="486"/>
      <c r="O251" s="487"/>
      <c r="P251" s="486"/>
      <c r="Q251" s="357"/>
      <c r="R251" s="357"/>
      <c r="S251" s="486"/>
      <c r="T251" s="487"/>
      <c r="U251" s="487"/>
      <c r="V251" s="486"/>
      <c r="W251" s="486"/>
      <c r="X251" s="486"/>
      <c r="Y251" s="486"/>
      <c r="Z251" s="486"/>
      <c r="AA251" s="486"/>
      <c r="AB251" s="486"/>
      <c r="AC251" s="486"/>
      <c r="AD251" s="486"/>
      <c r="AE251" s="486"/>
      <c r="AF251" s="486"/>
      <c r="AG251" s="486"/>
      <c r="AH251" s="486"/>
      <c r="AI251" s="486"/>
      <c r="AJ251" s="486"/>
      <c r="AK251" s="486"/>
      <c r="AL251" s="486"/>
      <c r="AM251" s="486"/>
      <c r="AN251" s="486"/>
      <c r="AO251" s="486"/>
      <c r="AP251" s="486"/>
      <c r="AQ251" s="486"/>
      <c r="AR251" s="486"/>
      <c r="AS251" s="486"/>
      <c r="AT251" s="486"/>
      <c r="AU251" s="486"/>
      <c r="AV251" s="486"/>
      <c r="AW251" s="486"/>
      <c r="AX251" s="486"/>
      <c r="AY251" s="486"/>
      <c r="AZ251" s="486"/>
      <c r="BA251" s="486"/>
      <c r="BB251" s="486"/>
    </row>
    <row r="252" spans="2:54" ht="18" customHeight="1">
      <c r="B252" s="486"/>
      <c r="C252" s="486"/>
      <c r="D252" s="486"/>
      <c r="E252" s="647"/>
      <c r="F252" s="647"/>
      <c r="G252" s="486"/>
      <c r="H252" s="486"/>
      <c r="I252" s="486"/>
      <c r="J252" s="486"/>
      <c r="K252" s="486"/>
      <c r="L252" s="487"/>
      <c r="M252" s="488"/>
      <c r="N252" s="486"/>
      <c r="O252" s="487"/>
      <c r="P252" s="486"/>
      <c r="Q252" s="357"/>
      <c r="R252" s="357"/>
      <c r="S252" s="486"/>
      <c r="T252" s="487"/>
      <c r="U252" s="487"/>
      <c r="V252" s="486"/>
      <c r="W252" s="486"/>
      <c r="X252" s="486"/>
      <c r="Y252" s="486"/>
      <c r="Z252" s="486"/>
      <c r="AA252" s="486"/>
      <c r="AB252" s="486"/>
      <c r="AC252" s="486"/>
      <c r="AD252" s="486"/>
      <c r="AE252" s="486"/>
      <c r="AF252" s="486"/>
      <c r="AG252" s="486"/>
      <c r="AH252" s="486"/>
      <c r="AI252" s="486"/>
      <c r="AJ252" s="486"/>
      <c r="AK252" s="486"/>
      <c r="AL252" s="486"/>
      <c r="AM252" s="486"/>
      <c r="AN252" s="486"/>
      <c r="AO252" s="486"/>
      <c r="AP252" s="486"/>
      <c r="AQ252" s="486"/>
      <c r="AR252" s="486"/>
      <c r="AS252" s="486"/>
      <c r="AT252" s="486"/>
      <c r="AU252" s="486"/>
      <c r="AV252" s="486"/>
      <c r="AW252" s="486"/>
      <c r="AX252" s="486"/>
      <c r="AY252" s="486"/>
      <c r="AZ252" s="486"/>
      <c r="BA252" s="486"/>
      <c r="BB252" s="486"/>
    </row>
    <row r="253" spans="2:54" ht="18" customHeight="1">
      <c r="B253" s="486"/>
      <c r="C253" s="486"/>
      <c r="D253" s="486"/>
      <c r="E253" s="647"/>
      <c r="F253" s="647"/>
      <c r="G253" s="486"/>
      <c r="H253" s="486"/>
      <c r="I253" s="486"/>
      <c r="J253" s="486"/>
      <c r="K253" s="486"/>
      <c r="L253" s="487"/>
      <c r="M253" s="488"/>
      <c r="N253" s="486"/>
      <c r="O253" s="487"/>
      <c r="P253" s="486"/>
      <c r="Q253" s="357"/>
      <c r="R253" s="357"/>
      <c r="S253" s="486"/>
      <c r="T253" s="487"/>
      <c r="U253" s="487"/>
      <c r="V253" s="486"/>
      <c r="W253" s="486"/>
      <c r="X253" s="486"/>
      <c r="Y253" s="486"/>
      <c r="Z253" s="486"/>
      <c r="AA253" s="486"/>
      <c r="AB253" s="486"/>
      <c r="AC253" s="486"/>
      <c r="AD253" s="486"/>
      <c r="AE253" s="486"/>
      <c r="AF253" s="486"/>
      <c r="AG253" s="486"/>
      <c r="AH253" s="486"/>
      <c r="AI253" s="486"/>
      <c r="AJ253" s="486"/>
      <c r="AK253" s="486"/>
      <c r="AL253" s="486"/>
      <c r="AM253" s="486"/>
      <c r="AN253" s="486"/>
      <c r="AO253" s="486"/>
      <c r="AP253" s="486"/>
      <c r="AQ253" s="486"/>
      <c r="AR253" s="486"/>
      <c r="AS253" s="486"/>
      <c r="AT253" s="486"/>
      <c r="AU253" s="486"/>
      <c r="AV253" s="486"/>
      <c r="AW253" s="486"/>
      <c r="AX253" s="486"/>
      <c r="AY253" s="486"/>
      <c r="AZ253" s="486"/>
      <c r="BA253" s="486"/>
      <c r="BB253" s="486"/>
    </row>
    <row r="254" spans="2:54" ht="18" customHeight="1">
      <c r="B254" s="486"/>
      <c r="C254" s="486"/>
      <c r="D254" s="486"/>
      <c r="E254" s="647"/>
      <c r="F254" s="647"/>
      <c r="G254" s="486"/>
      <c r="H254" s="486"/>
      <c r="I254" s="486"/>
      <c r="J254" s="486"/>
      <c r="K254" s="486"/>
      <c r="L254" s="487"/>
      <c r="M254" s="488"/>
      <c r="N254" s="486"/>
      <c r="O254" s="487"/>
      <c r="P254" s="486"/>
      <c r="Q254" s="357"/>
      <c r="R254" s="357"/>
      <c r="S254" s="486"/>
      <c r="T254" s="487"/>
      <c r="U254" s="487"/>
      <c r="V254" s="486"/>
      <c r="W254" s="486"/>
      <c r="X254" s="486"/>
      <c r="Y254" s="486"/>
      <c r="Z254" s="486"/>
      <c r="AA254" s="486"/>
      <c r="AB254" s="486"/>
      <c r="AC254" s="486"/>
      <c r="AD254" s="486"/>
      <c r="AE254" s="486"/>
      <c r="AF254" s="486"/>
      <c r="AG254" s="486"/>
      <c r="AH254" s="486"/>
      <c r="AI254" s="486"/>
      <c r="AJ254" s="486"/>
      <c r="AK254" s="486"/>
      <c r="AL254" s="486"/>
      <c r="AM254" s="486"/>
      <c r="AN254" s="486"/>
      <c r="AO254" s="486"/>
      <c r="AP254" s="486"/>
      <c r="AQ254" s="486"/>
      <c r="AR254" s="486"/>
      <c r="AS254" s="486"/>
      <c r="AT254" s="486"/>
      <c r="AU254" s="486"/>
      <c r="AV254" s="486"/>
      <c r="AW254" s="486"/>
      <c r="AX254" s="486"/>
      <c r="AY254" s="486"/>
      <c r="AZ254" s="486"/>
      <c r="BA254" s="486"/>
      <c r="BB254" s="486"/>
    </row>
    <row r="255" spans="2:54" ht="18" customHeight="1">
      <c r="B255" s="486"/>
      <c r="C255" s="486"/>
      <c r="D255" s="486"/>
      <c r="E255" s="647"/>
      <c r="F255" s="647"/>
      <c r="G255" s="486"/>
      <c r="H255" s="486"/>
      <c r="I255" s="486"/>
      <c r="J255" s="486"/>
      <c r="K255" s="486"/>
      <c r="L255" s="487"/>
      <c r="M255" s="488"/>
      <c r="N255" s="486"/>
      <c r="O255" s="487"/>
      <c r="P255" s="486"/>
      <c r="Q255" s="357"/>
      <c r="R255" s="357"/>
      <c r="S255" s="486"/>
      <c r="T255" s="487"/>
      <c r="U255" s="487"/>
      <c r="V255" s="486"/>
      <c r="W255" s="486"/>
      <c r="X255" s="486"/>
      <c r="Y255" s="486"/>
      <c r="Z255" s="486"/>
      <c r="AA255" s="486"/>
      <c r="AB255" s="486"/>
      <c r="AC255" s="486"/>
      <c r="AD255" s="486"/>
      <c r="AE255" s="486"/>
      <c r="AF255" s="486"/>
      <c r="AG255" s="486"/>
      <c r="AH255" s="486"/>
      <c r="AI255" s="486"/>
      <c r="AJ255" s="486"/>
      <c r="AK255" s="486"/>
      <c r="AL255" s="486"/>
      <c r="AM255" s="486"/>
      <c r="AN255" s="486"/>
      <c r="AO255" s="486"/>
      <c r="AP255" s="486"/>
      <c r="AQ255" s="486"/>
      <c r="AR255" s="486"/>
      <c r="AS255" s="486"/>
      <c r="AT255" s="486"/>
      <c r="AU255" s="486"/>
      <c r="AV255" s="486"/>
      <c r="AW255" s="486"/>
      <c r="AX255" s="486"/>
      <c r="AY255" s="486"/>
      <c r="AZ255" s="486"/>
      <c r="BA255" s="486"/>
      <c r="BB255" s="486"/>
    </row>
    <row r="256" spans="2:54" ht="18" customHeight="1">
      <c r="B256" s="486"/>
      <c r="C256" s="486"/>
      <c r="D256" s="486"/>
      <c r="E256" s="647"/>
      <c r="F256" s="647"/>
      <c r="G256" s="486"/>
      <c r="H256" s="486"/>
      <c r="I256" s="486"/>
      <c r="J256" s="486"/>
      <c r="K256" s="486"/>
      <c r="L256" s="487"/>
      <c r="M256" s="488"/>
      <c r="N256" s="486"/>
      <c r="O256" s="487"/>
      <c r="P256" s="486"/>
      <c r="Q256" s="357"/>
      <c r="R256" s="357"/>
      <c r="S256" s="486"/>
      <c r="T256" s="487"/>
      <c r="U256" s="487"/>
      <c r="V256" s="486"/>
      <c r="W256" s="486"/>
      <c r="X256" s="486"/>
      <c r="Y256" s="486"/>
      <c r="Z256" s="486"/>
      <c r="AA256" s="486"/>
      <c r="AB256" s="486"/>
      <c r="AC256" s="486"/>
      <c r="AD256" s="486"/>
      <c r="AE256" s="486"/>
      <c r="AF256" s="486"/>
      <c r="AG256" s="486"/>
      <c r="AH256" s="486"/>
      <c r="AI256" s="486"/>
      <c r="AJ256" s="486"/>
      <c r="AK256" s="486"/>
      <c r="AL256" s="486"/>
      <c r="AM256" s="486"/>
      <c r="AN256" s="486"/>
      <c r="AO256" s="486"/>
      <c r="AP256" s="486"/>
      <c r="AQ256" s="486"/>
      <c r="AR256" s="486"/>
      <c r="AS256" s="486"/>
      <c r="AT256" s="486"/>
      <c r="AU256" s="486"/>
      <c r="AV256" s="486"/>
      <c r="AW256" s="486"/>
      <c r="AX256" s="486"/>
      <c r="AY256" s="486"/>
      <c r="AZ256" s="486"/>
      <c r="BA256" s="486"/>
      <c r="BB256" s="486"/>
    </row>
    <row r="257" spans="2:54" ht="18" customHeight="1">
      <c r="B257" s="486"/>
      <c r="C257" s="486"/>
      <c r="D257" s="486"/>
      <c r="E257" s="647"/>
      <c r="F257" s="647"/>
      <c r="G257" s="486"/>
      <c r="H257" s="486"/>
      <c r="I257" s="486"/>
      <c r="J257" s="486"/>
      <c r="K257" s="486"/>
      <c r="L257" s="487"/>
      <c r="M257" s="488"/>
      <c r="N257" s="486"/>
      <c r="O257" s="487"/>
      <c r="P257" s="486"/>
      <c r="Q257" s="357"/>
      <c r="R257" s="357"/>
      <c r="S257" s="486"/>
      <c r="T257" s="487"/>
      <c r="U257" s="487"/>
      <c r="V257" s="486"/>
      <c r="W257" s="486"/>
      <c r="X257" s="486"/>
      <c r="Y257" s="486"/>
      <c r="Z257" s="486"/>
      <c r="AA257" s="486"/>
      <c r="AB257" s="486"/>
      <c r="AC257" s="486"/>
      <c r="AD257" s="486"/>
      <c r="AE257" s="486"/>
      <c r="AF257" s="486"/>
      <c r="AG257" s="486"/>
      <c r="AH257" s="486"/>
      <c r="AI257" s="486"/>
      <c r="AJ257" s="486"/>
      <c r="AK257" s="486"/>
      <c r="AL257" s="486"/>
      <c r="AM257" s="486"/>
      <c r="AN257" s="486"/>
      <c r="AO257" s="486"/>
      <c r="AP257" s="486"/>
      <c r="AQ257" s="486"/>
      <c r="AR257" s="486"/>
      <c r="AS257" s="486"/>
      <c r="AT257" s="486"/>
      <c r="AU257" s="486"/>
      <c r="AV257" s="486"/>
      <c r="AW257" s="486"/>
      <c r="AX257" s="486"/>
      <c r="AY257" s="486"/>
      <c r="AZ257" s="486"/>
      <c r="BA257" s="486"/>
      <c r="BB257" s="486"/>
    </row>
    <row r="258" spans="2:54" ht="18" customHeight="1">
      <c r="B258" s="486"/>
      <c r="C258" s="486"/>
      <c r="D258" s="486"/>
      <c r="E258" s="647"/>
      <c r="F258" s="647"/>
      <c r="G258" s="486"/>
      <c r="H258" s="486"/>
      <c r="I258" s="486"/>
      <c r="J258" s="486"/>
      <c r="K258" s="486"/>
      <c r="L258" s="487"/>
      <c r="M258" s="488"/>
      <c r="N258" s="486"/>
      <c r="O258" s="487"/>
      <c r="P258" s="486"/>
      <c r="Q258" s="357"/>
      <c r="R258" s="357"/>
      <c r="S258" s="486"/>
      <c r="T258" s="487"/>
      <c r="U258" s="487"/>
      <c r="V258" s="486"/>
      <c r="W258" s="486"/>
      <c r="X258" s="486"/>
      <c r="Y258" s="486"/>
      <c r="Z258" s="486"/>
      <c r="AA258" s="486"/>
      <c r="AB258" s="486"/>
      <c r="AC258" s="486"/>
      <c r="AD258" s="486"/>
      <c r="AE258" s="486"/>
      <c r="AF258" s="486"/>
      <c r="AG258" s="486"/>
      <c r="AH258" s="486"/>
      <c r="AI258" s="486"/>
      <c r="AJ258" s="486"/>
      <c r="AK258" s="486"/>
      <c r="AL258" s="486"/>
      <c r="AM258" s="486"/>
      <c r="AN258" s="486"/>
      <c r="AO258" s="486"/>
      <c r="AP258" s="486"/>
      <c r="AQ258" s="486"/>
      <c r="AR258" s="486"/>
      <c r="AS258" s="486"/>
      <c r="AT258" s="486"/>
      <c r="AU258" s="486"/>
      <c r="AV258" s="486"/>
      <c r="AW258" s="486"/>
      <c r="AX258" s="486"/>
      <c r="AY258" s="486"/>
      <c r="AZ258" s="486"/>
      <c r="BA258" s="486"/>
      <c r="BB258" s="486"/>
    </row>
    <row r="259" spans="2:54" ht="18" customHeight="1">
      <c r="B259" s="486"/>
      <c r="C259" s="486"/>
      <c r="D259" s="486"/>
      <c r="E259" s="647"/>
      <c r="F259" s="647"/>
      <c r="G259" s="486"/>
      <c r="H259" s="486"/>
      <c r="I259" s="486"/>
      <c r="J259" s="486"/>
      <c r="K259" s="486"/>
      <c r="L259" s="487"/>
      <c r="M259" s="488"/>
      <c r="N259" s="486"/>
      <c r="O259" s="487"/>
      <c r="P259" s="486"/>
      <c r="Q259" s="357"/>
      <c r="R259" s="357"/>
      <c r="S259" s="486"/>
      <c r="T259" s="487"/>
      <c r="U259" s="487"/>
      <c r="V259" s="486"/>
      <c r="W259" s="486"/>
      <c r="X259" s="486"/>
      <c r="Y259" s="486"/>
      <c r="Z259" s="486"/>
      <c r="AA259" s="486"/>
      <c r="AB259" s="486"/>
      <c r="AC259" s="486"/>
      <c r="AD259" s="486"/>
      <c r="AE259" s="486"/>
      <c r="AF259" s="486"/>
      <c r="AG259" s="486"/>
      <c r="AH259" s="486"/>
      <c r="AI259" s="486"/>
      <c r="AJ259" s="486"/>
      <c r="AK259" s="486"/>
      <c r="AL259" s="486"/>
      <c r="AM259" s="486"/>
      <c r="AN259" s="486"/>
      <c r="AO259" s="486"/>
      <c r="AP259" s="486"/>
      <c r="AQ259" s="486"/>
      <c r="AR259" s="486"/>
      <c r="AS259" s="486"/>
      <c r="AT259" s="486"/>
      <c r="AU259" s="486"/>
      <c r="AV259" s="486"/>
      <c r="AW259" s="486"/>
      <c r="AX259" s="486"/>
      <c r="AY259" s="486"/>
      <c r="AZ259" s="486"/>
      <c r="BA259" s="486"/>
      <c r="BB259" s="486"/>
    </row>
    <row r="260" spans="2:54" ht="18" customHeight="1">
      <c r="B260" s="486"/>
      <c r="C260" s="486"/>
      <c r="D260" s="486"/>
      <c r="E260" s="647"/>
      <c r="F260" s="647"/>
      <c r="G260" s="486"/>
      <c r="H260" s="486"/>
      <c r="I260" s="486"/>
      <c r="J260" s="486"/>
      <c r="K260" s="486"/>
      <c r="L260" s="487"/>
      <c r="M260" s="488"/>
      <c r="N260" s="486"/>
      <c r="O260" s="487"/>
      <c r="P260" s="486"/>
      <c r="Q260" s="357"/>
      <c r="R260" s="357"/>
      <c r="S260" s="486"/>
      <c r="T260" s="487"/>
      <c r="U260" s="487"/>
      <c r="V260" s="486"/>
      <c r="W260" s="486"/>
      <c r="X260" s="486"/>
      <c r="Y260" s="486"/>
      <c r="Z260" s="486"/>
      <c r="AA260" s="486"/>
      <c r="AB260" s="486"/>
      <c r="AC260" s="486"/>
      <c r="AD260" s="486"/>
      <c r="AE260" s="486"/>
      <c r="AF260" s="486"/>
      <c r="AG260" s="486"/>
      <c r="AH260" s="486"/>
      <c r="AI260" s="486"/>
      <c r="AJ260" s="486"/>
      <c r="AK260" s="486"/>
      <c r="AL260" s="486"/>
      <c r="AM260" s="486"/>
      <c r="AN260" s="486"/>
      <c r="AO260" s="486"/>
      <c r="AP260" s="486"/>
      <c r="AQ260" s="486"/>
      <c r="AR260" s="486"/>
      <c r="AS260" s="486"/>
      <c r="AT260" s="486"/>
      <c r="AU260" s="486"/>
      <c r="AV260" s="486"/>
      <c r="AW260" s="486"/>
      <c r="AX260" s="486"/>
      <c r="AY260" s="486"/>
      <c r="AZ260" s="486"/>
      <c r="BA260" s="486"/>
      <c r="BB260" s="486"/>
    </row>
    <row r="261" spans="2:54" ht="18" customHeight="1">
      <c r="B261" s="486"/>
      <c r="C261" s="486"/>
      <c r="D261" s="486"/>
      <c r="E261" s="647"/>
      <c r="F261" s="647"/>
      <c r="G261" s="486"/>
      <c r="H261" s="486"/>
      <c r="I261" s="486"/>
      <c r="J261" s="486"/>
      <c r="K261" s="486"/>
      <c r="L261" s="487"/>
      <c r="M261" s="488"/>
      <c r="N261" s="486"/>
      <c r="O261" s="487"/>
      <c r="P261" s="486"/>
      <c r="Q261" s="357"/>
      <c r="R261" s="357"/>
      <c r="S261" s="486"/>
      <c r="T261" s="487"/>
      <c r="U261" s="487"/>
      <c r="V261" s="486"/>
      <c r="W261" s="486"/>
      <c r="X261" s="486"/>
      <c r="Y261" s="486"/>
      <c r="Z261" s="486"/>
      <c r="AA261" s="486"/>
      <c r="AB261" s="486"/>
      <c r="AC261" s="486"/>
      <c r="AD261" s="486"/>
      <c r="AE261" s="486"/>
      <c r="AF261" s="486"/>
      <c r="AG261" s="486"/>
      <c r="AH261" s="486"/>
      <c r="AI261" s="486"/>
      <c r="AJ261" s="486"/>
      <c r="AK261" s="486"/>
      <c r="AL261" s="486"/>
      <c r="AM261" s="486"/>
      <c r="AN261" s="486"/>
      <c r="AO261" s="486"/>
      <c r="AP261" s="486"/>
      <c r="AQ261" s="486"/>
      <c r="AR261" s="486"/>
      <c r="AS261" s="486"/>
      <c r="AT261" s="486"/>
      <c r="AU261" s="486"/>
      <c r="AV261" s="486"/>
      <c r="AW261" s="486"/>
      <c r="AX261" s="486"/>
      <c r="AY261" s="486"/>
      <c r="AZ261" s="486"/>
      <c r="BA261" s="486"/>
      <c r="BB261" s="486"/>
    </row>
    <row r="262" spans="2:54" ht="18" customHeight="1">
      <c r="B262" s="486"/>
      <c r="C262" s="486"/>
      <c r="D262" s="486"/>
      <c r="E262" s="647"/>
      <c r="F262" s="647"/>
      <c r="G262" s="486"/>
      <c r="H262" s="486"/>
      <c r="I262" s="486"/>
      <c r="J262" s="486"/>
      <c r="K262" s="486"/>
      <c r="L262" s="487"/>
      <c r="M262" s="488"/>
      <c r="N262" s="486"/>
      <c r="O262" s="487"/>
      <c r="P262" s="486"/>
      <c r="Q262" s="357"/>
      <c r="R262" s="357"/>
      <c r="S262" s="486"/>
      <c r="T262" s="487"/>
      <c r="U262" s="487"/>
      <c r="V262" s="486"/>
      <c r="W262" s="486"/>
      <c r="X262" s="486"/>
      <c r="Y262" s="486"/>
      <c r="Z262" s="486"/>
      <c r="AA262" s="486"/>
      <c r="AB262" s="486"/>
      <c r="AC262" s="486"/>
      <c r="AD262" s="486"/>
      <c r="AE262" s="486"/>
      <c r="AF262" s="486"/>
      <c r="AG262" s="486"/>
      <c r="AH262" s="486"/>
      <c r="AI262" s="486"/>
      <c r="AJ262" s="486"/>
      <c r="AK262" s="486"/>
      <c r="AL262" s="486"/>
      <c r="AM262" s="486"/>
      <c r="AN262" s="486"/>
      <c r="AO262" s="486"/>
      <c r="AP262" s="486"/>
      <c r="AQ262" s="486"/>
      <c r="AR262" s="486"/>
      <c r="AS262" s="486"/>
      <c r="AT262" s="486"/>
      <c r="AU262" s="486"/>
      <c r="AV262" s="486"/>
      <c r="AW262" s="486"/>
      <c r="AX262" s="486"/>
      <c r="AY262" s="486"/>
      <c r="AZ262" s="486"/>
      <c r="BA262" s="486"/>
      <c r="BB262" s="486"/>
    </row>
    <row r="263" spans="2:54" ht="18" customHeight="1">
      <c r="B263" s="486"/>
      <c r="C263" s="486"/>
      <c r="D263" s="486"/>
      <c r="E263" s="647"/>
      <c r="F263" s="647"/>
      <c r="G263" s="486"/>
      <c r="H263" s="486"/>
      <c r="I263" s="486"/>
      <c r="J263" s="486"/>
      <c r="K263" s="486"/>
      <c r="L263" s="487"/>
      <c r="M263" s="488"/>
      <c r="N263" s="486"/>
      <c r="O263" s="487"/>
      <c r="P263" s="486"/>
      <c r="Q263" s="357"/>
      <c r="R263" s="357"/>
      <c r="S263" s="486"/>
      <c r="T263" s="487"/>
      <c r="U263" s="487"/>
      <c r="V263" s="486"/>
      <c r="W263" s="486"/>
      <c r="X263" s="486"/>
      <c r="Y263" s="486"/>
      <c r="Z263" s="486"/>
      <c r="AA263" s="486"/>
      <c r="AB263" s="486"/>
      <c r="AC263" s="486"/>
      <c r="AD263" s="486"/>
      <c r="AE263" s="486"/>
      <c r="AF263" s="486"/>
      <c r="AG263" s="486"/>
      <c r="AH263" s="486"/>
      <c r="AI263" s="486"/>
      <c r="AJ263" s="486"/>
      <c r="AK263" s="486"/>
      <c r="AL263" s="486"/>
      <c r="AM263" s="486"/>
      <c r="AN263" s="486"/>
      <c r="AO263" s="486"/>
      <c r="AP263" s="486"/>
      <c r="AQ263" s="486"/>
      <c r="AR263" s="486"/>
      <c r="AS263" s="486"/>
      <c r="AT263" s="486"/>
      <c r="AU263" s="486"/>
      <c r="AV263" s="486"/>
      <c r="AW263" s="486"/>
      <c r="AX263" s="486"/>
      <c r="AY263" s="486"/>
      <c r="AZ263" s="486"/>
      <c r="BA263" s="486"/>
      <c r="BB263" s="486"/>
    </row>
    <row r="264" spans="2:54" ht="18" customHeight="1">
      <c r="B264" s="486"/>
      <c r="C264" s="486"/>
      <c r="D264" s="486"/>
      <c r="E264" s="647"/>
      <c r="F264" s="647"/>
      <c r="G264" s="486"/>
      <c r="H264" s="486"/>
      <c r="I264" s="486"/>
      <c r="J264" s="486"/>
      <c r="K264" s="486"/>
      <c r="L264" s="487"/>
      <c r="M264" s="488"/>
      <c r="N264" s="486"/>
      <c r="O264" s="487"/>
      <c r="P264" s="486"/>
      <c r="Q264" s="357"/>
      <c r="R264" s="357"/>
      <c r="S264" s="486"/>
      <c r="T264" s="487"/>
      <c r="U264" s="487"/>
      <c r="V264" s="486"/>
      <c r="W264" s="486"/>
      <c r="X264" s="486"/>
      <c r="Y264" s="486"/>
      <c r="Z264" s="486"/>
      <c r="AA264" s="486"/>
      <c r="AB264" s="486"/>
      <c r="AC264" s="486"/>
      <c r="AD264" s="486"/>
      <c r="AE264" s="486"/>
      <c r="AF264" s="486"/>
      <c r="AG264" s="486"/>
      <c r="AH264" s="486"/>
      <c r="AI264" s="486"/>
      <c r="AJ264" s="486"/>
      <c r="AK264" s="486"/>
      <c r="AL264" s="486"/>
      <c r="AM264" s="486"/>
      <c r="AN264" s="486"/>
      <c r="AO264" s="486"/>
      <c r="AP264" s="486"/>
      <c r="AQ264" s="486"/>
      <c r="AR264" s="486"/>
      <c r="AS264" s="486"/>
      <c r="AT264" s="486"/>
      <c r="AU264" s="486"/>
      <c r="AV264" s="486"/>
      <c r="AW264" s="486"/>
      <c r="AX264" s="486"/>
      <c r="AY264" s="486"/>
      <c r="AZ264" s="486"/>
      <c r="BA264" s="486"/>
      <c r="BB264" s="486"/>
    </row>
    <row r="265" spans="2:54" ht="18" customHeight="1">
      <c r="B265" s="486"/>
      <c r="C265" s="486"/>
      <c r="D265" s="486"/>
      <c r="E265" s="647"/>
      <c r="F265" s="647"/>
      <c r="G265" s="486"/>
      <c r="H265" s="486"/>
      <c r="I265" s="486"/>
      <c r="J265" s="486"/>
      <c r="K265" s="486"/>
      <c r="L265" s="487"/>
      <c r="M265" s="488"/>
      <c r="N265" s="486"/>
      <c r="O265" s="487"/>
      <c r="P265" s="486"/>
      <c r="Q265" s="357"/>
      <c r="R265" s="357"/>
      <c r="S265" s="486"/>
      <c r="T265" s="487"/>
      <c r="U265" s="487"/>
      <c r="V265" s="486"/>
      <c r="W265" s="486"/>
      <c r="X265" s="486"/>
      <c r="Y265" s="486"/>
      <c r="Z265" s="486"/>
      <c r="AA265" s="486"/>
      <c r="AB265" s="486"/>
      <c r="AC265" s="486"/>
      <c r="AD265" s="486"/>
      <c r="AE265" s="486"/>
      <c r="AF265" s="486"/>
      <c r="AG265" s="486"/>
      <c r="AH265" s="486"/>
      <c r="AI265" s="486"/>
      <c r="AJ265" s="486"/>
      <c r="AK265" s="486"/>
      <c r="AL265" s="486"/>
      <c r="AM265" s="486"/>
      <c r="AN265" s="486"/>
      <c r="AO265" s="486"/>
      <c r="AP265" s="486"/>
      <c r="AQ265" s="486"/>
      <c r="AR265" s="486"/>
      <c r="AS265" s="486"/>
      <c r="AT265" s="486"/>
      <c r="AU265" s="486"/>
      <c r="AV265" s="486"/>
      <c r="AW265" s="486"/>
      <c r="AX265" s="486"/>
      <c r="AY265" s="486"/>
      <c r="AZ265" s="486"/>
      <c r="BA265" s="486"/>
      <c r="BB265" s="486"/>
    </row>
    <row r="266" spans="2:54" ht="18" customHeight="1">
      <c r="B266" s="486"/>
      <c r="C266" s="486"/>
      <c r="D266" s="486"/>
      <c r="E266" s="647"/>
      <c r="F266" s="647"/>
      <c r="G266" s="486"/>
      <c r="H266" s="486"/>
      <c r="I266" s="486"/>
      <c r="J266" s="486"/>
      <c r="K266" s="486"/>
      <c r="L266" s="487"/>
      <c r="M266" s="488"/>
      <c r="N266" s="486"/>
      <c r="O266" s="487"/>
      <c r="P266" s="486"/>
      <c r="Q266" s="357"/>
      <c r="R266" s="357"/>
      <c r="S266" s="486"/>
      <c r="T266" s="487"/>
      <c r="U266" s="487"/>
      <c r="V266" s="486"/>
      <c r="W266" s="486"/>
      <c r="X266" s="486"/>
      <c r="Y266" s="486"/>
      <c r="Z266" s="486"/>
      <c r="AA266" s="486"/>
      <c r="AB266" s="486"/>
      <c r="AC266" s="486"/>
      <c r="AD266" s="486"/>
      <c r="AE266" s="486"/>
      <c r="AF266" s="486"/>
      <c r="AG266" s="486"/>
      <c r="AH266" s="486"/>
      <c r="AI266" s="486"/>
      <c r="AJ266" s="486"/>
      <c r="AK266" s="486"/>
      <c r="AL266" s="486"/>
      <c r="AM266" s="486"/>
      <c r="AN266" s="486"/>
      <c r="AO266" s="486"/>
      <c r="AP266" s="486"/>
      <c r="AQ266" s="486"/>
      <c r="AR266" s="486"/>
      <c r="AS266" s="486"/>
      <c r="AT266" s="486"/>
      <c r="AU266" s="486"/>
      <c r="AV266" s="486"/>
      <c r="AW266" s="486"/>
      <c r="AX266" s="486"/>
      <c r="AY266" s="486"/>
      <c r="AZ266" s="486"/>
      <c r="BA266" s="486"/>
      <c r="BB266" s="486"/>
    </row>
    <row r="267" spans="2:54" ht="18" customHeight="1">
      <c r="B267" s="486"/>
      <c r="C267" s="486"/>
      <c r="D267" s="486"/>
      <c r="E267" s="647"/>
      <c r="F267" s="647"/>
      <c r="G267" s="486"/>
      <c r="H267" s="486"/>
      <c r="I267" s="486"/>
      <c r="J267" s="486"/>
      <c r="K267" s="486"/>
      <c r="L267" s="487"/>
      <c r="M267" s="488"/>
      <c r="N267" s="486"/>
      <c r="O267" s="487"/>
      <c r="P267" s="486"/>
      <c r="Q267" s="357"/>
      <c r="R267" s="357"/>
      <c r="S267" s="486"/>
      <c r="T267" s="487"/>
      <c r="U267" s="487"/>
      <c r="V267" s="486"/>
      <c r="W267" s="486"/>
      <c r="X267" s="486"/>
      <c r="Y267" s="486"/>
      <c r="Z267" s="486"/>
      <c r="AA267" s="486"/>
      <c r="AB267" s="486"/>
      <c r="AC267" s="486"/>
      <c r="AD267" s="486"/>
      <c r="AE267" s="486"/>
      <c r="AF267" s="486"/>
      <c r="AG267" s="486"/>
      <c r="AH267" s="486"/>
      <c r="AI267" s="486"/>
      <c r="AJ267" s="486"/>
      <c r="AK267" s="486"/>
      <c r="AL267" s="486"/>
      <c r="AM267" s="486"/>
      <c r="AN267" s="486"/>
      <c r="AO267" s="486"/>
      <c r="AP267" s="486"/>
      <c r="AQ267" s="486"/>
      <c r="AR267" s="486"/>
      <c r="AS267" s="486"/>
      <c r="AT267" s="486"/>
      <c r="AU267" s="486"/>
      <c r="AV267" s="486"/>
      <c r="AW267" s="486"/>
      <c r="AX267" s="486"/>
      <c r="AY267" s="486"/>
      <c r="AZ267" s="486"/>
      <c r="BA267" s="486"/>
      <c r="BB267" s="486"/>
    </row>
    <row r="268" spans="2:54" ht="18" customHeight="1">
      <c r="B268" s="486"/>
      <c r="C268" s="486"/>
      <c r="D268" s="486"/>
      <c r="E268" s="647"/>
      <c r="F268" s="647"/>
      <c r="G268" s="486"/>
      <c r="H268" s="486"/>
      <c r="I268" s="486"/>
      <c r="J268" s="486"/>
      <c r="K268" s="486"/>
      <c r="L268" s="487"/>
      <c r="M268" s="488"/>
      <c r="N268" s="486"/>
      <c r="O268" s="487"/>
      <c r="P268" s="486"/>
      <c r="Q268" s="357"/>
      <c r="R268" s="357"/>
      <c r="S268" s="486"/>
      <c r="T268" s="487"/>
      <c r="U268" s="487"/>
      <c r="V268" s="486"/>
      <c r="W268" s="486"/>
      <c r="X268" s="486"/>
      <c r="Y268" s="486"/>
      <c r="Z268" s="486"/>
      <c r="AA268" s="486"/>
      <c r="AB268" s="486"/>
      <c r="AC268" s="486"/>
      <c r="AD268" s="486"/>
      <c r="AE268" s="486"/>
      <c r="AF268" s="486"/>
      <c r="AG268" s="486"/>
      <c r="AH268" s="486"/>
      <c r="AI268" s="486"/>
      <c r="AJ268" s="486"/>
      <c r="AK268" s="486"/>
      <c r="AL268" s="486"/>
      <c r="AM268" s="486"/>
      <c r="AN268" s="486"/>
      <c r="AO268" s="486"/>
      <c r="AP268" s="486"/>
      <c r="AQ268" s="486"/>
      <c r="AR268" s="486"/>
      <c r="AS268" s="486"/>
      <c r="AT268" s="486"/>
      <c r="AU268" s="486"/>
      <c r="AV268" s="486"/>
      <c r="AW268" s="486"/>
      <c r="AX268" s="486"/>
      <c r="AY268" s="486"/>
      <c r="AZ268" s="486"/>
      <c r="BA268" s="486"/>
      <c r="BB268" s="486"/>
    </row>
    <row r="269" spans="2:54" ht="18" customHeight="1">
      <c r="B269" s="486"/>
      <c r="C269" s="486"/>
      <c r="D269" s="486"/>
      <c r="E269" s="647"/>
      <c r="F269" s="647"/>
      <c r="G269" s="486"/>
      <c r="H269" s="486"/>
      <c r="I269" s="486"/>
      <c r="J269" s="486"/>
      <c r="K269" s="486"/>
      <c r="L269" s="487"/>
      <c r="M269" s="488"/>
      <c r="N269" s="486"/>
      <c r="O269" s="487"/>
      <c r="P269" s="486"/>
      <c r="Q269" s="357"/>
      <c r="R269" s="357"/>
      <c r="S269" s="486"/>
      <c r="T269" s="487"/>
      <c r="U269" s="487"/>
      <c r="V269" s="486"/>
      <c r="W269" s="486"/>
      <c r="X269" s="486"/>
      <c r="Y269" s="486"/>
      <c r="Z269" s="486"/>
      <c r="AA269" s="486"/>
      <c r="AB269" s="486"/>
      <c r="AC269" s="486"/>
      <c r="AD269" s="486"/>
      <c r="AE269" s="486"/>
      <c r="AF269" s="486"/>
      <c r="AG269" s="486"/>
      <c r="AH269" s="486"/>
      <c r="AI269" s="486"/>
      <c r="AJ269" s="486"/>
      <c r="AK269" s="486"/>
      <c r="AL269" s="486"/>
      <c r="AM269" s="486"/>
      <c r="AN269" s="486"/>
      <c r="AO269" s="486"/>
      <c r="AP269" s="486"/>
      <c r="AQ269" s="486"/>
      <c r="AR269" s="486"/>
      <c r="AS269" s="486"/>
      <c r="AT269" s="486"/>
      <c r="AU269" s="486"/>
      <c r="AV269" s="486"/>
      <c r="AW269" s="486"/>
      <c r="AX269" s="486"/>
      <c r="AY269" s="486"/>
      <c r="AZ269" s="486"/>
      <c r="BA269" s="486"/>
      <c r="BB269" s="486"/>
    </row>
    <row r="270" spans="2:54" ht="18" customHeight="1">
      <c r="B270" s="486"/>
      <c r="C270" s="486"/>
      <c r="D270" s="486"/>
      <c r="E270" s="647"/>
      <c r="F270" s="647"/>
      <c r="G270" s="486"/>
      <c r="H270" s="486"/>
      <c r="I270" s="486"/>
      <c r="J270" s="486"/>
      <c r="K270" s="486"/>
      <c r="L270" s="487"/>
      <c r="M270" s="488"/>
      <c r="N270" s="486"/>
      <c r="O270" s="487"/>
      <c r="P270" s="486"/>
      <c r="Q270" s="357"/>
      <c r="R270" s="357"/>
      <c r="S270" s="486"/>
      <c r="T270" s="487"/>
      <c r="U270" s="487"/>
      <c r="V270" s="486"/>
      <c r="W270" s="486"/>
      <c r="X270" s="486"/>
      <c r="Y270" s="486"/>
      <c r="Z270" s="486"/>
      <c r="AA270" s="486"/>
      <c r="AB270" s="486"/>
      <c r="AC270" s="486"/>
      <c r="AD270" s="486"/>
      <c r="AE270" s="486"/>
      <c r="AF270" s="486"/>
      <c r="AG270" s="486"/>
      <c r="AH270" s="486"/>
      <c r="AI270" s="486"/>
      <c r="AJ270" s="486"/>
      <c r="AK270" s="486"/>
      <c r="AL270" s="486"/>
      <c r="AM270" s="486"/>
      <c r="AN270" s="486"/>
      <c r="AO270" s="486"/>
      <c r="AP270" s="486"/>
      <c r="AQ270" s="486"/>
      <c r="AR270" s="486"/>
      <c r="AS270" s="486"/>
      <c r="AT270" s="486"/>
      <c r="AU270" s="486"/>
      <c r="AV270" s="486"/>
      <c r="AW270" s="486"/>
      <c r="AX270" s="486"/>
      <c r="AY270" s="486"/>
      <c r="AZ270" s="486"/>
      <c r="BA270" s="486"/>
      <c r="BB270" s="486"/>
    </row>
    <row r="271" spans="2:54" ht="18" customHeight="1">
      <c r="B271" s="486"/>
      <c r="C271" s="486"/>
      <c r="D271" s="486"/>
      <c r="E271" s="647"/>
      <c r="F271" s="647"/>
      <c r="G271" s="486"/>
      <c r="H271" s="486"/>
      <c r="I271" s="486"/>
      <c r="J271" s="486"/>
      <c r="K271" s="486"/>
      <c r="L271" s="487"/>
      <c r="M271" s="488"/>
      <c r="N271" s="486"/>
      <c r="O271" s="487"/>
      <c r="P271" s="486"/>
      <c r="Q271" s="357"/>
      <c r="R271" s="357"/>
      <c r="S271" s="486"/>
      <c r="T271" s="487"/>
      <c r="U271" s="487"/>
      <c r="V271" s="486"/>
      <c r="W271" s="486"/>
      <c r="X271" s="486"/>
      <c r="Y271" s="486"/>
      <c r="Z271" s="486"/>
      <c r="AA271" s="486"/>
      <c r="AB271" s="486"/>
      <c r="AC271" s="486"/>
      <c r="AD271" s="486"/>
      <c r="AE271" s="486"/>
      <c r="AF271" s="486"/>
      <c r="AG271" s="486"/>
      <c r="AH271" s="486"/>
      <c r="AI271" s="486"/>
      <c r="AJ271" s="486"/>
      <c r="AK271" s="486"/>
      <c r="AL271" s="486"/>
      <c r="AM271" s="486"/>
      <c r="AN271" s="486"/>
      <c r="AO271" s="486"/>
      <c r="AP271" s="486"/>
      <c r="AQ271" s="486"/>
      <c r="AR271" s="486"/>
      <c r="AS271" s="486"/>
      <c r="AT271" s="486"/>
      <c r="AU271" s="486"/>
      <c r="AV271" s="486"/>
      <c r="AW271" s="486"/>
      <c r="AX271" s="486"/>
      <c r="AY271" s="486"/>
      <c r="AZ271" s="486"/>
      <c r="BA271" s="486"/>
      <c r="BB271" s="486"/>
    </row>
    <row r="272" spans="2:54" ht="18" customHeight="1">
      <c r="B272" s="486"/>
      <c r="C272" s="486"/>
      <c r="D272" s="486"/>
      <c r="E272" s="647"/>
      <c r="F272" s="647"/>
      <c r="G272" s="486"/>
      <c r="H272" s="486"/>
      <c r="I272" s="486"/>
      <c r="J272" s="486"/>
      <c r="K272" s="486"/>
      <c r="L272" s="487"/>
      <c r="M272" s="488"/>
      <c r="N272" s="486"/>
      <c r="O272" s="487"/>
      <c r="P272" s="486"/>
      <c r="Q272" s="357"/>
      <c r="R272" s="357"/>
      <c r="S272" s="486"/>
      <c r="T272" s="487"/>
      <c r="U272" s="487"/>
      <c r="V272" s="486"/>
      <c r="W272" s="486"/>
      <c r="X272" s="486"/>
      <c r="Y272" s="486"/>
      <c r="Z272" s="486"/>
      <c r="AA272" s="486"/>
      <c r="AB272" s="486"/>
      <c r="AC272" s="486"/>
      <c r="AD272" s="486"/>
      <c r="AE272" s="486"/>
      <c r="AF272" s="486"/>
      <c r="AG272" s="486"/>
      <c r="AH272" s="486"/>
      <c r="AI272" s="486"/>
      <c r="AJ272" s="486"/>
      <c r="AK272" s="486"/>
      <c r="AL272" s="486"/>
      <c r="AM272" s="486"/>
      <c r="AN272" s="486"/>
      <c r="AO272" s="486"/>
      <c r="AP272" s="486"/>
      <c r="AQ272" s="486"/>
      <c r="AR272" s="486"/>
      <c r="AS272" s="486"/>
      <c r="AT272" s="486"/>
      <c r="AU272" s="486"/>
      <c r="AV272" s="486"/>
      <c r="AW272" s="486"/>
      <c r="AX272" s="486"/>
      <c r="AY272" s="486"/>
      <c r="AZ272" s="486"/>
      <c r="BA272" s="486"/>
      <c r="BB272" s="486"/>
    </row>
    <row r="273" spans="2:54" ht="18" customHeight="1">
      <c r="B273" s="486"/>
      <c r="C273" s="486"/>
      <c r="D273" s="486"/>
      <c r="E273" s="647"/>
      <c r="F273" s="647"/>
      <c r="G273" s="486"/>
      <c r="H273" s="486"/>
      <c r="I273" s="486"/>
      <c r="J273" s="486"/>
      <c r="K273" s="486"/>
      <c r="L273" s="487"/>
      <c r="M273" s="488"/>
      <c r="N273" s="486"/>
      <c r="O273" s="487"/>
      <c r="P273" s="486"/>
      <c r="Q273" s="357"/>
      <c r="R273" s="357"/>
      <c r="S273" s="486"/>
      <c r="T273" s="487"/>
      <c r="U273" s="487"/>
      <c r="V273" s="486"/>
      <c r="W273" s="486"/>
      <c r="X273" s="486"/>
      <c r="Y273" s="486"/>
      <c r="Z273" s="486"/>
      <c r="AA273" s="486"/>
      <c r="AB273" s="486"/>
      <c r="AC273" s="486"/>
      <c r="AD273" s="486"/>
      <c r="AE273" s="486"/>
      <c r="AF273" s="486"/>
      <c r="AG273" s="486"/>
      <c r="AH273" s="486"/>
      <c r="AI273" s="486"/>
      <c r="AJ273" s="486"/>
      <c r="AK273" s="486"/>
      <c r="AL273" s="486"/>
      <c r="AM273" s="486"/>
      <c r="AN273" s="486"/>
      <c r="AO273" s="486"/>
      <c r="AP273" s="486"/>
      <c r="AQ273" s="486"/>
      <c r="AR273" s="486"/>
      <c r="AS273" s="486"/>
      <c r="AT273" s="486"/>
      <c r="AU273" s="486"/>
      <c r="AV273" s="486"/>
      <c r="AW273" s="486"/>
      <c r="AX273" s="486"/>
      <c r="AY273" s="486"/>
      <c r="AZ273" s="486"/>
      <c r="BA273" s="486"/>
      <c r="BB273" s="486"/>
    </row>
    <row r="274" spans="2:54" ht="18" customHeight="1">
      <c r="B274" s="486"/>
      <c r="C274" s="486"/>
      <c r="D274" s="486"/>
      <c r="E274" s="647"/>
      <c r="F274" s="647"/>
      <c r="G274" s="486"/>
      <c r="H274" s="486"/>
      <c r="I274" s="486"/>
      <c r="J274" s="486"/>
      <c r="K274" s="486"/>
      <c r="L274" s="487"/>
      <c r="M274" s="488"/>
      <c r="N274" s="486"/>
      <c r="O274" s="487"/>
      <c r="P274" s="486"/>
      <c r="Q274" s="357"/>
      <c r="R274" s="357"/>
      <c r="S274" s="486"/>
      <c r="T274" s="487"/>
      <c r="U274" s="487"/>
      <c r="V274" s="486"/>
      <c r="W274" s="486"/>
      <c r="X274" s="486"/>
      <c r="Y274" s="486"/>
      <c r="Z274" s="486"/>
      <c r="AA274" s="486"/>
      <c r="AB274" s="486"/>
      <c r="AC274" s="486"/>
      <c r="AD274" s="486"/>
      <c r="AE274" s="486"/>
      <c r="AF274" s="486"/>
      <c r="AG274" s="486"/>
      <c r="AH274" s="486"/>
      <c r="AI274" s="486"/>
      <c r="AJ274" s="486"/>
      <c r="AK274" s="486"/>
      <c r="AL274" s="486"/>
      <c r="AM274" s="486"/>
      <c r="AN274" s="486"/>
      <c r="AO274" s="486"/>
      <c r="AP274" s="486"/>
      <c r="AQ274" s="486"/>
      <c r="AR274" s="486"/>
      <c r="AS274" s="486"/>
      <c r="AT274" s="486"/>
      <c r="AU274" s="486"/>
      <c r="AV274" s="486"/>
      <c r="AW274" s="486"/>
      <c r="AX274" s="486"/>
      <c r="AY274" s="486"/>
      <c r="AZ274" s="486"/>
      <c r="BA274" s="486"/>
      <c r="BB274" s="486"/>
    </row>
    <row r="275" spans="2:54" ht="18" customHeight="1">
      <c r="B275" s="486"/>
      <c r="C275" s="486"/>
      <c r="D275" s="486"/>
      <c r="E275" s="647"/>
      <c r="F275" s="647"/>
      <c r="G275" s="486"/>
      <c r="H275" s="486"/>
      <c r="I275" s="486"/>
      <c r="J275" s="486"/>
      <c r="K275" s="486"/>
      <c r="L275" s="487"/>
      <c r="M275" s="488"/>
      <c r="N275" s="486"/>
      <c r="O275" s="487"/>
      <c r="P275" s="486"/>
      <c r="Q275" s="357"/>
      <c r="R275" s="357"/>
      <c r="S275" s="486"/>
      <c r="T275" s="487"/>
      <c r="U275" s="487"/>
      <c r="V275" s="486"/>
      <c r="W275" s="486"/>
      <c r="X275" s="486"/>
      <c r="Y275" s="486"/>
      <c r="Z275" s="486"/>
      <c r="AA275" s="486"/>
      <c r="AB275" s="486"/>
      <c r="AC275" s="486"/>
      <c r="AD275" s="486"/>
      <c r="AE275" s="486"/>
      <c r="AF275" s="486"/>
      <c r="AG275" s="486"/>
      <c r="AH275" s="486"/>
      <c r="AI275" s="486"/>
      <c r="AJ275" s="486"/>
      <c r="AK275" s="486"/>
      <c r="AL275" s="486"/>
      <c r="AM275" s="486"/>
      <c r="AN275" s="486"/>
      <c r="AO275" s="486"/>
      <c r="AP275" s="486"/>
      <c r="AQ275" s="486"/>
      <c r="AR275" s="486"/>
      <c r="AS275" s="486"/>
      <c r="AT275" s="486"/>
      <c r="AU275" s="486"/>
      <c r="AV275" s="486"/>
      <c r="AW275" s="486"/>
      <c r="AX275" s="486"/>
      <c r="AY275" s="486"/>
      <c r="AZ275" s="486"/>
      <c r="BA275" s="486"/>
      <c r="BB275" s="486"/>
    </row>
    <row r="276" spans="2:54" ht="18" customHeight="1">
      <c r="B276" s="486"/>
      <c r="C276" s="486"/>
      <c r="D276" s="486"/>
      <c r="E276" s="647"/>
      <c r="F276" s="647"/>
      <c r="G276" s="486"/>
      <c r="H276" s="486"/>
      <c r="I276" s="486"/>
      <c r="J276" s="486"/>
      <c r="K276" s="486"/>
      <c r="L276" s="487"/>
      <c r="M276" s="488"/>
      <c r="N276" s="486"/>
      <c r="O276" s="487"/>
      <c r="P276" s="486"/>
      <c r="Q276" s="357"/>
      <c r="R276" s="357"/>
      <c r="S276" s="486"/>
      <c r="T276" s="487"/>
      <c r="U276" s="487"/>
      <c r="V276" s="486"/>
      <c r="W276" s="486"/>
      <c r="X276" s="486"/>
      <c r="Y276" s="486"/>
      <c r="Z276" s="486"/>
      <c r="AA276" s="486"/>
      <c r="AB276" s="486"/>
      <c r="AC276" s="486"/>
      <c r="AD276" s="486"/>
      <c r="AE276" s="486"/>
      <c r="AF276" s="486"/>
      <c r="AG276" s="486"/>
      <c r="AH276" s="486"/>
      <c r="AI276" s="486"/>
      <c r="AJ276" s="486"/>
      <c r="AK276" s="486"/>
      <c r="AL276" s="486"/>
      <c r="AM276" s="486"/>
      <c r="AN276" s="486"/>
      <c r="AO276" s="486"/>
      <c r="AP276" s="486"/>
      <c r="AQ276" s="486"/>
      <c r="AR276" s="486"/>
      <c r="AS276" s="486"/>
      <c r="AT276" s="486"/>
      <c r="AU276" s="486"/>
      <c r="AV276" s="486"/>
      <c r="AW276" s="486"/>
      <c r="AX276" s="486"/>
      <c r="AY276" s="486"/>
      <c r="AZ276" s="486"/>
      <c r="BA276" s="486"/>
      <c r="BB276" s="486"/>
    </row>
    <row r="277" spans="2:54" ht="18" customHeight="1">
      <c r="B277" s="486"/>
      <c r="C277" s="486"/>
      <c r="D277" s="486"/>
      <c r="E277" s="647"/>
      <c r="F277" s="647"/>
      <c r="G277" s="486"/>
      <c r="H277" s="486"/>
      <c r="I277" s="486"/>
      <c r="J277" s="486"/>
      <c r="K277" s="486"/>
      <c r="L277" s="487"/>
      <c r="M277" s="488"/>
      <c r="N277" s="486"/>
      <c r="O277" s="487"/>
      <c r="P277" s="486"/>
      <c r="Q277" s="357"/>
      <c r="R277" s="357"/>
      <c r="S277" s="486"/>
      <c r="T277" s="487"/>
      <c r="U277" s="487"/>
      <c r="V277" s="486"/>
      <c r="W277" s="486"/>
      <c r="X277" s="486"/>
      <c r="Y277" s="486"/>
      <c r="Z277" s="486"/>
      <c r="AA277" s="486"/>
      <c r="AB277" s="486"/>
      <c r="AC277" s="486"/>
      <c r="AD277" s="486"/>
      <c r="AE277" s="486"/>
      <c r="AF277" s="486"/>
      <c r="AG277" s="486"/>
      <c r="AH277" s="486"/>
      <c r="AI277" s="486"/>
      <c r="AJ277" s="486"/>
      <c r="AK277" s="486"/>
      <c r="AL277" s="486"/>
      <c r="AM277" s="486"/>
      <c r="AN277" s="486"/>
      <c r="AO277" s="486"/>
      <c r="AP277" s="486"/>
      <c r="AQ277" s="486"/>
      <c r="AR277" s="486"/>
      <c r="AS277" s="486"/>
      <c r="AT277" s="486"/>
      <c r="AU277" s="486"/>
      <c r="AV277" s="486"/>
      <c r="AW277" s="486"/>
      <c r="AX277" s="486"/>
      <c r="AY277" s="486"/>
      <c r="AZ277" s="486"/>
      <c r="BA277" s="486"/>
      <c r="BB277" s="486"/>
    </row>
    <row r="278" spans="2:54" ht="18" customHeight="1">
      <c r="B278" s="486"/>
      <c r="C278" s="486"/>
      <c r="D278" s="486"/>
      <c r="E278" s="647"/>
      <c r="F278" s="647"/>
      <c r="G278" s="486"/>
      <c r="H278" s="486"/>
      <c r="I278" s="486"/>
      <c r="J278" s="486"/>
      <c r="K278" s="486"/>
      <c r="L278" s="487"/>
      <c r="M278" s="488"/>
      <c r="N278" s="486"/>
      <c r="O278" s="487"/>
      <c r="P278" s="486"/>
      <c r="Q278" s="357"/>
      <c r="R278" s="357"/>
      <c r="S278" s="486"/>
      <c r="T278" s="487"/>
      <c r="U278" s="487"/>
      <c r="V278" s="486"/>
      <c r="W278" s="486"/>
      <c r="X278" s="486"/>
      <c r="Y278" s="486"/>
      <c r="Z278" s="486"/>
      <c r="AA278" s="486"/>
      <c r="AB278" s="486"/>
      <c r="AC278" s="486"/>
      <c r="AD278" s="486"/>
      <c r="AE278" s="486"/>
      <c r="AF278" s="486"/>
      <c r="AG278" s="486"/>
      <c r="AH278" s="486"/>
      <c r="AI278" s="486"/>
      <c r="AJ278" s="486"/>
      <c r="AK278" s="486"/>
      <c r="AL278" s="486"/>
      <c r="AM278" s="486"/>
      <c r="AN278" s="486"/>
      <c r="AO278" s="486"/>
      <c r="AP278" s="486"/>
      <c r="AQ278" s="486"/>
      <c r="AR278" s="486"/>
      <c r="AS278" s="486"/>
      <c r="AT278" s="486"/>
      <c r="AU278" s="486"/>
      <c r="AV278" s="486"/>
      <c r="AW278" s="486"/>
      <c r="AX278" s="486"/>
      <c r="AY278" s="486"/>
      <c r="AZ278" s="486"/>
      <c r="BA278" s="486"/>
      <c r="BB278" s="486"/>
    </row>
    <row r="279" spans="2:54" ht="18" customHeight="1">
      <c r="B279" s="486"/>
      <c r="C279" s="486"/>
      <c r="D279" s="486"/>
      <c r="E279" s="647"/>
      <c r="F279" s="647"/>
      <c r="G279" s="486"/>
      <c r="H279" s="486"/>
      <c r="I279" s="486"/>
      <c r="J279" s="486"/>
      <c r="K279" s="486"/>
      <c r="L279" s="487"/>
      <c r="M279" s="488"/>
      <c r="N279" s="486"/>
      <c r="O279" s="487"/>
      <c r="P279" s="486"/>
      <c r="Q279" s="357"/>
      <c r="R279" s="357"/>
      <c r="S279" s="486"/>
      <c r="T279" s="487"/>
      <c r="U279" s="487"/>
      <c r="V279" s="486"/>
      <c r="W279" s="486"/>
      <c r="X279" s="486"/>
      <c r="Y279" s="486"/>
      <c r="Z279" s="486"/>
      <c r="AA279" s="486"/>
      <c r="AB279" s="486"/>
      <c r="AC279" s="486"/>
      <c r="AD279" s="486"/>
      <c r="AE279" s="486"/>
      <c r="AF279" s="486"/>
      <c r="AG279" s="486"/>
      <c r="AH279" s="486"/>
      <c r="AI279" s="486"/>
      <c r="AJ279" s="486"/>
      <c r="AK279" s="486"/>
      <c r="AL279" s="486"/>
      <c r="AM279" s="486"/>
      <c r="AN279" s="486"/>
      <c r="AO279" s="486"/>
      <c r="AP279" s="486"/>
      <c r="AQ279" s="486"/>
      <c r="AR279" s="486"/>
      <c r="AS279" s="486"/>
      <c r="AT279" s="486"/>
      <c r="AU279" s="486"/>
      <c r="AV279" s="486"/>
      <c r="AW279" s="486"/>
      <c r="AX279" s="486"/>
      <c r="AY279" s="486"/>
      <c r="AZ279" s="486"/>
      <c r="BA279" s="486"/>
      <c r="BB279" s="486"/>
    </row>
    <row r="280" spans="2:54" ht="18" customHeight="1">
      <c r="B280" s="486"/>
      <c r="C280" s="486"/>
      <c r="D280" s="486"/>
      <c r="E280" s="647"/>
      <c r="F280" s="647"/>
      <c r="G280" s="486"/>
      <c r="H280" s="486"/>
      <c r="I280" s="486"/>
      <c r="J280" s="486"/>
      <c r="K280" s="486"/>
      <c r="L280" s="487"/>
      <c r="M280" s="488"/>
      <c r="N280" s="486"/>
      <c r="O280" s="487"/>
      <c r="P280" s="486"/>
      <c r="Q280" s="357"/>
      <c r="R280" s="357"/>
      <c r="S280" s="486"/>
      <c r="T280" s="487"/>
      <c r="U280" s="487"/>
      <c r="V280" s="486"/>
      <c r="W280" s="486"/>
      <c r="X280" s="486"/>
      <c r="Y280" s="486"/>
      <c r="Z280" s="486"/>
      <c r="AA280" s="486"/>
      <c r="AB280" s="486"/>
      <c r="AC280" s="486"/>
      <c r="AD280" s="486"/>
      <c r="AE280" s="486"/>
      <c r="AF280" s="486"/>
      <c r="AG280" s="486"/>
      <c r="AH280" s="486"/>
      <c r="AI280" s="486"/>
      <c r="AJ280" s="486"/>
      <c r="AK280" s="486"/>
      <c r="AL280" s="486"/>
      <c r="AM280" s="486"/>
      <c r="AN280" s="486"/>
      <c r="AO280" s="486"/>
      <c r="AP280" s="486"/>
      <c r="AQ280" s="486"/>
      <c r="AR280" s="486"/>
      <c r="AS280" s="486"/>
      <c r="AT280" s="486"/>
      <c r="AU280" s="486"/>
      <c r="AV280" s="486"/>
      <c r="AW280" s="486"/>
      <c r="AX280" s="486"/>
      <c r="AY280" s="486"/>
      <c r="AZ280" s="486"/>
      <c r="BA280" s="486"/>
      <c r="BB280" s="486"/>
    </row>
    <row r="281" spans="2:54" ht="18" customHeight="1">
      <c r="B281" s="486"/>
      <c r="C281" s="486"/>
      <c r="D281" s="486"/>
      <c r="E281" s="647"/>
      <c r="F281" s="647"/>
      <c r="G281" s="486"/>
      <c r="H281" s="486"/>
      <c r="I281" s="486"/>
      <c r="J281" s="486"/>
      <c r="K281" s="486"/>
      <c r="L281" s="487"/>
      <c r="M281" s="488"/>
      <c r="N281" s="486"/>
      <c r="O281" s="487"/>
      <c r="P281" s="486"/>
      <c r="Q281" s="357"/>
      <c r="R281" s="357"/>
      <c r="S281" s="486"/>
      <c r="T281" s="487"/>
      <c r="U281" s="487"/>
      <c r="V281" s="486"/>
      <c r="W281" s="486"/>
      <c r="X281" s="486"/>
      <c r="Y281" s="486"/>
      <c r="Z281" s="486"/>
      <c r="AA281" s="486"/>
      <c r="AB281" s="486"/>
      <c r="AC281" s="486"/>
      <c r="AD281" s="486"/>
      <c r="AE281" s="486"/>
      <c r="AF281" s="486"/>
      <c r="AG281" s="486"/>
      <c r="AH281" s="486"/>
      <c r="AI281" s="486"/>
      <c r="AJ281" s="486"/>
      <c r="AK281" s="486"/>
      <c r="AL281" s="486"/>
      <c r="AM281" s="486"/>
      <c r="AN281" s="486"/>
      <c r="AO281" s="486"/>
      <c r="AP281" s="486"/>
      <c r="AQ281" s="486"/>
      <c r="AR281" s="486"/>
      <c r="AS281" s="486"/>
      <c r="AT281" s="486"/>
      <c r="AU281" s="486"/>
      <c r="AV281" s="486"/>
      <c r="AW281" s="486"/>
      <c r="AX281" s="486"/>
      <c r="AY281" s="486"/>
      <c r="AZ281" s="486"/>
      <c r="BA281" s="486"/>
      <c r="BB281" s="486"/>
    </row>
    <row r="282" spans="2:54" ht="18" customHeight="1">
      <c r="B282" s="486"/>
      <c r="C282" s="486"/>
      <c r="D282" s="486"/>
      <c r="E282" s="647"/>
      <c r="F282" s="647"/>
      <c r="G282" s="486"/>
      <c r="H282" s="486"/>
      <c r="I282" s="486"/>
      <c r="J282" s="486"/>
      <c r="K282" s="486"/>
      <c r="L282" s="487"/>
      <c r="M282" s="488"/>
      <c r="N282" s="486"/>
      <c r="O282" s="487"/>
      <c r="P282" s="486"/>
      <c r="Q282" s="357"/>
      <c r="R282" s="357"/>
      <c r="S282" s="486"/>
      <c r="T282" s="487"/>
      <c r="U282" s="487"/>
      <c r="V282" s="486"/>
      <c r="W282" s="486"/>
      <c r="X282" s="486"/>
      <c r="Y282" s="486"/>
      <c r="Z282" s="486"/>
      <c r="AA282" s="486"/>
      <c r="AB282" s="486"/>
      <c r="AC282" s="486"/>
      <c r="AD282" s="486"/>
      <c r="AE282" s="486"/>
      <c r="AF282" s="486"/>
      <c r="AG282" s="486"/>
      <c r="AH282" s="486"/>
      <c r="AI282" s="486"/>
      <c r="AJ282" s="486"/>
      <c r="AK282" s="486"/>
      <c r="AL282" s="486"/>
      <c r="AM282" s="486"/>
      <c r="AN282" s="486"/>
      <c r="AO282" s="486"/>
      <c r="AP282" s="486"/>
      <c r="AQ282" s="486"/>
      <c r="AR282" s="486"/>
      <c r="AS282" s="486"/>
      <c r="AT282" s="486"/>
      <c r="AU282" s="486"/>
      <c r="AV282" s="486"/>
      <c r="AW282" s="486"/>
      <c r="AX282" s="486"/>
      <c r="AY282" s="486"/>
      <c r="AZ282" s="486"/>
      <c r="BA282" s="486"/>
      <c r="BB282" s="486"/>
    </row>
    <row r="283" spans="2:54" ht="18" customHeight="1">
      <c r="B283" s="486"/>
      <c r="C283" s="486"/>
      <c r="D283" s="486"/>
      <c r="E283" s="647"/>
      <c r="F283" s="647"/>
      <c r="G283" s="486"/>
      <c r="H283" s="486"/>
      <c r="I283" s="486"/>
      <c r="J283" s="486"/>
      <c r="K283" s="486"/>
      <c r="L283" s="487"/>
      <c r="M283" s="488"/>
      <c r="N283" s="486"/>
      <c r="O283" s="487"/>
      <c r="P283" s="486"/>
      <c r="Q283" s="357"/>
      <c r="R283" s="357"/>
      <c r="S283" s="486"/>
      <c r="T283" s="487"/>
      <c r="U283" s="487"/>
      <c r="V283" s="486"/>
      <c r="W283" s="486"/>
      <c r="X283" s="486"/>
      <c r="Y283" s="486"/>
      <c r="Z283" s="486"/>
      <c r="AA283" s="486"/>
      <c r="AB283" s="486"/>
      <c r="AC283" s="486"/>
      <c r="AD283" s="486"/>
      <c r="AE283" s="486"/>
      <c r="AF283" s="486"/>
      <c r="AG283" s="486"/>
      <c r="AH283" s="486"/>
      <c r="AI283" s="486"/>
      <c r="AJ283" s="486"/>
      <c r="AK283" s="486"/>
      <c r="AL283" s="486"/>
      <c r="AM283" s="486"/>
      <c r="AN283" s="486"/>
      <c r="AO283" s="486"/>
      <c r="AP283" s="486"/>
      <c r="AQ283" s="486"/>
      <c r="AR283" s="486"/>
      <c r="AS283" s="486"/>
      <c r="AT283" s="486"/>
      <c r="AU283" s="486"/>
      <c r="AV283" s="486"/>
      <c r="AW283" s="486"/>
      <c r="AX283" s="486"/>
      <c r="AY283" s="486"/>
      <c r="AZ283" s="486"/>
      <c r="BA283" s="486"/>
      <c r="BB283" s="486"/>
    </row>
    <row r="284" spans="2:54" ht="18" customHeight="1">
      <c r="B284" s="486"/>
      <c r="C284" s="486"/>
      <c r="D284" s="486"/>
      <c r="E284" s="647"/>
      <c r="F284" s="647"/>
      <c r="G284" s="486"/>
      <c r="H284" s="486"/>
      <c r="I284" s="486"/>
      <c r="J284" s="486"/>
      <c r="K284" s="486"/>
      <c r="L284" s="487"/>
      <c r="M284" s="488"/>
      <c r="N284" s="486"/>
      <c r="O284" s="487"/>
      <c r="P284" s="486"/>
      <c r="Q284" s="357"/>
      <c r="R284" s="357"/>
      <c r="S284" s="486"/>
      <c r="T284" s="487"/>
      <c r="U284" s="487"/>
      <c r="V284" s="486"/>
      <c r="W284" s="486"/>
      <c r="X284" s="486"/>
      <c r="Y284" s="486"/>
      <c r="Z284" s="486"/>
      <c r="AA284" s="486"/>
      <c r="AB284" s="486"/>
      <c r="AC284" s="486"/>
      <c r="AD284" s="486"/>
      <c r="AE284" s="486"/>
      <c r="AF284" s="486"/>
      <c r="AG284" s="486"/>
      <c r="AH284" s="486"/>
      <c r="AI284" s="486"/>
      <c r="AJ284" s="486"/>
      <c r="AK284" s="486"/>
      <c r="AL284" s="486"/>
      <c r="AM284" s="486"/>
      <c r="AN284" s="486"/>
      <c r="AO284" s="486"/>
      <c r="AP284" s="486"/>
      <c r="AQ284" s="486"/>
      <c r="AR284" s="486"/>
      <c r="AS284" s="486"/>
      <c r="AT284" s="486"/>
      <c r="AU284" s="486"/>
      <c r="AV284" s="486"/>
      <c r="AW284" s="486"/>
      <c r="AX284" s="486"/>
      <c r="AY284" s="486"/>
      <c r="AZ284" s="486"/>
      <c r="BA284" s="486"/>
      <c r="BB284" s="486"/>
    </row>
    <row r="285" spans="2:54" ht="18" customHeight="1">
      <c r="B285" s="486"/>
      <c r="C285" s="486"/>
      <c r="D285" s="486"/>
      <c r="E285" s="647"/>
      <c r="F285" s="647"/>
      <c r="G285" s="486"/>
      <c r="H285" s="486"/>
      <c r="I285" s="486"/>
      <c r="J285" s="486"/>
      <c r="K285" s="486"/>
      <c r="L285" s="487"/>
      <c r="M285" s="488"/>
      <c r="N285" s="486"/>
      <c r="O285" s="487"/>
      <c r="P285" s="486"/>
      <c r="Q285" s="357"/>
      <c r="R285" s="357"/>
      <c r="S285" s="486"/>
      <c r="T285" s="487"/>
      <c r="U285" s="487"/>
      <c r="V285" s="486"/>
      <c r="W285" s="486"/>
      <c r="X285" s="486"/>
      <c r="Y285" s="486"/>
      <c r="Z285" s="486"/>
      <c r="AA285" s="486"/>
      <c r="AB285" s="486"/>
      <c r="AC285" s="486"/>
      <c r="AD285" s="486"/>
      <c r="AE285" s="486"/>
      <c r="AF285" s="486"/>
      <c r="AG285" s="486"/>
      <c r="AH285" s="486"/>
      <c r="AI285" s="486"/>
      <c r="AJ285" s="486"/>
      <c r="AK285" s="486"/>
      <c r="AL285" s="486"/>
      <c r="AM285" s="486"/>
      <c r="AN285" s="486"/>
      <c r="AO285" s="486"/>
      <c r="AP285" s="486"/>
      <c r="AQ285" s="486"/>
      <c r="AR285" s="486"/>
      <c r="AS285" s="486"/>
      <c r="AT285" s="486"/>
      <c r="AU285" s="486"/>
      <c r="AV285" s="486"/>
      <c r="AW285" s="486"/>
      <c r="AX285" s="486"/>
      <c r="AY285" s="486"/>
      <c r="AZ285" s="486"/>
      <c r="BA285" s="486"/>
      <c r="BB285" s="486"/>
    </row>
    <row r="286" spans="2:54" ht="18" customHeight="1">
      <c r="B286" s="486"/>
      <c r="C286" s="486"/>
      <c r="D286" s="486"/>
      <c r="E286" s="647"/>
      <c r="F286" s="647"/>
      <c r="G286" s="486"/>
      <c r="H286" s="486"/>
      <c r="I286" s="486"/>
      <c r="J286" s="486"/>
      <c r="K286" s="486"/>
      <c r="L286" s="487"/>
      <c r="M286" s="488"/>
      <c r="N286" s="486"/>
      <c r="O286" s="487"/>
      <c r="P286" s="486"/>
      <c r="Q286" s="357"/>
      <c r="R286" s="357"/>
      <c r="S286" s="486"/>
      <c r="T286" s="487"/>
      <c r="U286" s="487"/>
      <c r="V286" s="486"/>
      <c r="W286" s="486"/>
      <c r="X286" s="486"/>
      <c r="Y286" s="486"/>
      <c r="Z286" s="486"/>
      <c r="AA286" s="486"/>
      <c r="AB286" s="486"/>
      <c r="AC286" s="486"/>
      <c r="AD286" s="486"/>
      <c r="AE286" s="486"/>
      <c r="AF286" s="486"/>
      <c r="AG286" s="486"/>
      <c r="AH286" s="486"/>
      <c r="AI286" s="486"/>
      <c r="AJ286" s="486"/>
      <c r="AK286" s="486"/>
      <c r="AL286" s="486"/>
      <c r="AM286" s="486"/>
      <c r="AN286" s="486"/>
      <c r="AO286" s="486"/>
      <c r="AP286" s="486"/>
      <c r="AQ286" s="486"/>
      <c r="AR286" s="486"/>
      <c r="AS286" s="486"/>
      <c r="AT286" s="486"/>
      <c r="AU286" s="486"/>
      <c r="AV286" s="486"/>
      <c r="AW286" s="486"/>
      <c r="AX286" s="486"/>
      <c r="AY286" s="486"/>
      <c r="AZ286" s="486"/>
      <c r="BA286" s="486"/>
      <c r="BB286" s="486"/>
    </row>
    <row r="287" spans="2:54" ht="18" customHeight="1">
      <c r="B287" s="486"/>
      <c r="C287" s="486"/>
      <c r="D287" s="486"/>
      <c r="E287" s="647"/>
      <c r="F287" s="647"/>
      <c r="G287" s="486"/>
      <c r="H287" s="486"/>
      <c r="I287" s="486"/>
      <c r="J287" s="486"/>
      <c r="K287" s="486"/>
      <c r="L287" s="487"/>
      <c r="M287" s="488"/>
      <c r="N287" s="486"/>
      <c r="O287" s="487"/>
      <c r="P287" s="486"/>
      <c r="Q287" s="357"/>
      <c r="R287" s="357"/>
      <c r="S287" s="486"/>
      <c r="T287" s="487"/>
      <c r="U287" s="487"/>
      <c r="V287" s="486"/>
      <c r="W287" s="486"/>
      <c r="X287" s="486"/>
      <c r="Y287" s="486"/>
      <c r="Z287" s="486"/>
      <c r="AA287" s="486"/>
      <c r="AB287" s="486"/>
      <c r="AC287" s="486"/>
      <c r="AD287" s="486"/>
      <c r="AE287" s="486"/>
      <c r="AF287" s="486"/>
      <c r="AG287" s="486"/>
      <c r="AH287" s="486"/>
      <c r="AI287" s="486"/>
      <c r="AJ287" s="486"/>
      <c r="AK287" s="486"/>
      <c r="AL287" s="486"/>
      <c r="AM287" s="486"/>
      <c r="AN287" s="486"/>
      <c r="AO287" s="486"/>
      <c r="AP287" s="486"/>
      <c r="AQ287" s="486"/>
      <c r="AR287" s="486"/>
      <c r="AS287" s="486"/>
      <c r="AT287" s="486"/>
      <c r="AU287" s="486"/>
      <c r="AV287" s="486"/>
      <c r="AW287" s="486"/>
      <c r="AX287" s="486"/>
      <c r="AY287" s="486"/>
      <c r="AZ287" s="486"/>
      <c r="BA287" s="486"/>
      <c r="BB287" s="486"/>
    </row>
    <row r="288" spans="2:54" ht="18" customHeight="1">
      <c r="B288" s="486"/>
      <c r="C288" s="486"/>
      <c r="D288" s="486"/>
      <c r="E288" s="647"/>
      <c r="F288" s="647"/>
      <c r="G288" s="486"/>
      <c r="H288" s="486"/>
      <c r="I288" s="486"/>
      <c r="J288" s="486"/>
      <c r="K288" s="486"/>
      <c r="L288" s="487"/>
      <c r="M288" s="488"/>
      <c r="N288" s="486"/>
      <c r="O288" s="487"/>
      <c r="P288" s="486"/>
      <c r="Q288" s="357"/>
      <c r="R288" s="357"/>
      <c r="S288" s="486"/>
      <c r="T288" s="487"/>
      <c r="U288" s="487"/>
      <c r="V288" s="486"/>
      <c r="W288" s="486"/>
      <c r="X288" s="486"/>
      <c r="Y288" s="486"/>
      <c r="Z288" s="486"/>
      <c r="AA288" s="486"/>
      <c r="AB288" s="486"/>
      <c r="AC288" s="486"/>
      <c r="AD288" s="486"/>
      <c r="AE288" s="486"/>
      <c r="AF288" s="486"/>
      <c r="AG288" s="486"/>
      <c r="AH288" s="486"/>
      <c r="AI288" s="486"/>
      <c r="AJ288" s="486"/>
      <c r="AK288" s="486"/>
      <c r="AL288" s="486"/>
      <c r="AM288" s="486"/>
      <c r="AN288" s="486"/>
      <c r="AO288" s="486"/>
      <c r="AP288" s="486"/>
      <c r="AQ288" s="486"/>
      <c r="AR288" s="486"/>
      <c r="AS288" s="486"/>
      <c r="AT288" s="486"/>
      <c r="AU288" s="486"/>
      <c r="AV288" s="486"/>
      <c r="AW288" s="486"/>
      <c r="AX288" s="486"/>
      <c r="AY288" s="486"/>
      <c r="AZ288" s="486"/>
      <c r="BA288" s="486"/>
      <c r="BB288" s="486"/>
    </row>
    <row r="289" spans="2:54" ht="18" customHeight="1">
      <c r="B289" s="486"/>
      <c r="C289" s="486"/>
      <c r="D289" s="486"/>
      <c r="E289" s="647"/>
      <c r="F289" s="647"/>
      <c r="G289" s="486"/>
      <c r="H289" s="486"/>
      <c r="I289" s="486"/>
      <c r="J289" s="486"/>
      <c r="K289" s="486"/>
      <c r="L289" s="487"/>
      <c r="M289" s="488"/>
      <c r="N289" s="486"/>
      <c r="O289" s="487"/>
      <c r="P289" s="486"/>
      <c r="Q289" s="357"/>
      <c r="R289" s="357"/>
      <c r="S289" s="486"/>
      <c r="T289" s="487"/>
      <c r="U289" s="487"/>
      <c r="V289" s="486"/>
      <c r="W289" s="486"/>
      <c r="X289" s="486"/>
      <c r="Y289" s="486"/>
      <c r="Z289" s="486"/>
      <c r="AA289" s="486"/>
      <c r="AB289" s="486"/>
      <c r="AC289" s="486"/>
      <c r="AD289" s="486"/>
      <c r="AE289" s="486"/>
      <c r="AF289" s="486"/>
      <c r="AG289" s="486"/>
      <c r="AH289" s="486"/>
      <c r="AI289" s="486"/>
      <c r="AJ289" s="486"/>
      <c r="AK289" s="486"/>
      <c r="AL289" s="486"/>
      <c r="AM289" s="486"/>
      <c r="AN289" s="486"/>
      <c r="AO289" s="486"/>
      <c r="AP289" s="486"/>
      <c r="AQ289" s="486"/>
      <c r="AR289" s="486"/>
      <c r="AS289" s="486"/>
      <c r="AT289" s="486"/>
      <c r="AU289" s="486"/>
      <c r="AV289" s="486"/>
      <c r="AW289" s="486"/>
      <c r="AX289" s="486"/>
      <c r="AY289" s="486"/>
      <c r="AZ289" s="486"/>
      <c r="BA289" s="486"/>
      <c r="BB289" s="486"/>
    </row>
    <row r="290" spans="2:54" ht="18" customHeight="1">
      <c r="B290" s="486"/>
      <c r="C290" s="486"/>
      <c r="D290" s="486"/>
      <c r="E290" s="647"/>
      <c r="F290" s="647"/>
      <c r="G290" s="486"/>
      <c r="H290" s="486"/>
      <c r="I290" s="486"/>
      <c r="J290" s="486"/>
      <c r="K290" s="486"/>
      <c r="L290" s="487"/>
      <c r="M290" s="488"/>
      <c r="N290" s="486"/>
      <c r="O290" s="487"/>
      <c r="P290" s="486"/>
      <c r="Q290" s="357"/>
      <c r="R290" s="357"/>
      <c r="S290" s="486"/>
      <c r="T290" s="487"/>
      <c r="U290" s="487"/>
      <c r="V290" s="486"/>
      <c r="W290" s="486"/>
      <c r="X290" s="486"/>
      <c r="Y290" s="486"/>
      <c r="Z290" s="486"/>
      <c r="AA290" s="486"/>
      <c r="AB290" s="486"/>
      <c r="AC290" s="486"/>
      <c r="AD290" s="486"/>
      <c r="AE290" s="486"/>
      <c r="AF290" s="486"/>
      <c r="AG290" s="486"/>
      <c r="AH290" s="486"/>
      <c r="AI290" s="486"/>
      <c r="AJ290" s="486"/>
      <c r="AK290" s="486"/>
      <c r="AL290" s="486"/>
      <c r="AM290" s="486"/>
      <c r="AN290" s="486"/>
      <c r="AO290" s="486"/>
      <c r="AP290" s="486"/>
      <c r="AQ290" s="486"/>
      <c r="AR290" s="486"/>
      <c r="AS290" s="486"/>
      <c r="AT290" s="486"/>
      <c r="AU290" s="486"/>
      <c r="AV290" s="486"/>
      <c r="AW290" s="486"/>
      <c r="AX290" s="486"/>
      <c r="AY290" s="486"/>
      <c r="AZ290" s="486"/>
      <c r="BA290" s="486"/>
      <c r="BB290" s="486"/>
    </row>
    <row r="291" spans="2:54" ht="18" customHeight="1">
      <c r="B291" s="486"/>
      <c r="C291" s="486"/>
      <c r="D291" s="486"/>
      <c r="E291" s="647"/>
      <c r="F291" s="647"/>
      <c r="G291" s="486"/>
      <c r="H291" s="486"/>
      <c r="I291" s="486"/>
      <c r="J291" s="486"/>
      <c r="K291" s="486"/>
      <c r="L291" s="487"/>
      <c r="M291" s="488"/>
      <c r="N291" s="486"/>
      <c r="O291" s="487"/>
      <c r="P291" s="486"/>
      <c r="Q291" s="357"/>
      <c r="R291" s="357"/>
      <c r="S291" s="486"/>
      <c r="T291" s="487"/>
      <c r="U291" s="487"/>
      <c r="V291" s="486"/>
      <c r="W291" s="486"/>
      <c r="X291" s="486"/>
      <c r="Y291" s="486"/>
      <c r="Z291" s="486"/>
      <c r="AA291" s="486"/>
      <c r="AB291" s="486"/>
      <c r="AC291" s="486"/>
      <c r="AD291" s="486"/>
      <c r="AE291" s="486"/>
      <c r="AF291" s="486"/>
      <c r="AG291" s="486"/>
      <c r="AH291" s="486"/>
      <c r="AI291" s="486"/>
      <c r="AJ291" s="486"/>
      <c r="AK291" s="486"/>
      <c r="AL291" s="486"/>
      <c r="AM291" s="486"/>
      <c r="AN291" s="486"/>
      <c r="AO291" s="486"/>
      <c r="AP291" s="486"/>
      <c r="AQ291" s="486"/>
      <c r="AR291" s="486"/>
      <c r="AS291" s="486"/>
      <c r="AT291" s="486"/>
      <c r="AU291" s="486"/>
      <c r="AV291" s="486"/>
      <c r="AW291" s="486"/>
      <c r="AX291" s="486"/>
      <c r="AY291" s="486"/>
      <c r="AZ291" s="486"/>
      <c r="BA291" s="486"/>
      <c r="BB291" s="486"/>
    </row>
    <row r="292" spans="2:54" ht="18" customHeight="1">
      <c r="B292" s="486"/>
      <c r="C292" s="486"/>
      <c r="D292" s="486"/>
      <c r="E292" s="647"/>
      <c r="F292" s="647"/>
      <c r="G292" s="486"/>
      <c r="H292" s="486"/>
      <c r="I292" s="486"/>
      <c r="J292" s="486"/>
      <c r="K292" s="486"/>
      <c r="L292" s="487"/>
      <c r="M292" s="488"/>
      <c r="N292" s="486"/>
      <c r="O292" s="487"/>
      <c r="P292" s="486"/>
      <c r="Q292" s="357"/>
      <c r="R292" s="357"/>
      <c r="S292" s="486"/>
      <c r="T292" s="487"/>
      <c r="U292" s="487"/>
      <c r="V292" s="486"/>
      <c r="W292" s="486"/>
      <c r="X292" s="486"/>
      <c r="Y292" s="486"/>
      <c r="Z292" s="486"/>
      <c r="AA292" s="486"/>
      <c r="AB292" s="486"/>
      <c r="AC292" s="486"/>
      <c r="AD292" s="486"/>
      <c r="AE292" s="486"/>
      <c r="AF292" s="486"/>
      <c r="AG292" s="486"/>
      <c r="AH292" s="486"/>
      <c r="AI292" s="486"/>
      <c r="AJ292" s="486"/>
      <c r="AK292" s="486"/>
      <c r="AL292" s="486"/>
      <c r="AM292" s="486"/>
      <c r="AN292" s="486"/>
      <c r="AO292" s="486"/>
      <c r="AP292" s="486"/>
      <c r="AQ292" s="486"/>
      <c r="AR292" s="486"/>
      <c r="AS292" s="486"/>
      <c r="AT292" s="486"/>
      <c r="AU292" s="486"/>
      <c r="AV292" s="486"/>
      <c r="AW292" s="486"/>
      <c r="AX292" s="486"/>
      <c r="AY292" s="486"/>
      <c r="AZ292" s="486"/>
      <c r="BA292" s="486"/>
      <c r="BB292" s="486"/>
    </row>
    <row r="293" spans="2:54" ht="18" customHeight="1">
      <c r="B293" s="486"/>
      <c r="C293" s="486"/>
      <c r="D293" s="486"/>
      <c r="E293" s="647"/>
      <c r="F293" s="647"/>
      <c r="G293" s="486"/>
      <c r="H293" s="486"/>
      <c r="I293" s="486"/>
      <c r="J293" s="486"/>
      <c r="K293" s="486"/>
      <c r="L293" s="487"/>
      <c r="M293" s="488"/>
      <c r="N293" s="486"/>
      <c r="O293" s="487"/>
      <c r="P293" s="486"/>
      <c r="Q293" s="357"/>
      <c r="R293" s="357"/>
      <c r="S293" s="486"/>
      <c r="T293" s="487"/>
      <c r="U293" s="487"/>
      <c r="V293" s="486"/>
      <c r="W293" s="486"/>
      <c r="X293" s="486"/>
      <c r="Y293" s="486"/>
      <c r="Z293" s="486"/>
      <c r="AA293" s="486"/>
      <c r="AB293" s="486"/>
      <c r="AC293" s="486"/>
      <c r="AD293" s="486"/>
      <c r="AE293" s="486"/>
      <c r="AF293" s="486"/>
      <c r="AG293" s="486"/>
      <c r="AH293" s="486"/>
      <c r="AI293" s="486"/>
      <c r="AJ293" s="486"/>
      <c r="AK293" s="486"/>
      <c r="AL293" s="486"/>
      <c r="AM293" s="486"/>
      <c r="AN293" s="486"/>
      <c r="AO293" s="486"/>
      <c r="AP293" s="486"/>
      <c r="AQ293" s="486"/>
      <c r="AR293" s="486"/>
      <c r="AS293" s="486"/>
      <c r="AT293" s="486"/>
      <c r="AU293" s="486"/>
      <c r="AV293" s="486"/>
      <c r="AW293" s="486"/>
      <c r="AX293" s="486"/>
      <c r="AY293" s="486"/>
      <c r="AZ293" s="486"/>
      <c r="BA293" s="486"/>
      <c r="BB293" s="486"/>
    </row>
    <row r="294" spans="2:54" ht="18" customHeight="1">
      <c r="B294" s="486"/>
      <c r="C294" s="486"/>
      <c r="D294" s="486"/>
      <c r="E294" s="647"/>
      <c r="F294" s="647"/>
      <c r="G294" s="486"/>
      <c r="H294" s="486"/>
      <c r="I294" s="486"/>
      <c r="J294" s="486"/>
      <c r="K294" s="486"/>
      <c r="L294" s="487"/>
      <c r="M294" s="488"/>
      <c r="N294" s="486"/>
      <c r="O294" s="487"/>
      <c r="P294" s="486"/>
      <c r="Q294" s="357"/>
      <c r="R294" s="357"/>
      <c r="S294" s="486"/>
      <c r="T294" s="487"/>
      <c r="U294" s="487"/>
      <c r="V294" s="486"/>
      <c r="W294" s="486"/>
      <c r="X294" s="486"/>
      <c r="Y294" s="486"/>
      <c r="Z294" s="486"/>
      <c r="AA294" s="486"/>
      <c r="AB294" s="486"/>
      <c r="AC294" s="486"/>
      <c r="AD294" s="486"/>
      <c r="AE294" s="486"/>
      <c r="AF294" s="486"/>
      <c r="AG294" s="486"/>
      <c r="AH294" s="486"/>
      <c r="AI294" s="486"/>
      <c r="AJ294" s="486"/>
      <c r="AK294" s="486"/>
      <c r="AL294" s="486"/>
      <c r="AM294" s="486"/>
      <c r="AN294" s="486"/>
      <c r="AO294" s="486"/>
      <c r="AP294" s="486"/>
      <c r="AQ294" s="486"/>
      <c r="AR294" s="486"/>
      <c r="AS294" s="486"/>
      <c r="AT294" s="486"/>
      <c r="AU294" s="486"/>
      <c r="AV294" s="486"/>
      <c r="AW294" s="486"/>
      <c r="AX294" s="486"/>
      <c r="AY294" s="486"/>
      <c r="AZ294" s="486"/>
      <c r="BA294" s="486"/>
      <c r="BB294" s="486"/>
    </row>
    <row r="295" spans="2:54" ht="18" customHeight="1">
      <c r="B295" s="486"/>
      <c r="C295" s="486"/>
      <c r="D295" s="486"/>
      <c r="E295" s="647"/>
      <c r="F295" s="647"/>
      <c r="G295" s="486"/>
      <c r="H295" s="486"/>
      <c r="I295" s="486"/>
      <c r="J295" s="486"/>
      <c r="K295" s="486"/>
      <c r="L295" s="487"/>
      <c r="M295" s="488"/>
      <c r="N295" s="486"/>
      <c r="O295" s="487"/>
      <c r="P295" s="486"/>
      <c r="Q295" s="357"/>
      <c r="R295" s="357"/>
      <c r="S295" s="486"/>
      <c r="T295" s="487"/>
      <c r="U295" s="487"/>
      <c r="V295" s="486"/>
      <c r="W295" s="486"/>
      <c r="X295" s="486"/>
      <c r="Y295" s="486"/>
      <c r="Z295" s="486"/>
      <c r="AA295" s="486"/>
      <c r="AB295" s="486"/>
      <c r="AC295" s="486"/>
      <c r="AD295" s="486"/>
      <c r="AE295" s="486"/>
      <c r="AF295" s="486"/>
      <c r="AG295" s="486"/>
      <c r="AH295" s="486"/>
      <c r="AI295" s="486"/>
      <c r="AJ295" s="486"/>
      <c r="AK295" s="486"/>
      <c r="AL295" s="486"/>
      <c r="AM295" s="486"/>
      <c r="AN295" s="486"/>
      <c r="AO295" s="486"/>
      <c r="AP295" s="486"/>
      <c r="AQ295" s="486"/>
      <c r="AR295" s="486"/>
      <c r="AS295" s="486"/>
      <c r="AT295" s="486"/>
      <c r="AU295" s="486"/>
      <c r="AV295" s="486"/>
      <c r="AW295" s="486"/>
      <c r="AX295" s="486"/>
      <c r="AY295" s="486"/>
      <c r="AZ295" s="486"/>
      <c r="BA295" s="486"/>
      <c r="BB295" s="486"/>
    </row>
    <row r="296" spans="2:54" ht="18" customHeight="1">
      <c r="B296" s="486"/>
      <c r="C296" s="486"/>
      <c r="D296" s="486"/>
      <c r="E296" s="647"/>
      <c r="F296" s="647"/>
      <c r="G296" s="486"/>
      <c r="H296" s="486"/>
      <c r="I296" s="486"/>
      <c r="J296" s="486"/>
      <c r="K296" s="486"/>
      <c r="L296" s="487"/>
      <c r="M296" s="488"/>
      <c r="N296" s="486"/>
      <c r="O296" s="487"/>
      <c r="P296" s="486"/>
      <c r="Q296" s="357"/>
      <c r="R296" s="357"/>
      <c r="S296" s="486"/>
      <c r="T296" s="487"/>
      <c r="U296" s="487"/>
      <c r="V296" s="486"/>
      <c r="W296" s="486"/>
      <c r="X296" s="486"/>
      <c r="Y296" s="486"/>
      <c r="Z296" s="486"/>
      <c r="AA296" s="486"/>
      <c r="AB296" s="486"/>
      <c r="AC296" s="486"/>
      <c r="AD296" s="486"/>
      <c r="AE296" s="486"/>
      <c r="AF296" s="486"/>
      <c r="AG296" s="486"/>
      <c r="AH296" s="486"/>
      <c r="AI296" s="486"/>
      <c r="AJ296" s="486"/>
      <c r="AK296" s="486"/>
      <c r="AL296" s="486"/>
      <c r="AM296" s="486"/>
      <c r="AN296" s="486"/>
      <c r="AO296" s="486"/>
      <c r="AP296" s="486"/>
      <c r="AQ296" s="486"/>
      <c r="AR296" s="486"/>
      <c r="AS296" s="486"/>
      <c r="AT296" s="486"/>
      <c r="AU296" s="486"/>
      <c r="AV296" s="486"/>
      <c r="AW296" s="486"/>
      <c r="AX296" s="486"/>
      <c r="AY296" s="486"/>
      <c r="AZ296" s="486"/>
      <c r="BA296" s="486"/>
      <c r="BB296" s="486"/>
    </row>
    <row r="297" spans="2:54" ht="18" customHeight="1">
      <c r="B297" s="486"/>
      <c r="C297" s="486"/>
      <c r="D297" s="486"/>
      <c r="E297" s="647"/>
      <c r="F297" s="647"/>
      <c r="G297" s="486"/>
      <c r="H297" s="486"/>
      <c r="I297" s="486"/>
      <c r="J297" s="486"/>
      <c r="K297" s="486"/>
      <c r="L297" s="487"/>
      <c r="M297" s="488"/>
      <c r="N297" s="486"/>
      <c r="O297" s="487"/>
      <c r="P297" s="486"/>
      <c r="Q297" s="357"/>
      <c r="R297" s="357"/>
      <c r="S297" s="486"/>
      <c r="T297" s="487"/>
      <c r="U297" s="487"/>
      <c r="V297" s="486"/>
      <c r="W297" s="486"/>
      <c r="X297" s="486"/>
      <c r="Y297" s="486"/>
      <c r="Z297" s="486"/>
      <c r="AA297" s="486"/>
      <c r="AB297" s="486"/>
      <c r="AC297" s="486"/>
      <c r="AD297" s="486"/>
      <c r="AE297" s="486"/>
      <c r="AF297" s="486"/>
      <c r="AG297" s="486"/>
      <c r="AH297" s="486"/>
      <c r="AI297" s="486"/>
      <c r="AJ297" s="486"/>
      <c r="AK297" s="486"/>
      <c r="AL297" s="486"/>
      <c r="AM297" s="486"/>
      <c r="AN297" s="486"/>
      <c r="AO297" s="486"/>
      <c r="AP297" s="486"/>
      <c r="AQ297" s="486"/>
      <c r="AR297" s="486"/>
      <c r="AS297" s="486"/>
      <c r="AT297" s="486"/>
      <c r="AU297" s="486"/>
      <c r="AV297" s="486"/>
      <c r="AW297" s="486"/>
      <c r="AX297" s="486"/>
      <c r="AY297" s="486"/>
      <c r="AZ297" s="486"/>
      <c r="BA297" s="486"/>
      <c r="BB297" s="486"/>
    </row>
    <row r="298" spans="2:54" ht="18" customHeight="1">
      <c r="B298" s="486"/>
      <c r="C298" s="486"/>
      <c r="D298" s="486"/>
      <c r="E298" s="647"/>
      <c r="F298" s="647"/>
      <c r="G298" s="486"/>
      <c r="H298" s="486"/>
      <c r="I298" s="486"/>
      <c r="J298" s="486"/>
      <c r="K298" s="486"/>
      <c r="L298" s="487"/>
      <c r="M298" s="488"/>
      <c r="N298" s="486"/>
      <c r="O298" s="487"/>
      <c r="P298" s="486"/>
      <c r="Q298" s="357"/>
      <c r="R298" s="357"/>
      <c r="S298" s="486"/>
      <c r="T298" s="487"/>
      <c r="U298" s="487"/>
      <c r="V298" s="486"/>
      <c r="W298" s="486"/>
      <c r="X298" s="486"/>
      <c r="Y298" s="486"/>
      <c r="Z298" s="486"/>
      <c r="AA298" s="486"/>
      <c r="AB298" s="486"/>
      <c r="AC298" s="486"/>
      <c r="AD298" s="486"/>
      <c r="AE298" s="486"/>
      <c r="AF298" s="486"/>
      <c r="AG298" s="486"/>
      <c r="AH298" s="486"/>
      <c r="AI298" s="486"/>
      <c r="AJ298" s="486"/>
      <c r="AK298" s="486"/>
      <c r="AL298" s="486"/>
      <c r="AM298" s="486"/>
      <c r="AN298" s="486"/>
      <c r="AO298" s="486"/>
      <c r="AP298" s="486"/>
      <c r="AQ298" s="486"/>
      <c r="AR298" s="486"/>
      <c r="AS298" s="486"/>
      <c r="AT298" s="486"/>
      <c r="AU298" s="486"/>
      <c r="AV298" s="486"/>
      <c r="AW298" s="486"/>
      <c r="AX298" s="486"/>
      <c r="AY298" s="486"/>
      <c r="AZ298" s="486"/>
      <c r="BA298" s="486"/>
      <c r="BB298" s="486"/>
    </row>
    <row r="299" spans="2:54" ht="18" customHeight="1">
      <c r="B299" s="486"/>
      <c r="C299" s="486"/>
      <c r="D299" s="486"/>
      <c r="E299" s="647"/>
      <c r="F299" s="647"/>
      <c r="G299" s="486"/>
      <c r="H299" s="486"/>
      <c r="I299" s="486"/>
      <c r="J299" s="486"/>
      <c r="K299" s="486"/>
      <c r="L299" s="487"/>
      <c r="M299" s="488"/>
      <c r="N299" s="486"/>
      <c r="O299" s="487"/>
      <c r="P299" s="486"/>
      <c r="Q299" s="357"/>
      <c r="R299" s="357"/>
      <c r="S299" s="486"/>
      <c r="T299" s="487"/>
      <c r="U299" s="487"/>
      <c r="V299" s="486"/>
      <c r="W299" s="486"/>
      <c r="X299" s="486"/>
      <c r="Y299" s="486"/>
      <c r="Z299" s="486"/>
      <c r="AA299" s="486"/>
      <c r="AB299" s="486"/>
      <c r="AC299" s="486"/>
      <c r="AD299" s="486"/>
      <c r="AE299" s="486"/>
      <c r="AF299" s="486"/>
      <c r="AG299" s="486"/>
      <c r="AH299" s="486"/>
      <c r="AI299" s="486"/>
      <c r="AJ299" s="486"/>
      <c r="AK299" s="486"/>
      <c r="AL299" s="486"/>
      <c r="AM299" s="486"/>
      <c r="AN299" s="486"/>
      <c r="AO299" s="486"/>
      <c r="AP299" s="486"/>
      <c r="AQ299" s="486"/>
      <c r="AR299" s="486"/>
      <c r="AS299" s="486"/>
      <c r="AT299" s="486"/>
      <c r="AU299" s="486"/>
      <c r="AV299" s="486"/>
      <c r="AW299" s="486"/>
      <c r="AX299" s="486"/>
      <c r="AY299" s="486"/>
      <c r="AZ299" s="486"/>
      <c r="BA299" s="486"/>
      <c r="BB299" s="486"/>
    </row>
    <row r="300" spans="2:54" ht="18" customHeight="1">
      <c r="B300" s="486"/>
      <c r="C300" s="486"/>
      <c r="D300" s="486"/>
      <c r="E300" s="647"/>
      <c r="F300" s="647"/>
      <c r="G300" s="486"/>
      <c r="H300" s="486"/>
      <c r="I300" s="486"/>
      <c r="J300" s="486"/>
      <c r="K300" s="486"/>
      <c r="L300" s="487"/>
      <c r="M300" s="488"/>
      <c r="N300" s="486"/>
      <c r="O300" s="487"/>
      <c r="P300" s="486"/>
      <c r="Q300" s="357"/>
      <c r="R300" s="357"/>
      <c r="S300" s="486"/>
      <c r="T300" s="487"/>
      <c r="U300" s="487"/>
      <c r="V300" s="486"/>
      <c r="W300" s="486"/>
      <c r="X300" s="486"/>
      <c r="Y300" s="486"/>
      <c r="Z300" s="486"/>
      <c r="AA300" s="486"/>
      <c r="AB300" s="486"/>
      <c r="AC300" s="486"/>
      <c r="AD300" s="486"/>
      <c r="AE300" s="486"/>
      <c r="AF300" s="486"/>
      <c r="AG300" s="486"/>
      <c r="AH300" s="486"/>
      <c r="AI300" s="486"/>
      <c r="AJ300" s="486"/>
      <c r="AK300" s="486"/>
      <c r="AL300" s="486"/>
      <c r="AM300" s="486"/>
      <c r="AN300" s="486"/>
      <c r="AO300" s="486"/>
      <c r="AP300" s="486"/>
      <c r="AQ300" s="486"/>
      <c r="AR300" s="486"/>
      <c r="AS300" s="486"/>
      <c r="AT300" s="486"/>
      <c r="AU300" s="486"/>
      <c r="AV300" s="486"/>
      <c r="AW300" s="486"/>
      <c r="AX300" s="486"/>
      <c r="AY300" s="486"/>
      <c r="AZ300" s="486"/>
      <c r="BA300" s="486"/>
      <c r="BB300" s="486"/>
    </row>
    <row r="301" spans="2:54" ht="18" customHeight="1">
      <c r="B301" s="486"/>
      <c r="C301" s="486"/>
      <c r="D301" s="486"/>
      <c r="E301" s="647"/>
      <c r="F301" s="647"/>
      <c r="G301" s="486"/>
      <c r="H301" s="486"/>
      <c r="I301" s="486"/>
      <c r="J301" s="486"/>
      <c r="K301" s="486"/>
      <c r="L301" s="487"/>
      <c r="M301" s="488"/>
      <c r="N301" s="486"/>
      <c r="O301" s="487"/>
      <c r="P301" s="486"/>
      <c r="Q301" s="357"/>
      <c r="R301" s="357"/>
      <c r="S301" s="486"/>
      <c r="T301" s="487"/>
      <c r="U301" s="487"/>
      <c r="V301" s="486"/>
      <c r="W301" s="486"/>
      <c r="X301" s="486"/>
      <c r="Y301" s="486"/>
      <c r="Z301" s="486"/>
      <c r="AA301" s="486"/>
      <c r="AB301" s="486"/>
      <c r="AC301" s="486"/>
      <c r="AD301" s="486"/>
      <c r="AE301" s="486"/>
      <c r="AF301" s="486"/>
      <c r="AG301" s="486"/>
      <c r="AH301" s="486"/>
      <c r="AI301" s="486"/>
      <c r="AJ301" s="486"/>
      <c r="AK301" s="486"/>
      <c r="AL301" s="486"/>
      <c r="AM301" s="486"/>
      <c r="AN301" s="486"/>
      <c r="AO301" s="486"/>
      <c r="AP301" s="486"/>
      <c r="AQ301" s="486"/>
      <c r="AR301" s="486"/>
      <c r="AS301" s="486"/>
      <c r="AT301" s="486"/>
      <c r="AU301" s="486"/>
      <c r="AV301" s="486"/>
      <c r="AW301" s="486"/>
      <c r="AX301" s="486"/>
      <c r="AY301" s="486"/>
      <c r="AZ301" s="486"/>
      <c r="BA301" s="486"/>
      <c r="BB301" s="486"/>
    </row>
    <row r="302" spans="2:54" ht="18" customHeight="1">
      <c r="B302" s="486"/>
      <c r="C302" s="486"/>
      <c r="D302" s="486"/>
      <c r="E302" s="647"/>
      <c r="F302" s="647"/>
      <c r="G302" s="486"/>
      <c r="H302" s="486"/>
      <c r="I302" s="486"/>
      <c r="J302" s="486"/>
      <c r="K302" s="486"/>
      <c r="L302" s="487"/>
      <c r="M302" s="488"/>
      <c r="N302" s="486"/>
      <c r="O302" s="487"/>
      <c r="P302" s="486"/>
      <c r="Q302" s="357"/>
      <c r="R302" s="357"/>
      <c r="S302" s="486"/>
      <c r="T302" s="487"/>
      <c r="U302" s="487"/>
      <c r="V302" s="486"/>
      <c r="W302" s="486"/>
      <c r="X302" s="486"/>
      <c r="Y302" s="486"/>
      <c r="Z302" s="486"/>
      <c r="AA302" s="486"/>
      <c r="AB302" s="486"/>
      <c r="AC302" s="486"/>
      <c r="AD302" s="486"/>
      <c r="AE302" s="486"/>
      <c r="AF302" s="486"/>
      <c r="AG302" s="486"/>
      <c r="AH302" s="486"/>
      <c r="AI302" s="486"/>
      <c r="AJ302" s="486"/>
      <c r="AK302" s="486"/>
      <c r="AL302" s="486"/>
      <c r="AM302" s="486"/>
      <c r="AN302" s="486"/>
      <c r="AO302" s="486"/>
      <c r="AP302" s="486"/>
      <c r="AQ302" s="486"/>
      <c r="AR302" s="486"/>
      <c r="AS302" s="486"/>
      <c r="AT302" s="486"/>
      <c r="AU302" s="486"/>
      <c r="AV302" s="486"/>
      <c r="AW302" s="486"/>
      <c r="AX302" s="486"/>
      <c r="AY302" s="486"/>
      <c r="AZ302" s="486"/>
      <c r="BA302" s="486"/>
      <c r="BB302" s="486"/>
    </row>
    <row r="303" spans="2:54" ht="18" customHeight="1">
      <c r="B303" s="486"/>
      <c r="C303" s="486"/>
      <c r="D303" s="486"/>
      <c r="E303" s="647"/>
      <c r="F303" s="647"/>
      <c r="G303" s="486"/>
      <c r="H303" s="486"/>
      <c r="I303" s="486"/>
      <c r="J303" s="486"/>
      <c r="K303" s="486"/>
      <c r="L303" s="487"/>
      <c r="M303" s="488"/>
      <c r="N303" s="486"/>
      <c r="O303" s="487"/>
      <c r="P303" s="486"/>
      <c r="Q303" s="357"/>
      <c r="R303" s="357"/>
      <c r="S303" s="486"/>
      <c r="T303" s="487"/>
      <c r="U303" s="487"/>
      <c r="V303" s="486"/>
      <c r="W303" s="486"/>
      <c r="X303" s="486"/>
      <c r="Y303" s="486"/>
      <c r="Z303" s="486"/>
      <c r="AA303" s="486"/>
      <c r="AB303" s="486"/>
      <c r="AC303" s="486"/>
      <c r="AD303" s="486"/>
      <c r="AE303" s="486"/>
      <c r="AF303" s="486"/>
      <c r="AG303" s="486"/>
      <c r="AH303" s="486"/>
      <c r="AI303" s="486"/>
      <c r="AJ303" s="486"/>
      <c r="AK303" s="486"/>
      <c r="AL303" s="486"/>
      <c r="AM303" s="486"/>
      <c r="AN303" s="486"/>
      <c r="AO303" s="486"/>
      <c r="AP303" s="486"/>
      <c r="AQ303" s="486"/>
      <c r="AR303" s="486"/>
      <c r="AS303" s="486"/>
      <c r="AT303" s="486"/>
      <c r="AU303" s="486"/>
      <c r="AV303" s="486"/>
      <c r="AW303" s="486"/>
      <c r="AX303" s="486"/>
      <c r="AY303" s="486"/>
      <c r="AZ303" s="486"/>
      <c r="BA303" s="486"/>
      <c r="BB303" s="486"/>
    </row>
    <row r="304" spans="2:54" ht="18" customHeight="1">
      <c r="B304" s="486"/>
      <c r="C304" s="486"/>
      <c r="D304" s="486"/>
      <c r="E304" s="647"/>
      <c r="F304" s="647"/>
      <c r="G304" s="486"/>
      <c r="H304" s="486"/>
      <c r="I304" s="486"/>
      <c r="J304" s="486"/>
      <c r="K304" s="486"/>
      <c r="L304" s="487"/>
      <c r="M304" s="488"/>
      <c r="N304" s="486"/>
      <c r="O304" s="487"/>
      <c r="P304" s="486"/>
      <c r="Q304" s="357"/>
      <c r="R304" s="357"/>
      <c r="S304" s="486"/>
      <c r="T304" s="487"/>
      <c r="U304" s="487"/>
      <c r="V304" s="486"/>
      <c r="W304" s="486"/>
      <c r="X304" s="486"/>
      <c r="Y304" s="486"/>
      <c r="Z304" s="486"/>
      <c r="AA304" s="486"/>
      <c r="AB304" s="486"/>
      <c r="AC304" s="486"/>
      <c r="AD304" s="486"/>
      <c r="AE304" s="486"/>
      <c r="AF304" s="486"/>
      <c r="AG304" s="486"/>
      <c r="AH304" s="486"/>
      <c r="AI304" s="486"/>
      <c r="AJ304" s="486"/>
      <c r="AK304" s="486"/>
      <c r="AL304" s="486"/>
      <c r="AM304" s="486"/>
      <c r="AN304" s="486"/>
      <c r="AO304" s="486"/>
      <c r="AP304" s="486"/>
      <c r="AQ304" s="486"/>
      <c r="AR304" s="486"/>
      <c r="AS304" s="486"/>
      <c r="AT304" s="486"/>
      <c r="AU304" s="486"/>
      <c r="AV304" s="486"/>
      <c r="AW304" s="486"/>
      <c r="AX304" s="486"/>
      <c r="AY304" s="486"/>
      <c r="AZ304" s="486"/>
      <c r="BA304" s="486"/>
      <c r="BB304" s="486"/>
    </row>
    <row r="305" spans="2:54" ht="18" customHeight="1">
      <c r="B305" s="486"/>
      <c r="C305" s="486"/>
      <c r="D305" s="486"/>
      <c r="E305" s="647"/>
      <c r="F305" s="647"/>
      <c r="G305" s="486"/>
      <c r="H305" s="486"/>
      <c r="I305" s="486"/>
      <c r="J305" s="486"/>
      <c r="K305" s="486"/>
      <c r="L305" s="487"/>
      <c r="M305" s="488"/>
      <c r="N305" s="486"/>
      <c r="O305" s="487"/>
      <c r="P305" s="486"/>
      <c r="Q305" s="357"/>
      <c r="R305" s="357"/>
      <c r="S305" s="486"/>
      <c r="T305" s="487"/>
      <c r="U305" s="487"/>
      <c r="V305" s="486"/>
      <c r="W305" s="486"/>
      <c r="X305" s="486"/>
      <c r="Y305" s="486"/>
      <c r="Z305" s="486"/>
      <c r="AA305" s="486"/>
      <c r="AB305" s="486"/>
      <c r="AC305" s="486"/>
      <c r="AD305" s="486"/>
      <c r="AE305" s="486"/>
      <c r="AF305" s="486"/>
      <c r="AG305" s="486"/>
      <c r="AH305" s="486"/>
      <c r="AI305" s="486"/>
      <c r="AJ305" s="486"/>
      <c r="AK305" s="486"/>
      <c r="AL305" s="486"/>
      <c r="AM305" s="486"/>
      <c r="AN305" s="486"/>
      <c r="AO305" s="486"/>
      <c r="AP305" s="486"/>
      <c r="AQ305" s="486"/>
      <c r="AR305" s="486"/>
      <c r="AS305" s="486"/>
      <c r="AT305" s="486"/>
      <c r="AU305" s="486"/>
      <c r="AV305" s="486"/>
      <c r="AW305" s="486"/>
      <c r="AX305" s="486"/>
      <c r="AY305" s="486"/>
      <c r="AZ305" s="486"/>
      <c r="BA305" s="486"/>
      <c r="BB305" s="486"/>
    </row>
    <row r="306" spans="2:54" ht="18" customHeight="1">
      <c r="B306" s="486"/>
      <c r="C306" s="486"/>
      <c r="D306" s="486"/>
      <c r="E306" s="647"/>
      <c r="F306" s="647"/>
      <c r="G306" s="486"/>
      <c r="H306" s="486"/>
      <c r="I306" s="486"/>
      <c r="J306" s="486"/>
      <c r="K306" s="486"/>
      <c r="L306" s="487"/>
      <c r="M306" s="488"/>
      <c r="N306" s="486"/>
      <c r="O306" s="487"/>
      <c r="P306" s="486"/>
      <c r="Q306" s="357"/>
      <c r="R306" s="357"/>
      <c r="S306" s="486"/>
      <c r="T306" s="487"/>
      <c r="U306" s="487"/>
      <c r="V306" s="486"/>
      <c r="W306" s="486"/>
      <c r="X306" s="486"/>
      <c r="Y306" s="486"/>
      <c r="Z306" s="486"/>
      <c r="AA306" s="486"/>
      <c r="AB306" s="486"/>
      <c r="AC306" s="486"/>
      <c r="AD306" s="486"/>
      <c r="AE306" s="486"/>
      <c r="AF306" s="486"/>
      <c r="AG306" s="486"/>
      <c r="AH306" s="486"/>
      <c r="AI306" s="486"/>
      <c r="AJ306" s="486"/>
      <c r="AK306" s="486"/>
      <c r="AL306" s="486"/>
      <c r="AM306" s="486"/>
      <c r="AN306" s="486"/>
      <c r="AO306" s="486"/>
      <c r="AP306" s="486"/>
      <c r="AQ306" s="486"/>
      <c r="AR306" s="486"/>
      <c r="AS306" s="486"/>
      <c r="AT306" s="486"/>
      <c r="AU306" s="486"/>
      <c r="AV306" s="486"/>
      <c r="AW306" s="486"/>
      <c r="AX306" s="486"/>
      <c r="AY306" s="486"/>
      <c r="AZ306" s="486"/>
      <c r="BA306" s="486"/>
      <c r="BB306" s="486"/>
    </row>
    <row r="307" spans="2:54" ht="18" customHeight="1">
      <c r="B307" s="486"/>
      <c r="C307" s="486"/>
      <c r="D307" s="486"/>
      <c r="E307" s="647"/>
      <c r="F307" s="647"/>
      <c r="G307" s="486"/>
      <c r="H307" s="486"/>
      <c r="I307" s="486"/>
      <c r="J307" s="486"/>
      <c r="K307" s="486"/>
      <c r="L307" s="487"/>
      <c r="M307" s="488"/>
      <c r="N307" s="486"/>
      <c r="O307" s="487"/>
      <c r="P307" s="486"/>
      <c r="Q307" s="357"/>
      <c r="R307" s="357"/>
      <c r="S307" s="486"/>
      <c r="T307" s="487"/>
      <c r="U307" s="487"/>
      <c r="V307" s="486"/>
      <c r="W307" s="486"/>
      <c r="X307" s="486"/>
      <c r="Y307" s="486"/>
      <c r="Z307" s="486"/>
      <c r="AA307" s="486"/>
      <c r="AB307" s="486"/>
      <c r="AC307" s="486"/>
      <c r="AD307" s="486"/>
      <c r="AE307" s="486"/>
      <c r="AF307" s="486"/>
      <c r="AG307" s="486"/>
      <c r="AH307" s="486"/>
      <c r="AI307" s="486"/>
      <c r="AJ307" s="486"/>
      <c r="AK307" s="486"/>
      <c r="AL307" s="486"/>
      <c r="AM307" s="486"/>
      <c r="AN307" s="486"/>
      <c r="AO307" s="486"/>
      <c r="AP307" s="486"/>
      <c r="AQ307" s="486"/>
      <c r="AR307" s="486"/>
      <c r="AS307" s="486"/>
      <c r="AT307" s="486"/>
      <c r="AU307" s="486"/>
      <c r="AV307" s="486"/>
      <c r="AW307" s="486"/>
      <c r="AX307" s="486"/>
      <c r="AY307" s="486"/>
      <c r="AZ307" s="486"/>
      <c r="BA307" s="486"/>
      <c r="BB307" s="486"/>
    </row>
    <row r="308" spans="2:54" ht="18" customHeight="1">
      <c r="B308" s="486"/>
      <c r="C308" s="486"/>
      <c r="D308" s="486"/>
      <c r="E308" s="647"/>
      <c r="F308" s="647"/>
      <c r="G308" s="486"/>
      <c r="H308" s="486"/>
      <c r="I308" s="486"/>
      <c r="J308" s="486"/>
      <c r="K308" s="486"/>
      <c r="L308" s="487"/>
      <c r="M308" s="488"/>
      <c r="N308" s="486"/>
      <c r="O308" s="487"/>
      <c r="P308" s="486"/>
      <c r="Q308" s="357"/>
      <c r="R308" s="357"/>
      <c r="S308" s="486"/>
      <c r="T308" s="487"/>
      <c r="U308" s="487"/>
      <c r="V308" s="486"/>
      <c r="W308" s="486"/>
      <c r="X308" s="486"/>
      <c r="Y308" s="486"/>
      <c r="Z308" s="486"/>
      <c r="AA308" s="486"/>
      <c r="AB308" s="486"/>
      <c r="AC308" s="486"/>
      <c r="AD308" s="486"/>
      <c r="AE308" s="486"/>
      <c r="AF308" s="486"/>
      <c r="AG308" s="486"/>
      <c r="AH308" s="486"/>
      <c r="AI308" s="486"/>
      <c r="AJ308" s="486"/>
      <c r="AK308" s="486"/>
      <c r="AL308" s="486"/>
      <c r="AM308" s="486"/>
      <c r="AN308" s="486"/>
      <c r="AO308" s="486"/>
      <c r="AP308" s="486"/>
      <c r="AQ308" s="486"/>
      <c r="AR308" s="486"/>
      <c r="AS308" s="486"/>
      <c r="AT308" s="486"/>
      <c r="AU308" s="486"/>
      <c r="AV308" s="486"/>
      <c r="AW308" s="486"/>
      <c r="AX308" s="486"/>
      <c r="AY308" s="486"/>
      <c r="AZ308" s="486"/>
      <c r="BA308" s="486"/>
      <c r="BB308" s="486"/>
    </row>
    <row r="309" spans="2:54" ht="18" customHeight="1">
      <c r="B309" s="486"/>
      <c r="C309" s="486"/>
      <c r="D309" s="486"/>
      <c r="E309" s="647"/>
      <c r="F309" s="647"/>
      <c r="G309" s="486"/>
      <c r="H309" s="486"/>
      <c r="I309" s="486"/>
      <c r="J309" s="486"/>
      <c r="K309" s="486"/>
      <c r="L309" s="487"/>
      <c r="M309" s="488"/>
      <c r="N309" s="486"/>
      <c r="O309" s="487"/>
      <c r="P309" s="486"/>
      <c r="Q309" s="357"/>
      <c r="R309" s="357"/>
      <c r="S309" s="486"/>
      <c r="T309" s="487"/>
      <c r="U309" s="487"/>
      <c r="V309" s="486"/>
      <c r="W309" s="486"/>
      <c r="X309" s="486"/>
      <c r="Y309" s="486"/>
      <c r="Z309" s="486"/>
      <c r="AA309" s="486"/>
      <c r="AB309" s="486"/>
      <c r="AC309" s="486"/>
      <c r="AD309" s="486"/>
      <c r="AE309" s="486"/>
      <c r="AF309" s="486"/>
      <c r="AG309" s="486"/>
      <c r="AH309" s="486"/>
      <c r="AI309" s="486"/>
      <c r="AJ309" s="486"/>
      <c r="AK309" s="486"/>
      <c r="AL309" s="486"/>
      <c r="AM309" s="486"/>
      <c r="AN309" s="486"/>
      <c r="AO309" s="486"/>
      <c r="AP309" s="486"/>
      <c r="AQ309" s="486"/>
      <c r="AR309" s="486"/>
      <c r="AS309" s="486"/>
      <c r="AT309" s="486"/>
      <c r="AU309" s="486"/>
      <c r="AV309" s="486"/>
      <c r="AW309" s="486"/>
      <c r="AX309" s="486"/>
      <c r="AY309" s="486"/>
      <c r="AZ309" s="486"/>
      <c r="BA309" s="486"/>
      <c r="BB309" s="486"/>
    </row>
    <row r="310" spans="2:54" ht="18" customHeight="1">
      <c r="B310" s="486"/>
      <c r="C310" s="486"/>
      <c r="D310" s="486"/>
      <c r="E310" s="647"/>
      <c r="F310" s="647"/>
      <c r="G310" s="486"/>
      <c r="H310" s="486"/>
      <c r="I310" s="486"/>
      <c r="J310" s="486"/>
      <c r="K310" s="486"/>
      <c r="L310" s="487"/>
      <c r="M310" s="488"/>
      <c r="N310" s="486"/>
      <c r="O310" s="487"/>
      <c r="P310" s="486"/>
      <c r="Q310" s="357"/>
      <c r="R310" s="357"/>
      <c r="S310" s="486"/>
      <c r="T310" s="487"/>
      <c r="U310" s="487"/>
      <c r="V310" s="486"/>
      <c r="W310" s="486"/>
      <c r="X310" s="486"/>
      <c r="Y310" s="486"/>
      <c r="Z310" s="486"/>
      <c r="AA310" s="486"/>
      <c r="AB310" s="486"/>
      <c r="AC310" s="486"/>
      <c r="AD310" s="486"/>
      <c r="AE310" s="486"/>
      <c r="AF310" s="486"/>
      <c r="AG310" s="486"/>
      <c r="AH310" s="486"/>
      <c r="AI310" s="486"/>
      <c r="AJ310" s="486"/>
      <c r="AK310" s="486"/>
      <c r="AL310" s="486"/>
      <c r="AM310" s="486"/>
      <c r="AN310" s="486"/>
      <c r="AO310" s="486"/>
      <c r="AP310" s="486"/>
      <c r="AQ310" s="486"/>
      <c r="AR310" s="486"/>
      <c r="AS310" s="486"/>
      <c r="AT310" s="486"/>
      <c r="AU310" s="486"/>
      <c r="AV310" s="486"/>
      <c r="AW310" s="486"/>
      <c r="AX310" s="486"/>
      <c r="AY310" s="486"/>
      <c r="AZ310" s="486"/>
      <c r="BA310" s="486"/>
      <c r="BB310" s="486"/>
    </row>
    <row r="311" spans="2:54" ht="18" customHeight="1">
      <c r="B311" s="486"/>
      <c r="C311" s="486"/>
      <c r="D311" s="486"/>
      <c r="E311" s="647"/>
      <c r="F311" s="647"/>
      <c r="G311" s="486"/>
      <c r="H311" s="486"/>
      <c r="I311" s="486"/>
      <c r="J311" s="486"/>
      <c r="K311" s="486"/>
      <c r="L311" s="487"/>
      <c r="M311" s="488"/>
      <c r="N311" s="486"/>
      <c r="O311" s="487"/>
      <c r="P311" s="486"/>
      <c r="Q311" s="357"/>
      <c r="R311" s="357"/>
      <c r="S311" s="486"/>
      <c r="T311" s="487"/>
      <c r="U311" s="487"/>
      <c r="V311" s="486"/>
      <c r="W311" s="486"/>
      <c r="X311" s="486"/>
      <c r="Y311" s="486"/>
      <c r="Z311" s="486"/>
      <c r="AA311" s="486"/>
      <c r="AB311" s="486"/>
      <c r="AC311" s="486"/>
      <c r="AD311" s="486"/>
      <c r="AE311" s="486"/>
      <c r="AF311" s="486"/>
      <c r="AG311" s="486"/>
      <c r="AH311" s="486"/>
      <c r="AI311" s="486"/>
      <c r="AJ311" s="486"/>
      <c r="AK311" s="486"/>
      <c r="AL311" s="486"/>
      <c r="AM311" s="486"/>
      <c r="AN311" s="486"/>
      <c r="AO311" s="486"/>
      <c r="AP311" s="486"/>
      <c r="AQ311" s="486"/>
      <c r="AR311" s="486"/>
      <c r="AS311" s="486"/>
      <c r="AT311" s="486"/>
      <c r="AU311" s="486"/>
      <c r="AV311" s="486"/>
      <c r="AW311" s="486"/>
      <c r="AX311" s="486"/>
      <c r="AY311" s="486"/>
      <c r="AZ311" s="486"/>
      <c r="BA311" s="486"/>
      <c r="BB311" s="486"/>
    </row>
    <row r="312" spans="2:54" ht="18" customHeight="1">
      <c r="B312" s="486"/>
      <c r="C312" s="486"/>
      <c r="D312" s="486"/>
      <c r="E312" s="647"/>
      <c r="F312" s="647"/>
      <c r="G312" s="486"/>
      <c r="H312" s="486"/>
      <c r="I312" s="486"/>
      <c r="J312" s="486"/>
      <c r="K312" s="486"/>
      <c r="L312" s="487"/>
      <c r="M312" s="488"/>
      <c r="N312" s="486"/>
      <c r="O312" s="487"/>
      <c r="P312" s="486"/>
      <c r="Q312" s="357"/>
      <c r="R312" s="357"/>
      <c r="S312" s="486"/>
      <c r="T312" s="487"/>
      <c r="U312" s="487"/>
      <c r="V312" s="486"/>
      <c r="W312" s="486"/>
      <c r="X312" s="486"/>
      <c r="Y312" s="486"/>
      <c r="Z312" s="486"/>
      <c r="AA312" s="486"/>
      <c r="AB312" s="486"/>
      <c r="AC312" s="486"/>
      <c r="AD312" s="486"/>
      <c r="AE312" s="486"/>
      <c r="AF312" s="486"/>
      <c r="AG312" s="486"/>
      <c r="AH312" s="486"/>
      <c r="AI312" s="486"/>
      <c r="AJ312" s="486"/>
      <c r="AK312" s="486"/>
      <c r="AL312" s="486"/>
      <c r="AM312" s="486"/>
      <c r="AN312" s="486"/>
      <c r="AO312" s="486"/>
      <c r="AP312" s="486"/>
      <c r="AQ312" s="486"/>
      <c r="AR312" s="486"/>
      <c r="AS312" s="486"/>
      <c r="AT312" s="486"/>
      <c r="AU312" s="486"/>
      <c r="AV312" s="486"/>
      <c r="AW312" s="486"/>
      <c r="AX312" s="486"/>
      <c r="AY312" s="486"/>
      <c r="AZ312" s="486"/>
      <c r="BA312" s="486"/>
      <c r="BB312" s="486"/>
    </row>
    <row r="313" spans="2:54" ht="18" customHeight="1">
      <c r="B313" s="486"/>
      <c r="C313" s="486"/>
      <c r="D313" s="486"/>
      <c r="E313" s="647"/>
      <c r="F313" s="647"/>
      <c r="G313" s="486"/>
      <c r="H313" s="486"/>
      <c r="I313" s="486"/>
      <c r="J313" s="486"/>
      <c r="K313" s="486"/>
      <c r="L313" s="487"/>
      <c r="M313" s="488"/>
      <c r="N313" s="486"/>
      <c r="O313" s="487"/>
      <c r="P313" s="486"/>
      <c r="Q313" s="357"/>
      <c r="R313" s="357"/>
      <c r="S313" s="486"/>
      <c r="T313" s="487"/>
      <c r="U313" s="487"/>
      <c r="V313" s="486"/>
      <c r="W313" s="486"/>
      <c r="X313" s="486"/>
      <c r="Y313" s="486"/>
      <c r="Z313" s="486"/>
      <c r="AA313" s="486"/>
      <c r="AB313" s="486"/>
      <c r="AC313" s="486"/>
      <c r="AD313" s="486"/>
      <c r="AE313" s="486"/>
      <c r="AF313" s="486"/>
      <c r="AG313" s="486"/>
      <c r="AH313" s="486"/>
      <c r="AI313" s="486"/>
      <c r="AJ313" s="486"/>
      <c r="AK313" s="486"/>
      <c r="AL313" s="486"/>
      <c r="AM313" s="486"/>
      <c r="AN313" s="486"/>
      <c r="AO313" s="486"/>
      <c r="AP313" s="486"/>
      <c r="AQ313" s="486"/>
      <c r="AR313" s="486"/>
      <c r="AS313" s="486"/>
      <c r="AT313" s="486"/>
      <c r="AU313" s="486"/>
      <c r="AV313" s="486"/>
      <c r="AW313" s="486"/>
      <c r="AX313" s="486"/>
      <c r="AY313" s="486"/>
      <c r="AZ313" s="486"/>
      <c r="BA313" s="486"/>
      <c r="BB313" s="486"/>
    </row>
    <row r="314" spans="2:54" ht="18" customHeight="1">
      <c r="B314" s="486"/>
      <c r="C314" s="486"/>
      <c r="D314" s="486"/>
      <c r="E314" s="647"/>
      <c r="F314" s="647"/>
      <c r="G314" s="486"/>
      <c r="H314" s="486"/>
      <c r="I314" s="486"/>
      <c r="J314" s="486"/>
      <c r="K314" s="486"/>
      <c r="L314" s="487"/>
      <c r="M314" s="488"/>
      <c r="N314" s="486"/>
      <c r="O314" s="487"/>
      <c r="P314" s="486"/>
      <c r="Q314" s="357"/>
      <c r="R314" s="357"/>
      <c r="S314" s="486"/>
      <c r="T314" s="487"/>
      <c r="U314" s="487"/>
      <c r="V314" s="486"/>
      <c r="W314" s="486"/>
      <c r="X314" s="486"/>
      <c r="Y314" s="486"/>
      <c r="Z314" s="486"/>
      <c r="AA314" s="486"/>
      <c r="AB314" s="486"/>
      <c r="AC314" s="486"/>
      <c r="AD314" s="486"/>
      <c r="AE314" s="486"/>
      <c r="AF314" s="486"/>
      <c r="AG314" s="486"/>
      <c r="AH314" s="486"/>
      <c r="AI314" s="486"/>
      <c r="AJ314" s="486"/>
      <c r="AK314" s="486"/>
      <c r="AL314" s="486"/>
      <c r="AM314" s="486"/>
      <c r="AN314" s="486"/>
      <c r="AO314" s="486"/>
      <c r="AP314" s="486"/>
      <c r="AQ314" s="486"/>
      <c r="AR314" s="486"/>
      <c r="AS314" s="486"/>
      <c r="AT314" s="486"/>
      <c r="AU314" s="486"/>
      <c r="AV314" s="486"/>
      <c r="AW314" s="486"/>
      <c r="AX314" s="486"/>
      <c r="AY314" s="486"/>
      <c r="AZ314" s="486"/>
      <c r="BA314" s="486"/>
      <c r="BB314" s="486"/>
    </row>
    <row r="315" spans="2:54" ht="18" customHeight="1">
      <c r="B315" s="486"/>
      <c r="C315" s="486"/>
      <c r="D315" s="486"/>
      <c r="E315" s="647"/>
      <c r="F315" s="647"/>
      <c r="G315" s="486"/>
      <c r="H315" s="486"/>
      <c r="I315" s="486"/>
      <c r="J315" s="486"/>
      <c r="K315" s="486"/>
      <c r="L315" s="487"/>
      <c r="M315" s="488"/>
      <c r="N315" s="486"/>
      <c r="O315" s="487"/>
      <c r="P315" s="486"/>
      <c r="Q315" s="357"/>
      <c r="R315" s="357"/>
      <c r="S315" s="486"/>
      <c r="T315" s="487"/>
      <c r="U315" s="487"/>
      <c r="V315" s="486"/>
      <c r="W315" s="486"/>
      <c r="X315" s="486"/>
      <c r="Y315" s="486"/>
      <c r="Z315" s="486"/>
      <c r="AA315" s="486"/>
      <c r="AB315" s="486"/>
      <c r="AC315" s="486"/>
      <c r="AD315" s="486"/>
      <c r="AE315" s="486"/>
      <c r="AF315" s="486"/>
      <c r="AG315" s="486"/>
      <c r="AH315" s="486"/>
      <c r="AI315" s="486"/>
      <c r="AJ315" s="486"/>
      <c r="AK315" s="486"/>
      <c r="AL315" s="486"/>
      <c r="AM315" s="486"/>
      <c r="AN315" s="486"/>
      <c r="AO315" s="486"/>
      <c r="AP315" s="486"/>
      <c r="AQ315" s="486"/>
      <c r="AR315" s="486"/>
      <c r="AS315" s="486"/>
      <c r="AT315" s="486"/>
      <c r="AU315" s="486"/>
      <c r="AV315" s="486"/>
      <c r="AW315" s="486"/>
      <c r="AX315" s="486"/>
      <c r="AY315" s="486"/>
      <c r="AZ315" s="486"/>
      <c r="BA315" s="486"/>
      <c r="BB315" s="486"/>
    </row>
    <row r="316" spans="2:54" ht="18" customHeight="1">
      <c r="B316" s="486"/>
      <c r="C316" s="486"/>
      <c r="D316" s="486"/>
      <c r="E316" s="647"/>
      <c r="F316" s="647"/>
      <c r="G316" s="486"/>
      <c r="H316" s="486"/>
      <c r="I316" s="486"/>
      <c r="J316" s="486"/>
      <c r="K316" s="486"/>
      <c r="L316" s="487"/>
      <c r="M316" s="488"/>
      <c r="N316" s="486"/>
      <c r="O316" s="487"/>
      <c r="P316" s="486"/>
      <c r="Q316" s="357"/>
      <c r="R316" s="357"/>
      <c r="S316" s="486"/>
      <c r="T316" s="487"/>
      <c r="U316" s="487"/>
      <c r="V316" s="486"/>
      <c r="W316" s="486"/>
      <c r="X316" s="486"/>
      <c r="Y316" s="486"/>
      <c r="Z316" s="486"/>
      <c r="AA316" s="486"/>
      <c r="AB316" s="486"/>
      <c r="AC316" s="486"/>
      <c r="AD316" s="486"/>
      <c r="AE316" s="486"/>
      <c r="AF316" s="486"/>
      <c r="AG316" s="486"/>
      <c r="AH316" s="486"/>
      <c r="AI316" s="486"/>
      <c r="AJ316" s="486"/>
      <c r="AK316" s="486"/>
      <c r="AL316" s="486"/>
      <c r="AM316" s="486"/>
      <c r="AN316" s="486"/>
      <c r="AO316" s="486"/>
      <c r="AP316" s="486"/>
      <c r="AQ316" s="486"/>
      <c r="AR316" s="486"/>
      <c r="AS316" s="486"/>
      <c r="AT316" s="486"/>
      <c r="AU316" s="486"/>
      <c r="AV316" s="486"/>
      <c r="AW316" s="486"/>
      <c r="AX316" s="486"/>
      <c r="AY316" s="486"/>
      <c r="AZ316" s="486"/>
      <c r="BA316" s="486"/>
      <c r="BB316" s="486"/>
    </row>
    <row r="317" spans="2:54" ht="18" customHeight="1">
      <c r="B317" s="486"/>
      <c r="C317" s="486"/>
      <c r="D317" s="486"/>
      <c r="E317" s="647"/>
      <c r="F317" s="647"/>
      <c r="G317" s="486"/>
      <c r="H317" s="486"/>
      <c r="I317" s="486"/>
      <c r="J317" s="486"/>
      <c r="K317" s="486"/>
      <c r="L317" s="487"/>
      <c r="M317" s="488"/>
      <c r="N317" s="486"/>
      <c r="O317" s="487"/>
      <c r="P317" s="486"/>
      <c r="Q317" s="357"/>
      <c r="R317" s="357"/>
      <c r="S317" s="486"/>
      <c r="T317" s="487"/>
      <c r="U317" s="487"/>
      <c r="V317" s="486"/>
      <c r="W317" s="486"/>
      <c r="X317" s="486"/>
      <c r="Y317" s="486"/>
      <c r="Z317" s="486"/>
      <c r="AA317" s="486"/>
      <c r="AB317" s="486"/>
      <c r="AC317" s="486"/>
      <c r="AD317" s="486"/>
      <c r="AE317" s="486"/>
      <c r="AF317" s="486"/>
      <c r="AG317" s="486"/>
      <c r="AH317" s="486"/>
      <c r="AI317" s="486"/>
      <c r="AJ317" s="486"/>
      <c r="AK317" s="486"/>
      <c r="AL317" s="486"/>
      <c r="AM317" s="486"/>
      <c r="AN317" s="486"/>
      <c r="AO317" s="486"/>
      <c r="AP317" s="486"/>
      <c r="AQ317" s="486"/>
      <c r="AR317" s="486"/>
      <c r="AS317" s="486"/>
      <c r="AT317" s="486"/>
      <c r="AU317" s="486"/>
      <c r="AV317" s="486"/>
      <c r="AW317" s="486"/>
      <c r="AX317" s="486"/>
      <c r="AY317" s="486"/>
      <c r="AZ317" s="486"/>
      <c r="BA317" s="486"/>
      <c r="BB317" s="486"/>
    </row>
    <row r="318" spans="2:54" ht="18" customHeight="1">
      <c r="B318" s="486"/>
      <c r="C318" s="486"/>
      <c r="D318" s="486"/>
      <c r="E318" s="647"/>
      <c r="F318" s="647"/>
      <c r="G318" s="486"/>
      <c r="H318" s="486"/>
      <c r="I318" s="486"/>
      <c r="J318" s="486"/>
      <c r="K318" s="486"/>
      <c r="L318" s="487"/>
      <c r="M318" s="488"/>
      <c r="N318" s="486"/>
      <c r="O318" s="487"/>
      <c r="P318" s="486"/>
      <c r="Q318" s="357"/>
      <c r="R318" s="357"/>
      <c r="S318" s="486"/>
      <c r="T318" s="487"/>
      <c r="U318" s="487"/>
      <c r="V318" s="486"/>
      <c r="W318" s="486"/>
      <c r="X318" s="486"/>
      <c r="Y318" s="486"/>
      <c r="Z318" s="486"/>
      <c r="AA318" s="486"/>
      <c r="AB318" s="486"/>
      <c r="AC318" s="486"/>
      <c r="AD318" s="486"/>
      <c r="AE318" s="486"/>
      <c r="AF318" s="486"/>
      <c r="AG318" s="486"/>
      <c r="AH318" s="486"/>
      <c r="AI318" s="486"/>
      <c r="AJ318" s="486"/>
      <c r="AK318" s="486"/>
      <c r="AL318" s="486"/>
      <c r="AM318" s="486"/>
      <c r="AN318" s="486"/>
      <c r="AO318" s="486"/>
      <c r="AP318" s="486"/>
      <c r="AQ318" s="486"/>
      <c r="AR318" s="486"/>
      <c r="AS318" s="486"/>
      <c r="AT318" s="486"/>
      <c r="AU318" s="486"/>
      <c r="AV318" s="486"/>
      <c r="AW318" s="486"/>
      <c r="AX318" s="486"/>
      <c r="AY318" s="486"/>
      <c r="AZ318" s="486"/>
      <c r="BA318" s="486"/>
      <c r="BB318" s="486"/>
    </row>
    <row r="319" spans="2:54" ht="18" customHeight="1">
      <c r="B319" s="486"/>
      <c r="C319" s="486"/>
      <c r="D319" s="486"/>
      <c r="E319" s="647"/>
      <c r="F319" s="647"/>
      <c r="G319" s="486"/>
      <c r="H319" s="486"/>
      <c r="I319" s="486"/>
      <c r="J319" s="486"/>
      <c r="K319" s="486"/>
      <c r="L319" s="487"/>
      <c r="M319" s="488"/>
      <c r="N319" s="486"/>
      <c r="O319" s="487"/>
      <c r="P319" s="486"/>
      <c r="Q319" s="357"/>
      <c r="R319" s="357"/>
      <c r="S319" s="486"/>
      <c r="T319" s="487"/>
      <c r="U319" s="487"/>
      <c r="V319" s="486"/>
      <c r="W319" s="486"/>
      <c r="X319" s="486"/>
      <c r="Y319" s="486"/>
      <c r="Z319" s="486"/>
      <c r="AA319" s="486"/>
      <c r="AB319" s="486"/>
      <c r="AC319" s="486"/>
      <c r="AD319" s="486"/>
      <c r="AE319" s="486"/>
      <c r="AF319" s="486"/>
      <c r="AG319" s="486"/>
      <c r="AH319" s="486"/>
      <c r="AI319" s="486"/>
      <c r="AJ319" s="486"/>
      <c r="AK319" s="486"/>
      <c r="AL319" s="486"/>
      <c r="AM319" s="486"/>
      <c r="AN319" s="486"/>
      <c r="AO319" s="486"/>
      <c r="AP319" s="486"/>
      <c r="AQ319" s="486"/>
      <c r="AR319" s="486"/>
      <c r="AS319" s="486"/>
      <c r="AT319" s="486"/>
      <c r="AU319" s="486"/>
      <c r="AV319" s="486"/>
      <c r="AW319" s="486"/>
      <c r="AX319" s="486"/>
      <c r="AY319" s="486"/>
      <c r="AZ319" s="486"/>
      <c r="BA319" s="486"/>
      <c r="BB319" s="486"/>
    </row>
    <row r="320" spans="2:54" ht="18" customHeight="1">
      <c r="B320" s="486"/>
      <c r="C320" s="486"/>
      <c r="D320" s="486"/>
      <c r="E320" s="647"/>
      <c r="F320" s="647"/>
      <c r="G320" s="486"/>
      <c r="H320" s="486"/>
      <c r="I320" s="486"/>
      <c r="J320" s="486"/>
      <c r="K320" s="486"/>
      <c r="L320" s="487"/>
      <c r="M320" s="488"/>
      <c r="N320" s="486"/>
      <c r="O320" s="487"/>
      <c r="P320" s="486"/>
      <c r="Q320" s="357"/>
      <c r="R320" s="357"/>
      <c r="S320" s="486"/>
      <c r="T320" s="487"/>
      <c r="U320" s="487"/>
      <c r="V320" s="486"/>
      <c r="W320" s="486"/>
      <c r="X320" s="486"/>
      <c r="Y320" s="486"/>
      <c r="Z320" s="486"/>
      <c r="AA320" s="486"/>
      <c r="AB320" s="486"/>
      <c r="AC320" s="486"/>
      <c r="AD320" s="486"/>
      <c r="AE320" s="486"/>
      <c r="AF320" s="486"/>
      <c r="AG320" s="486"/>
      <c r="AH320" s="486"/>
      <c r="AI320" s="486"/>
      <c r="AJ320" s="486"/>
      <c r="AK320" s="486"/>
      <c r="AL320" s="486"/>
      <c r="AM320" s="486"/>
      <c r="AN320" s="486"/>
      <c r="AO320" s="486"/>
      <c r="AP320" s="486"/>
      <c r="AQ320" s="486"/>
      <c r="AR320" s="486"/>
      <c r="AS320" s="486"/>
      <c r="AT320" s="486"/>
      <c r="AU320" s="486"/>
      <c r="AV320" s="486"/>
      <c r="AW320" s="486"/>
      <c r="AX320" s="486"/>
      <c r="AY320" s="486"/>
      <c r="AZ320" s="486"/>
      <c r="BA320" s="486"/>
      <c r="BB320" s="486"/>
    </row>
    <row r="321" spans="2:54" ht="18" customHeight="1">
      <c r="B321" s="486"/>
      <c r="C321" s="486"/>
      <c r="D321" s="486"/>
      <c r="E321" s="647"/>
      <c r="F321" s="647"/>
      <c r="G321" s="486"/>
      <c r="H321" s="486"/>
      <c r="I321" s="486"/>
      <c r="J321" s="486"/>
      <c r="K321" s="486"/>
      <c r="L321" s="487"/>
      <c r="M321" s="488"/>
      <c r="N321" s="486"/>
      <c r="O321" s="487"/>
      <c r="P321" s="486"/>
      <c r="Q321" s="357"/>
      <c r="R321" s="357"/>
      <c r="S321" s="486"/>
      <c r="T321" s="487"/>
      <c r="U321" s="487"/>
      <c r="V321" s="486"/>
      <c r="W321" s="486"/>
      <c r="X321" s="486"/>
      <c r="Y321" s="486"/>
      <c r="Z321" s="486"/>
      <c r="AA321" s="486"/>
      <c r="AB321" s="486"/>
      <c r="AC321" s="486"/>
      <c r="AD321" s="486"/>
      <c r="AE321" s="486"/>
      <c r="AF321" s="486"/>
      <c r="AG321" s="486"/>
      <c r="AH321" s="486"/>
      <c r="AI321" s="486"/>
      <c r="AJ321" s="486"/>
      <c r="AK321" s="486"/>
      <c r="AL321" s="486"/>
      <c r="AM321" s="486"/>
      <c r="AN321" s="486"/>
      <c r="AO321" s="486"/>
      <c r="AP321" s="486"/>
      <c r="AQ321" s="486"/>
      <c r="AR321" s="486"/>
      <c r="AS321" s="486"/>
      <c r="AT321" s="486"/>
      <c r="AU321" s="486"/>
      <c r="AV321" s="486"/>
      <c r="AW321" s="486"/>
      <c r="AX321" s="486"/>
      <c r="AY321" s="486"/>
      <c r="AZ321" s="486"/>
      <c r="BA321" s="486"/>
      <c r="BB321" s="486"/>
    </row>
    <row r="322" spans="2:54" ht="18" customHeight="1">
      <c r="B322" s="486"/>
      <c r="C322" s="486"/>
      <c r="D322" s="486"/>
      <c r="E322" s="647"/>
      <c r="F322" s="647"/>
      <c r="G322" s="486"/>
      <c r="H322" s="486"/>
      <c r="I322" s="486"/>
      <c r="J322" s="486"/>
      <c r="K322" s="486"/>
      <c r="L322" s="487"/>
      <c r="M322" s="488"/>
      <c r="N322" s="486"/>
      <c r="O322" s="487"/>
      <c r="P322" s="486"/>
      <c r="Q322" s="357"/>
      <c r="R322" s="357"/>
      <c r="S322" s="486"/>
      <c r="T322" s="487"/>
      <c r="U322" s="487"/>
      <c r="V322" s="486"/>
      <c r="W322" s="486"/>
      <c r="X322" s="486"/>
      <c r="Y322" s="486"/>
      <c r="Z322" s="486"/>
      <c r="AA322" s="486"/>
      <c r="AB322" s="486"/>
      <c r="AC322" s="486"/>
      <c r="AD322" s="486"/>
      <c r="AE322" s="486"/>
      <c r="AF322" s="486"/>
      <c r="AG322" s="486"/>
      <c r="AH322" s="486"/>
      <c r="AI322" s="486"/>
      <c r="AJ322" s="486"/>
      <c r="AK322" s="486"/>
      <c r="AL322" s="486"/>
      <c r="AM322" s="486"/>
      <c r="AN322" s="486"/>
      <c r="AO322" s="486"/>
      <c r="AP322" s="486"/>
      <c r="AQ322" s="486"/>
      <c r="AR322" s="486"/>
      <c r="AS322" s="486"/>
      <c r="AT322" s="486"/>
      <c r="AU322" s="486"/>
      <c r="AV322" s="486"/>
      <c r="AW322" s="486"/>
      <c r="AX322" s="486"/>
      <c r="AY322" s="486"/>
      <c r="AZ322" s="486"/>
      <c r="BA322" s="486"/>
      <c r="BB322" s="486"/>
    </row>
    <row r="323" spans="2:54" ht="18" customHeight="1">
      <c r="B323" s="486"/>
      <c r="C323" s="486"/>
      <c r="D323" s="486"/>
      <c r="E323" s="647"/>
      <c r="F323" s="647"/>
      <c r="G323" s="486"/>
      <c r="H323" s="486"/>
      <c r="I323" s="486"/>
      <c r="J323" s="486"/>
      <c r="K323" s="486"/>
      <c r="L323" s="487"/>
      <c r="M323" s="488"/>
      <c r="N323" s="486"/>
      <c r="O323" s="487"/>
      <c r="P323" s="486"/>
      <c r="Q323" s="357"/>
      <c r="R323" s="357"/>
      <c r="S323" s="486"/>
      <c r="T323" s="487"/>
      <c r="U323" s="487"/>
      <c r="V323" s="486"/>
      <c r="W323" s="486"/>
      <c r="X323" s="486"/>
      <c r="Y323" s="486"/>
      <c r="Z323" s="486"/>
      <c r="AA323" s="486"/>
      <c r="AB323" s="486"/>
      <c r="AC323" s="486"/>
      <c r="AD323" s="486"/>
      <c r="AE323" s="486"/>
      <c r="AF323" s="486"/>
      <c r="AG323" s="486"/>
      <c r="AH323" s="486"/>
      <c r="AI323" s="486"/>
      <c r="AJ323" s="486"/>
      <c r="AK323" s="486"/>
      <c r="AL323" s="486"/>
      <c r="AM323" s="486"/>
      <c r="AN323" s="486"/>
      <c r="AO323" s="486"/>
      <c r="AP323" s="486"/>
      <c r="AQ323" s="486"/>
      <c r="AR323" s="486"/>
      <c r="AS323" s="486"/>
      <c r="AT323" s="486"/>
      <c r="AU323" s="486"/>
      <c r="AV323" s="486"/>
      <c r="AW323" s="486"/>
      <c r="AX323" s="486"/>
      <c r="AY323" s="486"/>
      <c r="AZ323" s="486"/>
      <c r="BA323" s="486"/>
      <c r="BB323" s="486"/>
    </row>
    <row r="324" spans="2:54" ht="18" customHeight="1">
      <c r="B324" s="486"/>
      <c r="C324" s="486"/>
      <c r="D324" s="486"/>
      <c r="E324" s="647"/>
      <c r="F324" s="647"/>
      <c r="G324" s="486"/>
      <c r="H324" s="486"/>
      <c r="I324" s="486"/>
      <c r="J324" s="486"/>
      <c r="K324" s="486"/>
      <c r="L324" s="487"/>
      <c r="M324" s="488"/>
      <c r="N324" s="486"/>
      <c r="O324" s="487"/>
      <c r="P324" s="486"/>
      <c r="Q324" s="357"/>
      <c r="R324" s="357"/>
      <c r="S324" s="486"/>
      <c r="T324" s="487"/>
      <c r="U324" s="487"/>
      <c r="V324" s="486"/>
      <c r="W324" s="486"/>
      <c r="X324" s="486"/>
      <c r="Y324" s="486"/>
      <c r="Z324" s="486"/>
      <c r="AA324" s="486"/>
      <c r="AB324" s="486"/>
      <c r="AC324" s="486"/>
      <c r="AD324" s="486"/>
      <c r="AE324" s="486"/>
      <c r="AF324" s="486"/>
      <c r="AG324" s="486"/>
      <c r="AH324" s="486"/>
      <c r="AI324" s="486"/>
      <c r="AJ324" s="486"/>
      <c r="AK324" s="486"/>
      <c r="AL324" s="486"/>
      <c r="AM324" s="486"/>
      <c r="AN324" s="486"/>
      <c r="AO324" s="486"/>
      <c r="AP324" s="486"/>
      <c r="AQ324" s="486"/>
      <c r="AR324" s="486"/>
      <c r="AS324" s="486"/>
      <c r="AT324" s="486"/>
      <c r="AU324" s="486"/>
      <c r="AV324" s="486"/>
      <c r="AW324" s="486"/>
      <c r="AX324" s="486"/>
      <c r="AY324" s="486"/>
      <c r="AZ324" s="486"/>
      <c r="BA324" s="486"/>
      <c r="BB324" s="486"/>
    </row>
    <row r="325" spans="2:54" ht="18" customHeight="1">
      <c r="B325" s="486"/>
      <c r="C325" s="486"/>
      <c r="D325" s="486"/>
      <c r="E325" s="647"/>
      <c r="F325" s="647"/>
      <c r="G325" s="486"/>
      <c r="H325" s="486"/>
      <c r="I325" s="486"/>
      <c r="J325" s="486"/>
      <c r="K325" s="486"/>
      <c r="L325" s="487"/>
      <c r="M325" s="488"/>
      <c r="N325" s="486"/>
      <c r="O325" s="487"/>
      <c r="P325" s="486"/>
      <c r="Q325" s="357"/>
      <c r="R325" s="357"/>
      <c r="S325" s="486"/>
      <c r="T325" s="487"/>
      <c r="U325" s="487"/>
      <c r="V325" s="486"/>
      <c r="W325" s="486"/>
      <c r="X325" s="486"/>
      <c r="Y325" s="486"/>
      <c r="Z325" s="486"/>
      <c r="AA325" s="486"/>
      <c r="AB325" s="486"/>
      <c r="AC325" s="486"/>
      <c r="AD325" s="486"/>
      <c r="AE325" s="486"/>
      <c r="AF325" s="486"/>
      <c r="AG325" s="486"/>
      <c r="AH325" s="486"/>
      <c r="AI325" s="486"/>
      <c r="AJ325" s="486"/>
      <c r="AK325" s="486"/>
      <c r="AL325" s="486"/>
      <c r="AM325" s="486"/>
      <c r="AN325" s="486"/>
      <c r="AO325" s="486"/>
      <c r="AP325" s="486"/>
      <c r="AQ325" s="486"/>
      <c r="AR325" s="486"/>
      <c r="AS325" s="486"/>
      <c r="AT325" s="486"/>
      <c r="AU325" s="486"/>
      <c r="AV325" s="486"/>
      <c r="AW325" s="486"/>
      <c r="AX325" s="486"/>
      <c r="AY325" s="486"/>
      <c r="AZ325" s="486"/>
      <c r="BA325" s="486"/>
      <c r="BB325" s="486"/>
    </row>
    <row r="326" spans="2:54" ht="18" customHeight="1">
      <c r="B326" s="486"/>
      <c r="C326" s="486"/>
      <c r="D326" s="486"/>
      <c r="E326" s="647"/>
      <c r="F326" s="647"/>
      <c r="G326" s="486"/>
      <c r="H326" s="486"/>
      <c r="I326" s="486"/>
      <c r="J326" s="486"/>
      <c r="K326" s="486"/>
      <c r="L326" s="487"/>
      <c r="M326" s="488"/>
      <c r="N326" s="486"/>
      <c r="O326" s="487"/>
      <c r="P326" s="486"/>
      <c r="Q326" s="357"/>
      <c r="R326" s="357"/>
      <c r="S326" s="486"/>
      <c r="T326" s="487"/>
      <c r="U326" s="487"/>
      <c r="V326" s="486"/>
      <c r="W326" s="486"/>
      <c r="X326" s="486"/>
      <c r="Y326" s="486"/>
      <c r="Z326" s="486"/>
      <c r="AA326" s="486"/>
      <c r="AB326" s="486"/>
      <c r="AC326" s="486"/>
      <c r="AD326" s="486"/>
      <c r="AE326" s="486"/>
      <c r="AF326" s="486"/>
      <c r="AG326" s="486"/>
      <c r="AH326" s="486"/>
      <c r="AI326" s="486"/>
      <c r="AJ326" s="486"/>
      <c r="AK326" s="486"/>
      <c r="AL326" s="486"/>
      <c r="AM326" s="486"/>
      <c r="AN326" s="486"/>
      <c r="AO326" s="486"/>
      <c r="AP326" s="486"/>
      <c r="AQ326" s="486"/>
      <c r="AR326" s="486"/>
      <c r="AS326" s="486"/>
      <c r="AT326" s="486"/>
      <c r="AU326" s="486"/>
      <c r="AV326" s="486"/>
      <c r="AW326" s="486"/>
      <c r="AX326" s="486"/>
      <c r="AY326" s="486"/>
      <c r="AZ326" s="486"/>
      <c r="BA326" s="486"/>
      <c r="BB326" s="486"/>
    </row>
    <row r="327" spans="2:54" ht="18" customHeight="1">
      <c r="B327" s="486"/>
      <c r="C327" s="486"/>
      <c r="D327" s="486"/>
      <c r="E327" s="647"/>
      <c r="F327" s="647"/>
      <c r="G327" s="486"/>
      <c r="H327" s="486"/>
      <c r="I327" s="486"/>
      <c r="J327" s="486"/>
      <c r="K327" s="486"/>
      <c r="L327" s="487"/>
      <c r="M327" s="488"/>
      <c r="N327" s="486"/>
      <c r="O327" s="487"/>
      <c r="P327" s="486"/>
      <c r="Q327" s="357"/>
      <c r="R327" s="357"/>
      <c r="S327" s="486"/>
      <c r="T327" s="487"/>
      <c r="U327" s="487"/>
      <c r="V327" s="486"/>
      <c r="W327" s="486"/>
      <c r="X327" s="486"/>
      <c r="Y327" s="486"/>
      <c r="Z327" s="486"/>
      <c r="AA327" s="486"/>
      <c r="AB327" s="486"/>
      <c r="AC327" s="486"/>
      <c r="AD327" s="486"/>
      <c r="AE327" s="486"/>
      <c r="AF327" s="486"/>
      <c r="AG327" s="486"/>
      <c r="AH327" s="486"/>
      <c r="AI327" s="486"/>
      <c r="AJ327" s="486"/>
      <c r="AK327" s="486"/>
      <c r="AL327" s="486"/>
      <c r="AM327" s="486"/>
      <c r="AN327" s="486"/>
      <c r="AO327" s="486"/>
      <c r="AP327" s="486"/>
      <c r="AQ327" s="486"/>
      <c r="AR327" s="486"/>
      <c r="AS327" s="486"/>
      <c r="AT327" s="486"/>
      <c r="AU327" s="486"/>
      <c r="AV327" s="486"/>
      <c r="AW327" s="486"/>
      <c r="AX327" s="486"/>
      <c r="AY327" s="486"/>
      <c r="AZ327" s="486"/>
      <c r="BA327" s="486"/>
      <c r="BB327" s="486"/>
    </row>
    <row r="328" spans="2:54" ht="18" customHeight="1">
      <c r="B328" s="486"/>
      <c r="C328" s="486"/>
      <c r="D328" s="486"/>
      <c r="E328" s="647"/>
      <c r="F328" s="647"/>
      <c r="G328" s="486"/>
      <c r="H328" s="486"/>
      <c r="I328" s="486"/>
      <c r="J328" s="486"/>
      <c r="K328" s="486"/>
      <c r="L328" s="487"/>
      <c r="M328" s="488"/>
      <c r="N328" s="486"/>
      <c r="O328" s="487"/>
      <c r="P328" s="486"/>
      <c r="Q328" s="357"/>
      <c r="R328" s="357"/>
      <c r="S328" s="486"/>
      <c r="T328" s="487"/>
      <c r="U328" s="487"/>
      <c r="V328" s="486"/>
      <c r="W328" s="486"/>
      <c r="X328" s="486"/>
      <c r="Y328" s="486"/>
      <c r="Z328" s="486"/>
      <c r="AA328" s="486"/>
      <c r="AB328" s="486"/>
      <c r="AC328" s="486"/>
      <c r="AD328" s="486"/>
      <c r="AE328" s="486"/>
      <c r="AF328" s="486"/>
      <c r="AG328" s="486"/>
      <c r="AH328" s="486"/>
      <c r="AI328" s="486"/>
      <c r="AJ328" s="486"/>
      <c r="AK328" s="486"/>
      <c r="AL328" s="486"/>
      <c r="AM328" s="486"/>
      <c r="AN328" s="486"/>
      <c r="AO328" s="486"/>
      <c r="AP328" s="486"/>
      <c r="AQ328" s="486"/>
      <c r="AR328" s="486"/>
      <c r="AS328" s="486"/>
      <c r="AT328" s="486"/>
      <c r="AU328" s="486"/>
      <c r="AV328" s="486"/>
      <c r="AW328" s="486"/>
      <c r="AX328" s="486"/>
      <c r="AY328" s="486"/>
      <c r="AZ328" s="486"/>
      <c r="BA328" s="486"/>
      <c r="BB328" s="486"/>
    </row>
    <row r="329" spans="2:54" ht="18" customHeight="1">
      <c r="B329" s="486"/>
      <c r="C329" s="486"/>
      <c r="D329" s="486"/>
      <c r="E329" s="647"/>
      <c r="F329" s="647"/>
      <c r="G329" s="486"/>
      <c r="H329" s="486"/>
      <c r="I329" s="486"/>
      <c r="J329" s="486"/>
      <c r="K329" s="486"/>
      <c r="L329" s="487"/>
      <c r="M329" s="488"/>
      <c r="N329" s="486"/>
      <c r="O329" s="487"/>
      <c r="P329" s="486"/>
      <c r="Q329" s="357"/>
      <c r="R329" s="357"/>
      <c r="S329" s="486"/>
      <c r="T329" s="487"/>
      <c r="U329" s="487"/>
      <c r="V329" s="486"/>
      <c r="W329" s="486"/>
      <c r="X329" s="486"/>
      <c r="Y329" s="486"/>
      <c r="Z329" s="486"/>
      <c r="AA329" s="486"/>
      <c r="AB329" s="486"/>
      <c r="AC329" s="486"/>
      <c r="AD329" s="486"/>
      <c r="AE329" s="486"/>
      <c r="AF329" s="486"/>
      <c r="AG329" s="486"/>
      <c r="AH329" s="486"/>
      <c r="AI329" s="486"/>
      <c r="AJ329" s="486"/>
      <c r="AK329" s="486"/>
      <c r="AL329" s="486"/>
      <c r="AM329" s="486"/>
      <c r="AN329" s="486"/>
      <c r="AO329" s="486"/>
      <c r="AP329" s="486"/>
      <c r="AQ329" s="486"/>
      <c r="AR329" s="486"/>
      <c r="AS329" s="486"/>
      <c r="AT329" s="486"/>
      <c r="AU329" s="486"/>
      <c r="AV329" s="486"/>
      <c r="AW329" s="486"/>
      <c r="AX329" s="486"/>
      <c r="AY329" s="486"/>
      <c r="AZ329" s="486"/>
      <c r="BA329" s="486"/>
      <c r="BB329" s="486"/>
    </row>
    <row r="330" spans="2:54" ht="18" customHeight="1">
      <c r="B330" s="486"/>
      <c r="C330" s="486"/>
      <c r="D330" s="486"/>
      <c r="E330" s="647"/>
      <c r="F330" s="647"/>
      <c r="G330" s="486"/>
      <c r="H330" s="486"/>
      <c r="I330" s="486"/>
      <c r="J330" s="486"/>
      <c r="K330" s="486"/>
      <c r="L330" s="487"/>
      <c r="M330" s="488"/>
      <c r="N330" s="486"/>
      <c r="O330" s="487"/>
      <c r="P330" s="486"/>
      <c r="Q330" s="357"/>
      <c r="R330" s="357"/>
      <c r="S330" s="486"/>
      <c r="T330" s="487"/>
      <c r="U330" s="487"/>
      <c r="V330" s="486"/>
      <c r="W330" s="486"/>
      <c r="X330" s="486"/>
      <c r="Y330" s="486"/>
      <c r="Z330" s="486"/>
      <c r="AA330" s="486"/>
      <c r="AB330" s="486"/>
      <c r="AC330" s="486"/>
      <c r="AD330" s="486"/>
      <c r="AE330" s="486"/>
      <c r="AF330" s="486"/>
      <c r="AG330" s="486"/>
      <c r="AH330" s="486"/>
      <c r="AI330" s="486"/>
      <c r="AJ330" s="486"/>
      <c r="AK330" s="486"/>
      <c r="AL330" s="486"/>
      <c r="AM330" s="486"/>
      <c r="AN330" s="486"/>
      <c r="AO330" s="486"/>
      <c r="AP330" s="486"/>
      <c r="AQ330" s="486"/>
      <c r="AR330" s="486"/>
      <c r="AS330" s="486"/>
      <c r="AT330" s="486"/>
      <c r="AU330" s="486"/>
      <c r="AV330" s="486"/>
      <c r="AW330" s="486"/>
      <c r="AX330" s="486"/>
      <c r="AY330" s="486"/>
      <c r="AZ330" s="486"/>
      <c r="BA330" s="486"/>
      <c r="BB330" s="486"/>
    </row>
    <row r="331" spans="2:54" ht="18" customHeight="1">
      <c r="B331" s="486"/>
      <c r="C331" s="486"/>
      <c r="D331" s="486"/>
      <c r="E331" s="647"/>
      <c r="F331" s="647"/>
      <c r="G331" s="486"/>
      <c r="H331" s="486"/>
      <c r="I331" s="486"/>
      <c r="J331" s="486"/>
      <c r="K331" s="486"/>
      <c r="L331" s="487"/>
      <c r="M331" s="488"/>
      <c r="N331" s="486"/>
      <c r="O331" s="487"/>
      <c r="P331" s="486"/>
      <c r="Q331" s="357"/>
      <c r="R331" s="357"/>
      <c r="S331" s="486"/>
      <c r="T331" s="487"/>
      <c r="U331" s="487"/>
      <c r="V331" s="486"/>
      <c r="W331" s="486"/>
      <c r="X331" s="486"/>
      <c r="Y331" s="486"/>
      <c r="Z331" s="486"/>
      <c r="AA331" s="486"/>
      <c r="AB331" s="486"/>
      <c r="AC331" s="486"/>
      <c r="AD331" s="486"/>
      <c r="AE331" s="486"/>
      <c r="AF331" s="486"/>
      <c r="AG331" s="486"/>
      <c r="AH331" s="486"/>
      <c r="AI331" s="486"/>
      <c r="AJ331" s="486"/>
      <c r="AK331" s="486"/>
      <c r="AL331" s="486"/>
      <c r="AM331" s="486"/>
      <c r="AN331" s="486"/>
      <c r="AO331" s="486"/>
      <c r="AP331" s="486"/>
      <c r="AQ331" s="486"/>
      <c r="AR331" s="486"/>
      <c r="AS331" s="486"/>
      <c r="AT331" s="486"/>
      <c r="AU331" s="486"/>
      <c r="AV331" s="486"/>
      <c r="AW331" s="486"/>
      <c r="AX331" s="486"/>
      <c r="AY331" s="486"/>
      <c r="AZ331" s="486"/>
      <c r="BA331" s="486"/>
      <c r="BB331" s="486"/>
    </row>
    <row r="332" spans="2:54" ht="18" customHeight="1">
      <c r="B332" s="486"/>
      <c r="C332" s="486"/>
      <c r="D332" s="486"/>
      <c r="E332" s="647"/>
      <c r="F332" s="647"/>
      <c r="G332" s="486"/>
      <c r="H332" s="486"/>
      <c r="I332" s="486"/>
      <c r="J332" s="486"/>
      <c r="K332" s="486"/>
      <c r="L332" s="487"/>
      <c r="M332" s="488"/>
      <c r="N332" s="486"/>
      <c r="O332" s="487"/>
      <c r="P332" s="486"/>
      <c r="Q332" s="357"/>
      <c r="R332" s="357"/>
      <c r="S332" s="486"/>
      <c r="T332" s="487"/>
      <c r="U332" s="487"/>
      <c r="V332" s="486"/>
      <c r="W332" s="486"/>
      <c r="X332" s="486"/>
      <c r="Y332" s="486"/>
      <c r="Z332" s="486"/>
      <c r="AA332" s="486"/>
      <c r="AB332" s="486"/>
      <c r="AC332" s="486"/>
      <c r="AD332" s="486"/>
      <c r="AE332" s="486"/>
      <c r="AF332" s="486"/>
      <c r="AG332" s="486"/>
      <c r="AH332" s="486"/>
      <c r="AI332" s="486"/>
      <c r="AJ332" s="486"/>
      <c r="AK332" s="486"/>
      <c r="AL332" s="486"/>
      <c r="AM332" s="486"/>
      <c r="AN332" s="486"/>
      <c r="AO332" s="486"/>
      <c r="AP332" s="486"/>
      <c r="AQ332" s="486"/>
      <c r="AR332" s="486"/>
      <c r="AS332" s="486"/>
      <c r="AT332" s="486"/>
      <c r="AU332" s="486"/>
      <c r="AV332" s="486"/>
      <c r="AW332" s="486"/>
      <c r="AX332" s="486"/>
      <c r="AY332" s="486"/>
      <c r="AZ332" s="486"/>
      <c r="BA332" s="486"/>
      <c r="BB332" s="486"/>
    </row>
    <row r="333" spans="2:54" ht="18" customHeight="1">
      <c r="B333" s="486"/>
      <c r="C333" s="486"/>
      <c r="D333" s="486"/>
      <c r="E333" s="647"/>
      <c r="F333" s="647"/>
      <c r="G333" s="486"/>
      <c r="H333" s="486"/>
      <c r="I333" s="486"/>
      <c r="J333" s="486"/>
      <c r="K333" s="486"/>
      <c r="L333" s="487"/>
      <c r="M333" s="488"/>
      <c r="N333" s="486"/>
      <c r="O333" s="487"/>
      <c r="P333" s="486"/>
      <c r="Q333" s="357"/>
      <c r="R333" s="357"/>
      <c r="S333" s="486"/>
      <c r="T333" s="487"/>
      <c r="U333" s="487"/>
      <c r="V333" s="486"/>
      <c r="W333" s="486"/>
      <c r="X333" s="486"/>
      <c r="Y333" s="486"/>
      <c r="Z333" s="486"/>
      <c r="AA333" s="486"/>
      <c r="AB333" s="486"/>
      <c r="AC333" s="486"/>
      <c r="AD333" s="486"/>
      <c r="AE333" s="486"/>
      <c r="AF333" s="486"/>
      <c r="AG333" s="486"/>
      <c r="AH333" s="486"/>
      <c r="AI333" s="486"/>
      <c r="AJ333" s="486"/>
      <c r="AK333" s="486"/>
      <c r="AL333" s="486"/>
      <c r="AM333" s="486"/>
      <c r="AN333" s="486"/>
      <c r="AO333" s="486"/>
      <c r="AP333" s="486"/>
      <c r="AQ333" s="486"/>
      <c r="AR333" s="486"/>
      <c r="AS333" s="486"/>
      <c r="AT333" s="486"/>
      <c r="AU333" s="486"/>
      <c r="AV333" s="486"/>
      <c r="AW333" s="486"/>
      <c r="AX333" s="486"/>
      <c r="AY333" s="486"/>
      <c r="AZ333" s="486"/>
      <c r="BA333" s="486"/>
      <c r="BB333" s="486"/>
    </row>
    <row r="334" spans="2:54" ht="18" customHeight="1">
      <c r="B334" s="486"/>
      <c r="C334" s="486"/>
      <c r="D334" s="486"/>
      <c r="E334" s="647"/>
      <c r="F334" s="647"/>
      <c r="G334" s="486"/>
      <c r="H334" s="486"/>
      <c r="I334" s="486"/>
      <c r="J334" s="486"/>
      <c r="K334" s="486"/>
      <c r="L334" s="487"/>
      <c r="M334" s="488"/>
      <c r="N334" s="486"/>
      <c r="O334" s="487"/>
      <c r="P334" s="486"/>
      <c r="Q334" s="357"/>
      <c r="R334" s="357"/>
      <c r="S334" s="486"/>
      <c r="T334" s="487"/>
      <c r="U334" s="487"/>
      <c r="V334" s="486"/>
      <c r="W334" s="486"/>
      <c r="X334" s="486"/>
      <c r="Y334" s="486"/>
      <c r="Z334" s="486"/>
      <c r="AA334" s="486"/>
      <c r="AB334" s="486"/>
      <c r="AC334" s="486"/>
      <c r="AD334" s="486"/>
      <c r="AE334" s="486"/>
      <c r="AF334" s="486"/>
      <c r="AG334" s="486"/>
      <c r="AH334" s="486"/>
      <c r="AI334" s="486"/>
      <c r="AJ334" s="486"/>
      <c r="AK334" s="486"/>
      <c r="AL334" s="486"/>
      <c r="AM334" s="486"/>
      <c r="AN334" s="486"/>
      <c r="AO334" s="486"/>
      <c r="AP334" s="486"/>
      <c r="AQ334" s="486"/>
      <c r="AR334" s="486"/>
      <c r="AS334" s="486"/>
      <c r="AT334" s="486"/>
      <c r="AU334" s="486"/>
      <c r="AV334" s="486"/>
      <c r="AW334" s="486"/>
      <c r="AX334" s="486"/>
      <c r="AY334" s="486"/>
      <c r="AZ334" s="486"/>
      <c r="BA334" s="486"/>
      <c r="BB334" s="486"/>
    </row>
    <row r="335" spans="2:54" ht="18" customHeight="1">
      <c r="B335" s="486"/>
      <c r="C335" s="486"/>
      <c r="D335" s="486"/>
      <c r="E335" s="647"/>
      <c r="F335" s="647"/>
      <c r="G335" s="486"/>
      <c r="H335" s="486"/>
      <c r="I335" s="486"/>
      <c r="J335" s="486"/>
      <c r="K335" s="486"/>
      <c r="L335" s="487"/>
      <c r="M335" s="488"/>
      <c r="N335" s="486"/>
      <c r="O335" s="487"/>
      <c r="P335" s="486"/>
      <c r="Q335" s="357"/>
      <c r="R335" s="357"/>
      <c r="S335" s="486"/>
      <c r="T335" s="487"/>
      <c r="U335" s="487"/>
      <c r="V335" s="486"/>
      <c r="W335" s="486"/>
      <c r="X335" s="486"/>
      <c r="Y335" s="486"/>
      <c r="Z335" s="486"/>
      <c r="AA335" s="486"/>
      <c r="AB335" s="486"/>
      <c r="AC335" s="486"/>
      <c r="AD335" s="486"/>
      <c r="AE335" s="486"/>
      <c r="AF335" s="486"/>
      <c r="AG335" s="486"/>
      <c r="AH335" s="486"/>
      <c r="AI335" s="486"/>
      <c r="AJ335" s="486"/>
      <c r="AK335" s="486"/>
      <c r="AL335" s="486"/>
      <c r="AM335" s="486"/>
      <c r="AN335" s="486"/>
      <c r="AO335" s="486"/>
      <c r="AP335" s="486"/>
      <c r="AQ335" s="486"/>
      <c r="AR335" s="486"/>
      <c r="AS335" s="486"/>
      <c r="AT335" s="486"/>
      <c r="AU335" s="486"/>
      <c r="AV335" s="486"/>
      <c r="AW335" s="486"/>
      <c r="AX335" s="486"/>
      <c r="AY335" s="486"/>
      <c r="AZ335" s="486"/>
      <c r="BA335" s="486"/>
      <c r="BB335" s="486"/>
    </row>
    <row r="336" spans="2:54" ht="18" customHeight="1">
      <c r="B336" s="486"/>
      <c r="C336" s="486"/>
      <c r="D336" s="486"/>
      <c r="E336" s="647"/>
      <c r="F336" s="647"/>
      <c r="G336" s="486"/>
      <c r="H336" s="486"/>
      <c r="I336" s="486"/>
      <c r="J336" s="486"/>
      <c r="K336" s="486"/>
      <c r="L336" s="487"/>
      <c r="M336" s="488"/>
      <c r="N336" s="486"/>
      <c r="O336" s="487"/>
      <c r="P336" s="486"/>
      <c r="Q336" s="357"/>
      <c r="R336" s="357"/>
      <c r="S336" s="486"/>
      <c r="T336" s="487"/>
      <c r="U336" s="487"/>
      <c r="V336" s="486"/>
      <c r="W336" s="486"/>
      <c r="X336" s="486"/>
      <c r="Y336" s="486"/>
      <c r="Z336" s="486"/>
      <c r="AA336" s="486"/>
      <c r="AB336" s="486"/>
      <c r="AC336" s="486"/>
      <c r="AD336" s="486"/>
      <c r="AE336" s="486"/>
      <c r="AF336" s="486"/>
      <c r="AG336" s="486"/>
      <c r="AH336" s="486"/>
      <c r="AI336" s="486"/>
      <c r="AJ336" s="486"/>
      <c r="AK336" s="486"/>
      <c r="AL336" s="486"/>
      <c r="AM336" s="486"/>
      <c r="AN336" s="486"/>
      <c r="AO336" s="486"/>
      <c r="AP336" s="486"/>
      <c r="AQ336" s="486"/>
      <c r="AR336" s="486"/>
      <c r="AS336" s="486"/>
      <c r="AT336" s="486"/>
      <c r="AU336" s="486"/>
      <c r="AV336" s="486"/>
      <c r="AW336" s="486"/>
      <c r="AX336" s="486"/>
      <c r="AY336" s="486"/>
      <c r="AZ336" s="486"/>
      <c r="BA336" s="486"/>
      <c r="BB336" s="486"/>
    </row>
    <row r="337" spans="2:54" ht="18" customHeight="1">
      <c r="B337" s="486"/>
      <c r="C337" s="486"/>
      <c r="D337" s="486"/>
      <c r="E337" s="647"/>
      <c r="F337" s="647"/>
      <c r="G337" s="486"/>
      <c r="H337" s="486"/>
      <c r="I337" s="486"/>
      <c r="J337" s="486"/>
      <c r="K337" s="486"/>
      <c r="L337" s="487"/>
      <c r="M337" s="488"/>
      <c r="N337" s="486"/>
      <c r="O337" s="487"/>
      <c r="P337" s="486"/>
      <c r="Q337" s="357"/>
      <c r="R337" s="357"/>
      <c r="S337" s="486"/>
      <c r="T337" s="487"/>
      <c r="U337" s="487"/>
      <c r="V337" s="486"/>
      <c r="W337" s="486"/>
      <c r="X337" s="486"/>
      <c r="Y337" s="486"/>
      <c r="Z337" s="486"/>
      <c r="AA337" s="486"/>
      <c r="AB337" s="486"/>
      <c r="AC337" s="486"/>
      <c r="AD337" s="486"/>
      <c r="AE337" s="486"/>
      <c r="AF337" s="486"/>
      <c r="AG337" s="486"/>
      <c r="AH337" s="486"/>
      <c r="AI337" s="486"/>
      <c r="AJ337" s="486"/>
      <c r="AK337" s="486"/>
      <c r="AL337" s="486"/>
      <c r="AM337" s="486"/>
      <c r="AN337" s="486"/>
      <c r="AO337" s="486"/>
      <c r="AP337" s="486"/>
      <c r="AQ337" s="486"/>
      <c r="AR337" s="486"/>
      <c r="AS337" s="486"/>
      <c r="AT337" s="486"/>
      <c r="AU337" s="486"/>
      <c r="AV337" s="486"/>
      <c r="AW337" s="486"/>
      <c r="AX337" s="486"/>
      <c r="AY337" s="486"/>
      <c r="AZ337" s="486"/>
      <c r="BA337" s="486"/>
      <c r="BB337" s="486"/>
    </row>
    <row r="338" spans="2:54" ht="18" customHeight="1">
      <c r="B338" s="486"/>
      <c r="C338" s="486"/>
      <c r="D338" s="486"/>
      <c r="E338" s="647"/>
      <c r="F338" s="647"/>
      <c r="G338" s="486"/>
      <c r="H338" s="486"/>
      <c r="I338" s="486"/>
      <c r="J338" s="486"/>
      <c r="K338" s="486"/>
      <c r="L338" s="487"/>
      <c r="M338" s="488"/>
      <c r="N338" s="486"/>
      <c r="O338" s="487"/>
      <c r="P338" s="486"/>
      <c r="Q338" s="357"/>
      <c r="R338" s="357"/>
      <c r="S338" s="486"/>
      <c r="T338" s="487"/>
      <c r="U338" s="487"/>
      <c r="V338" s="486"/>
      <c r="W338" s="486"/>
      <c r="X338" s="486"/>
      <c r="Y338" s="486"/>
      <c r="Z338" s="486"/>
      <c r="AA338" s="486"/>
      <c r="AB338" s="486"/>
      <c r="AC338" s="486"/>
      <c r="AD338" s="486"/>
      <c r="AE338" s="486"/>
      <c r="AF338" s="486"/>
      <c r="AG338" s="486"/>
      <c r="AH338" s="486"/>
      <c r="AI338" s="486"/>
      <c r="AJ338" s="486"/>
      <c r="AK338" s="486"/>
      <c r="AL338" s="486"/>
      <c r="AM338" s="486"/>
      <c r="AN338" s="486"/>
      <c r="AO338" s="486"/>
      <c r="AP338" s="486"/>
      <c r="AQ338" s="486"/>
      <c r="AR338" s="486"/>
      <c r="AS338" s="486"/>
      <c r="AT338" s="486"/>
      <c r="AU338" s="486"/>
      <c r="AV338" s="486"/>
      <c r="AW338" s="486"/>
      <c r="AX338" s="486"/>
      <c r="AY338" s="486"/>
      <c r="AZ338" s="486"/>
      <c r="BA338" s="486"/>
      <c r="BB338" s="486"/>
    </row>
    <row r="339" spans="2:54" ht="18" customHeight="1">
      <c r="B339" s="486"/>
      <c r="C339" s="486"/>
      <c r="D339" s="486"/>
      <c r="E339" s="647"/>
      <c r="F339" s="647"/>
      <c r="G339" s="486"/>
      <c r="H339" s="486"/>
      <c r="I339" s="486"/>
      <c r="J339" s="486"/>
      <c r="K339" s="486"/>
      <c r="L339" s="487"/>
      <c r="M339" s="488"/>
      <c r="N339" s="486"/>
      <c r="O339" s="487"/>
      <c r="P339" s="486"/>
      <c r="Q339" s="357"/>
      <c r="R339" s="357"/>
      <c r="S339" s="486"/>
      <c r="T339" s="487"/>
      <c r="U339" s="487"/>
      <c r="V339" s="486"/>
      <c r="W339" s="486"/>
      <c r="X339" s="486"/>
      <c r="Y339" s="486"/>
      <c r="Z339" s="486"/>
      <c r="AA339" s="486"/>
      <c r="AB339" s="486"/>
      <c r="AC339" s="486"/>
      <c r="AD339" s="486"/>
      <c r="AE339" s="486"/>
      <c r="AF339" s="486"/>
      <c r="AG339" s="486"/>
      <c r="AH339" s="486"/>
      <c r="AI339" s="486"/>
      <c r="AJ339" s="486"/>
      <c r="AK339" s="486"/>
      <c r="AL339" s="486"/>
      <c r="AM339" s="486"/>
      <c r="AN339" s="486"/>
      <c r="AO339" s="486"/>
      <c r="AP339" s="486"/>
      <c r="AQ339" s="486"/>
      <c r="AR339" s="486"/>
      <c r="AS339" s="486"/>
      <c r="AT339" s="486"/>
      <c r="AU339" s="486"/>
      <c r="AV339" s="486"/>
      <c r="AW339" s="486"/>
      <c r="AX339" s="486"/>
      <c r="AY339" s="486"/>
      <c r="AZ339" s="486"/>
      <c r="BA339" s="486"/>
      <c r="BB339" s="486"/>
    </row>
    <row r="340" spans="2:54" ht="18" customHeight="1">
      <c r="B340" s="486"/>
      <c r="C340" s="486"/>
      <c r="D340" s="486"/>
      <c r="E340" s="647"/>
      <c r="F340" s="647"/>
      <c r="G340" s="486"/>
      <c r="H340" s="486"/>
      <c r="I340" s="486"/>
      <c r="J340" s="486"/>
      <c r="K340" s="486"/>
      <c r="L340" s="487"/>
      <c r="M340" s="488"/>
      <c r="N340" s="486"/>
      <c r="O340" s="487"/>
      <c r="P340" s="486"/>
      <c r="Q340" s="357"/>
      <c r="R340" s="357"/>
      <c r="S340" s="486"/>
      <c r="T340" s="487"/>
      <c r="U340" s="487"/>
      <c r="V340" s="486"/>
      <c r="W340" s="486"/>
      <c r="X340" s="486"/>
      <c r="Y340" s="486"/>
      <c r="Z340" s="486"/>
      <c r="AA340" s="486"/>
      <c r="AB340" s="486"/>
      <c r="AC340" s="486"/>
      <c r="AD340" s="486"/>
      <c r="AE340" s="486"/>
      <c r="AF340" s="486"/>
      <c r="AG340" s="486"/>
      <c r="AH340" s="486"/>
      <c r="AI340" s="486"/>
      <c r="AJ340" s="486"/>
      <c r="AK340" s="486"/>
      <c r="AL340" s="486"/>
      <c r="AM340" s="486"/>
      <c r="AN340" s="486"/>
      <c r="AO340" s="486"/>
      <c r="AP340" s="486"/>
      <c r="AQ340" s="486"/>
      <c r="AR340" s="486"/>
      <c r="AS340" s="486"/>
      <c r="AT340" s="486"/>
      <c r="AU340" s="486"/>
      <c r="AV340" s="486"/>
      <c r="AW340" s="486"/>
      <c r="AX340" s="486"/>
      <c r="AY340" s="486"/>
      <c r="AZ340" s="486"/>
      <c r="BA340" s="486"/>
      <c r="BB340" s="486"/>
    </row>
    <row r="341" spans="2:54" ht="18" customHeight="1">
      <c r="B341" s="486"/>
      <c r="C341" s="486"/>
      <c r="D341" s="486"/>
      <c r="E341" s="647"/>
      <c r="F341" s="647"/>
      <c r="G341" s="486"/>
      <c r="H341" s="486"/>
      <c r="I341" s="486"/>
      <c r="J341" s="486"/>
      <c r="K341" s="486"/>
      <c r="L341" s="487"/>
      <c r="M341" s="488"/>
      <c r="N341" s="486"/>
      <c r="O341" s="487"/>
      <c r="P341" s="486"/>
      <c r="Q341" s="357"/>
      <c r="R341" s="357"/>
      <c r="S341" s="486"/>
      <c r="T341" s="487"/>
      <c r="U341" s="487"/>
      <c r="V341" s="486"/>
      <c r="W341" s="486"/>
      <c r="X341" s="486"/>
      <c r="Y341" s="486"/>
      <c r="Z341" s="486"/>
      <c r="AA341" s="486"/>
      <c r="AB341" s="486"/>
      <c r="AC341" s="486"/>
      <c r="AD341" s="486"/>
      <c r="AE341" s="486"/>
      <c r="AF341" s="486"/>
      <c r="AG341" s="486"/>
      <c r="AH341" s="486"/>
      <c r="AI341" s="486"/>
      <c r="AJ341" s="486"/>
      <c r="AK341" s="486"/>
      <c r="AL341" s="486"/>
      <c r="AM341" s="486"/>
      <c r="AN341" s="486"/>
      <c r="AO341" s="486"/>
      <c r="AP341" s="486"/>
      <c r="AQ341" s="486"/>
      <c r="AR341" s="486"/>
      <c r="AS341" s="486"/>
      <c r="AT341" s="486"/>
      <c r="AU341" s="486"/>
      <c r="AV341" s="486"/>
      <c r="AW341" s="486"/>
      <c r="AX341" s="486"/>
      <c r="AY341" s="486"/>
      <c r="AZ341" s="486"/>
      <c r="BA341" s="486"/>
      <c r="BB341" s="486"/>
    </row>
    <row r="342" spans="2:54" ht="18" customHeight="1">
      <c r="B342" s="486"/>
      <c r="C342" s="486"/>
      <c r="D342" s="486"/>
      <c r="E342" s="647"/>
      <c r="F342" s="647"/>
      <c r="G342" s="486"/>
      <c r="H342" s="486"/>
      <c r="I342" s="486"/>
      <c r="J342" s="486"/>
      <c r="K342" s="486"/>
      <c r="L342" s="487"/>
      <c r="M342" s="488"/>
      <c r="N342" s="486"/>
      <c r="O342" s="487"/>
      <c r="P342" s="486"/>
      <c r="Q342" s="357"/>
      <c r="R342" s="357"/>
      <c r="S342" s="486"/>
      <c r="T342" s="487"/>
      <c r="U342" s="487"/>
      <c r="V342" s="486"/>
      <c r="W342" s="486"/>
      <c r="X342" s="486"/>
      <c r="Y342" s="486"/>
      <c r="Z342" s="486"/>
      <c r="AA342" s="486"/>
      <c r="AB342" s="486"/>
      <c r="AC342" s="486"/>
      <c r="AD342" s="486"/>
      <c r="AE342" s="486"/>
      <c r="AF342" s="486"/>
      <c r="AG342" s="486"/>
      <c r="AH342" s="486"/>
      <c r="AI342" s="486"/>
      <c r="AJ342" s="486"/>
      <c r="AK342" s="486"/>
      <c r="AL342" s="486"/>
      <c r="AM342" s="486"/>
      <c r="AN342" s="486"/>
      <c r="AO342" s="486"/>
      <c r="AP342" s="486"/>
      <c r="AQ342" s="486"/>
      <c r="AR342" s="486"/>
      <c r="AS342" s="486"/>
      <c r="AT342" s="486"/>
      <c r="AU342" s="486"/>
      <c r="AV342" s="486"/>
      <c r="AW342" s="486"/>
      <c r="AX342" s="486"/>
      <c r="AY342" s="486"/>
      <c r="AZ342" s="486"/>
      <c r="BA342" s="486"/>
      <c r="BB342" s="486"/>
    </row>
    <row r="343" spans="2:54" ht="18" customHeight="1">
      <c r="B343" s="486"/>
      <c r="C343" s="486"/>
      <c r="D343" s="486"/>
      <c r="E343" s="647"/>
      <c r="F343" s="647"/>
      <c r="G343" s="486"/>
      <c r="H343" s="486"/>
      <c r="I343" s="486"/>
      <c r="J343" s="486"/>
      <c r="K343" s="486"/>
      <c r="L343" s="487"/>
      <c r="M343" s="488"/>
      <c r="N343" s="486"/>
      <c r="O343" s="487"/>
      <c r="P343" s="486"/>
      <c r="Q343" s="357"/>
      <c r="R343" s="357"/>
      <c r="S343" s="486"/>
      <c r="T343" s="487"/>
      <c r="U343" s="487"/>
      <c r="V343" s="486"/>
      <c r="W343" s="486"/>
      <c r="X343" s="486"/>
      <c r="Y343" s="486"/>
      <c r="Z343" s="486"/>
      <c r="AA343" s="486"/>
      <c r="AB343" s="486"/>
      <c r="AC343" s="486"/>
      <c r="AD343" s="486"/>
      <c r="AE343" s="486"/>
      <c r="AF343" s="486"/>
      <c r="AG343" s="486"/>
      <c r="AH343" s="486"/>
      <c r="AI343" s="486"/>
      <c r="AJ343" s="486"/>
      <c r="AK343" s="486"/>
      <c r="AL343" s="486"/>
      <c r="AM343" s="486"/>
      <c r="AN343" s="486"/>
      <c r="AO343" s="486"/>
      <c r="AP343" s="486"/>
      <c r="AQ343" s="486"/>
      <c r="AR343" s="486"/>
      <c r="AS343" s="486"/>
      <c r="AT343" s="486"/>
      <c r="AU343" s="486"/>
      <c r="AV343" s="486"/>
      <c r="AW343" s="486"/>
      <c r="AX343" s="486"/>
      <c r="AY343" s="486"/>
      <c r="AZ343" s="486"/>
      <c r="BA343" s="486"/>
      <c r="BB343" s="486"/>
    </row>
    <row r="344" spans="2:54" ht="18" customHeight="1">
      <c r="B344" s="486"/>
      <c r="C344" s="486"/>
      <c r="D344" s="486"/>
      <c r="E344" s="647"/>
      <c r="F344" s="647"/>
      <c r="G344" s="486"/>
      <c r="H344" s="486"/>
      <c r="I344" s="486"/>
      <c r="J344" s="486"/>
      <c r="K344" s="486"/>
      <c r="L344" s="487"/>
      <c r="M344" s="488"/>
      <c r="N344" s="486"/>
      <c r="O344" s="487"/>
      <c r="P344" s="486"/>
      <c r="Q344" s="357"/>
      <c r="R344" s="357"/>
      <c r="S344" s="486"/>
      <c r="T344" s="487"/>
      <c r="U344" s="487"/>
      <c r="V344" s="486"/>
      <c r="W344" s="486"/>
      <c r="X344" s="486"/>
      <c r="Y344" s="486"/>
      <c r="Z344" s="486"/>
      <c r="AA344" s="486"/>
      <c r="AB344" s="486"/>
      <c r="AC344" s="486"/>
      <c r="AD344" s="486"/>
      <c r="AE344" s="486"/>
      <c r="AF344" s="486"/>
      <c r="AG344" s="486"/>
      <c r="AH344" s="486"/>
      <c r="AI344" s="486"/>
      <c r="AJ344" s="486"/>
      <c r="AK344" s="486"/>
      <c r="AL344" s="486"/>
      <c r="AM344" s="486"/>
      <c r="AN344" s="486"/>
      <c r="AO344" s="486"/>
      <c r="AP344" s="486"/>
      <c r="AQ344" s="486"/>
      <c r="AR344" s="486"/>
      <c r="AS344" s="486"/>
      <c r="AT344" s="486"/>
      <c r="AU344" s="486"/>
      <c r="AV344" s="486"/>
      <c r="AW344" s="486"/>
      <c r="AX344" s="486"/>
      <c r="AY344" s="486"/>
      <c r="AZ344" s="486"/>
      <c r="BA344" s="486"/>
      <c r="BB344" s="486"/>
    </row>
    <row r="345" spans="2:54" ht="18" customHeight="1">
      <c r="B345" s="486"/>
      <c r="C345" s="486"/>
      <c r="D345" s="486"/>
      <c r="E345" s="647"/>
      <c r="F345" s="647"/>
      <c r="G345" s="486"/>
      <c r="H345" s="486"/>
      <c r="I345" s="486"/>
      <c r="J345" s="486"/>
      <c r="K345" s="486"/>
      <c r="L345" s="487"/>
      <c r="M345" s="488"/>
      <c r="N345" s="486"/>
      <c r="O345" s="487"/>
      <c r="P345" s="486"/>
      <c r="Q345" s="357"/>
      <c r="R345" s="357"/>
      <c r="S345" s="486"/>
      <c r="T345" s="487"/>
      <c r="U345" s="487"/>
      <c r="V345" s="486"/>
      <c r="W345" s="486"/>
      <c r="X345" s="486"/>
      <c r="Y345" s="486"/>
      <c r="Z345" s="486"/>
      <c r="AA345" s="486"/>
      <c r="AB345" s="486"/>
      <c r="AC345" s="486"/>
      <c r="AD345" s="486"/>
      <c r="AE345" s="486"/>
      <c r="AF345" s="486"/>
      <c r="AG345" s="486"/>
      <c r="AH345" s="486"/>
      <c r="AI345" s="486"/>
      <c r="AJ345" s="486"/>
      <c r="AK345" s="486"/>
      <c r="AL345" s="486"/>
      <c r="AM345" s="486"/>
      <c r="AN345" s="486"/>
      <c r="AO345" s="486"/>
      <c r="AP345" s="486"/>
      <c r="AQ345" s="486"/>
      <c r="AR345" s="486"/>
      <c r="AS345" s="486"/>
      <c r="AT345" s="486"/>
      <c r="AU345" s="486"/>
      <c r="AV345" s="486"/>
      <c r="AW345" s="486"/>
      <c r="AX345" s="486"/>
      <c r="AY345" s="486"/>
      <c r="AZ345" s="486"/>
      <c r="BA345" s="486"/>
      <c r="BB345" s="486"/>
    </row>
    <row r="346" spans="2:54" ht="18" customHeight="1">
      <c r="B346" s="486"/>
      <c r="C346" s="486"/>
      <c r="D346" s="486"/>
      <c r="E346" s="647"/>
      <c r="F346" s="647"/>
      <c r="G346" s="486"/>
      <c r="H346" s="486"/>
      <c r="I346" s="486"/>
      <c r="J346" s="486"/>
      <c r="K346" s="486"/>
      <c r="L346" s="487"/>
      <c r="M346" s="488"/>
      <c r="N346" s="486"/>
      <c r="O346" s="487"/>
      <c r="P346" s="486"/>
      <c r="Q346" s="357"/>
      <c r="R346" s="357"/>
      <c r="S346" s="486"/>
      <c r="T346" s="487"/>
      <c r="U346" s="487"/>
      <c r="V346" s="486"/>
      <c r="W346" s="486"/>
      <c r="X346" s="486"/>
      <c r="Y346" s="486"/>
      <c r="Z346" s="486"/>
      <c r="AA346" s="486"/>
      <c r="AB346" s="486"/>
      <c r="AC346" s="486"/>
      <c r="AD346" s="486"/>
      <c r="AE346" s="486"/>
      <c r="AF346" s="486"/>
      <c r="AG346" s="486"/>
      <c r="AH346" s="486"/>
      <c r="AI346" s="486"/>
      <c r="AJ346" s="486"/>
      <c r="AK346" s="486"/>
      <c r="AL346" s="486"/>
      <c r="AM346" s="486"/>
      <c r="AN346" s="486"/>
      <c r="AO346" s="486"/>
      <c r="AP346" s="486"/>
      <c r="AQ346" s="486"/>
      <c r="AR346" s="486"/>
      <c r="AS346" s="486"/>
      <c r="AT346" s="486"/>
      <c r="AU346" s="486"/>
      <c r="AV346" s="486"/>
      <c r="AW346" s="486"/>
      <c r="AX346" s="486"/>
      <c r="AY346" s="486"/>
      <c r="AZ346" s="486"/>
      <c r="BA346" s="486"/>
      <c r="BB346" s="486"/>
    </row>
    <row r="347" spans="2:54" ht="18" customHeight="1">
      <c r="B347" s="486"/>
      <c r="C347" s="486"/>
      <c r="D347" s="486"/>
      <c r="E347" s="647"/>
      <c r="F347" s="647"/>
      <c r="G347" s="486"/>
      <c r="H347" s="486"/>
      <c r="I347" s="486"/>
      <c r="J347" s="486"/>
      <c r="K347" s="486"/>
      <c r="L347" s="487"/>
      <c r="M347" s="488"/>
      <c r="N347" s="486"/>
      <c r="O347" s="487"/>
      <c r="P347" s="486"/>
      <c r="Q347" s="357"/>
      <c r="R347" s="357"/>
      <c r="S347" s="486"/>
      <c r="T347" s="487"/>
      <c r="U347" s="487"/>
      <c r="V347" s="486"/>
      <c r="W347" s="486"/>
      <c r="X347" s="486"/>
      <c r="Y347" s="486"/>
      <c r="Z347" s="486"/>
      <c r="AA347" s="486"/>
      <c r="AB347" s="486"/>
      <c r="AC347" s="486"/>
      <c r="AD347" s="486"/>
      <c r="AE347" s="486"/>
      <c r="AF347" s="486"/>
      <c r="AG347" s="486"/>
      <c r="AH347" s="486"/>
      <c r="AI347" s="486"/>
      <c r="AJ347" s="486"/>
      <c r="AK347" s="486"/>
      <c r="AL347" s="486"/>
      <c r="AM347" s="486"/>
      <c r="AN347" s="486"/>
      <c r="AO347" s="486"/>
      <c r="AP347" s="486"/>
      <c r="AQ347" s="486"/>
      <c r="AR347" s="486"/>
      <c r="AS347" s="486"/>
      <c r="AT347" s="486"/>
      <c r="AU347" s="486"/>
      <c r="AV347" s="486"/>
      <c r="AW347" s="486"/>
      <c r="AX347" s="486"/>
      <c r="AY347" s="486"/>
      <c r="AZ347" s="486"/>
      <c r="BA347" s="486"/>
      <c r="BB347" s="486"/>
    </row>
    <row r="348" spans="2:54" ht="18" customHeight="1">
      <c r="B348" s="486"/>
      <c r="C348" s="486"/>
      <c r="D348" s="486"/>
      <c r="E348" s="647"/>
      <c r="F348" s="647"/>
      <c r="G348" s="486"/>
      <c r="H348" s="486"/>
      <c r="I348" s="486"/>
      <c r="J348" s="486"/>
      <c r="K348" s="486"/>
      <c r="L348" s="487"/>
      <c r="M348" s="488"/>
      <c r="N348" s="486"/>
      <c r="O348" s="487"/>
      <c r="P348" s="486"/>
      <c r="Q348" s="357"/>
      <c r="R348" s="357"/>
      <c r="S348" s="486"/>
      <c r="T348" s="487"/>
      <c r="U348" s="487"/>
      <c r="V348" s="486"/>
      <c r="W348" s="486"/>
      <c r="X348" s="486"/>
      <c r="Y348" s="486"/>
      <c r="Z348" s="486"/>
      <c r="AA348" s="486"/>
      <c r="AB348" s="486"/>
      <c r="AC348" s="486"/>
      <c r="AD348" s="486"/>
      <c r="AE348" s="486"/>
      <c r="AF348" s="486"/>
      <c r="AG348" s="486"/>
      <c r="AH348" s="486"/>
      <c r="AI348" s="486"/>
      <c r="AJ348" s="486"/>
      <c r="AK348" s="486"/>
      <c r="AL348" s="486"/>
      <c r="AM348" s="486"/>
      <c r="AN348" s="486"/>
      <c r="AO348" s="486"/>
      <c r="AP348" s="486"/>
      <c r="AQ348" s="486"/>
      <c r="AR348" s="486"/>
      <c r="AS348" s="486"/>
      <c r="AT348" s="486"/>
      <c r="AU348" s="486"/>
      <c r="AV348" s="486"/>
      <c r="AW348" s="486"/>
      <c r="AX348" s="486"/>
      <c r="AY348" s="486"/>
      <c r="AZ348" s="486"/>
      <c r="BA348" s="486"/>
      <c r="BB348" s="486"/>
    </row>
    <row r="349" spans="2:54" ht="18" customHeight="1">
      <c r="B349" s="486"/>
      <c r="C349" s="486"/>
      <c r="D349" s="486"/>
      <c r="E349" s="647"/>
      <c r="F349" s="647"/>
      <c r="G349" s="486"/>
      <c r="H349" s="486"/>
      <c r="I349" s="486"/>
      <c r="J349" s="486"/>
      <c r="K349" s="486"/>
      <c r="L349" s="487"/>
      <c r="M349" s="488"/>
      <c r="N349" s="486"/>
      <c r="O349" s="487"/>
      <c r="P349" s="486"/>
      <c r="Q349" s="357"/>
      <c r="R349" s="357"/>
      <c r="S349" s="486"/>
      <c r="T349" s="487"/>
      <c r="U349" s="487"/>
      <c r="V349" s="486"/>
      <c r="W349" s="486"/>
      <c r="X349" s="486"/>
      <c r="Y349" s="486"/>
      <c r="Z349" s="486"/>
      <c r="AA349" s="486"/>
      <c r="AB349" s="486"/>
      <c r="AC349" s="486"/>
      <c r="AD349" s="486"/>
      <c r="AE349" s="486"/>
      <c r="AF349" s="486"/>
      <c r="AG349" s="486"/>
      <c r="AH349" s="486"/>
      <c r="AI349" s="486"/>
      <c r="AJ349" s="486"/>
      <c r="AK349" s="486"/>
      <c r="AL349" s="486"/>
      <c r="AM349" s="486"/>
      <c r="AN349" s="486"/>
      <c r="AO349" s="486"/>
      <c r="AP349" s="486"/>
      <c r="AQ349" s="486"/>
      <c r="AR349" s="486"/>
      <c r="AS349" s="486"/>
      <c r="AT349" s="486"/>
      <c r="AU349" s="486"/>
      <c r="AV349" s="486"/>
      <c r="AW349" s="486"/>
      <c r="AX349" s="486"/>
      <c r="AY349" s="486"/>
      <c r="AZ349" s="486"/>
      <c r="BA349" s="486"/>
      <c r="BB349" s="486"/>
    </row>
    <row r="350" spans="2:54" ht="18" customHeight="1">
      <c r="B350" s="486"/>
      <c r="C350" s="486"/>
      <c r="D350" s="486"/>
      <c r="E350" s="647"/>
      <c r="F350" s="647"/>
      <c r="G350" s="486"/>
      <c r="H350" s="486"/>
      <c r="I350" s="486"/>
      <c r="J350" s="486"/>
      <c r="K350" s="486"/>
      <c r="L350" s="487"/>
      <c r="M350" s="488"/>
      <c r="N350" s="486"/>
      <c r="O350" s="487"/>
      <c r="P350" s="486"/>
      <c r="Q350" s="357"/>
      <c r="R350" s="357"/>
      <c r="S350" s="486"/>
      <c r="T350" s="487"/>
      <c r="U350" s="487"/>
      <c r="V350" s="486"/>
      <c r="W350" s="486"/>
      <c r="X350" s="486"/>
      <c r="Y350" s="486"/>
      <c r="Z350" s="486"/>
      <c r="AA350" s="486"/>
      <c r="AB350" s="486"/>
      <c r="AC350" s="486"/>
      <c r="AD350" s="486"/>
      <c r="AE350" s="486"/>
      <c r="AF350" s="486"/>
      <c r="AG350" s="486"/>
      <c r="AH350" s="486"/>
      <c r="AI350" s="486"/>
      <c r="AJ350" s="486"/>
      <c r="AK350" s="486"/>
      <c r="AL350" s="486"/>
      <c r="AM350" s="486"/>
      <c r="AN350" s="486"/>
      <c r="AO350" s="486"/>
      <c r="AP350" s="486"/>
      <c r="AQ350" s="486"/>
      <c r="AR350" s="486"/>
      <c r="AS350" s="486"/>
      <c r="AT350" s="486"/>
      <c r="AU350" s="486"/>
      <c r="AV350" s="486"/>
      <c r="AW350" s="486"/>
      <c r="AX350" s="486"/>
      <c r="AY350" s="486"/>
      <c r="AZ350" s="486"/>
      <c r="BA350" s="486"/>
      <c r="BB350" s="486"/>
    </row>
    <row r="351" spans="2:54" ht="18" customHeight="1">
      <c r="B351" s="486"/>
      <c r="C351" s="486"/>
      <c r="D351" s="486"/>
      <c r="E351" s="647"/>
      <c r="F351" s="647"/>
      <c r="G351" s="486"/>
      <c r="H351" s="486"/>
      <c r="I351" s="486"/>
      <c r="J351" s="486"/>
      <c r="K351" s="486"/>
      <c r="L351" s="487"/>
      <c r="M351" s="488"/>
      <c r="N351" s="486"/>
      <c r="O351" s="487"/>
      <c r="P351" s="486"/>
      <c r="Q351" s="357"/>
      <c r="R351" s="357"/>
      <c r="S351" s="486"/>
      <c r="T351" s="487"/>
      <c r="U351" s="487"/>
      <c r="V351" s="486"/>
      <c r="W351" s="486"/>
      <c r="X351" s="486"/>
      <c r="Y351" s="486"/>
      <c r="Z351" s="486"/>
      <c r="AA351" s="486"/>
      <c r="AB351" s="486"/>
      <c r="AC351" s="486"/>
      <c r="AD351" s="486"/>
      <c r="AE351" s="486"/>
      <c r="AF351" s="486"/>
      <c r="AG351" s="486"/>
      <c r="AH351" s="486"/>
      <c r="AI351" s="486"/>
      <c r="AJ351" s="486"/>
      <c r="AK351" s="486"/>
      <c r="AL351" s="486"/>
      <c r="AM351" s="486"/>
      <c r="AN351" s="486"/>
      <c r="AO351" s="486"/>
      <c r="AP351" s="486"/>
      <c r="AQ351" s="486"/>
      <c r="AR351" s="486"/>
      <c r="AS351" s="486"/>
      <c r="AT351" s="486"/>
      <c r="AU351" s="486"/>
      <c r="AV351" s="486"/>
      <c r="AW351" s="486"/>
      <c r="AX351" s="486"/>
      <c r="AY351" s="486"/>
      <c r="AZ351" s="486"/>
      <c r="BA351" s="486"/>
      <c r="BB351" s="486"/>
    </row>
    <row r="352" spans="2:54" ht="18" customHeight="1">
      <c r="B352" s="486"/>
      <c r="C352" s="486"/>
      <c r="D352" s="486"/>
      <c r="E352" s="647"/>
      <c r="F352" s="647"/>
      <c r="G352" s="486"/>
      <c r="H352" s="486"/>
      <c r="I352" s="486"/>
      <c r="J352" s="486"/>
      <c r="K352" s="486"/>
      <c r="L352" s="487"/>
      <c r="M352" s="488"/>
      <c r="N352" s="486"/>
      <c r="O352" s="487"/>
      <c r="P352" s="486"/>
      <c r="Q352" s="357"/>
      <c r="R352" s="357"/>
      <c r="S352" s="486"/>
      <c r="T352" s="487"/>
      <c r="U352" s="487"/>
      <c r="V352" s="486"/>
      <c r="W352" s="486"/>
      <c r="X352" s="486"/>
      <c r="Y352" s="486"/>
      <c r="Z352" s="486"/>
      <c r="AA352" s="486"/>
      <c r="AB352" s="486"/>
      <c r="AC352" s="486"/>
      <c r="AD352" s="486"/>
      <c r="AE352" s="486"/>
      <c r="AF352" s="486"/>
      <c r="AG352" s="486"/>
      <c r="AH352" s="486"/>
      <c r="AI352" s="486"/>
      <c r="AJ352" s="486"/>
      <c r="AK352" s="486"/>
      <c r="AL352" s="486"/>
      <c r="AM352" s="486"/>
      <c r="AN352" s="486"/>
      <c r="AO352" s="486"/>
      <c r="AP352" s="486"/>
      <c r="AQ352" s="486"/>
      <c r="AR352" s="486"/>
      <c r="AS352" s="486"/>
      <c r="AT352" s="486"/>
      <c r="AU352" s="486"/>
      <c r="AV352" s="486"/>
      <c r="AW352" s="486"/>
      <c r="AX352" s="486"/>
      <c r="AY352" s="486"/>
      <c r="AZ352" s="486"/>
      <c r="BA352" s="486"/>
      <c r="BB352" s="486"/>
    </row>
    <row r="353" spans="2:54" ht="18" customHeight="1">
      <c r="B353" s="486"/>
      <c r="C353" s="486"/>
      <c r="D353" s="486"/>
      <c r="E353" s="647"/>
      <c r="F353" s="647"/>
      <c r="G353" s="486"/>
      <c r="H353" s="486"/>
      <c r="I353" s="486"/>
      <c r="J353" s="486"/>
      <c r="K353" s="486"/>
      <c r="L353" s="487"/>
      <c r="M353" s="488"/>
      <c r="N353" s="486"/>
      <c r="O353" s="487"/>
      <c r="P353" s="486"/>
      <c r="Q353" s="357"/>
      <c r="R353" s="357"/>
      <c r="S353" s="486"/>
      <c r="T353" s="487"/>
      <c r="U353" s="487"/>
      <c r="V353" s="486"/>
      <c r="W353" s="486"/>
      <c r="X353" s="486"/>
      <c r="Y353" s="486"/>
      <c r="Z353" s="486"/>
      <c r="AA353" s="486"/>
      <c r="AB353" s="486"/>
      <c r="AC353" s="486"/>
      <c r="AD353" s="486"/>
      <c r="AE353" s="486"/>
      <c r="AF353" s="486"/>
      <c r="AG353" s="486"/>
      <c r="AH353" s="486"/>
      <c r="AI353" s="486"/>
      <c r="AJ353" s="486"/>
      <c r="AK353" s="486"/>
      <c r="AL353" s="486"/>
      <c r="AM353" s="486"/>
      <c r="AN353" s="486"/>
      <c r="AO353" s="486"/>
      <c r="AP353" s="486"/>
      <c r="AQ353" s="486"/>
      <c r="AR353" s="486"/>
      <c r="AS353" s="486"/>
      <c r="AT353" s="486"/>
      <c r="AU353" s="486"/>
      <c r="AV353" s="486"/>
      <c r="AW353" s="486"/>
      <c r="AX353" s="486"/>
      <c r="AY353" s="486"/>
      <c r="AZ353" s="486"/>
      <c r="BA353" s="486"/>
      <c r="BB353" s="486"/>
    </row>
    <row r="354" spans="2:54" ht="18" customHeight="1">
      <c r="B354" s="486"/>
      <c r="C354" s="486"/>
      <c r="D354" s="486"/>
      <c r="E354" s="647"/>
      <c r="F354" s="647"/>
      <c r="G354" s="486"/>
      <c r="H354" s="486"/>
      <c r="I354" s="486"/>
      <c r="J354" s="486"/>
      <c r="K354" s="486"/>
      <c r="L354" s="487"/>
      <c r="M354" s="488"/>
      <c r="N354" s="486"/>
      <c r="O354" s="487"/>
      <c r="P354" s="486"/>
      <c r="Q354" s="357"/>
      <c r="R354" s="357"/>
      <c r="S354" s="486"/>
      <c r="T354" s="487"/>
      <c r="U354" s="487"/>
      <c r="V354" s="486"/>
      <c r="W354" s="486"/>
      <c r="X354" s="486"/>
      <c r="Y354" s="486"/>
      <c r="Z354" s="486"/>
      <c r="AA354" s="486"/>
      <c r="AB354" s="486"/>
      <c r="AC354" s="486"/>
      <c r="AD354" s="486"/>
      <c r="AE354" s="486"/>
      <c r="AF354" s="486"/>
      <c r="AG354" s="486"/>
      <c r="AH354" s="486"/>
      <c r="AI354" s="486"/>
      <c r="AJ354" s="486"/>
      <c r="AK354" s="486"/>
      <c r="AL354" s="486"/>
      <c r="AM354" s="486"/>
      <c r="AN354" s="486"/>
      <c r="AO354" s="486"/>
      <c r="AP354" s="486"/>
      <c r="AQ354" s="486"/>
      <c r="AR354" s="486"/>
      <c r="AS354" s="486"/>
      <c r="AT354" s="486"/>
      <c r="AU354" s="486"/>
      <c r="AV354" s="486"/>
      <c r="AW354" s="486"/>
      <c r="AX354" s="486"/>
      <c r="AY354" s="486"/>
      <c r="AZ354" s="486"/>
      <c r="BA354" s="486"/>
      <c r="BB354" s="486"/>
    </row>
    <row r="355" spans="2:54" ht="18" customHeight="1">
      <c r="B355" s="486"/>
      <c r="C355" s="486"/>
      <c r="D355" s="486"/>
      <c r="E355" s="647"/>
      <c r="F355" s="647"/>
      <c r="G355" s="486"/>
      <c r="H355" s="486"/>
      <c r="I355" s="486"/>
      <c r="J355" s="486"/>
      <c r="K355" s="486"/>
      <c r="L355" s="487"/>
      <c r="M355" s="488"/>
      <c r="N355" s="486"/>
      <c r="O355" s="487"/>
      <c r="P355" s="486"/>
      <c r="Q355" s="357"/>
      <c r="R355" s="357"/>
      <c r="S355" s="486"/>
      <c r="T355" s="487"/>
      <c r="U355" s="487"/>
      <c r="V355" s="486"/>
      <c r="W355" s="486"/>
      <c r="X355" s="486"/>
      <c r="Y355" s="486"/>
      <c r="Z355" s="486"/>
      <c r="AA355" s="486"/>
      <c r="AB355" s="486"/>
      <c r="AC355" s="486"/>
      <c r="AD355" s="486"/>
      <c r="AE355" s="486"/>
      <c r="AF355" s="486"/>
      <c r="AG355" s="486"/>
      <c r="AH355" s="486"/>
      <c r="AI355" s="486"/>
      <c r="AJ355" s="486"/>
      <c r="AK355" s="486"/>
      <c r="AL355" s="486"/>
      <c r="AM355" s="486"/>
      <c r="AN355" s="486"/>
      <c r="AO355" s="486"/>
      <c r="AP355" s="486"/>
      <c r="AQ355" s="486"/>
      <c r="AR355" s="486"/>
      <c r="AS355" s="486"/>
      <c r="AT355" s="486"/>
      <c r="AU355" s="486"/>
      <c r="AV355" s="486"/>
      <c r="AW355" s="486"/>
      <c r="AX355" s="486"/>
      <c r="AY355" s="486"/>
      <c r="AZ355" s="486"/>
      <c r="BA355" s="486"/>
      <c r="BB355" s="486"/>
    </row>
    <row r="356" spans="2:54" ht="18" customHeight="1">
      <c r="B356" s="486"/>
      <c r="C356" s="486"/>
      <c r="D356" s="486"/>
      <c r="E356" s="647"/>
      <c r="F356" s="647"/>
      <c r="G356" s="486"/>
      <c r="H356" s="486"/>
      <c r="I356" s="486"/>
      <c r="J356" s="486"/>
      <c r="K356" s="486"/>
      <c r="L356" s="487"/>
      <c r="M356" s="488"/>
      <c r="N356" s="486"/>
      <c r="O356" s="487"/>
      <c r="P356" s="486"/>
      <c r="Q356" s="357"/>
      <c r="R356" s="357"/>
      <c r="S356" s="486"/>
      <c r="T356" s="487"/>
      <c r="U356" s="487"/>
      <c r="V356" s="486"/>
      <c r="W356" s="486"/>
      <c r="X356" s="486"/>
      <c r="Y356" s="486"/>
      <c r="Z356" s="486"/>
      <c r="AA356" s="486"/>
      <c r="AB356" s="486"/>
      <c r="AC356" s="486"/>
      <c r="AD356" s="486"/>
      <c r="AE356" s="486"/>
      <c r="AF356" s="486"/>
      <c r="AG356" s="486"/>
      <c r="AH356" s="486"/>
      <c r="AI356" s="486"/>
      <c r="AJ356" s="486"/>
      <c r="AK356" s="486"/>
      <c r="AL356" s="486"/>
      <c r="AM356" s="486"/>
      <c r="AN356" s="486"/>
      <c r="AO356" s="486"/>
      <c r="AP356" s="486"/>
      <c r="AQ356" s="486"/>
      <c r="AR356" s="486"/>
      <c r="AS356" s="486"/>
      <c r="AT356" s="486"/>
      <c r="AU356" s="486"/>
      <c r="AV356" s="486"/>
      <c r="AW356" s="486"/>
      <c r="AX356" s="486"/>
      <c r="AY356" s="486"/>
      <c r="AZ356" s="486"/>
      <c r="BA356" s="486"/>
      <c r="BB356" s="486"/>
    </row>
    <row r="357" spans="2:54" ht="18" customHeight="1">
      <c r="B357" s="486"/>
      <c r="C357" s="486"/>
      <c r="D357" s="486"/>
      <c r="E357" s="647"/>
      <c r="F357" s="647"/>
      <c r="G357" s="486"/>
      <c r="H357" s="486"/>
      <c r="I357" s="486"/>
      <c r="J357" s="486"/>
      <c r="K357" s="486"/>
      <c r="L357" s="487"/>
      <c r="M357" s="488"/>
      <c r="N357" s="486"/>
      <c r="O357" s="487"/>
      <c r="P357" s="486"/>
      <c r="Q357" s="357"/>
      <c r="R357" s="357"/>
      <c r="S357" s="486"/>
      <c r="T357" s="487"/>
      <c r="U357" s="487"/>
      <c r="V357" s="486"/>
      <c r="W357" s="486"/>
      <c r="X357" s="486"/>
      <c r="Y357" s="486"/>
      <c r="Z357" s="486"/>
      <c r="AA357" s="486"/>
      <c r="AB357" s="486"/>
      <c r="AC357" s="486"/>
      <c r="AD357" s="486"/>
      <c r="AE357" s="486"/>
      <c r="AF357" s="486"/>
      <c r="AG357" s="486"/>
      <c r="AH357" s="486"/>
      <c r="AI357" s="486"/>
      <c r="AJ357" s="486"/>
      <c r="AK357" s="486"/>
      <c r="AL357" s="486"/>
      <c r="AM357" s="486"/>
      <c r="AN357" s="486"/>
      <c r="AO357" s="486"/>
      <c r="AP357" s="486"/>
      <c r="AQ357" s="486"/>
      <c r="AR357" s="486"/>
      <c r="AS357" s="486"/>
      <c r="AT357" s="486"/>
      <c r="AU357" s="486"/>
      <c r="AV357" s="486"/>
      <c r="AW357" s="486"/>
      <c r="AX357" s="486"/>
      <c r="AY357" s="486"/>
      <c r="AZ357" s="486"/>
      <c r="BA357" s="486"/>
      <c r="BB357" s="486"/>
    </row>
    <row r="358" spans="2:54" ht="18" customHeight="1">
      <c r="B358" s="486"/>
      <c r="C358" s="486"/>
      <c r="D358" s="486"/>
      <c r="E358" s="647"/>
      <c r="F358" s="647"/>
      <c r="G358" s="486"/>
      <c r="H358" s="486"/>
      <c r="I358" s="486"/>
      <c r="J358" s="486"/>
      <c r="K358" s="486"/>
      <c r="L358" s="487"/>
      <c r="M358" s="488"/>
      <c r="N358" s="486"/>
      <c r="O358" s="487"/>
      <c r="P358" s="486"/>
      <c r="Q358" s="357"/>
      <c r="R358" s="357"/>
      <c r="S358" s="486"/>
      <c r="T358" s="487"/>
      <c r="U358" s="487"/>
      <c r="V358" s="486"/>
      <c r="W358" s="486"/>
      <c r="X358" s="486"/>
      <c r="Y358" s="486"/>
      <c r="Z358" s="486"/>
      <c r="AA358" s="486"/>
      <c r="AB358" s="486"/>
      <c r="AC358" s="486"/>
      <c r="AD358" s="486"/>
      <c r="AE358" s="486"/>
      <c r="AF358" s="486"/>
      <c r="AG358" s="486"/>
      <c r="AH358" s="486"/>
      <c r="AI358" s="486"/>
      <c r="AJ358" s="486"/>
      <c r="AK358" s="486"/>
      <c r="AL358" s="486"/>
      <c r="AM358" s="486"/>
      <c r="AN358" s="486"/>
      <c r="AO358" s="486"/>
      <c r="AP358" s="486"/>
      <c r="AQ358" s="486"/>
      <c r="AR358" s="486"/>
      <c r="AS358" s="486"/>
      <c r="AT358" s="486"/>
      <c r="AU358" s="486"/>
      <c r="AV358" s="486"/>
      <c r="AW358" s="486"/>
      <c r="AX358" s="486"/>
      <c r="AY358" s="486"/>
      <c r="AZ358" s="486"/>
      <c r="BA358" s="486"/>
      <c r="BB358" s="486"/>
    </row>
    <row r="359" spans="2:54" ht="18" customHeight="1">
      <c r="B359" s="486"/>
      <c r="C359" s="486"/>
      <c r="D359" s="486"/>
      <c r="E359" s="647"/>
      <c r="F359" s="647"/>
      <c r="G359" s="486"/>
      <c r="H359" s="486"/>
      <c r="I359" s="486"/>
      <c r="J359" s="486"/>
      <c r="K359" s="486"/>
      <c r="L359" s="487"/>
      <c r="M359" s="488"/>
      <c r="N359" s="486"/>
      <c r="O359" s="487"/>
      <c r="P359" s="486"/>
      <c r="Q359" s="357"/>
      <c r="R359" s="357"/>
      <c r="S359" s="486"/>
      <c r="T359" s="487"/>
      <c r="U359" s="487"/>
      <c r="V359" s="486"/>
      <c r="W359" s="486"/>
      <c r="X359" s="486"/>
      <c r="Y359" s="486"/>
      <c r="Z359" s="486"/>
      <c r="AA359" s="486"/>
      <c r="AB359" s="486"/>
      <c r="AC359" s="486"/>
      <c r="AD359" s="486"/>
      <c r="AE359" s="486"/>
      <c r="AF359" s="486"/>
      <c r="AG359" s="486"/>
      <c r="AH359" s="486"/>
      <c r="AI359" s="486"/>
      <c r="AJ359" s="486"/>
      <c r="AK359" s="486"/>
      <c r="AL359" s="486"/>
      <c r="AM359" s="486"/>
      <c r="AN359" s="486"/>
      <c r="AO359" s="486"/>
      <c r="AP359" s="486"/>
      <c r="AQ359" s="486"/>
      <c r="AR359" s="486"/>
      <c r="AS359" s="486"/>
      <c r="AT359" s="486"/>
      <c r="AU359" s="486"/>
      <c r="AV359" s="486"/>
      <c r="AW359" s="486"/>
      <c r="AX359" s="486"/>
      <c r="AY359" s="486"/>
      <c r="AZ359" s="486"/>
      <c r="BA359" s="486"/>
      <c r="BB359" s="486"/>
    </row>
    <row r="360" spans="2:54" ht="18" customHeight="1">
      <c r="B360" s="486"/>
      <c r="C360" s="486"/>
      <c r="D360" s="486"/>
      <c r="E360" s="647"/>
      <c r="F360" s="647"/>
      <c r="G360" s="486"/>
      <c r="H360" s="486"/>
      <c r="I360" s="486"/>
      <c r="J360" s="486"/>
      <c r="K360" s="486"/>
      <c r="L360" s="487"/>
      <c r="M360" s="488"/>
      <c r="N360" s="486"/>
      <c r="O360" s="487"/>
      <c r="P360" s="486"/>
      <c r="Q360" s="357"/>
      <c r="R360" s="357"/>
      <c r="S360" s="486"/>
      <c r="T360" s="487"/>
      <c r="U360" s="487"/>
      <c r="V360" s="486"/>
      <c r="W360" s="486"/>
      <c r="X360" s="486"/>
      <c r="Y360" s="486"/>
      <c r="Z360" s="486"/>
      <c r="AA360" s="486"/>
      <c r="AB360" s="486"/>
      <c r="AC360" s="486"/>
      <c r="AD360" s="486"/>
      <c r="AE360" s="486"/>
      <c r="AF360" s="486"/>
      <c r="AG360" s="486"/>
      <c r="AH360" s="486"/>
      <c r="AI360" s="486"/>
      <c r="AJ360" s="486"/>
      <c r="AK360" s="486"/>
      <c r="AL360" s="486"/>
      <c r="AM360" s="486"/>
      <c r="AN360" s="486"/>
      <c r="AO360" s="486"/>
      <c r="AP360" s="486"/>
      <c r="AQ360" s="486"/>
      <c r="AR360" s="486"/>
      <c r="AS360" s="486"/>
      <c r="AT360" s="486"/>
      <c r="AU360" s="486"/>
      <c r="AV360" s="486"/>
      <c r="AW360" s="486"/>
      <c r="AX360" s="486"/>
      <c r="AY360" s="486"/>
      <c r="AZ360" s="486"/>
      <c r="BA360" s="486"/>
      <c r="BB360" s="486"/>
    </row>
    <row r="361" spans="2:54" ht="18" customHeight="1">
      <c r="B361" s="486"/>
      <c r="C361" s="486"/>
      <c r="D361" s="486"/>
      <c r="E361" s="647"/>
      <c r="F361" s="647"/>
      <c r="G361" s="486"/>
      <c r="H361" s="486"/>
      <c r="I361" s="486"/>
      <c r="J361" s="486"/>
      <c r="K361" s="486"/>
      <c r="L361" s="487"/>
      <c r="M361" s="488"/>
      <c r="N361" s="486"/>
      <c r="O361" s="487"/>
      <c r="P361" s="486"/>
      <c r="Q361" s="357"/>
      <c r="R361" s="357"/>
      <c r="S361" s="486"/>
      <c r="T361" s="487"/>
      <c r="U361" s="487"/>
      <c r="V361" s="486"/>
      <c r="W361" s="486"/>
      <c r="X361" s="486"/>
      <c r="Y361" s="486"/>
      <c r="Z361" s="486"/>
      <c r="AA361" s="486"/>
      <c r="AB361" s="486"/>
      <c r="AC361" s="486"/>
      <c r="AD361" s="486"/>
      <c r="AE361" s="486"/>
      <c r="AF361" s="486"/>
      <c r="AG361" s="486"/>
      <c r="AH361" s="486"/>
      <c r="AI361" s="486"/>
      <c r="AJ361" s="486"/>
      <c r="AK361" s="486"/>
      <c r="AL361" s="486"/>
      <c r="AM361" s="486"/>
      <c r="AN361" s="486"/>
      <c r="AO361" s="486"/>
      <c r="AP361" s="486"/>
      <c r="AQ361" s="486"/>
      <c r="AR361" s="486"/>
      <c r="AS361" s="486"/>
      <c r="AT361" s="486"/>
      <c r="AU361" s="486"/>
      <c r="AV361" s="486"/>
      <c r="AW361" s="486"/>
      <c r="AX361" s="486"/>
      <c r="AY361" s="486"/>
      <c r="AZ361" s="486"/>
      <c r="BA361" s="486"/>
      <c r="BB361" s="486"/>
    </row>
    <row r="362" spans="2:54" ht="18" customHeight="1">
      <c r="B362" s="486"/>
      <c r="C362" s="486"/>
      <c r="D362" s="486"/>
      <c r="E362" s="647"/>
      <c r="F362" s="647"/>
      <c r="G362" s="486"/>
      <c r="H362" s="486"/>
      <c r="I362" s="486"/>
      <c r="J362" s="486"/>
      <c r="K362" s="486"/>
      <c r="L362" s="487"/>
      <c r="M362" s="488"/>
      <c r="N362" s="486"/>
      <c r="O362" s="487"/>
      <c r="P362" s="486"/>
      <c r="Q362" s="357"/>
      <c r="R362" s="357"/>
      <c r="S362" s="486"/>
      <c r="T362" s="487"/>
      <c r="U362" s="487"/>
      <c r="V362" s="486"/>
      <c r="W362" s="486"/>
      <c r="X362" s="486"/>
      <c r="Y362" s="486"/>
      <c r="Z362" s="486"/>
      <c r="AA362" s="486"/>
      <c r="AB362" s="486"/>
      <c r="AC362" s="486"/>
      <c r="AD362" s="486"/>
      <c r="AE362" s="486"/>
      <c r="AF362" s="486"/>
      <c r="AG362" s="486"/>
      <c r="AH362" s="486"/>
      <c r="AI362" s="486"/>
      <c r="AJ362" s="486"/>
      <c r="AK362" s="486"/>
      <c r="AL362" s="486"/>
      <c r="AM362" s="486"/>
      <c r="AN362" s="486"/>
      <c r="AO362" s="486"/>
      <c r="AP362" s="486"/>
      <c r="AQ362" s="486"/>
      <c r="AR362" s="486"/>
      <c r="AS362" s="486"/>
      <c r="AT362" s="486"/>
      <c r="AU362" s="486"/>
      <c r="AV362" s="486"/>
      <c r="AW362" s="486"/>
      <c r="AX362" s="486"/>
      <c r="AY362" s="486"/>
      <c r="AZ362" s="486"/>
      <c r="BA362" s="486"/>
      <c r="BB362" s="486"/>
    </row>
    <row r="363" spans="2:54" ht="18" customHeight="1">
      <c r="B363" s="486"/>
      <c r="C363" s="486"/>
      <c r="D363" s="486"/>
      <c r="E363" s="647"/>
      <c r="F363" s="647"/>
      <c r="G363" s="486"/>
      <c r="H363" s="486"/>
      <c r="I363" s="486"/>
      <c r="J363" s="486"/>
      <c r="K363" s="486"/>
      <c r="L363" s="487"/>
      <c r="M363" s="488"/>
      <c r="N363" s="486"/>
      <c r="O363" s="487"/>
      <c r="P363" s="486"/>
      <c r="Q363" s="357"/>
      <c r="R363" s="357"/>
      <c r="S363" s="486"/>
      <c r="T363" s="487"/>
      <c r="U363" s="487"/>
      <c r="V363" s="486"/>
      <c r="W363" s="486"/>
      <c r="X363" s="486"/>
      <c r="Y363" s="486"/>
      <c r="Z363" s="486"/>
      <c r="AA363" s="486"/>
      <c r="AB363" s="486"/>
      <c r="AC363" s="486"/>
      <c r="AD363" s="486"/>
      <c r="AE363" s="486"/>
      <c r="AF363" s="486"/>
      <c r="AG363" s="486"/>
      <c r="AH363" s="486"/>
      <c r="AI363" s="486"/>
      <c r="AJ363" s="486"/>
      <c r="AK363" s="486"/>
      <c r="AL363" s="486"/>
      <c r="AM363" s="486"/>
      <c r="AN363" s="486"/>
      <c r="AO363" s="486"/>
      <c r="AP363" s="486"/>
      <c r="AQ363" s="486"/>
      <c r="AR363" s="486"/>
      <c r="AS363" s="486"/>
      <c r="AT363" s="486"/>
      <c r="AU363" s="486"/>
      <c r="AV363" s="486"/>
      <c r="AW363" s="486"/>
      <c r="AX363" s="486"/>
      <c r="AY363" s="486"/>
      <c r="AZ363" s="486"/>
      <c r="BA363" s="486"/>
      <c r="BB363" s="486"/>
    </row>
    <row r="364" spans="2:54" ht="18" customHeight="1">
      <c r="B364" s="486"/>
      <c r="C364" s="486"/>
      <c r="D364" s="486"/>
      <c r="E364" s="647"/>
      <c r="F364" s="647"/>
      <c r="G364" s="486"/>
      <c r="H364" s="486"/>
      <c r="I364" s="486"/>
      <c r="J364" s="486"/>
      <c r="K364" s="486"/>
      <c r="L364" s="487"/>
      <c r="M364" s="488"/>
      <c r="N364" s="486"/>
      <c r="O364" s="487"/>
      <c r="P364" s="486"/>
      <c r="Q364" s="357"/>
      <c r="R364" s="357"/>
      <c r="S364" s="486"/>
      <c r="T364" s="487"/>
      <c r="U364" s="487"/>
      <c r="V364" s="486"/>
      <c r="W364" s="486"/>
      <c r="X364" s="486"/>
      <c r="Y364" s="486"/>
      <c r="Z364" s="486"/>
      <c r="AA364" s="486"/>
      <c r="AB364" s="486"/>
      <c r="AC364" s="486"/>
      <c r="AD364" s="486"/>
      <c r="AE364" s="486"/>
      <c r="AF364" s="486"/>
      <c r="AG364" s="486"/>
      <c r="AH364" s="486"/>
      <c r="AI364" s="486"/>
      <c r="AJ364" s="486"/>
      <c r="AK364" s="486"/>
      <c r="AL364" s="486"/>
      <c r="AM364" s="486"/>
      <c r="AN364" s="486"/>
      <c r="AO364" s="486"/>
      <c r="AP364" s="486"/>
      <c r="AQ364" s="486"/>
      <c r="AR364" s="486"/>
      <c r="AS364" s="486"/>
      <c r="AT364" s="486"/>
      <c r="AU364" s="486"/>
      <c r="AV364" s="486"/>
      <c r="AW364" s="486"/>
      <c r="AX364" s="486"/>
      <c r="AY364" s="486"/>
      <c r="AZ364" s="486"/>
      <c r="BA364" s="486"/>
      <c r="BB364" s="486"/>
    </row>
    <row r="365" spans="2:54" ht="18" customHeight="1">
      <c r="B365" s="486"/>
      <c r="C365" s="486"/>
      <c r="D365" s="486"/>
      <c r="E365" s="647"/>
      <c r="F365" s="647"/>
      <c r="G365" s="486"/>
      <c r="H365" s="486"/>
      <c r="I365" s="486"/>
      <c r="J365" s="486"/>
      <c r="K365" s="486"/>
      <c r="L365" s="487"/>
      <c r="M365" s="488"/>
      <c r="N365" s="486"/>
      <c r="O365" s="487"/>
      <c r="P365" s="486"/>
      <c r="Q365" s="357"/>
      <c r="R365" s="357"/>
      <c r="S365" s="486"/>
      <c r="T365" s="487"/>
      <c r="U365" s="487"/>
      <c r="V365" s="486"/>
      <c r="W365" s="486"/>
      <c r="X365" s="486"/>
      <c r="Y365" s="486"/>
      <c r="Z365" s="486"/>
      <c r="AA365" s="486"/>
      <c r="AB365" s="486"/>
      <c r="AC365" s="486"/>
      <c r="AD365" s="486"/>
      <c r="AE365" s="486"/>
      <c r="AF365" s="486"/>
      <c r="AG365" s="486"/>
      <c r="AH365" s="486"/>
      <c r="AI365" s="486"/>
      <c r="AJ365" s="486"/>
      <c r="AK365" s="486"/>
      <c r="AL365" s="486"/>
      <c r="AM365" s="486"/>
      <c r="AN365" s="486"/>
      <c r="AO365" s="486"/>
      <c r="AP365" s="486"/>
      <c r="AQ365" s="486"/>
      <c r="AR365" s="486"/>
      <c r="AS365" s="486"/>
      <c r="AT365" s="486"/>
      <c r="AU365" s="486"/>
      <c r="AV365" s="486"/>
      <c r="AW365" s="486"/>
      <c r="AX365" s="486"/>
      <c r="AY365" s="486"/>
      <c r="AZ365" s="486"/>
      <c r="BA365" s="486"/>
      <c r="BB365" s="486"/>
    </row>
    <row r="366" spans="2:54" ht="18" customHeight="1">
      <c r="B366" s="486"/>
      <c r="C366" s="486"/>
      <c r="D366" s="486"/>
      <c r="E366" s="647"/>
      <c r="F366" s="647"/>
      <c r="G366" s="486"/>
      <c r="H366" s="486"/>
      <c r="I366" s="486"/>
      <c r="J366" s="486"/>
      <c r="K366" s="486"/>
      <c r="L366" s="487"/>
      <c r="M366" s="488"/>
      <c r="N366" s="486"/>
      <c r="O366" s="487"/>
      <c r="P366" s="486"/>
      <c r="Q366" s="357"/>
      <c r="R366" s="357"/>
      <c r="S366" s="486"/>
      <c r="T366" s="487"/>
      <c r="U366" s="487"/>
      <c r="V366" s="486"/>
      <c r="W366" s="486"/>
      <c r="X366" s="486"/>
      <c r="Y366" s="486"/>
      <c r="Z366" s="486"/>
      <c r="AA366" s="486"/>
      <c r="AB366" s="486"/>
      <c r="AC366" s="486"/>
      <c r="AD366" s="486"/>
      <c r="AE366" s="486"/>
      <c r="AF366" s="486"/>
      <c r="AG366" s="486"/>
      <c r="AH366" s="486"/>
      <c r="AI366" s="486"/>
      <c r="AJ366" s="486"/>
      <c r="AK366" s="486"/>
      <c r="AL366" s="486"/>
      <c r="AM366" s="486"/>
      <c r="AN366" s="486"/>
      <c r="AO366" s="486"/>
      <c r="AP366" s="486"/>
      <c r="AQ366" s="486"/>
      <c r="AR366" s="486"/>
      <c r="AS366" s="486"/>
      <c r="AT366" s="486"/>
      <c r="AU366" s="486"/>
      <c r="AV366" s="486"/>
      <c r="AW366" s="486"/>
      <c r="AX366" s="486"/>
      <c r="AY366" s="486"/>
      <c r="AZ366" s="486"/>
      <c r="BA366" s="486"/>
      <c r="BB366" s="486"/>
    </row>
    <row r="367" spans="2:54" ht="18" customHeight="1">
      <c r="B367" s="486"/>
      <c r="C367" s="486"/>
      <c r="D367" s="486"/>
      <c r="E367" s="647"/>
      <c r="F367" s="647"/>
      <c r="G367" s="486"/>
      <c r="H367" s="486"/>
      <c r="I367" s="486"/>
      <c r="J367" s="486"/>
      <c r="K367" s="486"/>
      <c r="L367" s="487"/>
      <c r="M367" s="488"/>
      <c r="N367" s="486"/>
      <c r="O367" s="487"/>
      <c r="P367" s="486"/>
      <c r="Q367" s="357"/>
      <c r="R367" s="357"/>
      <c r="S367" s="486"/>
      <c r="T367" s="487"/>
      <c r="U367" s="487"/>
      <c r="V367" s="486"/>
      <c r="W367" s="486"/>
      <c r="X367" s="486"/>
      <c r="Y367" s="486"/>
      <c r="Z367" s="486"/>
      <c r="AA367" s="486"/>
      <c r="AB367" s="486"/>
      <c r="AC367" s="486"/>
      <c r="AD367" s="486"/>
      <c r="AE367" s="486"/>
      <c r="AF367" s="486"/>
      <c r="AG367" s="486"/>
      <c r="AH367" s="486"/>
      <c r="AI367" s="486"/>
      <c r="AJ367" s="486"/>
      <c r="AK367" s="486"/>
      <c r="AL367" s="486"/>
      <c r="AM367" s="486"/>
      <c r="AN367" s="486"/>
      <c r="AO367" s="486"/>
      <c r="AP367" s="486"/>
      <c r="AQ367" s="486"/>
      <c r="AR367" s="486"/>
      <c r="AS367" s="486"/>
      <c r="AT367" s="486"/>
      <c r="AU367" s="486"/>
      <c r="AV367" s="486"/>
      <c r="AW367" s="486"/>
      <c r="AX367" s="486"/>
      <c r="AY367" s="486"/>
      <c r="AZ367" s="486"/>
      <c r="BA367" s="486"/>
      <c r="BB367" s="486"/>
    </row>
    <row r="368" spans="2:54" ht="18" customHeight="1">
      <c r="B368" s="486"/>
      <c r="C368" s="486"/>
      <c r="D368" s="486"/>
      <c r="E368" s="647"/>
      <c r="F368" s="647"/>
      <c r="G368" s="486"/>
      <c r="H368" s="486"/>
      <c r="I368" s="486"/>
      <c r="J368" s="486"/>
      <c r="K368" s="486"/>
      <c r="L368" s="487"/>
      <c r="M368" s="488"/>
      <c r="N368" s="486"/>
      <c r="O368" s="487"/>
      <c r="P368" s="486"/>
      <c r="Q368" s="357"/>
      <c r="R368" s="357"/>
      <c r="S368" s="486"/>
      <c r="T368" s="487"/>
      <c r="U368" s="487"/>
      <c r="V368" s="486"/>
      <c r="W368" s="486"/>
      <c r="X368" s="486"/>
      <c r="Y368" s="486"/>
      <c r="Z368" s="486"/>
      <c r="AA368" s="486"/>
      <c r="AB368" s="486"/>
      <c r="AC368" s="486"/>
      <c r="AD368" s="486"/>
      <c r="AE368" s="486"/>
      <c r="AF368" s="486"/>
      <c r="AG368" s="486"/>
      <c r="AH368" s="486"/>
      <c r="AI368" s="486"/>
      <c r="AJ368" s="486"/>
      <c r="AK368" s="486"/>
      <c r="AL368" s="486"/>
      <c r="AM368" s="486"/>
      <c r="AN368" s="486"/>
      <c r="AO368" s="486"/>
      <c r="AP368" s="486"/>
      <c r="AQ368" s="486"/>
      <c r="AR368" s="486"/>
      <c r="AS368" s="486"/>
      <c r="AT368" s="486"/>
      <c r="AU368" s="486"/>
      <c r="AV368" s="486"/>
      <c r="AW368" s="486"/>
      <c r="AX368" s="486"/>
      <c r="AY368" s="486"/>
      <c r="AZ368" s="486"/>
      <c r="BA368" s="486"/>
      <c r="BB368" s="486"/>
    </row>
    <row r="369" spans="2:54" ht="18" customHeight="1">
      <c r="B369" s="486"/>
      <c r="C369" s="486"/>
      <c r="D369" s="486"/>
      <c r="E369" s="647"/>
      <c r="F369" s="647"/>
      <c r="G369" s="486"/>
      <c r="H369" s="486"/>
      <c r="I369" s="486"/>
      <c r="J369" s="486"/>
      <c r="K369" s="486"/>
      <c r="L369" s="487"/>
      <c r="M369" s="488"/>
      <c r="N369" s="486"/>
      <c r="O369" s="487"/>
      <c r="P369" s="486"/>
      <c r="Q369" s="357"/>
      <c r="R369" s="357"/>
      <c r="S369" s="486"/>
      <c r="T369" s="487"/>
      <c r="U369" s="487"/>
      <c r="V369" s="486"/>
      <c r="W369" s="486"/>
      <c r="X369" s="486"/>
      <c r="Y369" s="486"/>
      <c r="Z369" s="486"/>
      <c r="AA369" s="486"/>
      <c r="AB369" s="486"/>
      <c r="AC369" s="486"/>
      <c r="AD369" s="486"/>
      <c r="AE369" s="486"/>
      <c r="AF369" s="486"/>
      <c r="AG369" s="486"/>
      <c r="AH369" s="486"/>
      <c r="AI369" s="486"/>
      <c r="AJ369" s="486"/>
      <c r="AK369" s="486"/>
      <c r="AL369" s="486"/>
      <c r="AM369" s="486"/>
      <c r="AN369" s="486"/>
      <c r="AO369" s="486"/>
      <c r="AP369" s="486"/>
      <c r="AQ369" s="486"/>
      <c r="AR369" s="486"/>
      <c r="AS369" s="486"/>
      <c r="AT369" s="486"/>
      <c r="AU369" s="486"/>
      <c r="AV369" s="486"/>
      <c r="AW369" s="486"/>
      <c r="AX369" s="486"/>
      <c r="AY369" s="486"/>
      <c r="AZ369" s="486"/>
      <c r="BA369" s="486"/>
      <c r="BB369" s="486"/>
    </row>
    <row r="370" spans="2:54" ht="18" customHeight="1">
      <c r="B370" s="486"/>
      <c r="C370" s="486"/>
      <c r="D370" s="486"/>
      <c r="E370" s="647"/>
      <c r="F370" s="647"/>
      <c r="G370" s="486"/>
      <c r="H370" s="486"/>
      <c r="I370" s="486"/>
      <c r="J370" s="486"/>
      <c r="K370" s="486"/>
      <c r="L370" s="487"/>
      <c r="M370" s="488"/>
      <c r="N370" s="486"/>
      <c r="O370" s="487"/>
      <c r="P370" s="486"/>
      <c r="Q370" s="357"/>
      <c r="R370" s="357"/>
      <c r="S370" s="486"/>
      <c r="T370" s="487"/>
      <c r="U370" s="487"/>
      <c r="V370" s="486"/>
      <c r="W370" s="486"/>
      <c r="X370" s="486"/>
      <c r="Y370" s="486"/>
      <c r="Z370" s="486"/>
      <c r="AA370" s="486"/>
      <c r="AB370" s="486"/>
      <c r="AC370" s="486"/>
      <c r="AD370" s="486"/>
      <c r="AE370" s="486"/>
      <c r="AF370" s="486"/>
      <c r="AG370" s="486"/>
      <c r="AH370" s="486"/>
      <c r="AI370" s="486"/>
      <c r="AJ370" s="486"/>
      <c r="AK370" s="486"/>
      <c r="AL370" s="486"/>
      <c r="AM370" s="486"/>
      <c r="AN370" s="486"/>
      <c r="AO370" s="486"/>
      <c r="AP370" s="486"/>
      <c r="AQ370" s="486"/>
      <c r="AR370" s="486"/>
      <c r="AS370" s="486"/>
      <c r="AT370" s="486"/>
      <c r="AU370" s="486"/>
      <c r="AV370" s="486"/>
      <c r="AW370" s="486"/>
      <c r="AX370" s="486"/>
      <c r="AY370" s="486"/>
      <c r="AZ370" s="486"/>
      <c r="BA370" s="486"/>
      <c r="BB370" s="486"/>
    </row>
    <row r="371" spans="2:54" ht="18" customHeight="1">
      <c r="B371" s="486"/>
      <c r="C371" s="486"/>
      <c r="D371" s="486"/>
      <c r="E371" s="647"/>
      <c r="F371" s="647"/>
      <c r="G371" s="486"/>
      <c r="H371" s="486"/>
      <c r="I371" s="486"/>
      <c r="J371" s="486"/>
      <c r="K371" s="486"/>
      <c r="L371" s="487"/>
      <c r="M371" s="488"/>
      <c r="N371" s="486"/>
      <c r="O371" s="487"/>
      <c r="P371" s="486"/>
      <c r="Q371" s="357"/>
      <c r="R371" s="357"/>
      <c r="S371" s="486"/>
      <c r="T371" s="487"/>
      <c r="U371" s="487"/>
      <c r="V371" s="486"/>
      <c r="W371" s="486"/>
      <c r="X371" s="486"/>
      <c r="Y371" s="486"/>
      <c r="Z371" s="486"/>
      <c r="AA371" s="486"/>
      <c r="AB371" s="486"/>
      <c r="AC371" s="486"/>
      <c r="AD371" s="486"/>
      <c r="AE371" s="486"/>
      <c r="AF371" s="486"/>
      <c r="AG371" s="486"/>
      <c r="AH371" s="486"/>
      <c r="AI371" s="486"/>
      <c r="AJ371" s="486"/>
      <c r="AK371" s="486"/>
      <c r="AL371" s="486"/>
      <c r="AM371" s="486"/>
      <c r="AN371" s="486"/>
      <c r="AO371" s="486"/>
      <c r="AP371" s="486"/>
      <c r="AQ371" s="486"/>
      <c r="AR371" s="486"/>
      <c r="AS371" s="486"/>
      <c r="AT371" s="486"/>
      <c r="AU371" s="486"/>
      <c r="AV371" s="486"/>
      <c r="AW371" s="486"/>
      <c r="AX371" s="486"/>
      <c r="AY371" s="486"/>
      <c r="AZ371" s="486"/>
      <c r="BA371" s="486"/>
      <c r="BB371" s="486"/>
    </row>
    <row r="372" spans="2:54" ht="18" customHeight="1">
      <c r="B372" s="486"/>
      <c r="C372" s="486"/>
      <c r="D372" s="486"/>
      <c r="E372" s="647"/>
      <c r="F372" s="647"/>
      <c r="G372" s="486"/>
      <c r="H372" s="486"/>
      <c r="I372" s="486"/>
      <c r="J372" s="486"/>
      <c r="K372" s="486"/>
      <c r="L372" s="487"/>
      <c r="M372" s="488"/>
      <c r="N372" s="486"/>
      <c r="O372" s="487"/>
      <c r="P372" s="486"/>
      <c r="Q372" s="357"/>
      <c r="R372" s="357"/>
      <c r="S372" s="486"/>
      <c r="T372" s="487"/>
      <c r="U372" s="487"/>
      <c r="V372" s="486"/>
      <c r="W372" s="486"/>
      <c r="X372" s="486"/>
      <c r="Y372" s="486"/>
      <c r="Z372" s="486"/>
      <c r="AA372" s="486"/>
      <c r="AB372" s="486"/>
      <c r="AC372" s="486"/>
      <c r="AD372" s="486"/>
      <c r="AE372" s="486"/>
      <c r="AF372" s="486"/>
      <c r="AG372" s="486"/>
      <c r="AH372" s="486"/>
      <c r="AI372" s="486"/>
      <c r="AJ372" s="486"/>
      <c r="AK372" s="486"/>
      <c r="AL372" s="486"/>
      <c r="AM372" s="486"/>
      <c r="AN372" s="486"/>
      <c r="AO372" s="486"/>
      <c r="AP372" s="486"/>
      <c r="AQ372" s="486"/>
      <c r="AR372" s="486"/>
      <c r="AS372" s="486"/>
      <c r="AT372" s="486"/>
      <c r="AU372" s="486"/>
      <c r="AV372" s="486"/>
      <c r="AW372" s="486"/>
      <c r="AX372" s="486"/>
      <c r="AY372" s="486"/>
      <c r="AZ372" s="486"/>
      <c r="BA372" s="486"/>
      <c r="BB372" s="486"/>
    </row>
    <row r="373" spans="2:54" ht="18" customHeight="1">
      <c r="B373" s="486"/>
      <c r="C373" s="486"/>
      <c r="D373" s="486"/>
      <c r="E373" s="647"/>
      <c r="F373" s="647"/>
      <c r="G373" s="486"/>
      <c r="H373" s="486"/>
      <c r="I373" s="486"/>
      <c r="J373" s="486"/>
      <c r="K373" s="486"/>
      <c r="L373" s="487"/>
      <c r="M373" s="488"/>
      <c r="N373" s="486"/>
      <c r="O373" s="487"/>
      <c r="P373" s="486"/>
      <c r="Q373" s="357"/>
      <c r="R373" s="357"/>
      <c r="S373" s="486"/>
      <c r="T373" s="487"/>
      <c r="U373" s="487"/>
      <c r="V373" s="486"/>
      <c r="W373" s="486"/>
      <c r="X373" s="486"/>
      <c r="Y373" s="486"/>
      <c r="Z373" s="486"/>
      <c r="AA373" s="486"/>
      <c r="AB373" s="486"/>
      <c r="AC373" s="486"/>
      <c r="AD373" s="486"/>
      <c r="AE373" s="486"/>
      <c r="AF373" s="486"/>
      <c r="AG373" s="486"/>
      <c r="AH373" s="486"/>
      <c r="AI373" s="486"/>
      <c r="AJ373" s="486"/>
      <c r="AK373" s="486"/>
      <c r="AL373" s="486"/>
      <c r="AM373" s="486"/>
      <c r="AN373" s="486"/>
      <c r="AO373" s="486"/>
      <c r="AP373" s="486"/>
      <c r="AQ373" s="486"/>
      <c r="AR373" s="486"/>
      <c r="AS373" s="486"/>
      <c r="AT373" s="486"/>
      <c r="AU373" s="486"/>
      <c r="AV373" s="486"/>
      <c r="AW373" s="486"/>
      <c r="AX373" s="486"/>
      <c r="AY373" s="486"/>
      <c r="AZ373" s="486"/>
      <c r="BA373" s="486"/>
      <c r="BB373" s="486"/>
    </row>
    <row r="374" spans="2:54" ht="18" customHeight="1">
      <c r="B374" s="486"/>
      <c r="C374" s="486"/>
      <c r="D374" s="486"/>
      <c r="E374" s="647"/>
      <c r="F374" s="647"/>
      <c r="G374" s="486"/>
      <c r="H374" s="486"/>
      <c r="I374" s="486"/>
      <c r="J374" s="486"/>
      <c r="K374" s="486"/>
      <c r="L374" s="487"/>
      <c r="M374" s="488"/>
      <c r="N374" s="486"/>
      <c r="O374" s="487"/>
      <c r="P374" s="486"/>
      <c r="Q374" s="357"/>
      <c r="R374" s="357"/>
      <c r="S374" s="486"/>
      <c r="T374" s="487"/>
      <c r="U374" s="487"/>
      <c r="V374" s="486"/>
      <c r="W374" s="486"/>
      <c r="X374" s="486"/>
      <c r="Y374" s="486"/>
      <c r="Z374" s="486"/>
      <c r="AA374" s="486"/>
      <c r="AB374" s="486"/>
      <c r="AC374" s="486"/>
      <c r="AD374" s="486"/>
      <c r="AE374" s="486"/>
      <c r="AF374" s="486"/>
      <c r="AG374" s="486"/>
      <c r="AH374" s="486"/>
      <c r="AI374" s="486"/>
      <c r="AJ374" s="486"/>
      <c r="AK374" s="486"/>
      <c r="AL374" s="486"/>
      <c r="AM374" s="486"/>
      <c r="AN374" s="486"/>
      <c r="AO374" s="486"/>
      <c r="AP374" s="486"/>
      <c r="AQ374" s="486"/>
      <c r="AR374" s="486"/>
      <c r="AS374" s="486"/>
      <c r="AT374" s="486"/>
      <c r="AU374" s="486"/>
      <c r="AV374" s="486"/>
      <c r="AW374" s="486"/>
      <c r="AX374" s="486"/>
      <c r="AY374" s="486"/>
      <c r="AZ374" s="486"/>
      <c r="BA374" s="486"/>
      <c r="BB374" s="486"/>
    </row>
    <row r="375" spans="2:54" ht="18" customHeight="1">
      <c r="B375" s="486"/>
      <c r="C375" s="486"/>
      <c r="D375" s="486"/>
      <c r="E375" s="647"/>
      <c r="F375" s="647"/>
      <c r="G375" s="486"/>
      <c r="H375" s="486"/>
      <c r="I375" s="486"/>
      <c r="J375" s="486"/>
      <c r="K375" s="486"/>
      <c r="L375" s="487"/>
      <c r="M375" s="488"/>
      <c r="N375" s="486"/>
      <c r="O375" s="487"/>
      <c r="P375" s="486"/>
      <c r="Q375" s="357"/>
      <c r="R375" s="357"/>
      <c r="S375" s="486"/>
      <c r="T375" s="487"/>
      <c r="U375" s="487"/>
      <c r="V375" s="486"/>
      <c r="W375" s="486"/>
      <c r="X375" s="486"/>
      <c r="Y375" s="486"/>
      <c r="Z375" s="486"/>
      <c r="AA375" s="486"/>
      <c r="AB375" s="486"/>
      <c r="AC375" s="486"/>
      <c r="AD375" s="486"/>
      <c r="AE375" s="486"/>
      <c r="AF375" s="486"/>
      <c r="AG375" s="486"/>
      <c r="AH375" s="486"/>
      <c r="AI375" s="486"/>
      <c r="AJ375" s="486"/>
      <c r="AK375" s="486"/>
      <c r="AL375" s="486"/>
      <c r="AM375" s="486"/>
      <c r="AN375" s="486"/>
      <c r="AO375" s="486"/>
      <c r="AP375" s="486"/>
      <c r="AQ375" s="486"/>
      <c r="AR375" s="486"/>
      <c r="AS375" s="486"/>
      <c r="AT375" s="486"/>
      <c r="AU375" s="486"/>
      <c r="AV375" s="486"/>
      <c r="AW375" s="486"/>
      <c r="AX375" s="486"/>
      <c r="AY375" s="486"/>
      <c r="AZ375" s="486"/>
      <c r="BA375" s="486"/>
      <c r="BB375" s="486"/>
    </row>
    <row r="376" spans="2:54" ht="18" customHeight="1">
      <c r="B376" s="486"/>
      <c r="C376" s="486"/>
      <c r="D376" s="486"/>
      <c r="E376" s="647"/>
      <c r="F376" s="647"/>
      <c r="G376" s="486"/>
      <c r="H376" s="486"/>
      <c r="I376" s="486"/>
      <c r="J376" s="486"/>
      <c r="K376" s="486"/>
      <c r="L376" s="487"/>
      <c r="M376" s="488"/>
      <c r="N376" s="486"/>
      <c r="O376" s="487"/>
      <c r="P376" s="486"/>
      <c r="Q376" s="357"/>
      <c r="R376" s="357"/>
      <c r="S376" s="486"/>
      <c r="T376" s="487"/>
      <c r="U376" s="487"/>
      <c r="V376" s="486"/>
      <c r="W376" s="486"/>
      <c r="X376" s="486"/>
      <c r="Y376" s="486"/>
      <c r="Z376" s="486"/>
      <c r="AA376" s="486"/>
      <c r="AB376" s="486"/>
      <c r="AC376" s="486"/>
      <c r="AD376" s="486"/>
      <c r="AE376" s="486"/>
      <c r="AF376" s="486"/>
      <c r="AG376" s="486"/>
      <c r="AH376" s="486"/>
      <c r="AI376" s="486"/>
      <c r="AJ376" s="486"/>
      <c r="AK376" s="486"/>
      <c r="AL376" s="486"/>
      <c r="AM376" s="486"/>
      <c r="AN376" s="486"/>
      <c r="AO376" s="486"/>
      <c r="AP376" s="486"/>
      <c r="AQ376" s="486"/>
      <c r="AR376" s="486"/>
      <c r="AS376" s="486"/>
      <c r="AT376" s="486"/>
      <c r="AU376" s="486"/>
      <c r="AV376" s="486"/>
      <c r="AW376" s="486"/>
      <c r="AX376" s="486"/>
      <c r="AY376" s="486"/>
      <c r="AZ376" s="486"/>
      <c r="BA376" s="486"/>
      <c r="BB376" s="486"/>
    </row>
    <row r="377" spans="2:54" ht="18" customHeight="1">
      <c r="B377" s="486"/>
      <c r="C377" s="486"/>
      <c r="D377" s="486"/>
      <c r="E377" s="647"/>
      <c r="F377" s="647"/>
      <c r="G377" s="486"/>
      <c r="H377" s="486"/>
      <c r="I377" s="486"/>
      <c r="J377" s="486"/>
      <c r="K377" s="486"/>
      <c r="L377" s="487"/>
      <c r="M377" s="488"/>
      <c r="N377" s="486"/>
      <c r="O377" s="487"/>
      <c r="P377" s="486"/>
      <c r="Q377" s="357"/>
      <c r="R377" s="357"/>
      <c r="S377" s="486"/>
      <c r="T377" s="487"/>
      <c r="U377" s="487"/>
      <c r="V377" s="486"/>
      <c r="W377" s="486"/>
      <c r="X377" s="486"/>
      <c r="Y377" s="486"/>
      <c r="Z377" s="486"/>
      <c r="AA377" s="486"/>
      <c r="AB377" s="486"/>
      <c r="AC377" s="486"/>
      <c r="AD377" s="486"/>
      <c r="AE377" s="486"/>
      <c r="AF377" s="486"/>
      <c r="AG377" s="486"/>
      <c r="AH377" s="486"/>
      <c r="AI377" s="486"/>
      <c r="AJ377" s="486"/>
      <c r="AK377" s="486"/>
      <c r="AL377" s="486"/>
      <c r="AM377" s="486"/>
      <c r="AN377" s="486"/>
      <c r="AO377" s="486"/>
      <c r="AP377" s="486"/>
      <c r="AQ377" s="486"/>
      <c r="AR377" s="486"/>
      <c r="AS377" s="486"/>
      <c r="AT377" s="486"/>
      <c r="AU377" s="486"/>
      <c r="AV377" s="486"/>
      <c r="AW377" s="486"/>
      <c r="AX377" s="486"/>
      <c r="AY377" s="486"/>
      <c r="AZ377" s="486"/>
      <c r="BA377" s="486"/>
      <c r="BB377" s="486"/>
    </row>
    <row r="378" spans="2:54" ht="18" customHeight="1">
      <c r="B378" s="486"/>
      <c r="C378" s="486"/>
      <c r="D378" s="486"/>
      <c r="E378" s="647"/>
      <c r="F378" s="647"/>
      <c r="G378" s="486"/>
      <c r="H378" s="486"/>
      <c r="I378" s="486"/>
      <c r="J378" s="486"/>
      <c r="K378" s="486"/>
      <c r="L378" s="487"/>
      <c r="M378" s="488"/>
      <c r="N378" s="486"/>
      <c r="O378" s="487"/>
      <c r="P378" s="486"/>
      <c r="Q378" s="357"/>
      <c r="R378" s="357"/>
      <c r="S378" s="486"/>
      <c r="T378" s="487"/>
      <c r="U378" s="487"/>
      <c r="V378" s="486"/>
      <c r="W378" s="486"/>
      <c r="X378" s="486"/>
      <c r="Y378" s="486"/>
      <c r="Z378" s="486"/>
      <c r="AA378" s="486"/>
      <c r="AB378" s="486"/>
      <c r="AC378" s="486"/>
      <c r="AD378" s="486"/>
      <c r="AE378" s="486"/>
      <c r="AF378" s="486"/>
      <c r="AG378" s="486"/>
      <c r="AH378" s="486"/>
      <c r="AI378" s="486"/>
      <c r="AJ378" s="486"/>
      <c r="AK378" s="486"/>
      <c r="AL378" s="486"/>
      <c r="AM378" s="486"/>
      <c r="AN378" s="486"/>
      <c r="AO378" s="486"/>
      <c r="AP378" s="486"/>
      <c r="AQ378" s="486"/>
      <c r="AR378" s="486"/>
      <c r="AS378" s="486"/>
      <c r="AT378" s="486"/>
      <c r="AU378" s="486"/>
      <c r="AV378" s="486"/>
      <c r="AW378" s="486"/>
      <c r="AX378" s="486"/>
      <c r="AY378" s="486"/>
      <c r="AZ378" s="486"/>
      <c r="BA378" s="486"/>
      <c r="BB378" s="486"/>
    </row>
    <row r="379" spans="2:54" ht="18" customHeight="1">
      <c r="B379" s="486"/>
      <c r="C379" s="486"/>
      <c r="D379" s="486"/>
      <c r="E379" s="647"/>
      <c r="F379" s="647"/>
      <c r="G379" s="486"/>
      <c r="H379" s="486"/>
      <c r="I379" s="486"/>
      <c r="J379" s="486"/>
      <c r="K379" s="486"/>
      <c r="L379" s="487"/>
      <c r="M379" s="488"/>
      <c r="N379" s="486"/>
      <c r="O379" s="487"/>
      <c r="P379" s="486"/>
      <c r="Q379" s="357"/>
      <c r="R379" s="357"/>
      <c r="S379" s="486"/>
      <c r="T379" s="487"/>
      <c r="U379" s="487"/>
      <c r="V379" s="486"/>
      <c r="W379" s="486"/>
      <c r="X379" s="486"/>
      <c r="Y379" s="486"/>
      <c r="Z379" s="486"/>
      <c r="AA379" s="486"/>
      <c r="AB379" s="486"/>
      <c r="AC379" s="486"/>
      <c r="AD379" s="486"/>
      <c r="AE379" s="486"/>
      <c r="AF379" s="486"/>
      <c r="AG379" s="486"/>
      <c r="AH379" s="486"/>
      <c r="AI379" s="486"/>
      <c r="AJ379" s="486"/>
      <c r="AK379" s="486"/>
      <c r="AL379" s="486"/>
      <c r="AM379" s="486"/>
      <c r="AN379" s="486"/>
      <c r="AO379" s="486"/>
      <c r="AP379" s="486"/>
      <c r="AQ379" s="486"/>
      <c r="AR379" s="486"/>
      <c r="AS379" s="486"/>
      <c r="AT379" s="486"/>
      <c r="AU379" s="486"/>
      <c r="AV379" s="486"/>
      <c r="AW379" s="486"/>
      <c r="AX379" s="486"/>
      <c r="AY379" s="486"/>
      <c r="AZ379" s="486"/>
      <c r="BA379" s="486"/>
      <c r="BB379" s="486"/>
    </row>
    <row r="380" spans="2:54" ht="18" customHeight="1">
      <c r="B380" s="486"/>
      <c r="C380" s="486"/>
      <c r="D380" s="486"/>
      <c r="E380" s="647"/>
      <c r="F380" s="647"/>
      <c r="G380" s="486"/>
      <c r="H380" s="486"/>
      <c r="I380" s="486"/>
      <c r="J380" s="486"/>
      <c r="K380" s="486"/>
      <c r="L380" s="487"/>
      <c r="M380" s="488"/>
      <c r="N380" s="486"/>
      <c r="O380" s="487"/>
      <c r="P380" s="486"/>
      <c r="Q380" s="357"/>
      <c r="R380" s="357"/>
      <c r="S380" s="486"/>
      <c r="T380" s="487"/>
      <c r="U380" s="487"/>
      <c r="V380" s="486"/>
      <c r="W380" s="486"/>
      <c r="X380" s="486"/>
      <c r="Y380" s="486"/>
      <c r="Z380" s="486"/>
      <c r="AA380" s="486"/>
      <c r="AB380" s="486"/>
      <c r="AC380" s="486"/>
      <c r="AD380" s="486"/>
      <c r="AE380" s="486"/>
      <c r="AF380" s="486"/>
      <c r="AG380" s="486"/>
      <c r="AH380" s="486"/>
      <c r="AI380" s="486"/>
      <c r="AJ380" s="486"/>
      <c r="AK380" s="486"/>
      <c r="AL380" s="486"/>
      <c r="AM380" s="486"/>
      <c r="AN380" s="486"/>
      <c r="AO380" s="486"/>
      <c r="AP380" s="486"/>
      <c r="AQ380" s="486"/>
      <c r="AR380" s="486"/>
      <c r="AS380" s="486"/>
      <c r="AT380" s="486"/>
      <c r="AU380" s="486"/>
      <c r="AV380" s="486"/>
      <c r="AW380" s="486"/>
      <c r="AX380" s="486"/>
      <c r="AY380" s="486"/>
      <c r="AZ380" s="486"/>
      <c r="BA380" s="486"/>
      <c r="BB380" s="486"/>
    </row>
    <row r="381" spans="2:54" ht="18" customHeight="1">
      <c r="B381" s="486"/>
      <c r="C381" s="486"/>
      <c r="D381" s="486"/>
      <c r="E381" s="647"/>
      <c r="F381" s="647"/>
      <c r="G381" s="486"/>
      <c r="H381" s="486"/>
      <c r="I381" s="486"/>
      <c r="J381" s="486"/>
      <c r="K381" s="486"/>
      <c r="L381" s="487"/>
      <c r="M381" s="488"/>
      <c r="N381" s="486"/>
      <c r="O381" s="487"/>
      <c r="P381" s="486"/>
      <c r="Q381" s="357"/>
      <c r="R381" s="357"/>
      <c r="S381" s="486"/>
      <c r="T381" s="487"/>
      <c r="U381" s="487"/>
      <c r="V381" s="486"/>
      <c r="W381" s="486"/>
      <c r="X381" s="486"/>
      <c r="Y381" s="486"/>
      <c r="Z381" s="486"/>
      <c r="AA381" s="486"/>
      <c r="AB381" s="486"/>
      <c r="AC381" s="486"/>
      <c r="AD381" s="486"/>
      <c r="AE381" s="486"/>
      <c r="AF381" s="486"/>
      <c r="AG381" s="486"/>
      <c r="AH381" s="486"/>
      <c r="AI381" s="486"/>
      <c r="AJ381" s="486"/>
      <c r="AK381" s="486"/>
      <c r="AL381" s="486"/>
      <c r="AM381" s="486"/>
      <c r="AN381" s="486"/>
      <c r="AO381" s="486"/>
      <c r="AP381" s="486"/>
      <c r="AQ381" s="486"/>
      <c r="AR381" s="486"/>
      <c r="AS381" s="486"/>
      <c r="AT381" s="486"/>
      <c r="AU381" s="486"/>
      <c r="AV381" s="486"/>
      <c r="AW381" s="486"/>
      <c r="AX381" s="486"/>
      <c r="AY381" s="486"/>
      <c r="AZ381" s="486"/>
      <c r="BA381" s="486"/>
      <c r="BB381" s="486"/>
    </row>
    <row r="382" spans="2:54" ht="18" customHeight="1">
      <c r="B382" s="486"/>
      <c r="C382" s="486"/>
      <c r="D382" s="486"/>
      <c r="E382" s="647"/>
      <c r="F382" s="647"/>
      <c r="G382" s="486"/>
      <c r="H382" s="486"/>
      <c r="I382" s="486"/>
      <c r="J382" s="486"/>
      <c r="K382" s="486"/>
      <c r="L382" s="487"/>
      <c r="M382" s="488"/>
      <c r="N382" s="486"/>
      <c r="O382" s="487"/>
      <c r="P382" s="486"/>
      <c r="Q382" s="357"/>
      <c r="R382" s="357"/>
      <c r="S382" s="486"/>
      <c r="T382" s="487"/>
      <c r="U382" s="487"/>
      <c r="V382" s="486"/>
      <c r="W382" s="486"/>
      <c r="X382" s="486"/>
      <c r="Y382" s="486"/>
      <c r="Z382" s="486"/>
      <c r="AA382" s="486"/>
      <c r="AB382" s="486"/>
      <c r="AC382" s="486"/>
      <c r="AD382" s="486"/>
      <c r="AE382" s="486"/>
      <c r="AF382" s="486"/>
      <c r="AG382" s="486"/>
      <c r="AH382" s="486"/>
      <c r="AI382" s="486"/>
      <c r="AJ382" s="486"/>
      <c r="AK382" s="486"/>
      <c r="AL382" s="486"/>
      <c r="AM382" s="486"/>
      <c r="AN382" s="486"/>
      <c r="AO382" s="486"/>
      <c r="AP382" s="486"/>
      <c r="AQ382" s="486"/>
      <c r="AR382" s="486"/>
      <c r="AS382" s="486"/>
      <c r="AT382" s="486"/>
      <c r="AU382" s="486"/>
      <c r="AV382" s="486"/>
      <c r="AW382" s="486"/>
      <c r="AX382" s="486"/>
      <c r="AY382" s="486"/>
      <c r="AZ382" s="486"/>
      <c r="BA382" s="486"/>
      <c r="BB382" s="486"/>
    </row>
    <row r="383" spans="2:54" ht="18" customHeight="1">
      <c r="B383" s="486"/>
      <c r="C383" s="486"/>
      <c r="D383" s="486"/>
      <c r="E383" s="647"/>
      <c r="F383" s="647"/>
      <c r="G383" s="486"/>
      <c r="H383" s="486"/>
      <c r="I383" s="486"/>
      <c r="J383" s="486"/>
      <c r="K383" s="486"/>
      <c r="L383" s="487"/>
      <c r="M383" s="488"/>
      <c r="N383" s="486"/>
      <c r="O383" s="487"/>
      <c r="P383" s="486"/>
      <c r="Q383" s="357"/>
      <c r="R383" s="357"/>
      <c r="S383" s="486"/>
      <c r="T383" s="487"/>
      <c r="U383" s="487"/>
      <c r="V383" s="486"/>
      <c r="W383" s="486"/>
      <c r="X383" s="486"/>
      <c r="Y383" s="486"/>
      <c r="Z383" s="486"/>
      <c r="AA383" s="486"/>
      <c r="AB383" s="486"/>
      <c r="AC383" s="486"/>
      <c r="AD383" s="486"/>
      <c r="AE383" s="486"/>
      <c r="AF383" s="486"/>
      <c r="AG383" s="486"/>
      <c r="AH383" s="486"/>
      <c r="AI383" s="486"/>
      <c r="AJ383" s="486"/>
      <c r="AK383" s="486"/>
      <c r="AL383" s="486"/>
      <c r="AM383" s="486"/>
      <c r="AN383" s="486"/>
      <c r="AO383" s="486"/>
      <c r="AP383" s="486"/>
      <c r="AQ383" s="486"/>
      <c r="AR383" s="486"/>
      <c r="AS383" s="486"/>
      <c r="AT383" s="486"/>
      <c r="AU383" s="486"/>
      <c r="AV383" s="486"/>
      <c r="AW383" s="486"/>
      <c r="AX383" s="486"/>
      <c r="AY383" s="486"/>
      <c r="AZ383" s="486"/>
      <c r="BA383" s="486"/>
      <c r="BB383" s="486"/>
    </row>
    <row r="384" spans="2:54" ht="18" customHeight="1">
      <c r="B384" s="486"/>
      <c r="C384" s="486"/>
      <c r="D384" s="486"/>
      <c r="E384" s="647"/>
      <c r="F384" s="647"/>
      <c r="G384" s="486"/>
      <c r="H384" s="486"/>
      <c r="I384" s="486"/>
      <c r="J384" s="486"/>
      <c r="K384" s="486"/>
      <c r="L384" s="487"/>
      <c r="M384" s="488"/>
      <c r="N384" s="486"/>
      <c r="O384" s="487"/>
      <c r="P384" s="486"/>
      <c r="Q384" s="357"/>
      <c r="R384" s="357"/>
      <c r="S384" s="486"/>
      <c r="T384" s="487"/>
      <c r="U384" s="487"/>
      <c r="V384" s="486"/>
      <c r="W384" s="486"/>
      <c r="X384" s="486"/>
      <c r="Y384" s="486"/>
      <c r="Z384" s="486"/>
      <c r="AA384" s="486"/>
      <c r="AB384" s="486"/>
      <c r="AC384" s="486"/>
      <c r="AD384" s="486"/>
      <c r="AE384" s="486"/>
      <c r="AF384" s="486"/>
      <c r="AG384" s="486"/>
      <c r="AH384" s="486"/>
      <c r="AI384" s="486"/>
      <c r="AJ384" s="486"/>
      <c r="AK384" s="486"/>
      <c r="AL384" s="486"/>
      <c r="AM384" s="486"/>
      <c r="AN384" s="486"/>
      <c r="AO384" s="486"/>
      <c r="AP384" s="486"/>
      <c r="AQ384" s="486"/>
      <c r="AR384" s="486"/>
      <c r="AS384" s="486"/>
      <c r="AT384" s="486"/>
      <c r="AU384" s="486"/>
      <c r="AV384" s="486"/>
      <c r="AW384" s="486"/>
      <c r="AX384" s="486"/>
      <c r="AY384" s="486"/>
      <c r="AZ384" s="486"/>
      <c r="BA384" s="486"/>
      <c r="BB384" s="486"/>
    </row>
    <row r="385" spans="2:54" ht="18" customHeight="1">
      <c r="B385" s="486"/>
      <c r="C385" s="486"/>
      <c r="D385" s="486"/>
      <c r="E385" s="647"/>
      <c r="F385" s="647"/>
      <c r="G385" s="486"/>
      <c r="H385" s="486"/>
      <c r="I385" s="486"/>
      <c r="J385" s="486"/>
      <c r="K385" s="486"/>
      <c r="L385" s="487"/>
      <c r="M385" s="488"/>
      <c r="N385" s="486"/>
      <c r="O385" s="487"/>
      <c r="P385" s="486"/>
      <c r="Q385" s="357"/>
      <c r="R385" s="357"/>
      <c r="S385" s="486"/>
      <c r="T385" s="487"/>
      <c r="U385" s="487"/>
      <c r="V385" s="486"/>
      <c r="W385" s="486"/>
      <c r="X385" s="486"/>
      <c r="Y385" s="486"/>
      <c r="Z385" s="486"/>
      <c r="AA385" s="486"/>
      <c r="AB385" s="486"/>
      <c r="AC385" s="486"/>
      <c r="AD385" s="486"/>
      <c r="AE385" s="486"/>
      <c r="AF385" s="486"/>
      <c r="AG385" s="486"/>
      <c r="AH385" s="486"/>
      <c r="AI385" s="486"/>
      <c r="AJ385" s="486"/>
      <c r="AK385" s="486"/>
      <c r="AL385" s="486"/>
      <c r="AM385" s="486"/>
      <c r="AN385" s="486"/>
      <c r="AO385" s="486"/>
      <c r="AP385" s="486"/>
      <c r="AQ385" s="486"/>
      <c r="AR385" s="486"/>
      <c r="AS385" s="486"/>
      <c r="AT385" s="486"/>
      <c r="AU385" s="486"/>
      <c r="AV385" s="486"/>
      <c r="AW385" s="486"/>
      <c r="AX385" s="486"/>
      <c r="AY385" s="486"/>
      <c r="AZ385" s="486"/>
      <c r="BA385" s="486"/>
      <c r="BB385" s="486"/>
    </row>
    <row r="386" spans="2:54" ht="18" customHeight="1">
      <c r="B386" s="486"/>
      <c r="C386" s="486"/>
      <c r="D386" s="486"/>
      <c r="E386" s="647"/>
      <c r="F386" s="647"/>
      <c r="G386" s="486"/>
      <c r="H386" s="486"/>
      <c r="I386" s="486"/>
      <c r="J386" s="486"/>
      <c r="K386" s="486"/>
      <c r="L386" s="487"/>
      <c r="M386" s="488"/>
      <c r="N386" s="486"/>
      <c r="O386" s="487"/>
      <c r="P386" s="486"/>
      <c r="Q386" s="357"/>
      <c r="R386" s="357"/>
      <c r="S386" s="486"/>
      <c r="T386" s="487"/>
      <c r="U386" s="487"/>
      <c r="V386" s="486"/>
      <c r="W386" s="486"/>
      <c r="X386" s="486"/>
      <c r="Y386" s="486"/>
      <c r="Z386" s="486"/>
      <c r="AA386" s="486"/>
      <c r="AB386" s="486"/>
      <c r="AC386" s="486"/>
      <c r="AD386" s="486"/>
      <c r="AE386" s="486"/>
      <c r="AF386" s="486"/>
      <c r="AG386" s="486"/>
      <c r="AH386" s="486"/>
      <c r="AI386" s="486"/>
      <c r="AJ386" s="486"/>
      <c r="AK386" s="486"/>
      <c r="AL386" s="486"/>
      <c r="AM386" s="486"/>
      <c r="AN386" s="486"/>
      <c r="AO386" s="486"/>
      <c r="AP386" s="486"/>
      <c r="AQ386" s="486"/>
      <c r="AR386" s="486"/>
      <c r="AS386" s="486"/>
      <c r="AT386" s="486"/>
      <c r="AU386" s="486"/>
      <c r="AV386" s="486"/>
      <c r="AW386" s="486"/>
      <c r="AX386" s="486"/>
      <c r="AY386" s="486"/>
      <c r="AZ386" s="486"/>
      <c r="BA386" s="486"/>
      <c r="BB386" s="486"/>
    </row>
    <row r="387" spans="2:54" ht="18" customHeight="1">
      <c r="B387" s="486"/>
      <c r="C387" s="486"/>
      <c r="D387" s="486"/>
      <c r="E387" s="647"/>
      <c r="F387" s="647"/>
      <c r="G387" s="486"/>
      <c r="H387" s="486"/>
      <c r="I387" s="486"/>
      <c r="J387" s="486"/>
      <c r="K387" s="486"/>
      <c r="L387" s="487"/>
      <c r="M387" s="488"/>
      <c r="N387" s="486"/>
      <c r="O387" s="487"/>
      <c r="P387" s="486"/>
      <c r="Q387" s="357"/>
      <c r="R387" s="357"/>
      <c r="S387" s="486"/>
      <c r="T387" s="487"/>
      <c r="U387" s="487"/>
      <c r="V387" s="486"/>
      <c r="W387" s="486"/>
      <c r="X387" s="486"/>
      <c r="Y387" s="486"/>
      <c r="Z387" s="486"/>
      <c r="AA387" s="486"/>
      <c r="AB387" s="486"/>
      <c r="AC387" s="486"/>
      <c r="AD387" s="486"/>
      <c r="AE387" s="486"/>
      <c r="AF387" s="486"/>
      <c r="AG387" s="486"/>
      <c r="AH387" s="486"/>
      <c r="AI387" s="486"/>
      <c r="AJ387" s="486"/>
      <c r="AK387" s="486"/>
      <c r="AL387" s="486"/>
      <c r="AM387" s="486"/>
      <c r="AN387" s="486"/>
      <c r="AO387" s="486"/>
      <c r="AP387" s="486"/>
      <c r="AQ387" s="486"/>
      <c r="AR387" s="486"/>
      <c r="AS387" s="486"/>
      <c r="AT387" s="486"/>
      <c r="AU387" s="486"/>
      <c r="AV387" s="486"/>
      <c r="AW387" s="486"/>
      <c r="AX387" s="486"/>
      <c r="AY387" s="486"/>
      <c r="AZ387" s="486"/>
      <c r="BA387" s="486"/>
      <c r="BB387" s="486"/>
    </row>
    <row r="388" spans="2:54" ht="18" customHeight="1">
      <c r="B388" s="486"/>
      <c r="C388" s="486"/>
      <c r="D388" s="486"/>
      <c r="E388" s="647"/>
      <c r="F388" s="647"/>
      <c r="G388" s="486"/>
      <c r="H388" s="486"/>
      <c r="I388" s="486"/>
      <c r="J388" s="486"/>
      <c r="K388" s="486"/>
      <c r="L388" s="487"/>
      <c r="M388" s="488"/>
      <c r="N388" s="486"/>
      <c r="O388" s="487"/>
      <c r="P388" s="486"/>
      <c r="Q388" s="357"/>
      <c r="R388" s="357"/>
      <c r="S388" s="486"/>
      <c r="T388" s="487"/>
      <c r="U388" s="487"/>
      <c r="V388" s="486"/>
      <c r="W388" s="486"/>
      <c r="X388" s="486"/>
      <c r="Y388" s="486"/>
      <c r="Z388" s="486"/>
      <c r="AA388" s="486"/>
      <c r="AB388" s="486"/>
      <c r="AC388" s="486"/>
      <c r="AD388" s="486"/>
      <c r="AE388" s="486"/>
      <c r="AF388" s="486"/>
      <c r="AG388" s="486"/>
      <c r="AH388" s="486"/>
      <c r="AI388" s="486"/>
      <c r="AJ388" s="486"/>
      <c r="AK388" s="486"/>
      <c r="AL388" s="486"/>
      <c r="AM388" s="486"/>
      <c r="AN388" s="486"/>
      <c r="AO388" s="486"/>
      <c r="AP388" s="486"/>
      <c r="AQ388" s="486"/>
      <c r="AR388" s="486"/>
      <c r="AS388" s="486"/>
      <c r="AT388" s="486"/>
      <c r="AU388" s="486"/>
      <c r="AV388" s="486"/>
      <c r="AW388" s="486"/>
      <c r="AX388" s="486"/>
      <c r="AY388" s="486"/>
      <c r="AZ388" s="486"/>
      <c r="BA388" s="486"/>
      <c r="BB388" s="486"/>
    </row>
    <row r="389" spans="2:54" ht="18" customHeight="1">
      <c r="B389" s="486"/>
      <c r="C389" s="486"/>
      <c r="D389" s="486"/>
      <c r="E389" s="647"/>
      <c r="F389" s="647"/>
      <c r="G389" s="486"/>
      <c r="H389" s="486"/>
      <c r="I389" s="486"/>
      <c r="J389" s="486"/>
      <c r="K389" s="486"/>
      <c r="L389" s="487"/>
      <c r="M389" s="488"/>
      <c r="N389" s="486"/>
      <c r="O389" s="487"/>
      <c r="P389" s="486"/>
      <c r="Q389" s="357"/>
      <c r="R389" s="357"/>
      <c r="S389" s="486"/>
      <c r="T389" s="487"/>
      <c r="U389" s="487"/>
      <c r="V389" s="486"/>
      <c r="W389" s="486"/>
      <c r="X389" s="486"/>
      <c r="Y389" s="486"/>
      <c r="Z389" s="486"/>
      <c r="AA389" s="486"/>
      <c r="AB389" s="486"/>
      <c r="AC389" s="486"/>
      <c r="AD389" s="486"/>
      <c r="AE389" s="486"/>
      <c r="AF389" s="486"/>
      <c r="AG389" s="486"/>
      <c r="AH389" s="486"/>
      <c r="AI389" s="486"/>
      <c r="AJ389" s="486"/>
      <c r="AK389" s="486"/>
      <c r="AL389" s="486"/>
      <c r="AM389" s="486"/>
      <c r="AN389" s="486"/>
      <c r="AO389" s="486"/>
      <c r="AP389" s="486"/>
      <c r="AQ389" s="486"/>
      <c r="AR389" s="486"/>
      <c r="AS389" s="486"/>
      <c r="AT389" s="486"/>
      <c r="AU389" s="486"/>
      <c r="AV389" s="486"/>
      <c r="AW389" s="486"/>
      <c r="AX389" s="486"/>
      <c r="AY389" s="486"/>
      <c r="AZ389" s="486"/>
      <c r="BA389" s="486"/>
      <c r="BB389" s="486"/>
    </row>
    <row r="390" spans="2:54" ht="18" customHeight="1">
      <c r="B390" s="486"/>
      <c r="C390" s="486"/>
      <c r="D390" s="486"/>
      <c r="E390" s="647"/>
      <c r="F390" s="647"/>
      <c r="G390" s="486"/>
      <c r="H390" s="486"/>
      <c r="I390" s="486"/>
      <c r="J390" s="486"/>
      <c r="K390" s="486"/>
      <c r="L390" s="487"/>
      <c r="M390" s="488"/>
      <c r="N390" s="486"/>
      <c r="O390" s="487"/>
      <c r="P390" s="486"/>
      <c r="Q390" s="357"/>
      <c r="R390" s="357"/>
      <c r="S390" s="486"/>
      <c r="T390" s="487"/>
      <c r="U390" s="487"/>
      <c r="V390" s="486"/>
      <c r="W390" s="486"/>
      <c r="X390" s="486"/>
      <c r="Y390" s="486"/>
      <c r="Z390" s="486"/>
      <c r="AA390" s="486"/>
      <c r="AB390" s="486"/>
      <c r="AC390" s="486"/>
      <c r="AD390" s="486"/>
      <c r="AE390" s="486"/>
      <c r="AF390" s="486"/>
      <c r="AG390" s="486"/>
      <c r="AH390" s="486"/>
      <c r="AI390" s="486"/>
      <c r="AJ390" s="486"/>
      <c r="AK390" s="486"/>
      <c r="AL390" s="486"/>
      <c r="AM390" s="486"/>
      <c r="AN390" s="486"/>
      <c r="AO390" s="486"/>
      <c r="AP390" s="486"/>
      <c r="AQ390" s="486"/>
      <c r="AR390" s="486"/>
      <c r="AS390" s="486"/>
      <c r="AT390" s="486"/>
      <c r="AU390" s="486"/>
      <c r="AV390" s="486"/>
      <c r="AW390" s="486"/>
      <c r="AX390" s="486"/>
      <c r="AY390" s="486"/>
      <c r="AZ390" s="486"/>
      <c r="BA390" s="486"/>
      <c r="BB390" s="486"/>
    </row>
    <row r="391" spans="2:54" ht="18" customHeight="1">
      <c r="B391" s="486"/>
      <c r="C391" s="486"/>
      <c r="D391" s="486"/>
      <c r="E391" s="647"/>
      <c r="F391" s="647"/>
      <c r="G391" s="486"/>
      <c r="H391" s="486"/>
      <c r="I391" s="486"/>
      <c r="J391" s="486"/>
      <c r="K391" s="486"/>
      <c r="L391" s="487"/>
      <c r="M391" s="488"/>
      <c r="N391" s="486"/>
      <c r="O391" s="487"/>
      <c r="P391" s="486"/>
      <c r="Q391" s="357"/>
      <c r="R391" s="357"/>
      <c r="S391" s="486"/>
      <c r="T391" s="487"/>
      <c r="U391" s="487"/>
      <c r="V391" s="486"/>
      <c r="W391" s="486"/>
      <c r="X391" s="486"/>
      <c r="Y391" s="486"/>
      <c r="Z391" s="486"/>
      <c r="AA391" s="486"/>
      <c r="AB391" s="486"/>
      <c r="AC391" s="486"/>
      <c r="AD391" s="486"/>
      <c r="AE391" s="486"/>
      <c r="AF391" s="486"/>
      <c r="AG391" s="486"/>
      <c r="AH391" s="486"/>
      <c r="AI391" s="486"/>
      <c r="AJ391" s="486"/>
      <c r="AK391" s="486"/>
      <c r="AL391" s="486"/>
      <c r="AM391" s="486"/>
      <c r="AN391" s="486"/>
      <c r="AO391" s="486"/>
      <c r="AP391" s="486"/>
      <c r="AQ391" s="486"/>
      <c r="AR391" s="486"/>
      <c r="AS391" s="486"/>
      <c r="AT391" s="486"/>
      <c r="AU391" s="486"/>
      <c r="AV391" s="486"/>
      <c r="AW391" s="486"/>
      <c r="AX391" s="486"/>
      <c r="AY391" s="486"/>
      <c r="AZ391" s="486"/>
      <c r="BA391" s="486"/>
      <c r="BB391" s="486"/>
    </row>
    <row r="392" spans="2:54" ht="18" customHeight="1">
      <c r="B392" s="486"/>
      <c r="C392" s="486"/>
      <c r="D392" s="486"/>
      <c r="E392" s="647"/>
      <c r="F392" s="647"/>
      <c r="G392" s="486"/>
      <c r="H392" s="486"/>
      <c r="I392" s="486"/>
      <c r="J392" s="486"/>
      <c r="K392" s="486"/>
      <c r="L392" s="487"/>
      <c r="M392" s="488"/>
      <c r="N392" s="486"/>
      <c r="O392" s="487"/>
      <c r="P392" s="486"/>
      <c r="Q392" s="357"/>
      <c r="R392" s="357"/>
      <c r="S392" s="486"/>
      <c r="T392" s="487"/>
      <c r="U392" s="487"/>
      <c r="V392" s="486"/>
      <c r="W392" s="486"/>
      <c r="X392" s="486"/>
      <c r="Y392" s="486"/>
      <c r="Z392" s="486"/>
      <c r="AA392" s="486"/>
      <c r="AB392" s="486"/>
      <c r="AC392" s="486"/>
      <c r="AD392" s="486"/>
      <c r="AE392" s="486"/>
      <c r="AF392" s="486"/>
      <c r="AG392" s="486"/>
      <c r="AH392" s="486"/>
      <c r="AI392" s="486"/>
      <c r="AJ392" s="486"/>
      <c r="AK392" s="486"/>
      <c r="AL392" s="486"/>
      <c r="AM392" s="486"/>
      <c r="AN392" s="486"/>
      <c r="AO392" s="486"/>
      <c r="AP392" s="486"/>
      <c r="AQ392" s="486"/>
      <c r="AR392" s="486"/>
      <c r="AS392" s="486"/>
      <c r="AT392" s="486"/>
      <c r="AU392" s="486"/>
      <c r="AV392" s="486"/>
      <c r="AW392" s="486"/>
      <c r="AX392" s="486"/>
      <c r="AY392" s="486"/>
      <c r="AZ392" s="486"/>
      <c r="BA392" s="486"/>
      <c r="BB392" s="486"/>
    </row>
    <row r="393" spans="2:54" ht="18" customHeight="1">
      <c r="B393" s="486"/>
      <c r="C393" s="486"/>
      <c r="D393" s="486"/>
      <c r="E393" s="647"/>
      <c r="F393" s="647"/>
      <c r="G393" s="486"/>
      <c r="H393" s="486"/>
      <c r="I393" s="486"/>
      <c r="J393" s="486"/>
      <c r="K393" s="486"/>
      <c r="L393" s="487"/>
      <c r="M393" s="488"/>
      <c r="N393" s="486"/>
      <c r="O393" s="487"/>
      <c r="P393" s="486"/>
      <c r="Q393" s="357"/>
      <c r="R393" s="357"/>
      <c r="S393" s="486"/>
      <c r="T393" s="487"/>
      <c r="U393" s="487"/>
      <c r="V393" s="486"/>
      <c r="W393" s="486"/>
      <c r="X393" s="486"/>
      <c r="Y393" s="486"/>
      <c r="Z393" s="486"/>
      <c r="AA393" s="486"/>
      <c r="AB393" s="486"/>
      <c r="AC393" s="486"/>
      <c r="AD393" s="486"/>
      <c r="AE393" s="486"/>
      <c r="AF393" s="486"/>
      <c r="AG393" s="486"/>
      <c r="AH393" s="486"/>
      <c r="AI393" s="486"/>
      <c r="AJ393" s="486"/>
      <c r="AK393" s="486"/>
      <c r="AL393" s="486"/>
      <c r="AM393" s="486"/>
      <c r="AN393" s="486"/>
      <c r="AO393" s="486"/>
      <c r="AP393" s="486"/>
      <c r="AQ393" s="486"/>
      <c r="AR393" s="486"/>
      <c r="AS393" s="486"/>
      <c r="AT393" s="486"/>
      <c r="AU393" s="486"/>
      <c r="AV393" s="486"/>
      <c r="AW393" s="486"/>
      <c r="AX393" s="486"/>
      <c r="AY393" s="486"/>
      <c r="AZ393" s="486"/>
      <c r="BA393" s="486"/>
      <c r="BB393" s="486"/>
    </row>
    <row r="394" spans="2:54" ht="18" customHeight="1">
      <c r="B394" s="486"/>
      <c r="C394" s="486"/>
      <c r="D394" s="486"/>
      <c r="E394" s="647"/>
      <c r="F394" s="647"/>
      <c r="G394" s="486"/>
      <c r="H394" s="486"/>
      <c r="I394" s="486"/>
      <c r="J394" s="486"/>
      <c r="K394" s="486"/>
      <c r="L394" s="487"/>
      <c r="M394" s="488"/>
      <c r="N394" s="486"/>
      <c r="O394" s="487"/>
      <c r="P394" s="486"/>
      <c r="Q394" s="357"/>
      <c r="R394" s="357"/>
      <c r="S394" s="486"/>
      <c r="T394" s="487"/>
      <c r="U394" s="487"/>
      <c r="V394" s="486"/>
      <c r="W394" s="486"/>
      <c r="X394" s="486"/>
      <c r="Y394" s="486"/>
      <c r="Z394" s="486"/>
      <c r="AA394" s="486"/>
      <c r="AB394" s="486"/>
      <c r="AC394" s="486"/>
      <c r="AD394" s="486"/>
      <c r="AE394" s="486"/>
      <c r="AF394" s="486"/>
      <c r="AG394" s="486"/>
      <c r="AH394" s="486"/>
      <c r="AI394" s="486"/>
      <c r="AJ394" s="486"/>
      <c r="AK394" s="486"/>
      <c r="AL394" s="486"/>
      <c r="AM394" s="486"/>
      <c r="AN394" s="486"/>
      <c r="AO394" s="486"/>
      <c r="AP394" s="486"/>
      <c r="AQ394" s="486"/>
      <c r="AR394" s="486"/>
      <c r="AS394" s="486"/>
      <c r="AT394" s="486"/>
      <c r="AU394" s="486"/>
      <c r="AV394" s="486"/>
      <c r="AW394" s="486"/>
      <c r="AX394" s="486"/>
      <c r="AY394" s="486"/>
      <c r="AZ394" s="486"/>
      <c r="BA394" s="486"/>
      <c r="BB394" s="486"/>
    </row>
    <row r="395" spans="2:54" ht="18" customHeight="1">
      <c r="B395" s="486"/>
      <c r="C395" s="486"/>
      <c r="D395" s="486"/>
      <c r="E395" s="647"/>
      <c r="F395" s="647"/>
      <c r="G395" s="486"/>
      <c r="H395" s="486"/>
      <c r="I395" s="486"/>
      <c r="J395" s="486"/>
      <c r="K395" s="486"/>
      <c r="L395" s="487"/>
      <c r="M395" s="488"/>
      <c r="N395" s="486"/>
      <c r="O395" s="487"/>
      <c r="P395" s="486"/>
      <c r="Q395" s="357"/>
      <c r="R395" s="357"/>
      <c r="S395" s="486"/>
      <c r="T395" s="487"/>
      <c r="U395" s="487"/>
      <c r="V395" s="486"/>
      <c r="W395" s="486"/>
      <c r="X395" s="486"/>
      <c r="Y395" s="486"/>
      <c r="Z395" s="486"/>
      <c r="AA395" s="486"/>
      <c r="AB395" s="486"/>
      <c r="AC395" s="486"/>
      <c r="AD395" s="486"/>
      <c r="AE395" s="486"/>
      <c r="AF395" s="486"/>
      <c r="AG395" s="486"/>
      <c r="AH395" s="486"/>
      <c r="AI395" s="486"/>
      <c r="AJ395" s="486"/>
      <c r="AK395" s="486"/>
      <c r="AL395" s="486"/>
      <c r="AM395" s="486"/>
      <c r="AN395" s="486"/>
      <c r="AO395" s="486"/>
      <c r="AP395" s="486"/>
      <c r="AQ395" s="486"/>
      <c r="AR395" s="486"/>
      <c r="AS395" s="486"/>
      <c r="AT395" s="486"/>
      <c r="AU395" s="486"/>
      <c r="AV395" s="486"/>
      <c r="AW395" s="486"/>
      <c r="AX395" s="486"/>
      <c r="AY395" s="486"/>
      <c r="AZ395" s="486"/>
      <c r="BA395" s="486"/>
      <c r="BB395" s="486"/>
    </row>
    <row r="396" spans="2:54" ht="18" customHeight="1">
      <c r="B396" s="486"/>
      <c r="C396" s="486"/>
      <c r="D396" s="486"/>
      <c r="E396" s="647"/>
      <c r="F396" s="647"/>
      <c r="G396" s="486"/>
      <c r="H396" s="486"/>
      <c r="I396" s="486"/>
      <c r="J396" s="486"/>
      <c r="K396" s="486"/>
      <c r="L396" s="487"/>
      <c r="M396" s="488"/>
      <c r="N396" s="486"/>
      <c r="O396" s="487"/>
      <c r="P396" s="486"/>
      <c r="Q396" s="357"/>
      <c r="R396" s="357"/>
      <c r="S396" s="486"/>
      <c r="T396" s="487"/>
      <c r="U396" s="487"/>
      <c r="V396" s="486"/>
      <c r="W396" s="486"/>
      <c r="X396" s="486"/>
      <c r="Y396" s="486"/>
      <c r="Z396" s="486"/>
      <c r="AA396" s="486"/>
      <c r="AB396" s="486"/>
      <c r="AC396" s="486"/>
      <c r="AD396" s="486"/>
      <c r="AE396" s="486"/>
      <c r="AF396" s="486"/>
      <c r="AG396" s="486"/>
      <c r="AH396" s="486"/>
      <c r="AI396" s="486"/>
      <c r="AJ396" s="486"/>
      <c r="AK396" s="486"/>
      <c r="AL396" s="486"/>
      <c r="AM396" s="486"/>
      <c r="AN396" s="486"/>
      <c r="AO396" s="486"/>
      <c r="AP396" s="486"/>
      <c r="AQ396" s="486"/>
      <c r="AR396" s="486"/>
      <c r="AS396" s="486"/>
      <c r="AT396" s="486"/>
      <c r="AU396" s="486"/>
      <c r="AV396" s="486"/>
      <c r="AW396" s="486"/>
      <c r="AX396" s="486"/>
      <c r="AY396" s="486"/>
      <c r="AZ396" s="486"/>
      <c r="BA396" s="486"/>
      <c r="BB396" s="486"/>
    </row>
    <row r="397" spans="2:54" ht="18" customHeight="1">
      <c r="B397" s="486"/>
      <c r="C397" s="486"/>
      <c r="D397" s="486"/>
      <c r="E397" s="647"/>
      <c r="F397" s="647"/>
      <c r="G397" s="486"/>
      <c r="H397" s="486"/>
      <c r="I397" s="486"/>
      <c r="J397" s="486"/>
      <c r="K397" s="486"/>
      <c r="L397" s="487"/>
      <c r="M397" s="488"/>
      <c r="N397" s="486"/>
      <c r="O397" s="487"/>
      <c r="P397" s="486"/>
      <c r="Q397" s="357"/>
      <c r="R397" s="357"/>
      <c r="S397" s="486"/>
      <c r="T397" s="487"/>
      <c r="U397" s="487"/>
      <c r="V397" s="486"/>
      <c r="W397" s="486"/>
      <c r="X397" s="486"/>
      <c r="Y397" s="486"/>
      <c r="Z397" s="486"/>
      <c r="AA397" s="486"/>
      <c r="AB397" s="486"/>
      <c r="AC397" s="486"/>
      <c r="AD397" s="486"/>
      <c r="AE397" s="486"/>
      <c r="AF397" s="486"/>
      <c r="AG397" s="486"/>
      <c r="AH397" s="486"/>
      <c r="AI397" s="486"/>
      <c r="AJ397" s="486"/>
      <c r="AK397" s="486"/>
      <c r="AL397" s="486"/>
      <c r="AM397" s="486"/>
      <c r="AN397" s="486"/>
      <c r="AO397" s="486"/>
      <c r="AP397" s="486"/>
      <c r="AQ397" s="486"/>
      <c r="AR397" s="486"/>
      <c r="AS397" s="486"/>
      <c r="AT397" s="486"/>
      <c r="AU397" s="486"/>
      <c r="AV397" s="486"/>
      <c r="AW397" s="486"/>
      <c r="AX397" s="486"/>
      <c r="AY397" s="486"/>
      <c r="AZ397" s="486"/>
      <c r="BA397" s="486"/>
      <c r="BB397" s="486"/>
    </row>
    <row r="398" spans="2:54" ht="18" customHeight="1">
      <c r="B398" s="486"/>
      <c r="C398" s="486"/>
      <c r="D398" s="486"/>
      <c r="E398" s="647"/>
      <c r="F398" s="647"/>
      <c r="G398" s="486"/>
      <c r="H398" s="486"/>
      <c r="I398" s="486"/>
      <c r="J398" s="486"/>
      <c r="K398" s="486"/>
      <c r="L398" s="487"/>
      <c r="M398" s="488"/>
      <c r="N398" s="486"/>
      <c r="O398" s="487"/>
      <c r="P398" s="486"/>
      <c r="Q398" s="357"/>
      <c r="R398" s="357"/>
      <c r="S398" s="486"/>
      <c r="T398" s="487"/>
      <c r="U398" s="487"/>
      <c r="V398" s="486"/>
      <c r="W398" s="486"/>
      <c r="X398" s="486"/>
      <c r="Y398" s="486"/>
      <c r="Z398" s="486"/>
      <c r="AA398" s="486"/>
      <c r="AB398" s="486"/>
      <c r="AC398" s="486"/>
      <c r="AD398" s="486"/>
      <c r="AE398" s="486"/>
      <c r="AF398" s="486"/>
      <c r="AG398" s="486"/>
      <c r="AH398" s="486"/>
      <c r="AI398" s="486"/>
      <c r="AJ398" s="486"/>
      <c r="AK398" s="486"/>
      <c r="AL398" s="486"/>
      <c r="AM398" s="486"/>
      <c r="AN398" s="486"/>
      <c r="AO398" s="486"/>
      <c r="AP398" s="486"/>
      <c r="AQ398" s="486"/>
      <c r="AR398" s="486"/>
      <c r="AS398" s="486"/>
      <c r="AT398" s="486"/>
      <c r="AU398" s="486"/>
      <c r="AV398" s="486"/>
      <c r="AW398" s="486"/>
      <c r="AX398" s="486"/>
      <c r="AY398" s="486"/>
      <c r="AZ398" s="486"/>
      <c r="BA398" s="486"/>
      <c r="BB398" s="486"/>
    </row>
    <row r="399" spans="2:54" ht="18" customHeight="1">
      <c r="B399" s="486"/>
      <c r="C399" s="486"/>
      <c r="D399" s="486"/>
      <c r="E399" s="647"/>
      <c r="F399" s="647"/>
      <c r="G399" s="486"/>
      <c r="H399" s="486"/>
      <c r="I399" s="486"/>
      <c r="J399" s="486"/>
      <c r="K399" s="486"/>
      <c r="L399" s="487"/>
      <c r="M399" s="488"/>
      <c r="N399" s="486"/>
      <c r="O399" s="487"/>
      <c r="P399" s="486"/>
      <c r="Q399" s="357"/>
      <c r="R399" s="357"/>
      <c r="S399" s="486"/>
      <c r="T399" s="487"/>
      <c r="U399" s="487"/>
      <c r="V399" s="486"/>
      <c r="W399" s="486"/>
      <c r="X399" s="486"/>
      <c r="Y399" s="486"/>
      <c r="Z399" s="486"/>
      <c r="AA399" s="486"/>
      <c r="AB399" s="486"/>
      <c r="AC399" s="486"/>
      <c r="AD399" s="486"/>
      <c r="AE399" s="486"/>
      <c r="AF399" s="486"/>
      <c r="AG399" s="486"/>
      <c r="AH399" s="486"/>
      <c r="AI399" s="486"/>
      <c r="AJ399" s="486"/>
      <c r="AK399" s="486"/>
      <c r="AL399" s="486"/>
      <c r="AM399" s="486"/>
      <c r="AN399" s="486"/>
      <c r="AO399" s="486"/>
      <c r="AP399" s="486"/>
      <c r="AQ399" s="486"/>
      <c r="AR399" s="486"/>
      <c r="AS399" s="486"/>
      <c r="AT399" s="486"/>
      <c r="AU399" s="486"/>
      <c r="AV399" s="486"/>
      <c r="AW399" s="486"/>
      <c r="AX399" s="486"/>
      <c r="AY399" s="486"/>
      <c r="AZ399" s="486"/>
      <c r="BA399" s="486"/>
      <c r="BB399" s="486"/>
    </row>
    <row r="400" spans="2:54" ht="18" customHeight="1">
      <c r="B400" s="486"/>
      <c r="C400" s="486"/>
      <c r="D400" s="486"/>
      <c r="E400" s="647"/>
      <c r="F400" s="647"/>
      <c r="G400" s="486"/>
      <c r="H400" s="486"/>
      <c r="I400" s="486"/>
      <c r="J400" s="486"/>
      <c r="K400" s="486"/>
      <c r="L400" s="487"/>
      <c r="M400" s="488"/>
      <c r="N400" s="486"/>
      <c r="O400" s="487"/>
      <c r="P400" s="486"/>
      <c r="Q400" s="357"/>
      <c r="R400" s="357"/>
      <c r="S400" s="486"/>
      <c r="T400" s="487"/>
      <c r="U400" s="487"/>
      <c r="V400" s="486"/>
      <c r="W400" s="486"/>
      <c r="X400" s="486"/>
      <c r="Y400" s="486"/>
      <c r="Z400" s="486"/>
      <c r="AA400" s="486"/>
      <c r="AB400" s="486"/>
      <c r="AC400" s="486"/>
      <c r="AD400" s="486"/>
      <c r="AE400" s="486"/>
      <c r="AF400" s="486"/>
      <c r="AG400" s="486"/>
      <c r="AH400" s="486"/>
      <c r="AI400" s="486"/>
      <c r="AJ400" s="486"/>
      <c r="AK400" s="486"/>
      <c r="AL400" s="486"/>
      <c r="AM400" s="486"/>
      <c r="AN400" s="486"/>
      <c r="AO400" s="486"/>
      <c r="AP400" s="486"/>
      <c r="AQ400" s="486"/>
      <c r="AR400" s="486"/>
      <c r="AS400" s="486"/>
      <c r="AT400" s="486"/>
      <c r="AU400" s="486"/>
      <c r="AV400" s="486"/>
      <c r="AW400" s="486"/>
      <c r="AX400" s="486"/>
      <c r="AY400" s="486"/>
      <c r="AZ400" s="486"/>
      <c r="BA400" s="486"/>
      <c r="BB400" s="486"/>
    </row>
    <row r="401" spans="2:54" ht="18" customHeight="1">
      <c r="B401" s="486"/>
      <c r="C401" s="486"/>
      <c r="D401" s="486"/>
      <c r="E401" s="647"/>
      <c r="F401" s="647"/>
      <c r="G401" s="486"/>
      <c r="H401" s="486"/>
      <c r="I401" s="486"/>
      <c r="J401" s="486"/>
      <c r="K401" s="486"/>
      <c r="L401" s="487"/>
      <c r="M401" s="488"/>
      <c r="N401" s="486"/>
      <c r="O401" s="487"/>
      <c r="P401" s="486"/>
      <c r="Q401" s="357"/>
      <c r="R401" s="357"/>
      <c r="S401" s="486"/>
      <c r="T401" s="487"/>
      <c r="U401" s="487"/>
      <c r="V401" s="486"/>
      <c r="W401" s="486"/>
      <c r="X401" s="486"/>
      <c r="Y401" s="486"/>
      <c r="Z401" s="486"/>
      <c r="AA401" s="486"/>
      <c r="AB401" s="486"/>
      <c r="AC401" s="486"/>
      <c r="AD401" s="486"/>
      <c r="AE401" s="486"/>
      <c r="AF401" s="486"/>
      <c r="AG401" s="486"/>
      <c r="AH401" s="486"/>
      <c r="AI401" s="486"/>
      <c r="AJ401" s="486"/>
      <c r="AK401" s="486"/>
      <c r="AL401" s="486"/>
      <c r="AM401" s="486"/>
      <c r="AN401" s="486"/>
      <c r="AO401" s="486"/>
      <c r="AP401" s="486"/>
      <c r="AQ401" s="486"/>
      <c r="AR401" s="486"/>
      <c r="AS401" s="486"/>
      <c r="AT401" s="486"/>
      <c r="AU401" s="486"/>
      <c r="AV401" s="486"/>
      <c r="AW401" s="486"/>
      <c r="AX401" s="486"/>
      <c r="AY401" s="486"/>
      <c r="AZ401" s="486"/>
      <c r="BA401" s="486"/>
      <c r="BB401" s="486"/>
    </row>
    <row r="402" spans="2:54" ht="18" customHeight="1">
      <c r="B402" s="486"/>
      <c r="C402" s="486"/>
      <c r="D402" s="486"/>
      <c r="E402" s="647"/>
      <c r="F402" s="647"/>
      <c r="G402" s="486"/>
      <c r="H402" s="486"/>
      <c r="I402" s="486"/>
      <c r="J402" s="486"/>
      <c r="K402" s="486"/>
      <c r="L402" s="487"/>
      <c r="M402" s="488"/>
      <c r="N402" s="486"/>
      <c r="O402" s="487"/>
      <c r="P402" s="486"/>
      <c r="Q402" s="357"/>
      <c r="R402" s="357"/>
      <c r="S402" s="486"/>
      <c r="T402" s="487"/>
      <c r="U402" s="487"/>
      <c r="V402" s="486"/>
      <c r="W402" s="486"/>
      <c r="X402" s="486"/>
      <c r="Y402" s="486"/>
      <c r="Z402" s="486"/>
      <c r="AA402" s="486"/>
      <c r="AB402" s="486"/>
      <c r="AC402" s="486"/>
      <c r="AD402" s="486"/>
      <c r="AE402" s="486"/>
      <c r="AF402" s="486"/>
      <c r="AG402" s="486"/>
      <c r="AH402" s="486"/>
      <c r="AI402" s="486"/>
      <c r="AJ402" s="486"/>
      <c r="AK402" s="486"/>
      <c r="AL402" s="486"/>
      <c r="AM402" s="486"/>
      <c r="AN402" s="486"/>
      <c r="AO402" s="486"/>
      <c r="AP402" s="486"/>
      <c r="AQ402" s="486"/>
      <c r="AR402" s="486"/>
      <c r="AS402" s="486"/>
      <c r="AT402" s="486"/>
      <c r="AU402" s="486"/>
      <c r="AV402" s="486"/>
      <c r="AW402" s="486"/>
      <c r="AX402" s="486"/>
      <c r="AY402" s="486"/>
      <c r="AZ402" s="486"/>
      <c r="BA402" s="486"/>
      <c r="BB402" s="486"/>
    </row>
    <row r="403" spans="2:54" ht="18" customHeight="1">
      <c r="B403" s="486"/>
      <c r="C403" s="486"/>
      <c r="D403" s="486"/>
      <c r="E403" s="647"/>
      <c r="F403" s="647"/>
      <c r="G403" s="486"/>
      <c r="H403" s="486"/>
      <c r="I403" s="486"/>
      <c r="J403" s="486"/>
      <c r="K403" s="486"/>
      <c r="L403" s="487"/>
      <c r="M403" s="488"/>
      <c r="N403" s="486"/>
      <c r="O403" s="487"/>
      <c r="P403" s="486"/>
      <c r="Q403" s="357"/>
      <c r="R403" s="357"/>
      <c r="S403" s="486"/>
      <c r="T403" s="487"/>
      <c r="U403" s="487"/>
      <c r="V403" s="486"/>
      <c r="W403" s="486"/>
      <c r="X403" s="486"/>
      <c r="Y403" s="486"/>
      <c r="Z403" s="486"/>
      <c r="AA403" s="486"/>
      <c r="AB403" s="486"/>
      <c r="AC403" s="486"/>
      <c r="AD403" s="486"/>
      <c r="AE403" s="486"/>
      <c r="AF403" s="486"/>
      <c r="AG403" s="486"/>
      <c r="AH403" s="486"/>
      <c r="AI403" s="486"/>
      <c r="AJ403" s="486"/>
      <c r="AK403" s="486"/>
      <c r="AL403" s="486"/>
      <c r="AM403" s="486"/>
      <c r="AN403" s="486"/>
      <c r="AO403" s="486"/>
      <c r="AP403" s="486"/>
      <c r="AQ403" s="486"/>
      <c r="AR403" s="486"/>
      <c r="AS403" s="486"/>
      <c r="AT403" s="486"/>
      <c r="AU403" s="486"/>
      <c r="AV403" s="486"/>
      <c r="AW403" s="486"/>
      <c r="AX403" s="486"/>
      <c r="AY403" s="486"/>
      <c r="AZ403" s="486"/>
      <c r="BA403" s="486"/>
      <c r="BB403" s="486"/>
    </row>
    <row r="404" spans="2:54" ht="18" customHeight="1">
      <c r="B404" s="486"/>
      <c r="C404" s="486"/>
      <c r="D404" s="486"/>
      <c r="E404" s="647"/>
      <c r="F404" s="647"/>
      <c r="G404" s="486"/>
      <c r="H404" s="486"/>
      <c r="I404" s="486"/>
      <c r="J404" s="486"/>
      <c r="K404" s="486"/>
      <c r="L404" s="487"/>
      <c r="M404" s="488"/>
      <c r="N404" s="486"/>
      <c r="O404" s="487"/>
      <c r="P404" s="486"/>
      <c r="Q404" s="357"/>
      <c r="R404" s="357"/>
      <c r="S404" s="486"/>
      <c r="T404" s="487"/>
      <c r="U404" s="487"/>
      <c r="V404" s="486"/>
      <c r="W404" s="486"/>
      <c r="X404" s="486"/>
      <c r="Y404" s="486"/>
      <c r="Z404" s="486"/>
      <c r="AA404" s="486"/>
      <c r="AB404" s="486"/>
      <c r="AC404" s="486"/>
      <c r="AD404" s="486"/>
      <c r="AE404" s="486"/>
      <c r="AF404" s="486"/>
      <c r="AG404" s="486"/>
      <c r="AH404" s="486"/>
      <c r="AI404" s="486"/>
      <c r="AJ404" s="486"/>
      <c r="AK404" s="486"/>
      <c r="AL404" s="486"/>
      <c r="AM404" s="486"/>
      <c r="AN404" s="486"/>
      <c r="AO404" s="486"/>
      <c r="AP404" s="486"/>
      <c r="AQ404" s="486"/>
      <c r="AR404" s="486"/>
      <c r="AS404" s="486"/>
      <c r="AT404" s="486"/>
      <c r="AU404" s="486"/>
      <c r="AV404" s="486"/>
      <c r="AW404" s="486"/>
      <c r="AX404" s="486"/>
      <c r="AY404" s="486"/>
      <c r="AZ404" s="486"/>
      <c r="BA404" s="486"/>
      <c r="BB404" s="486"/>
    </row>
    <row r="405" spans="2:54" ht="18" customHeight="1">
      <c r="B405" s="486"/>
      <c r="C405" s="486"/>
      <c r="D405" s="486"/>
      <c r="E405" s="647"/>
      <c r="F405" s="647"/>
      <c r="G405" s="486"/>
      <c r="H405" s="486"/>
      <c r="I405" s="486"/>
      <c r="J405" s="486"/>
      <c r="K405" s="486"/>
      <c r="L405" s="487"/>
      <c r="M405" s="488"/>
      <c r="N405" s="486"/>
      <c r="O405" s="487"/>
      <c r="P405" s="486"/>
      <c r="Q405" s="357"/>
      <c r="R405" s="357"/>
      <c r="S405" s="486"/>
      <c r="T405" s="487"/>
      <c r="U405" s="487"/>
      <c r="V405" s="486"/>
      <c r="W405" s="486"/>
      <c r="X405" s="486"/>
      <c r="Y405" s="486"/>
      <c r="Z405" s="486"/>
      <c r="AA405" s="486"/>
      <c r="AB405" s="486"/>
      <c r="AC405" s="486"/>
      <c r="AD405" s="486"/>
      <c r="AE405" s="486"/>
      <c r="AF405" s="486"/>
      <c r="AG405" s="486"/>
      <c r="AH405" s="486"/>
      <c r="AI405" s="486"/>
      <c r="AJ405" s="486"/>
      <c r="AK405" s="486"/>
      <c r="AL405" s="486"/>
      <c r="AM405" s="486"/>
      <c r="AN405" s="486"/>
      <c r="AO405" s="486"/>
      <c r="AP405" s="486"/>
      <c r="AQ405" s="486"/>
      <c r="AR405" s="486"/>
      <c r="AS405" s="486"/>
      <c r="AT405" s="486"/>
      <c r="AU405" s="486"/>
      <c r="AV405" s="486"/>
      <c r="AW405" s="486"/>
      <c r="AX405" s="486"/>
      <c r="AY405" s="486"/>
      <c r="AZ405" s="486"/>
      <c r="BA405" s="486"/>
      <c r="BB405" s="486"/>
    </row>
    <row r="406" spans="2:54" ht="18" customHeight="1">
      <c r="B406" s="486"/>
      <c r="C406" s="486"/>
      <c r="D406" s="486"/>
      <c r="E406" s="647"/>
      <c r="F406" s="647"/>
      <c r="G406" s="486"/>
      <c r="H406" s="486"/>
      <c r="I406" s="486"/>
      <c r="J406" s="486"/>
      <c r="K406" s="486"/>
      <c r="L406" s="487"/>
      <c r="M406" s="488"/>
      <c r="N406" s="486"/>
      <c r="O406" s="487"/>
      <c r="P406" s="486"/>
      <c r="Q406" s="357"/>
      <c r="R406" s="357"/>
      <c r="S406" s="486"/>
      <c r="T406" s="487"/>
      <c r="U406" s="487"/>
      <c r="V406" s="486"/>
      <c r="W406" s="486"/>
      <c r="X406" s="486"/>
      <c r="Y406" s="486"/>
      <c r="Z406" s="486"/>
      <c r="AA406" s="486"/>
      <c r="AB406" s="486"/>
      <c r="AC406" s="486"/>
      <c r="AD406" s="486"/>
      <c r="AE406" s="486"/>
      <c r="AF406" s="486"/>
      <c r="AG406" s="486"/>
      <c r="AH406" s="486"/>
      <c r="AI406" s="486"/>
      <c r="AJ406" s="486"/>
      <c r="AK406" s="486"/>
      <c r="AL406" s="486"/>
      <c r="AM406" s="486"/>
      <c r="AN406" s="486"/>
      <c r="AO406" s="486"/>
      <c r="AP406" s="486"/>
      <c r="AQ406" s="486"/>
      <c r="AR406" s="486"/>
      <c r="AS406" s="486"/>
      <c r="AT406" s="486"/>
      <c r="AU406" s="486"/>
      <c r="AV406" s="486"/>
      <c r="AW406" s="486"/>
      <c r="AX406" s="486"/>
      <c r="AY406" s="486"/>
      <c r="AZ406" s="486"/>
      <c r="BA406" s="486"/>
      <c r="BB406" s="486"/>
    </row>
    <row r="407" spans="2:54" ht="18" customHeight="1">
      <c r="B407" s="486"/>
      <c r="C407" s="486"/>
      <c r="D407" s="486"/>
      <c r="E407" s="647"/>
      <c r="F407" s="647"/>
      <c r="G407" s="486"/>
      <c r="H407" s="486"/>
      <c r="I407" s="486"/>
      <c r="J407" s="486"/>
      <c r="K407" s="486"/>
      <c r="L407" s="487"/>
      <c r="M407" s="488"/>
      <c r="N407" s="486"/>
      <c r="O407" s="487"/>
      <c r="P407" s="486"/>
      <c r="Q407" s="357"/>
      <c r="R407" s="357"/>
      <c r="S407" s="486"/>
      <c r="T407" s="487"/>
      <c r="U407" s="487"/>
      <c r="V407" s="486"/>
      <c r="W407" s="486"/>
      <c r="X407" s="486"/>
      <c r="Y407" s="486"/>
      <c r="Z407" s="486"/>
      <c r="AA407" s="486"/>
      <c r="AB407" s="486"/>
      <c r="AC407" s="486"/>
      <c r="AD407" s="486"/>
      <c r="AE407" s="486"/>
      <c r="AF407" s="486"/>
      <c r="AG407" s="486"/>
      <c r="AH407" s="486"/>
      <c r="AI407" s="486"/>
      <c r="AJ407" s="486"/>
      <c r="AK407" s="486"/>
      <c r="AL407" s="486"/>
      <c r="AM407" s="486"/>
      <c r="AN407" s="486"/>
      <c r="AO407" s="486"/>
      <c r="AP407" s="486"/>
      <c r="AQ407" s="486"/>
      <c r="AR407" s="486"/>
      <c r="AS407" s="486"/>
      <c r="AT407" s="486"/>
      <c r="AU407" s="486"/>
      <c r="AV407" s="486"/>
      <c r="AW407" s="486"/>
      <c r="AX407" s="486"/>
      <c r="AY407" s="486"/>
      <c r="AZ407" s="486"/>
      <c r="BA407" s="486"/>
      <c r="BB407" s="486"/>
    </row>
    <row r="408" spans="2:54" ht="18" customHeight="1">
      <c r="B408" s="486"/>
      <c r="C408" s="486"/>
      <c r="D408" s="486"/>
      <c r="E408" s="647"/>
      <c r="F408" s="647"/>
      <c r="G408" s="486"/>
      <c r="H408" s="486"/>
      <c r="I408" s="486"/>
      <c r="J408" s="486"/>
      <c r="K408" s="486"/>
      <c r="L408" s="487"/>
      <c r="M408" s="488"/>
      <c r="N408" s="486"/>
      <c r="O408" s="487"/>
      <c r="P408" s="486"/>
      <c r="Q408" s="357"/>
      <c r="R408" s="357"/>
      <c r="S408" s="486"/>
      <c r="T408" s="487"/>
      <c r="U408" s="487"/>
      <c r="V408" s="486"/>
      <c r="W408" s="486"/>
      <c r="X408" s="486"/>
      <c r="Y408" s="486"/>
      <c r="Z408" s="486"/>
      <c r="AA408" s="486"/>
      <c r="AB408" s="486"/>
      <c r="AC408" s="486"/>
      <c r="AD408" s="486"/>
      <c r="AE408" s="486"/>
      <c r="AF408" s="486"/>
      <c r="AG408" s="486"/>
      <c r="AH408" s="486"/>
      <c r="AI408" s="486"/>
      <c r="AJ408" s="486"/>
      <c r="AK408" s="486"/>
      <c r="AL408" s="486"/>
      <c r="AM408" s="486"/>
      <c r="AN408" s="486"/>
      <c r="AO408" s="486"/>
      <c r="AP408" s="486"/>
      <c r="AQ408" s="486"/>
      <c r="AR408" s="486"/>
      <c r="AS408" s="486"/>
      <c r="AT408" s="486"/>
      <c r="AU408" s="486"/>
      <c r="AV408" s="486"/>
      <c r="AW408" s="486"/>
      <c r="AX408" s="486"/>
      <c r="AY408" s="486"/>
      <c r="AZ408" s="486"/>
      <c r="BA408" s="486"/>
      <c r="BB408" s="486"/>
    </row>
    <row r="409" spans="2:54" ht="18" customHeight="1">
      <c r="B409" s="486"/>
      <c r="C409" s="486"/>
      <c r="D409" s="486"/>
      <c r="E409" s="647"/>
      <c r="F409" s="647"/>
      <c r="G409" s="486"/>
      <c r="H409" s="486"/>
      <c r="I409" s="486"/>
      <c r="J409" s="486"/>
      <c r="K409" s="486"/>
      <c r="L409" s="487"/>
      <c r="M409" s="488"/>
      <c r="N409" s="486"/>
      <c r="O409" s="487"/>
      <c r="P409" s="486"/>
      <c r="Q409" s="357"/>
      <c r="R409" s="357"/>
      <c r="S409" s="486"/>
      <c r="T409" s="487"/>
      <c r="U409" s="487"/>
      <c r="V409" s="486"/>
      <c r="W409" s="486"/>
      <c r="X409" s="486"/>
      <c r="Y409" s="486"/>
      <c r="Z409" s="486"/>
      <c r="AA409" s="486"/>
      <c r="AB409" s="486"/>
      <c r="AC409" s="486"/>
      <c r="AD409" s="486"/>
      <c r="AE409" s="486"/>
      <c r="AF409" s="486"/>
      <c r="AG409" s="486"/>
      <c r="AH409" s="486"/>
      <c r="AI409" s="486"/>
      <c r="AJ409" s="486"/>
      <c r="AK409" s="486"/>
      <c r="AL409" s="486"/>
      <c r="AM409" s="486"/>
      <c r="AN409" s="486"/>
      <c r="AO409" s="486"/>
      <c r="AP409" s="486"/>
      <c r="AQ409" s="486"/>
      <c r="AR409" s="486"/>
      <c r="AS409" s="486"/>
      <c r="AT409" s="486"/>
      <c r="AU409" s="486"/>
      <c r="AV409" s="486"/>
      <c r="AW409" s="486"/>
      <c r="AX409" s="486"/>
      <c r="AY409" s="486"/>
      <c r="AZ409" s="486"/>
      <c r="BA409" s="486"/>
      <c r="BB409" s="486"/>
    </row>
    <row r="410" spans="2:54" ht="18" customHeight="1">
      <c r="B410" s="486"/>
      <c r="C410" s="486"/>
      <c r="D410" s="486"/>
      <c r="E410" s="647"/>
      <c r="F410" s="647"/>
      <c r="G410" s="486"/>
      <c r="H410" s="486"/>
      <c r="I410" s="486"/>
      <c r="J410" s="486"/>
      <c r="K410" s="486"/>
      <c r="L410" s="487"/>
      <c r="M410" s="488"/>
      <c r="N410" s="486"/>
      <c r="O410" s="487"/>
      <c r="P410" s="486"/>
      <c r="Q410" s="357"/>
      <c r="R410" s="357"/>
      <c r="S410" s="486"/>
      <c r="T410" s="487"/>
      <c r="U410" s="487"/>
      <c r="V410" s="486"/>
      <c r="W410" s="486"/>
      <c r="X410" s="486"/>
      <c r="Y410" s="486"/>
      <c r="Z410" s="486"/>
      <c r="AA410" s="486"/>
      <c r="AB410" s="486"/>
      <c r="AC410" s="486"/>
      <c r="AD410" s="486"/>
      <c r="AE410" s="486"/>
      <c r="AF410" s="486"/>
      <c r="AG410" s="486"/>
      <c r="AH410" s="486"/>
      <c r="AI410" s="486"/>
      <c r="AJ410" s="486"/>
      <c r="AK410" s="486"/>
      <c r="AL410" s="486"/>
      <c r="AM410" s="486"/>
      <c r="AN410" s="486"/>
      <c r="AO410" s="486"/>
      <c r="AP410" s="486"/>
      <c r="AQ410" s="486"/>
      <c r="AR410" s="486"/>
      <c r="AS410" s="486"/>
      <c r="AT410" s="486"/>
      <c r="AU410" s="486"/>
      <c r="AV410" s="486"/>
      <c r="AW410" s="486"/>
      <c r="AX410" s="486"/>
      <c r="AY410" s="486"/>
      <c r="AZ410" s="486"/>
      <c r="BA410" s="486"/>
      <c r="BB410" s="486"/>
    </row>
    <row r="411" spans="2:54" ht="18" customHeight="1">
      <c r="B411" s="486"/>
      <c r="C411" s="486"/>
      <c r="D411" s="486"/>
      <c r="E411" s="647"/>
      <c r="F411" s="647"/>
      <c r="G411" s="486"/>
      <c r="H411" s="486"/>
      <c r="I411" s="486"/>
      <c r="J411" s="486"/>
      <c r="K411" s="486"/>
      <c r="L411" s="487"/>
      <c r="M411" s="488"/>
      <c r="N411" s="486"/>
      <c r="O411" s="487"/>
      <c r="P411" s="486"/>
      <c r="Q411" s="357"/>
      <c r="R411" s="357"/>
      <c r="S411" s="486"/>
      <c r="T411" s="487"/>
      <c r="U411" s="487"/>
      <c r="V411" s="486"/>
      <c r="W411" s="486"/>
      <c r="X411" s="486"/>
      <c r="Y411" s="486"/>
      <c r="Z411" s="486"/>
      <c r="AA411" s="486"/>
      <c r="AB411" s="486"/>
      <c r="AC411" s="486"/>
      <c r="AD411" s="486"/>
      <c r="AE411" s="486"/>
      <c r="AF411" s="486"/>
      <c r="AG411" s="486"/>
      <c r="AH411" s="486"/>
      <c r="AI411" s="486"/>
      <c r="AJ411" s="486"/>
      <c r="AK411" s="486"/>
      <c r="AL411" s="486"/>
      <c r="AM411" s="486"/>
      <c r="AN411" s="486"/>
      <c r="AO411" s="486"/>
      <c r="AP411" s="486"/>
      <c r="AQ411" s="486"/>
      <c r="AR411" s="486"/>
      <c r="AS411" s="486"/>
      <c r="AT411" s="486"/>
      <c r="AU411" s="486"/>
      <c r="AV411" s="486"/>
      <c r="AW411" s="486"/>
      <c r="AX411" s="486"/>
      <c r="AY411" s="486"/>
      <c r="AZ411" s="486"/>
      <c r="BA411" s="486"/>
      <c r="BB411" s="486"/>
    </row>
    <row r="412" spans="2:54" ht="18" customHeight="1">
      <c r="B412" s="486"/>
      <c r="C412" s="486"/>
      <c r="D412" s="486"/>
      <c r="E412" s="647"/>
      <c r="F412" s="647"/>
      <c r="G412" s="486"/>
      <c r="H412" s="486"/>
      <c r="I412" s="486"/>
      <c r="J412" s="486"/>
      <c r="K412" s="486"/>
      <c r="L412" s="487"/>
      <c r="M412" s="488"/>
      <c r="N412" s="486"/>
      <c r="O412" s="487"/>
      <c r="P412" s="486"/>
      <c r="Q412" s="357"/>
      <c r="R412" s="357"/>
      <c r="S412" s="486"/>
      <c r="T412" s="487"/>
      <c r="U412" s="487"/>
      <c r="V412" s="486"/>
      <c r="W412" s="486"/>
      <c r="X412" s="486"/>
      <c r="Y412" s="486"/>
      <c r="Z412" s="486"/>
      <c r="AA412" s="486"/>
      <c r="AB412" s="486"/>
      <c r="AC412" s="486"/>
      <c r="AD412" s="486"/>
      <c r="AE412" s="486"/>
      <c r="AF412" s="486"/>
      <c r="AG412" s="486"/>
      <c r="AH412" s="486"/>
      <c r="AI412" s="486"/>
      <c r="AJ412" s="486"/>
      <c r="AK412" s="486"/>
      <c r="AL412" s="486"/>
      <c r="AM412" s="486"/>
      <c r="AN412" s="486"/>
      <c r="AO412" s="486"/>
      <c r="AP412" s="486"/>
      <c r="AQ412" s="486"/>
      <c r="AR412" s="486"/>
      <c r="AS412" s="486"/>
      <c r="AT412" s="486"/>
      <c r="AU412" s="486"/>
      <c r="AV412" s="486"/>
      <c r="AW412" s="486"/>
      <c r="AX412" s="486"/>
      <c r="AY412" s="486"/>
      <c r="AZ412" s="486"/>
      <c r="BA412" s="486"/>
      <c r="BB412" s="486"/>
    </row>
    <row r="413" spans="2:54" ht="18" customHeight="1">
      <c r="B413" s="486"/>
      <c r="C413" s="486"/>
      <c r="D413" s="486"/>
      <c r="E413" s="647"/>
      <c r="F413" s="647"/>
      <c r="G413" s="486"/>
      <c r="H413" s="486"/>
      <c r="I413" s="486"/>
      <c r="J413" s="486"/>
      <c r="K413" s="486"/>
      <c r="L413" s="487"/>
      <c r="M413" s="488"/>
      <c r="N413" s="486"/>
      <c r="O413" s="487"/>
      <c r="P413" s="486"/>
      <c r="Q413" s="357"/>
      <c r="R413" s="357"/>
      <c r="S413" s="486"/>
      <c r="T413" s="487"/>
      <c r="U413" s="487"/>
      <c r="V413" s="486"/>
      <c r="W413" s="486"/>
      <c r="X413" s="486"/>
      <c r="Y413" s="486"/>
      <c r="Z413" s="486"/>
      <c r="AA413" s="486"/>
      <c r="AB413" s="486"/>
      <c r="AC413" s="486"/>
      <c r="AD413" s="486"/>
      <c r="AE413" s="486"/>
      <c r="AF413" s="486"/>
      <c r="AG413" s="486"/>
      <c r="AH413" s="486"/>
      <c r="AI413" s="486"/>
      <c r="AJ413" s="486"/>
      <c r="AK413" s="486"/>
      <c r="AL413" s="486"/>
      <c r="AM413" s="486"/>
      <c r="AN413" s="486"/>
      <c r="AO413" s="486"/>
      <c r="AP413" s="486"/>
      <c r="AQ413" s="486"/>
      <c r="AR413" s="486"/>
      <c r="AS413" s="486"/>
      <c r="AT413" s="486"/>
      <c r="AU413" s="486"/>
      <c r="AV413" s="486"/>
      <c r="AW413" s="486"/>
      <c r="AX413" s="486"/>
      <c r="AY413" s="486"/>
      <c r="AZ413" s="486"/>
      <c r="BA413" s="486"/>
      <c r="BB413" s="486"/>
    </row>
    <row r="414" spans="2:54" ht="18" customHeight="1">
      <c r="B414" s="486"/>
      <c r="C414" s="486"/>
      <c r="D414" s="486"/>
      <c r="E414" s="647"/>
      <c r="F414" s="647"/>
      <c r="G414" s="486"/>
      <c r="H414" s="486"/>
      <c r="I414" s="486"/>
      <c r="J414" s="486"/>
      <c r="K414" s="486"/>
      <c r="L414" s="487"/>
      <c r="M414" s="488"/>
      <c r="N414" s="486"/>
      <c r="O414" s="487"/>
      <c r="P414" s="486"/>
      <c r="Q414" s="357"/>
      <c r="R414" s="357"/>
      <c r="S414" s="486"/>
      <c r="T414" s="487"/>
      <c r="U414" s="487"/>
      <c r="V414" s="486"/>
      <c r="W414" s="486"/>
      <c r="X414" s="486"/>
      <c r="Y414" s="486"/>
      <c r="Z414" s="486"/>
      <c r="AA414" s="486"/>
      <c r="AB414" s="486"/>
      <c r="AC414" s="486"/>
      <c r="AD414" s="486"/>
      <c r="AE414" s="486"/>
      <c r="AF414" s="486"/>
      <c r="AG414" s="486"/>
      <c r="AH414" s="486"/>
      <c r="AI414" s="486"/>
      <c r="AJ414" s="486"/>
      <c r="AK414" s="486"/>
      <c r="AL414" s="486"/>
      <c r="AM414" s="486"/>
      <c r="AN414" s="486"/>
      <c r="AO414" s="486"/>
      <c r="AP414" s="486"/>
      <c r="AQ414" s="486"/>
      <c r="AR414" s="486"/>
      <c r="AS414" s="486"/>
      <c r="AT414" s="486"/>
      <c r="AU414" s="486"/>
      <c r="AV414" s="486"/>
      <c r="AW414" s="486"/>
      <c r="AX414" s="486"/>
      <c r="AY414" s="486"/>
      <c r="AZ414" s="486"/>
      <c r="BA414" s="486"/>
      <c r="BB414" s="486"/>
    </row>
    <row r="415" spans="2:54" ht="18" customHeight="1">
      <c r="B415" s="486"/>
      <c r="C415" s="486"/>
      <c r="D415" s="486"/>
      <c r="E415" s="647"/>
      <c r="F415" s="647"/>
      <c r="G415" s="486"/>
      <c r="H415" s="486"/>
      <c r="I415" s="486"/>
      <c r="J415" s="486"/>
      <c r="K415" s="486"/>
      <c r="L415" s="487"/>
      <c r="M415" s="488"/>
      <c r="N415" s="486"/>
      <c r="O415" s="487"/>
      <c r="P415" s="486"/>
      <c r="Q415" s="357"/>
      <c r="R415" s="357"/>
      <c r="S415" s="486"/>
      <c r="T415" s="487"/>
      <c r="U415" s="487"/>
      <c r="V415" s="486"/>
      <c r="W415" s="486"/>
      <c r="X415" s="486"/>
      <c r="Y415" s="486"/>
      <c r="Z415" s="486"/>
      <c r="AA415" s="486"/>
      <c r="AB415" s="486"/>
      <c r="AC415" s="486"/>
      <c r="AD415" s="486"/>
      <c r="AE415" s="486"/>
      <c r="AF415" s="486"/>
      <c r="AG415" s="486"/>
      <c r="AH415" s="486"/>
      <c r="AI415" s="486"/>
      <c r="AJ415" s="486"/>
      <c r="AK415" s="486"/>
      <c r="AL415" s="486"/>
      <c r="AM415" s="486"/>
      <c r="AN415" s="486"/>
      <c r="AO415" s="486"/>
      <c r="AP415" s="486"/>
      <c r="AQ415" s="486"/>
      <c r="AR415" s="486"/>
      <c r="AS415" s="486"/>
      <c r="AT415" s="486"/>
      <c r="AU415" s="486"/>
      <c r="AV415" s="486"/>
      <c r="AW415" s="486"/>
      <c r="AX415" s="486"/>
      <c r="AY415" s="486"/>
      <c r="AZ415" s="486"/>
      <c r="BA415" s="486"/>
      <c r="BB415" s="486"/>
    </row>
    <row r="416" spans="2:54" ht="18" customHeight="1">
      <c r="B416" s="486"/>
      <c r="C416" s="486"/>
      <c r="D416" s="486"/>
      <c r="E416" s="647"/>
      <c r="F416" s="647"/>
      <c r="G416" s="486"/>
      <c r="H416" s="486"/>
      <c r="I416" s="486"/>
      <c r="J416" s="486"/>
      <c r="K416" s="486"/>
      <c r="L416" s="487"/>
      <c r="M416" s="488"/>
      <c r="N416" s="486"/>
      <c r="O416" s="487"/>
      <c r="P416" s="486"/>
      <c r="Q416" s="357"/>
      <c r="R416" s="357"/>
      <c r="S416" s="486"/>
      <c r="T416" s="487"/>
      <c r="U416" s="487"/>
      <c r="V416" s="486"/>
      <c r="W416" s="486"/>
      <c r="X416" s="486"/>
      <c r="Y416" s="486"/>
      <c r="Z416" s="486"/>
      <c r="AA416" s="486"/>
      <c r="AB416" s="486"/>
      <c r="AC416" s="486"/>
      <c r="AD416" s="486"/>
      <c r="AE416" s="486"/>
      <c r="AF416" s="486"/>
      <c r="AG416" s="486"/>
      <c r="AH416" s="486"/>
      <c r="AI416" s="486"/>
      <c r="AJ416" s="486"/>
      <c r="AK416" s="486"/>
      <c r="AL416" s="486"/>
      <c r="AM416" s="486"/>
      <c r="AN416" s="486"/>
      <c r="AO416" s="486"/>
      <c r="AP416" s="486"/>
      <c r="AQ416" s="486"/>
      <c r="AR416" s="486"/>
      <c r="AS416" s="486"/>
      <c r="AT416" s="486"/>
      <c r="AU416" s="486"/>
      <c r="AV416" s="486"/>
      <c r="AW416" s="486"/>
      <c r="AX416" s="486"/>
      <c r="AY416" s="486"/>
      <c r="AZ416" s="486"/>
      <c r="BA416" s="486"/>
      <c r="BB416" s="486"/>
    </row>
    <row r="417" spans="2:54" ht="18" customHeight="1">
      <c r="B417" s="486"/>
      <c r="C417" s="486"/>
      <c r="D417" s="486"/>
      <c r="E417" s="647"/>
      <c r="F417" s="647"/>
      <c r="G417" s="486"/>
      <c r="H417" s="486"/>
      <c r="I417" s="486"/>
      <c r="J417" s="486"/>
      <c r="K417" s="486"/>
      <c r="L417" s="487"/>
      <c r="M417" s="488"/>
      <c r="N417" s="486"/>
      <c r="O417" s="487"/>
      <c r="P417" s="486"/>
      <c r="Q417" s="357"/>
      <c r="R417" s="357"/>
      <c r="S417" s="486"/>
      <c r="T417" s="487"/>
      <c r="U417" s="487"/>
      <c r="V417" s="486"/>
      <c r="W417" s="486"/>
      <c r="X417" s="486"/>
      <c r="Y417" s="486"/>
      <c r="Z417" s="486"/>
      <c r="AA417" s="486"/>
      <c r="AB417" s="486"/>
      <c r="AC417" s="486"/>
      <c r="AD417" s="486"/>
      <c r="AE417" s="486"/>
      <c r="AF417" s="486"/>
      <c r="AG417" s="486"/>
      <c r="AH417" s="486"/>
      <c r="AI417" s="486"/>
      <c r="AJ417" s="486"/>
      <c r="AK417" s="486"/>
      <c r="AL417" s="486"/>
      <c r="AM417" s="486"/>
      <c r="AN417" s="486"/>
      <c r="AO417" s="486"/>
      <c r="AP417" s="486"/>
      <c r="AQ417" s="486"/>
      <c r="AR417" s="486"/>
      <c r="AS417" s="486"/>
      <c r="AT417" s="486"/>
      <c r="AU417" s="486"/>
      <c r="AV417" s="486"/>
      <c r="AW417" s="486"/>
      <c r="AX417" s="486"/>
      <c r="AY417" s="486"/>
      <c r="AZ417" s="486"/>
      <c r="BA417" s="486"/>
      <c r="BB417" s="486"/>
    </row>
    <row r="418" spans="2:54" ht="18" customHeight="1">
      <c r="B418" s="486"/>
      <c r="C418" s="486"/>
      <c r="D418" s="486"/>
      <c r="E418" s="647"/>
      <c r="F418" s="647"/>
      <c r="G418" s="486"/>
      <c r="H418" s="486"/>
      <c r="I418" s="486"/>
      <c r="J418" s="486"/>
      <c r="K418" s="486"/>
      <c r="L418" s="487"/>
      <c r="M418" s="488"/>
      <c r="N418" s="486"/>
      <c r="O418" s="487"/>
      <c r="P418" s="486"/>
      <c r="Q418" s="357"/>
      <c r="R418" s="357"/>
      <c r="S418" s="486"/>
      <c r="T418" s="487"/>
      <c r="U418" s="487"/>
      <c r="V418" s="486"/>
      <c r="W418" s="486"/>
      <c r="X418" s="486"/>
      <c r="Y418" s="486"/>
      <c r="Z418" s="486"/>
      <c r="AA418" s="486"/>
      <c r="AB418" s="486"/>
      <c r="AC418" s="486"/>
      <c r="AD418" s="486"/>
      <c r="AE418" s="486"/>
      <c r="AF418" s="486"/>
      <c r="AG418" s="486"/>
      <c r="AH418" s="486"/>
      <c r="AI418" s="486"/>
      <c r="AJ418" s="486"/>
      <c r="AK418" s="486"/>
      <c r="AL418" s="486"/>
      <c r="AM418" s="486"/>
      <c r="AN418" s="486"/>
      <c r="AO418" s="486"/>
      <c r="AP418" s="486"/>
      <c r="AQ418" s="486"/>
      <c r="AR418" s="486"/>
      <c r="AS418" s="486"/>
      <c r="AT418" s="486"/>
      <c r="AU418" s="486"/>
      <c r="AV418" s="486"/>
      <c r="AW418" s="486"/>
      <c r="AX418" s="486"/>
      <c r="AY418" s="486"/>
      <c r="AZ418" s="486"/>
      <c r="BA418" s="486"/>
      <c r="BB418" s="486"/>
    </row>
    <row r="419" spans="2:54" ht="18" customHeight="1">
      <c r="B419" s="486"/>
      <c r="C419" s="486"/>
      <c r="D419" s="486"/>
      <c r="E419" s="647"/>
      <c r="F419" s="647"/>
      <c r="G419" s="486"/>
      <c r="H419" s="486"/>
      <c r="I419" s="486"/>
      <c r="J419" s="486"/>
      <c r="K419" s="486"/>
      <c r="L419" s="487"/>
      <c r="M419" s="488"/>
      <c r="N419" s="486"/>
      <c r="O419" s="487"/>
      <c r="P419" s="486"/>
      <c r="Q419" s="357"/>
      <c r="R419" s="357"/>
      <c r="S419" s="486"/>
      <c r="T419" s="487"/>
      <c r="U419" s="487"/>
      <c r="V419" s="486"/>
      <c r="W419" s="486"/>
      <c r="X419" s="486"/>
      <c r="Y419" s="486"/>
      <c r="Z419" s="486"/>
      <c r="AA419" s="486"/>
      <c r="AB419" s="486"/>
      <c r="AC419" s="486"/>
      <c r="AD419" s="486"/>
      <c r="AE419" s="486"/>
      <c r="AF419" s="486"/>
      <c r="AG419" s="486"/>
      <c r="AH419" s="486"/>
      <c r="AI419" s="486"/>
      <c r="AJ419" s="486"/>
      <c r="AK419" s="486"/>
      <c r="AL419" s="486"/>
      <c r="AM419" s="486"/>
      <c r="AN419" s="486"/>
      <c r="AO419" s="486"/>
      <c r="AP419" s="486"/>
      <c r="AQ419" s="486"/>
      <c r="AR419" s="486"/>
      <c r="AS419" s="486"/>
      <c r="AT419" s="486"/>
      <c r="AU419" s="486"/>
      <c r="AV419" s="486"/>
      <c r="AW419" s="486"/>
      <c r="AX419" s="486"/>
      <c r="AY419" s="486"/>
      <c r="AZ419" s="486"/>
      <c r="BA419" s="486"/>
      <c r="BB419" s="486"/>
    </row>
    <row r="420" spans="2:54" ht="18" customHeight="1">
      <c r="B420" s="486"/>
      <c r="C420" s="486"/>
      <c r="D420" s="486"/>
      <c r="E420" s="647"/>
      <c r="F420" s="647"/>
      <c r="G420" s="486"/>
      <c r="H420" s="486"/>
      <c r="I420" s="486"/>
      <c r="J420" s="486"/>
      <c r="K420" s="486"/>
      <c r="L420" s="487"/>
      <c r="M420" s="488"/>
      <c r="N420" s="486"/>
      <c r="O420" s="487"/>
      <c r="P420" s="486"/>
      <c r="Q420" s="357"/>
      <c r="R420" s="357"/>
      <c r="S420" s="486"/>
      <c r="T420" s="487"/>
      <c r="U420" s="487"/>
      <c r="V420" s="486"/>
      <c r="W420" s="486"/>
      <c r="X420" s="486"/>
      <c r="Y420" s="486"/>
      <c r="Z420" s="486"/>
      <c r="AA420" s="486"/>
      <c r="AB420" s="486"/>
      <c r="AC420" s="486"/>
      <c r="AD420" s="486"/>
      <c r="AE420" s="486"/>
      <c r="AF420" s="486"/>
      <c r="AG420" s="486"/>
      <c r="AH420" s="486"/>
      <c r="AI420" s="486"/>
      <c r="AJ420" s="486"/>
      <c r="AK420" s="486"/>
      <c r="AL420" s="486"/>
      <c r="AM420" s="486"/>
      <c r="AN420" s="486"/>
      <c r="AO420" s="486"/>
      <c r="AP420" s="486"/>
      <c r="AQ420" s="486"/>
      <c r="AR420" s="486"/>
      <c r="AS420" s="486"/>
      <c r="AT420" s="486"/>
      <c r="AU420" s="486"/>
      <c r="AV420" s="486"/>
      <c r="AW420" s="486"/>
      <c r="AX420" s="486"/>
      <c r="AY420" s="486"/>
      <c r="AZ420" s="486"/>
      <c r="BA420" s="486"/>
      <c r="BB420" s="486"/>
    </row>
    <row r="421" spans="2:54" ht="18" customHeight="1">
      <c r="B421" s="486"/>
      <c r="C421" s="486"/>
      <c r="D421" s="486"/>
      <c r="E421" s="647"/>
      <c r="F421" s="647"/>
      <c r="G421" s="486"/>
      <c r="H421" s="486"/>
      <c r="I421" s="486"/>
      <c r="J421" s="486"/>
      <c r="K421" s="486"/>
      <c r="L421" s="487"/>
      <c r="M421" s="488"/>
      <c r="N421" s="486"/>
      <c r="O421" s="487"/>
      <c r="P421" s="486"/>
      <c r="Q421" s="357"/>
      <c r="R421" s="357"/>
      <c r="S421" s="486"/>
      <c r="T421" s="487"/>
      <c r="U421" s="487"/>
      <c r="V421" s="486"/>
      <c r="W421" s="486"/>
      <c r="X421" s="486"/>
      <c r="Y421" s="486"/>
      <c r="Z421" s="486"/>
      <c r="AA421" s="486"/>
      <c r="AB421" s="486"/>
      <c r="AC421" s="486"/>
      <c r="AD421" s="486"/>
      <c r="AE421" s="486"/>
      <c r="AF421" s="486"/>
      <c r="AG421" s="486"/>
      <c r="AH421" s="486"/>
      <c r="AI421" s="486"/>
      <c r="AJ421" s="486"/>
      <c r="AK421" s="486"/>
      <c r="AL421" s="486"/>
      <c r="AM421" s="486"/>
      <c r="AN421" s="486"/>
      <c r="AO421" s="486"/>
      <c r="AP421" s="486"/>
      <c r="AQ421" s="486"/>
      <c r="AR421" s="486"/>
      <c r="AS421" s="486"/>
      <c r="AT421" s="486"/>
      <c r="AU421" s="486"/>
      <c r="AV421" s="486"/>
      <c r="AW421" s="486"/>
      <c r="AX421" s="486"/>
      <c r="AY421" s="486"/>
      <c r="AZ421" s="486"/>
      <c r="BA421" s="486"/>
      <c r="BB421" s="486"/>
    </row>
    <row r="422" spans="2:54" ht="18" customHeight="1">
      <c r="B422" s="486"/>
      <c r="C422" s="486"/>
      <c r="D422" s="486"/>
      <c r="E422" s="647"/>
      <c r="F422" s="647"/>
      <c r="G422" s="486"/>
      <c r="H422" s="486"/>
      <c r="I422" s="486"/>
      <c r="J422" s="486"/>
      <c r="K422" s="486"/>
      <c r="L422" s="487"/>
      <c r="M422" s="488"/>
      <c r="N422" s="486"/>
      <c r="O422" s="487"/>
      <c r="P422" s="486"/>
      <c r="Q422" s="357"/>
      <c r="R422" s="357"/>
      <c r="S422" s="486"/>
      <c r="T422" s="487"/>
      <c r="U422" s="487"/>
      <c r="V422" s="486"/>
      <c r="W422" s="486"/>
      <c r="X422" s="486"/>
      <c r="Y422" s="486"/>
      <c r="Z422" s="486"/>
      <c r="AA422" s="486"/>
      <c r="AB422" s="486"/>
      <c r="AC422" s="486"/>
      <c r="AD422" s="486"/>
      <c r="AE422" s="486"/>
      <c r="AF422" s="486"/>
      <c r="AG422" s="486"/>
      <c r="AH422" s="486"/>
      <c r="AI422" s="486"/>
      <c r="AJ422" s="486"/>
      <c r="AK422" s="486"/>
      <c r="AL422" s="486"/>
      <c r="AM422" s="486"/>
      <c r="AN422" s="486"/>
      <c r="AO422" s="486"/>
      <c r="AP422" s="486"/>
      <c r="AQ422" s="486"/>
      <c r="AR422" s="486"/>
      <c r="AS422" s="486"/>
      <c r="AT422" s="486"/>
      <c r="AU422" s="486"/>
      <c r="AV422" s="486"/>
      <c r="AW422" s="486"/>
      <c r="AX422" s="486"/>
      <c r="AY422" s="486"/>
      <c r="AZ422" s="486"/>
      <c r="BA422" s="486"/>
      <c r="BB422" s="486"/>
    </row>
    <row r="423" spans="2:54" ht="18" customHeight="1">
      <c r="B423" s="486"/>
      <c r="C423" s="486"/>
      <c r="D423" s="486"/>
      <c r="E423" s="647"/>
      <c r="F423" s="647"/>
      <c r="G423" s="486"/>
      <c r="H423" s="486"/>
      <c r="I423" s="486"/>
      <c r="J423" s="486"/>
      <c r="K423" s="486"/>
      <c r="L423" s="487"/>
      <c r="M423" s="488"/>
      <c r="N423" s="486"/>
      <c r="O423" s="487"/>
      <c r="P423" s="486"/>
      <c r="Q423" s="357"/>
      <c r="R423" s="357"/>
      <c r="S423" s="486"/>
      <c r="T423" s="487"/>
      <c r="U423" s="487"/>
      <c r="V423" s="486"/>
      <c r="W423" s="486"/>
      <c r="X423" s="486"/>
      <c r="Y423" s="486"/>
      <c r="Z423" s="486"/>
      <c r="AA423" s="486"/>
      <c r="AB423" s="486"/>
      <c r="AC423" s="486"/>
      <c r="AD423" s="486"/>
      <c r="AE423" s="486"/>
      <c r="AF423" s="486"/>
      <c r="AG423" s="486"/>
      <c r="AH423" s="486"/>
      <c r="AI423" s="486"/>
      <c r="AJ423" s="486"/>
      <c r="AK423" s="486"/>
      <c r="AL423" s="486"/>
      <c r="AM423" s="486"/>
      <c r="AN423" s="486"/>
      <c r="AO423" s="486"/>
      <c r="AP423" s="486"/>
      <c r="AQ423" s="486"/>
      <c r="AR423" s="486"/>
      <c r="AS423" s="486"/>
      <c r="AT423" s="486"/>
      <c r="AU423" s="486"/>
      <c r="AV423" s="486"/>
      <c r="AW423" s="486"/>
      <c r="AX423" s="486"/>
      <c r="AY423" s="486"/>
      <c r="AZ423" s="486"/>
      <c r="BA423" s="486"/>
      <c r="BB423" s="486"/>
    </row>
    <row r="424" spans="2:54" ht="18" customHeight="1">
      <c r="B424" s="486"/>
      <c r="C424" s="486"/>
      <c r="D424" s="486"/>
      <c r="E424" s="647"/>
      <c r="F424" s="647"/>
      <c r="G424" s="486"/>
      <c r="H424" s="486"/>
      <c r="I424" s="486"/>
      <c r="J424" s="486"/>
      <c r="K424" s="486"/>
      <c r="L424" s="487"/>
      <c r="M424" s="488"/>
      <c r="N424" s="486"/>
      <c r="O424" s="487"/>
      <c r="P424" s="486"/>
      <c r="Q424" s="357"/>
      <c r="R424" s="357"/>
      <c r="S424" s="486"/>
      <c r="T424" s="487"/>
      <c r="U424" s="487"/>
      <c r="V424" s="486"/>
      <c r="W424" s="486"/>
      <c r="X424" s="486"/>
      <c r="Y424" s="486"/>
      <c r="Z424" s="486"/>
      <c r="AA424" s="486"/>
      <c r="AB424" s="486"/>
      <c r="AC424" s="486"/>
      <c r="AD424" s="486"/>
      <c r="AE424" s="486"/>
      <c r="AF424" s="486"/>
      <c r="AG424" s="486"/>
      <c r="AH424" s="486"/>
      <c r="AI424" s="486"/>
      <c r="AJ424" s="486"/>
      <c r="AK424" s="486"/>
      <c r="AL424" s="486"/>
      <c r="AM424" s="486"/>
      <c r="AN424" s="486"/>
      <c r="AO424" s="486"/>
      <c r="AP424" s="486"/>
      <c r="AQ424" s="486"/>
      <c r="AR424" s="486"/>
      <c r="AS424" s="486"/>
      <c r="AT424" s="486"/>
      <c r="AU424" s="486"/>
      <c r="AV424" s="486"/>
      <c r="AW424" s="486"/>
      <c r="AX424" s="486"/>
      <c r="AY424" s="486"/>
      <c r="AZ424" s="486"/>
      <c r="BA424" s="486"/>
      <c r="BB424" s="486"/>
    </row>
    <row r="425" spans="2:54" ht="18" customHeight="1">
      <c r="B425" s="486"/>
      <c r="C425" s="486"/>
      <c r="D425" s="486"/>
      <c r="E425" s="647"/>
      <c r="F425" s="647"/>
      <c r="G425" s="486"/>
      <c r="H425" s="486"/>
      <c r="I425" s="486"/>
      <c r="J425" s="486"/>
      <c r="K425" s="486"/>
      <c r="L425" s="487"/>
      <c r="M425" s="488"/>
      <c r="N425" s="486"/>
      <c r="O425" s="487"/>
      <c r="P425" s="486"/>
      <c r="Q425" s="357"/>
      <c r="R425" s="357"/>
      <c r="S425" s="486"/>
      <c r="T425" s="487"/>
      <c r="U425" s="487"/>
      <c r="V425" s="486"/>
      <c r="W425" s="486"/>
      <c r="X425" s="486"/>
      <c r="Y425" s="486"/>
      <c r="Z425" s="486"/>
      <c r="AA425" s="486"/>
      <c r="AB425" s="486"/>
      <c r="AC425" s="486"/>
      <c r="AD425" s="486"/>
      <c r="AE425" s="486"/>
      <c r="AF425" s="486"/>
      <c r="AG425" s="486"/>
      <c r="AH425" s="486"/>
      <c r="AI425" s="486"/>
      <c r="AJ425" s="486"/>
      <c r="AK425" s="486"/>
      <c r="AL425" s="486"/>
      <c r="AM425" s="486"/>
      <c r="AN425" s="486"/>
      <c r="AO425" s="486"/>
      <c r="AP425" s="486"/>
      <c r="AQ425" s="486"/>
      <c r="AR425" s="486"/>
      <c r="AS425" s="486"/>
      <c r="AT425" s="486"/>
      <c r="AU425" s="486"/>
      <c r="AV425" s="486"/>
      <c r="AW425" s="486"/>
      <c r="AX425" s="486"/>
      <c r="AY425" s="486"/>
      <c r="AZ425" s="486"/>
      <c r="BA425" s="486"/>
      <c r="BB425" s="486"/>
    </row>
    <row r="426" spans="2:54" ht="18" customHeight="1">
      <c r="B426" s="486"/>
      <c r="C426" s="486"/>
      <c r="D426" s="486"/>
      <c r="E426" s="647"/>
      <c r="F426" s="647"/>
      <c r="G426" s="486"/>
      <c r="H426" s="486"/>
      <c r="I426" s="486"/>
      <c r="J426" s="486"/>
      <c r="K426" s="486"/>
      <c r="L426" s="487"/>
      <c r="M426" s="488"/>
      <c r="N426" s="486"/>
      <c r="O426" s="487"/>
      <c r="P426" s="486"/>
      <c r="Q426" s="357"/>
      <c r="R426" s="357"/>
      <c r="S426" s="486"/>
      <c r="T426" s="487"/>
      <c r="U426" s="487"/>
      <c r="V426" s="486"/>
      <c r="W426" s="486"/>
      <c r="X426" s="486"/>
      <c r="Y426" s="486"/>
      <c r="Z426" s="486"/>
      <c r="AA426" s="486"/>
      <c r="AB426" s="486"/>
      <c r="AC426" s="486"/>
      <c r="AD426" s="486"/>
      <c r="AE426" s="486"/>
      <c r="AF426" s="486"/>
      <c r="AG426" s="486"/>
      <c r="AH426" s="486"/>
      <c r="AI426" s="486"/>
      <c r="AJ426" s="486"/>
      <c r="AK426" s="486"/>
      <c r="AL426" s="486"/>
      <c r="AM426" s="486"/>
      <c r="AN426" s="486"/>
      <c r="AO426" s="486"/>
      <c r="AP426" s="486"/>
      <c r="AQ426" s="486"/>
      <c r="AR426" s="486"/>
      <c r="AS426" s="486"/>
      <c r="AT426" s="486"/>
      <c r="AU426" s="486"/>
      <c r="AV426" s="486"/>
      <c r="AW426" s="486"/>
      <c r="AX426" s="486"/>
      <c r="AY426" s="486"/>
      <c r="AZ426" s="486"/>
      <c r="BA426" s="486"/>
      <c r="BB426" s="486"/>
    </row>
    <row r="427" spans="2:54" ht="18" customHeight="1">
      <c r="B427" s="486"/>
      <c r="C427" s="486"/>
      <c r="D427" s="486"/>
      <c r="E427" s="647"/>
      <c r="F427" s="647"/>
      <c r="G427" s="486"/>
      <c r="H427" s="486"/>
      <c r="I427" s="486"/>
      <c r="J427" s="486"/>
      <c r="K427" s="486"/>
      <c r="L427" s="487"/>
      <c r="M427" s="488"/>
      <c r="N427" s="486"/>
      <c r="O427" s="487"/>
      <c r="P427" s="486"/>
      <c r="Q427" s="357"/>
      <c r="R427" s="357"/>
      <c r="S427" s="486"/>
      <c r="T427" s="487"/>
      <c r="U427" s="487"/>
      <c r="V427" s="486"/>
      <c r="W427" s="486"/>
      <c r="X427" s="486"/>
      <c r="Y427" s="486"/>
      <c r="Z427" s="486"/>
      <c r="AA427" s="486"/>
      <c r="AB427" s="486"/>
      <c r="AC427" s="486"/>
      <c r="AD427" s="486"/>
      <c r="AE427" s="486"/>
      <c r="AF427" s="486"/>
      <c r="AG427" s="486"/>
      <c r="AH427" s="486"/>
      <c r="AI427" s="486"/>
      <c r="AJ427" s="486"/>
      <c r="AK427" s="486"/>
      <c r="AL427" s="486"/>
      <c r="AM427" s="486"/>
      <c r="AN427" s="486"/>
      <c r="AO427" s="486"/>
      <c r="AP427" s="486"/>
      <c r="AQ427" s="486"/>
      <c r="AR427" s="486"/>
      <c r="AS427" s="486"/>
      <c r="AT427" s="486"/>
      <c r="AU427" s="486"/>
      <c r="AV427" s="486"/>
      <c r="AW427" s="486"/>
      <c r="AX427" s="486"/>
      <c r="AY427" s="486"/>
      <c r="AZ427" s="486"/>
      <c r="BA427" s="486"/>
      <c r="BB427" s="486"/>
    </row>
    <row r="428" spans="2:54" ht="18" customHeight="1">
      <c r="B428" s="486"/>
      <c r="C428" s="486"/>
      <c r="D428" s="486"/>
      <c r="E428" s="647"/>
      <c r="F428" s="647"/>
      <c r="G428" s="486"/>
      <c r="H428" s="486"/>
      <c r="I428" s="486"/>
      <c r="J428" s="486"/>
      <c r="K428" s="486"/>
      <c r="L428" s="487"/>
      <c r="M428" s="488"/>
      <c r="N428" s="486"/>
      <c r="O428" s="487"/>
      <c r="P428" s="486"/>
      <c r="Q428" s="357"/>
      <c r="R428" s="357"/>
      <c r="S428" s="486"/>
      <c r="T428" s="487"/>
      <c r="U428" s="487"/>
      <c r="V428" s="486"/>
      <c r="W428" s="486"/>
      <c r="X428" s="486"/>
      <c r="Y428" s="486"/>
      <c r="Z428" s="486"/>
      <c r="AA428" s="486"/>
      <c r="AB428" s="486"/>
      <c r="AC428" s="486"/>
      <c r="AD428" s="486"/>
      <c r="AE428" s="486"/>
      <c r="AF428" s="486"/>
      <c r="AG428" s="486"/>
      <c r="AH428" s="486"/>
      <c r="AI428" s="486"/>
      <c r="AJ428" s="486"/>
      <c r="AK428" s="486"/>
      <c r="AL428" s="486"/>
      <c r="AM428" s="486"/>
      <c r="AN428" s="486"/>
      <c r="AO428" s="486"/>
      <c r="AP428" s="486"/>
      <c r="AQ428" s="486"/>
      <c r="AR428" s="486"/>
      <c r="AS428" s="486"/>
      <c r="AT428" s="486"/>
      <c r="AU428" s="486"/>
      <c r="AV428" s="486"/>
      <c r="AW428" s="486"/>
      <c r="AX428" s="486"/>
      <c r="AY428" s="486"/>
      <c r="AZ428" s="486"/>
      <c r="BA428" s="486"/>
      <c r="BB428" s="486"/>
    </row>
    <row r="429" spans="2:54" ht="18" customHeight="1">
      <c r="B429" s="486"/>
      <c r="C429" s="486"/>
      <c r="D429" s="486"/>
      <c r="E429" s="647"/>
      <c r="F429" s="647"/>
      <c r="G429" s="486"/>
      <c r="H429" s="486"/>
      <c r="I429" s="486"/>
      <c r="J429" s="486"/>
      <c r="K429" s="486"/>
      <c r="L429" s="487"/>
      <c r="M429" s="488"/>
      <c r="N429" s="486"/>
      <c r="O429" s="487"/>
      <c r="P429" s="486"/>
      <c r="Q429" s="357"/>
      <c r="R429" s="357"/>
      <c r="S429" s="486"/>
      <c r="T429" s="487"/>
      <c r="U429" s="487"/>
      <c r="V429" s="486"/>
      <c r="W429" s="486"/>
      <c r="X429" s="486"/>
      <c r="Y429" s="486"/>
      <c r="Z429" s="486"/>
      <c r="AA429" s="486"/>
      <c r="AB429" s="486"/>
      <c r="AC429" s="486"/>
      <c r="AD429" s="486"/>
      <c r="AE429" s="486"/>
      <c r="AF429" s="486"/>
      <c r="AG429" s="486"/>
      <c r="AH429" s="486"/>
      <c r="AI429" s="486"/>
      <c r="AJ429" s="486"/>
      <c r="AK429" s="486"/>
      <c r="AL429" s="486"/>
      <c r="AM429" s="486"/>
      <c r="AN429" s="486"/>
      <c r="AO429" s="486"/>
      <c r="AP429" s="486"/>
      <c r="AQ429" s="486"/>
      <c r="AR429" s="486"/>
      <c r="AS429" s="486"/>
      <c r="AT429" s="486"/>
      <c r="AU429" s="486"/>
      <c r="AV429" s="486"/>
      <c r="AW429" s="486"/>
      <c r="AX429" s="486"/>
      <c r="AY429" s="486"/>
      <c r="AZ429" s="486"/>
      <c r="BA429" s="486"/>
      <c r="BB429" s="486"/>
    </row>
    <row r="430" spans="2:54" ht="18" customHeight="1">
      <c r="B430" s="486"/>
      <c r="C430" s="486"/>
      <c r="D430" s="486"/>
      <c r="E430" s="647"/>
      <c r="F430" s="647"/>
      <c r="G430" s="486"/>
      <c r="H430" s="486"/>
      <c r="I430" s="486"/>
      <c r="J430" s="486"/>
      <c r="K430" s="486"/>
      <c r="L430" s="487"/>
      <c r="M430" s="488"/>
      <c r="N430" s="486"/>
      <c r="O430" s="487"/>
      <c r="P430" s="486"/>
      <c r="Q430" s="357"/>
      <c r="R430" s="357"/>
      <c r="S430" s="486"/>
      <c r="T430" s="487"/>
      <c r="U430" s="487"/>
      <c r="V430" s="486"/>
      <c r="W430" s="486"/>
      <c r="X430" s="486"/>
      <c r="Y430" s="486"/>
      <c r="Z430" s="486"/>
      <c r="AA430" s="486"/>
      <c r="AB430" s="486"/>
      <c r="AC430" s="486"/>
      <c r="AD430" s="486"/>
      <c r="AE430" s="486"/>
      <c r="AF430" s="486"/>
      <c r="AG430" s="486"/>
      <c r="AH430" s="486"/>
      <c r="AI430" s="486"/>
      <c r="AJ430" s="486"/>
      <c r="AK430" s="486"/>
      <c r="AL430" s="486"/>
      <c r="AM430" s="486"/>
      <c r="AN430" s="486"/>
      <c r="AO430" s="486"/>
      <c r="AP430" s="486"/>
      <c r="AQ430" s="486"/>
      <c r="AR430" s="486"/>
      <c r="AS430" s="486"/>
      <c r="AT430" s="486"/>
      <c r="AU430" s="486"/>
      <c r="AV430" s="486"/>
      <c r="AW430" s="486"/>
      <c r="AX430" s="486"/>
      <c r="AY430" s="486"/>
      <c r="AZ430" s="486"/>
      <c r="BA430" s="486"/>
      <c r="BB430" s="486"/>
    </row>
    <row r="431" spans="2:54" ht="18" customHeight="1">
      <c r="B431" s="486"/>
      <c r="C431" s="486"/>
      <c r="D431" s="486"/>
      <c r="E431" s="647"/>
      <c r="F431" s="647"/>
      <c r="G431" s="486"/>
      <c r="H431" s="486"/>
      <c r="I431" s="486"/>
      <c r="J431" s="486"/>
      <c r="K431" s="486"/>
      <c r="L431" s="487"/>
      <c r="M431" s="488"/>
      <c r="N431" s="486"/>
      <c r="O431" s="487"/>
      <c r="P431" s="486"/>
      <c r="Q431" s="357"/>
      <c r="R431" s="357"/>
      <c r="S431" s="486"/>
      <c r="T431" s="487"/>
      <c r="U431" s="487"/>
      <c r="V431" s="486"/>
      <c r="W431" s="486"/>
      <c r="X431" s="486"/>
      <c r="Y431" s="486"/>
      <c r="Z431" s="486"/>
      <c r="AA431" s="486"/>
      <c r="AB431" s="486"/>
      <c r="AC431" s="486"/>
      <c r="AD431" s="486"/>
      <c r="AE431" s="486"/>
      <c r="AF431" s="486"/>
      <c r="AG431" s="486"/>
      <c r="AH431" s="486"/>
      <c r="AI431" s="486"/>
      <c r="AJ431" s="486"/>
      <c r="AK431" s="486"/>
      <c r="AL431" s="486"/>
      <c r="AM431" s="486"/>
      <c r="AN431" s="486"/>
      <c r="AO431" s="486"/>
      <c r="AP431" s="486"/>
      <c r="AQ431" s="486"/>
      <c r="AR431" s="486"/>
      <c r="AS431" s="486"/>
      <c r="AT431" s="486"/>
      <c r="AU431" s="486"/>
      <c r="AV431" s="486"/>
      <c r="AW431" s="486"/>
      <c r="AX431" s="486"/>
      <c r="AY431" s="486"/>
      <c r="AZ431" s="486"/>
      <c r="BA431" s="486"/>
      <c r="BB431" s="486"/>
    </row>
    <row r="432" spans="2:54" ht="18" customHeight="1">
      <c r="B432" s="486"/>
      <c r="C432" s="486"/>
      <c r="D432" s="486"/>
      <c r="E432" s="647"/>
      <c r="F432" s="647"/>
      <c r="G432" s="486"/>
      <c r="H432" s="486"/>
      <c r="I432" s="486"/>
      <c r="J432" s="486"/>
      <c r="K432" s="486"/>
      <c r="L432" s="487"/>
      <c r="M432" s="488"/>
      <c r="N432" s="486"/>
      <c r="O432" s="487"/>
      <c r="P432" s="486"/>
      <c r="Q432" s="357"/>
      <c r="R432" s="357"/>
      <c r="S432" s="486"/>
      <c r="T432" s="487"/>
      <c r="U432" s="487"/>
      <c r="V432" s="486"/>
      <c r="W432" s="486"/>
      <c r="X432" s="486"/>
      <c r="Y432" s="486"/>
      <c r="Z432" s="486"/>
      <c r="AA432" s="486"/>
      <c r="AB432" s="486"/>
      <c r="AC432" s="486"/>
      <c r="AD432" s="486"/>
      <c r="AE432" s="486"/>
      <c r="AF432" s="486"/>
      <c r="AG432" s="486"/>
      <c r="AH432" s="486"/>
      <c r="AI432" s="486"/>
      <c r="AJ432" s="486"/>
      <c r="AK432" s="486"/>
      <c r="AL432" s="486"/>
      <c r="AM432" s="486"/>
      <c r="AN432" s="486"/>
      <c r="AO432" s="486"/>
      <c r="AP432" s="486"/>
      <c r="AQ432" s="486"/>
      <c r="AR432" s="486"/>
      <c r="AS432" s="486"/>
      <c r="AT432" s="486"/>
      <c r="AU432" s="486"/>
      <c r="AV432" s="486"/>
      <c r="AW432" s="486"/>
      <c r="AX432" s="486"/>
      <c r="AY432" s="486"/>
      <c r="AZ432" s="486"/>
      <c r="BA432" s="486"/>
      <c r="BB432" s="486"/>
    </row>
    <row r="433" spans="2:54" ht="18" customHeight="1">
      <c r="B433" s="486"/>
      <c r="C433" s="486"/>
      <c r="D433" s="486"/>
      <c r="E433" s="647"/>
      <c r="F433" s="647"/>
      <c r="G433" s="486"/>
      <c r="H433" s="486"/>
      <c r="I433" s="486"/>
      <c r="J433" s="486"/>
      <c r="K433" s="486"/>
      <c r="L433" s="487"/>
      <c r="M433" s="488"/>
      <c r="N433" s="486"/>
      <c r="O433" s="487"/>
      <c r="P433" s="486"/>
      <c r="Q433" s="357"/>
      <c r="R433" s="357"/>
      <c r="S433" s="486"/>
      <c r="T433" s="487"/>
      <c r="U433" s="487"/>
      <c r="V433" s="486"/>
      <c r="W433" s="486"/>
      <c r="X433" s="486"/>
      <c r="Y433" s="486"/>
      <c r="Z433" s="486"/>
      <c r="AA433" s="486"/>
      <c r="AB433" s="486"/>
      <c r="AC433" s="486"/>
      <c r="AD433" s="486"/>
      <c r="AE433" s="486"/>
      <c r="AF433" s="486"/>
      <c r="AG433" s="486"/>
      <c r="AH433" s="486"/>
      <c r="AI433" s="486"/>
      <c r="AJ433" s="486"/>
      <c r="AK433" s="486"/>
      <c r="AL433" s="486"/>
      <c r="AM433" s="486"/>
      <c r="AN433" s="486"/>
      <c r="AO433" s="486"/>
      <c r="AP433" s="486"/>
      <c r="AQ433" s="486"/>
      <c r="AR433" s="486"/>
      <c r="AS433" s="486"/>
      <c r="AT433" s="486"/>
      <c r="AU433" s="486"/>
      <c r="AV433" s="486"/>
      <c r="AW433" s="486"/>
      <c r="AX433" s="486"/>
      <c r="AY433" s="486"/>
      <c r="AZ433" s="486"/>
      <c r="BA433" s="486"/>
      <c r="BB433" s="486"/>
    </row>
    <row r="434" spans="2:54" ht="18" customHeight="1">
      <c r="B434" s="486"/>
      <c r="C434" s="486"/>
      <c r="D434" s="486"/>
      <c r="E434" s="647"/>
      <c r="F434" s="647"/>
      <c r="G434" s="486"/>
      <c r="H434" s="486"/>
      <c r="I434" s="486"/>
      <c r="J434" s="486"/>
      <c r="K434" s="486"/>
      <c r="L434" s="487"/>
      <c r="M434" s="488"/>
      <c r="N434" s="486"/>
      <c r="O434" s="487"/>
      <c r="P434" s="486"/>
      <c r="Q434" s="357"/>
      <c r="R434" s="357"/>
      <c r="S434" s="486"/>
      <c r="T434" s="487"/>
      <c r="U434" s="487"/>
      <c r="V434" s="486"/>
      <c r="W434" s="486"/>
      <c r="X434" s="486"/>
      <c r="Y434" s="486"/>
      <c r="Z434" s="486"/>
      <c r="AA434" s="486"/>
      <c r="AB434" s="486"/>
      <c r="AC434" s="486"/>
      <c r="AD434" s="486"/>
      <c r="AE434" s="486"/>
      <c r="AF434" s="486"/>
      <c r="AG434" s="486"/>
      <c r="AH434" s="486"/>
      <c r="AI434" s="486"/>
      <c r="AJ434" s="486"/>
      <c r="AK434" s="486"/>
      <c r="AL434" s="486"/>
      <c r="AM434" s="486"/>
      <c r="AN434" s="486"/>
      <c r="AO434" s="486"/>
      <c r="AP434" s="486"/>
      <c r="AQ434" s="486"/>
      <c r="AR434" s="486"/>
      <c r="AS434" s="486"/>
      <c r="AT434" s="486"/>
      <c r="AU434" s="486"/>
      <c r="AV434" s="486"/>
      <c r="AW434" s="486"/>
      <c r="AX434" s="486"/>
      <c r="AY434" s="486"/>
      <c r="AZ434" s="486"/>
      <c r="BA434" s="486"/>
      <c r="BB434" s="486"/>
    </row>
    <row r="435" spans="2:54" ht="18" customHeight="1">
      <c r="B435" s="486"/>
      <c r="C435" s="486"/>
      <c r="D435" s="486"/>
      <c r="E435" s="647"/>
      <c r="F435" s="647"/>
      <c r="G435" s="486"/>
      <c r="H435" s="486"/>
      <c r="I435" s="486"/>
      <c r="J435" s="486"/>
      <c r="K435" s="486"/>
      <c r="L435" s="487"/>
      <c r="M435" s="488"/>
      <c r="N435" s="486"/>
      <c r="O435" s="487"/>
      <c r="P435" s="486"/>
      <c r="Q435" s="357"/>
      <c r="R435" s="357"/>
      <c r="S435" s="486"/>
      <c r="T435" s="487"/>
      <c r="U435" s="487"/>
      <c r="V435" s="486"/>
      <c r="W435" s="486"/>
      <c r="X435" s="486"/>
      <c r="Y435" s="486"/>
      <c r="Z435" s="486"/>
      <c r="AA435" s="486"/>
      <c r="AB435" s="486"/>
      <c r="AC435" s="486"/>
      <c r="AD435" s="486"/>
      <c r="AE435" s="486"/>
      <c r="AF435" s="486"/>
      <c r="AG435" s="486"/>
      <c r="AH435" s="486"/>
      <c r="AI435" s="486"/>
      <c r="AJ435" s="486"/>
      <c r="AK435" s="486"/>
      <c r="AL435" s="486"/>
      <c r="AM435" s="486"/>
      <c r="AN435" s="486"/>
      <c r="AO435" s="486"/>
      <c r="AP435" s="486"/>
      <c r="AQ435" s="486"/>
      <c r="AR435" s="486"/>
      <c r="AS435" s="486"/>
      <c r="AT435" s="486"/>
      <c r="AU435" s="486"/>
      <c r="AV435" s="486"/>
      <c r="AW435" s="486"/>
      <c r="AX435" s="486"/>
      <c r="AY435" s="486"/>
      <c r="AZ435" s="486"/>
      <c r="BA435" s="486"/>
      <c r="BB435" s="486"/>
    </row>
    <row r="436" spans="2:54" ht="18" customHeight="1">
      <c r="B436" s="486"/>
      <c r="C436" s="486"/>
      <c r="D436" s="486"/>
      <c r="E436" s="647"/>
      <c r="F436" s="647"/>
      <c r="G436" s="486"/>
      <c r="H436" s="486"/>
      <c r="I436" s="486"/>
      <c r="J436" s="486"/>
      <c r="K436" s="486"/>
      <c r="L436" s="487"/>
      <c r="M436" s="488"/>
      <c r="N436" s="486"/>
      <c r="O436" s="487"/>
      <c r="P436" s="486"/>
      <c r="Q436" s="357"/>
      <c r="R436" s="357"/>
      <c r="S436" s="486"/>
      <c r="T436" s="487"/>
      <c r="U436" s="487"/>
      <c r="V436" s="486"/>
      <c r="W436" s="486"/>
      <c r="X436" s="486"/>
      <c r="Y436" s="486"/>
      <c r="Z436" s="486"/>
      <c r="AA436" s="486"/>
      <c r="AB436" s="486"/>
      <c r="AC436" s="486"/>
      <c r="AD436" s="486"/>
      <c r="AE436" s="486"/>
      <c r="AF436" s="486"/>
      <c r="AG436" s="486"/>
      <c r="AH436" s="486"/>
      <c r="AI436" s="486"/>
      <c r="AJ436" s="486"/>
      <c r="AK436" s="486"/>
      <c r="AL436" s="486"/>
      <c r="AM436" s="486"/>
      <c r="AN436" s="486"/>
      <c r="AO436" s="486"/>
      <c r="AP436" s="486"/>
      <c r="AQ436" s="486"/>
      <c r="AR436" s="486"/>
      <c r="AS436" s="486"/>
      <c r="AT436" s="486"/>
      <c r="AU436" s="486"/>
      <c r="AV436" s="486"/>
      <c r="AW436" s="486"/>
      <c r="AX436" s="486"/>
      <c r="AY436" s="486"/>
      <c r="AZ436" s="486"/>
      <c r="BA436" s="486"/>
      <c r="BB436" s="486"/>
    </row>
    <row r="437" spans="2:54" ht="18" customHeight="1">
      <c r="B437" s="486"/>
      <c r="C437" s="486"/>
      <c r="D437" s="486"/>
      <c r="E437" s="647"/>
      <c r="F437" s="647"/>
      <c r="G437" s="486"/>
      <c r="H437" s="486"/>
      <c r="I437" s="486"/>
      <c r="J437" s="486"/>
      <c r="K437" s="486"/>
      <c r="L437" s="487"/>
      <c r="M437" s="488"/>
      <c r="N437" s="486"/>
      <c r="O437" s="487"/>
      <c r="P437" s="486"/>
      <c r="Q437" s="357"/>
      <c r="R437" s="357"/>
      <c r="S437" s="486"/>
      <c r="T437" s="487"/>
      <c r="U437" s="487"/>
      <c r="V437" s="486"/>
      <c r="W437" s="486"/>
      <c r="X437" s="486"/>
      <c r="Y437" s="486"/>
      <c r="Z437" s="486"/>
      <c r="AA437" s="486"/>
      <c r="AB437" s="486"/>
      <c r="AC437" s="486"/>
      <c r="AD437" s="486"/>
      <c r="AE437" s="486"/>
      <c r="AF437" s="486"/>
      <c r="AG437" s="486"/>
      <c r="AH437" s="486"/>
      <c r="AI437" s="486"/>
      <c r="AJ437" s="486"/>
      <c r="AK437" s="486"/>
      <c r="AL437" s="486"/>
      <c r="AM437" s="486"/>
      <c r="AN437" s="486"/>
      <c r="AO437" s="486"/>
      <c r="AP437" s="486"/>
      <c r="AQ437" s="486"/>
      <c r="AR437" s="486"/>
      <c r="AS437" s="486"/>
      <c r="AT437" s="486"/>
      <c r="AU437" s="486"/>
      <c r="AV437" s="486"/>
      <c r="AW437" s="486"/>
      <c r="AX437" s="486"/>
      <c r="AY437" s="486"/>
      <c r="AZ437" s="486"/>
      <c r="BA437" s="486"/>
      <c r="BB437" s="486"/>
    </row>
    <row r="438" spans="2:54" ht="18" customHeight="1">
      <c r="B438" s="486"/>
      <c r="C438" s="486"/>
      <c r="D438" s="486"/>
      <c r="E438" s="647"/>
      <c r="F438" s="647"/>
      <c r="G438" s="486"/>
      <c r="H438" s="486"/>
      <c r="I438" s="486"/>
      <c r="J438" s="486"/>
      <c r="K438" s="486"/>
      <c r="L438" s="487"/>
      <c r="M438" s="488"/>
      <c r="N438" s="486"/>
      <c r="O438" s="487"/>
      <c r="P438" s="486"/>
      <c r="Q438" s="357"/>
      <c r="R438" s="357"/>
      <c r="S438" s="486"/>
      <c r="T438" s="487"/>
      <c r="U438" s="487"/>
      <c r="V438" s="486"/>
      <c r="W438" s="486"/>
      <c r="X438" s="486"/>
      <c r="Y438" s="486"/>
      <c r="Z438" s="486"/>
      <c r="AA438" s="486"/>
      <c r="AB438" s="486"/>
      <c r="AC438" s="486"/>
      <c r="AD438" s="486"/>
      <c r="AE438" s="486"/>
      <c r="AF438" s="486"/>
      <c r="AG438" s="486"/>
      <c r="AH438" s="486"/>
      <c r="AI438" s="486"/>
      <c r="AJ438" s="486"/>
      <c r="AK438" s="486"/>
      <c r="AL438" s="486"/>
      <c r="AM438" s="486"/>
      <c r="AN438" s="486"/>
      <c r="AO438" s="486"/>
      <c r="AP438" s="486"/>
      <c r="AQ438" s="486"/>
      <c r="AR438" s="486"/>
      <c r="AS438" s="486"/>
      <c r="AT438" s="486"/>
      <c r="AU438" s="486"/>
      <c r="AV438" s="486"/>
      <c r="AW438" s="486"/>
      <c r="AX438" s="486"/>
      <c r="AY438" s="486"/>
      <c r="AZ438" s="486"/>
      <c r="BA438" s="486"/>
      <c r="BB438" s="486"/>
    </row>
    <row r="439" spans="2:54" ht="18" customHeight="1">
      <c r="B439" s="486"/>
      <c r="C439" s="486"/>
      <c r="D439" s="486"/>
      <c r="E439" s="647"/>
      <c r="F439" s="647"/>
      <c r="G439" s="486"/>
      <c r="H439" s="486"/>
      <c r="I439" s="486"/>
      <c r="J439" s="486"/>
      <c r="K439" s="486"/>
      <c r="L439" s="487"/>
      <c r="M439" s="488"/>
      <c r="N439" s="486"/>
      <c r="O439" s="487"/>
      <c r="P439" s="486"/>
      <c r="Q439" s="357"/>
      <c r="R439" s="357"/>
      <c r="S439" s="486"/>
      <c r="T439" s="487"/>
      <c r="U439" s="487"/>
      <c r="V439" s="486"/>
      <c r="W439" s="486"/>
      <c r="X439" s="486"/>
      <c r="Y439" s="486"/>
      <c r="Z439" s="486"/>
      <c r="AA439" s="486"/>
      <c r="AB439" s="486"/>
      <c r="AC439" s="486"/>
      <c r="AD439" s="486"/>
      <c r="AE439" s="486"/>
      <c r="AF439" s="486"/>
      <c r="AG439" s="486"/>
      <c r="AH439" s="486"/>
      <c r="AI439" s="486"/>
      <c r="AJ439" s="486"/>
      <c r="AK439" s="486"/>
      <c r="AL439" s="486"/>
      <c r="AM439" s="486"/>
      <c r="AN439" s="486"/>
      <c r="AO439" s="486"/>
      <c r="AP439" s="486"/>
      <c r="AQ439" s="486"/>
      <c r="AR439" s="486"/>
      <c r="AS439" s="486"/>
      <c r="AT439" s="486"/>
      <c r="AU439" s="486"/>
      <c r="AV439" s="486"/>
      <c r="AW439" s="486"/>
      <c r="AX439" s="486"/>
      <c r="AY439" s="486"/>
      <c r="AZ439" s="486"/>
      <c r="BA439" s="486"/>
      <c r="BB439" s="486"/>
    </row>
    <row r="440" spans="2:54" ht="18" customHeight="1">
      <c r="B440" s="486"/>
      <c r="C440" s="486"/>
      <c r="D440" s="486"/>
      <c r="E440" s="647"/>
      <c r="F440" s="647"/>
      <c r="G440" s="486"/>
      <c r="H440" s="486"/>
      <c r="I440" s="486"/>
      <c r="J440" s="486"/>
      <c r="K440" s="486"/>
      <c r="L440" s="487"/>
      <c r="M440" s="488"/>
      <c r="N440" s="486"/>
      <c r="O440" s="487"/>
      <c r="P440" s="486"/>
      <c r="Q440" s="357"/>
      <c r="R440" s="357"/>
      <c r="S440" s="486"/>
      <c r="T440" s="487"/>
      <c r="U440" s="487"/>
      <c r="V440" s="486"/>
      <c r="W440" s="486"/>
      <c r="X440" s="486"/>
      <c r="Y440" s="486"/>
      <c r="Z440" s="486"/>
      <c r="AA440" s="486"/>
      <c r="AB440" s="486"/>
      <c r="AC440" s="486"/>
      <c r="AD440" s="486"/>
      <c r="AE440" s="486"/>
      <c r="AF440" s="486"/>
      <c r="AG440" s="486"/>
      <c r="AH440" s="486"/>
      <c r="AI440" s="486"/>
      <c r="AJ440" s="486"/>
      <c r="AK440" s="486"/>
      <c r="AL440" s="486"/>
      <c r="AM440" s="486"/>
      <c r="AN440" s="486"/>
      <c r="AO440" s="486"/>
      <c r="AP440" s="486"/>
      <c r="AQ440" s="486"/>
      <c r="AR440" s="486"/>
      <c r="AS440" s="486"/>
      <c r="AT440" s="486"/>
      <c r="AU440" s="486"/>
      <c r="AV440" s="486"/>
      <c r="AW440" s="486"/>
      <c r="AX440" s="486"/>
      <c r="AY440" s="486"/>
      <c r="AZ440" s="486"/>
      <c r="BA440" s="486"/>
      <c r="BB440" s="486"/>
    </row>
    <row r="441" spans="2:54" ht="18" customHeight="1">
      <c r="B441" s="486"/>
      <c r="C441" s="486"/>
      <c r="D441" s="486"/>
      <c r="E441" s="647"/>
      <c r="F441" s="647"/>
      <c r="G441" s="486"/>
      <c r="H441" s="486"/>
      <c r="I441" s="486"/>
      <c r="J441" s="486"/>
      <c r="K441" s="486"/>
      <c r="L441" s="487"/>
      <c r="M441" s="488"/>
      <c r="N441" s="486"/>
      <c r="O441" s="487"/>
      <c r="P441" s="486"/>
      <c r="Q441" s="357"/>
      <c r="R441" s="357"/>
      <c r="S441" s="486"/>
      <c r="T441" s="487"/>
      <c r="U441" s="487"/>
      <c r="V441" s="486"/>
      <c r="W441" s="486"/>
      <c r="X441" s="486"/>
      <c r="Y441" s="486"/>
      <c r="Z441" s="486"/>
      <c r="AA441" s="486"/>
      <c r="AB441" s="486"/>
      <c r="AC441" s="486"/>
      <c r="AD441" s="486"/>
      <c r="AE441" s="486"/>
      <c r="AF441" s="486"/>
      <c r="AG441" s="486"/>
      <c r="AH441" s="486"/>
      <c r="AI441" s="486"/>
      <c r="AJ441" s="486"/>
      <c r="AK441" s="486"/>
      <c r="AL441" s="486"/>
      <c r="AM441" s="486"/>
      <c r="AN441" s="486"/>
      <c r="AO441" s="486"/>
      <c r="AP441" s="486"/>
      <c r="AQ441" s="486"/>
      <c r="AR441" s="486"/>
      <c r="AS441" s="486"/>
      <c r="AT441" s="486"/>
      <c r="AU441" s="486"/>
      <c r="AV441" s="486"/>
      <c r="AW441" s="486"/>
      <c r="AX441" s="486"/>
      <c r="AY441" s="486"/>
      <c r="AZ441" s="486"/>
      <c r="BA441" s="486"/>
      <c r="BB441" s="486"/>
    </row>
    <row r="442" spans="2:54" ht="18" customHeight="1">
      <c r="B442" s="486"/>
      <c r="C442" s="486"/>
      <c r="D442" s="486"/>
      <c r="E442" s="647"/>
      <c r="F442" s="647"/>
      <c r="G442" s="486"/>
      <c r="H442" s="486"/>
      <c r="I442" s="486"/>
      <c r="J442" s="486"/>
      <c r="K442" s="486"/>
      <c r="L442" s="487"/>
      <c r="M442" s="488"/>
      <c r="N442" s="486"/>
      <c r="O442" s="487"/>
      <c r="P442" s="486"/>
      <c r="Q442" s="357"/>
      <c r="R442" s="357"/>
      <c r="S442" s="486"/>
      <c r="T442" s="487"/>
      <c r="U442" s="487"/>
      <c r="V442" s="486"/>
      <c r="W442" s="486"/>
      <c r="X442" s="486"/>
      <c r="Y442" s="486"/>
      <c r="Z442" s="486"/>
      <c r="AA442" s="486"/>
      <c r="AB442" s="486"/>
      <c r="AC442" s="486"/>
      <c r="AD442" s="486"/>
      <c r="AE442" s="486"/>
      <c r="AF442" s="486"/>
      <c r="AG442" s="486"/>
      <c r="AH442" s="486"/>
      <c r="AI442" s="486"/>
      <c r="AJ442" s="486"/>
      <c r="AK442" s="486"/>
      <c r="AL442" s="486"/>
      <c r="AM442" s="486"/>
      <c r="AN442" s="486"/>
      <c r="AO442" s="486"/>
      <c r="AP442" s="486"/>
      <c r="AQ442" s="486"/>
      <c r="AR442" s="486"/>
      <c r="AS442" s="486"/>
      <c r="AT442" s="486"/>
      <c r="AU442" s="486"/>
      <c r="AV442" s="486"/>
      <c r="AW442" s="486"/>
      <c r="AX442" s="486"/>
      <c r="AY442" s="486"/>
      <c r="AZ442" s="486"/>
      <c r="BA442" s="486"/>
      <c r="BB442" s="486"/>
    </row>
    <row r="443" spans="2:54" ht="18" customHeight="1">
      <c r="B443" s="486"/>
      <c r="C443" s="486"/>
      <c r="D443" s="486"/>
      <c r="E443" s="647"/>
      <c r="F443" s="647"/>
      <c r="G443" s="486"/>
      <c r="H443" s="486"/>
      <c r="I443" s="486"/>
      <c r="J443" s="486"/>
      <c r="K443" s="486"/>
      <c r="L443" s="487"/>
      <c r="M443" s="488"/>
      <c r="N443" s="486"/>
      <c r="O443" s="487"/>
      <c r="P443" s="486"/>
      <c r="Q443" s="357"/>
      <c r="R443" s="357"/>
      <c r="S443" s="486"/>
      <c r="T443" s="487"/>
      <c r="U443" s="487"/>
      <c r="V443" s="486"/>
      <c r="W443" s="486"/>
      <c r="X443" s="486"/>
      <c r="Y443" s="486"/>
      <c r="Z443" s="486"/>
      <c r="AA443" s="486"/>
      <c r="AB443" s="486"/>
      <c r="AC443" s="486"/>
      <c r="AD443" s="486"/>
      <c r="AE443" s="486"/>
      <c r="AF443" s="486"/>
      <c r="AG443" s="486"/>
      <c r="AH443" s="486"/>
      <c r="AI443" s="486"/>
      <c r="AJ443" s="486"/>
      <c r="AK443" s="486"/>
      <c r="AL443" s="486"/>
      <c r="AM443" s="486"/>
      <c r="AN443" s="486"/>
      <c r="AO443" s="486"/>
      <c r="AP443" s="486"/>
      <c r="AQ443" s="486"/>
      <c r="AR443" s="486"/>
      <c r="AS443" s="486"/>
      <c r="AT443" s="486"/>
      <c r="AU443" s="486"/>
      <c r="AV443" s="486"/>
      <c r="AW443" s="486"/>
      <c r="AX443" s="486"/>
      <c r="AY443" s="486"/>
      <c r="AZ443" s="486"/>
      <c r="BA443" s="486"/>
      <c r="BB443" s="486"/>
    </row>
    <row r="444" spans="2:54" ht="18" customHeight="1">
      <c r="B444" s="486"/>
      <c r="C444" s="486"/>
      <c r="D444" s="486"/>
      <c r="E444" s="647"/>
      <c r="F444" s="647"/>
      <c r="G444" s="486"/>
      <c r="H444" s="486"/>
      <c r="I444" s="486"/>
      <c r="J444" s="486"/>
      <c r="K444" s="486"/>
      <c r="L444" s="487"/>
      <c r="M444" s="488"/>
      <c r="N444" s="486"/>
      <c r="O444" s="487"/>
      <c r="P444" s="486"/>
      <c r="Q444" s="357"/>
      <c r="R444" s="357"/>
      <c r="S444" s="486"/>
      <c r="T444" s="487"/>
      <c r="U444" s="487"/>
      <c r="V444" s="486"/>
      <c r="W444" s="486"/>
      <c r="X444" s="486"/>
      <c r="Y444" s="486"/>
      <c r="Z444" s="486"/>
      <c r="AA444" s="486"/>
      <c r="AB444" s="486"/>
      <c r="AC444" s="486"/>
      <c r="AD444" s="486"/>
      <c r="AE444" s="486"/>
      <c r="AF444" s="486"/>
      <c r="AG444" s="486"/>
      <c r="AH444" s="486"/>
      <c r="AI444" s="486"/>
      <c r="AJ444" s="486"/>
      <c r="AK444" s="486"/>
      <c r="AL444" s="486"/>
      <c r="AM444" s="486"/>
      <c r="AN444" s="486"/>
      <c r="AO444" s="486"/>
      <c r="AP444" s="486"/>
      <c r="AQ444" s="486"/>
      <c r="AR444" s="486"/>
      <c r="AS444" s="486"/>
      <c r="AT444" s="486"/>
      <c r="AU444" s="486"/>
      <c r="AV444" s="486"/>
      <c r="AW444" s="486"/>
      <c r="AX444" s="486"/>
      <c r="AY444" s="486"/>
      <c r="AZ444" s="486"/>
      <c r="BA444" s="486"/>
      <c r="BB444" s="486"/>
    </row>
    <row r="445" spans="2:54" ht="18" customHeight="1">
      <c r="B445" s="486"/>
      <c r="C445" s="486"/>
      <c r="D445" s="486"/>
      <c r="E445" s="647"/>
      <c r="F445" s="647"/>
      <c r="G445" s="486"/>
      <c r="H445" s="486"/>
      <c r="I445" s="486"/>
      <c r="J445" s="486"/>
      <c r="K445" s="486"/>
      <c r="L445" s="487"/>
      <c r="M445" s="488"/>
      <c r="N445" s="486"/>
      <c r="O445" s="487"/>
      <c r="P445" s="486"/>
      <c r="Q445" s="357"/>
      <c r="R445" s="357"/>
      <c r="S445" s="486"/>
      <c r="T445" s="487"/>
      <c r="U445" s="487"/>
      <c r="V445" s="486"/>
      <c r="W445" s="486"/>
      <c r="X445" s="486"/>
      <c r="Y445" s="486"/>
      <c r="Z445" s="486"/>
      <c r="AA445" s="486"/>
      <c r="AB445" s="486"/>
      <c r="AC445" s="486"/>
      <c r="AD445" s="486"/>
      <c r="AE445" s="486"/>
      <c r="AF445" s="486"/>
      <c r="AG445" s="486"/>
      <c r="AH445" s="486"/>
      <c r="AI445" s="486"/>
      <c r="AJ445" s="486"/>
      <c r="AK445" s="486"/>
      <c r="AL445" s="486"/>
      <c r="AM445" s="486"/>
      <c r="AN445" s="486"/>
      <c r="AO445" s="486"/>
      <c r="AP445" s="486"/>
      <c r="AQ445" s="486"/>
      <c r="AR445" s="486"/>
      <c r="AS445" s="486"/>
      <c r="AT445" s="486"/>
      <c r="AU445" s="486"/>
      <c r="AV445" s="486"/>
      <c r="AW445" s="486"/>
      <c r="AX445" s="486"/>
      <c r="AY445" s="486"/>
      <c r="AZ445" s="486"/>
      <c r="BA445" s="486"/>
      <c r="BB445" s="486"/>
    </row>
    <row r="446" spans="2:54" ht="18" customHeight="1">
      <c r="B446" s="486"/>
      <c r="C446" s="486"/>
      <c r="D446" s="486"/>
      <c r="E446" s="647"/>
      <c r="F446" s="647"/>
      <c r="G446" s="486"/>
      <c r="H446" s="486"/>
      <c r="I446" s="486"/>
      <c r="J446" s="486"/>
      <c r="K446" s="486"/>
      <c r="L446" s="487"/>
      <c r="M446" s="488"/>
      <c r="N446" s="486"/>
      <c r="O446" s="487"/>
      <c r="P446" s="486"/>
      <c r="Q446" s="357"/>
      <c r="R446" s="357"/>
      <c r="S446" s="486"/>
      <c r="T446" s="487"/>
      <c r="U446" s="487"/>
      <c r="V446" s="486"/>
      <c r="W446" s="486"/>
      <c r="X446" s="486"/>
      <c r="Y446" s="486"/>
      <c r="Z446" s="486"/>
      <c r="AA446" s="486"/>
      <c r="AB446" s="486"/>
      <c r="AC446" s="486"/>
      <c r="AD446" s="486"/>
      <c r="AE446" s="486"/>
      <c r="AF446" s="486"/>
      <c r="AG446" s="486"/>
      <c r="AH446" s="486"/>
      <c r="AI446" s="486"/>
      <c r="AJ446" s="486"/>
      <c r="AK446" s="486"/>
      <c r="AL446" s="486"/>
      <c r="AM446" s="486"/>
      <c r="AN446" s="486"/>
      <c r="AO446" s="486"/>
      <c r="AP446" s="486"/>
      <c r="AQ446" s="486"/>
      <c r="AR446" s="486"/>
      <c r="AS446" s="486"/>
      <c r="AT446" s="486"/>
      <c r="AU446" s="486"/>
      <c r="AV446" s="486"/>
      <c r="AW446" s="486"/>
      <c r="AX446" s="486"/>
      <c r="AY446" s="486"/>
      <c r="AZ446" s="486"/>
      <c r="BA446" s="486"/>
      <c r="BB446" s="486"/>
    </row>
    <row r="447" spans="2:54" ht="18" customHeight="1">
      <c r="B447" s="486"/>
      <c r="C447" s="486"/>
      <c r="D447" s="486"/>
      <c r="E447" s="647"/>
      <c r="F447" s="647"/>
      <c r="G447" s="486"/>
      <c r="H447" s="486"/>
      <c r="I447" s="486"/>
      <c r="J447" s="486"/>
      <c r="K447" s="486"/>
      <c r="L447" s="487"/>
      <c r="M447" s="488"/>
      <c r="N447" s="486"/>
      <c r="O447" s="487"/>
      <c r="P447" s="486"/>
      <c r="Q447" s="357"/>
      <c r="R447" s="357"/>
      <c r="S447" s="486"/>
      <c r="T447" s="487"/>
      <c r="U447" s="487"/>
      <c r="V447" s="486"/>
      <c r="W447" s="486"/>
      <c r="X447" s="486"/>
      <c r="Y447" s="486"/>
      <c r="Z447" s="486"/>
      <c r="AA447" s="486"/>
      <c r="AB447" s="486"/>
      <c r="AC447" s="486"/>
      <c r="AD447" s="486"/>
      <c r="AE447" s="486"/>
      <c r="AF447" s="486"/>
      <c r="AG447" s="486"/>
      <c r="AH447" s="486"/>
      <c r="AI447" s="486"/>
      <c r="AJ447" s="486"/>
      <c r="AK447" s="486"/>
      <c r="AL447" s="486"/>
      <c r="AM447" s="486"/>
      <c r="AN447" s="486"/>
      <c r="AO447" s="486"/>
      <c r="AP447" s="486"/>
      <c r="AQ447" s="486"/>
      <c r="AR447" s="486"/>
      <c r="AS447" s="486"/>
      <c r="AT447" s="486"/>
      <c r="AU447" s="486"/>
      <c r="AV447" s="486"/>
      <c r="AW447" s="486"/>
      <c r="AX447" s="486"/>
      <c r="AY447" s="486"/>
      <c r="AZ447" s="486"/>
      <c r="BA447" s="486"/>
      <c r="BB447" s="486"/>
    </row>
    <row r="448" spans="2:54" ht="18" customHeight="1">
      <c r="B448" s="486"/>
      <c r="C448" s="486"/>
      <c r="D448" s="486"/>
      <c r="E448" s="647"/>
      <c r="F448" s="647"/>
      <c r="G448" s="486"/>
      <c r="H448" s="486"/>
      <c r="I448" s="486"/>
      <c r="J448" s="486"/>
      <c r="K448" s="486"/>
      <c r="L448" s="487"/>
      <c r="M448" s="488"/>
      <c r="N448" s="486"/>
      <c r="O448" s="487"/>
      <c r="P448" s="486"/>
      <c r="Q448" s="357"/>
      <c r="R448" s="357"/>
      <c r="S448" s="486"/>
      <c r="T448" s="487"/>
      <c r="U448" s="487"/>
      <c r="V448" s="486"/>
      <c r="W448" s="486"/>
      <c r="X448" s="486"/>
      <c r="Y448" s="486"/>
      <c r="Z448" s="486"/>
      <c r="AA448" s="486"/>
      <c r="AB448" s="486"/>
      <c r="AC448" s="486"/>
      <c r="AD448" s="486"/>
      <c r="AE448" s="486"/>
      <c r="AF448" s="486"/>
      <c r="AG448" s="486"/>
      <c r="AH448" s="486"/>
      <c r="AI448" s="486"/>
      <c r="AJ448" s="486"/>
      <c r="AK448" s="486"/>
      <c r="AL448" s="486"/>
      <c r="AM448" s="486"/>
      <c r="AN448" s="486"/>
      <c r="AO448" s="486"/>
      <c r="AP448" s="486"/>
      <c r="AQ448" s="486"/>
      <c r="AR448" s="486"/>
      <c r="AS448" s="486"/>
      <c r="AT448" s="486"/>
      <c r="AU448" s="486"/>
      <c r="AV448" s="486"/>
      <c r="AW448" s="486"/>
      <c r="AX448" s="486"/>
      <c r="AY448" s="486"/>
      <c r="AZ448" s="486"/>
      <c r="BA448" s="486"/>
      <c r="BB448" s="486"/>
    </row>
    <row r="449" spans="2:54" ht="18" customHeight="1">
      <c r="B449" s="486"/>
      <c r="C449" s="486"/>
      <c r="D449" s="486"/>
      <c r="E449" s="647"/>
      <c r="F449" s="647"/>
      <c r="G449" s="486"/>
      <c r="H449" s="486"/>
      <c r="I449" s="486"/>
      <c r="J449" s="486"/>
      <c r="K449" s="486"/>
      <c r="L449" s="487"/>
      <c r="M449" s="488"/>
      <c r="N449" s="486"/>
      <c r="O449" s="487"/>
      <c r="P449" s="486"/>
      <c r="Q449" s="357"/>
      <c r="R449" s="357"/>
      <c r="S449" s="486"/>
      <c r="T449" s="487"/>
      <c r="U449" s="487"/>
      <c r="V449" s="486"/>
      <c r="W449" s="486"/>
      <c r="X449" s="486"/>
      <c r="Y449" s="486"/>
      <c r="Z449" s="486"/>
      <c r="AA449" s="486"/>
      <c r="AB449" s="486"/>
      <c r="AC449" s="486"/>
      <c r="AD449" s="486"/>
      <c r="AE449" s="486"/>
      <c r="AF449" s="486"/>
      <c r="AG449" s="486"/>
      <c r="AH449" s="486"/>
      <c r="AI449" s="486"/>
      <c r="AJ449" s="486"/>
      <c r="AK449" s="486"/>
      <c r="AL449" s="486"/>
      <c r="AM449" s="486"/>
      <c r="AN449" s="486"/>
      <c r="AO449" s="486"/>
      <c r="AP449" s="486"/>
      <c r="AQ449" s="486"/>
      <c r="AR449" s="486"/>
      <c r="AS449" s="486"/>
      <c r="AT449" s="486"/>
      <c r="AU449" s="486"/>
      <c r="AV449" s="486"/>
      <c r="AW449" s="486"/>
      <c r="AX449" s="486"/>
      <c r="AY449" s="486"/>
      <c r="AZ449" s="486"/>
      <c r="BA449" s="486"/>
      <c r="BB449" s="486"/>
    </row>
    <row r="450" spans="2:54" ht="18" customHeight="1">
      <c r="B450" s="486"/>
      <c r="C450" s="486"/>
      <c r="D450" s="486"/>
      <c r="E450" s="647"/>
      <c r="F450" s="647"/>
      <c r="G450" s="486"/>
      <c r="H450" s="486"/>
      <c r="I450" s="486"/>
      <c r="J450" s="486"/>
      <c r="K450" s="486"/>
      <c r="L450" s="487"/>
      <c r="M450" s="488"/>
      <c r="N450" s="486"/>
      <c r="O450" s="487"/>
      <c r="P450" s="486"/>
      <c r="Q450" s="357"/>
      <c r="R450" s="357"/>
      <c r="S450" s="486"/>
      <c r="T450" s="487"/>
      <c r="U450" s="487"/>
      <c r="V450" s="486"/>
      <c r="W450" s="486"/>
      <c r="X450" s="486"/>
      <c r="Y450" s="486"/>
      <c r="Z450" s="486"/>
      <c r="AA450" s="486"/>
      <c r="AB450" s="486"/>
      <c r="AC450" s="486"/>
      <c r="AD450" s="486"/>
      <c r="AE450" s="486"/>
      <c r="AF450" s="486"/>
      <c r="AG450" s="486"/>
      <c r="AH450" s="486"/>
      <c r="AI450" s="486"/>
      <c r="AJ450" s="486"/>
      <c r="AK450" s="486"/>
      <c r="AL450" s="486"/>
      <c r="AM450" s="486"/>
      <c r="AN450" s="486"/>
      <c r="AO450" s="486"/>
      <c r="AP450" s="486"/>
      <c r="AQ450" s="486"/>
      <c r="AR450" s="486"/>
      <c r="AS450" s="486"/>
      <c r="AT450" s="486"/>
      <c r="AU450" s="486"/>
      <c r="AV450" s="486"/>
      <c r="AW450" s="486"/>
      <c r="AX450" s="486"/>
      <c r="AY450" s="486"/>
      <c r="AZ450" s="486"/>
      <c r="BA450" s="486"/>
      <c r="BB450" s="486"/>
    </row>
    <row r="451" spans="2:54" ht="18" customHeight="1">
      <c r="B451" s="486"/>
      <c r="C451" s="486"/>
      <c r="D451" s="486"/>
      <c r="E451" s="647"/>
      <c r="F451" s="647"/>
      <c r="G451" s="486"/>
      <c r="H451" s="486"/>
      <c r="I451" s="486"/>
      <c r="J451" s="486"/>
      <c r="K451" s="486"/>
      <c r="L451" s="487"/>
      <c r="M451" s="488"/>
      <c r="N451" s="486"/>
      <c r="O451" s="487"/>
      <c r="P451" s="486"/>
      <c r="Q451" s="357"/>
      <c r="R451" s="357"/>
      <c r="S451" s="486"/>
      <c r="T451" s="487"/>
      <c r="U451" s="487"/>
      <c r="V451" s="486"/>
      <c r="W451" s="486"/>
      <c r="X451" s="486"/>
      <c r="Y451" s="486"/>
      <c r="Z451" s="486"/>
      <c r="AA451" s="486"/>
      <c r="AB451" s="486"/>
      <c r="AC451" s="486"/>
      <c r="AD451" s="486"/>
      <c r="AE451" s="486"/>
      <c r="AF451" s="486"/>
      <c r="AG451" s="486"/>
      <c r="AH451" s="486"/>
      <c r="AI451" s="486"/>
      <c r="AJ451" s="486"/>
      <c r="AK451" s="486"/>
      <c r="AL451" s="486"/>
      <c r="AM451" s="486"/>
      <c r="AN451" s="486"/>
      <c r="AO451" s="486"/>
      <c r="AP451" s="486"/>
      <c r="AQ451" s="486"/>
      <c r="AR451" s="486"/>
      <c r="AS451" s="486"/>
      <c r="AT451" s="486"/>
      <c r="AU451" s="486"/>
      <c r="AV451" s="486"/>
      <c r="AW451" s="486"/>
      <c r="AX451" s="486"/>
      <c r="AY451" s="486"/>
      <c r="AZ451" s="486"/>
      <c r="BA451" s="486"/>
      <c r="BB451" s="486"/>
    </row>
    <row r="452" spans="2:54" ht="18" customHeight="1">
      <c r="B452" s="486"/>
      <c r="C452" s="486"/>
      <c r="D452" s="486"/>
      <c r="E452" s="647"/>
      <c r="F452" s="647"/>
      <c r="G452" s="486"/>
      <c r="H452" s="486"/>
      <c r="I452" s="486"/>
      <c r="J452" s="486"/>
      <c r="K452" s="486"/>
      <c r="L452" s="487"/>
      <c r="M452" s="488"/>
      <c r="N452" s="486"/>
      <c r="O452" s="487"/>
      <c r="P452" s="486"/>
      <c r="Q452" s="357"/>
      <c r="R452" s="357"/>
      <c r="S452" s="486"/>
      <c r="T452" s="487"/>
      <c r="U452" s="487"/>
      <c r="V452" s="486"/>
      <c r="W452" s="486"/>
      <c r="X452" s="486"/>
      <c r="Y452" s="486"/>
      <c r="Z452" s="486"/>
      <c r="AA452" s="486"/>
      <c r="AB452" s="486"/>
      <c r="AC452" s="486"/>
      <c r="AD452" s="486"/>
      <c r="AE452" s="486"/>
      <c r="AF452" s="486"/>
      <c r="AG452" s="486"/>
      <c r="AH452" s="486"/>
      <c r="AI452" s="486"/>
      <c r="AJ452" s="486"/>
      <c r="AK452" s="486"/>
      <c r="AL452" s="486"/>
      <c r="AM452" s="486"/>
      <c r="AN452" s="486"/>
      <c r="AO452" s="486"/>
      <c r="AP452" s="486"/>
      <c r="AQ452" s="486"/>
      <c r="AR452" s="486"/>
      <c r="AS452" s="486"/>
      <c r="AT452" s="486"/>
      <c r="AU452" s="486"/>
      <c r="AV452" s="486"/>
      <c r="AW452" s="486"/>
      <c r="AX452" s="486"/>
      <c r="AY452" s="486"/>
      <c r="AZ452" s="486"/>
      <c r="BA452" s="486"/>
      <c r="BB452" s="486"/>
    </row>
    <row r="453" spans="2:54" ht="18" customHeight="1">
      <c r="B453" s="486"/>
      <c r="C453" s="486"/>
      <c r="D453" s="486"/>
      <c r="E453" s="647"/>
      <c r="F453" s="647"/>
      <c r="G453" s="486"/>
      <c r="H453" s="486"/>
      <c r="I453" s="486"/>
      <c r="J453" s="486"/>
      <c r="K453" s="486"/>
      <c r="L453" s="487"/>
      <c r="M453" s="488"/>
      <c r="N453" s="486"/>
      <c r="O453" s="487"/>
      <c r="P453" s="486"/>
      <c r="Q453" s="357"/>
      <c r="R453" s="357"/>
      <c r="S453" s="486"/>
      <c r="T453" s="487"/>
      <c r="U453" s="487"/>
      <c r="V453" s="486"/>
      <c r="W453" s="486"/>
      <c r="X453" s="486"/>
      <c r="Y453" s="486"/>
      <c r="Z453" s="486"/>
      <c r="AA453" s="486"/>
      <c r="AB453" s="486"/>
      <c r="AC453" s="486"/>
      <c r="AD453" s="486"/>
      <c r="AE453" s="486"/>
      <c r="AF453" s="486"/>
      <c r="AG453" s="486"/>
      <c r="AH453" s="486"/>
      <c r="AI453" s="486"/>
      <c r="AJ453" s="486"/>
      <c r="AK453" s="486"/>
      <c r="AL453" s="486"/>
      <c r="AM453" s="486"/>
      <c r="AN453" s="486"/>
      <c r="AO453" s="486"/>
      <c r="AP453" s="486"/>
      <c r="AQ453" s="486"/>
      <c r="AR453" s="486"/>
      <c r="AS453" s="486"/>
      <c r="AT453" s="486"/>
      <c r="AU453" s="486"/>
      <c r="AV453" s="486"/>
      <c r="AW453" s="486"/>
      <c r="AX453" s="486"/>
      <c r="AY453" s="486"/>
      <c r="AZ453" s="486"/>
      <c r="BA453" s="486"/>
      <c r="BB453" s="486"/>
    </row>
    <row r="454" spans="2:54" ht="18" customHeight="1">
      <c r="B454" s="486"/>
      <c r="C454" s="486"/>
      <c r="D454" s="486"/>
      <c r="E454" s="647"/>
      <c r="F454" s="647"/>
      <c r="G454" s="486"/>
      <c r="H454" s="486"/>
      <c r="I454" s="486"/>
      <c r="J454" s="486"/>
      <c r="K454" s="486"/>
      <c r="L454" s="487"/>
      <c r="M454" s="488"/>
      <c r="N454" s="486"/>
      <c r="O454" s="487"/>
      <c r="P454" s="486"/>
      <c r="Q454" s="357"/>
      <c r="R454" s="357"/>
      <c r="S454" s="486"/>
      <c r="T454" s="487"/>
      <c r="U454" s="487"/>
      <c r="V454" s="486"/>
      <c r="W454" s="486"/>
      <c r="X454" s="486"/>
      <c r="Y454" s="486"/>
      <c r="Z454" s="486"/>
      <c r="AA454" s="486"/>
      <c r="AB454" s="486"/>
      <c r="AC454" s="486"/>
      <c r="AD454" s="486"/>
      <c r="AE454" s="486"/>
      <c r="AF454" s="486"/>
      <c r="AG454" s="486"/>
      <c r="AH454" s="486"/>
      <c r="AI454" s="486"/>
      <c r="AJ454" s="486"/>
      <c r="AK454" s="486"/>
      <c r="AL454" s="486"/>
      <c r="AM454" s="486"/>
      <c r="AN454" s="486"/>
      <c r="AO454" s="486"/>
      <c r="AP454" s="486"/>
      <c r="AQ454" s="486"/>
      <c r="AR454" s="486"/>
      <c r="AS454" s="486"/>
      <c r="AT454" s="486"/>
      <c r="AU454" s="486"/>
      <c r="AV454" s="486"/>
      <c r="AW454" s="486"/>
      <c r="AX454" s="486"/>
      <c r="AY454" s="486"/>
      <c r="AZ454" s="486"/>
      <c r="BA454" s="486"/>
      <c r="BB454" s="486"/>
    </row>
    <row r="455" spans="2:54" ht="18" customHeight="1">
      <c r="B455" s="486"/>
      <c r="C455" s="486"/>
      <c r="D455" s="486"/>
      <c r="E455" s="647"/>
      <c r="F455" s="647"/>
      <c r="G455" s="486"/>
      <c r="H455" s="486"/>
      <c r="I455" s="486"/>
      <c r="J455" s="486"/>
      <c r="K455" s="486"/>
      <c r="L455" s="487"/>
      <c r="M455" s="488"/>
      <c r="N455" s="486"/>
      <c r="O455" s="487"/>
      <c r="P455" s="486"/>
      <c r="Q455" s="357"/>
      <c r="R455" s="357"/>
      <c r="S455" s="486"/>
      <c r="T455" s="487"/>
      <c r="U455" s="487"/>
      <c r="V455" s="486"/>
      <c r="W455" s="486"/>
      <c r="X455" s="486"/>
      <c r="Y455" s="486"/>
      <c r="Z455" s="486"/>
      <c r="AA455" s="486"/>
      <c r="AB455" s="486"/>
      <c r="AC455" s="486"/>
      <c r="AD455" s="486"/>
      <c r="AE455" s="486"/>
      <c r="AF455" s="486"/>
      <c r="AG455" s="486"/>
      <c r="AH455" s="486"/>
      <c r="AI455" s="486"/>
      <c r="AJ455" s="486"/>
      <c r="AK455" s="486"/>
      <c r="AL455" s="486"/>
      <c r="AM455" s="486"/>
      <c r="AN455" s="486"/>
      <c r="AO455" s="486"/>
      <c r="AP455" s="486"/>
      <c r="AQ455" s="486"/>
      <c r="AR455" s="486"/>
      <c r="AS455" s="486"/>
      <c r="AT455" s="486"/>
      <c r="AU455" s="486"/>
      <c r="AV455" s="486"/>
      <c r="AW455" s="486"/>
      <c r="AX455" s="486"/>
      <c r="AY455" s="486"/>
      <c r="AZ455" s="486"/>
      <c r="BA455" s="486"/>
      <c r="BB455" s="486"/>
    </row>
    <row r="456" spans="2:54" ht="18" customHeight="1">
      <c r="B456" s="486"/>
      <c r="C456" s="486"/>
      <c r="D456" s="486"/>
      <c r="E456" s="647"/>
      <c r="F456" s="647"/>
      <c r="G456" s="486"/>
      <c r="H456" s="486"/>
      <c r="I456" s="486"/>
      <c r="J456" s="486"/>
      <c r="K456" s="486"/>
      <c r="L456" s="487"/>
      <c r="M456" s="488"/>
      <c r="N456" s="486"/>
      <c r="O456" s="487"/>
      <c r="P456" s="486"/>
      <c r="Q456" s="357"/>
      <c r="R456" s="357"/>
      <c r="S456" s="486"/>
      <c r="T456" s="487"/>
      <c r="U456" s="487"/>
      <c r="V456" s="486"/>
      <c r="W456" s="486"/>
      <c r="X456" s="486"/>
      <c r="Y456" s="486"/>
      <c r="Z456" s="486"/>
      <c r="AA456" s="486"/>
      <c r="AB456" s="486"/>
      <c r="AC456" s="486"/>
      <c r="AD456" s="486"/>
      <c r="AE456" s="486"/>
      <c r="AF456" s="486"/>
      <c r="AG456" s="486"/>
      <c r="AH456" s="486"/>
      <c r="AI456" s="486"/>
      <c r="AJ456" s="486"/>
      <c r="AK456" s="486"/>
      <c r="AL456" s="486"/>
      <c r="AM456" s="486"/>
      <c r="AN456" s="486"/>
      <c r="AO456" s="486"/>
      <c r="AP456" s="486"/>
      <c r="AQ456" s="486"/>
      <c r="AR456" s="486"/>
      <c r="AS456" s="486"/>
      <c r="AT456" s="486"/>
      <c r="AU456" s="486"/>
      <c r="AV456" s="486"/>
      <c r="AW456" s="486"/>
      <c r="AX456" s="486"/>
      <c r="AY456" s="486"/>
      <c r="AZ456" s="486"/>
      <c r="BA456" s="486"/>
      <c r="BB456" s="486"/>
    </row>
    <row r="457" spans="2:54" ht="18" customHeight="1">
      <c r="B457" s="486"/>
      <c r="C457" s="486"/>
      <c r="D457" s="486"/>
      <c r="E457" s="647"/>
      <c r="F457" s="647"/>
      <c r="G457" s="486"/>
      <c r="H457" s="486"/>
      <c r="I457" s="486"/>
      <c r="J457" s="486"/>
      <c r="K457" s="486"/>
      <c r="L457" s="487"/>
      <c r="M457" s="488"/>
      <c r="N457" s="486"/>
      <c r="O457" s="487"/>
      <c r="P457" s="486"/>
      <c r="Q457" s="357"/>
      <c r="R457" s="357"/>
      <c r="S457" s="486"/>
      <c r="T457" s="487"/>
      <c r="U457" s="487"/>
      <c r="V457" s="486"/>
      <c r="W457" s="486"/>
      <c r="X457" s="486"/>
      <c r="Y457" s="486"/>
      <c r="Z457" s="486"/>
      <c r="AA457" s="486"/>
      <c r="AB457" s="486"/>
      <c r="AC457" s="486"/>
      <c r="AD457" s="486"/>
      <c r="AE457" s="486"/>
      <c r="AF457" s="486"/>
      <c r="AG457" s="486"/>
      <c r="AH457" s="486"/>
      <c r="AI457" s="486"/>
      <c r="AJ457" s="486"/>
      <c r="AK457" s="486"/>
      <c r="AL457" s="486"/>
      <c r="AM457" s="486"/>
      <c r="AN457" s="486"/>
      <c r="AO457" s="486"/>
      <c r="AP457" s="486"/>
      <c r="AQ457" s="486"/>
      <c r="AR457" s="486"/>
      <c r="AS457" s="486"/>
      <c r="AT457" s="486"/>
      <c r="AU457" s="486"/>
      <c r="AV457" s="486"/>
      <c r="AW457" s="486"/>
      <c r="AX457" s="486"/>
      <c r="AY457" s="486"/>
      <c r="AZ457" s="486"/>
      <c r="BA457" s="486"/>
      <c r="BB457" s="486"/>
    </row>
    <row r="458" spans="2:54" ht="18" customHeight="1">
      <c r="B458" s="486"/>
      <c r="C458" s="486"/>
      <c r="D458" s="486"/>
      <c r="E458" s="647"/>
      <c r="F458" s="647"/>
      <c r="G458" s="486"/>
      <c r="H458" s="486"/>
      <c r="I458" s="486"/>
      <c r="J458" s="486"/>
      <c r="K458" s="486"/>
      <c r="L458" s="487"/>
      <c r="M458" s="488"/>
      <c r="N458" s="486"/>
      <c r="O458" s="487"/>
      <c r="P458" s="486"/>
      <c r="Q458" s="357"/>
      <c r="R458" s="357"/>
      <c r="S458" s="486"/>
      <c r="T458" s="487"/>
      <c r="U458" s="487"/>
      <c r="V458" s="486"/>
      <c r="W458" s="486"/>
      <c r="X458" s="486"/>
      <c r="Y458" s="486"/>
      <c r="Z458" s="486"/>
      <c r="AA458" s="486"/>
      <c r="AB458" s="486"/>
      <c r="AC458" s="486"/>
      <c r="AD458" s="486"/>
      <c r="AE458" s="486"/>
      <c r="AF458" s="486"/>
      <c r="AG458" s="486"/>
      <c r="AH458" s="486"/>
      <c r="AI458" s="486"/>
      <c r="AJ458" s="486"/>
      <c r="AK458" s="486"/>
      <c r="AL458" s="486"/>
      <c r="AM458" s="486"/>
      <c r="AN458" s="486"/>
      <c r="AO458" s="486"/>
      <c r="AP458" s="486"/>
      <c r="AQ458" s="486"/>
      <c r="AR458" s="486"/>
      <c r="AS458" s="486"/>
      <c r="AT458" s="486"/>
      <c r="AU458" s="486"/>
      <c r="AV458" s="486"/>
      <c r="AW458" s="486"/>
      <c r="AX458" s="486"/>
      <c r="AY458" s="486"/>
      <c r="AZ458" s="486"/>
      <c r="BA458" s="486"/>
      <c r="BB458" s="486"/>
    </row>
    <row r="459" spans="2:54" ht="18" customHeight="1">
      <c r="B459" s="486"/>
      <c r="C459" s="486"/>
      <c r="D459" s="486"/>
      <c r="E459" s="647"/>
      <c r="F459" s="647"/>
      <c r="G459" s="486"/>
      <c r="H459" s="486"/>
      <c r="I459" s="486"/>
      <c r="J459" s="486"/>
      <c r="K459" s="486"/>
      <c r="L459" s="487"/>
      <c r="M459" s="488"/>
      <c r="N459" s="486"/>
      <c r="O459" s="487"/>
      <c r="P459" s="486"/>
      <c r="Q459" s="357"/>
      <c r="R459" s="357"/>
      <c r="S459" s="486"/>
      <c r="T459" s="487"/>
      <c r="U459" s="487"/>
      <c r="V459" s="486"/>
      <c r="W459" s="486"/>
      <c r="X459" s="486"/>
      <c r="Y459" s="486"/>
      <c r="Z459" s="486"/>
      <c r="AA459" s="486"/>
      <c r="AB459" s="486"/>
      <c r="AC459" s="486"/>
      <c r="AD459" s="486"/>
      <c r="AE459" s="486"/>
      <c r="AF459" s="486"/>
      <c r="AG459" s="486"/>
      <c r="AH459" s="486"/>
      <c r="AI459" s="486"/>
      <c r="AJ459" s="486"/>
      <c r="AK459" s="486"/>
      <c r="AL459" s="486"/>
      <c r="AM459" s="486"/>
      <c r="AN459" s="486"/>
      <c r="AO459" s="486"/>
      <c r="AP459" s="486"/>
      <c r="AQ459" s="486"/>
      <c r="AR459" s="486"/>
      <c r="AS459" s="486"/>
      <c r="AT459" s="486"/>
      <c r="AU459" s="486"/>
      <c r="AV459" s="486"/>
      <c r="AW459" s="486"/>
      <c r="AX459" s="486"/>
      <c r="AY459" s="486"/>
      <c r="AZ459" s="486"/>
      <c r="BA459" s="486"/>
      <c r="BB459" s="486"/>
    </row>
    <row r="460" spans="2:54" ht="18" customHeight="1">
      <c r="B460" s="486"/>
      <c r="C460" s="486"/>
      <c r="D460" s="486"/>
      <c r="E460" s="647"/>
      <c r="F460" s="647"/>
      <c r="G460" s="486"/>
      <c r="H460" s="486"/>
      <c r="I460" s="486"/>
      <c r="J460" s="486"/>
      <c r="K460" s="486"/>
      <c r="L460" s="487"/>
      <c r="M460" s="488"/>
      <c r="N460" s="486"/>
      <c r="O460" s="487"/>
      <c r="P460" s="486"/>
      <c r="Q460" s="357"/>
      <c r="R460" s="357"/>
      <c r="S460" s="486"/>
      <c r="T460" s="487"/>
      <c r="U460" s="487"/>
      <c r="V460" s="486"/>
      <c r="W460" s="486"/>
      <c r="X460" s="486"/>
      <c r="Y460" s="486"/>
      <c r="Z460" s="486"/>
      <c r="AA460" s="486"/>
      <c r="AB460" s="486"/>
      <c r="AC460" s="486"/>
      <c r="AD460" s="486"/>
      <c r="AE460" s="486"/>
      <c r="AF460" s="486"/>
      <c r="AG460" s="486"/>
      <c r="AH460" s="486"/>
      <c r="AI460" s="486"/>
      <c r="AJ460" s="486"/>
      <c r="AK460" s="486"/>
      <c r="AL460" s="486"/>
      <c r="AM460" s="486"/>
      <c r="AN460" s="486"/>
      <c r="AO460" s="486"/>
      <c r="AP460" s="486"/>
      <c r="AQ460" s="486"/>
      <c r="AR460" s="486"/>
      <c r="AS460" s="486"/>
      <c r="AT460" s="486"/>
      <c r="AU460" s="486"/>
      <c r="AV460" s="486"/>
      <c r="AW460" s="486"/>
      <c r="AX460" s="486"/>
      <c r="AY460" s="486"/>
      <c r="AZ460" s="486"/>
      <c r="BA460" s="486"/>
      <c r="BB460" s="486"/>
    </row>
    <row r="461" spans="2:54" ht="18" customHeight="1">
      <c r="B461" s="486"/>
      <c r="C461" s="486"/>
      <c r="D461" s="486"/>
      <c r="E461" s="647"/>
      <c r="F461" s="647"/>
      <c r="G461" s="486"/>
      <c r="H461" s="486"/>
      <c r="I461" s="486"/>
      <c r="J461" s="486"/>
      <c r="K461" s="486"/>
      <c r="L461" s="487"/>
      <c r="M461" s="488"/>
      <c r="N461" s="486"/>
      <c r="O461" s="487"/>
      <c r="P461" s="486"/>
      <c r="Q461" s="357"/>
      <c r="R461" s="357"/>
      <c r="S461" s="486"/>
      <c r="T461" s="487"/>
      <c r="U461" s="487"/>
      <c r="V461" s="486"/>
      <c r="W461" s="486"/>
      <c r="X461" s="486"/>
      <c r="Y461" s="486"/>
      <c r="Z461" s="486"/>
      <c r="AA461" s="486"/>
      <c r="AB461" s="486"/>
      <c r="AC461" s="486"/>
      <c r="AD461" s="486"/>
      <c r="AE461" s="486"/>
      <c r="AF461" s="486"/>
      <c r="AG461" s="486"/>
      <c r="AH461" s="486"/>
      <c r="AI461" s="486"/>
      <c r="AJ461" s="486"/>
      <c r="AK461" s="486"/>
      <c r="AL461" s="486"/>
      <c r="AM461" s="486"/>
      <c r="AN461" s="486"/>
      <c r="AO461" s="486"/>
      <c r="AP461" s="486"/>
      <c r="AQ461" s="486"/>
      <c r="AR461" s="486"/>
      <c r="AS461" s="486"/>
      <c r="AT461" s="486"/>
      <c r="AU461" s="486"/>
      <c r="AV461" s="486"/>
      <c r="AW461" s="486"/>
      <c r="AX461" s="486"/>
      <c r="AY461" s="486"/>
      <c r="AZ461" s="486"/>
      <c r="BA461" s="486"/>
      <c r="BB461" s="486"/>
    </row>
    <row r="462" spans="2:54" ht="18" customHeight="1">
      <c r="B462" s="486"/>
      <c r="C462" s="486"/>
      <c r="D462" s="486"/>
      <c r="E462" s="647"/>
      <c r="F462" s="647"/>
      <c r="G462" s="486"/>
      <c r="H462" s="486"/>
      <c r="I462" s="486"/>
      <c r="J462" s="486"/>
      <c r="K462" s="486"/>
      <c r="L462" s="487"/>
      <c r="M462" s="488"/>
      <c r="N462" s="486"/>
      <c r="O462" s="487"/>
      <c r="P462" s="486"/>
      <c r="Q462" s="357"/>
      <c r="R462" s="357"/>
      <c r="S462" s="486"/>
      <c r="T462" s="487"/>
      <c r="U462" s="487"/>
      <c r="V462" s="486"/>
      <c r="W462" s="486"/>
      <c r="X462" s="486"/>
      <c r="Y462" s="486"/>
      <c r="Z462" s="486"/>
      <c r="AA462" s="486"/>
      <c r="AB462" s="486"/>
      <c r="AC462" s="486"/>
      <c r="AD462" s="486"/>
      <c r="AE462" s="486"/>
      <c r="AF462" s="486"/>
      <c r="AG462" s="486"/>
      <c r="AH462" s="486"/>
      <c r="AI462" s="486"/>
      <c r="AJ462" s="486"/>
      <c r="AK462" s="486"/>
      <c r="AL462" s="486"/>
      <c r="AM462" s="486"/>
      <c r="AN462" s="486"/>
      <c r="AO462" s="486"/>
      <c r="AP462" s="486"/>
      <c r="AQ462" s="486"/>
      <c r="AR462" s="486"/>
      <c r="AS462" s="486"/>
      <c r="AT462" s="486"/>
      <c r="AU462" s="486"/>
      <c r="AV462" s="486"/>
      <c r="AW462" s="486"/>
      <c r="AX462" s="486"/>
      <c r="AY462" s="486"/>
      <c r="AZ462" s="486"/>
      <c r="BA462" s="486"/>
      <c r="BB462" s="486"/>
    </row>
    <row r="463" spans="2:54" ht="18" customHeight="1">
      <c r="B463" s="486"/>
      <c r="C463" s="486"/>
      <c r="D463" s="486"/>
      <c r="E463" s="647"/>
      <c r="F463" s="647"/>
      <c r="G463" s="486"/>
      <c r="H463" s="486"/>
      <c r="I463" s="486"/>
      <c r="J463" s="486"/>
      <c r="K463" s="486"/>
      <c r="L463" s="487"/>
      <c r="M463" s="488"/>
      <c r="N463" s="486"/>
      <c r="O463" s="487"/>
      <c r="P463" s="486"/>
      <c r="Q463" s="357"/>
      <c r="R463" s="357"/>
      <c r="S463" s="486"/>
      <c r="T463" s="487"/>
      <c r="U463" s="487"/>
      <c r="V463" s="486"/>
      <c r="W463" s="486"/>
      <c r="X463" s="486"/>
      <c r="Y463" s="486"/>
      <c r="Z463" s="486"/>
      <c r="AA463" s="486"/>
      <c r="AB463" s="486"/>
      <c r="AC463" s="486"/>
      <c r="AD463" s="486"/>
      <c r="AE463" s="486"/>
      <c r="AF463" s="486"/>
      <c r="AG463" s="486"/>
      <c r="AH463" s="486"/>
      <c r="AI463" s="486"/>
      <c r="AJ463" s="486"/>
      <c r="AK463" s="486"/>
      <c r="AL463" s="486"/>
      <c r="AM463" s="486"/>
      <c r="AN463" s="486"/>
      <c r="AO463" s="486"/>
      <c r="AP463" s="486"/>
      <c r="AQ463" s="486"/>
      <c r="AR463" s="486"/>
      <c r="AS463" s="486"/>
      <c r="AT463" s="486"/>
      <c r="AU463" s="486"/>
      <c r="AV463" s="486"/>
      <c r="AW463" s="486"/>
      <c r="AX463" s="486"/>
      <c r="AY463" s="486"/>
      <c r="AZ463" s="486"/>
      <c r="BA463" s="486"/>
      <c r="BB463" s="486"/>
    </row>
    <row r="464" spans="2:54" ht="18" customHeight="1">
      <c r="B464" s="486"/>
      <c r="C464" s="486"/>
      <c r="D464" s="486"/>
      <c r="E464" s="647"/>
      <c r="F464" s="647"/>
      <c r="G464" s="486"/>
      <c r="H464" s="486"/>
      <c r="I464" s="486"/>
      <c r="J464" s="486"/>
      <c r="K464" s="486"/>
      <c r="L464" s="487"/>
      <c r="M464" s="488"/>
      <c r="N464" s="486"/>
      <c r="O464" s="487"/>
      <c r="P464" s="486"/>
      <c r="Q464" s="357"/>
      <c r="R464" s="357"/>
      <c r="S464" s="486"/>
      <c r="T464" s="487"/>
      <c r="U464" s="487"/>
      <c r="V464" s="486"/>
      <c r="W464" s="486"/>
      <c r="X464" s="486"/>
      <c r="Y464" s="486"/>
      <c r="Z464" s="486"/>
      <c r="AA464" s="486"/>
      <c r="AB464" s="486"/>
      <c r="AC464" s="486"/>
      <c r="AD464" s="486"/>
      <c r="AE464" s="486"/>
      <c r="AF464" s="486"/>
      <c r="AG464" s="486"/>
      <c r="AH464" s="486"/>
      <c r="AI464" s="486"/>
      <c r="AJ464" s="486"/>
      <c r="AK464" s="486"/>
      <c r="AL464" s="486"/>
      <c r="AM464" s="486"/>
      <c r="AN464" s="486"/>
      <c r="AO464" s="486"/>
      <c r="AP464" s="486"/>
      <c r="AQ464" s="486"/>
      <c r="AR464" s="486"/>
      <c r="AS464" s="486"/>
      <c r="AT464" s="486"/>
      <c r="AU464" s="486"/>
      <c r="AV464" s="486"/>
      <c r="AW464" s="486"/>
      <c r="AX464" s="486"/>
      <c r="AY464" s="486"/>
      <c r="AZ464" s="486"/>
      <c r="BA464" s="486"/>
      <c r="BB464" s="486"/>
    </row>
    <row r="465" spans="2:54" ht="18" customHeight="1">
      <c r="B465" s="486"/>
      <c r="C465" s="486"/>
      <c r="D465" s="486"/>
      <c r="E465" s="647"/>
      <c r="F465" s="647"/>
      <c r="G465" s="486"/>
      <c r="H465" s="486"/>
      <c r="I465" s="486"/>
      <c r="J465" s="486"/>
      <c r="K465" s="486"/>
      <c r="L465" s="487"/>
      <c r="M465" s="488"/>
      <c r="N465" s="486"/>
      <c r="O465" s="487"/>
      <c r="P465" s="486"/>
      <c r="Q465" s="357"/>
      <c r="R465" s="357"/>
      <c r="S465" s="486"/>
      <c r="T465" s="487"/>
      <c r="U465" s="487"/>
      <c r="V465" s="486"/>
      <c r="W465" s="486"/>
      <c r="X465" s="486"/>
      <c r="Y465" s="486"/>
      <c r="Z465" s="486"/>
      <c r="AA465" s="486"/>
      <c r="AB465" s="486"/>
      <c r="AC465" s="486"/>
      <c r="AD465" s="486"/>
      <c r="AE465" s="486"/>
      <c r="AF465" s="486"/>
      <c r="AG465" s="486"/>
      <c r="AH465" s="486"/>
      <c r="AI465" s="486"/>
      <c r="AJ465" s="486"/>
      <c r="AK465" s="486"/>
      <c r="AL465" s="486"/>
      <c r="AM465" s="486"/>
      <c r="AN465" s="486"/>
      <c r="AO465" s="486"/>
      <c r="AP465" s="486"/>
      <c r="AQ465" s="486"/>
      <c r="AR465" s="486"/>
      <c r="AS465" s="486"/>
      <c r="AT465" s="486"/>
      <c r="AU465" s="486"/>
      <c r="AV465" s="486"/>
      <c r="AW465" s="486"/>
      <c r="AX465" s="486"/>
      <c r="AY465" s="486"/>
      <c r="AZ465" s="486"/>
      <c r="BA465" s="486"/>
      <c r="BB465" s="486"/>
    </row>
    <row r="466" spans="2:54" ht="18" customHeight="1">
      <c r="B466" s="486"/>
      <c r="C466" s="486"/>
      <c r="D466" s="486"/>
      <c r="E466" s="647"/>
      <c r="F466" s="647"/>
      <c r="G466" s="486"/>
      <c r="H466" s="486"/>
      <c r="I466" s="486"/>
      <c r="J466" s="486"/>
      <c r="K466" s="486"/>
      <c r="L466" s="487"/>
      <c r="M466" s="488"/>
      <c r="N466" s="486"/>
      <c r="O466" s="487"/>
      <c r="P466" s="486"/>
      <c r="Q466" s="357"/>
      <c r="R466" s="357"/>
      <c r="S466" s="486"/>
      <c r="T466" s="487"/>
      <c r="U466" s="487"/>
      <c r="V466" s="486"/>
      <c r="W466" s="486"/>
      <c r="X466" s="486"/>
      <c r="Y466" s="486"/>
      <c r="Z466" s="486"/>
      <c r="AA466" s="486"/>
      <c r="AB466" s="486"/>
      <c r="AC466" s="486"/>
      <c r="AD466" s="486"/>
      <c r="AE466" s="486"/>
      <c r="AF466" s="486"/>
      <c r="AG466" s="486"/>
      <c r="AH466" s="486"/>
      <c r="AI466" s="486"/>
      <c r="AJ466" s="486"/>
      <c r="AK466" s="486"/>
      <c r="AL466" s="486"/>
      <c r="AM466" s="486"/>
      <c r="AN466" s="486"/>
      <c r="AO466" s="486"/>
      <c r="AP466" s="486"/>
      <c r="AQ466" s="486"/>
      <c r="AR466" s="486"/>
      <c r="AS466" s="486"/>
      <c r="AT466" s="486"/>
      <c r="AU466" s="486"/>
      <c r="AV466" s="486"/>
      <c r="AW466" s="486"/>
      <c r="AX466" s="486"/>
      <c r="AY466" s="486"/>
      <c r="AZ466" s="486"/>
      <c r="BA466" s="486"/>
      <c r="BB466" s="486"/>
    </row>
    <row r="467" spans="2:54" ht="18" customHeight="1">
      <c r="B467" s="486"/>
      <c r="C467" s="486"/>
      <c r="D467" s="486"/>
      <c r="E467" s="647"/>
      <c r="F467" s="647"/>
      <c r="G467" s="486"/>
      <c r="H467" s="486"/>
      <c r="I467" s="486"/>
      <c r="J467" s="486"/>
      <c r="K467" s="486"/>
      <c r="L467" s="487"/>
      <c r="M467" s="488"/>
      <c r="N467" s="486"/>
      <c r="O467" s="487"/>
      <c r="P467" s="486"/>
      <c r="Q467" s="357"/>
      <c r="R467" s="357"/>
      <c r="S467" s="486"/>
      <c r="T467" s="487"/>
      <c r="U467" s="487"/>
      <c r="V467" s="486"/>
      <c r="W467" s="486"/>
      <c r="X467" s="486"/>
      <c r="Y467" s="486"/>
      <c r="Z467" s="486"/>
      <c r="AA467" s="486"/>
      <c r="AB467" s="486"/>
      <c r="AC467" s="486"/>
      <c r="AD467" s="486"/>
      <c r="AE467" s="486"/>
      <c r="AF467" s="486"/>
      <c r="AG467" s="486"/>
      <c r="AH467" s="486"/>
      <c r="AI467" s="486"/>
      <c r="AJ467" s="486"/>
      <c r="AK467" s="486"/>
      <c r="AL467" s="486"/>
      <c r="AM467" s="486"/>
      <c r="AN467" s="486"/>
      <c r="AO467" s="486"/>
      <c r="AP467" s="486"/>
      <c r="AQ467" s="486"/>
      <c r="AR467" s="486"/>
      <c r="AS467" s="486"/>
      <c r="AT467" s="486"/>
      <c r="AU467" s="486"/>
      <c r="AV467" s="486"/>
      <c r="AW467" s="486"/>
      <c r="AX467" s="486"/>
      <c r="AY467" s="486"/>
      <c r="AZ467" s="486"/>
      <c r="BA467" s="486"/>
      <c r="BB467" s="486"/>
    </row>
    <row r="468" spans="2:54" ht="18" customHeight="1">
      <c r="B468" s="486"/>
      <c r="C468" s="486"/>
      <c r="D468" s="486"/>
      <c r="E468" s="647"/>
      <c r="F468" s="647"/>
      <c r="G468" s="486"/>
      <c r="H468" s="486"/>
      <c r="I468" s="486"/>
      <c r="J468" s="486"/>
      <c r="K468" s="486"/>
      <c r="L468" s="487"/>
      <c r="M468" s="488"/>
      <c r="N468" s="486"/>
      <c r="O468" s="487"/>
      <c r="P468" s="486"/>
      <c r="Q468" s="357"/>
      <c r="R468" s="357"/>
      <c r="S468" s="486"/>
      <c r="T468" s="487"/>
      <c r="U468" s="487"/>
      <c r="V468" s="486"/>
      <c r="W468" s="486"/>
      <c r="X468" s="486"/>
      <c r="Y468" s="486"/>
      <c r="Z468" s="486"/>
      <c r="AA468" s="486"/>
      <c r="AB468" s="486"/>
      <c r="AC468" s="486"/>
      <c r="AD468" s="486"/>
      <c r="AE468" s="486"/>
      <c r="AF468" s="486"/>
      <c r="AG468" s="486"/>
      <c r="AH468" s="486"/>
      <c r="AI468" s="486"/>
      <c r="AJ468" s="486"/>
      <c r="AK468" s="486"/>
      <c r="AL468" s="486"/>
      <c r="AM468" s="486"/>
      <c r="AN468" s="486"/>
      <c r="AO468" s="486"/>
      <c r="AP468" s="486"/>
      <c r="AQ468" s="486"/>
      <c r="AR468" s="486"/>
      <c r="AS468" s="486"/>
      <c r="AT468" s="486"/>
      <c r="AU468" s="486"/>
      <c r="AV468" s="486"/>
      <c r="AW468" s="486"/>
      <c r="AX468" s="486"/>
      <c r="AY468" s="486"/>
      <c r="AZ468" s="486"/>
      <c r="BA468" s="486"/>
      <c r="BB468" s="486"/>
    </row>
    <row r="469" spans="2:54" ht="18" customHeight="1">
      <c r="B469" s="486"/>
      <c r="C469" s="486"/>
      <c r="D469" s="486"/>
      <c r="E469" s="647"/>
      <c r="F469" s="647"/>
      <c r="G469" s="486"/>
      <c r="H469" s="486"/>
      <c r="I469" s="486"/>
      <c r="J469" s="486"/>
      <c r="K469" s="486"/>
      <c r="L469" s="487"/>
      <c r="M469" s="488"/>
      <c r="N469" s="486"/>
      <c r="O469" s="487"/>
      <c r="P469" s="486"/>
      <c r="Q469" s="357"/>
      <c r="R469" s="357"/>
      <c r="S469" s="486"/>
      <c r="T469" s="487"/>
      <c r="U469" s="487"/>
      <c r="V469" s="486"/>
      <c r="W469" s="486"/>
      <c r="X469" s="486"/>
      <c r="Y469" s="486"/>
      <c r="Z469" s="486"/>
      <c r="AA469" s="486"/>
      <c r="AB469" s="486"/>
      <c r="AC469" s="486"/>
      <c r="AD469" s="486"/>
      <c r="AE469" s="486"/>
      <c r="AF469" s="486"/>
      <c r="AG469" s="486"/>
      <c r="AH469" s="486"/>
      <c r="AI469" s="486"/>
      <c r="AJ469" s="486"/>
      <c r="AK469" s="486"/>
      <c r="AL469" s="486"/>
      <c r="AM469" s="486"/>
      <c r="AN469" s="486"/>
      <c r="AO469" s="486"/>
      <c r="AP469" s="486"/>
      <c r="AQ469" s="486"/>
      <c r="AR469" s="486"/>
      <c r="AS469" s="486"/>
      <c r="AT469" s="486"/>
      <c r="AU469" s="486"/>
      <c r="AV469" s="486"/>
      <c r="AW469" s="486"/>
      <c r="AX469" s="486"/>
      <c r="AY469" s="486"/>
      <c r="AZ469" s="486"/>
      <c r="BA469" s="486"/>
      <c r="BB469" s="486"/>
    </row>
    <row r="470" spans="2:54" ht="18" customHeight="1">
      <c r="B470" s="486"/>
      <c r="C470" s="486"/>
      <c r="D470" s="486"/>
      <c r="E470" s="647"/>
      <c r="F470" s="647"/>
      <c r="G470" s="486"/>
      <c r="H470" s="486"/>
      <c r="I470" s="486"/>
      <c r="J470" s="486"/>
      <c r="K470" s="486"/>
      <c r="L470" s="487"/>
      <c r="M470" s="488"/>
      <c r="N470" s="486"/>
      <c r="O470" s="487"/>
      <c r="P470" s="486"/>
      <c r="Q470" s="357"/>
      <c r="R470" s="357"/>
      <c r="S470" s="486"/>
      <c r="T470" s="487"/>
      <c r="U470" s="487"/>
      <c r="V470" s="486"/>
      <c r="W470" s="486"/>
      <c r="X470" s="486"/>
      <c r="Y470" s="486"/>
      <c r="Z470" s="486"/>
      <c r="AA470" s="486"/>
      <c r="AB470" s="486"/>
      <c r="AC470" s="486"/>
      <c r="AD470" s="486"/>
      <c r="AE470" s="486"/>
      <c r="AF470" s="486"/>
      <c r="AG470" s="486"/>
      <c r="AH470" s="486"/>
      <c r="AI470" s="486"/>
      <c r="AJ470" s="486"/>
      <c r="AK470" s="486"/>
      <c r="AL470" s="486"/>
      <c r="AM470" s="486"/>
      <c r="AN470" s="486"/>
      <c r="AO470" s="486"/>
      <c r="AP470" s="486"/>
      <c r="AQ470" s="486"/>
      <c r="AR470" s="486"/>
      <c r="AS470" s="486"/>
      <c r="AT470" s="486"/>
      <c r="AU470" s="486"/>
      <c r="AV470" s="486"/>
      <c r="AW470" s="486"/>
      <c r="AX470" s="486"/>
      <c r="AY470" s="486"/>
      <c r="AZ470" s="486"/>
      <c r="BA470" s="486"/>
      <c r="BB470" s="486"/>
    </row>
    <row r="471" spans="2:54" ht="18" customHeight="1">
      <c r="B471" s="486"/>
      <c r="C471" s="486"/>
      <c r="D471" s="486"/>
      <c r="E471" s="647"/>
      <c r="F471" s="647"/>
      <c r="G471" s="486"/>
      <c r="H471" s="486"/>
      <c r="I471" s="486"/>
      <c r="J471" s="486"/>
      <c r="K471" s="486"/>
      <c r="L471" s="487"/>
      <c r="M471" s="488"/>
      <c r="N471" s="486"/>
      <c r="O471" s="487"/>
      <c r="P471" s="486"/>
      <c r="Q471" s="357"/>
      <c r="R471" s="357"/>
      <c r="S471" s="486"/>
      <c r="T471" s="487"/>
      <c r="U471" s="487"/>
      <c r="V471" s="486"/>
      <c r="W471" s="486"/>
      <c r="X471" s="486"/>
      <c r="Y471" s="486"/>
      <c r="Z471" s="486"/>
      <c r="AA471" s="486"/>
      <c r="AB471" s="486"/>
      <c r="AC471" s="486"/>
      <c r="AD471" s="486"/>
      <c r="AE471" s="486"/>
      <c r="AF471" s="486"/>
      <c r="AG471" s="486"/>
      <c r="AH471" s="486"/>
      <c r="AI471" s="486"/>
      <c r="AJ471" s="486"/>
      <c r="AK471" s="486"/>
      <c r="AL471" s="486"/>
      <c r="AM471" s="486"/>
      <c r="AN471" s="486"/>
      <c r="AO471" s="486"/>
      <c r="AP471" s="486"/>
      <c r="AQ471" s="486"/>
      <c r="AR471" s="486"/>
      <c r="AS471" s="486"/>
      <c r="AT471" s="486"/>
      <c r="AU471" s="486"/>
      <c r="AV471" s="486"/>
      <c r="AW471" s="486"/>
      <c r="AX471" s="486"/>
      <c r="AY471" s="486"/>
      <c r="AZ471" s="486"/>
      <c r="BA471" s="486"/>
      <c r="BB471" s="486"/>
    </row>
    <row r="472" spans="2:54" ht="18" customHeight="1">
      <c r="B472" s="486"/>
      <c r="C472" s="486"/>
      <c r="D472" s="486"/>
      <c r="E472" s="647"/>
      <c r="F472" s="647"/>
      <c r="G472" s="486"/>
      <c r="H472" s="486"/>
      <c r="I472" s="486"/>
      <c r="J472" s="486"/>
      <c r="K472" s="486"/>
      <c r="L472" s="487"/>
      <c r="M472" s="488"/>
      <c r="N472" s="486"/>
      <c r="O472" s="487"/>
      <c r="P472" s="486"/>
      <c r="Q472" s="357"/>
      <c r="R472" s="357"/>
      <c r="S472" s="486"/>
      <c r="T472" s="487"/>
      <c r="U472" s="487"/>
      <c r="V472" s="486"/>
      <c r="W472" s="486"/>
      <c r="X472" s="486"/>
      <c r="Y472" s="486"/>
      <c r="Z472" s="486"/>
      <c r="AA472" s="486"/>
      <c r="AB472" s="486"/>
      <c r="AC472" s="486"/>
      <c r="AD472" s="486"/>
      <c r="AE472" s="486"/>
      <c r="AF472" s="486"/>
      <c r="AG472" s="486"/>
      <c r="AH472" s="486"/>
      <c r="AI472" s="486"/>
      <c r="AJ472" s="486"/>
      <c r="AK472" s="486"/>
      <c r="AL472" s="486"/>
      <c r="AM472" s="486"/>
      <c r="AN472" s="486"/>
      <c r="AO472" s="486"/>
      <c r="AP472" s="486"/>
      <c r="AQ472" s="486"/>
      <c r="AR472" s="486"/>
      <c r="AS472" s="486"/>
      <c r="AT472" s="486"/>
      <c r="AU472" s="486"/>
      <c r="AV472" s="486"/>
      <c r="AW472" s="486"/>
      <c r="AX472" s="486"/>
      <c r="AY472" s="486"/>
      <c r="AZ472" s="486"/>
      <c r="BA472" s="486"/>
      <c r="BB472" s="486"/>
    </row>
    <row r="473" spans="2:54" ht="18" customHeight="1">
      <c r="B473" s="486"/>
      <c r="C473" s="486"/>
      <c r="D473" s="486"/>
      <c r="E473" s="647"/>
      <c r="F473" s="647"/>
      <c r="G473" s="486"/>
      <c r="H473" s="486"/>
      <c r="I473" s="486"/>
      <c r="J473" s="486"/>
      <c r="K473" s="486"/>
      <c r="L473" s="487"/>
      <c r="M473" s="488"/>
      <c r="N473" s="486"/>
      <c r="O473" s="487"/>
      <c r="P473" s="486"/>
      <c r="Q473" s="357"/>
      <c r="R473" s="357"/>
      <c r="S473" s="486"/>
      <c r="T473" s="487"/>
      <c r="U473" s="487"/>
      <c r="V473" s="486"/>
      <c r="W473" s="486"/>
      <c r="X473" s="486"/>
      <c r="Y473" s="486"/>
      <c r="Z473" s="486"/>
      <c r="AA473" s="486"/>
      <c r="AB473" s="486"/>
      <c r="AC473" s="486"/>
      <c r="AD473" s="486"/>
      <c r="AE473" s="486"/>
      <c r="AF473" s="486"/>
      <c r="AG473" s="486"/>
      <c r="AH473" s="486"/>
      <c r="AI473" s="486"/>
      <c r="AJ473" s="486"/>
      <c r="AK473" s="486"/>
      <c r="AL473" s="486"/>
      <c r="AM473" s="486"/>
      <c r="AN473" s="486"/>
      <c r="AO473" s="486"/>
      <c r="AP473" s="486"/>
      <c r="AQ473" s="486"/>
      <c r="AR473" s="486"/>
      <c r="AS473" s="486"/>
      <c r="AT473" s="486"/>
      <c r="AU473" s="486"/>
      <c r="AV473" s="486"/>
      <c r="AW473" s="486"/>
      <c r="AX473" s="486"/>
      <c r="AY473" s="486"/>
      <c r="AZ473" s="486"/>
      <c r="BA473" s="486"/>
      <c r="BB473" s="486"/>
    </row>
    <row r="474" spans="2:54" ht="18" customHeight="1">
      <c r="B474" s="486"/>
      <c r="C474" s="486"/>
      <c r="D474" s="486"/>
      <c r="E474" s="647"/>
      <c r="F474" s="647"/>
      <c r="G474" s="486"/>
      <c r="H474" s="486"/>
      <c r="I474" s="486"/>
      <c r="J474" s="486"/>
      <c r="K474" s="486"/>
      <c r="L474" s="487"/>
      <c r="M474" s="488"/>
      <c r="N474" s="486"/>
      <c r="O474" s="487"/>
      <c r="P474" s="486"/>
      <c r="Q474" s="357"/>
      <c r="R474" s="357"/>
      <c r="S474" s="486"/>
      <c r="T474" s="487"/>
      <c r="U474" s="487"/>
      <c r="V474" s="486"/>
      <c r="W474" s="486"/>
      <c r="X474" s="486"/>
      <c r="Y474" s="486"/>
      <c r="Z474" s="486"/>
      <c r="AA474" s="486"/>
      <c r="AB474" s="486"/>
      <c r="AC474" s="486"/>
      <c r="AD474" s="486"/>
      <c r="AE474" s="486"/>
      <c r="AF474" s="486"/>
      <c r="AG474" s="486"/>
      <c r="AH474" s="486"/>
      <c r="AI474" s="486"/>
      <c r="AJ474" s="486"/>
      <c r="AK474" s="486"/>
      <c r="AL474" s="486"/>
      <c r="AM474" s="486"/>
      <c r="AN474" s="486"/>
      <c r="AO474" s="486"/>
      <c r="AP474" s="486"/>
      <c r="AQ474" s="486"/>
      <c r="AR474" s="486"/>
      <c r="AS474" s="486"/>
      <c r="AT474" s="486"/>
      <c r="AU474" s="486"/>
      <c r="AV474" s="486"/>
      <c r="AW474" s="486"/>
      <c r="AX474" s="486"/>
      <c r="AY474" s="486"/>
      <c r="AZ474" s="486"/>
      <c r="BA474" s="486"/>
      <c r="BB474" s="486"/>
    </row>
    <row r="475" spans="2:54" ht="18" customHeight="1">
      <c r="B475" s="486"/>
      <c r="C475" s="486"/>
      <c r="D475" s="486"/>
      <c r="E475" s="647"/>
      <c r="F475" s="647"/>
      <c r="G475" s="486"/>
      <c r="H475" s="486"/>
      <c r="I475" s="486"/>
      <c r="J475" s="486"/>
      <c r="K475" s="486"/>
      <c r="L475" s="487"/>
      <c r="M475" s="488"/>
      <c r="N475" s="486"/>
      <c r="O475" s="487"/>
      <c r="P475" s="486"/>
      <c r="Q475" s="357"/>
      <c r="R475" s="357"/>
      <c r="S475" s="486"/>
      <c r="T475" s="487"/>
      <c r="U475" s="487"/>
      <c r="V475" s="486"/>
      <c r="W475" s="486"/>
      <c r="X475" s="486"/>
      <c r="Y475" s="486"/>
      <c r="Z475" s="486"/>
      <c r="AA475" s="486"/>
      <c r="AB475" s="486"/>
      <c r="AC475" s="486"/>
      <c r="AD475" s="486"/>
      <c r="AE475" s="486"/>
      <c r="AF475" s="486"/>
      <c r="AG475" s="486"/>
      <c r="AH475" s="486"/>
      <c r="AI475" s="486"/>
      <c r="AJ475" s="486"/>
      <c r="AK475" s="486"/>
      <c r="AL475" s="486"/>
      <c r="AM475" s="486"/>
      <c r="AN475" s="486"/>
      <c r="AO475" s="486"/>
      <c r="AP475" s="486"/>
      <c r="AQ475" s="486"/>
      <c r="AR475" s="486"/>
      <c r="AS475" s="486"/>
      <c r="AT475" s="486"/>
      <c r="AU475" s="486"/>
      <c r="AV475" s="486"/>
      <c r="AW475" s="486"/>
      <c r="AX475" s="486"/>
      <c r="AY475" s="486"/>
      <c r="AZ475" s="486"/>
      <c r="BA475" s="486"/>
      <c r="BB475" s="486"/>
    </row>
    <row r="476" spans="2:54" ht="18" customHeight="1">
      <c r="B476" s="486"/>
      <c r="C476" s="486"/>
      <c r="D476" s="486"/>
      <c r="E476" s="647"/>
      <c r="F476" s="647"/>
      <c r="G476" s="486"/>
      <c r="H476" s="486"/>
      <c r="I476" s="486"/>
      <c r="J476" s="486"/>
      <c r="K476" s="486"/>
      <c r="L476" s="487"/>
      <c r="M476" s="488"/>
      <c r="N476" s="486"/>
      <c r="O476" s="487"/>
      <c r="P476" s="486"/>
      <c r="Q476" s="357"/>
      <c r="R476" s="357"/>
      <c r="S476" s="486"/>
      <c r="T476" s="487"/>
      <c r="U476" s="487"/>
      <c r="V476" s="486"/>
      <c r="W476" s="486"/>
      <c r="X476" s="486"/>
      <c r="Y476" s="486"/>
      <c r="Z476" s="486"/>
      <c r="AA476" s="486"/>
      <c r="AB476" s="486"/>
      <c r="AC476" s="486"/>
      <c r="AD476" s="486"/>
      <c r="AE476" s="486"/>
      <c r="AF476" s="486"/>
      <c r="AG476" s="486"/>
      <c r="AH476" s="486"/>
      <c r="AI476" s="486"/>
      <c r="AJ476" s="486"/>
      <c r="AK476" s="486"/>
      <c r="AL476" s="486"/>
      <c r="AM476" s="486"/>
      <c r="AN476" s="486"/>
      <c r="AO476" s="486"/>
      <c r="AP476" s="486"/>
      <c r="AQ476" s="486"/>
      <c r="AR476" s="486"/>
      <c r="AS476" s="486"/>
      <c r="AT476" s="486"/>
      <c r="AU476" s="486"/>
      <c r="AV476" s="486"/>
      <c r="AW476" s="486"/>
      <c r="AX476" s="486"/>
      <c r="AY476" s="486"/>
      <c r="AZ476" s="486"/>
      <c r="BA476" s="486"/>
      <c r="BB476" s="486"/>
    </row>
    <row r="477" spans="2:54" ht="18" customHeight="1">
      <c r="B477" s="486"/>
      <c r="C477" s="486"/>
      <c r="D477" s="486"/>
      <c r="E477" s="647"/>
      <c r="F477" s="647"/>
      <c r="G477" s="486"/>
      <c r="H477" s="486"/>
      <c r="I477" s="486"/>
      <c r="J477" s="486"/>
      <c r="K477" s="486"/>
      <c r="L477" s="487"/>
      <c r="M477" s="488"/>
      <c r="N477" s="486"/>
      <c r="O477" s="487"/>
      <c r="P477" s="486"/>
      <c r="Q477" s="357"/>
      <c r="R477" s="357"/>
      <c r="S477" s="486"/>
      <c r="T477" s="487"/>
      <c r="U477" s="487"/>
      <c r="V477" s="486"/>
      <c r="W477" s="486"/>
      <c r="X477" s="486"/>
      <c r="Y477" s="486"/>
      <c r="Z477" s="486"/>
      <c r="AA477" s="486"/>
      <c r="AB477" s="486"/>
      <c r="AC477" s="486"/>
      <c r="AD477" s="486"/>
      <c r="AE477" s="486"/>
      <c r="AF477" s="486"/>
      <c r="AG477" s="486"/>
      <c r="AH477" s="486"/>
      <c r="AI477" s="486"/>
      <c r="AJ477" s="486"/>
      <c r="AK477" s="486"/>
      <c r="AL477" s="486"/>
      <c r="AM477" s="486"/>
      <c r="AN477" s="486"/>
      <c r="AO477" s="486"/>
      <c r="AP477" s="486"/>
      <c r="AQ477" s="486"/>
      <c r="AR477" s="486"/>
      <c r="AS477" s="486"/>
      <c r="AT477" s="486"/>
      <c r="AU477" s="486"/>
      <c r="AV477" s="486"/>
      <c r="AW477" s="486"/>
      <c r="AX477" s="486"/>
      <c r="AY477" s="486"/>
      <c r="AZ477" s="486"/>
      <c r="BA477" s="486"/>
      <c r="BB477" s="486"/>
    </row>
    <row r="478" spans="2:54" ht="18" customHeight="1">
      <c r="B478" s="486"/>
      <c r="C478" s="486"/>
      <c r="D478" s="486"/>
      <c r="E478" s="647"/>
      <c r="F478" s="647"/>
      <c r="G478" s="486"/>
      <c r="H478" s="486"/>
      <c r="I478" s="486"/>
      <c r="J478" s="486"/>
      <c r="K478" s="486"/>
      <c r="L478" s="487"/>
      <c r="M478" s="488"/>
      <c r="N478" s="486"/>
      <c r="O478" s="487"/>
      <c r="P478" s="486"/>
      <c r="Q478" s="357"/>
      <c r="R478" s="357"/>
      <c r="S478" s="486"/>
      <c r="T478" s="487"/>
      <c r="U478" s="487"/>
      <c r="V478" s="486"/>
      <c r="W478" s="486"/>
      <c r="X478" s="486"/>
      <c r="Y478" s="486"/>
      <c r="Z478" s="486"/>
      <c r="AA478" s="486"/>
      <c r="AB478" s="486"/>
      <c r="AC478" s="486"/>
      <c r="AD478" s="486"/>
      <c r="AE478" s="486"/>
      <c r="AF478" s="486"/>
      <c r="AG478" s="486"/>
      <c r="AH478" s="486"/>
      <c r="AI478" s="486"/>
      <c r="AJ478" s="486"/>
      <c r="AK478" s="486"/>
      <c r="AL478" s="486"/>
      <c r="AM478" s="486"/>
      <c r="AN478" s="486"/>
      <c r="AO478" s="486"/>
      <c r="AP478" s="486"/>
      <c r="AQ478" s="486"/>
      <c r="AR478" s="486"/>
      <c r="AS478" s="486"/>
      <c r="AT478" s="486"/>
      <c r="AU478" s="486"/>
      <c r="AV478" s="486"/>
      <c r="AW478" s="486"/>
      <c r="AX478" s="486"/>
      <c r="AY478" s="486"/>
      <c r="AZ478" s="486"/>
      <c r="BA478" s="486"/>
      <c r="BB478" s="486"/>
    </row>
    <row r="479" spans="2:54" ht="18" customHeight="1">
      <c r="B479" s="486"/>
      <c r="C479" s="486"/>
      <c r="D479" s="486"/>
      <c r="E479" s="647"/>
      <c r="F479" s="647"/>
      <c r="G479" s="486"/>
      <c r="H479" s="486"/>
      <c r="I479" s="486"/>
      <c r="J479" s="486"/>
      <c r="K479" s="486"/>
      <c r="L479" s="487"/>
      <c r="M479" s="488"/>
      <c r="N479" s="486"/>
      <c r="O479" s="487"/>
      <c r="P479" s="486"/>
      <c r="Q479" s="357"/>
      <c r="R479" s="357"/>
      <c r="S479" s="486"/>
      <c r="T479" s="487"/>
      <c r="U479" s="487"/>
      <c r="V479" s="486"/>
      <c r="W479" s="486"/>
      <c r="X479" s="486"/>
      <c r="Y479" s="486"/>
      <c r="Z479" s="486"/>
      <c r="AA479" s="486"/>
      <c r="AB479" s="486"/>
      <c r="AC479" s="486"/>
      <c r="AD479" s="486"/>
      <c r="AE479" s="486"/>
      <c r="AF479" s="486"/>
      <c r="AG479" s="486"/>
      <c r="AH479" s="486"/>
      <c r="AI479" s="486"/>
      <c r="AJ479" s="486"/>
      <c r="AK479" s="486"/>
      <c r="AL479" s="486"/>
      <c r="AM479" s="486"/>
      <c r="AN479" s="486"/>
      <c r="AO479" s="486"/>
      <c r="AP479" s="486"/>
      <c r="AQ479" s="486"/>
      <c r="AR479" s="486"/>
      <c r="AS479" s="486"/>
      <c r="AT479" s="486"/>
      <c r="AU479" s="486"/>
      <c r="AV479" s="486"/>
      <c r="AW479" s="486"/>
      <c r="AX479" s="486"/>
      <c r="AY479" s="486"/>
      <c r="AZ479" s="486"/>
      <c r="BA479" s="486"/>
      <c r="BB479" s="486"/>
    </row>
    <row r="480" spans="2:54" ht="18" customHeight="1">
      <c r="B480" s="486"/>
      <c r="C480" s="486"/>
      <c r="D480" s="486"/>
      <c r="E480" s="647"/>
      <c r="F480" s="647"/>
      <c r="G480" s="486"/>
      <c r="H480" s="486"/>
      <c r="I480" s="486"/>
      <c r="J480" s="486"/>
      <c r="K480" s="486"/>
      <c r="L480" s="487"/>
      <c r="M480" s="488"/>
      <c r="N480" s="486"/>
      <c r="O480" s="487"/>
      <c r="P480" s="486"/>
      <c r="Q480" s="357"/>
      <c r="R480" s="357"/>
      <c r="S480" s="486"/>
      <c r="T480" s="487"/>
      <c r="U480" s="487"/>
      <c r="V480" s="486"/>
      <c r="W480" s="486"/>
      <c r="X480" s="486"/>
      <c r="Y480" s="486"/>
      <c r="Z480" s="486"/>
      <c r="AA480" s="486"/>
      <c r="AB480" s="486"/>
      <c r="AC480" s="486"/>
      <c r="AD480" s="486"/>
      <c r="AE480" s="486"/>
      <c r="AF480" s="486"/>
      <c r="AG480" s="486"/>
      <c r="AH480" s="486"/>
      <c r="AI480" s="486"/>
      <c r="AJ480" s="486"/>
      <c r="AK480" s="486"/>
      <c r="AL480" s="486"/>
      <c r="AM480" s="486"/>
      <c r="AN480" s="486"/>
      <c r="AO480" s="486"/>
      <c r="AP480" s="486"/>
      <c r="AQ480" s="486"/>
      <c r="AR480" s="486"/>
      <c r="AS480" s="486"/>
      <c r="AT480" s="486"/>
      <c r="AU480" s="486"/>
      <c r="AV480" s="486"/>
      <c r="AW480" s="486"/>
      <c r="AX480" s="486"/>
      <c r="AY480" s="486"/>
      <c r="AZ480" s="486"/>
      <c r="BA480" s="486"/>
      <c r="BB480" s="486"/>
    </row>
    <row r="481" spans="2:54" ht="18" customHeight="1">
      <c r="B481" s="486"/>
      <c r="C481" s="486"/>
      <c r="D481" s="486"/>
      <c r="E481" s="647"/>
      <c r="F481" s="647"/>
      <c r="G481" s="486"/>
      <c r="H481" s="486"/>
      <c r="I481" s="486"/>
      <c r="J481" s="486"/>
      <c r="K481" s="486"/>
      <c r="L481" s="487"/>
      <c r="M481" s="488"/>
      <c r="N481" s="486"/>
      <c r="O481" s="487"/>
      <c r="P481" s="486"/>
      <c r="Q481" s="357"/>
      <c r="R481" s="357"/>
      <c r="S481" s="486"/>
      <c r="T481" s="487"/>
      <c r="U481" s="487"/>
      <c r="V481" s="486"/>
      <c r="W481" s="486"/>
      <c r="X481" s="486"/>
      <c r="Y481" s="486"/>
      <c r="Z481" s="486"/>
      <c r="AA481" s="486"/>
      <c r="AB481" s="486"/>
      <c r="AC481" s="486"/>
      <c r="AD481" s="486"/>
      <c r="AE481" s="486"/>
      <c r="AF481" s="486"/>
      <c r="AG481" s="486"/>
      <c r="AH481" s="486"/>
      <c r="AI481" s="486"/>
      <c r="AJ481" s="486"/>
      <c r="AK481" s="486"/>
      <c r="AL481" s="486"/>
      <c r="AM481" s="486"/>
      <c r="AN481" s="486"/>
      <c r="AO481" s="486"/>
      <c r="AP481" s="486"/>
      <c r="AQ481" s="486"/>
      <c r="AR481" s="486"/>
      <c r="AS481" s="486"/>
      <c r="AT481" s="486"/>
      <c r="AU481" s="486"/>
      <c r="AV481" s="486"/>
      <c r="AW481" s="486"/>
      <c r="AX481" s="486"/>
      <c r="AY481" s="486"/>
      <c r="AZ481" s="486"/>
      <c r="BA481" s="486"/>
      <c r="BB481" s="486"/>
    </row>
    <row r="482" spans="2:54" ht="18" customHeight="1">
      <c r="B482" s="486"/>
      <c r="C482" s="486"/>
      <c r="D482" s="486"/>
      <c r="E482" s="647"/>
      <c r="F482" s="647"/>
      <c r="G482" s="486"/>
      <c r="H482" s="486"/>
      <c r="I482" s="486"/>
      <c r="J482" s="486"/>
      <c r="K482" s="486"/>
      <c r="L482" s="487"/>
      <c r="M482" s="488"/>
      <c r="N482" s="486"/>
      <c r="O482" s="487"/>
      <c r="P482" s="486"/>
      <c r="Q482" s="357"/>
      <c r="R482" s="357"/>
      <c r="S482" s="486"/>
      <c r="T482" s="487"/>
      <c r="U482" s="487"/>
      <c r="V482" s="486"/>
      <c r="W482" s="486"/>
      <c r="X482" s="486"/>
      <c r="Y482" s="486"/>
      <c r="Z482" s="486"/>
      <c r="AA482" s="486"/>
      <c r="AB482" s="486"/>
      <c r="AC482" s="486"/>
      <c r="AD482" s="486"/>
      <c r="AE482" s="486"/>
      <c r="AF482" s="486"/>
      <c r="AG482" s="486"/>
      <c r="AH482" s="486"/>
      <c r="AI482" s="486"/>
      <c r="AJ482" s="486"/>
      <c r="AK482" s="486"/>
      <c r="AL482" s="486"/>
      <c r="AM482" s="486"/>
      <c r="AN482" s="486"/>
      <c r="AO482" s="486"/>
      <c r="AP482" s="486"/>
      <c r="AQ482" s="486"/>
      <c r="AR482" s="486"/>
      <c r="AS482" s="486"/>
      <c r="AT482" s="486"/>
      <c r="AU482" s="486"/>
      <c r="AV482" s="486"/>
      <c r="AW482" s="486"/>
      <c r="AX482" s="486"/>
      <c r="AY482" s="486"/>
      <c r="AZ482" s="486"/>
      <c r="BA482" s="486"/>
      <c r="BB482" s="486"/>
    </row>
    <row r="483" spans="2:54" ht="18" customHeight="1">
      <c r="B483" s="486"/>
      <c r="C483" s="486"/>
      <c r="D483" s="486"/>
      <c r="E483" s="647"/>
      <c r="F483" s="647"/>
      <c r="G483" s="486"/>
      <c r="H483" s="486"/>
      <c r="I483" s="486"/>
      <c r="J483" s="486"/>
      <c r="K483" s="486"/>
      <c r="L483" s="487"/>
      <c r="M483" s="488"/>
      <c r="N483" s="486"/>
      <c r="O483" s="487"/>
      <c r="P483" s="486"/>
      <c r="Q483" s="357"/>
      <c r="R483" s="357"/>
      <c r="S483" s="486"/>
      <c r="T483" s="487"/>
      <c r="U483" s="487"/>
      <c r="V483" s="486"/>
      <c r="W483" s="486"/>
      <c r="X483" s="486"/>
      <c r="Y483" s="486"/>
      <c r="Z483" s="486"/>
      <c r="AA483" s="486"/>
      <c r="AB483" s="486"/>
      <c r="AC483" s="486"/>
      <c r="AD483" s="486"/>
      <c r="AE483" s="486"/>
      <c r="AF483" s="486"/>
      <c r="AG483" s="486"/>
      <c r="AH483" s="486"/>
      <c r="AI483" s="486"/>
      <c r="AJ483" s="486"/>
      <c r="AK483" s="486"/>
      <c r="AL483" s="486"/>
      <c r="AM483" s="486"/>
      <c r="AN483" s="486"/>
      <c r="AO483" s="486"/>
      <c r="AP483" s="486"/>
      <c r="AQ483" s="486"/>
      <c r="AR483" s="486"/>
      <c r="AS483" s="486"/>
      <c r="AT483" s="486"/>
      <c r="AU483" s="486"/>
      <c r="AV483" s="486"/>
      <c r="AW483" s="486"/>
      <c r="AX483" s="486"/>
      <c r="AY483" s="486"/>
      <c r="AZ483" s="486"/>
      <c r="BA483" s="486"/>
      <c r="BB483" s="486"/>
    </row>
    <row r="484" spans="2:54" ht="18" customHeight="1">
      <c r="B484" s="486"/>
      <c r="C484" s="486"/>
      <c r="D484" s="486"/>
      <c r="E484" s="647"/>
      <c r="F484" s="647"/>
      <c r="G484" s="486"/>
      <c r="H484" s="486"/>
      <c r="I484" s="486"/>
      <c r="J484" s="486"/>
      <c r="K484" s="486"/>
      <c r="L484" s="487"/>
      <c r="M484" s="488"/>
      <c r="N484" s="486"/>
      <c r="O484" s="487"/>
      <c r="P484" s="486"/>
      <c r="Q484" s="357"/>
      <c r="R484" s="357"/>
      <c r="S484" s="486"/>
      <c r="T484" s="487"/>
      <c r="U484" s="487"/>
      <c r="V484" s="486"/>
      <c r="W484" s="486"/>
      <c r="X484" s="486"/>
      <c r="Y484" s="486"/>
      <c r="Z484" s="486"/>
      <c r="AA484" s="486"/>
      <c r="AB484" s="486"/>
      <c r="AC484" s="486"/>
      <c r="AD484" s="486"/>
      <c r="AE484" s="486"/>
      <c r="AF484" s="486"/>
      <c r="AG484" s="486"/>
      <c r="AH484" s="486"/>
      <c r="AI484" s="486"/>
      <c r="AJ484" s="486"/>
      <c r="AK484" s="486"/>
      <c r="AL484" s="486"/>
      <c r="AM484" s="486"/>
      <c r="AN484" s="486"/>
      <c r="AO484" s="486"/>
      <c r="AP484" s="486"/>
      <c r="AQ484" s="486"/>
      <c r="AR484" s="486"/>
      <c r="AS484" s="486"/>
      <c r="AT484" s="486"/>
      <c r="AU484" s="486"/>
      <c r="AV484" s="486"/>
      <c r="AW484" s="486"/>
      <c r="AX484" s="486"/>
      <c r="AY484" s="486"/>
      <c r="AZ484" s="486"/>
      <c r="BA484" s="486"/>
      <c r="BB484" s="486"/>
    </row>
    <row r="485" spans="2:54" ht="18" customHeight="1">
      <c r="B485" s="486"/>
      <c r="C485" s="486"/>
      <c r="D485" s="486"/>
      <c r="E485" s="647"/>
      <c r="F485" s="647"/>
      <c r="G485" s="486"/>
      <c r="H485" s="486"/>
      <c r="I485" s="486"/>
      <c r="J485" s="486"/>
      <c r="K485" s="486"/>
      <c r="L485" s="487"/>
      <c r="M485" s="488"/>
      <c r="N485" s="486"/>
      <c r="O485" s="487"/>
      <c r="P485" s="486"/>
      <c r="Q485" s="357"/>
      <c r="R485" s="357"/>
      <c r="S485" s="486"/>
      <c r="T485" s="487"/>
      <c r="U485" s="487"/>
      <c r="V485" s="486"/>
      <c r="W485" s="486"/>
      <c r="X485" s="486"/>
      <c r="Y485" s="486"/>
      <c r="Z485" s="486"/>
      <c r="AA485" s="486"/>
      <c r="AB485" s="486"/>
      <c r="AC485" s="486"/>
      <c r="AD485" s="486"/>
      <c r="AE485" s="486"/>
      <c r="AF485" s="486"/>
      <c r="AG485" s="486"/>
      <c r="AH485" s="486"/>
      <c r="AI485" s="486"/>
      <c r="AJ485" s="486"/>
      <c r="AK485" s="486"/>
      <c r="AL485" s="486"/>
      <c r="AM485" s="486"/>
      <c r="AN485" s="486"/>
      <c r="AO485" s="486"/>
      <c r="AP485" s="486"/>
      <c r="AQ485" s="486"/>
      <c r="AR485" s="486"/>
      <c r="AS485" s="486"/>
      <c r="AT485" s="486"/>
      <c r="AU485" s="486"/>
      <c r="AV485" s="486"/>
      <c r="AW485" s="486"/>
      <c r="AX485" s="486"/>
      <c r="AY485" s="486"/>
      <c r="AZ485" s="486"/>
      <c r="BA485" s="486"/>
      <c r="BB485" s="486"/>
    </row>
    <row r="486" spans="2:54" ht="18" customHeight="1">
      <c r="B486" s="486"/>
      <c r="C486" s="486"/>
      <c r="D486" s="486"/>
      <c r="E486" s="647"/>
      <c r="F486" s="647"/>
      <c r="G486" s="486"/>
      <c r="H486" s="486"/>
      <c r="I486" s="486"/>
      <c r="J486" s="486"/>
      <c r="K486" s="486"/>
      <c r="L486" s="487"/>
      <c r="M486" s="488"/>
      <c r="N486" s="486"/>
      <c r="O486" s="487"/>
      <c r="P486" s="486"/>
      <c r="Q486" s="357"/>
      <c r="R486" s="357"/>
      <c r="S486" s="486"/>
      <c r="T486" s="487"/>
      <c r="U486" s="487"/>
      <c r="V486" s="486"/>
      <c r="W486" s="486"/>
      <c r="X486" s="486"/>
      <c r="Y486" s="486"/>
      <c r="Z486" s="486"/>
      <c r="AA486" s="486"/>
      <c r="AB486" s="486"/>
      <c r="AC486" s="486"/>
      <c r="AD486" s="486"/>
      <c r="AE486" s="486"/>
      <c r="AF486" s="486"/>
      <c r="AG486" s="486"/>
      <c r="AH486" s="486"/>
      <c r="AI486" s="486"/>
      <c r="AJ486" s="486"/>
      <c r="AK486" s="486"/>
      <c r="AL486" s="486"/>
      <c r="AM486" s="486"/>
      <c r="AN486" s="486"/>
      <c r="AO486" s="486"/>
      <c r="AP486" s="486"/>
      <c r="AQ486" s="486"/>
      <c r="AR486" s="486"/>
      <c r="AS486" s="486"/>
      <c r="AT486" s="486"/>
      <c r="AU486" s="486"/>
      <c r="AV486" s="486"/>
      <c r="AW486" s="486"/>
      <c r="AX486" s="486"/>
      <c r="AY486" s="486"/>
      <c r="AZ486" s="486"/>
      <c r="BA486" s="486"/>
      <c r="BB486" s="486"/>
    </row>
    <row r="487" spans="2:54" ht="18" customHeight="1">
      <c r="B487" s="486"/>
      <c r="C487" s="486"/>
      <c r="D487" s="486"/>
      <c r="E487" s="647"/>
      <c r="F487" s="647"/>
      <c r="G487" s="486"/>
      <c r="H487" s="486"/>
      <c r="I487" s="486"/>
      <c r="J487" s="486"/>
      <c r="K487" s="486"/>
      <c r="L487" s="487"/>
      <c r="M487" s="488"/>
      <c r="N487" s="486"/>
      <c r="O487" s="487"/>
      <c r="P487" s="486"/>
      <c r="Q487" s="357"/>
      <c r="R487" s="357"/>
      <c r="S487" s="486"/>
      <c r="T487" s="487"/>
      <c r="U487" s="487"/>
      <c r="V487" s="486"/>
      <c r="W487" s="486"/>
      <c r="X487" s="486"/>
      <c r="Y487" s="486"/>
      <c r="Z487" s="486"/>
      <c r="AA487" s="486"/>
      <c r="AB487" s="486"/>
      <c r="AC487" s="486"/>
      <c r="AD487" s="486"/>
      <c r="AE487" s="486"/>
      <c r="AF487" s="486"/>
      <c r="AG487" s="486"/>
      <c r="AH487" s="486"/>
      <c r="AI487" s="486"/>
      <c r="AJ487" s="486"/>
      <c r="AK487" s="486"/>
      <c r="AL487" s="486"/>
      <c r="AM487" s="486"/>
      <c r="AN487" s="486"/>
      <c r="AO487" s="486"/>
      <c r="AP487" s="486"/>
      <c r="AQ487" s="486"/>
      <c r="AR487" s="486"/>
      <c r="AS487" s="486"/>
      <c r="AT487" s="486"/>
      <c r="AU487" s="486"/>
      <c r="AV487" s="486"/>
      <c r="AW487" s="486"/>
      <c r="AX487" s="486"/>
      <c r="AY487" s="486"/>
      <c r="AZ487" s="486"/>
      <c r="BA487" s="486"/>
      <c r="BB487" s="486"/>
    </row>
    <row r="488" spans="2:54" ht="18" customHeight="1">
      <c r="B488" s="486"/>
      <c r="C488" s="486"/>
      <c r="D488" s="486"/>
      <c r="E488" s="647"/>
      <c r="F488" s="647"/>
      <c r="G488" s="486"/>
      <c r="H488" s="486"/>
      <c r="I488" s="486"/>
      <c r="J488" s="486"/>
      <c r="K488" s="486"/>
      <c r="L488" s="487"/>
      <c r="M488" s="488"/>
      <c r="N488" s="486"/>
      <c r="O488" s="487"/>
      <c r="P488" s="486"/>
      <c r="Q488" s="357"/>
      <c r="R488" s="357"/>
      <c r="S488" s="486"/>
      <c r="T488" s="487"/>
      <c r="U488" s="487"/>
      <c r="V488" s="486"/>
      <c r="W488" s="486"/>
      <c r="X488" s="486"/>
      <c r="Y488" s="486"/>
      <c r="Z488" s="486"/>
      <c r="AA488" s="486"/>
      <c r="AB488" s="486"/>
      <c r="AC488" s="486"/>
      <c r="AD488" s="486"/>
      <c r="AE488" s="486"/>
      <c r="AF488" s="486"/>
      <c r="AG488" s="486"/>
      <c r="AH488" s="486"/>
      <c r="AI488" s="486"/>
      <c r="AJ488" s="486"/>
      <c r="AK488" s="486"/>
      <c r="AL488" s="486"/>
      <c r="AM488" s="486"/>
      <c r="AN488" s="486"/>
      <c r="AO488" s="486"/>
      <c r="AP488" s="486"/>
      <c r="AQ488" s="486"/>
      <c r="AR488" s="486"/>
      <c r="AS488" s="486"/>
      <c r="AT488" s="486"/>
      <c r="AU488" s="486"/>
      <c r="AV488" s="486"/>
      <c r="AW488" s="486"/>
      <c r="AX488" s="486"/>
      <c r="AY488" s="486"/>
      <c r="AZ488" s="486"/>
      <c r="BA488" s="486"/>
      <c r="BB488" s="486"/>
    </row>
    <row r="489" spans="2:54" ht="18" customHeight="1">
      <c r="B489" s="486"/>
      <c r="C489" s="486"/>
      <c r="D489" s="486"/>
      <c r="E489" s="647"/>
      <c r="F489" s="647"/>
      <c r="G489" s="486"/>
      <c r="H489" s="486"/>
      <c r="I489" s="486"/>
      <c r="J489" s="486"/>
      <c r="K489" s="486"/>
      <c r="L489" s="487"/>
      <c r="M489" s="488"/>
      <c r="N489" s="486"/>
      <c r="O489" s="487"/>
      <c r="P489" s="486"/>
      <c r="Q489" s="357"/>
      <c r="R489" s="357"/>
      <c r="S489" s="486"/>
      <c r="T489" s="487"/>
      <c r="U489" s="487"/>
      <c r="V489" s="486"/>
      <c r="W489" s="486"/>
      <c r="X489" s="486"/>
      <c r="Y489" s="486"/>
      <c r="Z489" s="486"/>
      <c r="AA489" s="486"/>
      <c r="AB489" s="486"/>
      <c r="AC489" s="486"/>
      <c r="AD489" s="486"/>
      <c r="AE489" s="486"/>
      <c r="AF489" s="486"/>
      <c r="AG489" s="486"/>
      <c r="AH489" s="486"/>
      <c r="AI489" s="486"/>
      <c r="AJ489" s="486"/>
      <c r="AK489" s="486"/>
      <c r="AL489" s="486"/>
      <c r="AM489" s="486"/>
      <c r="AN489" s="486"/>
      <c r="AO489" s="486"/>
      <c r="AP489" s="486"/>
      <c r="AQ489" s="486"/>
      <c r="AR489" s="486"/>
      <c r="AS489" s="486"/>
      <c r="AT489" s="486"/>
      <c r="AU489" s="486"/>
      <c r="AV489" s="486"/>
      <c r="AW489" s="486"/>
      <c r="AX489" s="486"/>
      <c r="AY489" s="486"/>
      <c r="AZ489" s="486"/>
      <c r="BA489" s="486"/>
      <c r="BB489" s="486"/>
    </row>
    <row r="490" spans="2:54" ht="18" customHeight="1">
      <c r="B490" s="486"/>
      <c r="C490" s="486"/>
      <c r="D490" s="486"/>
      <c r="E490" s="647"/>
      <c r="F490" s="647"/>
      <c r="G490" s="486"/>
      <c r="H490" s="486"/>
      <c r="I490" s="486"/>
      <c r="J490" s="486"/>
      <c r="K490" s="486"/>
      <c r="L490" s="487"/>
      <c r="M490" s="488"/>
      <c r="N490" s="486"/>
      <c r="O490" s="487"/>
      <c r="P490" s="486"/>
      <c r="Q490" s="357"/>
      <c r="R490" s="357"/>
      <c r="S490" s="486"/>
      <c r="T490" s="487"/>
      <c r="U490" s="487"/>
      <c r="V490" s="486"/>
      <c r="W490" s="486"/>
      <c r="X490" s="486"/>
      <c r="Y490" s="486"/>
      <c r="Z490" s="486"/>
      <c r="AA490" s="486"/>
      <c r="AB490" s="486"/>
      <c r="AC490" s="486"/>
      <c r="AD490" s="486"/>
      <c r="AE490" s="486"/>
      <c r="AF490" s="486"/>
      <c r="AG490" s="486"/>
      <c r="AH490" s="486"/>
      <c r="AI490" s="486"/>
      <c r="AJ490" s="486"/>
      <c r="AK490" s="486"/>
      <c r="AL490" s="486"/>
      <c r="AM490" s="486"/>
      <c r="AN490" s="486"/>
      <c r="AO490" s="486"/>
      <c r="AP490" s="486"/>
      <c r="AQ490" s="486"/>
      <c r="AR490" s="486"/>
      <c r="AS490" s="486"/>
      <c r="AT490" s="486"/>
      <c r="AU490" s="486"/>
      <c r="AV490" s="486"/>
      <c r="AW490" s="486"/>
      <c r="AX490" s="486"/>
      <c r="AY490" s="486"/>
      <c r="AZ490" s="486"/>
      <c r="BA490" s="486"/>
      <c r="BB490" s="486"/>
    </row>
    <row r="491" spans="2:54" ht="18" customHeight="1">
      <c r="B491" s="486"/>
      <c r="C491" s="486"/>
      <c r="D491" s="486"/>
      <c r="E491" s="647"/>
      <c r="F491" s="647"/>
      <c r="G491" s="486"/>
      <c r="H491" s="486"/>
      <c r="I491" s="486"/>
      <c r="J491" s="486"/>
      <c r="K491" s="486"/>
      <c r="L491" s="487"/>
      <c r="M491" s="488"/>
      <c r="N491" s="486"/>
      <c r="O491" s="487"/>
      <c r="P491" s="486"/>
      <c r="Q491" s="357"/>
      <c r="R491" s="357"/>
      <c r="S491" s="486"/>
      <c r="T491" s="487"/>
      <c r="U491" s="487"/>
      <c r="V491" s="486"/>
      <c r="W491" s="486"/>
      <c r="X491" s="486"/>
      <c r="Y491" s="486"/>
      <c r="Z491" s="486"/>
      <c r="AA491" s="486"/>
      <c r="AB491" s="486"/>
      <c r="AC491" s="486"/>
      <c r="AD491" s="486"/>
      <c r="AE491" s="486"/>
      <c r="AF491" s="486"/>
      <c r="AG491" s="486"/>
      <c r="AH491" s="486"/>
      <c r="AI491" s="486"/>
      <c r="AJ491" s="486"/>
      <c r="AK491" s="486"/>
      <c r="AL491" s="486"/>
      <c r="AM491" s="486"/>
      <c r="AN491" s="486"/>
      <c r="AO491" s="486"/>
      <c r="AP491" s="486"/>
      <c r="AQ491" s="486"/>
      <c r="AR491" s="486"/>
      <c r="AS491" s="486"/>
      <c r="AT491" s="486"/>
      <c r="AU491" s="486"/>
      <c r="AV491" s="486"/>
      <c r="AW491" s="486"/>
      <c r="AX491" s="486"/>
      <c r="AY491" s="486"/>
      <c r="AZ491" s="486"/>
      <c r="BA491" s="486"/>
      <c r="BB491" s="486"/>
    </row>
    <row r="492" spans="2:54" ht="18" customHeight="1">
      <c r="B492" s="486"/>
      <c r="C492" s="486"/>
      <c r="D492" s="486"/>
      <c r="E492" s="647"/>
      <c r="F492" s="647"/>
      <c r="G492" s="486"/>
      <c r="H492" s="486"/>
      <c r="I492" s="486"/>
      <c r="J492" s="486"/>
      <c r="K492" s="486"/>
      <c r="L492" s="487"/>
      <c r="M492" s="488"/>
      <c r="N492" s="486"/>
      <c r="O492" s="487"/>
      <c r="P492" s="486"/>
      <c r="Q492" s="357"/>
      <c r="R492" s="357"/>
      <c r="S492" s="486"/>
      <c r="T492" s="487"/>
      <c r="U492" s="487"/>
      <c r="V492" s="486"/>
      <c r="W492" s="486"/>
      <c r="X492" s="486"/>
      <c r="Y492" s="486"/>
      <c r="Z492" s="486"/>
      <c r="AA492" s="486"/>
      <c r="AB492" s="486"/>
      <c r="AC492" s="486"/>
      <c r="AD492" s="486"/>
      <c r="AE492" s="486"/>
      <c r="AF492" s="486"/>
      <c r="AG492" s="486"/>
      <c r="AH492" s="486"/>
      <c r="AI492" s="486"/>
      <c r="AJ492" s="486"/>
      <c r="AK492" s="486"/>
      <c r="AL492" s="486"/>
      <c r="AM492" s="486"/>
      <c r="AN492" s="486"/>
      <c r="AO492" s="486"/>
      <c r="AP492" s="486"/>
      <c r="AQ492" s="486"/>
      <c r="AR492" s="486"/>
      <c r="AS492" s="486"/>
      <c r="AT492" s="486"/>
      <c r="AU492" s="486"/>
      <c r="AV492" s="486"/>
      <c r="AW492" s="486"/>
      <c r="AX492" s="486"/>
      <c r="AY492" s="486"/>
      <c r="AZ492" s="486"/>
      <c r="BA492" s="486"/>
      <c r="BB492" s="486"/>
    </row>
    <row r="493" spans="2:54" ht="18" customHeight="1">
      <c r="B493" s="486"/>
      <c r="C493" s="486"/>
      <c r="D493" s="486"/>
      <c r="E493" s="647"/>
      <c r="F493" s="647"/>
      <c r="G493" s="486"/>
      <c r="H493" s="486"/>
      <c r="I493" s="486"/>
      <c r="J493" s="486"/>
      <c r="K493" s="486"/>
      <c r="L493" s="487"/>
      <c r="M493" s="488"/>
      <c r="N493" s="486"/>
      <c r="O493" s="487"/>
      <c r="P493" s="486"/>
      <c r="Q493" s="357"/>
      <c r="R493" s="357"/>
      <c r="S493" s="486"/>
      <c r="T493" s="487"/>
      <c r="U493" s="487"/>
      <c r="V493" s="486"/>
      <c r="W493" s="486"/>
      <c r="X493" s="486"/>
      <c r="Y493" s="486"/>
      <c r="Z493" s="486"/>
      <c r="AA493" s="486"/>
      <c r="AB493" s="486"/>
      <c r="AC493" s="486"/>
      <c r="AD493" s="486"/>
      <c r="AE493" s="486"/>
      <c r="AF493" s="486"/>
      <c r="AG493" s="486"/>
      <c r="AH493" s="486"/>
      <c r="AI493" s="486"/>
      <c r="AJ493" s="486"/>
      <c r="AK493" s="486"/>
      <c r="AL493" s="486"/>
      <c r="AM493" s="486"/>
      <c r="AN493" s="486"/>
      <c r="AO493" s="486"/>
      <c r="AP493" s="486"/>
      <c r="AQ493" s="486"/>
      <c r="AR493" s="486"/>
      <c r="AS493" s="486"/>
      <c r="AT493" s="486"/>
      <c r="AU493" s="486"/>
      <c r="AV493" s="486"/>
      <c r="AW493" s="486"/>
      <c r="AX493" s="486"/>
      <c r="AY493" s="486"/>
      <c r="AZ493" s="486"/>
      <c r="BA493" s="486"/>
      <c r="BB493" s="486"/>
    </row>
    <row r="494" spans="2:54" ht="18" customHeight="1">
      <c r="B494" s="486"/>
      <c r="C494" s="486"/>
      <c r="D494" s="486"/>
      <c r="E494" s="647"/>
      <c r="F494" s="647"/>
      <c r="G494" s="486"/>
      <c r="H494" s="486"/>
      <c r="I494" s="486"/>
      <c r="J494" s="486"/>
      <c r="K494" s="486"/>
      <c r="L494" s="487"/>
      <c r="M494" s="488"/>
      <c r="N494" s="486"/>
      <c r="O494" s="487"/>
      <c r="P494" s="486"/>
      <c r="Q494" s="357"/>
      <c r="R494" s="357"/>
      <c r="S494" s="486"/>
      <c r="T494" s="487"/>
      <c r="U494" s="487"/>
      <c r="V494" s="486"/>
      <c r="W494" s="486"/>
      <c r="X494" s="486"/>
      <c r="Y494" s="486"/>
      <c r="Z494" s="486"/>
      <c r="AA494" s="486"/>
      <c r="AB494" s="486"/>
      <c r="AC494" s="486"/>
      <c r="AD494" s="486"/>
      <c r="AE494" s="486"/>
      <c r="AF494" s="486"/>
      <c r="AG494" s="486"/>
      <c r="AH494" s="486"/>
      <c r="AI494" s="486"/>
      <c r="AJ494" s="486"/>
      <c r="AK494" s="486"/>
      <c r="AL494" s="486"/>
      <c r="AM494" s="486"/>
      <c r="AN494" s="486"/>
      <c r="AO494" s="486"/>
      <c r="AP494" s="486"/>
      <c r="AQ494" s="486"/>
      <c r="AR494" s="486"/>
      <c r="AS494" s="486"/>
      <c r="AT494" s="486"/>
      <c r="AU494" s="486"/>
      <c r="AV494" s="486"/>
      <c r="AW494" s="486"/>
      <c r="AX494" s="486"/>
      <c r="AY494" s="486"/>
      <c r="AZ494" s="486"/>
      <c r="BA494" s="486"/>
      <c r="BB494" s="486"/>
    </row>
    <row r="495" spans="2:54" ht="18" customHeight="1">
      <c r="B495" s="486"/>
      <c r="C495" s="486"/>
      <c r="D495" s="486"/>
      <c r="E495" s="647"/>
      <c r="F495" s="647"/>
      <c r="G495" s="486"/>
      <c r="H495" s="486"/>
      <c r="I495" s="486"/>
      <c r="J495" s="486"/>
      <c r="K495" s="486"/>
      <c r="L495" s="487"/>
      <c r="M495" s="488"/>
      <c r="N495" s="486"/>
      <c r="O495" s="487"/>
      <c r="P495" s="486"/>
      <c r="Q495" s="357"/>
      <c r="R495" s="357"/>
      <c r="S495" s="486"/>
      <c r="T495" s="487"/>
      <c r="U495" s="487"/>
      <c r="V495" s="486"/>
      <c r="W495" s="486"/>
      <c r="X495" s="486"/>
      <c r="Y495" s="486"/>
      <c r="Z495" s="486"/>
      <c r="AA495" s="486"/>
      <c r="AB495" s="486"/>
      <c r="AC495" s="486"/>
      <c r="AD495" s="486"/>
      <c r="AE495" s="486"/>
      <c r="AF495" s="486"/>
      <c r="AG495" s="486"/>
      <c r="AH495" s="486"/>
      <c r="AI495" s="486"/>
      <c r="AJ495" s="486"/>
      <c r="AK495" s="486"/>
      <c r="AL495" s="486"/>
      <c r="AM495" s="486"/>
      <c r="AN495" s="486"/>
      <c r="AO495" s="486"/>
      <c r="AP495" s="486"/>
      <c r="AQ495" s="486"/>
      <c r="AR495" s="486"/>
      <c r="AS495" s="486"/>
      <c r="AT495" s="486"/>
      <c r="AU495" s="486"/>
      <c r="AV495" s="486"/>
      <c r="AW495" s="486"/>
      <c r="AX495" s="486"/>
      <c r="AY495" s="486"/>
      <c r="AZ495" s="486"/>
      <c r="BA495" s="486"/>
      <c r="BB495" s="486"/>
    </row>
    <row r="496" spans="2:54" ht="18" customHeight="1">
      <c r="B496" s="486"/>
      <c r="C496" s="486"/>
      <c r="D496" s="486"/>
      <c r="E496" s="647"/>
      <c r="F496" s="647"/>
      <c r="G496" s="486"/>
      <c r="H496" s="486"/>
      <c r="I496" s="486"/>
      <c r="J496" s="486"/>
      <c r="K496" s="486"/>
      <c r="L496" s="487"/>
      <c r="M496" s="488"/>
      <c r="N496" s="486"/>
      <c r="O496" s="487"/>
      <c r="P496" s="486"/>
      <c r="Q496" s="357"/>
      <c r="R496" s="357"/>
      <c r="S496" s="486"/>
      <c r="T496" s="487"/>
      <c r="U496" s="487"/>
      <c r="V496" s="486"/>
      <c r="W496" s="486"/>
      <c r="X496" s="486"/>
      <c r="Y496" s="486"/>
      <c r="Z496" s="486"/>
      <c r="AA496" s="486"/>
      <c r="AB496" s="486"/>
      <c r="AC496" s="486"/>
      <c r="AD496" s="486"/>
      <c r="AE496" s="486"/>
      <c r="AF496" s="486"/>
      <c r="AG496" s="486"/>
      <c r="AH496" s="486"/>
      <c r="AI496" s="486"/>
      <c r="AJ496" s="486"/>
      <c r="AK496" s="486"/>
      <c r="AL496" s="486"/>
      <c r="AM496" s="486"/>
      <c r="AN496" s="486"/>
      <c r="AO496" s="486"/>
      <c r="AP496" s="486"/>
      <c r="AQ496" s="486"/>
      <c r="AR496" s="486"/>
      <c r="AS496" s="486"/>
      <c r="AT496" s="486"/>
      <c r="AU496" s="486"/>
      <c r="AV496" s="486"/>
      <c r="AW496" s="486"/>
      <c r="AX496" s="486"/>
      <c r="AY496" s="486"/>
      <c r="AZ496" s="486"/>
      <c r="BA496" s="486"/>
      <c r="BB496" s="486"/>
    </row>
    <row r="497" spans="2:54" ht="18" customHeight="1">
      <c r="B497" s="486"/>
      <c r="C497" s="486"/>
      <c r="D497" s="486"/>
      <c r="E497" s="647"/>
      <c r="F497" s="647"/>
      <c r="G497" s="486"/>
      <c r="H497" s="486"/>
      <c r="I497" s="486"/>
      <c r="J497" s="486"/>
      <c r="K497" s="486"/>
      <c r="L497" s="487"/>
      <c r="M497" s="488"/>
      <c r="N497" s="486"/>
      <c r="O497" s="487"/>
      <c r="P497" s="486"/>
      <c r="Q497" s="357"/>
      <c r="R497" s="357"/>
      <c r="S497" s="486"/>
      <c r="T497" s="487"/>
      <c r="U497" s="487"/>
      <c r="V497" s="486"/>
      <c r="W497" s="486"/>
      <c r="X497" s="486"/>
      <c r="Y497" s="486"/>
      <c r="Z497" s="486"/>
      <c r="AA497" s="486"/>
      <c r="AB497" s="486"/>
      <c r="AC497" s="486"/>
      <c r="AD497" s="486"/>
      <c r="AE497" s="486"/>
      <c r="AF497" s="486"/>
      <c r="AG497" s="486"/>
      <c r="AH497" s="486"/>
      <c r="AI497" s="486"/>
      <c r="AJ497" s="486"/>
      <c r="AK497" s="486"/>
      <c r="AL497" s="486"/>
      <c r="AM497" s="486"/>
      <c r="AN497" s="486"/>
      <c r="AO497" s="486"/>
      <c r="AP497" s="486"/>
      <c r="AQ497" s="486"/>
      <c r="AR497" s="486"/>
      <c r="AS497" s="486"/>
      <c r="AT497" s="486"/>
      <c r="AU497" s="486"/>
      <c r="AV497" s="486"/>
      <c r="AW497" s="486"/>
      <c r="AX497" s="486"/>
      <c r="AY497" s="486"/>
      <c r="AZ497" s="486"/>
      <c r="BA497" s="486"/>
      <c r="BB497" s="486"/>
    </row>
    <row r="498" spans="2:54" ht="18" customHeight="1">
      <c r="B498" s="486"/>
      <c r="C498" s="486"/>
      <c r="D498" s="486"/>
      <c r="E498" s="647"/>
      <c r="F498" s="647"/>
      <c r="G498" s="486"/>
      <c r="H498" s="486"/>
      <c r="I498" s="486"/>
      <c r="J498" s="486"/>
      <c r="K498" s="486"/>
      <c r="L498" s="487"/>
      <c r="M498" s="488"/>
      <c r="N498" s="486"/>
      <c r="O498" s="487"/>
      <c r="P498" s="486"/>
      <c r="Q498" s="357"/>
      <c r="R498" s="357"/>
      <c r="S498" s="486"/>
      <c r="T498" s="487"/>
      <c r="U498" s="487"/>
      <c r="V498" s="486"/>
      <c r="W498" s="486"/>
      <c r="X498" s="486"/>
      <c r="Y498" s="486"/>
      <c r="Z498" s="486"/>
      <c r="AA498" s="486"/>
      <c r="AB498" s="486"/>
      <c r="AC498" s="486"/>
      <c r="AD498" s="486"/>
      <c r="AE498" s="486"/>
      <c r="AF498" s="486"/>
      <c r="AG498" s="486"/>
      <c r="AH498" s="486"/>
      <c r="AI498" s="486"/>
      <c r="AJ498" s="486"/>
      <c r="AK498" s="486"/>
      <c r="AL498" s="486"/>
      <c r="AM498" s="486"/>
      <c r="AN498" s="486"/>
      <c r="AO498" s="486"/>
      <c r="AP498" s="486"/>
      <c r="AQ498" s="486"/>
      <c r="AR498" s="486"/>
      <c r="AS498" s="486"/>
      <c r="AT498" s="486"/>
      <c r="AU498" s="486"/>
      <c r="AV498" s="486"/>
      <c r="AW498" s="486"/>
      <c r="AX498" s="486"/>
      <c r="AY498" s="486"/>
      <c r="AZ498" s="486"/>
      <c r="BA498" s="486"/>
      <c r="BB498" s="486"/>
    </row>
    <row r="499" spans="2:54" ht="18" customHeight="1">
      <c r="B499" s="486"/>
      <c r="C499" s="486"/>
      <c r="D499" s="486"/>
      <c r="E499" s="647"/>
      <c r="F499" s="647"/>
      <c r="G499" s="486"/>
      <c r="H499" s="486"/>
      <c r="I499" s="486"/>
      <c r="J499" s="486"/>
      <c r="K499" s="486"/>
      <c r="L499" s="487"/>
      <c r="M499" s="488"/>
      <c r="N499" s="486"/>
      <c r="O499" s="487"/>
      <c r="P499" s="486"/>
      <c r="Q499" s="357"/>
      <c r="R499" s="357"/>
      <c r="S499" s="486"/>
      <c r="T499" s="487"/>
      <c r="U499" s="487"/>
      <c r="V499" s="486"/>
      <c r="W499" s="486"/>
      <c r="X499" s="486"/>
      <c r="Y499" s="486"/>
      <c r="Z499" s="486"/>
      <c r="AA499" s="486"/>
      <c r="AB499" s="486"/>
      <c r="AC499" s="486"/>
      <c r="AD499" s="486"/>
      <c r="AE499" s="486"/>
      <c r="AF499" s="486"/>
      <c r="AG499" s="486"/>
      <c r="AH499" s="486"/>
      <c r="AI499" s="486"/>
      <c r="AJ499" s="486"/>
      <c r="AK499" s="486"/>
      <c r="AL499" s="486"/>
      <c r="AM499" s="486"/>
      <c r="AN499" s="486"/>
      <c r="AO499" s="486"/>
      <c r="AP499" s="486"/>
      <c r="AQ499" s="486"/>
      <c r="AR499" s="486"/>
      <c r="AS499" s="486"/>
      <c r="AT499" s="486"/>
      <c r="AU499" s="486"/>
      <c r="AV499" s="486"/>
      <c r="AW499" s="486"/>
      <c r="AX499" s="486"/>
      <c r="AY499" s="486"/>
      <c r="AZ499" s="486"/>
      <c r="BA499" s="486"/>
      <c r="BB499" s="486"/>
    </row>
    <row r="500" spans="2:54" ht="18" customHeight="1">
      <c r="B500" s="486"/>
      <c r="C500" s="486"/>
      <c r="D500" s="486"/>
      <c r="E500" s="647"/>
      <c r="F500" s="647"/>
      <c r="G500" s="486"/>
      <c r="H500" s="486"/>
      <c r="I500" s="486"/>
      <c r="J500" s="486"/>
      <c r="K500" s="486"/>
      <c r="L500" s="487"/>
      <c r="M500" s="488"/>
      <c r="N500" s="486"/>
      <c r="O500" s="487"/>
      <c r="P500" s="486"/>
      <c r="Q500" s="357"/>
      <c r="R500" s="357"/>
      <c r="S500" s="486"/>
      <c r="T500" s="487"/>
      <c r="U500" s="487"/>
      <c r="V500" s="486"/>
      <c r="W500" s="486"/>
      <c r="X500" s="486"/>
      <c r="Y500" s="486"/>
      <c r="Z500" s="486"/>
      <c r="AA500" s="486"/>
      <c r="AB500" s="486"/>
      <c r="AC500" s="486"/>
      <c r="AD500" s="486"/>
      <c r="AE500" s="486"/>
      <c r="AF500" s="486"/>
      <c r="AG500" s="486"/>
      <c r="AH500" s="486"/>
      <c r="AI500" s="486"/>
      <c r="AJ500" s="486"/>
      <c r="AK500" s="486"/>
      <c r="AL500" s="486"/>
      <c r="AM500" s="486"/>
      <c r="AN500" s="486"/>
      <c r="AO500" s="486"/>
      <c r="AP500" s="486"/>
      <c r="AQ500" s="486"/>
      <c r="AR500" s="486"/>
      <c r="AS500" s="486"/>
      <c r="AT500" s="486"/>
      <c r="AU500" s="486"/>
      <c r="AV500" s="486"/>
      <c r="AW500" s="486"/>
      <c r="AX500" s="486"/>
      <c r="AY500" s="486"/>
      <c r="AZ500" s="486"/>
      <c r="BA500" s="486"/>
      <c r="BB500" s="486"/>
    </row>
  </sheetData>
  <autoFilter ref="A1:BL115"/>
  <conditionalFormatting sqref="D6901:D6988 D6990:D7225 D7227:D7462 D7464:D7699 D7701:D7936 D7938:D8173 D8175:D8410 D8412:D8647 D8649:D8884 D8886:D9121 D9123:D9358 D9360:D9595 D9597:D9832 D9834:D10069 D10071:D10306 D10308:D10543 D10545:D10780 D10782:D15105 D15107:D17025 D17027:D17262 D17264:D17499 D17501:D17736 D17738:D17973 D17975:D18210 D18212:D18447 D18449:D18684 D18686:D18921 D18923:D19158 D19160:D19317 D1:D38 D81:D89">
    <cfRule type="cellIs" dxfId="496" priority="3193" operator="equal">
      <formula>"API 1104  22 em edition"</formula>
    </cfRule>
  </conditionalFormatting>
  <conditionalFormatting sqref="K1 K6901:K6988 K6990:K7225 K7227:K7462 K7464:K7699 K7701:K7936 K7938:K8173 K8175:K8410 K8412:K8647 K8649:K8884 K8886:K9121 K9123:K9358 K9360:K9595 K9597:K9832 K9834:K10069 K10071:K10306 K10308:K10543 K10545:K10780 K10782:K15105 K15107:K17025 K17027:K17262 K17264:K17499 K17501:K17736 K17738:K17973 K17975:K18210 K18212:K18447 K18449:K18684 K18686:K18921 K18923:K19158 K19160:K19317">
    <cfRule type="cellIs" dxfId="495" priority="3174" operator="equal">
      <formula>"REJ"</formula>
    </cfRule>
  </conditionalFormatting>
  <conditionalFormatting sqref="K1 K6901:K6988 K6990:K7225 K7227:K7462 K7464:K7699 K7701:K7936 K7938:K8173 K8175:K8410 K8412:K8647 K8649:K8884 K8886:K9121 K9123:K9358 K9360:K9595 K9597:K9832 K9834:K10069 K10071:K10306 K10308:K10543 K10545:K10780 K10782:K15105 K15107:K17025 K17027:K17262 K17264:K17499 K17501:K17736 K17738:K17973 K17975:K18210 K18212:K18447 K18449:K18684 K18686:K18921 K18923:K19158 K19160:K19317">
    <cfRule type="cellIs" dxfId="494" priority="3136" operator="equal">
      <formula>"REJECT"</formula>
    </cfRule>
    <cfRule type="cellIs" dxfId="493" priority="3138" operator="equal">
      <formula>"REJECT"</formula>
    </cfRule>
  </conditionalFormatting>
  <conditionalFormatting sqref="F5">
    <cfRule type="containsText" dxfId="492" priority="1206" operator="containsText" text="SMC">
      <formula>NOT(ISERROR(SEARCH("SMC",F5)))</formula>
    </cfRule>
  </conditionalFormatting>
  <conditionalFormatting sqref="F6">
    <cfRule type="containsText" dxfId="491" priority="1180" operator="containsText" text="SMC">
      <formula>NOT(ISERROR(SEARCH("SMC",F6)))</formula>
    </cfRule>
  </conditionalFormatting>
  <conditionalFormatting sqref="F13:F14 F16 F18:F19 F26:F33 F38">
    <cfRule type="containsText" dxfId="490" priority="1224" operator="containsText" text="SMC">
      <formula>NOT(ISERROR(SEARCH("SMC",F13)))</formula>
    </cfRule>
  </conditionalFormatting>
  <conditionalFormatting sqref="F8">
    <cfRule type="containsText" dxfId="489" priority="1217" operator="containsText" text="SMC">
      <formula>NOT(ISERROR(SEARCH("SMC",F8)))</formula>
    </cfRule>
  </conditionalFormatting>
  <conditionalFormatting sqref="K5">
    <cfRule type="cellIs" dxfId="488" priority="1207" operator="equal">
      <formula>"REJECT"</formula>
    </cfRule>
  </conditionalFormatting>
  <conditionalFormatting sqref="F7">
    <cfRule type="containsText" dxfId="487" priority="1201" operator="containsText" text="SMC">
      <formula>NOT(ISERROR(SEARCH("SMC",F7)))</formula>
    </cfRule>
  </conditionalFormatting>
  <conditionalFormatting sqref="F6">
    <cfRule type="containsText" dxfId="486" priority="1183" operator="containsText" text="SMC">
      <formula>NOT(ISERROR(SEARCH("SMC",F6)))</formula>
    </cfRule>
  </conditionalFormatting>
  <conditionalFormatting sqref="K26:K29">
    <cfRule type="cellIs" dxfId="485" priority="1141" operator="equal">
      <formula>"REJECT"</formula>
    </cfRule>
  </conditionalFormatting>
  <conditionalFormatting sqref="K26:K29">
    <cfRule type="containsText" dxfId="484" priority="1140" operator="containsText" text="REJECT">
      <formula>NOT(ISERROR(SEARCH("REJECT",K26)))</formula>
    </cfRule>
  </conditionalFormatting>
  <conditionalFormatting sqref="K26:K29">
    <cfRule type="cellIs" dxfId="483" priority="1139" operator="equal">
      <formula>"REJECT"</formula>
    </cfRule>
  </conditionalFormatting>
  <conditionalFormatting sqref="K28">
    <cfRule type="cellIs" dxfId="482" priority="1137" operator="equal">
      <formula>"REJECT"</formula>
    </cfRule>
  </conditionalFormatting>
  <conditionalFormatting sqref="K28">
    <cfRule type="containsText" dxfId="481" priority="1136" operator="containsText" text="REJECT">
      <formula>NOT(ISERROR(SEARCH("REJECT",K28)))</formula>
    </cfRule>
  </conditionalFormatting>
  <conditionalFormatting sqref="K28">
    <cfRule type="cellIs" dxfId="480" priority="1135" operator="equal">
      <formula>"REJECT"</formula>
    </cfRule>
  </conditionalFormatting>
  <conditionalFormatting sqref="K29">
    <cfRule type="cellIs" dxfId="479" priority="1134" operator="equal">
      <formula>"REJECT"</formula>
    </cfRule>
  </conditionalFormatting>
  <conditionalFormatting sqref="K29">
    <cfRule type="containsText" dxfId="478" priority="1133" operator="containsText" text="REJECT">
      <formula>NOT(ISERROR(SEARCH("REJECT",K29)))</formula>
    </cfRule>
  </conditionalFormatting>
  <conditionalFormatting sqref="K29">
    <cfRule type="cellIs" dxfId="477" priority="1132" operator="equal">
      <formula>"REJECT"</formula>
    </cfRule>
  </conditionalFormatting>
  <conditionalFormatting sqref="K30">
    <cfRule type="cellIs" dxfId="476" priority="1131" operator="equal">
      <formula>"REJECT"</formula>
    </cfRule>
  </conditionalFormatting>
  <conditionalFormatting sqref="K30">
    <cfRule type="containsText" dxfId="475" priority="1130" operator="containsText" text="REJECT">
      <formula>NOT(ISERROR(SEARCH("REJECT",K30)))</formula>
    </cfRule>
  </conditionalFormatting>
  <conditionalFormatting sqref="K30">
    <cfRule type="cellIs" dxfId="474" priority="1129" operator="equal">
      <formula>"REJECT"</formula>
    </cfRule>
  </conditionalFormatting>
  <conditionalFormatting sqref="K31">
    <cfRule type="cellIs" dxfId="473" priority="1106" operator="equal">
      <formula>"REJECT"</formula>
    </cfRule>
  </conditionalFormatting>
  <conditionalFormatting sqref="K31">
    <cfRule type="containsText" dxfId="472" priority="1105" operator="containsText" text="REJECT">
      <formula>NOT(ISERROR(SEARCH("REJECT",K31)))</formula>
    </cfRule>
  </conditionalFormatting>
  <conditionalFormatting sqref="K31">
    <cfRule type="cellIs" dxfId="471" priority="1104" operator="equal">
      <formula>"REJECT"</formula>
    </cfRule>
  </conditionalFormatting>
  <conditionalFormatting sqref="K33">
    <cfRule type="cellIs" dxfId="470" priority="1095" operator="equal">
      <formula>"REJECT"</formula>
    </cfRule>
  </conditionalFormatting>
  <conditionalFormatting sqref="K33">
    <cfRule type="containsText" dxfId="469" priority="1094" operator="containsText" text="REJECT">
      <formula>NOT(ISERROR(SEARCH("REJECT",K33)))</formula>
    </cfRule>
  </conditionalFormatting>
  <conditionalFormatting sqref="K33">
    <cfRule type="cellIs" dxfId="468" priority="1093" operator="equal">
      <formula>"REJECT"</formula>
    </cfRule>
  </conditionalFormatting>
  <conditionalFormatting sqref="K32">
    <cfRule type="cellIs" dxfId="467" priority="1092" operator="equal">
      <formula>"REJECT"</formula>
    </cfRule>
  </conditionalFormatting>
  <conditionalFormatting sqref="K32">
    <cfRule type="containsText" dxfId="466" priority="1091" operator="containsText" text="REJECT">
      <formula>NOT(ISERROR(SEARCH("REJECT",K32)))</formula>
    </cfRule>
  </conditionalFormatting>
  <conditionalFormatting sqref="K32">
    <cfRule type="cellIs" dxfId="465" priority="1090" operator="equal">
      <formula>"REJECT"</formula>
    </cfRule>
  </conditionalFormatting>
  <conditionalFormatting sqref="K35:K37">
    <cfRule type="cellIs" dxfId="464" priority="1074" operator="equal">
      <formula>"REJECT"</formula>
    </cfRule>
  </conditionalFormatting>
  <conditionalFormatting sqref="K35:K37">
    <cfRule type="containsText" dxfId="463" priority="1073" operator="containsText" text="REJECT">
      <formula>NOT(ISERROR(SEARCH("REJECT",K35)))</formula>
    </cfRule>
  </conditionalFormatting>
  <conditionalFormatting sqref="K35:K37">
    <cfRule type="cellIs" dxfId="462" priority="1072" operator="equal">
      <formula>"REJECT"</formula>
    </cfRule>
  </conditionalFormatting>
  <conditionalFormatting sqref="K34">
    <cfRule type="cellIs" dxfId="461" priority="915" operator="equal">
      <formula>"REJECT"</formula>
    </cfRule>
  </conditionalFormatting>
  <conditionalFormatting sqref="K34">
    <cfRule type="containsText" dxfId="460" priority="914" operator="containsText" text="REJECT">
      <formula>NOT(ISERROR(SEARCH("REJECT",K34)))</formula>
    </cfRule>
  </conditionalFormatting>
  <conditionalFormatting sqref="K34">
    <cfRule type="cellIs" dxfId="459" priority="913" operator="equal">
      <formula>"REJECT"</formula>
    </cfRule>
  </conditionalFormatting>
  <conditionalFormatting sqref="F5:F8 F13:F14 F16 F18:F19 F26:F33 F38">
    <cfRule type="containsText" dxfId="458" priority="460" operator="containsText" text="SMC">
      <formula>NOT(ISERROR(SEARCH("SMC",F5)))</formula>
    </cfRule>
  </conditionalFormatting>
  <conditionalFormatting sqref="F5:F8 F13:F14 F16 F18:F19 F26:F33 F38">
    <cfRule type="containsText" dxfId="457" priority="396" operator="containsText" text="SMC">
      <formula>NOT(ISERROR(SEARCH("SMC",F5)))</formula>
    </cfRule>
  </conditionalFormatting>
  <conditionalFormatting sqref="F5:F8 F13:F14 F16 F18:F19 F26:F33 F38">
    <cfRule type="containsText" dxfId="456" priority="378" operator="containsText" text="SMC">
      <formula>NOT(ISERROR(SEARCH("SMC",F5)))</formula>
    </cfRule>
  </conditionalFormatting>
  <conditionalFormatting sqref="F5:F8 F13:F14 F16 F18:F19 F26:F33 F38">
    <cfRule type="containsText" dxfId="455" priority="377" operator="containsText" text="SMC">
      <formula>NOT(ISERROR(SEARCH("SMC",F5)))</formula>
    </cfRule>
  </conditionalFormatting>
  <conditionalFormatting sqref="F5:F8 F13:F14 F16 F18:F19 F26:F33 F38">
    <cfRule type="containsText" dxfId="454" priority="376" operator="containsText" text="SMC">
      <formula>NOT(ISERROR(SEARCH("SMC",F5)))</formula>
    </cfRule>
  </conditionalFormatting>
  <conditionalFormatting sqref="F5:F8 F13:F14 F16 F18:F19 F26:F33 F38">
    <cfRule type="containsText" dxfId="453" priority="375" operator="containsText" text="SMC">
      <formula>NOT(ISERROR(SEARCH("SMC",F5)))</formula>
    </cfRule>
  </conditionalFormatting>
  <conditionalFormatting sqref="F5:F8 F13:F14 F16 F18:F19 F26:F33 F38">
    <cfRule type="containsText" dxfId="452" priority="374" operator="containsText" text="SMC">
      <formula>NOT(ISERROR(SEARCH("SMC",F5)))</formula>
    </cfRule>
  </conditionalFormatting>
  <conditionalFormatting sqref="F5:F8 F13:F14 F16 F18:F19 F26:F33 F38">
    <cfRule type="containsText" dxfId="451" priority="373" operator="containsText" text="SMC">
      <formula>NOT(ISERROR(SEARCH("SMC",F5)))</formula>
    </cfRule>
  </conditionalFormatting>
  <conditionalFormatting sqref="F5:F8 F13:F14 F16 F18:F19 F26:F33 F38">
    <cfRule type="containsText" dxfId="450" priority="372" operator="containsText" text="SMC">
      <formula>NOT(ISERROR(SEARCH("SMC",F5)))</formula>
    </cfRule>
  </conditionalFormatting>
  <conditionalFormatting sqref="F5:F8 F13:F14 F16 F18:F19 F26:F33 F38">
    <cfRule type="containsText" dxfId="449" priority="362" operator="containsText" text="SMC">
      <formula>NOT(ISERROR(SEARCH("SMC",F5)))</formula>
    </cfRule>
  </conditionalFormatting>
  <conditionalFormatting sqref="F5:F8 F13:F14 F16 F18:F19 F26:F33 F38">
    <cfRule type="containsText" dxfId="448" priority="361" operator="containsText" text="SMC">
      <formula>NOT(ISERROR(SEARCH("SMC",F5)))</formula>
    </cfRule>
  </conditionalFormatting>
  <conditionalFormatting sqref="F5:F8 F13:F14 F16 F18:F19 F26:F33 F38">
    <cfRule type="containsText" dxfId="447" priority="360" operator="containsText" text="SMC">
      <formula>NOT(ISERROR(SEARCH("SMC",F5)))</formula>
    </cfRule>
  </conditionalFormatting>
  <conditionalFormatting sqref="F5:F8 F13:F14 F16 F18:F19 F26:F33 F38">
    <cfRule type="containsText" dxfId="446" priority="359" operator="containsText" text="SMC">
      <formula>NOT(ISERROR(SEARCH("SMC",F5)))</formula>
    </cfRule>
  </conditionalFormatting>
  <conditionalFormatting sqref="K38">
    <cfRule type="cellIs" dxfId="445" priority="356" operator="equal">
      <formula>"REJECT"</formula>
    </cfRule>
  </conditionalFormatting>
  <conditionalFormatting sqref="K38">
    <cfRule type="containsText" dxfId="444" priority="355" operator="containsText" text="REJECT">
      <formula>NOT(ISERROR(SEARCH("REJECT",K38)))</formula>
    </cfRule>
  </conditionalFormatting>
  <conditionalFormatting sqref="K38">
    <cfRule type="cellIs" dxfId="443" priority="354" operator="equal">
      <formula>"REJECT"</formula>
    </cfRule>
  </conditionalFormatting>
  <conditionalFormatting sqref="F2">
    <cfRule type="containsText" dxfId="442" priority="353" operator="containsText" text="SMC">
      <formula>NOT(ISERROR(SEARCH("SMC",F2)))</formula>
    </cfRule>
  </conditionalFormatting>
  <conditionalFormatting sqref="F3">
    <cfRule type="containsText" dxfId="441" priority="352" operator="containsText" text="SMC">
      <formula>NOT(ISERROR(SEARCH("SMC",F3)))</formula>
    </cfRule>
  </conditionalFormatting>
  <conditionalFormatting sqref="F4">
    <cfRule type="containsText" dxfId="440" priority="351" operator="containsText" text="SMC">
      <formula>NOT(ISERROR(SEARCH("SMC",F4)))</formula>
    </cfRule>
  </conditionalFormatting>
  <conditionalFormatting sqref="F3:F4">
    <cfRule type="containsText" dxfId="439" priority="350" operator="containsText" text="SMC">
      <formula>NOT(ISERROR(SEARCH("SMC",F3)))</formula>
    </cfRule>
  </conditionalFormatting>
  <conditionalFormatting sqref="F3:F4">
    <cfRule type="containsText" dxfId="438" priority="349" operator="containsText" text="SMC">
      <formula>NOT(ISERROR(SEARCH("SMC",F3)))</formula>
    </cfRule>
  </conditionalFormatting>
  <conditionalFormatting sqref="F3:F4">
    <cfRule type="containsText" dxfId="437" priority="348" operator="containsText" text="SMC">
      <formula>NOT(ISERROR(SEARCH("SMC",F3)))</formula>
    </cfRule>
  </conditionalFormatting>
  <conditionalFormatting sqref="F3:F4">
    <cfRule type="containsText" dxfId="436" priority="347" operator="containsText" text="SMC">
      <formula>NOT(ISERROR(SEARCH("SMC",F3)))</formula>
    </cfRule>
  </conditionalFormatting>
  <conditionalFormatting sqref="F3:F4">
    <cfRule type="containsText" dxfId="435" priority="346" operator="containsText" text="SMC">
      <formula>NOT(ISERROR(SEARCH("SMC",F3)))</formula>
    </cfRule>
  </conditionalFormatting>
  <conditionalFormatting sqref="F3:F4">
    <cfRule type="containsText" dxfId="434" priority="345" operator="containsText" text="SMC">
      <formula>NOT(ISERROR(SEARCH("SMC",F3)))</formula>
    </cfRule>
  </conditionalFormatting>
  <conditionalFormatting sqref="F3:F4">
    <cfRule type="containsText" dxfId="433" priority="344" operator="containsText" text="SMC">
      <formula>NOT(ISERROR(SEARCH("SMC",F3)))</formula>
    </cfRule>
  </conditionalFormatting>
  <conditionalFormatting sqref="F3:F4">
    <cfRule type="containsText" dxfId="432" priority="343" operator="containsText" text="SMC">
      <formula>NOT(ISERROR(SEARCH("SMC",F3)))</formula>
    </cfRule>
  </conditionalFormatting>
  <conditionalFormatting sqref="F3:F4">
    <cfRule type="containsText" dxfId="431" priority="342" operator="containsText" text="SMC">
      <formula>NOT(ISERROR(SEARCH("SMC",F3)))</formula>
    </cfRule>
  </conditionalFormatting>
  <conditionalFormatting sqref="F3:F4">
    <cfRule type="containsText" dxfId="430" priority="341" operator="containsText" text="SMC">
      <formula>NOT(ISERROR(SEARCH("SMC",F3)))</formula>
    </cfRule>
  </conditionalFormatting>
  <conditionalFormatting sqref="F3:F4">
    <cfRule type="containsText" dxfId="429" priority="340" operator="containsText" text="SMC">
      <formula>NOT(ISERROR(SEARCH("SMC",F3)))</formula>
    </cfRule>
  </conditionalFormatting>
  <conditionalFormatting sqref="F3:F4">
    <cfRule type="containsText" dxfId="428" priority="339" operator="containsText" text="SMC">
      <formula>NOT(ISERROR(SEARCH("SMC",F3)))</formula>
    </cfRule>
  </conditionalFormatting>
  <conditionalFormatting sqref="F3:F4">
    <cfRule type="containsText" dxfId="427" priority="338" operator="containsText" text="SMC">
      <formula>NOT(ISERROR(SEARCH("SMC",F3)))</formula>
    </cfRule>
  </conditionalFormatting>
  <conditionalFormatting sqref="F3">
    <cfRule type="containsText" dxfId="426" priority="337" operator="containsText" text="SMC">
      <formula>NOT(ISERROR(SEARCH("SMC",F3)))</formula>
    </cfRule>
  </conditionalFormatting>
  <conditionalFormatting sqref="F3">
    <cfRule type="containsText" dxfId="425" priority="336" operator="containsText" text="SMC">
      <formula>NOT(ISERROR(SEARCH("SMC",F3)))</formula>
    </cfRule>
  </conditionalFormatting>
  <conditionalFormatting sqref="K1:K5 K13:K14 K16 K18:K19 K26:K38 K40:K42 K44:K47 K50:K58 K60:K62 K64:K65 K84:K1048576">
    <cfRule type="endsWith" dxfId="424" priority="335" operator="endsWith" text="R">
      <formula>RIGHT(K1,LEN("R"))="R"</formula>
    </cfRule>
  </conditionalFormatting>
  <conditionalFormatting sqref="N1:N8 N13:N14 N16 N18:N21 N23:N38 N42:N63 N85:N1048576">
    <cfRule type="endsWith" dxfId="423" priority="334" operator="endsWith" text="R">
      <formula>RIGHT(N1,LEN("R"))="R"</formula>
    </cfRule>
  </conditionalFormatting>
  <conditionalFormatting sqref="K6:K8">
    <cfRule type="cellIs" dxfId="422" priority="333" operator="equal">
      <formula>"REJECT"</formula>
    </cfRule>
  </conditionalFormatting>
  <conditionalFormatting sqref="K6:K8">
    <cfRule type="endsWith" dxfId="421" priority="332" operator="endsWith" text="R">
      <formula>RIGHT(K6,LEN("R"))="R"</formula>
    </cfRule>
  </conditionalFormatting>
  <conditionalFormatting sqref="F9">
    <cfRule type="containsText" dxfId="420" priority="331" operator="containsText" text="SMC">
      <formula>NOT(ISERROR(SEARCH("SMC",F9)))</formula>
    </cfRule>
  </conditionalFormatting>
  <conditionalFormatting sqref="F9">
    <cfRule type="containsText" dxfId="419" priority="330" operator="containsText" text="SMC">
      <formula>NOT(ISERROR(SEARCH("SMC",F9)))</formula>
    </cfRule>
  </conditionalFormatting>
  <conditionalFormatting sqref="F9">
    <cfRule type="containsText" dxfId="418" priority="329" operator="containsText" text="SMC">
      <formula>NOT(ISERROR(SEARCH("SMC",F9)))</formula>
    </cfRule>
  </conditionalFormatting>
  <conditionalFormatting sqref="F9">
    <cfRule type="containsText" dxfId="417" priority="328" operator="containsText" text="SMC">
      <formula>NOT(ISERROR(SEARCH("SMC",F9)))</formula>
    </cfRule>
  </conditionalFormatting>
  <conditionalFormatting sqref="F9">
    <cfRule type="containsText" dxfId="416" priority="327" operator="containsText" text="SMC">
      <formula>NOT(ISERROR(SEARCH("SMC",F9)))</formula>
    </cfRule>
  </conditionalFormatting>
  <conditionalFormatting sqref="F9">
    <cfRule type="containsText" dxfId="415" priority="326" operator="containsText" text="SMC">
      <formula>NOT(ISERROR(SEARCH("SMC",F9)))</formula>
    </cfRule>
  </conditionalFormatting>
  <conditionalFormatting sqref="F9">
    <cfRule type="containsText" dxfId="414" priority="325" operator="containsText" text="SMC">
      <formula>NOT(ISERROR(SEARCH("SMC",F9)))</formula>
    </cfRule>
  </conditionalFormatting>
  <conditionalFormatting sqref="F9">
    <cfRule type="containsText" dxfId="413" priority="324" operator="containsText" text="SMC">
      <formula>NOT(ISERROR(SEARCH("SMC",F9)))</formula>
    </cfRule>
  </conditionalFormatting>
  <conditionalFormatting sqref="F9">
    <cfRule type="containsText" dxfId="412" priority="323" operator="containsText" text="SMC">
      <formula>NOT(ISERROR(SEARCH("SMC",F9)))</formula>
    </cfRule>
  </conditionalFormatting>
  <conditionalFormatting sqref="F9">
    <cfRule type="containsText" dxfId="411" priority="322" operator="containsText" text="SMC">
      <formula>NOT(ISERROR(SEARCH("SMC",F9)))</formula>
    </cfRule>
  </conditionalFormatting>
  <conditionalFormatting sqref="F9">
    <cfRule type="containsText" dxfId="410" priority="321" operator="containsText" text="SMC">
      <formula>NOT(ISERROR(SEARCH("SMC",F9)))</formula>
    </cfRule>
  </conditionalFormatting>
  <conditionalFormatting sqref="F9">
    <cfRule type="containsText" dxfId="409" priority="320" operator="containsText" text="SMC">
      <formula>NOT(ISERROR(SEARCH("SMC",F9)))</formula>
    </cfRule>
  </conditionalFormatting>
  <conditionalFormatting sqref="F9">
    <cfRule type="containsText" dxfId="408" priority="319" operator="containsText" text="SMC">
      <formula>NOT(ISERROR(SEARCH("SMC",F9)))</formula>
    </cfRule>
  </conditionalFormatting>
  <conditionalFormatting sqref="F9">
    <cfRule type="containsText" dxfId="407" priority="318" operator="containsText" text="SMC">
      <formula>NOT(ISERROR(SEARCH("SMC",F9)))</formula>
    </cfRule>
  </conditionalFormatting>
  <conditionalFormatting sqref="K9">
    <cfRule type="endsWith" dxfId="406" priority="317" operator="endsWith" text="R">
      <formula>RIGHT(K9,LEN("R"))="R"</formula>
    </cfRule>
  </conditionalFormatting>
  <conditionalFormatting sqref="N9">
    <cfRule type="endsWith" dxfId="405" priority="316" operator="endsWith" text="R">
      <formula>RIGHT(N9,LEN("R"))="R"</formula>
    </cfRule>
  </conditionalFormatting>
  <conditionalFormatting sqref="F10">
    <cfRule type="containsText" dxfId="404" priority="315" operator="containsText" text="SMC">
      <formula>NOT(ISERROR(SEARCH("SMC",F10)))</formula>
    </cfRule>
  </conditionalFormatting>
  <conditionalFormatting sqref="F10">
    <cfRule type="containsText" dxfId="403" priority="314" operator="containsText" text="SMC">
      <formula>NOT(ISERROR(SEARCH("SMC",F10)))</formula>
    </cfRule>
  </conditionalFormatting>
  <conditionalFormatting sqref="F10">
    <cfRule type="containsText" dxfId="402" priority="313" operator="containsText" text="SMC">
      <formula>NOT(ISERROR(SEARCH("SMC",F10)))</formula>
    </cfRule>
  </conditionalFormatting>
  <conditionalFormatting sqref="F10">
    <cfRule type="containsText" dxfId="401" priority="312" operator="containsText" text="SMC">
      <formula>NOT(ISERROR(SEARCH("SMC",F10)))</formula>
    </cfRule>
  </conditionalFormatting>
  <conditionalFormatting sqref="F10">
    <cfRule type="containsText" dxfId="400" priority="311" operator="containsText" text="SMC">
      <formula>NOT(ISERROR(SEARCH("SMC",F10)))</formula>
    </cfRule>
  </conditionalFormatting>
  <conditionalFormatting sqref="F10">
    <cfRule type="containsText" dxfId="399" priority="310" operator="containsText" text="SMC">
      <formula>NOT(ISERROR(SEARCH("SMC",F10)))</formula>
    </cfRule>
  </conditionalFormatting>
  <conditionalFormatting sqref="F10">
    <cfRule type="containsText" dxfId="398" priority="309" operator="containsText" text="SMC">
      <formula>NOT(ISERROR(SEARCH("SMC",F10)))</formula>
    </cfRule>
  </conditionalFormatting>
  <conditionalFormatting sqref="F10">
    <cfRule type="containsText" dxfId="397" priority="308" operator="containsText" text="SMC">
      <formula>NOT(ISERROR(SEARCH("SMC",F10)))</formula>
    </cfRule>
  </conditionalFormatting>
  <conditionalFormatting sqref="F10">
    <cfRule type="containsText" dxfId="396" priority="307" operator="containsText" text="SMC">
      <formula>NOT(ISERROR(SEARCH("SMC",F10)))</formula>
    </cfRule>
  </conditionalFormatting>
  <conditionalFormatting sqref="F10">
    <cfRule type="containsText" dxfId="395" priority="306" operator="containsText" text="SMC">
      <formula>NOT(ISERROR(SEARCH("SMC",F10)))</formula>
    </cfRule>
  </conditionalFormatting>
  <conditionalFormatting sqref="F10">
    <cfRule type="containsText" dxfId="394" priority="305" operator="containsText" text="SMC">
      <formula>NOT(ISERROR(SEARCH("SMC",F10)))</formula>
    </cfRule>
  </conditionalFormatting>
  <conditionalFormatting sqref="F10">
    <cfRule type="containsText" dxfId="393" priority="304" operator="containsText" text="SMC">
      <formula>NOT(ISERROR(SEARCH("SMC",F10)))</formula>
    </cfRule>
  </conditionalFormatting>
  <conditionalFormatting sqref="F10">
    <cfRule type="containsText" dxfId="392" priority="303" operator="containsText" text="SMC">
      <formula>NOT(ISERROR(SEARCH("SMC",F10)))</formula>
    </cfRule>
  </conditionalFormatting>
  <conditionalFormatting sqref="F10">
    <cfRule type="containsText" dxfId="391" priority="302" operator="containsText" text="SMC">
      <formula>NOT(ISERROR(SEARCH("SMC",F10)))</formula>
    </cfRule>
  </conditionalFormatting>
  <conditionalFormatting sqref="K10">
    <cfRule type="endsWith" dxfId="390" priority="301" operator="endsWith" text="R">
      <formula>RIGHT(K10,LEN("R"))="R"</formula>
    </cfRule>
  </conditionalFormatting>
  <conditionalFormatting sqref="N10">
    <cfRule type="endsWith" dxfId="389" priority="300" operator="endsWith" text="R">
      <formula>RIGHT(N10,LEN("R"))="R"</formula>
    </cfRule>
  </conditionalFormatting>
  <conditionalFormatting sqref="F11">
    <cfRule type="containsText" dxfId="388" priority="299" operator="containsText" text="SMC">
      <formula>NOT(ISERROR(SEARCH("SMC",F11)))</formula>
    </cfRule>
  </conditionalFormatting>
  <conditionalFormatting sqref="F11">
    <cfRule type="containsText" dxfId="387" priority="298" operator="containsText" text="SMC">
      <formula>NOT(ISERROR(SEARCH("SMC",F11)))</formula>
    </cfRule>
  </conditionalFormatting>
  <conditionalFormatting sqref="F11">
    <cfRule type="containsText" dxfId="386" priority="297" operator="containsText" text="SMC">
      <formula>NOT(ISERROR(SEARCH("SMC",F11)))</formula>
    </cfRule>
  </conditionalFormatting>
  <conditionalFormatting sqref="F11">
    <cfRule type="containsText" dxfId="385" priority="296" operator="containsText" text="SMC">
      <formula>NOT(ISERROR(SEARCH("SMC",F11)))</formula>
    </cfRule>
  </conditionalFormatting>
  <conditionalFormatting sqref="F11">
    <cfRule type="containsText" dxfId="384" priority="295" operator="containsText" text="SMC">
      <formula>NOT(ISERROR(SEARCH("SMC",F11)))</formula>
    </cfRule>
  </conditionalFormatting>
  <conditionalFormatting sqref="F11">
    <cfRule type="containsText" dxfId="383" priority="294" operator="containsText" text="SMC">
      <formula>NOT(ISERROR(SEARCH("SMC",F11)))</formula>
    </cfRule>
  </conditionalFormatting>
  <conditionalFormatting sqref="F11">
    <cfRule type="containsText" dxfId="382" priority="293" operator="containsText" text="SMC">
      <formula>NOT(ISERROR(SEARCH("SMC",F11)))</formula>
    </cfRule>
  </conditionalFormatting>
  <conditionalFormatting sqref="F11">
    <cfRule type="containsText" dxfId="381" priority="292" operator="containsText" text="SMC">
      <formula>NOT(ISERROR(SEARCH("SMC",F11)))</formula>
    </cfRule>
  </conditionalFormatting>
  <conditionalFormatting sqref="F11">
    <cfRule type="containsText" dxfId="380" priority="291" operator="containsText" text="SMC">
      <formula>NOT(ISERROR(SEARCH("SMC",F11)))</formula>
    </cfRule>
  </conditionalFormatting>
  <conditionalFormatting sqref="F11">
    <cfRule type="containsText" dxfId="379" priority="290" operator="containsText" text="SMC">
      <formula>NOT(ISERROR(SEARCH("SMC",F11)))</formula>
    </cfRule>
  </conditionalFormatting>
  <conditionalFormatting sqref="F11">
    <cfRule type="containsText" dxfId="378" priority="289" operator="containsText" text="SMC">
      <formula>NOT(ISERROR(SEARCH("SMC",F11)))</formula>
    </cfRule>
  </conditionalFormatting>
  <conditionalFormatting sqref="F11">
    <cfRule type="containsText" dxfId="377" priority="288" operator="containsText" text="SMC">
      <formula>NOT(ISERROR(SEARCH("SMC",F11)))</formula>
    </cfRule>
  </conditionalFormatting>
  <conditionalFormatting sqref="F11">
    <cfRule type="containsText" dxfId="376" priority="287" operator="containsText" text="SMC">
      <formula>NOT(ISERROR(SEARCH("SMC",F11)))</formula>
    </cfRule>
  </conditionalFormatting>
  <conditionalFormatting sqref="F11">
    <cfRule type="containsText" dxfId="375" priority="286" operator="containsText" text="SMC">
      <formula>NOT(ISERROR(SEARCH("SMC",F11)))</formula>
    </cfRule>
  </conditionalFormatting>
  <conditionalFormatting sqref="K11">
    <cfRule type="endsWith" dxfId="374" priority="285" operator="endsWith" text="R">
      <formula>RIGHT(K11,LEN("R"))="R"</formula>
    </cfRule>
  </conditionalFormatting>
  <conditionalFormatting sqref="N11">
    <cfRule type="endsWith" dxfId="373" priority="284" operator="endsWith" text="R">
      <formula>RIGHT(N11,LEN("R"))="R"</formula>
    </cfRule>
  </conditionalFormatting>
  <conditionalFormatting sqref="F12">
    <cfRule type="containsText" dxfId="372" priority="283" operator="containsText" text="SMC">
      <formula>NOT(ISERROR(SEARCH("SMC",F12)))</formula>
    </cfRule>
  </conditionalFormatting>
  <conditionalFormatting sqref="F12">
    <cfRule type="containsText" dxfId="371" priority="282" operator="containsText" text="SMC">
      <formula>NOT(ISERROR(SEARCH("SMC",F12)))</formula>
    </cfRule>
  </conditionalFormatting>
  <conditionalFormatting sqref="F12">
    <cfRule type="containsText" dxfId="370" priority="281" operator="containsText" text="SMC">
      <formula>NOT(ISERROR(SEARCH("SMC",F12)))</formula>
    </cfRule>
  </conditionalFormatting>
  <conditionalFormatting sqref="F12">
    <cfRule type="containsText" dxfId="369" priority="280" operator="containsText" text="SMC">
      <formula>NOT(ISERROR(SEARCH("SMC",F12)))</formula>
    </cfRule>
  </conditionalFormatting>
  <conditionalFormatting sqref="F12">
    <cfRule type="containsText" dxfId="368" priority="279" operator="containsText" text="SMC">
      <formula>NOT(ISERROR(SEARCH("SMC",F12)))</formula>
    </cfRule>
  </conditionalFormatting>
  <conditionalFormatting sqref="F12">
    <cfRule type="containsText" dxfId="367" priority="278" operator="containsText" text="SMC">
      <formula>NOT(ISERROR(SEARCH("SMC",F12)))</formula>
    </cfRule>
  </conditionalFormatting>
  <conditionalFormatting sqref="F12">
    <cfRule type="containsText" dxfId="366" priority="277" operator="containsText" text="SMC">
      <formula>NOT(ISERROR(SEARCH("SMC",F12)))</formula>
    </cfRule>
  </conditionalFormatting>
  <conditionalFormatting sqref="F12">
    <cfRule type="containsText" dxfId="365" priority="276" operator="containsText" text="SMC">
      <formula>NOT(ISERROR(SEARCH("SMC",F12)))</formula>
    </cfRule>
  </conditionalFormatting>
  <conditionalFormatting sqref="F12">
    <cfRule type="containsText" dxfId="364" priority="275" operator="containsText" text="SMC">
      <formula>NOT(ISERROR(SEARCH("SMC",F12)))</formula>
    </cfRule>
  </conditionalFormatting>
  <conditionalFormatting sqref="F12">
    <cfRule type="containsText" dxfId="363" priority="274" operator="containsText" text="SMC">
      <formula>NOT(ISERROR(SEARCH("SMC",F12)))</formula>
    </cfRule>
  </conditionalFormatting>
  <conditionalFormatting sqref="F12">
    <cfRule type="containsText" dxfId="362" priority="273" operator="containsText" text="SMC">
      <formula>NOT(ISERROR(SEARCH("SMC",F12)))</formula>
    </cfRule>
  </conditionalFormatting>
  <conditionalFormatting sqref="F12">
    <cfRule type="containsText" dxfId="361" priority="272" operator="containsText" text="SMC">
      <formula>NOT(ISERROR(SEARCH("SMC",F12)))</formula>
    </cfRule>
  </conditionalFormatting>
  <conditionalFormatting sqref="F12">
    <cfRule type="containsText" dxfId="360" priority="271" operator="containsText" text="SMC">
      <formula>NOT(ISERROR(SEARCH("SMC",F12)))</formula>
    </cfRule>
  </conditionalFormatting>
  <conditionalFormatting sqref="F12">
    <cfRule type="containsText" dxfId="359" priority="270" operator="containsText" text="SMC">
      <formula>NOT(ISERROR(SEARCH("SMC",F12)))</formula>
    </cfRule>
  </conditionalFormatting>
  <conditionalFormatting sqref="K12">
    <cfRule type="endsWith" dxfId="358" priority="269" operator="endsWith" text="R">
      <formula>RIGHT(K12,LEN("R"))="R"</formula>
    </cfRule>
  </conditionalFormatting>
  <conditionalFormatting sqref="N12">
    <cfRule type="endsWith" dxfId="357" priority="268" operator="endsWith" text="R">
      <formula>RIGHT(N12,LEN("R"))="R"</formula>
    </cfRule>
  </conditionalFormatting>
  <conditionalFormatting sqref="F15">
    <cfRule type="containsText" dxfId="356" priority="267" operator="containsText" text="SMC">
      <formula>NOT(ISERROR(SEARCH("SMC",F15)))</formula>
    </cfRule>
  </conditionalFormatting>
  <conditionalFormatting sqref="F15">
    <cfRule type="containsText" dxfId="355" priority="266" operator="containsText" text="SMC">
      <formula>NOT(ISERROR(SEARCH("SMC",F15)))</formula>
    </cfRule>
  </conditionalFormatting>
  <conditionalFormatting sqref="F15">
    <cfRule type="containsText" dxfId="354" priority="265" operator="containsText" text="SMC">
      <formula>NOT(ISERROR(SEARCH("SMC",F15)))</formula>
    </cfRule>
  </conditionalFormatting>
  <conditionalFormatting sqref="F15">
    <cfRule type="containsText" dxfId="353" priority="264" operator="containsText" text="SMC">
      <formula>NOT(ISERROR(SEARCH("SMC",F15)))</formula>
    </cfRule>
  </conditionalFormatting>
  <conditionalFormatting sqref="F15">
    <cfRule type="containsText" dxfId="352" priority="263" operator="containsText" text="SMC">
      <formula>NOT(ISERROR(SEARCH("SMC",F15)))</formula>
    </cfRule>
  </conditionalFormatting>
  <conditionalFormatting sqref="F15">
    <cfRule type="containsText" dxfId="351" priority="262" operator="containsText" text="SMC">
      <formula>NOT(ISERROR(SEARCH("SMC",F15)))</formula>
    </cfRule>
  </conditionalFormatting>
  <conditionalFormatting sqref="F15">
    <cfRule type="containsText" dxfId="350" priority="261" operator="containsText" text="SMC">
      <formula>NOT(ISERROR(SEARCH("SMC",F15)))</formula>
    </cfRule>
  </conditionalFormatting>
  <conditionalFormatting sqref="F15">
    <cfRule type="containsText" dxfId="349" priority="260" operator="containsText" text="SMC">
      <formula>NOT(ISERROR(SEARCH("SMC",F15)))</formula>
    </cfRule>
  </conditionalFormatting>
  <conditionalFormatting sqref="F15">
    <cfRule type="containsText" dxfId="348" priority="259" operator="containsText" text="SMC">
      <formula>NOT(ISERROR(SEARCH("SMC",F15)))</formula>
    </cfRule>
  </conditionalFormatting>
  <conditionalFormatting sqref="F15">
    <cfRule type="containsText" dxfId="347" priority="258" operator="containsText" text="SMC">
      <formula>NOT(ISERROR(SEARCH("SMC",F15)))</formula>
    </cfRule>
  </conditionalFormatting>
  <conditionalFormatting sqref="F15">
    <cfRule type="containsText" dxfId="346" priority="257" operator="containsText" text="SMC">
      <formula>NOT(ISERROR(SEARCH("SMC",F15)))</formula>
    </cfRule>
  </conditionalFormatting>
  <conditionalFormatting sqref="F15">
    <cfRule type="containsText" dxfId="345" priority="256" operator="containsText" text="SMC">
      <formula>NOT(ISERROR(SEARCH("SMC",F15)))</formula>
    </cfRule>
  </conditionalFormatting>
  <conditionalFormatting sqref="F15">
    <cfRule type="containsText" dxfId="344" priority="255" operator="containsText" text="SMC">
      <formula>NOT(ISERROR(SEARCH("SMC",F15)))</formula>
    </cfRule>
  </conditionalFormatting>
  <conditionalFormatting sqref="F15">
    <cfRule type="containsText" dxfId="343" priority="254" operator="containsText" text="SMC">
      <formula>NOT(ISERROR(SEARCH("SMC",F15)))</formula>
    </cfRule>
  </conditionalFormatting>
  <conditionalFormatting sqref="K15">
    <cfRule type="endsWith" dxfId="342" priority="253" operator="endsWith" text="R">
      <formula>RIGHT(K15,LEN("R"))="R"</formula>
    </cfRule>
  </conditionalFormatting>
  <conditionalFormatting sqref="N15">
    <cfRule type="endsWith" dxfId="341" priority="252" operator="endsWith" text="R">
      <formula>RIGHT(N15,LEN("R"))="R"</formula>
    </cfRule>
  </conditionalFormatting>
  <conditionalFormatting sqref="F17">
    <cfRule type="containsText" dxfId="340" priority="251" operator="containsText" text="SMC">
      <formula>NOT(ISERROR(SEARCH("SMC",F17)))</formula>
    </cfRule>
  </conditionalFormatting>
  <conditionalFormatting sqref="F17">
    <cfRule type="containsText" dxfId="339" priority="250" operator="containsText" text="SMC">
      <formula>NOT(ISERROR(SEARCH("SMC",F17)))</formula>
    </cfRule>
  </conditionalFormatting>
  <conditionalFormatting sqref="F17">
    <cfRule type="containsText" dxfId="338" priority="249" operator="containsText" text="SMC">
      <formula>NOT(ISERROR(SEARCH("SMC",F17)))</formula>
    </cfRule>
  </conditionalFormatting>
  <conditionalFormatting sqref="F17">
    <cfRule type="containsText" dxfId="337" priority="248" operator="containsText" text="SMC">
      <formula>NOT(ISERROR(SEARCH("SMC",F17)))</formula>
    </cfRule>
  </conditionalFormatting>
  <conditionalFormatting sqref="F17">
    <cfRule type="containsText" dxfId="336" priority="247" operator="containsText" text="SMC">
      <formula>NOT(ISERROR(SEARCH("SMC",F17)))</formula>
    </cfRule>
  </conditionalFormatting>
  <conditionalFormatting sqref="F17">
    <cfRule type="containsText" dxfId="335" priority="246" operator="containsText" text="SMC">
      <formula>NOT(ISERROR(SEARCH("SMC",F17)))</formula>
    </cfRule>
  </conditionalFormatting>
  <conditionalFormatting sqref="F17">
    <cfRule type="containsText" dxfId="334" priority="245" operator="containsText" text="SMC">
      <formula>NOT(ISERROR(SEARCH("SMC",F17)))</formula>
    </cfRule>
  </conditionalFormatting>
  <conditionalFormatting sqref="F17">
    <cfRule type="containsText" dxfId="333" priority="244" operator="containsText" text="SMC">
      <formula>NOT(ISERROR(SEARCH("SMC",F17)))</formula>
    </cfRule>
  </conditionalFormatting>
  <conditionalFormatting sqref="F17">
    <cfRule type="containsText" dxfId="332" priority="243" operator="containsText" text="SMC">
      <formula>NOT(ISERROR(SEARCH("SMC",F17)))</formula>
    </cfRule>
  </conditionalFormatting>
  <conditionalFormatting sqref="F17">
    <cfRule type="containsText" dxfId="331" priority="242" operator="containsText" text="SMC">
      <formula>NOT(ISERROR(SEARCH("SMC",F17)))</formula>
    </cfRule>
  </conditionalFormatting>
  <conditionalFormatting sqref="F17">
    <cfRule type="containsText" dxfId="330" priority="241" operator="containsText" text="SMC">
      <formula>NOT(ISERROR(SEARCH("SMC",F17)))</formula>
    </cfRule>
  </conditionalFormatting>
  <conditionalFormatting sqref="F17">
    <cfRule type="containsText" dxfId="329" priority="240" operator="containsText" text="SMC">
      <formula>NOT(ISERROR(SEARCH("SMC",F17)))</formula>
    </cfRule>
  </conditionalFormatting>
  <conditionalFormatting sqref="F17">
    <cfRule type="containsText" dxfId="328" priority="239" operator="containsText" text="SMC">
      <formula>NOT(ISERROR(SEARCH("SMC",F17)))</formula>
    </cfRule>
  </conditionalFormatting>
  <conditionalFormatting sqref="F17">
    <cfRule type="containsText" dxfId="327" priority="238" operator="containsText" text="SMC">
      <formula>NOT(ISERROR(SEARCH("SMC",F17)))</formula>
    </cfRule>
  </conditionalFormatting>
  <conditionalFormatting sqref="K17">
    <cfRule type="endsWith" dxfId="326" priority="237" operator="endsWith" text="R">
      <formula>RIGHT(K17,LEN("R"))="R"</formula>
    </cfRule>
  </conditionalFormatting>
  <conditionalFormatting sqref="N17">
    <cfRule type="endsWith" dxfId="325" priority="236" operator="endsWith" text="R">
      <formula>RIGHT(N17,LEN("R"))="R"</formula>
    </cfRule>
  </conditionalFormatting>
  <conditionalFormatting sqref="F22">
    <cfRule type="containsText" dxfId="324" priority="235" operator="containsText" text="SMC">
      <formula>NOT(ISERROR(SEARCH("SMC",F22)))</formula>
    </cfRule>
  </conditionalFormatting>
  <conditionalFormatting sqref="F22">
    <cfRule type="containsText" dxfId="323" priority="234" operator="containsText" text="SMC">
      <formula>NOT(ISERROR(SEARCH("SMC",F22)))</formula>
    </cfRule>
  </conditionalFormatting>
  <conditionalFormatting sqref="F22">
    <cfRule type="containsText" dxfId="322" priority="233" operator="containsText" text="SMC">
      <formula>NOT(ISERROR(SEARCH("SMC",F22)))</formula>
    </cfRule>
  </conditionalFormatting>
  <conditionalFormatting sqref="F22">
    <cfRule type="containsText" dxfId="321" priority="232" operator="containsText" text="SMC">
      <formula>NOT(ISERROR(SEARCH("SMC",F22)))</formula>
    </cfRule>
  </conditionalFormatting>
  <conditionalFormatting sqref="F22">
    <cfRule type="containsText" dxfId="320" priority="231" operator="containsText" text="SMC">
      <formula>NOT(ISERROR(SEARCH("SMC",F22)))</formula>
    </cfRule>
  </conditionalFormatting>
  <conditionalFormatting sqref="F22">
    <cfRule type="containsText" dxfId="319" priority="230" operator="containsText" text="SMC">
      <formula>NOT(ISERROR(SEARCH("SMC",F22)))</formula>
    </cfRule>
  </conditionalFormatting>
  <conditionalFormatting sqref="F22">
    <cfRule type="containsText" dxfId="318" priority="229" operator="containsText" text="SMC">
      <formula>NOT(ISERROR(SEARCH("SMC",F22)))</formula>
    </cfRule>
  </conditionalFormatting>
  <conditionalFormatting sqref="F22">
    <cfRule type="containsText" dxfId="317" priority="228" operator="containsText" text="SMC">
      <formula>NOT(ISERROR(SEARCH("SMC",F22)))</formula>
    </cfRule>
  </conditionalFormatting>
  <conditionalFormatting sqref="F22">
    <cfRule type="containsText" dxfId="316" priority="227" operator="containsText" text="SMC">
      <formula>NOT(ISERROR(SEARCH("SMC",F22)))</formula>
    </cfRule>
  </conditionalFormatting>
  <conditionalFormatting sqref="F22">
    <cfRule type="containsText" dxfId="315" priority="226" operator="containsText" text="SMC">
      <formula>NOT(ISERROR(SEARCH("SMC",F22)))</formula>
    </cfRule>
  </conditionalFormatting>
  <conditionalFormatting sqref="F22">
    <cfRule type="containsText" dxfId="314" priority="225" operator="containsText" text="SMC">
      <formula>NOT(ISERROR(SEARCH("SMC",F22)))</formula>
    </cfRule>
  </conditionalFormatting>
  <conditionalFormatting sqref="F22">
    <cfRule type="containsText" dxfId="313" priority="224" operator="containsText" text="SMC">
      <formula>NOT(ISERROR(SEARCH("SMC",F22)))</formula>
    </cfRule>
  </conditionalFormatting>
  <conditionalFormatting sqref="F22">
    <cfRule type="containsText" dxfId="312" priority="223" operator="containsText" text="SMC">
      <formula>NOT(ISERROR(SEARCH("SMC",F22)))</formula>
    </cfRule>
  </conditionalFormatting>
  <conditionalFormatting sqref="F22">
    <cfRule type="containsText" dxfId="311" priority="222" operator="containsText" text="SMC">
      <formula>NOT(ISERROR(SEARCH("SMC",F22)))</formula>
    </cfRule>
  </conditionalFormatting>
  <conditionalFormatting sqref="K21:K22">
    <cfRule type="endsWith" dxfId="310" priority="221" operator="endsWith" text="R">
      <formula>RIGHT(K21,LEN("R"))="R"</formula>
    </cfRule>
  </conditionalFormatting>
  <conditionalFormatting sqref="K20">
    <cfRule type="endsWith" dxfId="309" priority="206" operator="endsWith" text="R">
      <formula>RIGHT(K20,LEN("R"))="R"</formula>
    </cfRule>
  </conditionalFormatting>
  <conditionalFormatting sqref="F21">
    <cfRule type="containsText" dxfId="308" priority="205" operator="containsText" text="SMC">
      <formula>NOT(ISERROR(SEARCH("SMC",F21)))</formula>
    </cfRule>
  </conditionalFormatting>
  <conditionalFormatting sqref="F21">
    <cfRule type="containsText" dxfId="307" priority="204" operator="containsText" text="SMC">
      <formula>NOT(ISERROR(SEARCH("SMC",F21)))</formula>
    </cfRule>
  </conditionalFormatting>
  <conditionalFormatting sqref="F21">
    <cfRule type="containsText" dxfId="306" priority="203" operator="containsText" text="SMC">
      <formula>NOT(ISERROR(SEARCH("SMC",F21)))</formula>
    </cfRule>
  </conditionalFormatting>
  <conditionalFormatting sqref="F21">
    <cfRule type="containsText" dxfId="305" priority="202" operator="containsText" text="SMC">
      <formula>NOT(ISERROR(SEARCH("SMC",F21)))</formula>
    </cfRule>
  </conditionalFormatting>
  <conditionalFormatting sqref="F21">
    <cfRule type="containsText" dxfId="304" priority="201" operator="containsText" text="SMC">
      <formula>NOT(ISERROR(SEARCH("SMC",F21)))</formula>
    </cfRule>
  </conditionalFormatting>
  <conditionalFormatting sqref="F21">
    <cfRule type="containsText" dxfId="303" priority="200" operator="containsText" text="SMC">
      <formula>NOT(ISERROR(SEARCH("SMC",F21)))</formula>
    </cfRule>
  </conditionalFormatting>
  <conditionalFormatting sqref="F21">
    <cfRule type="containsText" dxfId="302" priority="199" operator="containsText" text="SMC">
      <formula>NOT(ISERROR(SEARCH("SMC",F21)))</formula>
    </cfRule>
  </conditionalFormatting>
  <conditionalFormatting sqref="F21">
    <cfRule type="containsText" dxfId="301" priority="198" operator="containsText" text="SMC">
      <formula>NOT(ISERROR(SEARCH("SMC",F21)))</formula>
    </cfRule>
  </conditionalFormatting>
  <conditionalFormatting sqref="F21">
    <cfRule type="containsText" dxfId="300" priority="197" operator="containsText" text="SMC">
      <formula>NOT(ISERROR(SEARCH("SMC",F21)))</formula>
    </cfRule>
  </conditionalFormatting>
  <conditionalFormatting sqref="F21">
    <cfRule type="containsText" dxfId="299" priority="196" operator="containsText" text="SMC">
      <formula>NOT(ISERROR(SEARCH("SMC",F21)))</formula>
    </cfRule>
  </conditionalFormatting>
  <conditionalFormatting sqref="F21">
    <cfRule type="containsText" dxfId="298" priority="195" operator="containsText" text="SMC">
      <formula>NOT(ISERROR(SEARCH("SMC",F21)))</formula>
    </cfRule>
  </conditionalFormatting>
  <conditionalFormatting sqref="F21">
    <cfRule type="containsText" dxfId="297" priority="194" operator="containsText" text="SMC">
      <formula>NOT(ISERROR(SEARCH("SMC",F21)))</formula>
    </cfRule>
  </conditionalFormatting>
  <conditionalFormatting sqref="F21">
    <cfRule type="containsText" dxfId="296" priority="193" operator="containsText" text="SMC">
      <formula>NOT(ISERROR(SEARCH("SMC",F21)))</formula>
    </cfRule>
  </conditionalFormatting>
  <conditionalFormatting sqref="F21">
    <cfRule type="containsText" dxfId="295" priority="192" operator="containsText" text="SMC">
      <formula>NOT(ISERROR(SEARCH("SMC",F21)))</formula>
    </cfRule>
  </conditionalFormatting>
  <conditionalFormatting sqref="F20">
    <cfRule type="containsText" dxfId="294" priority="191" operator="containsText" text="SMC">
      <formula>NOT(ISERROR(SEARCH("SMC",F20)))</formula>
    </cfRule>
  </conditionalFormatting>
  <conditionalFormatting sqref="F20">
    <cfRule type="containsText" dxfId="293" priority="190" operator="containsText" text="SMC">
      <formula>NOT(ISERROR(SEARCH("SMC",F20)))</formula>
    </cfRule>
  </conditionalFormatting>
  <conditionalFormatting sqref="F20">
    <cfRule type="containsText" dxfId="292" priority="189" operator="containsText" text="SMC">
      <formula>NOT(ISERROR(SEARCH("SMC",F20)))</formula>
    </cfRule>
  </conditionalFormatting>
  <conditionalFormatting sqref="F20">
    <cfRule type="containsText" dxfId="291" priority="188" operator="containsText" text="SMC">
      <formula>NOT(ISERROR(SEARCH("SMC",F20)))</formula>
    </cfRule>
  </conditionalFormatting>
  <conditionalFormatting sqref="F20">
    <cfRule type="containsText" dxfId="290" priority="187" operator="containsText" text="SMC">
      <formula>NOT(ISERROR(SEARCH("SMC",F20)))</formula>
    </cfRule>
  </conditionalFormatting>
  <conditionalFormatting sqref="F20">
    <cfRule type="containsText" dxfId="289" priority="186" operator="containsText" text="SMC">
      <formula>NOT(ISERROR(SEARCH("SMC",F20)))</formula>
    </cfRule>
  </conditionalFormatting>
  <conditionalFormatting sqref="F20">
    <cfRule type="containsText" dxfId="288" priority="185" operator="containsText" text="SMC">
      <formula>NOT(ISERROR(SEARCH("SMC",F20)))</formula>
    </cfRule>
  </conditionalFormatting>
  <conditionalFormatting sqref="F20">
    <cfRule type="containsText" dxfId="287" priority="184" operator="containsText" text="SMC">
      <formula>NOT(ISERROR(SEARCH("SMC",F20)))</formula>
    </cfRule>
  </conditionalFormatting>
  <conditionalFormatting sqref="F20">
    <cfRule type="containsText" dxfId="286" priority="183" operator="containsText" text="SMC">
      <formula>NOT(ISERROR(SEARCH("SMC",F20)))</formula>
    </cfRule>
  </conditionalFormatting>
  <conditionalFormatting sqref="F20">
    <cfRule type="containsText" dxfId="285" priority="182" operator="containsText" text="SMC">
      <formula>NOT(ISERROR(SEARCH("SMC",F20)))</formula>
    </cfRule>
  </conditionalFormatting>
  <conditionalFormatting sqref="F20">
    <cfRule type="containsText" dxfId="284" priority="181" operator="containsText" text="SMC">
      <formula>NOT(ISERROR(SEARCH("SMC",F20)))</formula>
    </cfRule>
  </conditionalFormatting>
  <conditionalFormatting sqref="F20">
    <cfRule type="containsText" dxfId="283" priority="180" operator="containsText" text="SMC">
      <formula>NOT(ISERROR(SEARCH("SMC",F20)))</formula>
    </cfRule>
  </conditionalFormatting>
  <conditionalFormatting sqref="F20">
    <cfRule type="containsText" dxfId="282" priority="179" operator="containsText" text="SMC">
      <formula>NOT(ISERROR(SEARCH("SMC",F20)))</formula>
    </cfRule>
  </conditionalFormatting>
  <conditionalFormatting sqref="F20">
    <cfRule type="containsText" dxfId="281" priority="178" operator="containsText" text="SMC">
      <formula>NOT(ISERROR(SEARCH("SMC",F20)))</formula>
    </cfRule>
  </conditionalFormatting>
  <conditionalFormatting sqref="F23:F25">
    <cfRule type="containsText" dxfId="280" priority="177" operator="containsText" text="SMC">
      <formula>NOT(ISERROR(SEARCH("SMC",F23)))</formula>
    </cfRule>
  </conditionalFormatting>
  <conditionalFormatting sqref="F23:F25">
    <cfRule type="containsText" dxfId="279" priority="176" operator="containsText" text="SMC">
      <formula>NOT(ISERROR(SEARCH("SMC",F23)))</formula>
    </cfRule>
  </conditionalFormatting>
  <conditionalFormatting sqref="F23:F25">
    <cfRule type="containsText" dxfId="278" priority="175" operator="containsText" text="SMC">
      <formula>NOT(ISERROR(SEARCH("SMC",F23)))</formula>
    </cfRule>
  </conditionalFormatting>
  <conditionalFormatting sqref="F23:F25">
    <cfRule type="containsText" dxfId="277" priority="174" operator="containsText" text="SMC">
      <formula>NOT(ISERROR(SEARCH("SMC",F23)))</formula>
    </cfRule>
  </conditionalFormatting>
  <conditionalFormatting sqref="F23:F25">
    <cfRule type="containsText" dxfId="276" priority="173" operator="containsText" text="SMC">
      <formula>NOT(ISERROR(SEARCH("SMC",F23)))</formula>
    </cfRule>
  </conditionalFormatting>
  <conditionalFormatting sqref="F23:F25">
    <cfRule type="containsText" dxfId="275" priority="172" operator="containsText" text="SMC">
      <formula>NOT(ISERROR(SEARCH("SMC",F23)))</formula>
    </cfRule>
  </conditionalFormatting>
  <conditionalFormatting sqref="F23:F25">
    <cfRule type="containsText" dxfId="274" priority="171" operator="containsText" text="SMC">
      <formula>NOT(ISERROR(SEARCH("SMC",F23)))</formula>
    </cfRule>
  </conditionalFormatting>
  <conditionalFormatting sqref="F23:F25">
    <cfRule type="containsText" dxfId="273" priority="170" operator="containsText" text="SMC">
      <formula>NOT(ISERROR(SEARCH("SMC",F23)))</formula>
    </cfRule>
  </conditionalFormatting>
  <conditionalFormatting sqref="F23:F25">
    <cfRule type="containsText" dxfId="272" priority="169" operator="containsText" text="SMC">
      <formula>NOT(ISERROR(SEARCH("SMC",F23)))</formula>
    </cfRule>
  </conditionalFormatting>
  <conditionalFormatting sqref="F23:F25">
    <cfRule type="containsText" dxfId="271" priority="168" operator="containsText" text="SMC">
      <formula>NOT(ISERROR(SEARCH("SMC",F23)))</formula>
    </cfRule>
  </conditionalFormatting>
  <conditionalFormatting sqref="F23:F25">
    <cfRule type="containsText" dxfId="270" priority="167" operator="containsText" text="SMC">
      <formula>NOT(ISERROR(SEARCH("SMC",F23)))</formula>
    </cfRule>
  </conditionalFormatting>
  <conditionalFormatting sqref="F23:F25">
    <cfRule type="containsText" dxfId="269" priority="166" operator="containsText" text="SMC">
      <formula>NOT(ISERROR(SEARCH("SMC",F23)))</formula>
    </cfRule>
  </conditionalFormatting>
  <conditionalFormatting sqref="F23:F25">
    <cfRule type="containsText" dxfId="268" priority="165" operator="containsText" text="SMC">
      <formula>NOT(ISERROR(SEARCH("SMC",F23)))</formula>
    </cfRule>
  </conditionalFormatting>
  <conditionalFormatting sqref="F23:F25">
    <cfRule type="containsText" dxfId="267" priority="164" operator="containsText" text="SMC">
      <formula>NOT(ISERROR(SEARCH("SMC",F23)))</formula>
    </cfRule>
  </conditionalFormatting>
  <conditionalFormatting sqref="K23">
    <cfRule type="endsWith" dxfId="266" priority="162" operator="endsWith" text="R">
      <formula>RIGHT(K23,LEN("R"))="R"</formula>
    </cfRule>
  </conditionalFormatting>
  <conditionalFormatting sqref="K24:K25">
    <cfRule type="endsWith" dxfId="265" priority="161" operator="endsWith" text="R">
      <formula>RIGHT(K24,LEN("R"))="R"</formula>
    </cfRule>
  </conditionalFormatting>
  <conditionalFormatting sqref="F34">
    <cfRule type="containsText" dxfId="264" priority="160" operator="containsText" text="SMC">
      <formula>NOT(ISERROR(SEARCH("SMC",F34)))</formula>
    </cfRule>
  </conditionalFormatting>
  <conditionalFormatting sqref="F34">
    <cfRule type="containsText" dxfId="263" priority="159" operator="containsText" text="SMC">
      <formula>NOT(ISERROR(SEARCH("SMC",F34)))</formula>
    </cfRule>
  </conditionalFormatting>
  <conditionalFormatting sqref="F34">
    <cfRule type="containsText" dxfId="262" priority="158" operator="containsText" text="SMC">
      <formula>NOT(ISERROR(SEARCH("SMC",F34)))</formula>
    </cfRule>
  </conditionalFormatting>
  <conditionalFormatting sqref="F34">
    <cfRule type="containsText" dxfId="261" priority="157" operator="containsText" text="SMC">
      <formula>NOT(ISERROR(SEARCH("SMC",F34)))</formula>
    </cfRule>
  </conditionalFormatting>
  <conditionalFormatting sqref="F34">
    <cfRule type="containsText" dxfId="260" priority="156" operator="containsText" text="SMC">
      <formula>NOT(ISERROR(SEARCH("SMC",F34)))</formula>
    </cfRule>
  </conditionalFormatting>
  <conditionalFormatting sqref="F34">
    <cfRule type="containsText" dxfId="259" priority="155" operator="containsText" text="SMC">
      <formula>NOT(ISERROR(SEARCH("SMC",F34)))</formula>
    </cfRule>
  </conditionalFormatting>
  <conditionalFormatting sqref="F34">
    <cfRule type="containsText" dxfId="258" priority="154" operator="containsText" text="SMC">
      <formula>NOT(ISERROR(SEARCH("SMC",F34)))</formula>
    </cfRule>
  </conditionalFormatting>
  <conditionalFormatting sqref="F34">
    <cfRule type="containsText" dxfId="257" priority="153" operator="containsText" text="SMC">
      <formula>NOT(ISERROR(SEARCH("SMC",F34)))</formula>
    </cfRule>
  </conditionalFormatting>
  <conditionalFormatting sqref="F34">
    <cfRule type="containsText" dxfId="256" priority="152" operator="containsText" text="SMC">
      <formula>NOT(ISERROR(SEARCH("SMC",F34)))</formula>
    </cfRule>
  </conditionalFormatting>
  <conditionalFormatting sqref="F34">
    <cfRule type="containsText" dxfId="255" priority="151" operator="containsText" text="SMC">
      <formula>NOT(ISERROR(SEARCH("SMC",F34)))</formula>
    </cfRule>
  </conditionalFormatting>
  <conditionalFormatting sqref="F34">
    <cfRule type="containsText" dxfId="254" priority="150" operator="containsText" text="SMC">
      <formula>NOT(ISERROR(SEARCH("SMC",F34)))</formula>
    </cfRule>
  </conditionalFormatting>
  <conditionalFormatting sqref="F34">
    <cfRule type="containsText" dxfId="253" priority="149" operator="containsText" text="SMC">
      <formula>NOT(ISERROR(SEARCH("SMC",F34)))</formula>
    </cfRule>
  </conditionalFormatting>
  <conditionalFormatting sqref="F34">
    <cfRule type="containsText" dxfId="252" priority="148" operator="containsText" text="SMC">
      <formula>NOT(ISERROR(SEARCH("SMC",F34)))</formula>
    </cfRule>
  </conditionalFormatting>
  <conditionalFormatting sqref="F34">
    <cfRule type="containsText" dxfId="251" priority="147" operator="containsText" text="SMC">
      <formula>NOT(ISERROR(SEARCH("SMC",F34)))</formula>
    </cfRule>
  </conditionalFormatting>
  <conditionalFormatting sqref="F35">
    <cfRule type="containsText" dxfId="250" priority="146" operator="containsText" text="SMC">
      <formula>NOT(ISERROR(SEARCH("SMC",F35)))</formula>
    </cfRule>
  </conditionalFormatting>
  <conditionalFormatting sqref="F35">
    <cfRule type="containsText" dxfId="249" priority="145" operator="containsText" text="SMC">
      <formula>NOT(ISERROR(SEARCH("SMC",F35)))</formula>
    </cfRule>
  </conditionalFormatting>
  <conditionalFormatting sqref="F35">
    <cfRule type="containsText" dxfId="248" priority="144" operator="containsText" text="SMC">
      <formula>NOT(ISERROR(SEARCH("SMC",F35)))</formula>
    </cfRule>
  </conditionalFormatting>
  <conditionalFormatting sqref="F35">
    <cfRule type="containsText" dxfId="247" priority="143" operator="containsText" text="SMC">
      <formula>NOT(ISERROR(SEARCH("SMC",F35)))</formula>
    </cfRule>
  </conditionalFormatting>
  <conditionalFormatting sqref="F35">
    <cfRule type="containsText" dxfId="246" priority="142" operator="containsText" text="SMC">
      <formula>NOT(ISERROR(SEARCH("SMC",F35)))</formula>
    </cfRule>
  </conditionalFormatting>
  <conditionalFormatting sqref="F35">
    <cfRule type="containsText" dxfId="245" priority="141" operator="containsText" text="SMC">
      <formula>NOT(ISERROR(SEARCH("SMC",F35)))</formula>
    </cfRule>
  </conditionalFormatting>
  <conditionalFormatting sqref="F35">
    <cfRule type="containsText" dxfId="244" priority="140" operator="containsText" text="SMC">
      <formula>NOT(ISERROR(SEARCH("SMC",F35)))</formula>
    </cfRule>
  </conditionalFormatting>
  <conditionalFormatting sqref="F35">
    <cfRule type="containsText" dxfId="243" priority="139" operator="containsText" text="SMC">
      <formula>NOT(ISERROR(SEARCH("SMC",F35)))</formula>
    </cfRule>
  </conditionalFormatting>
  <conditionalFormatting sqref="F35">
    <cfRule type="containsText" dxfId="242" priority="138" operator="containsText" text="SMC">
      <formula>NOT(ISERROR(SEARCH("SMC",F35)))</formula>
    </cfRule>
  </conditionalFormatting>
  <conditionalFormatting sqref="F35">
    <cfRule type="containsText" dxfId="241" priority="137" operator="containsText" text="SMC">
      <formula>NOT(ISERROR(SEARCH("SMC",F35)))</formula>
    </cfRule>
  </conditionalFormatting>
  <conditionalFormatting sqref="F35">
    <cfRule type="containsText" dxfId="240" priority="136" operator="containsText" text="SMC">
      <formula>NOT(ISERROR(SEARCH("SMC",F35)))</formula>
    </cfRule>
  </conditionalFormatting>
  <conditionalFormatting sqref="F35">
    <cfRule type="containsText" dxfId="239" priority="135" operator="containsText" text="SMC">
      <formula>NOT(ISERROR(SEARCH("SMC",F35)))</formula>
    </cfRule>
  </conditionalFormatting>
  <conditionalFormatting sqref="F35">
    <cfRule type="containsText" dxfId="238" priority="134" operator="containsText" text="SMC">
      <formula>NOT(ISERROR(SEARCH("SMC",F35)))</formula>
    </cfRule>
  </conditionalFormatting>
  <conditionalFormatting sqref="F35">
    <cfRule type="containsText" dxfId="237" priority="133" operator="containsText" text="SMC">
      <formula>NOT(ISERROR(SEARCH("SMC",F35)))</formula>
    </cfRule>
  </conditionalFormatting>
  <conditionalFormatting sqref="F36">
    <cfRule type="containsText" dxfId="236" priority="132" operator="containsText" text="SMC">
      <formula>NOT(ISERROR(SEARCH("SMC",F36)))</formula>
    </cfRule>
  </conditionalFormatting>
  <conditionalFormatting sqref="F36">
    <cfRule type="containsText" dxfId="235" priority="131" operator="containsText" text="SMC">
      <formula>NOT(ISERROR(SEARCH("SMC",F36)))</formula>
    </cfRule>
  </conditionalFormatting>
  <conditionalFormatting sqref="F36">
    <cfRule type="containsText" dxfId="234" priority="130" operator="containsText" text="SMC">
      <formula>NOT(ISERROR(SEARCH("SMC",F36)))</formula>
    </cfRule>
  </conditionalFormatting>
  <conditionalFormatting sqref="F36">
    <cfRule type="containsText" dxfId="233" priority="129" operator="containsText" text="SMC">
      <formula>NOT(ISERROR(SEARCH("SMC",F36)))</formula>
    </cfRule>
  </conditionalFormatting>
  <conditionalFormatting sqref="F36">
    <cfRule type="containsText" dxfId="232" priority="128" operator="containsText" text="SMC">
      <formula>NOT(ISERROR(SEARCH("SMC",F36)))</formula>
    </cfRule>
  </conditionalFormatting>
  <conditionalFormatting sqref="F36">
    <cfRule type="containsText" dxfId="231" priority="127" operator="containsText" text="SMC">
      <formula>NOT(ISERROR(SEARCH("SMC",F36)))</formula>
    </cfRule>
  </conditionalFormatting>
  <conditionalFormatting sqref="F36">
    <cfRule type="containsText" dxfId="230" priority="126" operator="containsText" text="SMC">
      <formula>NOT(ISERROR(SEARCH("SMC",F36)))</formula>
    </cfRule>
  </conditionalFormatting>
  <conditionalFormatting sqref="F36">
    <cfRule type="containsText" dxfId="229" priority="125" operator="containsText" text="SMC">
      <formula>NOT(ISERROR(SEARCH("SMC",F36)))</formula>
    </cfRule>
  </conditionalFormatting>
  <conditionalFormatting sqref="F36">
    <cfRule type="containsText" dxfId="228" priority="124" operator="containsText" text="SMC">
      <formula>NOT(ISERROR(SEARCH("SMC",F36)))</formula>
    </cfRule>
  </conditionalFormatting>
  <conditionalFormatting sqref="F36">
    <cfRule type="containsText" dxfId="227" priority="123" operator="containsText" text="SMC">
      <formula>NOT(ISERROR(SEARCH("SMC",F36)))</formula>
    </cfRule>
  </conditionalFormatting>
  <conditionalFormatting sqref="F36">
    <cfRule type="containsText" dxfId="226" priority="122" operator="containsText" text="SMC">
      <formula>NOT(ISERROR(SEARCH("SMC",F36)))</formula>
    </cfRule>
  </conditionalFormatting>
  <conditionalFormatting sqref="F36">
    <cfRule type="containsText" dxfId="225" priority="121" operator="containsText" text="SMC">
      <formula>NOT(ISERROR(SEARCH("SMC",F36)))</formula>
    </cfRule>
  </conditionalFormatting>
  <conditionalFormatting sqref="F36">
    <cfRule type="containsText" dxfId="224" priority="120" operator="containsText" text="SMC">
      <formula>NOT(ISERROR(SEARCH("SMC",F36)))</formula>
    </cfRule>
  </conditionalFormatting>
  <conditionalFormatting sqref="F36">
    <cfRule type="containsText" dxfId="223" priority="119" operator="containsText" text="SMC">
      <formula>NOT(ISERROR(SEARCH("SMC",F36)))</formula>
    </cfRule>
  </conditionalFormatting>
  <conditionalFormatting sqref="F37">
    <cfRule type="containsText" dxfId="222" priority="118" operator="containsText" text="SMC">
      <formula>NOT(ISERROR(SEARCH("SMC",F37)))</formula>
    </cfRule>
  </conditionalFormatting>
  <conditionalFormatting sqref="F37">
    <cfRule type="containsText" dxfId="221" priority="117" operator="containsText" text="SMC">
      <formula>NOT(ISERROR(SEARCH("SMC",F37)))</formula>
    </cfRule>
  </conditionalFormatting>
  <conditionalFormatting sqref="F37">
    <cfRule type="containsText" dxfId="220" priority="116" operator="containsText" text="SMC">
      <formula>NOT(ISERROR(SEARCH("SMC",F37)))</formula>
    </cfRule>
  </conditionalFormatting>
  <conditionalFormatting sqref="F37">
    <cfRule type="containsText" dxfId="219" priority="115" operator="containsText" text="SMC">
      <formula>NOT(ISERROR(SEARCH("SMC",F37)))</formula>
    </cfRule>
  </conditionalFormatting>
  <conditionalFormatting sqref="F37">
    <cfRule type="containsText" dxfId="218" priority="114" operator="containsText" text="SMC">
      <formula>NOT(ISERROR(SEARCH("SMC",F37)))</formula>
    </cfRule>
  </conditionalFormatting>
  <conditionalFormatting sqref="F37">
    <cfRule type="containsText" dxfId="217" priority="113" operator="containsText" text="SMC">
      <formula>NOT(ISERROR(SEARCH("SMC",F37)))</formula>
    </cfRule>
  </conditionalFormatting>
  <conditionalFormatting sqref="F37">
    <cfRule type="containsText" dxfId="216" priority="112" operator="containsText" text="SMC">
      <formula>NOT(ISERROR(SEARCH("SMC",F37)))</formula>
    </cfRule>
  </conditionalFormatting>
  <conditionalFormatting sqref="F37">
    <cfRule type="containsText" dxfId="215" priority="111" operator="containsText" text="SMC">
      <formula>NOT(ISERROR(SEARCH("SMC",F37)))</formula>
    </cfRule>
  </conditionalFormatting>
  <conditionalFormatting sqref="F37">
    <cfRule type="containsText" dxfId="214" priority="110" operator="containsText" text="SMC">
      <formula>NOT(ISERROR(SEARCH("SMC",F37)))</formula>
    </cfRule>
  </conditionalFormatting>
  <conditionalFormatting sqref="F37">
    <cfRule type="containsText" dxfId="213" priority="109" operator="containsText" text="SMC">
      <formula>NOT(ISERROR(SEARCH("SMC",F37)))</formula>
    </cfRule>
  </conditionalFormatting>
  <conditionalFormatting sqref="F37">
    <cfRule type="containsText" dxfId="212" priority="108" operator="containsText" text="SMC">
      <formula>NOT(ISERROR(SEARCH("SMC",F37)))</formula>
    </cfRule>
  </conditionalFormatting>
  <conditionalFormatting sqref="F37">
    <cfRule type="containsText" dxfId="211" priority="107" operator="containsText" text="SMC">
      <formula>NOT(ISERROR(SEARCH("SMC",F37)))</formula>
    </cfRule>
  </conditionalFormatting>
  <conditionalFormatting sqref="F37">
    <cfRule type="containsText" dxfId="210" priority="106" operator="containsText" text="SMC">
      <formula>NOT(ISERROR(SEARCH("SMC",F37)))</formula>
    </cfRule>
  </conditionalFormatting>
  <conditionalFormatting sqref="F37">
    <cfRule type="containsText" dxfId="209" priority="105" operator="containsText" text="SMC">
      <formula>NOT(ISERROR(SEARCH("SMC",F37)))</formula>
    </cfRule>
  </conditionalFormatting>
  <conditionalFormatting sqref="N22">
    <cfRule type="endsWith" dxfId="208" priority="88" operator="endsWith" text="R">
      <formula>RIGHT(N22,LEN("R"))="R"</formula>
    </cfRule>
  </conditionalFormatting>
  <conditionalFormatting sqref="D39:D80">
    <cfRule type="cellIs" dxfId="207" priority="87" operator="equal">
      <formula>"API 1104  22 em edition"</formula>
    </cfRule>
  </conditionalFormatting>
  <conditionalFormatting sqref="F39">
    <cfRule type="containsText" dxfId="206" priority="86" operator="containsText" text="SMC">
      <formula>NOT(ISERROR(SEARCH("SMC",F39)))</formula>
    </cfRule>
  </conditionalFormatting>
  <conditionalFormatting sqref="F39">
    <cfRule type="containsText" dxfId="205" priority="85" operator="containsText" text="SMC">
      <formula>NOT(ISERROR(SEARCH("SMC",F39)))</formula>
    </cfRule>
  </conditionalFormatting>
  <conditionalFormatting sqref="F39">
    <cfRule type="containsText" dxfId="204" priority="84" operator="containsText" text="SMC">
      <formula>NOT(ISERROR(SEARCH("SMC",F39)))</formula>
    </cfRule>
  </conditionalFormatting>
  <conditionalFormatting sqref="F39">
    <cfRule type="containsText" dxfId="203" priority="83" operator="containsText" text="SMC">
      <formula>NOT(ISERROR(SEARCH("SMC",F39)))</formula>
    </cfRule>
  </conditionalFormatting>
  <conditionalFormatting sqref="F39">
    <cfRule type="containsText" dxfId="202" priority="82" operator="containsText" text="SMC">
      <formula>NOT(ISERROR(SEARCH("SMC",F39)))</formula>
    </cfRule>
  </conditionalFormatting>
  <conditionalFormatting sqref="F39">
    <cfRule type="containsText" dxfId="201" priority="81" operator="containsText" text="SMC">
      <formula>NOT(ISERROR(SEARCH("SMC",F39)))</formula>
    </cfRule>
  </conditionalFormatting>
  <conditionalFormatting sqref="F39">
    <cfRule type="containsText" dxfId="200" priority="80" operator="containsText" text="SMC">
      <formula>NOT(ISERROR(SEARCH("SMC",F39)))</formula>
    </cfRule>
  </conditionalFormatting>
  <conditionalFormatting sqref="F39">
    <cfRule type="containsText" dxfId="199" priority="79" operator="containsText" text="SMC">
      <formula>NOT(ISERROR(SEARCH("SMC",F39)))</formula>
    </cfRule>
  </conditionalFormatting>
  <conditionalFormatting sqref="F39">
    <cfRule type="containsText" dxfId="198" priority="78" operator="containsText" text="SMC">
      <formula>NOT(ISERROR(SEARCH("SMC",F39)))</formula>
    </cfRule>
  </conditionalFormatting>
  <conditionalFormatting sqref="F39">
    <cfRule type="containsText" dxfId="197" priority="77" operator="containsText" text="SMC">
      <formula>NOT(ISERROR(SEARCH("SMC",F39)))</formula>
    </cfRule>
  </conditionalFormatting>
  <conditionalFormatting sqref="F39">
    <cfRule type="containsText" dxfId="196" priority="76" operator="containsText" text="SMC">
      <formula>NOT(ISERROR(SEARCH("SMC",F39)))</formula>
    </cfRule>
  </conditionalFormatting>
  <conditionalFormatting sqref="F39">
    <cfRule type="containsText" dxfId="195" priority="75" operator="containsText" text="SMC">
      <formula>NOT(ISERROR(SEARCH("SMC",F39)))</formula>
    </cfRule>
  </conditionalFormatting>
  <conditionalFormatting sqref="F39">
    <cfRule type="containsText" dxfId="194" priority="74" operator="containsText" text="SMC">
      <formula>NOT(ISERROR(SEARCH("SMC",F39)))</formula>
    </cfRule>
  </conditionalFormatting>
  <conditionalFormatting sqref="F39">
    <cfRule type="containsText" dxfId="193" priority="73" operator="containsText" text="SMC">
      <formula>NOT(ISERROR(SEARCH("SMC",F39)))</formula>
    </cfRule>
  </conditionalFormatting>
  <conditionalFormatting sqref="K39">
    <cfRule type="endsWith" dxfId="192" priority="72" operator="endsWith" text="R">
      <formula>RIGHT(K39,LEN("R"))="R"</formula>
    </cfRule>
  </conditionalFormatting>
  <conditionalFormatting sqref="N39">
    <cfRule type="endsWith" dxfId="191" priority="71" operator="endsWith" text="R">
      <formula>RIGHT(N39,LEN("R"))="R"</formula>
    </cfRule>
  </conditionalFormatting>
  <conditionalFormatting sqref="N40:N41">
    <cfRule type="endsWith" dxfId="190" priority="70" operator="endsWith" text="R">
      <formula>RIGHT(N40,LEN("R"))="R"</formula>
    </cfRule>
  </conditionalFormatting>
  <conditionalFormatting sqref="K43">
    <cfRule type="endsWith" dxfId="189" priority="69" operator="endsWith" text="R">
      <formula>RIGHT(K43,LEN("R"))="R"</formula>
    </cfRule>
  </conditionalFormatting>
  <conditionalFormatting sqref="K48:K49">
    <cfRule type="endsWith" dxfId="188" priority="68" operator="endsWith" text="R">
      <formula>RIGHT(K48,LEN("R"))="R"</formula>
    </cfRule>
  </conditionalFormatting>
  <conditionalFormatting sqref="K59">
    <cfRule type="endsWith" dxfId="187" priority="67" operator="endsWith" text="R">
      <formula>RIGHT(K59,LEN("R"))="R"</formula>
    </cfRule>
  </conditionalFormatting>
  <conditionalFormatting sqref="K63">
    <cfRule type="endsWith" dxfId="186" priority="66" operator="endsWith" text="R">
      <formula>RIGHT(K63,LEN("R"))="R"</formula>
    </cfRule>
  </conditionalFormatting>
  <conditionalFormatting sqref="N64">
    <cfRule type="endsWith" dxfId="185" priority="65" operator="endsWith" text="R">
      <formula>RIGHT(N64,LEN("R"))="R"</formula>
    </cfRule>
  </conditionalFormatting>
  <conditionalFormatting sqref="F63">
    <cfRule type="containsText" dxfId="184" priority="64" operator="containsText" text="SMC">
      <formula>NOT(ISERROR(SEARCH("SMC",F63)))</formula>
    </cfRule>
  </conditionalFormatting>
  <conditionalFormatting sqref="F63">
    <cfRule type="containsText" dxfId="183" priority="63" operator="containsText" text="SMC">
      <formula>NOT(ISERROR(SEARCH("SMC",F63)))</formula>
    </cfRule>
  </conditionalFormatting>
  <conditionalFormatting sqref="F63">
    <cfRule type="containsText" dxfId="182" priority="62" operator="containsText" text="SMC">
      <formula>NOT(ISERROR(SEARCH("SMC",F63)))</formula>
    </cfRule>
  </conditionalFormatting>
  <conditionalFormatting sqref="F63">
    <cfRule type="containsText" dxfId="181" priority="61" operator="containsText" text="SMC">
      <formula>NOT(ISERROR(SEARCH("SMC",F63)))</formula>
    </cfRule>
  </conditionalFormatting>
  <conditionalFormatting sqref="F63">
    <cfRule type="containsText" dxfId="180" priority="60" operator="containsText" text="SMC">
      <formula>NOT(ISERROR(SEARCH("SMC",F63)))</formula>
    </cfRule>
  </conditionalFormatting>
  <conditionalFormatting sqref="F63">
    <cfRule type="containsText" dxfId="179" priority="59" operator="containsText" text="SMC">
      <formula>NOT(ISERROR(SEARCH("SMC",F63)))</formula>
    </cfRule>
  </conditionalFormatting>
  <conditionalFormatting sqref="F63">
    <cfRule type="containsText" dxfId="178" priority="58" operator="containsText" text="SMC">
      <formula>NOT(ISERROR(SEARCH("SMC",F63)))</formula>
    </cfRule>
  </conditionalFormatting>
  <conditionalFormatting sqref="F63">
    <cfRule type="containsText" dxfId="177" priority="57" operator="containsText" text="SMC">
      <formula>NOT(ISERROR(SEARCH("SMC",F63)))</formula>
    </cfRule>
  </conditionalFormatting>
  <conditionalFormatting sqref="F63">
    <cfRule type="containsText" dxfId="176" priority="56" operator="containsText" text="SMC">
      <formula>NOT(ISERROR(SEARCH("SMC",F63)))</formula>
    </cfRule>
  </conditionalFormatting>
  <conditionalFormatting sqref="F63">
    <cfRule type="containsText" dxfId="175" priority="55" operator="containsText" text="SMC">
      <formula>NOT(ISERROR(SEARCH("SMC",F63)))</formula>
    </cfRule>
  </conditionalFormatting>
  <conditionalFormatting sqref="F63">
    <cfRule type="containsText" dxfId="174" priority="54" operator="containsText" text="SMC">
      <formula>NOT(ISERROR(SEARCH("SMC",F63)))</formula>
    </cfRule>
  </conditionalFormatting>
  <conditionalFormatting sqref="F63">
    <cfRule type="containsText" dxfId="173" priority="53" operator="containsText" text="SMC">
      <formula>NOT(ISERROR(SEARCH("SMC",F63)))</formula>
    </cfRule>
  </conditionalFormatting>
  <conditionalFormatting sqref="F63">
    <cfRule type="containsText" dxfId="172" priority="52" operator="containsText" text="SMC">
      <formula>NOT(ISERROR(SEARCH("SMC",F63)))</formula>
    </cfRule>
  </conditionalFormatting>
  <conditionalFormatting sqref="F63">
    <cfRule type="containsText" dxfId="171" priority="51" operator="containsText" text="SMC">
      <formula>NOT(ISERROR(SEARCH("SMC",F63)))</formula>
    </cfRule>
  </conditionalFormatting>
  <conditionalFormatting sqref="K66">
    <cfRule type="endsWith" dxfId="170" priority="50" operator="endsWith" text="R">
      <formula>RIGHT(K66,LEN("R"))="R"</formula>
    </cfRule>
  </conditionalFormatting>
  <conditionalFormatting sqref="K67">
    <cfRule type="endsWith" dxfId="169" priority="49" operator="endsWith" text="R">
      <formula>RIGHT(K67,LEN("R"))="R"</formula>
    </cfRule>
  </conditionalFormatting>
  <conditionalFormatting sqref="K68:K69">
    <cfRule type="endsWith" dxfId="168" priority="48" operator="endsWith" text="R">
      <formula>RIGHT(K68,LEN("R"))="R"</formula>
    </cfRule>
  </conditionalFormatting>
  <conditionalFormatting sqref="N65:N69">
    <cfRule type="endsWith" dxfId="167" priority="46" operator="endsWith" text="R">
      <formula>RIGHT(N65,LEN("R"))="R"</formula>
    </cfRule>
  </conditionalFormatting>
  <conditionalFormatting sqref="K70">
    <cfRule type="endsWith" dxfId="166" priority="45" operator="endsWith" text="R">
      <formula>RIGHT(K70,LEN("R"))="R"</formula>
    </cfRule>
  </conditionalFormatting>
  <conditionalFormatting sqref="K71">
    <cfRule type="endsWith" dxfId="165" priority="42" operator="endsWith" text="R">
      <formula>RIGHT(K71,LEN("R"))="R"</formula>
    </cfRule>
  </conditionalFormatting>
  <conditionalFormatting sqref="F70">
    <cfRule type="containsText" dxfId="164" priority="36" operator="containsText" text="SMC">
      <formula>NOT(ISERROR(SEARCH("SMC",F70)))</formula>
    </cfRule>
  </conditionalFormatting>
  <conditionalFormatting sqref="F70">
    <cfRule type="containsText" dxfId="163" priority="35" operator="containsText" text="SMC">
      <formula>NOT(ISERROR(SEARCH("SMC",F70)))</formula>
    </cfRule>
  </conditionalFormatting>
  <conditionalFormatting sqref="F70">
    <cfRule type="containsText" dxfId="162" priority="34" operator="containsText" text="SMC">
      <formula>NOT(ISERROR(SEARCH("SMC",F70)))</formula>
    </cfRule>
  </conditionalFormatting>
  <conditionalFormatting sqref="F70">
    <cfRule type="containsText" dxfId="161" priority="33" operator="containsText" text="SMC">
      <formula>NOT(ISERROR(SEARCH("SMC",F70)))</formula>
    </cfRule>
  </conditionalFormatting>
  <conditionalFormatting sqref="F70">
    <cfRule type="containsText" dxfId="160" priority="32" operator="containsText" text="SMC">
      <formula>NOT(ISERROR(SEARCH("SMC",F70)))</formula>
    </cfRule>
  </conditionalFormatting>
  <conditionalFormatting sqref="F70">
    <cfRule type="containsText" dxfId="159" priority="31" operator="containsText" text="SMC">
      <formula>NOT(ISERROR(SEARCH("SMC",F70)))</formula>
    </cfRule>
  </conditionalFormatting>
  <conditionalFormatting sqref="F70">
    <cfRule type="containsText" dxfId="158" priority="30" operator="containsText" text="SMC">
      <formula>NOT(ISERROR(SEARCH("SMC",F70)))</formula>
    </cfRule>
  </conditionalFormatting>
  <conditionalFormatting sqref="F70">
    <cfRule type="containsText" dxfId="157" priority="29" operator="containsText" text="SMC">
      <formula>NOT(ISERROR(SEARCH("SMC",F70)))</formula>
    </cfRule>
  </conditionalFormatting>
  <conditionalFormatting sqref="F70">
    <cfRule type="containsText" dxfId="156" priority="28" operator="containsText" text="SMC">
      <formula>NOT(ISERROR(SEARCH("SMC",F70)))</formula>
    </cfRule>
  </conditionalFormatting>
  <conditionalFormatting sqref="F70">
    <cfRule type="containsText" dxfId="155" priority="27" operator="containsText" text="SMC">
      <formula>NOT(ISERROR(SEARCH("SMC",F70)))</formula>
    </cfRule>
  </conditionalFormatting>
  <conditionalFormatting sqref="F70">
    <cfRule type="containsText" dxfId="154" priority="26" operator="containsText" text="SMC">
      <formula>NOT(ISERROR(SEARCH("SMC",F70)))</formula>
    </cfRule>
  </conditionalFormatting>
  <conditionalFormatting sqref="F70">
    <cfRule type="containsText" dxfId="153" priority="25" operator="containsText" text="SMC">
      <formula>NOT(ISERROR(SEARCH("SMC",F70)))</formula>
    </cfRule>
  </conditionalFormatting>
  <conditionalFormatting sqref="F70">
    <cfRule type="containsText" dxfId="152" priority="24" operator="containsText" text="SMC">
      <formula>NOT(ISERROR(SEARCH("SMC",F70)))</formula>
    </cfRule>
  </conditionalFormatting>
  <conditionalFormatting sqref="F70">
    <cfRule type="containsText" dxfId="151" priority="23" operator="containsText" text="SMC">
      <formula>NOT(ISERROR(SEARCH("SMC",F70)))</formula>
    </cfRule>
  </conditionalFormatting>
  <conditionalFormatting sqref="K72">
    <cfRule type="endsWith" dxfId="150" priority="22" operator="endsWith" text="R">
      <formula>RIGHT(K72,LEN("R"))="R"</formula>
    </cfRule>
  </conditionalFormatting>
  <conditionalFormatting sqref="N70:N72">
    <cfRule type="endsWith" dxfId="149" priority="21" operator="endsWith" text="R">
      <formula>RIGHT(N70,LEN("R"))="R"</formula>
    </cfRule>
  </conditionalFormatting>
  <conditionalFormatting sqref="K73 K75:K78">
    <cfRule type="endsWith" dxfId="148" priority="11" operator="endsWith" text="R">
      <formula>RIGHT(K73,LEN("R"))="R"</formula>
    </cfRule>
  </conditionalFormatting>
  <conditionalFormatting sqref="N73:N74 N76:N80">
    <cfRule type="endsWith" dxfId="147" priority="10" operator="endsWith" text="R">
      <formula>RIGHT(N73,LEN("R"))="R"</formula>
    </cfRule>
  </conditionalFormatting>
  <conditionalFormatting sqref="K74">
    <cfRule type="endsWith" dxfId="146" priority="9" operator="endsWith" text="R">
      <formula>RIGHT(K74,LEN("R"))="R"</formula>
    </cfRule>
  </conditionalFormatting>
  <conditionalFormatting sqref="K79:K80">
    <cfRule type="endsWith" dxfId="145" priority="8" operator="endsWith" text="R">
      <formula>RIGHT(K79,LEN("R"))="R"</formula>
    </cfRule>
  </conditionalFormatting>
  <conditionalFormatting sqref="N75">
    <cfRule type="endsWith" dxfId="144" priority="7" operator="endsWith" text="R">
      <formula>RIGHT(N75,LEN("R"))="R"</formula>
    </cfRule>
  </conditionalFormatting>
  <conditionalFormatting sqref="K81">
    <cfRule type="endsWith" dxfId="143" priority="5" operator="endsWith" text="R">
      <formula>RIGHT(K81,LEN("R"))="R"</formula>
    </cfRule>
  </conditionalFormatting>
  <conditionalFormatting sqref="N81">
    <cfRule type="endsWith" dxfId="142" priority="4" operator="endsWith" text="R">
      <formula>RIGHT(N81,LEN("R"))="R"</formula>
    </cfRule>
  </conditionalFormatting>
  <conditionalFormatting sqref="K82:K83">
    <cfRule type="endsWith" dxfId="141" priority="3" operator="endsWith" text="R">
      <formula>RIGHT(K82,LEN("R"))="R"</formula>
    </cfRule>
  </conditionalFormatting>
  <conditionalFormatting sqref="N82:N84">
    <cfRule type="endsWith" dxfId="140" priority="2" operator="endsWith" text="R">
      <formula>RIGHT(N82,LEN("R"))="R"</formula>
    </cfRule>
  </conditionalFormatting>
  <dataValidations count="2">
    <dataValidation type="list" allowBlank="1" showInputMessage="1" showErrorMessage="1" sqref="F2:F3">
      <formula1>$F$2:$F$2</formula1>
    </dataValidation>
    <dataValidation type="list" allowBlank="1" showInputMessage="1" showErrorMessage="1" sqref="K2:K37 N39:N41 K39 N2:N37">
      <formula1>"A,R"</formula1>
    </dataValidation>
  </dataValidations>
  <pageMargins left="0" right="0" top="0" bottom="0" header="0.31496062992125984" footer="0.31496062992125984"/>
  <pageSetup paperSize="9" scale="86" orientation="landscape" r:id="rId1"/>
  <colBreaks count="3" manualBreakCount="3">
    <brk id="14" max="1899" man="1"/>
    <brk id="20" max="1894" man="1"/>
    <brk id="25" max="1048575" man="1"/>
  </colBreaks>
  <ignoredErrors>
    <ignoredError sqref="BD1" unlockedFormula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Feuil1!$E$13:$E$14</xm:f>
          </x14:formula1>
          <xm:sqref>K38 N38</xm:sqref>
        </x14:dataValidation>
        <x14:dataValidation type="list" allowBlank="1" showInputMessage="1" showErrorMessage="1">
          <x14:formula1>
            <xm:f>WPS!$D$2:$D$13</xm:f>
          </x14:formula1>
          <xm:sqref>G2:G83 G86:G89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AW218690"/>
  <sheetViews>
    <sheetView view="pageBreakPreview" zoomScale="85" zoomScaleNormal="100" zoomScaleSheetLayoutView="85" workbookViewId="0">
      <pane xSplit="6" ySplit="1" topLeftCell="T2" activePane="bottomRight" state="frozen"/>
      <selection pane="topRight" activeCell="G1" sqref="G1"/>
      <selection pane="bottomLeft" activeCell="A2" sqref="A2"/>
      <selection pane="bottomRight" activeCell="U5" sqref="U5"/>
    </sheetView>
  </sheetViews>
  <sheetFormatPr defaultColWidth="11.42578125" defaultRowHeight="21"/>
  <cols>
    <col min="1" max="1" width="19.5703125" style="124" bestFit="1" customWidth="1"/>
    <col min="2" max="2" width="8.5703125" customWidth="1"/>
    <col min="3" max="3" width="10.42578125" customWidth="1"/>
    <col min="4" max="4" width="14.5703125" style="195" bestFit="1" customWidth="1"/>
    <col min="5" max="5" width="5.28515625" style="19" customWidth="1"/>
    <col min="6" max="6" width="19.28515625" customWidth="1"/>
    <col min="7" max="11" width="13.85546875" customWidth="1"/>
    <col min="12" max="12" width="13.85546875" style="120" customWidth="1"/>
    <col min="13" max="13" width="17.7109375" style="40" customWidth="1"/>
    <col min="14" max="15" width="11.42578125" customWidth="1"/>
    <col min="16" max="18" width="11.42578125" style="35" customWidth="1"/>
    <col min="19" max="19" width="11.42578125" customWidth="1"/>
    <col min="20" max="20" width="29.5703125" customWidth="1"/>
    <col min="21" max="21" width="22.85546875" customWidth="1"/>
    <col min="22" max="22" width="11.85546875" customWidth="1"/>
    <col min="23" max="23" width="12.5703125" customWidth="1"/>
    <col min="24" max="25" width="11.42578125" customWidth="1"/>
    <col min="26" max="26" width="21.140625" style="101" customWidth="1"/>
    <col min="27" max="27" width="14" style="101" customWidth="1"/>
    <col min="28" max="28" width="12.7109375" style="58" customWidth="1"/>
    <col min="29" max="29" width="20.85546875" style="58" customWidth="1"/>
    <col min="30" max="31" width="14" style="58" customWidth="1"/>
    <col min="32" max="32" width="7.85546875" customWidth="1"/>
    <col min="33" max="33" width="8.140625" style="121" customWidth="1"/>
    <col min="34" max="34" width="9" style="121" customWidth="1"/>
    <col min="35" max="35" width="11.42578125" style="39" customWidth="1"/>
    <col min="36" max="36" width="13.140625" style="126" customWidth="1"/>
    <col min="37" max="37" width="22.140625" style="126" customWidth="1"/>
    <col min="38" max="38" width="36.28515625" style="126" customWidth="1"/>
    <col min="39" max="39" width="11.42578125" style="39" customWidth="1"/>
    <col min="40" max="40" width="11.42578125" style="55" customWidth="1"/>
    <col min="41" max="41" width="11.42578125" style="18" customWidth="1"/>
    <col min="42" max="42" width="32.7109375" style="18" customWidth="1"/>
    <col min="43" max="43" width="11.42578125" style="18" customWidth="1"/>
    <col min="44" max="44" width="15.5703125" style="18" customWidth="1"/>
    <col min="45" max="45" width="19.7109375" style="18" customWidth="1"/>
    <col min="46" max="46" width="30.7109375" customWidth="1"/>
    <col min="47" max="47" width="14.5703125" customWidth="1"/>
    <col min="48" max="48" width="29" customWidth="1"/>
    <col min="49" max="49" width="20.140625" customWidth="1"/>
  </cols>
  <sheetData>
    <row r="1" spans="1:49" s="21" customFormat="1" ht="30" customHeight="1" thickTop="1" thickBot="1">
      <c r="A1" s="197" t="s">
        <v>75</v>
      </c>
      <c r="B1" s="197" t="s">
        <v>168</v>
      </c>
      <c r="C1" s="197" t="s">
        <v>167</v>
      </c>
      <c r="D1" s="198" t="s">
        <v>1</v>
      </c>
      <c r="E1" s="199" t="s">
        <v>2</v>
      </c>
      <c r="F1" s="197" t="s">
        <v>3</v>
      </c>
      <c r="G1" s="197" t="s">
        <v>216</v>
      </c>
      <c r="H1" s="197" t="s">
        <v>217</v>
      </c>
      <c r="I1" s="197" t="s">
        <v>220</v>
      </c>
      <c r="J1" s="197" t="s">
        <v>218</v>
      </c>
      <c r="K1" s="197" t="s">
        <v>219</v>
      </c>
      <c r="L1" s="200" t="s">
        <v>383</v>
      </c>
      <c r="M1" s="201" t="s">
        <v>19</v>
      </c>
      <c r="N1" s="202" t="s">
        <v>25</v>
      </c>
      <c r="O1" s="202" t="s">
        <v>26</v>
      </c>
      <c r="P1" s="203" t="s">
        <v>27</v>
      </c>
      <c r="Q1" s="203" t="s">
        <v>28</v>
      </c>
      <c r="R1" s="203" t="s">
        <v>102</v>
      </c>
      <c r="S1" s="197" t="s">
        <v>17</v>
      </c>
      <c r="T1" s="197" t="s">
        <v>22</v>
      </c>
      <c r="U1" s="197" t="s">
        <v>21</v>
      </c>
      <c r="V1" s="197" t="s">
        <v>20</v>
      </c>
      <c r="W1" s="197" t="s">
        <v>96</v>
      </c>
      <c r="X1" s="202" t="s">
        <v>95</v>
      </c>
      <c r="Y1" s="202" t="s">
        <v>94</v>
      </c>
      <c r="Z1" s="197" t="s">
        <v>92</v>
      </c>
      <c r="AA1" s="197" t="s">
        <v>93</v>
      </c>
      <c r="AB1" s="204" t="s">
        <v>156</v>
      </c>
      <c r="AC1" s="204" t="s">
        <v>157</v>
      </c>
      <c r="AD1" s="204" t="s">
        <v>158</v>
      </c>
      <c r="AE1" s="204" t="s">
        <v>159</v>
      </c>
      <c r="AF1" s="197" t="s">
        <v>30</v>
      </c>
      <c r="AG1" s="205" t="s">
        <v>31</v>
      </c>
      <c r="AH1" s="205" t="s">
        <v>32</v>
      </c>
      <c r="AI1" s="206" t="s">
        <v>109</v>
      </c>
      <c r="AJ1" s="207"/>
      <c r="AK1" s="207"/>
      <c r="AL1" s="207"/>
      <c r="AM1" s="208" t="s">
        <v>145</v>
      </c>
      <c r="AN1" s="209" t="s">
        <v>146</v>
      </c>
      <c r="AO1" s="210" t="s">
        <v>140</v>
      </c>
      <c r="AP1" s="210" t="s">
        <v>365</v>
      </c>
      <c r="AQ1" s="211" t="s">
        <v>322</v>
      </c>
      <c r="AR1" s="211" t="s">
        <v>331</v>
      </c>
      <c r="AS1" s="212" t="s">
        <v>379</v>
      </c>
      <c r="AT1" s="198" t="s">
        <v>378</v>
      </c>
      <c r="AU1" s="198" t="s">
        <v>380</v>
      </c>
      <c r="AV1" s="198"/>
    </row>
    <row r="2" spans="1:49" s="193" customFormat="1" ht="28.5" customHeight="1" thickTop="1" thickBot="1">
      <c r="A2" s="245" t="s">
        <v>593</v>
      </c>
      <c r="B2" s="246" t="s">
        <v>166</v>
      </c>
      <c r="C2" s="246" t="s">
        <v>166</v>
      </c>
      <c r="D2" s="247" t="s">
        <v>595</v>
      </c>
      <c r="E2" s="247" t="s">
        <v>594</v>
      </c>
      <c r="F2" s="297" t="s">
        <v>147</v>
      </c>
      <c r="G2" s="248" t="s">
        <v>397</v>
      </c>
      <c r="H2" s="246" t="s">
        <v>319</v>
      </c>
      <c r="I2" s="249" t="s">
        <v>319</v>
      </c>
      <c r="J2" s="249" t="s">
        <v>319</v>
      </c>
      <c r="K2" s="249" t="s">
        <v>319</v>
      </c>
      <c r="L2" s="249" t="s">
        <v>319</v>
      </c>
      <c r="M2" s="247"/>
      <c r="N2" s="250" t="s">
        <v>126</v>
      </c>
      <c r="O2" s="250" t="s">
        <v>126</v>
      </c>
      <c r="P2" s="247" t="s">
        <v>588</v>
      </c>
      <c r="Q2" s="247" t="s">
        <v>589</v>
      </c>
      <c r="R2" s="294" t="s">
        <v>232</v>
      </c>
      <c r="S2" s="251" t="s">
        <v>108</v>
      </c>
      <c r="T2" s="214" t="str">
        <f>IF(AND(F2="GTAW"),"GTAW :With/Without Backing ",IF(AND(F2="GTAW SMAW"),"GTAW :With/Without Backing SMAW:Without Backing ",IF(AND(F2="GMAW FCAW"),"GMAW :With/Without Backing  FCAW:Without Backing ",IF(AND(F2="SMAW UP HILL MONTANT"),"SMAW :With/Without Backing ",IF(AND(F2="SMAW Mixte UP HILL/ Down hill"),"SMAW :With/Without Backing ",IF(AND(F2="SMAW"),"SMAW :With/Without Backing ",IF(AND(F2="SMAW Downhill"),"SMAW :With/Without Backing ","")))))))</f>
        <v xml:space="preserve">SMAW :With/Without Backing </v>
      </c>
      <c r="U2" s="252" t="s">
        <v>103</v>
      </c>
      <c r="V2" s="246" t="s">
        <v>267</v>
      </c>
      <c r="W2" s="246" t="s">
        <v>267</v>
      </c>
      <c r="X2" s="250" t="s">
        <v>113</v>
      </c>
      <c r="Y2" s="250" t="s">
        <v>87</v>
      </c>
      <c r="Z2" s="297" t="s">
        <v>104</v>
      </c>
      <c r="AA2" s="297" t="s">
        <v>177</v>
      </c>
      <c r="AB2" s="215" t="str">
        <f>IF(AND(C2="API 1104",V2="Grp F N°1"),LISTE!$F$8,IF(AND(C2="API 1104",V2="Grp F N°2"),LISTE!$F$9,IF(AND(C2="API 1104",V2="Grp F N°3"),LISTE!$F$10,IF(AND(C2="API 1104",V2="Grp F N°4"),LISTE!$F$11,IF(AND(C2="API 1104",V2="Grp F N°5"),LISTE!$F$12,IF(AND(C2="API 1104",V2="Grp F N°6"),LISTE!$F$13,IF(AND(C2="ASME IX",V2="F N°1"),"F N°1 ",IF(AND(C2="ASME IX",V2="F N°2"),"F N°2 ",IF(AND(C2="ASME IX",V2="F N°3"),"F N°3 ",IF(AND(C2="ASME IX",V2="F N°4"),"F N°4 ",IF(AND(C2="ASME IX",V2="F N°5"),"F N°5 ",IF(AND(C2="ASME IX",V2="F N°6"),"ALL F N°6 ",IF(AND(C2="ASME IX",F2="GTAW"),V2,"")))))))))))))</f>
        <v>WF-1b</v>
      </c>
      <c r="AC2" s="215" t="str">
        <f>IF(AND(C2="API 1104",W2="Grp F N°1"),LISTE!$F$8,IF(AND(C2="API 1104",W2="Grp F N°2"),LISTE!$F$9,IF(AND(C2="API 1104",W2="Grp F N°3"),LISTE!$F$10,IF(AND(C2="API 1104",W2="Grp F N°4"),LISTE!$F$11,IF(AND(C2="API 1104",W2="Grp F N°5"),LISTE!$F$12,IF(AND(C2="API 1104",W2="Grp F N°6"),LISTE!$F$13,IF(AND(C2="API 1104",W2="Grp F N°7"),LISTE!$F$13,IF(AND(C2="API 1104",W2="Grp F N°8"),LISTE!$F$14,IF(AND(C2="ASME IX",W2="F N°1"),"F N°1 ",IF(AND(C2="ASME IX",W2="F N°2",F2="GTAW SMAW"),"F N°2 and below ",IF(AND(C2="ASME IX",W2="F N°3"),"F N°3 and below",IF(AND(C2="ASME IX",W2="F N°4",F2="GTAW SMAW"),"F N°4 and below ",IF(AND(C2="ASME IX",W2="F N°4",F2="SMAW UP HILL MONTANT"),"F N°4 and below ",IF(AND(C2="ASME IX",W2="F N°4",F2="SMAW"),"F N°4 and below ",IF(AND(C2="ASME IX",W2="F N°5",F2="GTAW SMAW"),"F N°5 and F N°1 ",IF(AND(C2="ASME IX",W2="F N°6"),"F N°6 ",IF(AND(C2="ASME IX",F2="GTAW"),W2,"")))))))))))))))))</f>
        <v>WF-1b</v>
      </c>
      <c r="AD2" s="215" t="str">
        <f t="shared" ref="AD2:AD13" si="0">IF(AND(C2="API 1104",X2="A5.1"),"A5.1or A5.5",IF(AND(C2="API 1104",X2="A5.5"),"A5.1or A5.5",IF(AND(C2="API 1104",X2="A5.9"),"A5.9",IF(AND(C2="API 1104",X2="A5.18"),"A5.18",IF(AND(C2="API 1104",X2="A5.28"),"A5.28",IF(AND(C2="ASME IX",X2="A5.1"),"A5.1",IF(AND(C2="ASME IX",X2="A5.18"),"A5.18",IF(AND(C2="ASME IX",X2="A5.28"),"A5.28",IF(AND(C2="ASME IX",X2="A5.29"),"A5.29",IF(AND(C2="ASME IX",X2="A5.9"),"A5.9",""))))))))))</f>
        <v>A5.1or A5.5</v>
      </c>
      <c r="AE2" s="215" t="str">
        <f t="shared" ref="AE2:AE13" si="1">IF(AND(C2="API 1104",Y2="A5.1"),"A5.1 or A5.5",IF(AND(C2="API 1104",Y2="A5.5"),"A5.1or A5.5",IF(AND(C2="API 1104",Y2="A5.20"),"A5.20 or A5.36",IF(AND(C2="API 1104",Y2="A5.18"),"A5.18",IF(AND(C2="API 1104",Y2="A5.29"),"A5.29",IF(AND(C2="ASME IX",Y2="A5.1"),"A5.1",IF(AND(C2="ASME IX",Y2="A5.4"),"A5.4",IF(AND(C2="ASME IX",Y2="A5.20"),"A5.20",IF(AND(C2="ASME IX",Y2="A5.29"),"A5.29",IF(AND(C2="ASME IX",Y2="A5.18"),"A5.18",IF(AND(C2="ASME IX",Y2="A5.5"),"A5.5",IF(AND(C2="ASME IX",Y2="A5.9"),"A5.9",""))))))))))))</f>
        <v>A5.1or A5.5</v>
      </c>
      <c r="AF2" s="246" t="s">
        <v>37</v>
      </c>
      <c r="AG2" s="253" t="s">
        <v>39</v>
      </c>
      <c r="AH2" s="253" t="s">
        <v>38</v>
      </c>
      <c r="AI2" s="254"/>
      <c r="AJ2" s="226" t="str">
        <f>B2</f>
        <v>API 1104</v>
      </c>
      <c r="AK2" s="226" t="str">
        <f>C2</f>
        <v>API 1104</v>
      </c>
      <c r="AL2" s="226" t="str">
        <f>A2</f>
        <v>TFT II / TFT SUD GAZ 
FIELD DEVELOPMENT</v>
      </c>
      <c r="AM2" s="250" t="s">
        <v>450</v>
      </c>
      <c r="AN2" s="250" t="s">
        <v>590</v>
      </c>
      <c r="AO2" s="250" t="s">
        <v>450</v>
      </c>
      <c r="AP2" s="250"/>
      <c r="AQ2" s="250" t="s">
        <v>540</v>
      </c>
      <c r="AR2" s="255" t="s">
        <v>610</v>
      </c>
      <c r="AS2" s="213" t="s">
        <v>364</v>
      </c>
      <c r="AT2" s="214" t="str">
        <f>IF(AND(F2="GTAW"),"GTAW :With/Without Backing ",IF(AND(F2="GTAW SMAW"),"GTAW :With/Without Backing SMAW:Without Backing ",IF(AND(F2="GMAW FCAW"),"GMAW :With/Without Backing  FCAW:Without Backing ",IF(AND(F2="SMAW UP HILL MONTANT"),"SMAW :With/Without Backing ",IF(AND(F2="SMAW Mixte UP HILL/ Down hill"),"SMAW :With/Without Backing ",IF(AND(F2="SMAW"),"SMAW :With/Without Backing ",IF(AND(F2="SMAW Downhill"),"SMAW :With/Without Backing ","")))))))</f>
        <v xml:space="preserve">SMAW :With/Without Backing </v>
      </c>
      <c r="AU2" s="213" t="s">
        <v>381</v>
      </c>
      <c r="AV2" s="229" t="str">
        <f>AW2</f>
        <v>TFT-II-PL-01 Rev D .PDF</v>
      </c>
      <c r="AW2" s="196" t="str">
        <f>CONCATENATE(D2," Rev ",E2," .PDF")</f>
        <v>TFT-II-PL-01 Rev D .PDF</v>
      </c>
    </row>
    <row r="3" spans="1:49" s="193" customFormat="1" ht="28.5" customHeight="1" thickTop="1" thickBot="1">
      <c r="A3" s="245" t="s">
        <v>593</v>
      </c>
      <c r="B3" s="246" t="s">
        <v>166</v>
      </c>
      <c r="C3" s="246" t="s">
        <v>166</v>
      </c>
      <c r="D3" s="247" t="s">
        <v>596</v>
      </c>
      <c r="E3" s="247" t="s">
        <v>594</v>
      </c>
      <c r="F3" s="295" t="s">
        <v>100</v>
      </c>
      <c r="G3" s="248" t="s">
        <v>397</v>
      </c>
      <c r="H3" s="246" t="s">
        <v>319</v>
      </c>
      <c r="I3" s="249" t="s">
        <v>319</v>
      </c>
      <c r="J3" s="249" t="s">
        <v>319</v>
      </c>
      <c r="K3" s="249" t="s">
        <v>319</v>
      </c>
      <c r="L3" s="249" t="s">
        <v>319</v>
      </c>
      <c r="M3" s="247"/>
      <c r="N3" s="250" t="s">
        <v>126</v>
      </c>
      <c r="O3" s="250" t="s">
        <v>126</v>
      </c>
      <c r="P3" s="247" t="s">
        <v>588</v>
      </c>
      <c r="Q3" s="247" t="s">
        <v>589</v>
      </c>
      <c r="R3" s="291" t="s">
        <v>293</v>
      </c>
      <c r="S3" s="251" t="s">
        <v>108</v>
      </c>
      <c r="T3" s="214" t="str">
        <f t="shared" ref="T3:T13" si="2">IF(AND(F3="GTAW"),"GTAW :With/Without Backing ",IF(AND(F3="GTAW SMAW"),"GTAW :With/Without Backing SMAW:Without Backing ",IF(AND(F3="GMAW FCAW"),"GMAW :With/Without Backing  FCAW:Without Backing ",IF(AND(F3="SMAW UP HILL MONTANT"),"SMAW :With/Without Backing ",IF(AND(F3="SMAW Mixte UP HILL/ Down hill"),"SMAW :With/Without Backing ",IF(AND(F3="SMAW"),"SMAW :With/Without Backing ",IF(AND(F3="SMAW Downhill"),"SMAW :With/Without Backing ","")))))))</f>
        <v xml:space="preserve">SMAW :With/Without Backing </v>
      </c>
      <c r="U3" s="252" t="s">
        <v>103</v>
      </c>
      <c r="V3" s="246" t="s">
        <v>267</v>
      </c>
      <c r="W3" s="246" t="s">
        <v>269</v>
      </c>
      <c r="X3" s="250" t="s">
        <v>113</v>
      </c>
      <c r="Y3" s="250" t="s">
        <v>113</v>
      </c>
      <c r="Z3" s="295" t="s">
        <v>104</v>
      </c>
      <c r="AA3" s="295" t="s">
        <v>121</v>
      </c>
      <c r="AB3" s="215" t="str">
        <f>IF(AND(C3="API 1104",V3="Grp F N°1"),LISTE!$F$8,IF(AND(C3="API 1104",V3="Grp F N°2"),LISTE!$F$9,IF(AND(C3="API 1104",V3="Grp F N°3"),LISTE!$F$10,IF(AND(C3="API 1104",V3="Grp F N°4"),LISTE!$F$11,IF(AND(C3="API 1104",V3="Grp F N°5"),LISTE!$F$12,IF(AND(C3="API 1104",V3="Grp F N°6"),LISTE!$F$13,IF(AND(C3="ASME IX",V3="F N°1"),"F N°1 ",IF(AND(C3="ASME IX",V3="F N°2"),"F N°2 ",IF(AND(C3="ASME IX",V3="F N°3"),"F N°3 ",IF(AND(C3="ASME IX",V3="F N°4"),"F N°4 ",IF(AND(C3="ASME IX",V3="F N°5"),"F N°5 ",IF(AND(C3="ASME IX",V3="F N°6"),"ALL F N°6 ",IF(AND(C3="ASME IX",F3="GTAW"),V3,"")))))))))))))</f>
        <v>WF-1b</v>
      </c>
      <c r="AC3" s="215" t="str">
        <f>IF(AND(C3="API 1104",W3="Grp F N°1"),LISTE!$F$8,IF(AND(C3="API 1104",W3="Grp F N°2"),LISTE!$F$9,IF(AND(C3="API 1104",W3="Grp F N°3"),LISTE!$F$10,IF(AND(C3="API 1104",W3="Grp F N°4"),LISTE!$F$11,IF(AND(C3="API 1104",W3="Grp F N°5"),LISTE!$F$12,IF(AND(C3="API 1104",W3="Grp F N°6"),LISTE!$F$13,IF(AND(C3="API 1104",W3="Grp F N°7"),LISTE!$F$13,IF(AND(C3="API 1104",W3="Grp F N°8"),LISTE!$F$14,IF(AND(C3="ASME IX",W3="F N°1"),"F N°1 ",IF(AND(C3="ASME IX",W3="F N°2",F3="GTAW SMAW"),"F N°2 and below ",IF(AND(C3="ASME IX",W3="F N°3"),"F N°3 and below",IF(AND(C3="ASME IX",W3="F N°4",F3="GTAW SMAW"),"F N°4 and below ",IF(AND(C3="ASME IX",W3="F N°4",F3="SMAW UP HILL MONTANT"),"F N°4 and below ",IF(AND(C3="ASME IX",W3="F N°4",F3="SMAW"),"F N°4 and below ",IF(AND(C3="ASME IX",W3="F N°5",F3="GTAW SMAW"),"F N°5 and F N°1 ",IF(AND(C3="ASME IX",W3="F N°6"),"F N°6 ",IF(AND(C3="ASME IX",F3="GTAW"),W3,"")))))))))))))))))</f>
        <v xml:space="preserve">WF-2c </v>
      </c>
      <c r="AD3" s="215" t="str">
        <f t="shared" si="0"/>
        <v>A5.1or A5.5</v>
      </c>
      <c r="AE3" s="215" t="str">
        <f t="shared" si="1"/>
        <v>A5.1 or A5.5</v>
      </c>
      <c r="AF3" s="246" t="s">
        <v>37</v>
      </c>
      <c r="AG3" s="253" t="s">
        <v>38</v>
      </c>
      <c r="AH3" s="253" t="s">
        <v>38</v>
      </c>
      <c r="AI3" s="254"/>
      <c r="AJ3" s="226" t="str">
        <f t="shared" ref="AJ3:AJ13" si="3">B3</f>
        <v>API 1104</v>
      </c>
      <c r="AK3" s="226" t="str">
        <f t="shared" ref="AK3:AK13" si="4">C3</f>
        <v>API 1104</v>
      </c>
      <c r="AL3" s="226" t="str">
        <f t="shared" ref="AL3:AL13" si="5">A3</f>
        <v>TFT II / TFT SUD GAZ 
FIELD DEVELOPMENT</v>
      </c>
      <c r="AM3" s="250" t="s">
        <v>450</v>
      </c>
      <c r="AN3" s="250" t="s">
        <v>590</v>
      </c>
      <c r="AO3" s="250" t="s">
        <v>450</v>
      </c>
      <c r="AP3" s="250"/>
      <c r="AQ3" s="250" t="s">
        <v>540</v>
      </c>
      <c r="AR3" s="255" t="s">
        <v>610</v>
      </c>
      <c r="AS3" s="213" t="s">
        <v>364</v>
      </c>
      <c r="AT3" s="214" t="str">
        <f t="shared" ref="AT3:AT13" si="6">IF(AND(F3="GTAW"),"GTAW :With/Without Backing ",IF(AND(F3="GTAW SMAW"),"GTAW :With/Without Backing SMAW:Without Backing ",IF(AND(F3="GMAW FCAW"),"GMAW :With/Without Backing  FCAW:Without Backing ",IF(AND(F3="SMAW UP HILL MONTANT"),"SMAW :With/Without Backing ",IF(AND(F3="SMAW Mixte UP HILL/ Down hill"),"SMAW :With/Without Backing ",IF(AND(F3="SMAW"),"SMAW :With/Without Backing ",IF(AND(F3="SMAW Downhill"),"SMAW :With/Without Backing ","")))))))</f>
        <v xml:space="preserve">SMAW :With/Without Backing </v>
      </c>
      <c r="AU3" s="213" t="s">
        <v>381</v>
      </c>
      <c r="AV3" s="229" t="str">
        <f t="shared" ref="AV3:AV13" si="7">AW3</f>
        <v>TFT-II-PL-02 Rev D .PDF</v>
      </c>
      <c r="AW3" s="196" t="str">
        <f t="shared" ref="AW3:AW13" si="8">CONCATENATE(D3," Rev ",E3," .PDF")</f>
        <v>TFT-II-PL-02 Rev D .PDF</v>
      </c>
    </row>
    <row r="4" spans="1:49" s="193" customFormat="1" ht="28.5" customHeight="1" thickTop="1" thickBot="1">
      <c r="A4" s="245" t="s">
        <v>593</v>
      </c>
      <c r="B4" s="246" t="s">
        <v>166</v>
      </c>
      <c r="C4" s="246" t="s">
        <v>166</v>
      </c>
      <c r="D4" s="247" t="s">
        <v>597</v>
      </c>
      <c r="E4" s="247" t="s">
        <v>594</v>
      </c>
      <c r="F4" s="214" t="s">
        <v>101</v>
      </c>
      <c r="G4" s="248" t="s">
        <v>397</v>
      </c>
      <c r="H4" s="246" t="s">
        <v>319</v>
      </c>
      <c r="I4" s="249" t="s">
        <v>319</v>
      </c>
      <c r="J4" s="249" t="s">
        <v>319</v>
      </c>
      <c r="K4" s="249" t="s">
        <v>319</v>
      </c>
      <c r="L4" s="249" t="s">
        <v>319</v>
      </c>
      <c r="M4" s="247"/>
      <c r="N4" s="250" t="s">
        <v>126</v>
      </c>
      <c r="O4" s="250" t="s">
        <v>126</v>
      </c>
      <c r="P4" s="247" t="s">
        <v>588</v>
      </c>
      <c r="Q4" s="247" t="s">
        <v>589</v>
      </c>
      <c r="R4" s="294" t="s">
        <v>232</v>
      </c>
      <c r="S4" s="251" t="s">
        <v>108</v>
      </c>
      <c r="T4" s="214" t="str">
        <f t="shared" si="2"/>
        <v xml:space="preserve">SMAW :With/Without Backing </v>
      </c>
      <c r="U4" s="252" t="s">
        <v>103</v>
      </c>
      <c r="V4" s="246" t="s">
        <v>267</v>
      </c>
      <c r="W4" s="246" t="s">
        <v>267</v>
      </c>
      <c r="X4" s="250" t="s">
        <v>113</v>
      </c>
      <c r="Y4" s="250" t="s">
        <v>87</v>
      </c>
      <c r="Z4" s="214" t="s">
        <v>104</v>
      </c>
      <c r="AA4" s="214" t="s">
        <v>177</v>
      </c>
      <c r="AB4" s="215" t="str">
        <f>IF(AND(C4="API 1104",V4="Grp F N°1"),LISTE!$F$8,IF(AND(C4="API 1104",V4="Grp F N°2"),LISTE!$F$9,IF(AND(C4="API 1104",V4="Grp F N°3"),LISTE!$F$10,IF(AND(C4="API 1104",V4="Grp F N°4"),LISTE!$F$11,IF(AND(C4="API 1104",V4="Grp F N°5"),LISTE!$F$12,IF(AND(C4="API 1104",V4="Grp F N°6"),LISTE!$F$13,IF(AND(C4="ASME IX",V4="F N°1"),"F N°1 ",IF(AND(C4="ASME IX",V4="F N°2"),"F N°2 ",IF(AND(C4="ASME IX",V4="F N°3"),"F N°3 ",IF(AND(C4="ASME IX",V4="F N°4"),"F N°4 ",IF(AND(C4="ASME IX",V4="F N°5"),"F N°5 ",IF(AND(C4="ASME IX",V4="F N°6"),"ALL F N°6 ",IF(AND(C4="ASME IX",F4="GTAW"),V4,"")))))))))))))</f>
        <v>WF-1b</v>
      </c>
      <c r="AC4" s="215" t="str">
        <f>IF(AND(C4="API 1104",W4="Grp F N°1"),LISTE!$F$8,IF(AND(C4="API 1104",W4="Grp F N°2"),LISTE!$F$9,IF(AND(C4="API 1104",W4="Grp F N°3"),LISTE!$F$10,IF(AND(C4="API 1104",W4="Grp F N°4"),LISTE!$F$11,IF(AND(C4="API 1104",W4="Grp F N°5"),LISTE!$F$12,IF(AND(C4="API 1104",W4="Grp F N°6"),LISTE!$F$13,IF(AND(C4="API 1104",W4="Grp F N°7"),LISTE!$F$13,IF(AND(C4="API 1104",W4="Grp F N°8"),LISTE!$F$14,IF(AND(C4="ASME IX",W4="F N°1"),"F N°1 ",IF(AND(C4="ASME IX",W4="F N°2",F4="GTAW SMAW"),"F N°2 and below ",IF(AND(C4="ASME IX",W4="F N°3"),"F N°3 and below",IF(AND(C4="ASME IX",W4="F N°4",F4="GTAW SMAW"),"F N°4 and below ",IF(AND(C4="ASME IX",W4="F N°4",F4="SMAW UP HILL MONTANT"),"F N°4 and below ",IF(AND(C4="ASME IX",W4="F N°4",F4="SMAW"),"F N°4 and below ",IF(AND(C4="ASME IX",W4="F N°5",F4="GTAW SMAW"),"F N°5 and F N°1 ",IF(AND(C4="ASME IX",W4="F N°6"),"F N°6 ",IF(AND(C4="ASME IX",F4="GTAW"),W4,"")))))))))))))))))</f>
        <v>WF-1b</v>
      </c>
      <c r="AD4" s="215" t="str">
        <f t="shared" si="0"/>
        <v>A5.1or A5.5</v>
      </c>
      <c r="AE4" s="215" t="str">
        <f t="shared" si="1"/>
        <v>A5.1or A5.5</v>
      </c>
      <c r="AF4" s="246" t="s">
        <v>37</v>
      </c>
      <c r="AG4" s="253" t="s">
        <v>38</v>
      </c>
      <c r="AH4" s="253" t="s">
        <v>38</v>
      </c>
      <c r="AI4" s="254"/>
      <c r="AJ4" s="226" t="str">
        <f t="shared" si="3"/>
        <v>API 1104</v>
      </c>
      <c r="AK4" s="226" t="str">
        <f t="shared" si="4"/>
        <v>API 1104</v>
      </c>
      <c r="AL4" s="226" t="str">
        <f t="shared" si="5"/>
        <v>TFT II / TFT SUD GAZ 
FIELD DEVELOPMENT</v>
      </c>
      <c r="AM4" s="250" t="s">
        <v>450</v>
      </c>
      <c r="AN4" s="250" t="s">
        <v>590</v>
      </c>
      <c r="AO4" s="250" t="s">
        <v>450</v>
      </c>
      <c r="AP4" s="250"/>
      <c r="AQ4" s="250" t="s">
        <v>540</v>
      </c>
      <c r="AR4" s="255" t="s">
        <v>610</v>
      </c>
      <c r="AS4" s="213" t="s">
        <v>364</v>
      </c>
      <c r="AT4" s="214" t="str">
        <f t="shared" si="6"/>
        <v xml:space="preserve">SMAW :With/Without Backing </v>
      </c>
      <c r="AU4" s="213" t="s">
        <v>381</v>
      </c>
      <c r="AV4" s="229" t="str">
        <f t="shared" si="7"/>
        <v>TFT-II-PL-03 Rev D .PDF</v>
      </c>
      <c r="AW4" s="196" t="str">
        <f t="shared" si="8"/>
        <v>TFT-II-PL-03 Rev D .PDF</v>
      </c>
    </row>
    <row r="5" spans="1:49" s="193" customFormat="1" ht="28.5" customHeight="1" thickTop="1" thickBot="1">
      <c r="A5" s="245" t="s">
        <v>593</v>
      </c>
      <c r="B5" s="246" t="s">
        <v>166</v>
      </c>
      <c r="C5" s="246" t="s">
        <v>166</v>
      </c>
      <c r="D5" s="247" t="s">
        <v>598</v>
      </c>
      <c r="E5" s="247" t="s">
        <v>594</v>
      </c>
      <c r="F5" s="296" t="s">
        <v>76</v>
      </c>
      <c r="G5" s="248" t="s">
        <v>397</v>
      </c>
      <c r="H5" s="246" t="s">
        <v>319</v>
      </c>
      <c r="I5" s="249" t="s">
        <v>319</v>
      </c>
      <c r="J5" s="249" t="s">
        <v>319</v>
      </c>
      <c r="K5" s="249" t="s">
        <v>319</v>
      </c>
      <c r="L5" s="249" t="s">
        <v>319</v>
      </c>
      <c r="M5" s="247"/>
      <c r="N5" s="250" t="s">
        <v>126</v>
      </c>
      <c r="O5" s="250" t="s">
        <v>126</v>
      </c>
      <c r="P5" s="247" t="s">
        <v>588</v>
      </c>
      <c r="Q5" s="247" t="s">
        <v>589</v>
      </c>
      <c r="R5" s="294" t="s">
        <v>232</v>
      </c>
      <c r="S5" s="251" t="s">
        <v>108</v>
      </c>
      <c r="T5" s="214" t="str">
        <f t="shared" si="2"/>
        <v xml:space="preserve">GMAW :With/Without Backing  FCAW:Without Backing </v>
      </c>
      <c r="U5" s="252" t="s">
        <v>170</v>
      </c>
      <c r="V5" s="246" t="s">
        <v>271</v>
      </c>
      <c r="W5" s="246" t="s">
        <v>273</v>
      </c>
      <c r="X5" s="250" t="s">
        <v>114</v>
      </c>
      <c r="Y5" s="250" t="s">
        <v>117</v>
      </c>
      <c r="Z5" s="296" t="s">
        <v>152</v>
      </c>
      <c r="AA5" s="296" t="s">
        <v>203</v>
      </c>
      <c r="AB5" s="215" t="str">
        <f>IF(AND(C5="API 1104",V5="Grp F N°1"),LISTE!$F$8,IF(AND(C5="API 1104",V5="Grp F N°2"),LISTE!$F$9,IF(AND(C5="API 1104",V5="Grp F N°3"),LISTE!$F$10,IF(AND(C5="API 1104",V5="Grp F N°4"),LISTE!$F$11,IF(AND(C5="API 1104",V5="Grp F N°5"),LISTE!$F$12,IF(AND(C5="API 1104",V5="Grp F N°6"),LISTE!$F$13,IF(AND(C5="ASME IX",V5="F N°1"),"F N°1 ",IF(AND(C5="ASME IX",V5="F N°2"),"F N°2 ",IF(AND(C5="ASME IX",V5="F N°3"),"F N°3 ",IF(AND(C5="ASME IX",V5="F N°4"),"F N°4 ",IF(AND(C5="ASME IX",V5="F N°5"),"F N°5 ",IF(AND(C5="ASME IX",V5="F N°6"),"ALL F N°6 ",IF(AND(C5="ASME IX",F5="GTAW"),V5,"")))))))))))))</f>
        <v>WF-5</v>
      </c>
      <c r="AC5" s="215" t="str">
        <f>IF(AND(C5="API 1104",W5="Grp F N°1"),LISTE!$F$8,IF(AND(C5="API 1104",W5="Grp F N°2"),LISTE!$F$9,IF(AND(C5="API 1104",W5="Grp F N°3"),LISTE!$F$10,IF(AND(C5="API 1104",W5="Grp F N°4"),LISTE!$F$11,IF(AND(C5="API 1104",W5="Grp F N°5"),LISTE!$F$12,IF(AND(C5="API 1104",W5="Grp F N°6"),LISTE!$F$13,IF(AND(C5="API 1104",W5="Grp F N°7"),LISTE!$F$13,IF(AND(C5="API 1104",W5="Grp F N°8"),LISTE!$F$14,IF(AND(C5="ASME IX",W5="F N°1"),"F N°1 ",IF(AND(C5="ASME IX",W5="F N°2",F5="GTAW SMAW"),"F N°2 and below ",IF(AND(C5="ASME IX",W5="F N°3"),"F N°3 and below",IF(AND(C5="ASME IX",W5="F N°4",F5="GTAW SMAW"),"F N°4 and below ",IF(AND(C5="ASME IX",W5="F N°4",F5="SMAW UP HILL MONTANT"),"F N°4 and below ",IF(AND(C5="ASME IX",W5="F N°4",F5="SMAW"),"F N°4 and below ",IF(AND(C5="ASME IX",W5="F N°5",F5="GTAW SMAW"),"F N°5 and F N°1 ",IF(AND(C5="ASME IX",W5="F N°6"),"F N°6 ",IF(AND(C5="ASME IX",F5="GTAW"),W5,"")))))))))))))))))</f>
        <v>WF-6e</v>
      </c>
      <c r="AD5" s="215" t="str">
        <f t="shared" si="0"/>
        <v>A5.18</v>
      </c>
      <c r="AE5" s="215" t="str">
        <f t="shared" si="1"/>
        <v>A5.20 or A5.36</v>
      </c>
      <c r="AF5" s="246" t="s">
        <v>37</v>
      </c>
      <c r="AG5" s="253" t="s">
        <v>38</v>
      </c>
      <c r="AH5" s="253" t="s">
        <v>38</v>
      </c>
      <c r="AI5" s="254"/>
      <c r="AJ5" s="226" t="str">
        <f t="shared" si="3"/>
        <v>API 1104</v>
      </c>
      <c r="AK5" s="226" t="str">
        <f t="shared" si="4"/>
        <v>API 1104</v>
      </c>
      <c r="AL5" s="226" t="str">
        <f t="shared" si="5"/>
        <v>TFT II / TFT SUD GAZ 
FIELD DEVELOPMENT</v>
      </c>
      <c r="AM5" s="250" t="s">
        <v>450</v>
      </c>
      <c r="AN5" s="250" t="s">
        <v>590</v>
      </c>
      <c r="AO5" s="250" t="s">
        <v>450</v>
      </c>
      <c r="AP5" s="250"/>
      <c r="AQ5" s="250" t="s">
        <v>540</v>
      </c>
      <c r="AR5" s="255" t="s">
        <v>610</v>
      </c>
      <c r="AS5" s="213" t="s">
        <v>364</v>
      </c>
      <c r="AT5" s="214" t="str">
        <f t="shared" si="6"/>
        <v xml:space="preserve">GMAW :With/Without Backing  FCAW:Without Backing </v>
      </c>
      <c r="AU5" s="213" t="s">
        <v>381</v>
      </c>
      <c r="AV5" s="229" t="str">
        <f t="shared" si="7"/>
        <v>TFT-II-PL-04 Rev D .PDF</v>
      </c>
      <c r="AW5" s="196" t="str">
        <f t="shared" si="8"/>
        <v>TFT-II-PL-04 Rev D .PDF</v>
      </c>
    </row>
    <row r="6" spans="1:49" s="193" customFormat="1" ht="28.5" customHeight="1" thickTop="1" thickBot="1">
      <c r="A6" s="274" t="s">
        <v>593</v>
      </c>
      <c r="B6" s="275" t="s">
        <v>166</v>
      </c>
      <c r="C6" s="275" t="s">
        <v>166</v>
      </c>
      <c r="D6" s="276" t="s">
        <v>599</v>
      </c>
      <c r="E6" s="277" t="s">
        <v>594</v>
      </c>
      <c r="F6" s="298" t="s">
        <v>100</v>
      </c>
      <c r="G6" s="278" t="s">
        <v>397</v>
      </c>
      <c r="H6" s="275" t="s">
        <v>319</v>
      </c>
      <c r="I6" s="279" t="s">
        <v>319</v>
      </c>
      <c r="J6" s="279" t="s">
        <v>319</v>
      </c>
      <c r="K6" s="279" t="s">
        <v>319</v>
      </c>
      <c r="L6" s="279" t="s">
        <v>319</v>
      </c>
      <c r="M6" s="277"/>
      <c r="N6" s="280" t="s">
        <v>126</v>
      </c>
      <c r="O6" s="280" t="s">
        <v>126</v>
      </c>
      <c r="P6" s="277" t="s">
        <v>588</v>
      </c>
      <c r="Q6" s="277" t="s">
        <v>589</v>
      </c>
      <c r="R6" s="292" t="s">
        <v>293</v>
      </c>
      <c r="S6" s="281" t="s">
        <v>108</v>
      </c>
      <c r="T6" s="276" t="str">
        <f t="shared" si="2"/>
        <v xml:space="preserve">SMAW :With/Without Backing </v>
      </c>
      <c r="U6" s="282" t="s">
        <v>103</v>
      </c>
      <c r="V6" s="275" t="s">
        <v>267</v>
      </c>
      <c r="W6" s="275" t="s">
        <v>269</v>
      </c>
      <c r="X6" s="280" t="s">
        <v>113</v>
      </c>
      <c r="Y6" s="280" t="s">
        <v>113</v>
      </c>
      <c r="Z6" s="298" t="s">
        <v>104</v>
      </c>
      <c r="AA6" s="298" t="s">
        <v>121</v>
      </c>
      <c r="AB6" s="283" t="str">
        <f>IF(AND(C6="API 1104",V6="Grp F N°1"),LISTE!$F$8,IF(AND(C6="API 1104",V6="Grp F N°2"),LISTE!$F$9,IF(AND(C6="API 1104",V6="Grp F N°3"),LISTE!$F$10,IF(AND(C6="API 1104",V6="Grp F N°4"),LISTE!$F$11,IF(AND(C6="API 1104",V6="Grp F N°5"),LISTE!$F$12,IF(AND(C6="API 1104",V6="Grp F N°6"),LISTE!$F$13,IF(AND(C6="ASME IX",V6="F N°1"),"F N°1 ",IF(AND(C6="ASME IX",V6="F N°2"),"F N°2 ",IF(AND(C6="ASME IX",V6="F N°3"),"F N°3 ",IF(AND(C6="ASME IX",V6="F N°4"),"F N°4 ",IF(AND(C6="ASME IX",V6="F N°5"),"F N°5 ",IF(AND(C6="ASME IX",V6="F N°6"),"ALL F N°6 ",IF(AND(C6="ASME IX",F6="GTAW"),V6,"")))))))))))))</f>
        <v>WF-1b</v>
      </c>
      <c r="AC6" s="283" t="str">
        <f>IF(AND(C6="API 1104",W6="Grp F N°1"),LISTE!$F$8,IF(AND(C6="API 1104",W6="Grp F N°2"),LISTE!$F$9,IF(AND(C6="API 1104",W6="Grp F N°3"),LISTE!$F$10,IF(AND(C6="API 1104",W6="Grp F N°4"),LISTE!$F$11,IF(AND(C6="API 1104",W6="Grp F N°5"),LISTE!$F$12,IF(AND(C6="API 1104",W6="Grp F N°6"),LISTE!$F$13,IF(AND(C6="API 1104",W6="Grp F N°7"),LISTE!$F$13,IF(AND(C6="API 1104",W6="Grp F N°8"),LISTE!$F$14,IF(AND(C6="ASME IX",W6="F N°1"),"F N°1 ",IF(AND(C6="ASME IX",W6="F N°2",F6="GTAW SMAW"),"F N°2 and below ",IF(AND(C6="ASME IX",W6="F N°3"),"F N°3 and below",IF(AND(C6="ASME IX",W6="F N°4",F6="GTAW SMAW"),"F N°4 and below ",IF(AND(C6="ASME IX",W6="F N°4",F6="SMAW UP HILL MONTANT"),"F N°4 and below ",IF(AND(C6="ASME IX",W6="F N°4",F6="SMAW"),"F N°4 and below ",IF(AND(C6="ASME IX",W6="F N°5",F6="GTAW SMAW"),"F N°5 and F N°1 ",IF(AND(C6="ASME IX",W6="F N°6"),"F N°6 ",IF(AND(C6="ASME IX",F6="GTAW"),W6,"")))))))))))))))))</f>
        <v xml:space="preserve">WF-2c </v>
      </c>
      <c r="AD6" s="283" t="str">
        <f t="shared" si="0"/>
        <v>A5.1or A5.5</v>
      </c>
      <c r="AE6" s="283" t="str">
        <f t="shared" si="1"/>
        <v>A5.1 or A5.5</v>
      </c>
      <c r="AF6" s="275" t="s">
        <v>37</v>
      </c>
      <c r="AG6" s="284" t="s">
        <v>38</v>
      </c>
      <c r="AH6" s="284" t="s">
        <v>38</v>
      </c>
      <c r="AI6" s="285"/>
      <c r="AJ6" s="286" t="str">
        <f t="shared" si="3"/>
        <v>API 1104</v>
      </c>
      <c r="AK6" s="286" t="str">
        <f t="shared" si="4"/>
        <v>API 1104</v>
      </c>
      <c r="AL6" s="286" t="str">
        <f t="shared" si="5"/>
        <v>TFT II / TFT SUD GAZ 
FIELD DEVELOPMENT</v>
      </c>
      <c r="AM6" s="280" t="s">
        <v>450</v>
      </c>
      <c r="AN6" s="280" t="s">
        <v>590</v>
      </c>
      <c r="AO6" s="280" t="s">
        <v>450</v>
      </c>
      <c r="AP6" s="280"/>
      <c r="AQ6" s="280" t="s">
        <v>540</v>
      </c>
      <c r="AR6" s="287" t="s">
        <v>610</v>
      </c>
      <c r="AS6" s="288" t="s">
        <v>364</v>
      </c>
      <c r="AT6" s="276" t="str">
        <f t="shared" si="6"/>
        <v xml:space="preserve">SMAW :With/Without Backing </v>
      </c>
      <c r="AU6" s="288" t="s">
        <v>381</v>
      </c>
      <c r="AV6" s="289" t="str">
        <f t="shared" si="7"/>
        <v>TFT-II-REP-PL01 Rev D .PDF</v>
      </c>
      <c r="AW6" s="290" t="str">
        <f t="shared" si="8"/>
        <v>TFT-II-REP-PL01 Rev D .PDF</v>
      </c>
    </row>
    <row r="7" spans="1:49" s="193" customFormat="1" ht="28.5" customHeight="1" thickTop="1" thickBot="1">
      <c r="A7" s="257" t="s">
        <v>593</v>
      </c>
      <c r="B7" s="258" t="s">
        <v>166</v>
      </c>
      <c r="C7" s="258" t="s">
        <v>166</v>
      </c>
      <c r="D7" s="259" t="s">
        <v>602</v>
      </c>
      <c r="E7" s="259" t="s">
        <v>164</v>
      </c>
      <c r="F7" s="299" t="s">
        <v>100</v>
      </c>
      <c r="G7" s="261" t="s">
        <v>397</v>
      </c>
      <c r="H7" s="258" t="s">
        <v>319</v>
      </c>
      <c r="I7" s="262" t="s">
        <v>319</v>
      </c>
      <c r="J7" s="262" t="s">
        <v>319</v>
      </c>
      <c r="K7" s="262" t="s">
        <v>319</v>
      </c>
      <c r="L7" s="262" t="s">
        <v>319</v>
      </c>
      <c r="M7" s="259"/>
      <c r="N7" s="263" t="s">
        <v>126</v>
      </c>
      <c r="O7" s="263" t="s">
        <v>126</v>
      </c>
      <c r="P7" s="259" t="s">
        <v>607</v>
      </c>
      <c r="Q7" s="259" t="s">
        <v>608</v>
      </c>
      <c r="R7" s="293" t="s">
        <v>293</v>
      </c>
      <c r="S7" s="264" t="s">
        <v>108</v>
      </c>
      <c r="T7" s="260" t="str">
        <f t="shared" si="2"/>
        <v xml:space="preserve">SMAW :With/Without Backing </v>
      </c>
      <c r="U7" s="265" t="s">
        <v>103</v>
      </c>
      <c r="V7" s="258" t="s">
        <v>267</v>
      </c>
      <c r="W7" s="258" t="s">
        <v>269</v>
      </c>
      <c r="X7" s="263" t="s">
        <v>113</v>
      </c>
      <c r="Y7" s="263" t="s">
        <v>113</v>
      </c>
      <c r="Z7" s="299" t="s">
        <v>104</v>
      </c>
      <c r="AA7" s="299" t="s">
        <v>121</v>
      </c>
      <c r="AB7" s="266" t="str">
        <f>IF(AND(C7="API 1104",V7="Grp F N°1"),LISTE!$F$8,IF(AND(C7="API 1104",V7="Grp F N°2"),LISTE!$F$9,IF(AND(C7="API 1104",V7="Grp F N°3"),LISTE!$F$10,IF(AND(C7="API 1104",V7="Grp F N°4"),LISTE!$F$11,IF(AND(C7="API 1104",V7="Grp F N°5"),LISTE!$F$12,IF(AND(C7="API 1104",V7="Grp F N°6"),LISTE!$F$13,IF(AND(C7="ASME IX",V7="F N°1"),"F N°1 ",IF(AND(C7="ASME IX",V7="F N°2"),"F N°2 ",IF(AND(C7="ASME IX",V7="F N°3"),"F N°3 ",IF(AND(C7="ASME IX",V7="F N°4"),"F N°4 ",IF(AND(C7="ASME IX",V7="F N°5"),"F N°5 ",IF(AND(C7="ASME IX",V7="F N°6"),"ALL F N°6 ",IF(AND(C7="ASME IX",F7="GTAW"),V7,"")))))))))))))</f>
        <v>WF-1b</v>
      </c>
      <c r="AC7" s="266" t="str">
        <f>IF(AND(C7="API 1104",W7="Grp F N°1"),LISTE!$F$8,IF(AND(C7="API 1104",W7="Grp F N°2"),LISTE!$F$9,IF(AND(C7="API 1104",W7="Grp F N°3"),LISTE!$F$10,IF(AND(C7="API 1104",W7="Grp F N°4"),LISTE!$F$11,IF(AND(C7="API 1104",W7="Grp F N°5"),LISTE!$F$12,IF(AND(C7="API 1104",W7="Grp F N°6"),LISTE!$F$13,IF(AND(C7="API 1104",W7="Grp F N°7"),LISTE!$F$13,IF(AND(C7="API 1104",W7="Grp F N°8"),LISTE!$F$14,IF(AND(C7="ASME IX",W7="F N°1"),"F N°1 ",IF(AND(C7="ASME IX",W7="F N°2",F7="GTAW SMAW"),"F N°2 and below ",IF(AND(C7="ASME IX",W7="F N°3"),"F N°3 and below",IF(AND(C7="ASME IX",W7="F N°4",F7="GTAW SMAW"),"F N°4 and below ",IF(AND(C7="ASME IX",W7="F N°4",F7="SMAW UP HILL MONTANT"),"F N°4 and below ",IF(AND(C7="ASME IX",W7="F N°4",F7="SMAW"),"F N°4 and below ",IF(AND(C7="ASME IX",W7="F N°5",F7="GTAW SMAW"),"F N°5 and F N°1 ",IF(AND(C7="ASME IX",W7="F N°6"),"F N°6 ",IF(AND(C7="ASME IX",F7="GTAW"),W7,"")))))))))))))))))</f>
        <v xml:space="preserve">WF-2c </v>
      </c>
      <c r="AD7" s="266" t="str">
        <f t="shared" si="0"/>
        <v>A5.1or A5.5</v>
      </c>
      <c r="AE7" s="266" t="str">
        <f t="shared" si="1"/>
        <v>A5.1 or A5.5</v>
      </c>
      <c r="AF7" s="258" t="s">
        <v>37</v>
      </c>
      <c r="AG7" s="267" t="s">
        <v>38</v>
      </c>
      <c r="AH7" s="267" t="s">
        <v>38</v>
      </c>
      <c r="AI7" s="268"/>
      <c r="AJ7" s="269" t="str">
        <f t="shared" si="3"/>
        <v>API 1104</v>
      </c>
      <c r="AK7" s="269" t="str">
        <f t="shared" si="4"/>
        <v>API 1104</v>
      </c>
      <c r="AL7" s="269" t="str">
        <f t="shared" si="5"/>
        <v>TFT II / TFT SUD GAZ 
FIELD DEVELOPMENT</v>
      </c>
      <c r="AM7" s="263" t="s">
        <v>450</v>
      </c>
      <c r="AN7" s="263" t="s">
        <v>590</v>
      </c>
      <c r="AO7" s="263" t="s">
        <v>450</v>
      </c>
      <c r="AP7" s="263"/>
      <c r="AQ7" s="263" t="s">
        <v>540</v>
      </c>
      <c r="AR7" s="270" t="s">
        <v>611</v>
      </c>
      <c r="AS7" s="271" t="s">
        <v>364</v>
      </c>
      <c r="AT7" s="260" t="str">
        <f t="shared" si="6"/>
        <v xml:space="preserve">SMAW :With/Without Backing </v>
      </c>
      <c r="AU7" s="271" t="s">
        <v>381</v>
      </c>
      <c r="AV7" s="272" t="str">
        <f t="shared" si="7"/>
        <v>TFT-II-PL-05 Rev A .PDF</v>
      </c>
      <c r="AW7" s="273" t="str">
        <f t="shared" si="8"/>
        <v>TFT-II-PL-05 Rev A .PDF</v>
      </c>
    </row>
    <row r="8" spans="1:49" s="194" customFormat="1" ht="28.5" customHeight="1" thickTop="1" thickBot="1">
      <c r="A8" s="245" t="s">
        <v>593</v>
      </c>
      <c r="B8" s="246" t="s">
        <v>166</v>
      </c>
      <c r="C8" s="246" t="s">
        <v>166</v>
      </c>
      <c r="D8" s="247" t="s">
        <v>603</v>
      </c>
      <c r="E8" s="247" t="s">
        <v>164</v>
      </c>
      <c r="F8" s="297" t="s">
        <v>147</v>
      </c>
      <c r="G8" s="248" t="s">
        <v>397</v>
      </c>
      <c r="H8" s="246" t="s">
        <v>319</v>
      </c>
      <c r="I8" s="249" t="s">
        <v>319</v>
      </c>
      <c r="J8" s="249" t="s">
        <v>319</v>
      </c>
      <c r="K8" s="249" t="s">
        <v>319</v>
      </c>
      <c r="L8" s="249" t="s">
        <v>319</v>
      </c>
      <c r="M8" s="247"/>
      <c r="N8" s="250" t="s">
        <v>126</v>
      </c>
      <c r="O8" s="250" t="s">
        <v>126</v>
      </c>
      <c r="P8" s="259" t="s">
        <v>607</v>
      </c>
      <c r="Q8" s="259" t="s">
        <v>608</v>
      </c>
      <c r="R8" s="294" t="s">
        <v>232</v>
      </c>
      <c r="S8" s="251" t="s">
        <v>108</v>
      </c>
      <c r="T8" s="214" t="str">
        <f t="shared" si="2"/>
        <v xml:space="preserve">SMAW :With/Without Backing </v>
      </c>
      <c r="U8" s="252" t="s">
        <v>103</v>
      </c>
      <c r="V8" s="246" t="s">
        <v>267</v>
      </c>
      <c r="W8" s="246" t="s">
        <v>267</v>
      </c>
      <c r="X8" s="250" t="s">
        <v>113</v>
      </c>
      <c r="Y8" s="250" t="s">
        <v>87</v>
      </c>
      <c r="Z8" s="297" t="s">
        <v>104</v>
      </c>
      <c r="AA8" s="297" t="s">
        <v>177</v>
      </c>
      <c r="AB8" s="215" t="str">
        <f>IF(AND(C8="API 1104",V8="Grp F N°1"),LISTE!$F$8,IF(AND(C8="API 1104",V8="Grp F N°2"),LISTE!$F$9,IF(AND(C8="API 1104",V8="Grp F N°3"),LISTE!$F$10,IF(AND(C8="API 1104",V8="Grp F N°4"),LISTE!$F$11,IF(AND(C8="API 1104",V8="Grp F N°5"),LISTE!$F$12,IF(AND(C8="API 1104",V8="Grp F N°6"),LISTE!$F$13,IF(AND(C8="ASME IX",V8="F N°1"),"F N°1 ",IF(AND(C8="ASME IX",V8="F N°2"),"F N°2 ",IF(AND(C8="ASME IX",V8="F N°3"),"F N°3 ",IF(AND(C8="ASME IX",V8="F N°4"),"F N°4 ",IF(AND(C8="ASME IX",V8="F N°5"),"F N°5 ",IF(AND(C8="ASME IX",V8="F N°6"),"ALL F N°6 ",IF(AND(C8="ASME IX",F8="GTAW"),V8,"")))))))))))))</f>
        <v>WF-1b</v>
      </c>
      <c r="AC8" s="215" t="str">
        <f>IF(AND(C8="API 1104",W8="Grp F N°1"),LISTE!$F$8,IF(AND(C8="API 1104",W8="Grp F N°2"),LISTE!$F$9,IF(AND(C8="API 1104",W8="Grp F N°3"),LISTE!$F$10,IF(AND(C8="API 1104",W8="Grp F N°4"),LISTE!$F$11,IF(AND(C8="API 1104",W8="Grp F N°5"),LISTE!$F$12,IF(AND(C8="API 1104",W8="Grp F N°6"),LISTE!$F$13,IF(AND(C8="API 1104",W8="Grp F N°7"),LISTE!$F$13,IF(AND(C8="API 1104",W8="Grp F N°8"),LISTE!$F$14,IF(AND(C8="ASME IX",W8="F N°1"),"F N°1 ",IF(AND(C8="ASME IX",W8="F N°2",F8="GTAW SMAW"),"F N°2 and below ",IF(AND(C8="ASME IX",W8="F N°3"),"F N°3 and below",IF(AND(C8="ASME IX",W8="F N°4",F8="GTAW SMAW"),"F N°4 and below ",IF(AND(C8="ASME IX",W8="F N°4",F8="SMAW UP HILL MONTANT"),"F N°4 and below ",IF(AND(C8="ASME IX",W8="F N°4",F8="SMAW"),"F N°4 and below ",IF(AND(C8="ASME IX",W8="F N°5",F8="GTAW SMAW"),"F N°5 and F N°1 ",IF(AND(C8="ASME IX",W8="F N°6"),"F N°6 ",IF(AND(C8="ASME IX",F8="GTAW"),W8,"")))))))))))))))))</f>
        <v>WF-1b</v>
      </c>
      <c r="AD8" s="215" t="str">
        <f t="shared" si="0"/>
        <v>A5.1or A5.5</v>
      </c>
      <c r="AE8" s="215" t="str">
        <f t="shared" si="1"/>
        <v>A5.1or A5.5</v>
      </c>
      <c r="AF8" s="246" t="s">
        <v>37</v>
      </c>
      <c r="AG8" s="253" t="s">
        <v>38</v>
      </c>
      <c r="AH8" s="253" t="s">
        <v>38</v>
      </c>
      <c r="AI8" s="254"/>
      <c r="AJ8" s="226" t="str">
        <f t="shared" si="3"/>
        <v>API 1104</v>
      </c>
      <c r="AK8" s="226" t="str">
        <f t="shared" si="4"/>
        <v>API 1104</v>
      </c>
      <c r="AL8" s="226" t="str">
        <f t="shared" si="5"/>
        <v>TFT II / TFT SUD GAZ 
FIELD DEVELOPMENT</v>
      </c>
      <c r="AM8" s="250" t="s">
        <v>450</v>
      </c>
      <c r="AN8" s="250" t="s">
        <v>590</v>
      </c>
      <c r="AO8" s="250" t="s">
        <v>450</v>
      </c>
      <c r="AP8" s="250"/>
      <c r="AQ8" s="250" t="s">
        <v>540</v>
      </c>
      <c r="AR8" s="255" t="s">
        <v>611</v>
      </c>
      <c r="AS8" s="213" t="s">
        <v>364</v>
      </c>
      <c r="AT8" s="214" t="str">
        <f t="shared" si="6"/>
        <v xml:space="preserve">SMAW :With/Without Backing </v>
      </c>
      <c r="AU8" s="213" t="s">
        <v>381</v>
      </c>
      <c r="AV8" s="229" t="str">
        <f t="shared" si="7"/>
        <v>TFT-II-PL-06 Rev A .PDF</v>
      </c>
      <c r="AW8" s="196" t="str">
        <f t="shared" si="8"/>
        <v>TFT-II-PL-06 Rev A .PDF</v>
      </c>
    </row>
    <row r="9" spans="1:49" s="193" customFormat="1" ht="28.5" customHeight="1" thickTop="1" thickBot="1">
      <c r="A9" s="245" t="s">
        <v>593</v>
      </c>
      <c r="B9" s="246" t="s">
        <v>166</v>
      </c>
      <c r="C9" s="246" t="s">
        <v>166</v>
      </c>
      <c r="D9" s="247" t="s">
        <v>604</v>
      </c>
      <c r="E9" s="247" t="s">
        <v>164</v>
      </c>
      <c r="F9" s="214" t="s">
        <v>101</v>
      </c>
      <c r="G9" s="248" t="s">
        <v>397</v>
      </c>
      <c r="H9" s="246" t="s">
        <v>319</v>
      </c>
      <c r="I9" s="249" t="s">
        <v>319</v>
      </c>
      <c r="J9" s="249" t="s">
        <v>319</v>
      </c>
      <c r="K9" s="249" t="s">
        <v>319</v>
      </c>
      <c r="L9" s="249" t="s">
        <v>319</v>
      </c>
      <c r="M9" s="247"/>
      <c r="N9" s="250" t="s">
        <v>126</v>
      </c>
      <c r="O9" s="250" t="s">
        <v>126</v>
      </c>
      <c r="P9" s="259" t="s">
        <v>607</v>
      </c>
      <c r="Q9" s="259" t="s">
        <v>608</v>
      </c>
      <c r="R9" s="294" t="s">
        <v>232</v>
      </c>
      <c r="S9" s="251" t="s">
        <v>108</v>
      </c>
      <c r="T9" s="214" t="str">
        <f t="shared" si="2"/>
        <v xml:space="preserve">SMAW :With/Without Backing </v>
      </c>
      <c r="U9" s="252" t="s">
        <v>103</v>
      </c>
      <c r="V9" s="246" t="s">
        <v>267</v>
      </c>
      <c r="W9" s="246" t="s">
        <v>267</v>
      </c>
      <c r="X9" s="250" t="s">
        <v>113</v>
      </c>
      <c r="Y9" s="250" t="s">
        <v>87</v>
      </c>
      <c r="Z9" s="214" t="s">
        <v>104</v>
      </c>
      <c r="AA9" s="214" t="s">
        <v>177</v>
      </c>
      <c r="AB9" s="215" t="str">
        <f>IF(AND(C9="API 1104",V9="Grp F N°1"),LISTE!$F$8,IF(AND(C9="API 1104",V9="Grp F N°2"),LISTE!$F$9,IF(AND(C9="API 1104",V9="Grp F N°3"),LISTE!$F$10,IF(AND(C9="API 1104",V9="Grp F N°4"),LISTE!$F$11,IF(AND(C9="API 1104",V9="Grp F N°5"),LISTE!$F$12,IF(AND(C9="API 1104",V9="Grp F N°6"),LISTE!$F$13,IF(AND(C9="ASME IX",V9="F N°1"),"F N°1 ",IF(AND(C9="ASME IX",V9="F N°2"),"F N°2 ",IF(AND(C9="ASME IX",V9="F N°3"),"F N°3 ",IF(AND(C9="ASME IX",V9="F N°4"),"F N°4 ",IF(AND(C9="ASME IX",V9="F N°5"),"F N°5 ",IF(AND(C9="ASME IX",V9="F N°6"),"ALL F N°6 ",IF(AND(C9="ASME IX",F9="GTAW"),V9,"")))))))))))))</f>
        <v>WF-1b</v>
      </c>
      <c r="AC9" s="215" t="str">
        <f>IF(AND(C9="API 1104",W9="Grp F N°1"),LISTE!$F$8,IF(AND(C9="API 1104",W9="Grp F N°2"),LISTE!$F$9,IF(AND(C9="API 1104",W9="Grp F N°3"),LISTE!$F$10,IF(AND(C9="API 1104",W9="Grp F N°4"),LISTE!$F$11,IF(AND(C9="API 1104",W9="Grp F N°5"),LISTE!$F$12,IF(AND(C9="API 1104",W9="Grp F N°6"),LISTE!$F$13,IF(AND(C9="API 1104",W9="Grp F N°7"),LISTE!$F$13,IF(AND(C9="API 1104",W9="Grp F N°8"),LISTE!$F$14,IF(AND(C9="ASME IX",W9="F N°1"),"F N°1 ",IF(AND(C9="ASME IX",W9="F N°2",F9="GTAW SMAW"),"F N°2 and below ",IF(AND(C9="ASME IX",W9="F N°3"),"F N°3 and below",IF(AND(C9="ASME IX",W9="F N°4",F9="GTAW SMAW"),"F N°4 and below ",IF(AND(C9="ASME IX",W9="F N°4",F9="SMAW UP HILL MONTANT"),"F N°4 and below ",IF(AND(C9="ASME IX",W9="F N°4",F9="SMAW"),"F N°4 and below ",IF(AND(C9="ASME IX",W9="F N°5",F9="GTAW SMAW"),"F N°5 and F N°1 ",IF(AND(C9="ASME IX",W9="F N°6"),"F N°6 ",IF(AND(C9="ASME IX",F9="GTAW"),W9,"")))))))))))))))))</f>
        <v>WF-1b</v>
      </c>
      <c r="AD9" s="215" t="str">
        <f t="shared" si="0"/>
        <v>A5.1or A5.5</v>
      </c>
      <c r="AE9" s="215" t="str">
        <f t="shared" si="1"/>
        <v>A5.1or A5.5</v>
      </c>
      <c r="AF9" s="246" t="s">
        <v>37</v>
      </c>
      <c r="AG9" s="253" t="s">
        <v>38</v>
      </c>
      <c r="AH9" s="253" t="s">
        <v>38</v>
      </c>
      <c r="AI9" s="254"/>
      <c r="AJ9" s="226" t="str">
        <f t="shared" si="3"/>
        <v>API 1104</v>
      </c>
      <c r="AK9" s="226" t="str">
        <f t="shared" si="4"/>
        <v>API 1104</v>
      </c>
      <c r="AL9" s="226" t="str">
        <f t="shared" si="5"/>
        <v>TFT II / TFT SUD GAZ 
FIELD DEVELOPMENT</v>
      </c>
      <c r="AM9" s="250" t="s">
        <v>450</v>
      </c>
      <c r="AN9" s="250" t="s">
        <v>590</v>
      </c>
      <c r="AO9" s="250" t="s">
        <v>450</v>
      </c>
      <c r="AP9" s="250"/>
      <c r="AQ9" s="250" t="s">
        <v>540</v>
      </c>
      <c r="AR9" s="255" t="s">
        <v>611</v>
      </c>
      <c r="AS9" s="213" t="s">
        <v>364</v>
      </c>
      <c r="AT9" s="214" t="str">
        <f t="shared" si="6"/>
        <v xml:space="preserve">SMAW :With/Without Backing </v>
      </c>
      <c r="AU9" s="213" t="s">
        <v>451</v>
      </c>
      <c r="AV9" s="229" t="str">
        <f t="shared" si="7"/>
        <v>TFT-II-PL-07 Rev A .PDF</v>
      </c>
      <c r="AW9" s="196" t="str">
        <f t="shared" si="8"/>
        <v>TFT-II-PL-07 Rev A .PDF</v>
      </c>
    </row>
    <row r="10" spans="1:49" s="193" customFormat="1" ht="28.5" customHeight="1" thickTop="1" thickBot="1">
      <c r="A10" s="245" t="s">
        <v>593</v>
      </c>
      <c r="B10" s="246" t="s">
        <v>166</v>
      </c>
      <c r="C10" s="246" t="s">
        <v>166</v>
      </c>
      <c r="D10" s="247" t="s">
        <v>605</v>
      </c>
      <c r="E10" s="247" t="s">
        <v>164</v>
      </c>
      <c r="F10" s="296" t="s">
        <v>76</v>
      </c>
      <c r="G10" s="248" t="s">
        <v>397</v>
      </c>
      <c r="H10" s="246" t="s">
        <v>319</v>
      </c>
      <c r="I10" s="249" t="s">
        <v>319</v>
      </c>
      <c r="J10" s="249" t="s">
        <v>319</v>
      </c>
      <c r="K10" s="249" t="s">
        <v>319</v>
      </c>
      <c r="L10" s="249" t="s">
        <v>319</v>
      </c>
      <c r="M10" s="247"/>
      <c r="N10" s="250" t="s">
        <v>126</v>
      </c>
      <c r="O10" s="250" t="s">
        <v>126</v>
      </c>
      <c r="P10" s="259" t="s">
        <v>607</v>
      </c>
      <c r="Q10" s="259" t="s">
        <v>608</v>
      </c>
      <c r="R10" s="294" t="s">
        <v>232</v>
      </c>
      <c r="S10" s="251" t="s">
        <v>108</v>
      </c>
      <c r="T10" s="214" t="str">
        <f t="shared" si="2"/>
        <v xml:space="preserve">GMAW :With/Without Backing  FCAW:Without Backing </v>
      </c>
      <c r="U10" s="252" t="s">
        <v>170</v>
      </c>
      <c r="V10" s="246" t="s">
        <v>271</v>
      </c>
      <c r="W10" s="246" t="s">
        <v>273</v>
      </c>
      <c r="X10" s="250" t="s">
        <v>114</v>
      </c>
      <c r="Y10" s="250" t="s">
        <v>117</v>
      </c>
      <c r="Z10" s="296" t="s">
        <v>152</v>
      </c>
      <c r="AA10" s="296" t="s">
        <v>203</v>
      </c>
      <c r="AB10" s="215" t="str">
        <f>IF(AND(C10="API 1104",V10="Grp F N°1"),LISTE!$F$8,IF(AND(C10="API 1104",V10="Grp F N°2"),LISTE!$F$9,IF(AND(C10="API 1104",V10="Grp F N°3"),LISTE!$F$10,IF(AND(C10="API 1104",V10="Grp F N°4"),LISTE!$F$11,IF(AND(C10="API 1104",V10="Grp F N°5"),LISTE!$F$12,IF(AND(C10="API 1104",V10="Grp F N°6"),LISTE!$F$13,IF(AND(C10="ASME IX",V10="F N°1"),"F N°1 ",IF(AND(C10="ASME IX",V10="F N°2"),"F N°2 ",IF(AND(C10="ASME IX",V10="F N°3"),"F N°3 ",IF(AND(C10="ASME IX",V10="F N°4"),"F N°4 ",IF(AND(C10="ASME IX",V10="F N°5"),"F N°5 ",IF(AND(C10="ASME IX",V10="F N°6"),"ALL F N°6 ",IF(AND(C10="ASME IX",F10="GTAW"),V10,"")))))))))))))</f>
        <v>WF-5</v>
      </c>
      <c r="AC10" s="215" t="str">
        <f>IF(AND(C10="API 1104",W10="Grp F N°1"),LISTE!$F$8,IF(AND(C10="API 1104",W10="Grp F N°2"),LISTE!$F$9,IF(AND(C10="API 1104",W10="Grp F N°3"),LISTE!$F$10,IF(AND(C10="API 1104",W10="Grp F N°4"),LISTE!$F$11,IF(AND(C10="API 1104",W10="Grp F N°5"),LISTE!$F$12,IF(AND(C10="API 1104",W10="Grp F N°6"),LISTE!$F$13,IF(AND(C10="API 1104",W10="Grp F N°7"),LISTE!$F$13,IF(AND(C10="API 1104",W10="Grp F N°8"),LISTE!$F$14,IF(AND(C10="ASME IX",W10="F N°1"),"F N°1 ",IF(AND(C10="ASME IX",W10="F N°2",F10="GTAW SMAW"),"F N°2 and below ",IF(AND(C10="ASME IX",W10="F N°3"),"F N°3 and below",IF(AND(C10="ASME IX",W10="F N°4",F10="GTAW SMAW"),"F N°4 and below ",IF(AND(C10="ASME IX",W10="F N°4",F10="SMAW UP HILL MONTANT"),"F N°4 and below ",IF(AND(C10="ASME IX",W10="F N°4",F10="SMAW"),"F N°4 and below ",IF(AND(C10="ASME IX",W10="F N°5",F10="GTAW SMAW"),"F N°5 and F N°1 ",IF(AND(C10="ASME IX",W10="F N°6"),"F N°6 ",IF(AND(C10="ASME IX",F10="GTAW"),W10,"")))))))))))))))))</f>
        <v>WF-6e</v>
      </c>
      <c r="AD10" s="215" t="str">
        <f>IF(AND(C10="API 1104",X10="A5.1"),"A5.1or A5.5",IF(AND(C10="API 1104",X10="A5.5"),"A5.1or A5.5",IF(AND(C10="API 1104",X10="A5.9"),"A5.9",IF(AND(C10="API 1104",X10="A5.18"),"A5.18",IF(AND(C10="API 1104",X10="A5.28"),"A5.28",IF(AND(C10="ASME IX",X10="A5.1"),"A5.1",IF(AND(C10="ASME IX",X10="A5.18"),"A5.18",IF(AND(C10="ASME IX",X10="A5.28"),"A5.28",IF(AND(C10="ASME IX",X10="A5.29"),"A5.29",IF(AND(C10="ASME IX",X10="A5.9"),"A5.9",""))))))))))</f>
        <v>A5.18</v>
      </c>
      <c r="AE10" s="215" t="str">
        <f>IF(AND(C10="API 1104",Y10="A5.1"),"A5.1 or A5.5",IF(AND(C10="API 1104",Y10="A5.5"),"A5.1or A5.5",IF(AND(C10="API 1104",Y10="A5.20"),"A5.20 or A5.36",IF(AND(C10="API 1104",Y10="A5.18"),"A5.18",IF(AND(C10="API 1104",Y10="A5.29"),"A5.29",IF(AND(C10="ASME IX",Y10="A5.1"),"A5.1",IF(AND(C10="ASME IX",Y10="A5.4"),"A5.4",IF(AND(C10="ASME IX",Y10="A5.20"),"A5.20",IF(AND(C10="ASME IX",Y10="A5.29"),"A5.29",IF(AND(C10="ASME IX",Y10="A5.18"),"A5.18",IF(AND(C10="ASME IX",Y10="A5.5"),"A5.5",IF(AND(C10="ASME IX",Y10="A5.9"),"A5.9",""))))))))))))</f>
        <v>A5.20 or A5.36</v>
      </c>
      <c r="AF10" s="246" t="s">
        <v>37</v>
      </c>
      <c r="AG10" s="253" t="s">
        <v>38</v>
      </c>
      <c r="AH10" s="253" t="s">
        <v>38</v>
      </c>
      <c r="AI10" s="254"/>
      <c r="AJ10" s="226" t="str">
        <f>B10</f>
        <v>API 1104</v>
      </c>
      <c r="AK10" s="226" t="str">
        <f t="shared" si="4"/>
        <v>API 1104</v>
      </c>
      <c r="AL10" s="226" t="str">
        <f>A10</f>
        <v>TFT II / TFT SUD GAZ 
FIELD DEVELOPMENT</v>
      </c>
      <c r="AM10" s="250" t="s">
        <v>450</v>
      </c>
      <c r="AN10" s="250" t="s">
        <v>590</v>
      </c>
      <c r="AO10" s="250" t="s">
        <v>450</v>
      </c>
      <c r="AP10" s="250"/>
      <c r="AQ10" s="250" t="s">
        <v>540</v>
      </c>
      <c r="AR10" s="255" t="s">
        <v>611</v>
      </c>
      <c r="AS10" s="213" t="s">
        <v>364</v>
      </c>
      <c r="AT10" s="214" t="str">
        <f t="shared" si="6"/>
        <v xml:space="preserve">GMAW :With/Without Backing  FCAW:Without Backing </v>
      </c>
      <c r="AU10" s="213" t="s">
        <v>451</v>
      </c>
      <c r="AV10" s="229" t="str">
        <f>AW10</f>
        <v>TFT-II-PL-08 Rev A .PDF</v>
      </c>
      <c r="AW10" s="196" t="str">
        <f>CONCATENATE(D10," Rev ",E10," .PDF")</f>
        <v>TFT-II-PL-08 Rev A .PDF</v>
      </c>
    </row>
    <row r="11" spans="1:49" s="194" customFormat="1" ht="28.5" customHeight="1" thickTop="1" thickBot="1">
      <c r="A11" s="245" t="s">
        <v>593</v>
      </c>
      <c r="B11" s="246" t="s">
        <v>166</v>
      </c>
      <c r="C11" s="246" t="s">
        <v>166</v>
      </c>
      <c r="D11" s="214" t="s">
        <v>600</v>
      </c>
      <c r="E11" s="247" t="s">
        <v>164</v>
      </c>
      <c r="F11" s="295" t="s">
        <v>100</v>
      </c>
      <c r="G11" s="248" t="s">
        <v>397</v>
      </c>
      <c r="H11" s="246" t="s">
        <v>319</v>
      </c>
      <c r="I11" s="249" t="s">
        <v>319</v>
      </c>
      <c r="J11" s="249" t="s">
        <v>319</v>
      </c>
      <c r="K11" s="249" t="s">
        <v>319</v>
      </c>
      <c r="L11" s="249" t="s">
        <v>319</v>
      </c>
      <c r="M11" s="247"/>
      <c r="N11" s="256" t="s">
        <v>126</v>
      </c>
      <c r="O11" s="247" t="s">
        <v>126</v>
      </c>
      <c r="P11" s="259" t="s">
        <v>607</v>
      </c>
      <c r="Q11" s="259" t="s">
        <v>608</v>
      </c>
      <c r="R11" s="291" t="s">
        <v>293</v>
      </c>
      <c r="S11" s="251" t="s">
        <v>108</v>
      </c>
      <c r="T11" s="214" t="str">
        <f>IF(AND(F11="GTAW"),"GTAW :With/Without Backing ",IF(AND(F11="GTAW SMAW"),"GTAW :With/Without Backing SMAW:Without Backing ",IF(AND(F11="GMAW FCAW"),"GMAW :With/Without Backing  FCAW:Without Backing ",IF(AND(F11="SMAW UP HILL MONTANT"),"SMAW :With/Without Backing ",IF(AND(F11="SMAW Mixte UP HILL/ Down hill"),"SMAW :With/Without Backing ",IF(AND(F11="SMAW"),"SMAW :With/Without Backing ",IF(AND(F11="SMAW Downhill"),"SMAW :With/Without Backing ","")))))))</f>
        <v xml:space="preserve">SMAW :With/Without Backing </v>
      </c>
      <c r="U11" s="246" t="s">
        <v>103</v>
      </c>
      <c r="V11" s="246" t="s">
        <v>267</v>
      </c>
      <c r="W11" s="246" t="s">
        <v>269</v>
      </c>
      <c r="X11" s="250" t="s">
        <v>113</v>
      </c>
      <c r="Y11" s="250" t="s">
        <v>113</v>
      </c>
      <c r="Z11" s="295" t="s">
        <v>104</v>
      </c>
      <c r="AA11" s="295" t="s">
        <v>121</v>
      </c>
      <c r="AB11" s="215" t="str">
        <f>IF(AND(C11="API 1104",V11="Grp F N°1"),LISTE!$F$8,IF(AND(C11="API 1104",V11="Grp F N°2"),LISTE!$F$9,IF(AND(C11="API 1104",V11="Grp F N°3"),LISTE!$F$10,IF(AND(C11="API 1104",V11="Grp F N°4"),LISTE!$F$11,IF(AND(C11="API 1104",V11="Grp F N°5"),LISTE!$F$12,IF(AND(C11="API 1104",V11="Grp F N°6"),LISTE!$F$13,IF(AND(C11="ASME IX",V11="F N°1"),"F N°1 ",IF(AND(C11="ASME IX",V11="F N°2"),"F N°2 ",IF(AND(C11="ASME IX",V11="F N°3"),"F N°3 ",IF(AND(C11="ASME IX",V11="F N°4"),"F N°4 ",IF(AND(C11="ASME IX",V11="F N°5"),"F N°5 ",IF(AND(C11="ASME IX",V11="F N°6"),"ALL F N°6 ",IF(AND(C11="ASME IX",F11="GTAW"),V11,"")))))))))))))</f>
        <v>WF-1b</v>
      </c>
      <c r="AC11" s="215" t="str">
        <f>IF(AND(C11="API 1104",W11="Grp F N°1"),LISTE!$F$8,IF(AND(C11="API 1104",W11="Grp F N°2"),LISTE!$F$9,IF(AND(C11="API 1104",W11="Grp F N°3"),LISTE!$F$10,IF(AND(C11="API 1104",W11="Grp F N°4"),LISTE!$F$11,IF(AND(C11="API 1104",W11="Grp F N°5"),LISTE!$F$12,IF(AND(C11="API 1104",W11="Grp F N°6"),LISTE!$F$13,IF(AND(C11="API 1104",W11="Grp F N°7"),LISTE!$F$13,IF(AND(C11="API 1104",W11="Grp F N°8"),LISTE!$F$14,IF(AND(C11="ASME IX",W11="F N°1"),"F N°1 ",IF(AND(C11="ASME IX",W11="F N°2",F11="GTAW SMAW"),"F N°2 and below ",IF(AND(C11="ASME IX",W11="F N°3"),"F N°3 and below",IF(AND(C11="ASME IX",W11="F N°4",F11="GTAW SMAW"),"F N°4 and below ",IF(AND(C11="ASME IX",W11="F N°4",F11="SMAW UP HILL MONTANT"),"F N°4 and below ",IF(AND(C11="ASME IX",W11="F N°4",F11="SMAW"),"F N°4 and below ",IF(AND(C11="ASME IX",W11="F N°5",F11="GTAW SMAW"),"F N°5 and F N°1 ",IF(AND(C11="ASME IX",W11="F N°6"),"F N°6 ",IF(AND(C11="ASME IX",F11="GTAW"),W11,"")))))))))))))))))</f>
        <v xml:space="preserve">WF-2c </v>
      </c>
      <c r="AD11" s="215" t="str">
        <f>IF(AND(C11="API 1104",X11="A5.1"),"A5.1or A5.5",IF(AND(C11="API 1104",X11="A5.5"),"A5.1or A5.5",IF(AND(C11="API 1104",X11="A5.9"),"A5.9",IF(AND(C11="API 1104",X11="A5.18"),"A5.18",IF(AND(C11="API 1104",X11="A5.28"),"A5.28",IF(AND(C11="ASME IX",X11="A5.1"),"A5.1",IF(AND(C11="ASME IX",X11="A5.18"),"A5.18",IF(AND(C11="ASME IX",X11="A5.28"),"A5.28",IF(AND(C11="ASME IX",X11="A5.29"),"A5.29",IF(AND(C11="ASME IX",X11="A5.9"),"A5.9",""))))))))))</f>
        <v>A5.1or A5.5</v>
      </c>
      <c r="AE11" s="215" t="str">
        <f>IF(AND(C11="API 1104",Y11="A5.1"),"A5.1 or A5.5",IF(AND(C11="API 1104",Y11="A5.5"),"A5.1or A5.5",IF(AND(C11="API 1104",Y11="A5.20"),"A5.20 or A5.36",IF(AND(C11="API 1104",Y11="A5.18"),"A5.18",IF(AND(C11="API 1104",Y11="A5.29"),"A5.29",IF(AND(C11="ASME IX",Y11="A5.1"),"A5.1",IF(AND(C11="ASME IX",Y11="A5.4"),"A5.4",IF(AND(C11="ASME IX",Y11="A5.20"),"A5.20",IF(AND(C11="ASME IX",Y11="A5.29"),"A5.29",IF(AND(C11="ASME IX",Y11="A5.18"),"A5.18",IF(AND(C11="ASME IX",Y11="A5.5"),"A5.5",IF(AND(C11="ASME IX",Y11="A5.9"),"A5.9",""))))))))))))</f>
        <v>A5.1 or A5.5</v>
      </c>
      <c r="AF11" s="246" t="s">
        <v>37</v>
      </c>
      <c r="AG11" s="253" t="s">
        <v>38</v>
      </c>
      <c r="AH11" s="253" t="s">
        <v>38</v>
      </c>
      <c r="AI11" s="254"/>
      <c r="AJ11" s="226" t="str">
        <f>B11</f>
        <v>API 1104</v>
      </c>
      <c r="AK11" s="226" t="str">
        <f t="shared" si="4"/>
        <v>API 1104</v>
      </c>
      <c r="AL11" s="226" t="str">
        <f>A11</f>
        <v>TFT II / TFT SUD GAZ 
FIELD DEVELOPMENT</v>
      </c>
      <c r="AM11" s="250" t="s">
        <v>450</v>
      </c>
      <c r="AN11" s="250" t="s">
        <v>590</v>
      </c>
      <c r="AO11" s="250" t="s">
        <v>450</v>
      </c>
      <c r="AP11" s="250"/>
      <c r="AQ11" s="300" t="s">
        <v>540</v>
      </c>
      <c r="AR11" s="255" t="s">
        <v>611</v>
      </c>
      <c r="AS11" s="227" t="s">
        <v>364</v>
      </c>
      <c r="AT11" s="214" t="str">
        <f>IF(AND(F11="GTAW"),"GTAW :With/Without Backing ",IF(AND(F11="GTAW SMAW"),"GTAW :With/Without Backing SMAW:Without Backing ",IF(AND(F11="GMAW FCAW"),"GMAW :With/Without Backing  FCAW:Without Backing ",IF(AND(F11="SMAW UP HILL MONTANT"),"SMAW :With/Without Backing ",IF(AND(F11="SMAW Mixte UP HILL/ Down hill"),"SMAW :With/Without Backing ",IF(AND(F11="SMAW"),"SMAW :With/Without Backing ",IF(AND(F11="SMAW Downhill"),"SMAW :With/Without Backing ","")))))))</f>
        <v xml:space="preserve">SMAW :With/Without Backing </v>
      </c>
      <c r="AU11" s="228" t="s">
        <v>452</v>
      </c>
      <c r="AV11" s="230" t="str">
        <f>AW11</f>
        <v>TFT-II-REP-PL02 Rev A .PDF</v>
      </c>
      <c r="AW11" s="196" t="str">
        <f>CONCATENATE(D11," Rev ",E11," .PDF")</f>
        <v>TFT-II-REP-PL02 Rev A .PDF</v>
      </c>
    </row>
    <row r="12" spans="1:49" s="17" customFormat="1" ht="28.5" customHeight="1" thickTop="1" thickBot="1">
      <c r="A12" s="245" t="s">
        <v>593</v>
      </c>
      <c r="B12" s="246" t="s">
        <v>166</v>
      </c>
      <c r="C12" s="246" t="s">
        <v>166</v>
      </c>
      <c r="D12" s="247" t="s">
        <v>606</v>
      </c>
      <c r="E12" s="247" t="s">
        <v>164</v>
      </c>
      <c r="F12" s="295" t="s">
        <v>100</v>
      </c>
      <c r="G12" s="248" t="s">
        <v>397</v>
      </c>
      <c r="H12" s="246" t="s">
        <v>319</v>
      </c>
      <c r="I12" s="249" t="s">
        <v>319</v>
      </c>
      <c r="J12" s="249" t="s">
        <v>319</v>
      </c>
      <c r="K12" s="249" t="s">
        <v>319</v>
      </c>
      <c r="L12" s="249" t="s">
        <v>319</v>
      </c>
      <c r="M12" s="247"/>
      <c r="N12" s="247" t="s">
        <v>126</v>
      </c>
      <c r="O12" s="247" t="s">
        <v>126</v>
      </c>
      <c r="P12" s="259" t="s">
        <v>609</v>
      </c>
      <c r="Q12" s="259" t="s">
        <v>608</v>
      </c>
      <c r="R12" s="291" t="s">
        <v>293</v>
      </c>
      <c r="S12" s="251" t="s">
        <v>108</v>
      </c>
      <c r="T12" s="214" t="str">
        <f t="shared" si="2"/>
        <v xml:space="preserve">SMAW :With/Without Backing </v>
      </c>
      <c r="U12" s="246" t="s">
        <v>103</v>
      </c>
      <c r="V12" s="246" t="s">
        <v>267</v>
      </c>
      <c r="W12" s="246" t="s">
        <v>269</v>
      </c>
      <c r="X12" s="250" t="s">
        <v>113</v>
      </c>
      <c r="Y12" s="250" t="s">
        <v>113</v>
      </c>
      <c r="Z12" s="295" t="s">
        <v>104</v>
      </c>
      <c r="AA12" s="295" t="s">
        <v>106</v>
      </c>
      <c r="AB12" s="215" t="str">
        <f>IF(AND(C12="API 1104",V12="Grp F N°1"),LISTE!$F$8,IF(AND(C12="API 1104",V12="Grp F N°2"),LISTE!$F$9,IF(AND(C12="API 1104",V12="Grp F N°3"),LISTE!$F$10,IF(AND(C12="API 1104",V12="Grp F N°4"),LISTE!$F$11,IF(AND(C12="API 1104",V12="Grp F N°5"),LISTE!$F$12,IF(AND(C12="API 1104",V12="Grp F N°6"),LISTE!$F$13,IF(AND(C12="ASME IX",V12="F N°1"),"F N°1 ",IF(AND(C12="ASME IX",V12="F N°2"),"F N°2 ",IF(AND(C12="ASME IX",V12="F N°3"),"F N°3 ",IF(AND(C12="ASME IX",V12="F N°4"),"F N°4 ",IF(AND(C12="ASME IX",V12="F N°5"),"F N°5 ",IF(AND(C12="ASME IX",V12="F N°6"),"ALL F N°6 ",IF(AND(C12="ASME IX",F12="GTAW"),V12,"")))))))))))))</f>
        <v>WF-1b</v>
      </c>
      <c r="AC12" s="215" t="str">
        <f>IF(AND(C12="API 1104",W12="Grp F N°1"),LISTE!$F$8,IF(AND(C12="API 1104",W12="Grp F N°2"),LISTE!$F$9,IF(AND(C12="API 1104",W12="Grp F N°3"),LISTE!$F$10,IF(AND(C12="API 1104",W12="Grp F N°4"),LISTE!$F$11,IF(AND(C12="API 1104",W12="Grp F N°5"),LISTE!$F$12,IF(AND(C12="API 1104",W12="Grp F N°6"),LISTE!$F$13,IF(AND(C12="API 1104",W12="Grp F N°7"),LISTE!$F$13,IF(AND(C12="API 1104",W12="Grp F N°8"),LISTE!$F$14,IF(AND(C12="ASME IX",W12="F N°1"),"F N°1 ",IF(AND(C12="ASME IX",W12="F N°2",F12="GTAW SMAW"),"F N°2 and below ",IF(AND(C12="ASME IX",W12="F N°3"),"F N°3 and below",IF(AND(C12="ASME IX",W12="F N°4",F12="GTAW SMAW"),"F N°4 and below ",IF(AND(C12="ASME IX",W12="F N°4",F12="SMAW UP HILL MONTANT"),"F N°4 and below ",IF(AND(C12="ASME IX",W12="F N°4",F12="SMAW"),"F N°4 and below ",IF(AND(C12="ASME IX",W12="F N°5",F12="GTAW SMAW"),"F N°5 and F N°1 ",IF(AND(C12="ASME IX",W12="F N°6"),"F N°6 ",IF(AND(C12="ASME IX",F12="GTAW"),W12,"")))))))))))))))))</f>
        <v xml:space="preserve">WF-2c </v>
      </c>
      <c r="AD12" s="215" t="str">
        <f t="shared" si="0"/>
        <v>A5.1or A5.5</v>
      </c>
      <c r="AE12" s="215" t="str">
        <f t="shared" si="1"/>
        <v>A5.1 or A5.5</v>
      </c>
      <c r="AF12" s="246" t="s">
        <v>37</v>
      </c>
      <c r="AG12" s="253" t="s">
        <v>38</v>
      </c>
      <c r="AH12" s="253" t="s">
        <v>38</v>
      </c>
      <c r="AI12" s="254"/>
      <c r="AJ12" s="226" t="str">
        <f t="shared" si="3"/>
        <v>API 1104</v>
      </c>
      <c r="AK12" s="226" t="str">
        <f t="shared" si="4"/>
        <v>API 1104</v>
      </c>
      <c r="AL12" s="226" t="str">
        <f t="shared" si="5"/>
        <v>TFT II / TFT SUD GAZ 
FIELD DEVELOPMENT</v>
      </c>
      <c r="AM12" s="250" t="s">
        <v>450</v>
      </c>
      <c r="AN12" s="250" t="s">
        <v>590</v>
      </c>
      <c r="AO12" s="250" t="s">
        <v>450</v>
      </c>
      <c r="AP12" s="250"/>
      <c r="AQ12" s="300" t="s">
        <v>540</v>
      </c>
      <c r="AR12" s="255" t="s">
        <v>612</v>
      </c>
      <c r="AS12" s="227" t="s">
        <v>364</v>
      </c>
      <c r="AT12" s="214" t="str">
        <f t="shared" si="6"/>
        <v xml:space="preserve">SMAW :With/Without Backing </v>
      </c>
      <c r="AU12" s="228" t="s">
        <v>453</v>
      </c>
      <c r="AV12" s="230" t="str">
        <f t="shared" si="7"/>
        <v>TFT-II-PL-09 Rev A .PDF</v>
      </c>
      <c r="AW12" s="196" t="str">
        <f t="shared" si="8"/>
        <v>TFT-II-PL-09 Rev A .PDF</v>
      </c>
    </row>
    <row r="13" spans="1:49" s="17" customFormat="1" ht="28.5" customHeight="1" thickTop="1" thickBot="1">
      <c r="A13" s="245" t="s">
        <v>593</v>
      </c>
      <c r="B13" s="246" t="s">
        <v>166</v>
      </c>
      <c r="C13" s="246" t="s">
        <v>166</v>
      </c>
      <c r="D13" s="214" t="s">
        <v>601</v>
      </c>
      <c r="E13" s="247" t="s">
        <v>164</v>
      </c>
      <c r="F13" s="295" t="s">
        <v>100</v>
      </c>
      <c r="G13" s="248" t="s">
        <v>397</v>
      </c>
      <c r="H13" s="246" t="s">
        <v>319</v>
      </c>
      <c r="I13" s="249" t="s">
        <v>319</v>
      </c>
      <c r="J13" s="249" t="s">
        <v>319</v>
      </c>
      <c r="K13" s="249" t="s">
        <v>319</v>
      </c>
      <c r="L13" s="249" t="s">
        <v>319</v>
      </c>
      <c r="M13" s="247"/>
      <c r="N13" s="247" t="s">
        <v>126</v>
      </c>
      <c r="O13" s="247" t="s">
        <v>126</v>
      </c>
      <c r="P13" s="259" t="s">
        <v>609</v>
      </c>
      <c r="Q13" s="259" t="s">
        <v>608</v>
      </c>
      <c r="R13" s="291" t="s">
        <v>293</v>
      </c>
      <c r="S13" s="251" t="s">
        <v>108</v>
      </c>
      <c r="T13" s="214" t="str">
        <f t="shared" si="2"/>
        <v xml:space="preserve">SMAW :With/Without Backing </v>
      </c>
      <c r="U13" s="246" t="s">
        <v>103</v>
      </c>
      <c r="V13" s="246" t="s">
        <v>267</v>
      </c>
      <c r="W13" s="246" t="s">
        <v>269</v>
      </c>
      <c r="X13" s="250" t="s">
        <v>113</v>
      </c>
      <c r="Y13" s="250" t="s">
        <v>113</v>
      </c>
      <c r="Z13" s="295" t="s">
        <v>104</v>
      </c>
      <c r="AA13" s="295" t="s">
        <v>106</v>
      </c>
      <c r="AB13" s="215" t="str">
        <f>IF(AND(C13="API 1104",V13="Grp F N°1"),LISTE!$F$8,IF(AND(C13="API 1104",V13="Grp F N°2"),LISTE!$F$9,IF(AND(C13="API 1104",V13="Grp F N°3"),LISTE!$F$10,IF(AND(C13="API 1104",V13="Grp F N°4"),LISTE!$F$11,IF(AND(C13="API 1104",V13="Grp F N°5"),LISTE!$F$12,IF(AND(C13="API 1104",V13="Grp F N°6"),LISTE!$F$13,IF(AND(C13="ASME IX",V13="F N°1"),"F N°1 ",IF(AND(C13="ASME IX",V13="F N°2"),"F N°2 ",IF(AND(C13="ASME IX",V13="F N°3"),"F N°3 ",IF(AND(C13="ASME IX",V13="F N°4"),"F N°4 ",IF(AND(C13="ASME IX",V13="F N°5"),"F N°5 ",IF(AND(C13="ASME IX",V13="F N°6"),"ALL F N°6 ",IF(AND(C13="ASME IX",F13="GTAW"),V13,"")))))))))))))</f>
        <v>WF-1b</v>
      </c>
      <c r="AC13" s="215" t="str">
        <f>IF(AND(C13="API 1104",W13="Grp F N°1"),LISTE!$F$8,IF(AND(C13="API 1104",W13="Grp F N°2"),LISTE!$F$9,IF(AND(C13="API 1104",W13="Grp F N°3"),LISTE!$F$10,IF(AND(C13="API 1104",W13="Grp F N°4"),LISTE!$F$11,IF(AND(C13="API 1104",W13="Grp F N°5"),LISTE!$F$12,IF(AND(C13="API 1104",W13="Grp F N°6"),LISTE!$F$13,IF(AND(C13="API 1104",W13="Grp F N°7"),LISTE!$F$13,IF(AND(C13="API 1104",W13="Grp F N°8"),LISTE!$F$14,IF(AND(C13="ASME IX",W13="F N°1"),"F N°1 ",IF(AND(C13="ASME IX",W13="F N°2",F13="GTAW SMAW"),"F N°2 and below ",IF(AND(C13="ASME IX",W13="F N°3"),"F N°3 and below",IF(AND(C13="ASME IX",W13="F N°4",F13="GTAW SMAW"),"F N°4 and below ",IF(AND(C13="ASME IX",W13="F N°4",F13="SMAW UP HILL MONTANT"),"F N°4 and below ",IF(AND(C13="ASME IX",W13="F N°4",F13="SMAW"),"F N°4 and below ",IF(AND(C13="ASME IX",W13="F N°5",F13="GTAW SMAW"),"F N°5 and F N°1 ",IF(AND(C13="ASME IX",W13="F N°6"),"F N°6 ",IF(AND(C13="ASME IX",F13="GTAW"),W13,"")))))))))))))))))</f>
        <v xml:space="preserve">WF-2c </v>
      </c>
      <c r="AD13" s="215" t="str">
        <f t="shared" si="0"/>
        <v>A5.1or A5.5</v>
      </c>
      <c r="AE13" s="215" t="str">
        <f t="shared" si="1"/>
        <v>A5.1 or A5.5</v>
      </c>
      <c r="AF13" s="246" t="s">
        <v>37</v>
      </c>
      <c r="AG13" s="253" t="s">
        <v>38</v>
      </c>
      <c r="AH13" s="253" t="s">
        <v>38</v>
      </c>
      <c r="AI13" s="254"/>
      <c r="AJ13" s="226" t="str">
        <f t="shared" si="3"/>
        <v>API 1104</v>
      </c>
      <c r="AK13" s="226" t="str">
        <f t="shared" si="4"/>
        <v>API 1104</v>
      </c>
      <c r="AL13" s="226" t="str">
        <f t="shared" si="5"/>
        <v>TFT II / TFT SUD GAZ 
FIELD DEVELOPMENT</v>
      </c>
      <c r="AM13" s="250" t="s">
        <v>450</v>
      </c>
      <c r="AN13" s="250" t="s">
        <v>590</v>
      </c>
      <c r="AO13" s="250" t="s">
        <v>450</v>
      </c>
      <c r="AP13" s="250"/>
      <c r="AQ13" s="300" t="s">
        <v>540</v>
      </c>
      <c r="AR13" s="255" t="s">
        <v>612</v>
      </c>
      <c r="AS13" s="227" t="s">
        <v>364</v>
      </c>
      <c r="AT13" s="214" t="str">
        <f t="shared" si="6"/>
        <v xml:space="preserve">SMAW :With/Without Backing </v>
      </c>
      <c r="AU13" s="228" t="s">
        <v>454</v>
      </c>
      <c r="AV13" s="230" t="str">
        <f t="shared" si="7"/>
        <v>TFT-II-REP-PL03 Rev A .PDF</v>
      </c>
      <c r="AW13" s="196" t="str">
        <f t="shared" si="8"/>
        <v>TFT-II-REP-PL03 Rev A .PDF</v>
      </c>
    </row>
    <row r="14" spans="1:49" ht="15.75" thickTop="1">
      <c r="A14" s="124">
        <f>COLUMN()-3</f>
        <v>-2</v>
      </c>
      <c r="B14" s="124">
        <f>COLUMN()-3</f>
        <v>-1</v>
      </c>
      <c r="C14" s="124">
        <f>COLUMN()-3</f>
        <v>0</v>
      </c>
      <c r="D14" s="124">
        <f>COLUMN()-3</f>
        <v>1</v>
      </c>
      <c r="E14" s="124">
        <f t="shared" ref="E14:AV14" si="9">COLUMN()-3</f>
        <v>2</v>
      </c>
      <c r="F14" s="124">
        <f t="shared" si="9"/>
        <v>3</v>
      </c>
      <c r="G14" s="124">
        <f t="shared" si="9"/>
        <v>4</v>
      </c>
      <c r="H14" s="124">
        <f t="shared" si="9"/>
        <v>5</v>
      </c>
      <c r="I14" s="124">
        <f t="shared" si="9"/>
        <v>6</v>
      </c>
      <c r="J14" s="124">
        <f t="shared" si="9"/>
        <v>7</v>
      </c>
      <c r="K14" s="124">
        <f t="shared" si="9"/>
        <v>8</v>
      </c>
      <c r="L14" s="124">
        <f t="shared" si="9"/>
        <v>9</v>
      </c>
      <c r="M14" s="124">
        <f t="shared" si="9"/>
        <v>10</v>
      </c>
      <c r="N14" s="124">
        <f t="shared" si="9"/>
        <v>11</v>
      </c>
      <c r="O14" s="124">
        <f t="shared" si="9"/>
        <v>12</v>
      </c>
      <c r="P14" s="124">
        <f t="shared" si="9"/>
        <v>13</v>
      </c>
      <c r="Q14" s="124">
        <f t="shared" si="9"/>
        <v>14</v>
      </c>
      <c r="R14" s="124">
        <f t="shared" si="9"/>
        <v>15</v>
      </c>
      <c r="S14" s="124">
        <f t="shared" si="9"/>
        <v>16</v>
      </c>
      <c r="T14" s="124">
        <f t="shared" si="9"/>
        <v>17</v>
      </c>
      <c r="U14" s="124">
        <f t="shared" si="9"/>
        <v>18</v>
      </c>
      <c r="V14" s="124">
        <f t="shared" si="9"/>
        <v>19</v>
      </c>
      <c r="W14" s="124">
        <f t="shared" si="9"/>
        <v>20</v>
      </c>
      <c r="X14" s="124">
        <f t="shared" si="9"/>
        <v>21</v>
      </c>
      <c r="Y14" s="124">
        <f t="shared" si="9"/>
        <v>22</v>
      </c>
      <c r="Z14" s="124">
        <f t="shared" si="9"/>
        <v>23</v>
      </c>
      <c r="AA14" s="124">
        <f t="shared" si="9"/>
        <v>24</v>
      </c>
      <c r="AB14" s="124">
        <f t="shared" si="9"/>
        <v>25</v>
      </c>
      <c r="AC14" s="124">
        <f t="shared" si="9"/>
        <v>26</v>
      </c>
      <c r="AD14" s="124">
        <f t="shared" si="9"/>
        <v>27</v>
      </c>
      <c r="AE14" s="124">
        <f t="shared" si="9"/>
        <v>28</v>
      </c>
      <c r="AF14" s="124">
        <f t="shared" si="9"/>
        <v>29</v>
      </c>
      <c r="AG14" s="124">
        <f t="shared" si="9"/>
        <v>30</v>
      </c>
      <c r="AH14" s="124">
        <f t="shared" si="9"/>
        <v>31</v>
      </c>
      <c r="AI14" s="124">
        <f t="shared" si="9"/>
        <v>32</v>
      </c>
      <c r="AJ14" s="124">
        <f t="shared" si="9"/>
        <v>33</v>
      </c>
      <c r="AK14" s="124">
        <f t="shared" si="9"/>
        <v>34</v>
      </c>
      <c r="AL14" s="124">
        <f t="shared" si="9"/>
        <v>35</v>
      </c>
      <c r="AM14" s="124">
        <f t="shared" si="9"/>
        <v>36</v>
      </c>
      <c r="AN14" s="124">
        <f t="shared" si="9"/>
        <v>37</v>
      </c>
      <c r="AO14" s="124">
        <f t="shared" si="9"/>
        <v>38</v>
      </c>
      <c r="AP14" s="124">
        <f t="shared" si="9"/>
        <v>39</v>
      </c>
      <c r="AQ14" s="124">
        <f t="shared" si="9"/>
        <v>40</v>
      </c>
      <c r="AR14" s="124">
        <f t="shared" si="9"/>
        <v>41</v>
      </c>
      <c r="AS14" s="124">
        <f t="shared" si="9"/>
        <v>42</v>
      </c>
      <c r="AT14" s="124">
        <f t="shared" si="9"/>
        <v>43</v>
      </c>
      <c r="AU14" s="124">
        <f t="shared" si="9"/>
        <v>44</v>
      </c>
      <c r="AV14" s="124">
        <f t="shared" si="9"/>
        <v>45</v>
      </c>
    </row>
    <row r="15" spans="1:49">
      <c r="L15"/>
    </row>
    <row r="111119" spans="26:27">
      <c r="Z111119" s="190"/>
      <c r="AA111119" s="190"/>
    </row>
    <row r="111120" spans="26:27">
      <c r="Z111120" s="190"/>
      <c r="AA111120" s="190"/>
    </row>
    <row r="111121" spans="26:27">
      <c r="Z111121" s="190"/>
      <c r="AA111121" s="190"/>
    </row>
    <row r="111122" spans="26:27">
      <c r="Z111122" s="190"/>
      <c r="AA111122" s="190"/>
    </row>
    <row r="111123" spans="26:27">
      <c r="Z111123" s="190"/>
      <c r="AA111123" s="190"/>
    </row>
    <row r="111124" spans="26:27">
      <c r="Z111124" s="190"/>
      <c r="AA111124" s="190"/>
    </row>
    <row r="111125" spans="26:27">
      <c r="Z111125" s="190"/>
      <c r="AA111125" s="190"/>
    </row>
    <row r="111126" spans="26:27">
      <c r="Z111126" s="190"/>
      <c r="AA111126" s="190"/>
    </row>
    <row r="111127" spans="26:27">
      <c r="Z111127" s="190"/>
      <c r="AA111127" s="190"/>
    </row>
    <row r="111128" spans="26:27">
      <c r="Z111128" s="190"/>
      <c r="AA111128" s="190"/>
    </row>
    <row r="111129" spans="26:27">
      <c r="Z111129" s="190"/>
      <c r="AA111129" s="190"/>
    </row>
    <row r="111130" spans="26:27">
      <c r="Z111130" s="190"/>
      <c r="AA111130" s="190"/>
    </row>
    <row r="111131" spans="26:27">
      <c r="Z111131" s="190"/>
      <c r="AA111131" s="190"/>
    </row>
    <row r="111132" spans="26:27">
      <c r="Z111132" s="190"/>
      <c r="AA111132" s="190"/>
    </row>
    <row r="111133" spans="26:27">
      <c r="Z111133" s="190"/>
      <c r="AA111133" s="190"/>
    </row>
    <row r="111134" spans="26:27">
      <c r="Z111134" s="190"/>
      <c r="AA111134" s="190"/>
    </row>
    <row r="111135" spans="26:27">
      <c r="Z111135" s="190"/>
      <c r="AA111135" s="190"/>
    </row>
    <row r="111136" spans="26:27">
      <c r="Z111136" s="190"/>
      <c r="AA111136" s="190"/>
    </row>
    <row r="111137" spans="26:27">
      <c r="Z111137" s="190"/>
      <c r="AA111137" s="190"/>
    </row>
    <row r="111138" spans="26:27">
      <c r="Z111138" s="190"/>
      <c r="AA111138" s="190"/>
    </row>
    <row r="111139" spans="26:27">
      <c r="Z111139" s="190"/>
      <c r="AA111139" s="190"/>
    </row>
    <row r="111140" spans="26:27">
      <c r="Z111140" s="190"/>
      <c r="AA111140" s="190"/>
    </row>
    <row r="111141" spans="26:27">
      <c r="Z111141" s="190"/>
      <c r="AA111141" s="190"/>
    </row>
    <row r="111142" spans="26:27">
      <c r="Z111142" s="190"/>
      <c r="AA111142" s="190"/>
    </row>
    <row r="111143" spans="26:27">
      <c r="Z111143" s="190"/>
      <c r="AA111143" s="190"/>
    </row>
    <row r="111144" spans="26:27">
      <c r="Z111144" s="190"/>
      <c r="AA111144" s="190"/>
    </row>
    <row r="111145" spans="26:27">
      <c r="Z111145" s="190"/>
      <c r="AA111145" s="190"/>
    </row>
    <row r="111146" spans="26:27">
      <c r="Z111146" s="190"/>
      <c r="AA111146" s="190"/>
    </row>
    <row r="111147" spans="26:27">
      <c r="Z111147" s="190"/>
      <c r="AA111147" s="190"/>
    </row>
    <row r="111148" spans="26:27">
      <c r="Z111148" s="190"/>
      <c r="AA111148" s="190"/>
    </row>
    <row r="111149" spans="26:27">
      <c r="Z111149" s="190"/>
      <c r="AA111149" s="190"/>
    </row>
    <row r="111150" spans="26:27">
      <c r="Z111150" s="190"/>
      <c r="AA111150" s="190"/>
    </row>
    <row r="111151" spans="26:27">
      <c r="Z111151" s="190"/>
      <c r="AA111151" s="190"/>
    </row>
    <row r="111152" spans="26:27">
      <c r="Z111152" s="190"/>
      <c r="AA111152" s="190"/>
    </row>
    <row r="111153" spans="26:27">
      <c r="Z111153" s="190"/>
      <c r="AA111153" s="190"/>
    </row>
    <row r="111154" spans="26:27">
      <c r="Z111154" s="190"/>
      <c r="AA111154" s="190"/>
    </row>
    <row r="111155" spans="26:27">
      <c r="Z111155" s="190"/>
      <c r="AA111155" s="190"/>
    </row>
    <row r="111156" spans="26:27">
      <c r="Z111156" s="190"/>
      <c r="AA111156" s="190"/>
    </row>
    <row r="111157" spans="26:27">
      <c r="Z111157" s="190"/>
      <c r="AA111157" s="190"/>
    </row>
    <row r="111158" spans="26:27">
      <c r="Z111158" s="190"/>
      <c r="AA111158" s="190"/>
    </row>
    <row r="111159" spans="26:27">
      <c r="Z111159" s="190"/>
      <c r="AA111159" s="190"/>
    </row>
    <row r="111160" spans="26:27">
      <c r="Z111160" s="190"/>
      <c r="AA111160" s="190"/>
    </row>
    <row r="111161" spans="26:27">
      <c r="Z111161" s="190"/>
      <c r="AA111161" s="190"/>
    </row>
    <row r="111162" spans="26:27">
      <c r="Z111162" s="190"/>
      <c r="AA111162" s="190"/>
    </row>
    <row r="111163" spans="26:27">
      <c r="Z111163" s="190"/>
      <c r="AA111163" s="190"/>
    </row>
    <row r="111164" spans="26:27">
      <c r="Z111164" s="190"/>
      <c r="AA111164" s="190"/>
    </row>
    <row r="111165" spans="26:27">
      <c r="Z111165" s="190"/>
      <c r="AA111165" s="190"/>
    </row>
    <row r="111166" spans="26:27">
      <c r="Z111166" s="190"/>
      <c r="AA111166" s="190"/>
    </row>
    <row r="111167" spans="26:27">
      <c r="Z111167" s="190"/>
      <c r="AA111167" s="190"/>
    </row>
    <row r="111168" spans="26:27">
      <c r="Z111168" s="190"/>
      <c r="AA111168" s="190"/>
    </row>
    <row r="111169" spans="26:27">
      <c r="Z111169" s="190"/>
      <c r="AA111169" s="190"/>
    </row>
    <row r="111170" spans="26:27">
      <c r="Z111170" s="190"/>
      <c r="AA111170" s="190"/>
    </row>
    <row r="111171" spans="26:27">
      <c r="Z111171" s="190"/>
      <c r="AA111171" s="190"/>
    </row>
    <row r="111172" spans="26:27">
      <c r="Z111172" s="190"/>
      <c r="AA111172" s="190"/>
    </row>
    <row r="111173" spans="26:27">
      <c r="Z111173" s="190"/>
      <c r="AA111173" s="190"/>
    </row>
    <row r="111174" spans="26:27">
      <c r="Z111174" s="190"/>
      <c r="AA111174" s="190"/>
    </row>
    <row r="111175" spans="26:27">
      <c r="Z111175" s="190"/>
      <c r="AA111175" s="190"/>
    </row>
    <row r="111176" spans="26:27">
      <c r="Z111176" s="190"/>
      <c r="AA111176" s="190"/>
    </row>
    <row r="111177" spans="26:27">
      <c r="Z111177" s="190"/>
      <c r="AA111177" s="190"/>
    </row>
    <row r="111178" spans="26:27">
      <c r="Z111178" s="190"/>
      <c r="AA111178" s="190"/>
    </row>
    <row r="111179" spans="26:27">
      <c r="Z111179" s="190"/>
      <c r="AA111179" s="190"/>
    </row>
    <row r="111180" spans="26:27">
      <c r="Z111180" s="190"/>
      <c r="AA111180" s="190"/>
    </row>
    <row r="111181" spans="26:27">
      <c r="Z111181" s="190"/>
      <c r="AA111181" s="190"/>
    </row>
    <row r="111182" spans="26:27">
      <c r="Z111182" s="190"/>
      <c r="AA111182" s="190"/>
    </row>
    <row r="111183" spans="26:27">
      <c r="Z111183" s="190"/>
      <c r="AA111183" s="190"/>
    </row>
    <row r="111184" spans="26:27">
      <c r="Z111184" s="190"/>
      <c r="AA111184" s="190"/>
    </row>
    <row r="111185" spans="26:27">
      <c r="Z111185" s="190"/>
      <c r="AA111185" s="190"/>
    </row>
    <row r="111186" spans="26:27">
      <c r="Z111186" s="190"/>
      <c r="AA111186" s="190"/>
    </row>
    <row r="111187" spans="26:27">
      <c r="Z111187" s="190"/>
      <c r="AA111187" s="190"/>
    </row>
    <row r="111188" spans="26:27">
      <c r="Z111188" s="190"/>
      <c r="AA111188" s="190"/>
    </row>
    <row r="111189" spans="26:27">
      <c r="Z111189" s="190"/>
      <c r="AA111189" s="190"/>
    </row>
    <row r="111190" spans="26:27">
      <c r="Z111190" s="190"/>
      <c r="AA111190" s="190"/>
    </row>
    <row r="111191" spans="26:27">
      <c r="Z111191" s="190"/>
      <c r="AA111191" s="190"/>
    </row>
    <row r="111192" spans="26:27">
      <c r="Z111192" s="190"/>
      <c r="AA111192" s="190"/>
    </row>
    <row r="111193" spans="26:27">
      <c r="Z111193" s="190"/>
      <c r="AA111193" s="190"/>
    </row>
    <row r="111194" spans="26:27">
      <c r="Z111194" s="190"/>
      <c r="AA111194" s="190"/>
    </row>
    <row r="111195" spans="26:27">
      <c r="Z111195" s="190"/>
      <c r="AA111195" s="190"/>
    </row>
    <row r="111196" spans="26:27">
      <c r="Z111196" s="190"/>
      <c r="AA111196" s="190"/>
    </row>
    <row r="111197" spans="26:27">
      <c r="Z111197" s="190"/>
      <c r="AA111197" s="190"/>
    </row>
    <row r="111198" spans="26:27">
      <c r="Z111198" s="190"/>
      <c r="AA111198" s="190"/>
    </row>
    <row r="111199" spans="26:27">
      <c r="Z111199" s="190"/>
      <c r="AA111199" s="190"/>
    </row>
    <row r="111200" spans="26:27">
      <c r="Z111200" s="190"/>
      <c r="AA111200" s="190"/>
    </row>
    <row r="111201" spans="26:27">
      <c r="Z111201" s="190"/>
      <c r="AA111201" s="190"/>
    </row>
    <row r="111202" spans="26:27">
      <c r="Z111202" s="190"/>
      <c r="AA111202" s="190"/>
    </row>
    <row r="111203" spans="26:27">
      <c r="Z111203" s="190"/>
      <c r="AA111203" s="190"/>
    </row>
    <row r="111204" spans="26:27">
      <c r="Z111204" s="190"/>
      <c r="AA111204" s="190"/>
    </row>
    <row r="111205" spans="26:27">
      <c r="Z111205" s="190"/>
      <c r="AA111205" s="190"/>
    </row>
    <row r="111206" spans="26:27">
      <c r="Z111206" s="190"/>
      <c r="AA111206" s="190"/>
    </row>
    <row r="111207" spans="26:27">
      <c r="Z111207" s="190"/>
      <c r="AA111207" s="190"/>
    </row>
    <row r="111208" spans="26:27">
      <c r="Z111208" s="190"/>
      <c r="AA111208" s="190"/>
    </row>
    <row r="111209" spans="26:27">
      <c r="Z111209" s="190"/>
      <c r="AA111209" s="190"/>
    </row>
    <row r="111210" spans="26:27">
      <c r="Z111210" s="190"/>
      <c r="AA111210" s="190"/>
    </row>
    <row r="111211" spans="26:27">
      <c r="Z111211" s="190"/>
      <c r="AA111211" s="190"/>
    </row>
    <row r="111212" spans="26:27">
      <c r="Z111212" s="190"/>
      <c r="AA111212" s="190"/>
    </row>
    <row r="111213" spans="26:27">
      <c r="Z111213" s="190"/>
      <c r="AA111213" s="190"/>
    </row>
    <row r="111214" spans="26:27">
      <c r="Z111214" s="190"/>
      <c r="AA111214" s="190"/>
    </row>
    <row r="111215" spans="26:27">
      <c r="Z111215" s="190"/>
      <c r="AA111215" s="190"/>
    </row>
    <row r="111216" spans="26:27">
      <c r="Z111216" s="190"/>
      <c r="AA111216" s="190"/>
    </row>
    <row r="111217" spans="26:27">
      <c r="Z111217" s="190"/>
      <c r="AA111217" s="190"/>
    </row>
    <row r="111218" spans="26:27">
      <c r="Z111218" s="190"/>
      <c r="AA111218" s="190"/>
    </row>
    <row r="111219" spans="26:27">
      <c r="Z111219" s="190"/>
      <c r="AA111219" s="190"/>
    </row>
    <row r="111220" spans="26:27">
      <c r="Z111220" s="190"/>
      <c r="AA111220" s="190"/>
    </row>
    <row r="111221" spans="26:27">
      <c r="Z111221" s="190"/>
      <c r="AA111221" s="190"/>
    </row>
    <row r="111222" spans="26:27">
      <c r="Z111222" s="190"/>
      <c r="AA111222" s="190"/>
    </row>
    <row r="111223" spans="26:27">
      <c r="Z111223" s="190"/>
      <c r="AA111223" s="190"/>
    </row>
    <row r="111224" spans="26:27">
      <c r="Z111224" s="190"/>
      <c r="AA111224" s="190"/>
    </row>
    <row r="111225" spans="26:27">
      <c r="Z111225" s="190"/>
      <c r="AA111225" s="190"/>
    </row>
    <row r="111226" spans="26:27">
      <c r="Z111226" s="190"/>
      <c r="AA111226" s="190"/>
    </row>
    <row r="111227" spans="26:27">
      <c r="Z111227" s="190"/>
      <c r="AA111227" s="190"/>
    </row>
    <row r="111228" spans="26:27">
      <c r="Z111228" s="190"/>
      <c r="AA111228" s="190"/>
    </row>
    <row r="111229" spans="26:27">
      <c r="Z111229" s="190"/>
      <c r="AA111229" s="190"/>
    </row>
    <row r="111230" spans="26:27">
      <c r="Z111230" s="190"/>
      <c r="AA111230" s="190"/>
    </row>
    <row r="111231" spans="26:27">
      <c r="Z111231" s="190"/>
      <c r="AA111231" s="190"/>
    </row>
    <row r="111232" spans="26:27">
      <c r="Z111232" s="190"/>
      <c r="AA111232" s="190"/>
    </row>
    <row r="111233" spans="26:27">
      <c r="Z111233" s="190"/>
      <c r="AA111233" s="190"/>
    </row>
    <row r="111234" spans="26:27">
      <c r="Z111234" s="190"/>
      <c r="AA111234" s="190"/>
    </row>
    <row r="111235" spans="26:27">
      <c r="Z111235" s="190"/>
      <c r="AA111235" s="190"/>
    </row>
    <row r="111236" spans="26:27">
      <c r="Z111236" s="190"/>
      <c r="AA111236" s="190"/>
    </row>
    <row r="111237" spans="26:27">
      <c r="Z111237" s="190"/>
      <c r="AA111237" s="190"/>
    </row>
    <row r="111238" spans="26:27">
      <c r="Z111238" s="190"/>
      <c r="AA111238" s="190"/>
    </row>
    <row r="111239" spans="26:27">
      <c r="Z111239" s="190"/>
      <c r="AA111239" s="190"/>
    </row>
    <row r="111240" spans="26:27">
      <c r="Z111240" s="190"/>
      <c r="AA111240" s="190"/>
    </row>
    <row r="111241" spans="26:27">
      <c r="Z111241" s="190"/>
      <c r="AA111241" s="190"/>
    </row>
    <row r="111242" spans="26:27">
      <c r="Z111242" s="190"/>
      <c r="AA111242" s="190"/>
    </row>
    <row r="111243" spans="26:27">
      <c r="Z111243" s="190"/>
      <c r="AA111243" s="190"/>
    </row>
    <row r="111244" spans="26:27">
      <c r="Z111244" s="190"/>
      <c r="AA111244" s="190"/>
    </row>
    <row r="111245" spans="26:27">
      <c r="Z111245" s="190"/>
      <c r="AA111245" s="190"/>
    </row>
    <row r="111246" spans="26:27">
      <c r="Z111246" s="190"/>
      <c r="AA111246" s="190"/>
    </row>
    <row r="111247" spans="26:27">
      <c r="Z111247" s="190"/>
      <c r="AA111247" s="190"/>
    </row>
    <row r="111248" spans="26:27">
      <c r="Z111248" s="190"/>
      <c r="AA111248" s="190"/>
    </row>
    <row r="111249" spans="26:27">
      <c r="Z111249" s="190"/>
      <c r="AA111249" s="190"/>
    </row>
    <row r="111250" spans="26:27">
      <c r="Z111250" s="190"/>
      <c r="AA111250" s="190"/>
    </row>
    <row r="111251" spans="26:27">
      <c r="Z111251" s="190"/>
      <c r="AA111251" s="190"/>
    </row>
    <row r="111252" spans="26:27">
      <c r="Z111252" s="190"/>
      <c r="AA111252" s="190"/>
    </row>
    <row r="111253" spans="26:27">
      <c r="Z111253" s="190"/>
      <c r="AA111253" s="190"/>
    </row>
    <row r="111254" spans="26:27">
      <c r="Z111254" s="190"/>
      <c r="AA111254" s="190"/>
    </row>
    <row r="111255" spans="26:27">
      <c r="Z111255" s="190"/>
      <c r="AA111255" s="190"/>
    </row>
    <row r="111256" spans="26:27">
      <c r="Z111256" s="190"/>
      <c r="AA111256" s="190"/>
    </row>
    <row r="111257" spans="26:27">
      <c r="Z111257" s="190"/>
      <c r="AA111257" s="190"/>
    </row>
    <row r="111258" spans="26:27">
      <c r="Z111258" s="190"/>
      <c r="AA111258" s="190"/>
    </row>
    <row r="111259" spans="26:27">
      <c r="Z111259" s="190"/>
      <c r="AA111259" s="190"/>
    </row>
    <row r="111260" spans="26:27">
      <c r="Z111260" s="190"/>
      <c r="AA111260" s="190"/>
    </row>
    <row r="111261" spans="26:27">
      <c r="Z111261" s="190"/>
      <c r="AA111261" s="190"/>
    </row>
    <row r="111262" spans="26:27">
      <c r="Z111262" s="190"/>
      <c r="AA111262" s="190"/>
    </row>
    <row r="111263" spans="26:27">
      <c r="Z111263" s="190"/>
      <c r="AA111263" s="190"/>
    </row>
    <row r="111264" spans="26:27">
      <c r="Z111264" s="190"/>
      <c r="AA111264" s="190"/>
    </row>
    <row r="111265" spans="26:27">
      <c r="Z111265" s="190"/>
      <c r="AA111265" s="190"/>
    </row>
    <row r="111266" spans="26:27">
      <c r="Z111266" s="190"/>
      <c r="AA111266" s="190"/>
    </row>
    <row r="111267" spans="26:27">
      <c r="Z111267" s="190"/>
      <c r="AA111267" s="190"/>
    </row>
    <row r="111268" spans="26:27">
      <c r="Z111268" s="190"/>
      <c r="AA111268" s="190"/>
    </row>
    <row r="111269" spans="26:27">
      <c r="Z111269" s="190"/>
      <c r="AA111269" s="190"/>
    </row>
    <row r="111270" spans="26:27">
      <c r="Z111270" s="190"/>
      <c r="AA111270" s="190"/>
    </row>
    <row r="111271" spans="26:27">
      <c r="Z111271" s="190"/>
      <c r="AA111271" s="190"/>
    </row>
    <row r="111272" spans="26:27">
      <c r="Z111272" s="190"/>
      <c r="AA111272" s="190"/>
    </row>
    <row r="111273" spans="26:27">
      <c r="Z111273" s="190"/>
      <c r="AA111273" s="190"/>
    </row>
    <row r="111274" spans="26:27">
      <c r="Z111274" s="190"/>
      <c r="AA111274" s="190"/>
    </row>
    <row r="111275" spans="26:27">
      <c r="Z111275" s="190"/>
      <c r="AA111275" s="190"/>
    </row>
    <row r="111276" spans="26:27">
      <c r="Z111276" s="190"/>
      <c r="AA111276" s="190"/>
    </row>
    <row r="111277" spans="26:27">
      <c r="Z111277" s="190"/>
      <c r="AA111277" s="190"/>
    </row>
    <row r="111278" spans="26:27">
      <c r="Z111278" s="190"/>
      <c r="AA111278" s="190"/>
    </row>
    <row r="111279" spans="26:27">
      <c r="Z111279" s="190"/>
      <c r="AA111279" s="190"/>
    </row>
    <row r="111280" spans="26:27">
      <c r="Z111280" s="190"/>
      <c r="AA111280" s="190"/>
    </row>
    <row r="111281" spans="26:27">
      <c r="Z111281" s="190"/>
      <c r="AA111281" s="190"/>
    </row>
    <row r="111282" spans="26:27">
      <c r="Z111282" s="190"/>
      <c r="AA111282" s="190"/>
    </row>
    <row r="111283" spans="26:27">
      <c r="Z111283" s="190"/>
      <c r="AA111283" s="190"/>
    </row>
    <row r="111284" spans="26:27">
      <c r="Z111284" s="190"/>
      <c r="AA111284" s="190"/>
    </row>
    <row r="111285" spans="26:27">
      <c r="Z111285" s="190"/>
      <c r="AA111285" s="190"/>
    </row>
    <row r="111286" spans="26:27">
      <c r="Z111286" s="190"/>
      <c r="AA111286" s="190"/>
    </row>
    <row r="111287" spans="26:27">
      <c r="Z111287" s="190"/>
      <c r="AA111287" s="190"/>
    </row>
    <row r="111288" spans="26:27">
      <c r="Z111288" s="190"/>
      <c r="AA111288" s="190"/>
    </row>
    <row r="111289" spans="26:27">
      <c r="Z111289" s="190"/>
      <c r="AA111289" s="190"/>
    </row>
    <row r="111290" spans="26:27">
      <c r="Z111290" s="190"/>
      <c r="AA111290" s="190"/>
    </row>
    <row r="111291" spans="26:27">
      <c r="Z111291" s="190"/>
      <c r="AA111291" s="190"/>
    </row>
    <row r="111292" spans="26:27">
      <c r="Z111292" s="190"/>
      <c r="AA111292" s="190"/>
    </row>
    <row r="111293" spans="26:27">
      <c r="Z111293" s="190"/>
      <c r="AA111293" s="190"/>
    </row>
    <row r="111294" spans="26:27">
      <c r="Z111294" s="190"/>
      <c r="AA111294" s="190"/>
    </row>
    <row r="111295" spans="26:27">
      <c r="Z111295" s="190"/>
      <c r="AA111295" s="190"/>
    </row>
    <row r="111296" spans="26:27">
      <c r="Z111296" s="190"/>
      <c r="AA111296" s="190"/>
    </row>
    <row r="111297" spans="26:27">
      <c r="Z111297" s="190"/>
      <c r="AA111297" s="190"/>
    </row>
    <row r="111298" spans="26:27">
      <c r="Z111298" s="190"/>
      <c r="AA111298" s="190"/>
    </row>
    <row r="111299" spans="26:27">
      <c r="Z111299" s="190"/>
      <c r="AA111299" s="190"/>
    </row>
    <row r="111300" spans="26:27">
      <c r="Z111300" s="190"/>
      <c r="AA111300" s="190"/>
    </row>
    <row r="111301" spans="26:27">
      <c r="Z111301" s="190"/>
      <c r="AA111301" s="190"/>
    </row>
    <row r="111302" spans="26:27">
      <c r="Z111302" s="190"/>
      <c r="AA111302" s="190"/>
    </row>
    <row r="111303" spans="26:27">
      <c r="Z111303" s="190"/>
      <c r="AA111303" s="190"/>
    </row>
    <row r="111304" spans="26:27">
      <c r="Z111304" s="190"/>
      <c r="AA111304" s="190"/>
    </row>
    <row r="111305" spans="26:27">
      <c r="Z111305" s="190"/>
      <c r="AA111305" s="190"/>
    </row>
    <row r="111306" spans="26:27">
      <c r="Z111306" s="190"/>
      <c r="AA111306" s="190"/>
    </row>
    <row r="111307" spans="26:27">
      <c r="Z111307" s="190"/>
      <c r="AA111307" s="190"/>
    </row>
    <row r="111308" spans="26:27">
      <c r="Z111308" s="190"/>
      <c r="AA111308" s="190"/>
    </row>
    <row r="111309" spans="26:27">
      <c r="Z111309" s="190"/>
      <c r="AA111309" s="190"/>
    </row>
    <row r="111310" spans="26:27">
      <c r="Z111310" s="190"/>
      <c r="AA111310" s="190"/>
    </row>
    <row r="111311" spans="26:27">
      <c r="Z111311" s="190"/>
      <c r="AA111311" s="190"/>
    </row>
    <row r="111312" spans="26:27">
      <c r="Z111312" s="190"/>
      <c r="AA111312" s="190"/>
    </row>
    <row r="111313" spans="26:27">
      <c r="Z111313" s="190"/>
      <c r="AA111313" s="190"/>
    </row>
    <row r="111314" spans="26:27">
      <c r="Z111314" s="190"/>
      <c r="AA111314" s="190"/>
    </row>
    <row r="111315" spans="26:27">
      <c r="Z111315" s="190"/>
      <c r="AA111315" s="190"/>
    </row>
    <row r="111316" spans="26:27">
      <c r="Z111316" s="190"/>
      <c r="AA111316" s="190"/>
    </row>
    <row r="111317" spans="26:27">
      <c r="Z111317" s="190"/>
      <c r="AA111317" s="190"/>
    </row>
    <row r="111318" spans="26:27">
      <c r="Z111318" s="190"/>
      <c r="AA111318" s="190"/>
    </row>
    <row r="111319" spans="26:27">
      <c r="Z111319" s="190"/>
      <c r="AA111319" s="190"/>
    </row>
    <row r="111320" spans="26:27">
      <c r="Z111320" s="190"/>
      <c r="AA111320" s="190"/>
    </row>
    <row r="111321" spans="26:27">
      <c r="Z111321" s="190"/>
      <c r="AA111321" s="190"/>
    </row>
    <row r="111322" spans="26:27">
      <c r="Z111322" s="190"/>
      <c r="AA111322" s="190"/>
    </row>
    <row r="111323" spans="26:27">
      <c r="Z111323" s="190"/>
      <c r="AA111323" s="190"/>
    </row>
    <row r="111324" spans="26:27">
      <c r="Z111324" s="190"/>
      <c r="AA111324" s="190"/>
    </row>
    <row r="111325" spans="26:27">
      <c r="Z111325" s="190"/>
      <c r="AA111325" s="190"/>
    </row>
    <row r="111326" spans="26:27">
      <c r="Z111326" s="190"/>
      <c r="AA111326" s="190"/>
    </row>
    <row r="111327" spans="26:27">
      <c r="Z111327" s="190"/>
      <c r="AA111327" s="190"/>
    </row>
    <row r="111328" spans="26:27">
      <c r="Z111328" s="190"/>
      <c r="AA111328" s="190"/>
    </row>
    <row r="111329" spans="26:27">
      <c r="Z111329" s="190"/>
      <c r="AA111329" s="190"/>
    </row>
    <row r="111330" spans="26:27">
      <c r="Z111330" s="190"/>
      <c r="AA111330" s="190"/>
    </row>
    <row r="111331" spans="26:27">
      <c r="Z111331" s="190"/>
      <c r="AA111331" s="190"/>
    </row>
    <row r="111332" spans="26:27">
      <c r="Z111332" s="190"/>
      <c r="AA111332" s="190"/>
    </row>
    <row r="111333" spans="26:27">
      <c r="Z111333" s="190"/>
      <c r="AA111333" s="190"/>
    </row>
    <row r="111334" spans="26:27">
      <c r="Z111334" s="190"/>
      <c r="AA111334" s="190"/>
    </row>
    <row r="111335" spans="26:27">
      <c r="Z111335" s="190"/>
      <c r="AA111335" s="190"/>
    </row>
    <row r="111336" spans="26:27">
      <c r="Z111336" s="190"/>
      <c r="AA111336" s="190"/>
    </row>
    <row r="111337" spans="26:27">
      <c r="Z111337" s="190"/>
      <c r="AA111337" s="190"/>
    </row>
    <row r="111338" spans="26:27">
      <c r="Z111338" s="190"/>
      <c r="AA111338" s="190"/>
    </row>
    <row r="111339" spans="26:27">
      <c r="Z111339" s="190"/>
      <c r="AA111339" s="190"/>
    </row>
    <row r="111340" spans="26:27">
      <c r="Z111340" s="190"/>
      <c r="AA111340" s="190"/>
    </row>
    <row r="111341" spans="26:27">
      <c r="Z111341" s="190"/>
      <c r="AA111341" s="190"/>
    </row>
    <row r="111342" spans="26:27">
      <c r="Z111342" s="190"/>
      <c r="AA111342" s="190"/>
    </row>
    <row r="111343" spans="26:27">
      <c r="Z111343" s="190"/>
      <c r="AA111343" s="190"/>
    </row>
    <row r="111344" spans="26:27">
      <c r="Z111344" s="190"/>
      <c r="AA111344" s="190"/>
    </row>
    <row r="111345" spans="26:27">
      <c r="Z111345" s="190"/>
      <c r="AA111345" s="190"/>
    </row>
    <row r="111346" spans="26:27">
      <c r="Z111346" s="190"/>
      <c r="AA111346" s="190"/>
    </row>
    <row r="111347" spans="26:27">
      <c r="Z111347" s="190"/>
      <c r="AA111347" s="190"/>
    </row>
    <row r="111348" spans="26:27">
      <c r="Z111348" s="190"/>
      <c r="AA111348" s="190"/>
    </row>
    <row r="111349" spans="26:27">
      <c r="Z111349" s="190"/>
      <c r="AA111349" s="190"/>
    </row>
    <row r="111350" spans="26:27">
      <c r="Z111350" s="190"/>
      <c r="AA111350" s="190"/>
    </row>
    <row r="111351" spans="26:27">
      <c r="Z111351" s="190"/>
      <c r="AA111351" s="190"/>
    </row>
    <row r="111352" spans="26:27">
      <c r="Z111352" s="190"/>
      <c r="AA111352" s="190"/>
    </row>
    <row r="111353" spans="26:27">
      <c r="Z111353" s="190"/>
      <c r="AA111353" s="190"/>
    </row>
    <row r="111354" spans="26:27">
      <c r="Z111354" s="190"/>
      <c r="AA111354" s="190"/>
    </row>
    <row r="111355" spans="26:27">
      <c r="Z111355" s="190"/>
      <c r="AA111355" s="190"/>
    </row>
    <row r="111356" spans="26:27">
      <c r="Z111356" s="190"/>
      <c r="AA111356" s="190"/>
    </row>
    <row r="111357" spans="26:27">
      <c r="Z111357" s="190"/>
      <c r="AA111357" s="190"/>
    </row>
    <row r="111358" spans="26:27">
      <c r="Z111358" s="190"/>
      <c r="AA111358" s="190"/>
    </row>
    <row r="111359" spans="26:27">
      <c r="Z111359" s="190"/>
      <c r="AA111359" s="190"/>
    </row>
    <row r="111360" spans="26:27">
      <c r="Z111360" s="190"/>
      <c r="AA111360" s="190"/>
    </row>
    <row r="111361" spans="26:27">
      <c r="Z111361" s="190"/>
      <c r="AA111361" s="190"/>
    </row>
    <row r="111362" spans="26:27">
      <c r="Z111362" s="190"/>
      <c r="AA111362" s="190"/>
    </row>
    <row r="111363" spans="26:27">
      <c r="Z111363" s="190"/>
      <c r="AA111363" s="190"/>
    </row>
    <row r="111364" spans="26:27">
      <c r="Z111364" s="190"/>
      <c r="AA111364" s="190"/>
    </row>
    <row r="111365" spans="26:27">
      <c r="Z111365" s="190"/>
      <c r="AA111365" s="190"/>
    </row>
    <row r="111366" spans="26:27">
      <c r="Z111366" s="190"/>
      <c r="AA111366" s="190"/>
    </row>
    <row r="111367" spans="26:27">
      <c r="Z111367" s="190"/>
      <c r="AA111367" s="190"/>
    </row>
    <row r="111368" spans="26:27">
      <c r="Z111368" s="190"/>
      <c r="AA111368" s="190"/>
    </row>
    <row r="111369" spans="26:27">
      <c r="Z111369" s="190"/>
      <c r="AA111369" s="190"/>
    </row>
    <row r="111370" spans="26:27">
      <c r="Z111370" s="190"/>
      <c r="AA111370" s="190"/>
    </row>
    <row r="111371" spans="26:27">
      <c r="Z111371" s="190"/>
      <c r="AA111371" s="190"/>
    </row>
    <row r="111372" spans="26:27">
      <c r="Z111372" s="190"/>
      <c r="AA111372" s="190"/>
    </row>
    <row r="111373" spans="26:27">
      <c r="Z111373" s="190"/>
      <c r="AA111373" s="190"/>
    </row>
    <row r="111374" spans="26:27">
      <c r="Z111374" s="190"/>
      <c r="AA111374" s="190"/>
    </row>
    <row r="111375" spans="26:27">
      <c r="Z111375" s="190"/>
      <c r="AA111375" s="190"/>
    </row>
    <row r="111376" spans="26:27">
      <c r="Z111376" s="190"/>
      <c r="AA111376" s="190"/>
    </row>
    <row r="111377" spans="26:27">
      <c r="Z111377" s="190"/>
      <c r="AA111377" s="190"/>
    </row>
    <row r="111378" spans="26:27">
      <c r="Z111378" s="190"/>
      <c r="AA111378" s="190"/>
    </row>
    <row r="111379" spans="26:27">
      <c r="Z111379" s="190"/>
      <c r="AA111379" s="190"/>
    </row>
    <row r="111380" spans="26:27">
      <c r="Z111380" s="190"/>
      <c r="AA111380" s="190"/>
    </row>
    <row r="111381" spans="26:27">
      <c r="Z111381" s="190"/>
      <c r="AA111381" s="190"/>
    </row>
    <row r="111382" spans="26:27">
      <c r="Z111382" s="190"/>
      <c r="AA111382" s="190"/>
    </row>
    <row r="111383" spans="26:27">
      <c r="Z111383" s="190"/>
      <c r="AA111383" s="190"/>
    </row>
    <row r="111384" spans="26:27">
      <c r="Z111384" s="190"/>
      <c r="AA111384" s="190"/>
    </row>
    <row r="111385" spans="26:27">
      <c r="Z111385" s="190"/>
      <c r="AA111385" s="190"/>
    </row>
    <row r="111386" spans="26:27">
      <c r="Z111386" s="190"/>
      <c r="AA111386" s="190"/>
    </row>
    <row r="111387" spans="26:27">
      <c r="Z111387" s="190"/>
      <c r="AA111387" s="190"/>
    </row>
    <row r="111388" spans="26:27">
      <c r="Z111388" s="190"/>
      <c r="AA111388" s="190"/>
    </row>
    <row r="111389" spans="26:27">
      <c r="Z111389" s="190"/>
      <c r="AA111389" s="190"/>
    </row>
    <row r="111390" spans="26:27">
      <c r="Z111390" s="190"/>
      <c r="AA111390" s="190"/>
    </row>
    <row r="111391" spans="26:27">
      <c r="Z111391" s="190"/>
      <c r="AA111391" s="190"/>
    </row>
    <row r="111392" spans="26:27">
      <c r="Z111392" s="190"/>
      <c r="AA111392" s="190"/>
    </row>
    <row r="111393" spans="26:27">
      <c r="Z111393" s="190"/>
      <c r="AA111393" s="190"/>
    </row>
    <row r="111394" spans="26:27">
      <c r="Z111394" s="190"/>
      <c r="AA111394" s="190"/>
    </row>
    <row r="111395" spans="26:27">
      <c r="Z111395" s="190"/>
      <c r="AA111395" s="190"/>
    </row>
    <row r="111396" spans="26:27">
      <c r="Z111396" s="190"/>
      <c r="AA111396" s="190"/>
    </row>
    <row r="111397" spans="26:27">
      <c r="Z111397" s="190"/>
      <c r="AA111397" s="190"/>
    </row>
    <row r="111398" spans="26:27">
      <c r="Z111398" s="190"/>
      <c r="AA111398" s="190"/>
    </row>
    <row r="111399" spans="26:27">
      <c r="Z111399" s="190"/>
      <c r="AA111399" s="190"/>
    </row>
    <row r="111400" spans="26:27">
      <c r="Z111400" s="190"/>
      <c r="AA111400" s="190"/>
    </row>
    <row r="111401" spans="26:27">
      <c r="Z111401" s="190"/>
      <c r="AA111401" s="190"/>
    </row>
    <row r="111402" spans="26:27">
      <c r="Z111402" s="190"/>
      <c r="AA111402" s="190"/>
    </row>
    <row r="111403" spans="26:27">
      <c r="Z111403" s="190"/>
      <c r="AA111403" s="190"/>
    </row>
    <row r="111404" spans="26:27">
      <c r="Z111404" s="190"/>
      <c r="AA111404" s="190"/>
    </row>
    <row r="111405" spans="26:27">
      <c r="Z111405" s="190"/>
      <c r="AA111405" s="190"/>
    </row>
    <row r="111406" spans="26:27">
      <c r="Z111406" s="190"/>
      <c r="AA111406" s="190"/>
    </row>
    <row r="111407" spans="26:27">
      <c r="Z111407" s="190"/>
      <c r="AA111407" s="190"/>
    </row>
    <row r="111408" spans="26:27">
      <c r="Z111408" s="190"/>
      <c r="AA111408" s="190"/>
    </row>
    <row r="111409" spans="26:27">
      <c r="Z111409" s="190"/>
      <c r="AA111409" s="190"/>
    </row>
    <row r="111410" spans="26:27">
      <c r="Z111410" s="190"/>
      <c r="AA111410" s="190"/>
    </row>
    <row r="111411" spans="26:27">
      <c r="Z111411" s="190"/>
      <c r="AA111411" s="190"/>
    </row>
    <row r="111412" spans="26:27">
      <c r="Z111412" s="190"/>
      <c r="AA111412" s="190"/>
    </row>
    <row r="111413" spans="26:27">
      <c r="Z111413" s="190"/>
      <c r="AA111413" s="190"/>
    </row>
    <row r="111414" spans="26:27">
      <c r="Z111414" s="190"/>
      <c r="AA111414" s="190"/>
    </row>
    <row r="111415" spans="26:27">
      <c r="Z111415" s="190"/>
      <c r="AA111415" s="190"/>
    </row>
    <row r="111416" spans="26:27">
      <c r="Z111416" s="190"/>
      <c r="AA111416" s="190"/>
    </row>
    <row r="111417" spans="26:27">
      <c r="Z111417" s="190"/>
      <c r="AA111417" s="190"/>
    </row>
    <row r="111418" spans="26:27">
      <c r="Z111418" s="190"/>
      <c r="AA111418" s="190"/>
    </row>
    <row r="111419" spans="26:27">
      <c r="Z111419" s="190"/>
      <c r="AA111419" s="190"/>
    </row>
    <row r="111420" spans="26:27">
      <c r="Z111420" s="190"/>
      <c r="AA111420" s="190"/>
    </row>
    <row r="111421" spans="26:27">
      <c r="Z111421" s="190"/>
      <c r="AA111421" s="190"/>
    </row>
    <row r="111422" spans="26:27">
      <c r="Z111422" s="190"/>
      <c r="AA111422" s="190"/>
    </row>
    <row r="111423" spans="26:27">
      <c r="Z111423" s="190"/>
      <c r="AA111423" s="190"/>
    </row>
    <row r="111424" spans="26:27">
      <c r="Z111424" s="190"/>
      <c r="AA111424" s="190"/>
    </row>
    <row r="111425" spans="26:27">
      <c r="Z111425" s="190"/>
      <c r="AA111425" s="190"/>
    </row>
    <row r="111426" spans="26:27">
      <c r="Z111426" s="190"/>
      <c r="AA111426" s="190"/>
    </row>
    <row r="111427" spans="26:27">
      <c r="Z111427" s="190"/>
      <c r="AA111427" s="190"/>
    </row>
    <row r="111428" spans="26:27">
      <c r="Z111428" s="190"/>
      <c r="AA111428" s="190"/>
    </row>
    <row r="111429" spans="26:27">
      <c r="Z111429" s="190"/>
      <c r="AA111429" s="190"/>
    </row>
    <row r="111430" spans="26:27">
      <c r="Z111430" s="190"/>
      <c r="AA111430" s="190"/>
    </row>
    <row r="111431" spans="26:27">
      <c r="Z111431" s="190"/>
      <c r="AA111431" s="190"/>
    </row>
    <row r="111432" spans="26:27">
      <c r="Z111432" s="190"/>
      <c r="AA111432" s="190"/>
    </row>
    <row r="111433" spans="26:27">
      <c r="Z111433" s="190"/>
      <c r="AA111433" s="190"/>
    </row>
    <row r="111434" spans="26:27">
      <c r="Z111434" s="190"/>
      <c r="AA111434" s="190"/>
    </row>
    <row r="111435" spans="26:27">
      <c r="Z111435" s="190"/>
      <c r="AA111435" s="190"/>
    </row>
    <row r="111436" spans="26:27">
      <c r="Z111436" s="190"/>
      <c r="AA111436" s="190"/>
    </row>
    <row r="111437" spans="26:27">
      <c r="Z111437" s="190"/>
      <c r="AA111437" s="190"/>
    </row>
    <row r="111438" spans="26:27">
      <c r="Z111438" s="190"/>
      <c r="AA111438" s="190"/>
    </row>
    <row r="111439" spans="26:27">
      <c r="Z111439" s="190"/>
      <c r="AA111439" s="190"/>
    </row>
    <row r="111440" spans="26:27">
      <c r="Z111440" s="190"/>
      <c r="AA111440" s="190"/>
    </row>
    <row r="111441" spans="26:27">
      <c r="Z111441" s="190"/>
      <c r="AA111441" s="190"/>
    </row>
    <row r="111442" spans="26:27">
      <c r="Z111442" s="190"/>
      <c r="AA111442" s="190"/>
    </row>
    <row r="111443" spans="26:27">
      <c r="Z111443" s="190"/>
      <c r="AA111443" s="190"/>
    </row>
    <row r="111444" spans="26:27">
      <c r="Z111444" s="190"/>
      <c r="AA111444" s="190"/>
    </row>
    <row r="111445" spans="26:27">
      <c r="Z111445" s="190"/>
      <c r="AA111445" s="190"/>
    </row>
    <row r="111446" spans="26:27">
      <c r="Z111446" s="190"/>
      <c r="AA111446" s="190"/>
    </row>
    <row r="111447" spans="26:27">
      <c r="Z111447" s="190"/>
      <c r="AA111447" s="190"/>
    </row>
    <row r="111448" spans="26:27">
      <c r="Z111448" s="190"/>
      <c r="AA111448" s="190"/>
    </row>
    <row r="111449" spans="26:27">
      <c r="Z111449" s="190"/>
      <c r="AA111449" s="190"/>
    </row>
    <row r="111450" spans="26:27">
      <c r="Z111450" s="190"/>
      <c r="AA111450" s="190"/>
    </row>
    <row r="111451" spans="26:27">
      <c r="Z111451" s="190"/>
      <c r="AA111451" s="190"/>
    </row>
    <row r="111452" spans="26:27">
      <c r="Z111452" s="190"/>
      <c r="AA111452" s="190"/>
    </row>
    <row r="111453" spans="26:27">
      <c r="Z111453" s="190"/>
      <c r="AA111453" s="190"/>
    </row>
    <row r="111454" spans="26:27">
      <c r="Z111454" s="190"/>
      <c r="AA111454" s="190"/>
    </row>
    <row r="111455" spans="26:27">
      <c r="Z111455" s="190"/>
      <c r="AA111455" s="190"/>
    </row>
    <row r="111456" spans="26:27">
      <c r="Z111456" s="190"/>
      <c r="AA111456" s="190"/>
    </row>
    <row r="111457" spans="26:27">
      <c r="Z111457" s="190"/>
      <c r="AA111457" s="190"/>
    </row>
    <row r="111458" spans="26:27">
      <c r="Z111458" s="190"/>
      <c r="AA111458" s="190"/>
    </row>
    <row r="111459" spans="26:27">
      <c r="Z111459" s="190"/>
      <c r="AA111459" s="190"/>
    </row>
    <row r="111460" spans="26:27">
      <c r="Z111460" s="190"/>
      <c r="AA111460" s="190"/>
    </row>
    <row r="111461" spans="26:27">
      <c r="Z111461" s="190"/>
      <c r="AA111461" s="190"/>
    </row>
    <row r="111462" spans="26:27">
      <c r="Z111462" s="190"/>
      <c r="AA111462" s="190"/>
    </row>
    <row r="111463" spans="26:27">
      <c r="Z111463" s="190"/>
      <c r="AA111463" s="190"/>
    </row>
    <row r="111464" spans="26:27">
      <c r="Z111464" s="190"/>
      <c r="AA111464" s="190"/>
    </row>
    <row r="111465" spans="26:27">
      <c r="Z111465" s="190"/>
      <c r="AA111465" s="190"/>
    </row>
    <row r="111466" spans="26:27">
      <c r="Z111466" s="190"/>
      <c r="AA111466" s="190"/>
    </row>
    <row r="111467" spans="26:27">
      <c r="Z111467" s="190"/>
      <c r="AA111467" s="190"/>
    </row>
    <row r="111468" spans="26:27">
      <c r="Z111468" s="190"/>
      <c r="AA111468" s="190"/>
    </row>
    <row r="111469" spans="26:27">
      <c r="Z111469" s="190"/>
      <c r="AA111469" s="190"/>
    </row>
    <row r="111470" spans="26:27">
      <c r="Z111470" s="190"/>
      <c r="AA111470" s="190"/>
    </row>
    <row r="111471" spans="26:27">
      <c r="Z111471" s="190"/>
      <c r="AA111471" s="190"/>
    </row>
    <row r="111472" spans="26:27">
      <c r="Z111472" s="190"/>
      <c r="AA111472" s="190"/>
    </row>
    <row r="111473" spans="26:27">
      <c r="Z111473" s="190"/>
      <c r="AA111473" s="190"/>
    </row>
    <row r="111474" spans="26:27">
      <c r="Z111474" s="190"/>
      <c r="AA111474" s="190"/>
    </row>
    <row r="111475" spans="26:27">
      <c r="Z111475" s="190"/>
      <c r="AA111475" s="190"/>
    </row>
    <row r="111476" spans="26:27">
      <c r="Z111476" s="190"/>
      <c r="AA111476" s="190"/>
    </row>
    <row r="111477" spans="26:27">
      <c r="Z111477" s="190"/>
      <c r="AA111477" s="190"/>
    </row>
    <row r="111478" spans="26:27">
      <c r="Z111478" s="190"/>
      <c r="AA111478" s="190"/>
    </row>
    <row r="111479" spans="26:27">
      <c r="Z111479" s="190"/>
      <c r="AA111479" s="190"/>
    </row>
    <row r="111480" spans="26:27">
      <c r="Z111480" s="190"/>
      <c r="AA111480" s="190"/>
    </row>
    <row r="111481" spans="26:27">
      <c r="Z111481" s="190"/>
      <c r="AA111481" s="190"/>
    </row>
    <row r="111482" spans="26:27">
      <c r="Z111482" s="190"/>
      <c r="AA111482" s="190"/>
    </row>
    <row r="111483" spans="26:27">
      <c r="Z111483" s="190"/>
      <c r="AA111483" s="190"/>
    </row>
    <row r="111484" spans="26:27">
      <c r="Z111484" s="190"/>
      <c r="AA111484" s="190"/>
    </row>
    <row r="111485" spans="26:27">
      <c r="Z111485" s="190"/>
      <c r="AA111485" s="190"/>
    </row>
    <row r="111486" spans="26:27">
      <c r="Z111486" s="190"/>
      <c r="AA111486" s="190"/>
    </row>
    <row r="111487" spans="26:27">
      <c r="Z111487" s="190"/>
      <c r="AA111487" s="190"/>
    </row>
    <row r="111488" spans="26:27">
      <c r="Z111488" s="190"/>
      <c r="AA111488" s="190"/>
    </row>
    <row r="111489" spans="26:27">
      <c r="Z111489" s="190"/>
      <c r="AA111489" s="190"/>
    </row>
    <row r="111490" spans="26:27">
      <c r="Z111490" s="190"/>
      <c r="AA111490" s="190"/>
    </row>
    <row r="111491" spans="26:27">
      <c r="Z111491" s="190"/>
      <c r="AA111491" s="190"/>
    </row>
    <row r="111492" spans="26:27">
      <c r="Z111492" s="190"/>
      <c r="AA111492" s="190"/>
    </row>
    <row r="111493" spans="26:27">
      <c r="Z111493" s="190"/>
      <c r="AA111493" s="190"/>
    </row>
    <row r="111494" spans="26:27">
      <c r="Z111494" s="190"/>
      <c r="AA111494" s="190"/>
    </row>
    <row r="111495" spans="26:27">
      <c r="Z111495" s="190"/>
      <c r="AA111495" s="190"/>
    </row>
    <row r="111496" spans="26:27">
      <c r="Z111496" s="190"/>
      <c r="AA111496" s="190"/>
    </row>
    <row r="111497" spans="26:27">
      <c r="Z111497" s="190"/>
      <c r="AA111497" s="190"/>
    </row>
    <row r="111498" spans="26:27">
      <c r="Z111498" s="190"/>
      <c r="AA111498" s="190"/>
    </row>
    <row r="111499" spans="26:27">
      <c r="Z111499" s="190"/>
      <c r="AA111499" s="190"/>
    </row>
    <row r="111500" spans="26:27">
      <c r="Z111500" s="190"/>
      <c r="AA111500" s="190"/>
    </row>
    <row r="111501" spans="26:27">
      <c r="Z111501" s="190"/>
      <c r="AA111501" s="190"/>
    </row>
    <row r="111502" spans="26:27">
      <c r="Z111502" s="190"/>
      <c r="AA111502" s="190"/>
    </row>
    <row r="111503" spans="26:27">
      <c r="Z111503" s="190"/>
      <c r="AA111503" s="190"/>
    </row>
    <row r="111504" spans="26:27">
      <c r="Z111504" s="190"/>
      <c r="AA111504" s="190"/>
    </row>
    <row r="111505" spans="26:27">
      <c r="Z111505" s="190"/>
      <c r="AA111505" s="190"/>
    </row>
    <row r="111506" spans="26:27">
      <c r="Z111506" s="190"/>
      <c r="AA111506" s="190"/>
    </row>
    <row r="111507" spans="26:27">
      <c r="Z111507" s="190"/>
      <c r="AA111507" s="190"/>
    </row>
    <row r="111508" spans="26:27">
      <c r="Z111508" s="190"/>
      <c r="AA111508" s="190"/>
    </row>
    <row r="111509" spans="26:27">
      <c r="Z111509" s="190"/>
      <c r="AA111509" s="190"/>
    </row>
    <row r="111510" spans="26:27">
      <c r="Z111510" s="190"/>
      <c r="AA111510" s="190"/>
    </row>
    <row r="111511" spans="26:27">
      <c r="Z111511" s="190"/>
      <c r="AA111511" s="190"/>
    </row>
    <row r="111512" spans="26:27">
      <c r="Z111512" s="190"/>
      <c r="AA111512" s="190"/>
    </row>
    <row r="111513" spans="26:27">
      <c r="Z111513" s="190"/>
      <c r="AA111513" s="190"/>
    </row>
    <row r="111514" spans="26:27">
      <c r="Z111514" s="190"/>
      <c r="AA111514" s="190"/>
    </row>
    <row r="111515" spans="26:27">
      <c r="Z111515" s="190"/>
      <c r="AA111515" s="190"/>
    </row>
    <row r="111516" spans="26:27">
      <c r="Z111516" s="190"/>
      <c r="AA111516" s="190"/>
    </row>
    <row r="111517" spans="26:27">
      <c r="Z111517" s="190"/>
      <c r="AA111517" s="190"/>
    </row>
    <row r="111518" spans="26:27">
      <c r="Z111518" s="190"/>
      <c r="AA111518" s="190"/>
    </row>
    <row r="111519" spans="26:27">
      <c r="Z111519" s="190"/>
      <c r="AA111519" s="190"/>
    </row>
    <row r="111520" spans="26:27">
      <c r="Z111520" s="190"/>
      <c r="AA111520" s="190"/>
    </row>
    <row r="111521" spans="26:27">
      <c r="Z111521" s="190"/>
      <c r="AA111521" s="190"/>
    </row>
    <row r="111522" spans="26:27">
      <c r="Z111522" s="190"/>
      <c r="AA111522" s="190"/>
    </row>
    <row r="111523" spans="26:27">
      <c r="Z111523" s="190"/>
      <c r="AA111523" s="190"/>
    </row>
    <row r="111524" spans="26:27">
      <c r="Z111524" s="190"/>
      <c r="AA111524" s="190"/>
    </row>
    <row r="111525" spans="26:27">
      <c r="Z111525" s="190"/>
      <c r="AA111525" s="190"/>
    </row>
    <row r="111526" spans="26:27">
      <c r="Z111526" s="190"/>
      <c r="AA111526" s="190"/>
    </row>
    <row r="111527" spans="26:27">
      <c r="Z111527" s="190"/>
      <c r="AA111527" s="190"/>
    </row>
    <row r="111528" spans="26:27">
      <c r="Z111528" s="190"/>
      <c r="AA111528" s="190"/>
    </row>
    <row r="111529" spans="26:27">
      <c r="Z111529" s="190"/>
      <c r="AA111529" s="190"/>
    </row>
    <row r="111530" spans="26:27">
      <c r="Z111530" s="190"/>
      <c r="AA111530" s="190"/>
    </row>
    <row r="111531" spans="26:27">
      <c r="Z111531" s="190"/>
      <c r="AA111531" s="190"/>
    </row>
    <row r="111532" spans="26:27">
      <c r="Z111532" s="190"/>
      <c r="AA111532" s="190"/>
    </row>
    <row r="111533" spans="26:27">
      <c r="Z111533" s="190"/>
      <c r="AA111533" s="190"/>
    </row>
    <row r="111534" spans="26:27">
      <c r="Z111534" s="190"/>
      <c r="AA111534" s="190"/>
    </row>
    <row r="111535" spans="26:27">
      <c r="Z111535" s="190"/>
      <c r="AA111535" s="190"/>
    </row>
    <row r="111536" spans="26:27">
      <c r="Z111536" s="190"/>
      <c r="AA111536" s="190"/>
    </row>
    <row r="111537" spans="26:27">
      <c r="Z111537" s="190"/>
      <c r="AA111537" s="190"/>
    </row>
    <row r="111538" spans="26:27">
      <c r="Z111538" s="190"/>
      <c r="AA111538" s="190"/>
    </row>
    <row r="111539" spans="26:27">
      <c r="Z111539" s="190"/>
      <c r="AA111539" s="190"/>
    </row>
    <row r="111540" spans="26:27">
      <c r="Z111540" s="190"/>
      <c r="AA111540" s="190"/>
    </row>
    <row r="111541" spans="26:27">
      <c r="Z111541" s="190"/>
      <c r="AA111541" s="190"/>
    </row>
    <row r="111542" spans="26:27">
      <c r="Z111542" s="190"/>
      <c r="AA111542" s="190"/>
    </row>
    <row r="111543" spans="26:27">
      <c r="Z111543" s="190"/>
      <c r="AA111543" s="190"/>
    </row>
    <row r="111544" spans="26:27">
      <c r="Z111544" s="190"/>
      <c r="AA111544" s="190"/>
    </row>
    <row r="111545" spans="26:27">
      <c r="Z111545" s="190"/>
      <c r="AA111545" s="190"/>
    </row>
    <row r="111546" spans="26:27">
      <c r="Z111546" s="190"/>
      <c r="AA111546" s="190"/>
    </row>
    <row r="111547" spans="26:27">
      <c r="Z111547" s="190"/>
      <c r="AA111547" s="190"/>
    </row>
    <row r="111548" spans="26:27">
      <c r="Z111548" s="190"/>
      <c r="AA111548" s="190"/>
    </row>
    <row r="111549" spans="26:27">
      <c r="Z111549" s="190"/>
      <c r="AA111549" s="190"/>
    </row>
    <row r="111550" spans="26:27">
      <c r="Z111550" s="190"/>
      <c r="AA111550" s="190"/>
    </row>
    <row r="111551" spans="26:27">
      <c r="Z111551" s="190"/>
      <c r="AA111551" s="190"/>
    </row>
    <row r="111552" spans="26:27">
      <c r="Z111552" s="190"/>
      <c r="AA111552" s="190"/>
    </row>
    <row r="111553" spans="26:27">
      <c r="Z111553" s="190"/>
      <c r="AA111553" s="190"/>
    </row>
    <row r="111554" spans="26:27">
      <c r="Z111554" s="190"/>
      <c r="AA111554" s="190"/>
    </row>
    <row r="111555" spans="26:27">
      <c r="Z111555" s="190"/>
      <c r="AA111555" s="190"/>
    </row>
    <row r="111556" spans="26:27">
      <c r="Z111556" s="190"/>
      <c r="AA111556" s="190"/>
    </row>
    <row r="111557" spans="26:27">
      <c r="Z111557" s="190"/>
      <c r="AA111557" s="190"/>
    </row>
    <row r="111558" spans="26:27">
      <c r="Z111558" s="190"/>
      <c r="AA111558" s="190"/>
    </row>
    <row r="111559" spans="26:27">
      <c r="Z111559" s="190"/>
      <c r="AA111559" s="190"/>
    </row>
    <row r="111560" spans="26:27">
      <c r="Z111560" s="190"/>
      <c r="AA111560" s="190"/>
    </row>
    <row r="111561" spans="26:27">
      <c r="Z111561" s="190"/>
      <c r="AA111561" s="190"/>
    </row>
    <row r="111562" spans="26:27">
      <c r="Z111562" s="190"/>
      <c r="AA111562" s="190"/>
    </row>
    <row r="111563" spans="26:27">
      <c r="Z111563" s="190"/>
      <c r="AA111563" s="190"/>
    </row>
    <row r="111564" spans="26:27">
      <c r="Z111564" s="190"/>
      <c r="AA111564" s="190"/>
    </row>
    <row r="111565" spans="26:27">
      <c r="Z111565" s="190"/>
      <c r="AA111565" s="190"/>
    </row>
    <row r="111566" spans="26:27">
      <c r="Z111566" s="190"/>
      <c r="AA111566" s="190"/>
    </row>
    <row r="111567" spans="26:27">
      <c r="Z111567" s="190"/>
      <c r="AA111567" s="190"/>
    </row>
    <row r="111568" spans="26:27">
      <c r="Z111568" s="190"/>
      <c r="AA111568" s="190"/>
    </row>
    <row r="111569" spans="26:27">
      <c r="Z111569" s="190"/>
      <c r="AA111569" s="190"/>
    </row>
    <row r="111570" spans="26:27">
      <c r="Z111570" s="190"/>
      <c r="AA111570" s="190"/>
    </row>
    <row r="111571" spans="26:27">
      <c r="Z111571" s="190"/>
      <c r="AA111571" s="190"/>
    </row>
    <row r="111572" spans="26:27">
      <c r="Z111572" s="190"/>
      <c r="AA111572" s="190"/>
    </row>
    <row r="111573" spans="26:27">
      <c r="Z111573" s="190"/>
      <c r="AA111573" s="190"/>
    </row>
    <row r="111574" spans="26:27">
      <c r="Z111574" s="190"/>
      <c r="AA111574" s="190"/>
    </row>
    <row r="111575" spans="26:27">
      <c r="Z111575" s="190"/>
      <c r="AA111575" s="190"/>
    </row>
    <row r="111576" spans="26:27">
      <c r="Z111576" s="190"/>
      <c r="AA111576" s="190"/>
    </row>
    <row r="111577" spans="26:27">
      <c r="Z111577" s="190"/>
      <c r="AA111577" s="190"/>
    </row>
    <row r="111578" spans="26:27">
      <c r="Z111578" s="190"/>
      <c r="AA111578" s="190"/>
    </row>
    <row r="111579" spans="26:27">
      <c r="Z111579" s="190"/>
      <c r="AA111579" s="190"/>
    </row>
    <row r="111580" spans="26:27">
      <c r="Z111580" s="190"/>
      <c r="AA111580" s="190"/>
    </row>
    <row r="111581" spans="26:27">
      <c r="Z111581" s="190"/>
      <c r="AA111581" s="190"/>
    </row>
    <row r="111582" spans="26:27">
      <c r="Z111582" s="190"/>
      <c r="AA111582" s="190"/>
    </row>
    <row r="111583" spans="26:27">
      <c r="Z111583" s="190"/>
      <c r="AA111583" s="190"/>
    </row>
    <row r="111584" spans="26:27">
      <c r="Z111584" s="190"/>
      <c r="AA111584" s="190"/>
    </row>
    <row r="111585" spans="26:27">
      <c r="Z111585" s="190"/>
      <c r="AA111585" s="190"/>
    </row>
    <row r="111586" spans="26:27">
      <c r="Z111586" s="190"/>
      <c r="AA111586" s="190"/>
    </row>
    <row r="111587" spans="26:27">
      <c r="Z111587" s="190"/>
      <c r="AA111587" s="190"/>
    </row>
    <row r="111588" spans="26:27">
      <c r="Z111588" s="190"/>
      <c r="AA111588" s="190"/>
    </row>
    <row r="111589" spans="26:27">
      <c r="Z111589" s="190"/>
      <c r="AA111589" s="190"/>
    </row>
    <row r="111590" spans="26:27">
      <c r="Z111590" s="190"/>
      <c r="AA111590" s="190"/>
    </row>
    <row r="111591" spans="26:27">
      <c r="Z111591" s="190"/>
      <c r="AA111591" s="190"/>
    </row>
    <row r="111592" spans="26:27">
      <c r="Z111592" s="190"/>
      <c r="AA111592" s="190"/>
    </row>
    <row r="111593" spans="26:27">
      <c r="Z111593" s="190"/>
      <c r="AA111593" s="190"/>
    </row>
    <row r="111594" spans="26:27">
      <c r="Z111594" s="190"/>
      <c r="AA111594" s="190"/>
    </row>
    <row r="111595" spans="26:27">
      <c r="Z111595" s="190"/>
      <c r="AA111595" s="190"/>
    </row>
    <row r="111596" spans="26:27">
      <c r="Z111596" s="190"/>
      <c r="AA111596" s="190"/>
    </row>
    <row r="111597" spans="26:27">
      <c r="Z111597" s="190"/>
      <c r="AA111597" s="190"/>
    </row>
    <row r="111598" spans="26:27">
      <c r="Z111598" s="190"/>
      <c r="AA111598" s="190"/>
    </row>
    <row r="111599" spans="26:27">
      <c r="Z111599" s="190"/>
      <c r="AA111599" s="190"/>
    </row>
    <row r="111600" spans="26:27">
      <c r="Z111600" s="190"/>
      <c r="AA111600" s="190"/>
    </row>
    <row r="111601" spans="26:27">
      <c r="Z111601" s="190"/>
      <c r="AA111601" s="190"/>
    </row>
    <row r="111602" spans="26:27">
      <c r="Z111602" s="190"/>
      <c r="AA111602" s="190"/>
    </row>
    <row r="111603" spans="26:27">
      <c r="Z111603" s="190"/>
      <c r="AA111603" s="190"/>
    </row>
    <row r="111604" spans="26:27">
      <c r="Z111604" s="190"/>
      <c r="AA111604" s="190"/>
    </row>
    <row r="111605" spans="26:27">
      <c r="Z111605" s="190"/>
      <c r="AA111605" s="190"/>
    </row>
    <row r="111606" spans="26:27">
      <c r="Z111606" s="190"/>
      <c r="AA111606" s="190"/>
    </row>
    <row r="111607" spans="26:27">
      <c r="Z111607" s="190"/>
      <c r="AA111607" s="190"/>
    </row>
    <row r="111608" spans="26:27">
      <c r="Z111608" s="190"/>
      <c r="AA111608" s="190"/>
    </row>
    <row r="111609" spans="26:27">
      <c r="Z111609" s="190"/>
      <c r="AA111609" s="190"/>
    </row>
    <row r="111610" spans="26:27">
      <c r="Z111610" s="190"/>
      <c r="AA111610" s="190"/>
    </row>
    <row r="111611" spans="26:27">
      <c r="Z111611" s="190"/>
      <c r="AA111611" s="190"/>
    </row>
    <row r="111612" spans="26:27">
      <c r="Z111612" s="190"/>
      <c r="AA111612" s="190"/>
    </row>
    <row r="111613" spans="26:27">
      <c r="Z111613" s="190"/>
      <c r="AA111613" s="190"/>
    </row>
    <row r="111614" spans="26:27">
      <c r="Z111614" s="190"/>
      <c r="AA111614" s="190"/>
    </row>
    <row r="111615" spans="26:27">
      <c r="Z111615" s="190"/>
      <c r="AA111615" s="190"/>
    </row>
    <row r="111616" spans="26:27">
      <c r="Z111616" s="190"/>
      <c r="AA111616" s="190"/>
    </row>
    <row r="111617" spans="26:27">
      <c r="Z111617" s="190"/>
      <c r="AA111617" s="190"/>
    </row>
    <row r="111618" spans="26:27">
      <c r="Z111618" s="190"/>
      <c r="AA111618" s="190"/>
    </row>
    <row r="111619" spans="26:27">
      <c r="Z111619" s="190"/>
      <c r="AA111619" s="190"/>
    </row>
    <row r="111620" spans="26:27">
      <c r="Z111620" s="190"/>
      <c r="AA111620" s="190"/>
    </row>
    <row r="111621" spans="26:27">
      <c r="Z111621" s="190"/>
      <c r="AA111621" s="190"/>
    </row>
    <row r="111622" spans="26:27">
      <c r="Z111622" s="190"/>
      <c r="AA111622" s="190"/>
    </row>
    <row r="111623" spans="26:27">
      <c r="Z111623" s="190"/>
      <c r="AA111623" s="190"/>
    </row>
    <row r="111624" spans="26:27">
      <c r="Z111624" s="190"/>
      <c r="AA111624" s="190"/>
    </row>
    <row r="111625" spans="26:27">
      <c r="Z111625" s="190"/>
      <c r="AA111625" s="190"/>
    </row>
    <row r="111626" spans="26:27">
      <c r="Z111626" s="190"/>
      <c r="AA111626" s="190"/>
    </row>
    <row r="111627" spans="26:27">
      <c r="Z111627" s="190"/>
      <c r="AA111627" s="190"/>
    </row>
    <row r="111628" spans="26:27">
      <c r="Z111628" s="190"/>
      <c r="AA111628" s="190"/>
    </row>
    <row r="111629" spans="26:27">
      <c r="Z111629" s="190"/>
      <c r="AA111629" s="190"/>
    </row>
    <row r="111630" spans="26:27">
      <c r="Z111630" s="190"/>
      <c r="AA111630" s="190"/>
    </row>
    <row r="111631" spans="26:27">
      <c r="Z111631" s="190"/>
      <c r="AA111631" s="190"/>
    </row>
    <row r="111632" spans="26:27">
      <c r="Z111632" s="190"/>
      <c r="AA111632" s="190"/>
    </row>
    <row r="111633" spans="26:27">
      <c r="Z111633" s="190"/>
      <c r="AA111633" s="190"/>
    </row>
    <row r="111634" spans="26:27">
      <c r="Z111634" s="190"/>
      <c r="AA111634" s="190"/>
    </row>
    <row r="111635" spans="26:27">
      <c r="Z111635" s="190"/>
      <c r="AA111635" s="190"/>
    </row>
    <row r="111636" spans="26:27">
      <c r="Z111636" s="190"/>
      <c r="AA111636" s="190"/>
    </row>
    <row r="111637" spans="26:27">
      <c r="Z111637" s="190"/>
      <c r="AA111637" s="190"/>
    </row>
    <row r="111638" spans="26:27">
      <c r="Z111638" s="190"/>
      <c r="AA111638" s="190"/>
    </row>
    <row r="111639" spans="26:27">
      <c r="Z111639" s="190"/>
      <c r="AA111639" s="190"/>
    </row>
    <row r="111640" spans="26:27">
      <c r="Z111640" s="190"/>
      <c r="AA111640" s="190"/>
    </row>
    <row r="111641" spans="26:27">
      <c r="Z111641" s="190"/>
      <c r="AA111641" s="190"/>
    </row>
    <row r="111642" spans="26:27">
      <c r="Z111642" s="190"/>
      <c r="AA111642" s="190"/>
    </row>
    <row r="111643" spans="26:27">
      <c r="Z111643" s="190"/>
      <c r="AA111643" s="190"/>
    </row>
    <row r="111644" spans="26:27">
      <c r="Z111644" s="190"/>
      <c r="AA111644" s="190"/>
    </row>
    <row r="111645" spans="26:27">
      <c r="Z111645" s="190"/>
      <c r="AA111645" s="190"/>
    </row>
    <row r="111646" spans="26:27">
      <c r="Z111646" s="190"/>
      <c r="AA111646" s="190"/>
    </row>
    <row r="111647" spans="26:27">
      <c r="Z111647" s="190"/>
      <c r="AA111647" s="190"/>
    </row>
    <row r="111648" spans="26:27">
      <c r="Z111648" s="190"/>
      <c r="AA111648" s="190"/>
    </row>
    <row r="111649" spans="26:27">
      <c r="Z111649" s="190"/>
      <c r="AA111649" s="190"/>
    </row>
    <row r="111650" spans="26:27">
      <c r="Z111650" s="190"/>
      <c r="AA111650" s="190"/>
    </row>
    <row r="111651" spans="26:27">
      <c r="Z111651" s="190"/>
      <c r="AA111651" s="190"/>
    </row>
    <row r="111652" spans="26:27">
      <c r="Z111652" s="190"/>
      <c r="AA111652" s="190"/>
    </row>
    <row r="111653" spans="26:27">
      <c r="Z111653" s="190"/>
      <c r="AA111653" s="190"/>
    </row>
    <row r="111654" spans="26:27">
      <c r="Z111654" s="190"/>
      <c r="AA111654" s="190"/>
    </row>
    <row r="111655" spans="26:27">
      <c r="Z111655" s="190"/>
      <c r="AA111655" s="190"/>
    </row>
    <row r="111656" spans="26:27">
      <c r="Z111656" s="190"/>
      <c r="AA111656" s="190"/>
    </row>
    <row r="111657" spans="26:27">
      <c r="Z111657" s="190"/>
      <c r="AA111657" s="190"/>
    </row>
    <row r="111658" spans="26:27">
      <c r="Z111658" s="190"/>
      <c r="AA111658" s="190"/>
    </row>
    <row r="111659" spans="26:27">
      <c r="Z111659" s="190"/>
      <c r="AA111659" s="190"/>
    </row>
    <row r="111660" spans="26:27">
      <c r="Z111660" s="190"/>
      <c r="AA111660" s="190"/>
    </row>
    <row r="111661" spans="26:27">
      <c r="Z111661" s="190"/>
      <c r="AA111661" s="190"/>
    </row>
    <row r="111662" spans="26:27">
      <c r="Z111662" s="190"/>
      <c r="AA111662" s="190"/>
    </row>
    <row r="111663" spans="26:27">
      <c r="Z111663" s="190"/>
      <c r="AA111663" s="190"/>
    </row>
    <row r="111664" spans="26:27">
      <c r="Z111664" s="190"/>
      <c r="AA111664" s="190"/>
    </row>
    <row r="111665" spans="26:27">
      <c r="Z111665" s="190"/>
      <c r="AA111665" s="190"/>
    </row>
    <row r="111666" spans="26:27">
      <c r="Z111666" s="190"/>
      <c r="AA111666" s="190"/>
    </row>
    <row r="111667" spans="26:27">
      <c r="Z111667" s="190"/>
      <c r="AA111667" s="190"/>
    </row>
    <row r="111668" spans="26:27">
      <c r="Z111668" s="190"/>
      <c r="AA111668" s="190"/>
    </row>
    <row r="111669" spans="26:27">
      <c r="Z111669" s="190"/>
      <c r="AA111669" s="190"/>
    </row>
    <row r="111670" spans="26:27">
      <c r="Z111670" s="190"/>
      <c r="AA111670" s="190"/>
    </row>
    <row r="111671" spans="26:27">
      <c r="Z111671" s="190"/>
      <c r="AA111671" s="190"/>
    </row>
    <row r="111672" spans="26:27">
      <c r="Z111672" s="190"/>
      <c r="AA111672" s="190"/>
    </row>
    <row r="111673" spans="26:27">
      <c r="Z111673" s="190"/>
      <c r="AA111673" s="190"/>
    </row>
    <row r="111674" spans="26:27">
      <c r="Z111674" s="190"/>
      <c r="AA111674" s="190"/>
    </row>
    <row r="111675" spans="26:27">
      <c r="Z111675" s="190"/>
      <c r="AA111675" s="190"/>
    </row>
    <row r="111676" spans="26:27">
      <c r="Z111676" s="190"/>
      <c r="AA111676" s="190"/>
    </row>
    <row r="111677" spans="26:27">
      <c r="Z111677" s="190"/>
      <c r="AA111677" s="190"/>
    </row>
    <row r="111678" spans="26:27">
      <c r="Z111678" s="190"/>
      <c r="AA111678" s="190"/>
    </row>
    <row r="111679" spans="26:27">
      <c r="Z111679" s="190"/>
      <c r="AA111679" s="190"/>
    </row>
    <row r="111680" spans="26:27">
      <c r="Z111680" s="190"/>
      <c r="AA111680" s="190"/>
    </row>
    <row r="111681" spans="26:27">
      <c r="Z111681" s="190"/>
      <c r="AA111681" s="190"/>
    </row>
    <row r="111682" spans="26:27">
      <c r="Z111682" s="190"/>
      <c r="AA111682" s="190"/>
    </row>
    <row r="111683" spans="26:27">
      <c r="Z111683" s="190"/>
      <c r="AA111683" s="190"/>
    </row>
    <row r="111684" spans="26:27">
      <c r="Z111684" s="190"/>
      <c r="AA111684" s="190"/>
    </row>
    <row r="111685" spans="26:27">
      <c r="Z111685" s="190"/>
      <c r="AA111685" s="190"/>
    </row>
    <row r="111686" spans="26:27">
      <c r="Z111686" s="190"/>
      <c r="AA111686" s="190"/>
    </row>
    <row r="111687" spans="26:27">
      <c r="Z111687" s="190"/>
      <c r="AA111687" s="190"/>
    </row>
    <row r="111688" spans="26:27">
      <c r="Z111688" s="190"/>
      <c r="AA111688" s="190"/>
    </row>
    <row r="111689" spans="26:27">
      <c r="Z111689" s="190"/>
      <c r="AA111689" s="190"/>
    </row>
    <row r="111690" spans="26:27">
      <c r="Z111690" s="190"/>
      <c r="AA111690" s="190"/>
    </row>
    <row r="111691" spans="26:27">
      <c r="Z111691" s="190"/>
      <c r="AA111691" s="190"/>
    </row>
    <row r="111692" spans="26:27">
      <c r="Z111692" s="190"/>
      <c r="AA111692" s="190"/>
    </row>
    <row r="111693" spans="26:27">
      <c r="Z111693" s="190"/>
      <c r="AA111693" s="190"/>
    </row>
    <row r="111694" spans="26:27">
      <c r="Z111694" s="190"/>
      <c r="AA111694" s="190"/>
    </row>
    <row r="111695" spans="26:27">
      <c r="Z111695" s="190"/>
      <c r="AA111695" s="190"/>
    </row>
    <row r="111696" spans="26:27">
      <c r="Z111696" s="190"/>
      <c r="AA111696" s="190"/>
    </row>
    <row r="111697" spans="26:27">
      <c r="Z111697" s="190"/>
      <c r="AA111697" s="190"/>
    </row>
    <row r="111698" spans="26:27">
      <c r="Z111698" s="190"/>
      <c r="AA111698" s="190"/>
    </row>
    <row r="111699" spans="26:27">
      <c r="Z111699" s="190"/>
      <c r="AA111699" s="190"/>
    </row>
    <row r="111700" spans="26:27">
      <c r="Z111700" s="190"/>
      <c r="AA111700" s="190"/>
    </row>
    <row r="111701" spans="26:27">
      <c r="Z111701" s="190"/>
      <c r="AA111701" s="190"/>
    </row>
    <row r="111702" spans="26:27">
      <c r="Z111702" s="190"/>
      <c r="AA111702" s="190"/>
    </row>
    <row r="111703" spans="26:27">
      <c r="Z111703" s="190"/>
      <c r="AA111703" s="190"/>
    </row>
    <row r="111704" spans="26:27">
      <c r="Z111704" s="190"/>
      <c r="AA111704" s="190"/>
    </row>
    <row r="111705" spans="26:27">
      <c r="Z111705" s="190"/>
      <c r="AA111705" s="190"/>
    </row>
    <row r="111706" spans="26:27">
      <c r="Z111706" s="190"/>
      <c r="AA111706" s="190"/>
    </row>
    <row r="111707" spans="26:27">
      <c r="Z111707" s="190"/>
      <c r="AA111707" s="190"/>
    </row>
    <row r="111708" spans="26:27">
      <c r="Z111708" s="190"/>
      <c r="AA111708" s="190"/>
    </row>
    <row r="111709" spans="26:27">
      <c r="Z111709" s="190"/>
      <c r="AA111709" s="190"/>
    </row>
    <row r="111710" spans="26:27">
      <c r="Z111710" s="190"/>
      <c r="AA111710" s="190"/>
    </row>
    <row r="111711" spans="26:27">
      <c r="Z111711" s="190"/>
      <c r="AA111711" s="190"/>
    </row>
    <row r="111712" spans="26:27">
      <c r="Z111712" s="190"/>
      <c r="AA111712" s="190"/>
    </row>
    <row r="111713" spans="26:27">
      <c r="Z111713" s="190"/>
      <c r="AA111713" s="190"/>
    </row>
    <row r="111714" spans="26:27">
      <c r="Z111714" s="190"/>
      <c r="AA111714" s="190"/>
    </row>
    <row r="111715" spans="26:27">
      <c r="Z111715" s="190"/>
      <c r="AA111715" s="190"/>
    </row>
    <row r="111716" spans="26:27">
      <c r="Z111716" s="190"/>
      <c r="AA111716" s="190"/>
    </row>
    <row r="111717" spans="26:27">
      <c r="Z111717" s="190"/>
      <c r="AA111717" s="190"/>
    </row>
    <row r="111718" spans="26:27">
      <c r="Z111718" s="190"/>
      <c r="AA111718" s="190"/>
    </row>
    <row r="111719" spans="26:27">
      <c r="Z111719" s="190"/>
      <c r="AA111719" s="190"/>
    </row>
    <row r="111720" spans="26:27">
      <c r="Z111720" s="190"/>
      <c r="AA111720" s="190"/>
    </row>
    <row r="111721" spans="26:27">
      <c r="Z111721" s="190"/>
      <c r="AA111721" s="190"/>
    </row>
    <row r="111722" spans="26:27">
      <c r="Z111722" s="190"/>
      <c r="AA111722" s="190"/>
    </row>
    <row r="111723" spans="26:27">
      <c r="Z111723" s="190"/>
      <c r="AA111723" s="190"/>
    </row>
    <row r="111724" spans="26:27">
      <c r="Z111724" s="190"/>
      <c r="AA111724" s="190"/>
    </row>
    <row r="111725" spans="26:27">
      <c r="Z111725" s="190"/>
      <c r="AA111725" s="190"/>
    </row>
    <row r="111726" spans="26:27">
      <c r="Z111726" s="190"/>
      <c r="AA111726" s="190"/>
    </row>
    <row r="111727" spans="26:27">
      <c r="Z111727" s="190"/>
      <c r="AA111727" s="190"/>
    </row>
    <row r="111728" spans="26:27">
      <c r="Z111728" s="190"/>
      <c r="AA111728" s="190"/>
    </row>
    <row r="111729" spans="26:27">
      <c r="Z111729" s="190"/>
      <c r="AA111729" s="190"/>
    </row>
    <row r="111730" spans="26:27">
      <c r="Z111730" s="190"/>
      <c r="AA111730" s="190"/>
    </row>
    <row r="111731" spans="26:27">
      <c r="Z111731" s="190"/>
      <c r="AA111731" s="190"/>
    </row>
    <row r="111732" spans="26:27">
      <c r="Z111732" s="190"/>
      <c r="AA111732" s="190"/>
    </row>
    <row r="111733" spans="26:27">
      <c r="Z111733" s="190"/>
      <c r="AA111733" s="190"/>
    </row>
    <row r="111734" spans="26:27">
      <c r="Z111734" s="190"/>
      <c r="AA111734" s="190"/>
    </row>
    <row r="111735" spans="26:27">
      <c r="Z111735" s="190"/>
      <c r="AA111735" s="190"/>
    </row>
    <row r="111736" spans="26:27">
      <c r="Z111736" s="190"/>
      <c r="AA111736" s="190"/>
    </row>
    <row r="111737" spans="26:27">
      <c r="Z111737" s="190"/>
      <c r="AA111737" s="190"/>
    </row>
    <row r="111738" spans="26:27">
      <c r="Z111738" s="190"/>
      <c r="AA111738" s="190"/>
    </row>
    <row r="111739" spans="26:27">
      <c r="Z111739" s="190"/>
      <c r="AA111739" s="190"/>
    </row>
    <row r="111740" spans="26:27">
      <c r="Z111740" s="190"/>
      <c r="AA111740" s="190"/>
    </row>
    <row r="111741" spans="26:27">
      <c r="Z111741" s="190"/>
      <c r="AA111741" s="190"/>
    </row>
    <row r="111742" spans="26:27">
      <c r="Z111742" s="190"/>
      <c r="AA111742" s="190"/>
    </row>
    <row r="111743" spans="26:27">
      <c r="Z111743" s="190"/>
      <c r="AA111743" s="190"/>
    </row>
    <row r="111744" spans="26:27">
      <c r="Z111744" s="190"/>
      <c r="AA111744" s="190"/>
    </row>
    <row r="111745" spans="26:27">
      <c r="Z111745" s="190"/>
      <c r="AA111745" s="190"/>
    </row>
    <row r="111746" spans="26:27">
      <c r="Z111746" s="190"/>
      <c r="AA111746" s="190"/>
    </row>
    <row r="111747" spans="26:27">
      <c r="Z111747" s="190"/>
      <c r="AA111747" s="190"/>
    </row>
    <row r="111748" spans="26:27">
      <c r="Z111748" s="190"/>
      <c r="AA111748" s="190"/>
    </row>
    <row r="111749" spans="26:27">
      <c r="Z111749" s="190"/>
      <c r="AA111749" s="190"/>
    </row>
    <row r="111750" spans="26:27">
      <c r="Z111750" s="190"/>
      <c r="AA111750" s="190"/>
    </row>
    <row r="111751" spans="26:27">
      <c r="Z111751" s="190"/>
      <c r="AA111751" s="190"/>
    </row>
    <row r="111752" spans="26:27">
      <c r="Z111752" s="190"/>
      <c r="AA111752" s="190"/>
    </row>
    <row r="111753" spans="26:27">
      <c r="Z111753" s="190"/>
      <c r="AA111753" s="190"/>
    </row>
    <row r="111754" spans="26:27">
      <c r="Z111754" s="190"/>
      <c r="AA111754" s="190"/>
    </row>
    <row r="111755" spans="26:27">
      <c r="Z111755" s="190"/>
      <c r="AA111755" s="190"/>
    </row>
    <row r="111756" spans="26:27">
      <c r="Z111756" s="190"/>
      <c r="AA111756" s="190"/>
    </row>
    <row r="111757" spans="26:27">
      <c r="Z111757" s="190"/>
      <c r="AA111757" s="190"/>
    </row>
    <row r="111758" spans="26:27">
      <c r="Z111758" s="190"/>
      <c r="AA111758" s="190"/>
    </row>
    <row r="111759" spans="26:27">
      <c r="Z111759" s="190"/>
      <c r="AA111759" s="190"/>
    </row>
    <row r="111760" spans="26:27">
      <c r="Z111760" s="190"/>
      <c r="AA111760" s="190"/>
    </row>
    <row r="111761" spans="26:27">
      <c r="Z111761" s="190"/>
      <c r="AA111761" s="190"/>
    </row>
    <row r="111762" spans="26:27">
      <c r="Z111762" s="190"/>
      <c r="AA111762" s="190"/>
    </row>
    <row r="111763" spans="26:27">
      <c r="Z111763" s="190"/>
      <c r="AA111763" s="190"/>
    </row>
    <row r="111764" spans="26:27">
      <c r="Z111764" s="190"/>
      <c r="AA111764" s="190"/>
    </row>
    <row r="111765" spans="26:27">
      <c r="Z111765" s="190"/>
      <c r="AA111765" s="190"/>
    </row>
    <row r="111766" spans="26:27">
      <c r="Z111766" s="190"/>
      <c r="AA111766" s="190"/>
    </row>
    <row r="111767" spans="26:27">
      <c r="Z111767" s="190"/>
      <c r="AA111767" s="190"/>
    </row>
    <row r="111768" spans="26:27">
      <c r="Z111768" s="190"/>
      <c r="AA111768" s="190"/>
    </row>
    <row r="111769" spans="26:27">
      <c r="Z111769" s="190"/>
      <c r="AA111769" s="190"/>
    </row>
    <row r="111770" spans="26:27">
      <c r="Z111770" s="190"/>
      <c r="AA111770" s="190"/>
    </row>
    <row r="111771" spans="26:27">
      <c r="Z111771" s="190"/>
      <c r="AA111771" s="190"/>
    </row>
    <row r="111772" spans="26:27">
      <c r="Z111772" s="190"/>
      <c r="AA111772" s="190"/>
    </row>
    <row r="111773" spans="26:27">
      <c r="Z111773" s="190"/>
      <c r="AA111773" s="190"/>
    </row>
    <row r="111774" spans="26:27">
      <c r="Z111774" s="190"/>
      <c r="AA111774" s="190"/>
    </row>
    <row r="111775" spans="26:27">
      <c r="Z111775" s="190"/>
      <c r="AA111775" s="190"/>
    </row>
    <row r="111776" spans="26:27">
      <c r="Z111776" s="190"/>
      <c r="AA111776" s="190"/>
    </row>
    <row r="111777" spans="26:27">
      <c r="Z111777" s="190"/>
      <c r="AA111777" s="190"/>
    </row>
    <row r="111778" spans="26:27">
      <c r="Z111778" s="190"/>
      <c r="AA111778" s="190"/>
    </row>
    <row r="111779" spans="26:27">
      <c r="Z111779" s="190"/>
      <c r="AA111779" s="190"/>
    </row>
    <row r="111780" spans="26:27">
      <c r="Z111780" s="190"/>
      <c r="AA111780" s="190"/>
    </row>
    <row r="111781" spans="26:27">
      <c r="Z111781" s="190"/>
      <c r="AA111781" s="190"/>
    </row>
    <row r="111782" spans="26:27">
      <c r="Z111782" s="190"/>
      <c r="AA111782" s="190"/>
    </row>
    <row r="111783" spans="26:27">
      <c r="Z111783" s="190"/>
      <c r="AA111783" s="190"/>
    </row>
    <row r="111784" spans="26:27">
      <c r="Z111784" s="190"/>
      <c r="AA111784" s="190"/>
    </row>
    <row r="111785" spans="26:27">
      <c r="Z111785" s="190"/>
      <c r="AA111785" s="190"/>
    </row>
    <row r="111786" spans="26:27">
      <c r="Z111786" s="190"/>
      <c r="AA111786" s="190"/>
    </row>
    <row r="111787" spans="26:27">
      <c r="Z111787" s="190"/>
      <c r="AA111787" s="190"/>
    </row>
    <row r="111788" spans="26:27">
      <c r="Z111788" s="190"/>
      <c r="AA111788" s="190"/>
    </row>
    <row r="111789" spans="26:27">
      <c r="Z111789" s="190"/>
      <c r="AA111789" s="190"/>
    </row>
    <row r="111790" spans="26:27">
      <c r="Z111790" s="190"/>
      <c r="AA111790" s="190"/>
    </row>
    <row r="111791" spans="26:27">
      <c r="Z111791" s="190"/>
      <c r="AA111791" s="190"/>
    </row>
    <row r="111792" spans="26:27">
      <c r="Z111792" s="190"/>
      <c r="AA111792" s="190"/>
    </row>
    <row r="111793" spans="26:27">
      <c r="Z111793" s="190"/>
      <c r="AA111793" s="190"/>
    </row>
    <row r="111794" spans="26:27">
      <c r="Z111794" s="190"/>
      <c r="AA111794" s="190"/>
    </row>
    <row r="111795" spans="26:27">
      <c r="Z111795" s="190"/>
      <c r="AA111795" s="190"/>
    </row>
    <row r="111796" spans="26:27">
      <c r="Z111796" s="190"/>
      <c r="AA111796" s="190"/>
    </row>
    <row r="111797" spans="26:27">
      <c r="Z111797" s="190"/>
      <c r="AA111797" s="190"/>
    </row>
    <row r="111798" spans="26:27">
      <c r="Z111798" s="190"/>
      <c r="AA111798" s="190"/>
    </row>
    <row r="111799" spans="26:27">
      <c r="Z111799" s="190"/>
      <c r="AA111799" s="190"/>
    </row>
    <row r="111800" spans="26:27">
      <c r="Z111800" s="190"/>
      <c r="AA111800" s="190"/>
    </row>
    <row r="111801" spans="26:27">
      <c r="Z111801" s="190"/>
      <c r="AA111801" s="190"/>
    </row>
    <row r="111802" spans="26:27">
      <c r="Z111802" s="190"/>
      <c r="AA111802" s="190"/>
    </row>
    <row r="111803" spans="26:27">
      <c r="Z111803" s="190"/>
      <c r="AA111803" s="190"/>
    </row>
    <row r="111804" spans="26:27">
      <c r="Z111804" s="190"/>
      <c r="AA111804" s="190"/>
    </row>
    <row r="111805" spans="26:27">
      <c r="Z111805" s="190"/>
      <c r="AA111805" s="190"/>
    </row>
    <row r="111806" spans="26:27">
      <c r="Z111806" s="190"/>
      <c r="AA111806" s="190"/>
    </row>
    <row r="111807" spans="26:27">
      <c r="Z111807" s="190"/>
      <c r="AA111807" s="190"/>
    </row>
    <row r="111808" spans="26:27">
      <c r="Z111808" s="190"/>
      <c r="AA111808" s="190"/>
    </row>
    <row r="111809" spans="26:27">
      <c r="Z111809" s="190"/>
      <c r="AA111809" s="190"/>
    </row>
    <row r="111810" spans="26:27">
      <c r="Z111810" s="190"/>
      <c r="AA111810" s="190"/>
    </row>
    <row r="111811" spans="26:27">
      <c r="Z111811" s="190"/>
      <c r="AA111811" s="190"/>
    </row>
    <row r="111812" spans="26:27">
      <c r="Z111812" s="190"/>
      <c r="AA111812" s="190"/>
    </row>
    <row r="111813" spans="26:27">
      <c r="Z111813" s="190"/>
      <c r="AA111813" s="190"/>
    </row>
    <row r="111814" spans="26:27">
      <c r="Z111814" s="190"/>
      <c r="AA111814" s="190"/>
    </row>
    <row r="111815" spans="26:27">
      <c r="Z111815" s="190"/>
      <c r="AA111815" s="190"/>
    </row>
    <row r="111816" spans="26:27">
      <c r="Z111816" s="190"/>
      <c r="AA111816" s="190"/>
    </row>
    <row r="111817" spans="26:27">
      <c r="Z111817" s="190"/>
      <c r="AA111817" s="190"/>
    </row>
    <row r="111818" spans="26:27">
      <c r="Z111818" s="190"/>
      <c r="AA111818" s="190"/>
    </row>
    <row r="111819" spans="26:27">
      <c r="Z111819" s="190"/>
      <c r="AA111819" s="190"/>
    </row>
    <row r="111820" spans="26:27">
      <c r="Z111820" s="190"/>
      <c r="AA111820" s="190"/>
    </row>
    <row r="111821" spans="26:27">
      <c r="Z111821" s="190"/>
      <c r="AA111821" s="190"/>
    </row>
    <row r="111822" spans="26:27">
      <c r="Z111822" s="190"/>
      <c r="AA111822" s="190"/>
    </row>
    <row r="111823" spans="26:27">
      <c r="Z111823" s="190"/>
      <c r="AA111823" s="190"/>
    </row>
    <row r="111824" spans="26:27">
      <c r="Z111824" s="190"/>
      <c r="AA111824" s="190"/>
    </row>
    <row r="111825" spans="26:27">
      <c r="Z111825" s="190"/>
      <c r="AA111825" s="190"/>
    </row>
    <row r="111826" spans="26:27">
      <c r="Z111826" s="190"/>
      <c r="AA111826" s="190"/>
    </row>
    <row r="111827" spans="26:27">
      <c r="Z111827" s="190"/>
      <c r="AA111827" s="190"/>
    </row>
    <row r="111828" spans="26:27">
      <c r="Z111828" s="190"/>
      <c r="AA111828" s="190"/>
    </row>
    <row r="111829" spans="26:27">
      <c r="Z111829" s="190"/>
      <c r="AA111829" s="190"/>
    </row>
    <row r="111830" spans="26:27">
      <c r="Z111830" s="190"/>
      <c r="AA111830" s="190"/>
    </row>
    <row r="111831" spans="26:27">
      <c r="Z111831" s="190"/>
      <c r="AA111831" s="190"/>
    </row>
    <row r="111832" spans="26:27">
      <c r="Z111832" s="190"/>
      <c r="AA111832" s="190"/>
    </row>
    <row r="111833" spans="26:27">
      <c r="Z111833" s="190"/>
      <c r="AA111833" s="190"/>
    </row>
    <row r="111834" spans="26:27">
      <c r="Z111834" s="190"/>
      <c r="AA111834" s="190"/>
    </row>
    <row r="111835" spans="26:27">
      <c r="Z111835" s="190"/>
      <c r="AA111835" s="190"/>
    </row>
    <row r="111836" spans="26:27">
      <c r="Z111836" s="190"/>
      <c r="AA111836" s="190"/>
    </row>
    <row r="111837" spans="26:27">
      <c r="Z111837" s="190"/>
      <c r="AA111837" s="190"/>
    </row>
    <row r="111838" spans="26:27">
      <c r="Z111838" s="190"/>
      <c r="AA111838" s="190"/>
    </row>
    <row r="111839" spans="26:27">
      <c r="Z111839" s="190"/>
      <c r="AA111839" s="190"/>
    </row>
    <row r="111840" spans="26:27">
      <c r="Z111840" s="190"/>
      <c r="AA111840" s="190"/>
    </row>
    <row r="111841" spans="26:27">
      <c r="Z111841" s="190"/>
      <c r="AA111841" s="190"/>
    </row>
    <row r="111842" spans="26:27">
      <c r="Z111842" s="190"/>
      <c r="AA111842" s="190"/>
    </row>
    <row r="111843" spans="26:27">
      <c r="Z111843" s="190"/>
      <c r="AA111843" s="190"/>
    </row>
    <row r="111844" spans="26:27">
      <c r="Z111844" s="190"/>
      <c r="AA111844" s="190"/>
    </row>
    <row r="111845" spans="26:27">
      <c r="Z111845" s="190"/>
      <c r="AA111845" s="190"/>
    </row>
    <row r="111846" spans="26:27">
      <c r="Z111846" s="190"/>
      <c r="AA111846" s="190"/>
    </row>
    <row r="111847" spans="26:27">
      <c r="Z111847" s="190"/>
      <c r="AA111847" s="190"/>
    </row>
    <row r="111848" spans="26:27">
      <c r="Z111848" s="190"/>
      <c r="AA111848" s="190"/>
    </row>
    <row r="111849" spans="26:27">
      <c r="Z111849" s="190"/>
      <c r="AA111849" s="190"/>
    </row>
    <row r="111850" spans="26:27">
      <c r="Z111850" s="190"/>
      <c r="AA111850" s="190"/>
    </row>
    <row r="111851" spans="26:27">
      <c r="Z111851" s="190"/>
      <c r="AA111851" s="190"/>
    </row>
    <row r="111852" spans="26:27">
      <c r="Z111852" s="190"/>
      <c r="AA111852" s="190"/>
    </row>
    <row r="111853" spans="26:27">
      <c r="Z111853" s="190"/>
      <c r="AA111853" s="190"/>
    </row>
    <row r="111854" spans="26:27">
      <c r="Z111854" s="190"/>
      <c r="AA111854" s="190"/>
    </row>
    <row r="111855" spans="26:27">
      <c r="Z111855" s="190"/>
      <c r="AA111855" s="190"/>
    </row>
    <row r="111856" spans="26:27">
      <c r="Z111856" s="190"/>
      <c r="AA111856" s="190"/>
    </row>
    <row r="111857" spans="26:27">
      <c r="Z111857" s="190"/>
      <c r="AA111857" s="190"/>
    </row>
    <row r="111858" spans="26:27">
      <c r="Z111858" s="190"/>
      <c r="AA111858" s="190"/>
    </row>
    <row r="111859" spans="26:27">
      <c r="Z111859" s="190"/>
      <c r="AA111859" s="190"/>
    </row>
    <row r="111860" spans="26:27">
      <c r="Z111860" s="190"/>
      <c r="AA111860" s="190"/>
    </row>
    <row r="111861" spans="26:27">
      <c r="Z111861" s="190"/>
      <c r="AA111861" s="190"/>
    </row>
    <row r="111862" spans="26:27">
      <c r="Z111862" s="190"/>
      <c r="AA111862" s="190"/>
    </row>
    <row r="111863" spans="26:27">
      <c r="Z111863" s="190"/>
      <c r="AA111863" s="190"/>
    </row>
    <row r="111864" spans="26:27">
      <c r="Z111864" s="190"/>
      <c r="AA111864" s="190"/>
    </row>
    <row r="111865" spans="26:27">
      <c r="Z111865" s="190"/>
      <c r="AA111865" s="190"/>
    </row>
    <row r="111866" spans="26:27">
      <c r="Z111866" s="190"/>
      <c r="AA111866" s="190"/>
    </row>
    <row r="111867" spans="26:27">
      <c r="Z111867" s="190"/>
      <c r="AA111867" s="190"/>
    </row>
    <row r="111868" spans="26:27">
      <c r="Z111868" s="190"/>
      <c r="AA111868" s="190"/>
    </row>
    <row r="111869" spans="26:27">
      <c r="Z111869" s="190"/>
      <c r="AA111869" s="190"/>
    </row>
    <row r="111870" spans="26:27">
      <c r="Z111870" s="190"/>
      <c r="AA111870" s="190"/>
    </row>
    <row r="111871" spans="26:27">
      <c r="Z111871" s="190"/>
      <c r="AA111871" s="190"/>
    </row>
    <row r="111872" spans="26:27">
      <c r="Z111872" s="190"/>
      <c r="AA111872" s="190"/>
    </row>
    <row r="111873" spans="26:27">
      <c r="Z111873" s="190"/>
      <c r="AA111873" s="190"/>
    </row>
    <row r="111874" spans="26:27">
      <c r="Z111874" s="190"/>
      <c r="AA111874" s="190"/>
    </row>
    <row r="111875" spans="26:27">
      <c r="Z111875" s="190"/>
      <c r="AA111875" s="190"/>
    </row>
    <row r="111876" spans="26:27">
      <c r="Z111876" s="190"/>
      <c r="AA111876" s="190"/>
    </row>
    <row r="111877" spans="26:27">
      <c r="Z111877" s="190"/>
      <c r="AA111877" s="190"/>
    </row>
    <row r="111878" spans="26:27">
      <c r="Z111878" s="190"/>
      <c r="AA111878" s="190"/>
    </row>
    <row r="111879" spans="26:27">
      <c r="Z111879" s="190"/>
      <c r="AA111879" s="190"/>
    </row>
    <row r="111880" spans="26:27">
      <c r="Z111880" s="190"/>
      <c r="AA111880" s="190"/>
    </row>
    <row r="111881" spans="26:27">
      <c r="Z111881" s="190"/>
      <c r="AA111881" s="190"/>
    </row>
    <row r="111882" spans="26:27">
      <c r="Z111882" s="190"/>
      <c r="AA111882" s="190"/>
    </row>
    <row r="111883" spans="26:27">
      <c r="Z111883" s="190"/>
      <c r="AA111883" s="190"/>
    </row>
    <row r="111884" spans="26:27">
      <c r="Z111884" s="190"/>
      <c r="AA111884" s="190"/>
    </row>
    <row r="111885" spans="26:27">
      <c r="Z111885" s="190"/>
      <c r="AA111885" s="190"/>
    </row>
    <row r="111886" spans="26:27">
      <c r="Z111886" s="190"/>
      <c r="AA111886" s="190"/>
    </row>
    <row r="111887" spans="26:27">
      <c r="Z111887" s="190"/>
      <c r="AA111887" s="190"/>
    </row>
    <row r="111888" spans="26:27">
      <c r="Z111888" s="190"/>
      <c r="AA111888" s="190"/>
    </row>
    <row r="111889" spans="26:27">
      <c r="Z111889" s="190"/>
      <c r="AA111889" s="190"/>
    </row>
    <row r="111890" spans="26:27">
      <c r="Z111890" s="190"/>
      <c r="AA111890" s="190"/>
    </row>
    <row r="111891" spans="26:27">
      <c r="Z111891" s="190"/>
      <c r="AA111891" s="190"/>
    </row>
    <row r="111892" spans="26:27">
      <c r="Z111892" s="190"/>
      <c r="AA111892" s="190"/>
    </row>
    <row r="111893" spans="26:27">
      <c r="Z111893" s="190"/>
      <c r="AA111893" s="190"/>
    </row>
    <row r="111894" spans="26:27">
      <c r="Z111894" s="190"/>
      <c r="AA111894" s="190"/>
    </row>
    <row r="111895" spans="26:27">
      <c r="Z111895" s="190"/>
      <c r="AA111895" s="190"/>
    </row>
    <row r="111896" spans="26:27">
      <c r="Z111896" s="190"/>
      <c r="AA111896" s="190"/>
    </row>
    <row r="111897" spans="26:27">
      <c r="Z111897" s="190"/>
      <c r="AA111897" s="190"/>
    </row>
    <row r="111898" spans="26:27">
      <c r="Z111898" s="190"/>
      <c r="AA111898" s="190"/>
    </row>
    <row r="111899" spans="26:27">
      <c r="Z111899" s="190"/>
      <c r="AA111899" s="190"/>
    </row>
    <row r="111900" spans="26:27">
      <c r="Z111900" s="190"/>
      <c r="AA111900" s="190"/>
    </row>
    <row r="111901" spans="26:27">
      <c r="Z111901" s="190"/>
      <c r="AA111901" s="190"/>
    </row>
    <row r="111902" spans="26:27">
      <c r="Z111902" s="190"/>
      <c r="AA111902" s="190"/>
    </row>
    <row r="111903" spans="26:27">
      <c r="Z111903" s="190"/>
      <c r="AA111903" s="190"/>
    </row>
    <row r="111904" spans="26:27">
      <c r="Z111904" s="190"/>
      <c r="AA111904" s="190"/>
    </row>
    <row r="111905" spans="26:27">
      <c r="Z111905" s="190"/>
      <c r="AA111905" s="190"/>
    </row>
    <row r="111906" spans="26:27">
      <c r="Z111906" s="190"/>
      <c r="AA111906" s="190"/>
    </row>
    <row r="111907" spans="26:27">
      <c r="Z111907" s="190"/>
      <c r="AA111907" s="190"/>
    </row>
    <row r="111908" spans="26:27">
      <c r="Z111908" s="190"/>
      <c r="AA111908" s="190"/>
    </row>
    <row r="111909" spans="26:27">
      <c r="Z111909" s="190"/>
      <c r="AA111909" s="190"/>
    </row>
    <row r="111910" spans="26:27">
      <c r="Z111910" s="190"/>
      <c r="AA111910" s="190"/>
    </row>
    <row r="111911" spans="26:27">
      <c r="Z111911" s="190"/>
      <c r="AA111911" s="190"/>
    </row>
    <row r="111912" spans="26:27">
      <c r="Z111912" s="190"/>
      <c r="AA111912" s="190"/>
    </row>
    <row r="111913" spans="26:27">
      <c r="Z111913" s="190"/>
      <c r="AA111913" s="190"/>
    </row>
    <row r="111914" spans="26:27">
      <c r="Z111914" s="190"/>
      <c r="AA111914" s="190"/>
    </row>
    <row r="111915" spans="26:27">
      <c r="Z111915" s="190"/>
      <c r="AA111915" s="190"/>
    </row>
    <row r="111916" spans="26:27">
      <c r="Z111916" s="190"/>
      <c r="AA111916" s="190"/>
    </row>
    <row r="111917" spans="26:27">
      <c r="Z111917" s="190"/>
      <c r="AA111917" s="190"/>
    </row>
    <row r="111918" spans="26:27">
      <c r="Z111918" s="190"/>
      <c r="AA111918" s="190"/>
    </row>
    <row r="111919" spans="26:27">
      <c r="Z111919" s="190"/>
      <c r="AA111919" s="190"/>
    </row>
    <row r="111920" spans="26:27">
      <c r="Z111920" s="190"/>
      <c r="AA111920" s="190"/>
    </row>
    <row r="111921" spans="26:27">
      <c r="Z111921" s="190"/>
      <c r="AA111921" s="190"/>
    </row>
    <row r="111922" spans="26:27">
      <c r="Z111922" s="190"/>
      <c r="AA111922" s="190"/>
    </row>
    <row r="111923" spans="26:27">
      <c r="Z111923" s="190"/>
      <c r="AA111923" s="190"/>
    </row>
    <row r="111924" spans="26:27">
      <c r="Z111924" s="190"/>
      <c r="AA111924" s="190"/>
    </row>
    <row r="111925" spans="26:27">
      <c r="Z111925" s="190"/>
      <c r="AA111925" s="190"/>
    </row>
    <row r="111926" spans="26:27">
      <c r="Z111926" s="190"/>
      <c r="AA111926" s="190"/>
    </row>
    <row r="111927" spans="26:27">
      <c r="Z111927" s="190"/>
      <c r="AA111927" s="190"/>
    </row>
    <row r="111928" spans="26:27">
      <c r="Z111928" s="190"/>
      <c r="AA111928" s="190"/>
    </row>
    <row r="111929" spans="26:27">
      <c r="Z111929" s="190"/>
      <c r="AA111929" s="190"/>
    </row>
    <row r="111930" spans="26:27">
      <c r="Z111930" s="190"/>
      <c r="AA111930" s="190"/>
    </row>
    <row r="111931" spans="26:27">
      <c r="Z111931" s="190"/>
      <c r="AA111931" s="190"/>
    </row>
    <row r="111932" spans="26:27">
      <c r="Z111932" s="190"/>
      <c r="AA111932" s="190"/>
    </row>
    <row r="111933" spans="26:27">
      <c r="Z111933" s="190"/>
      <c r="AA111933" s="190"/>
    </row>
    <row r="111934" spans="26:27">
      <c r="Z111934" s="190"/>
      <c r="AA111934" s="190"/>
    </row>
    <row r="111935" spans="26:27">
      <c r="Z111935" s="190"/>
      <c r="AA111935" s="190"/>
    </row>
    <row r="111936" spans="26:27">
      <c r="Z111936" s="190"/>
      <c r="AA111936" s="190"/>
    </row>
    <row r="111937" spans="26:27">
      <c r="Z111937" s="190"/>
      <c r="AA111937" s="190"/>
    </row>
    <row r="111938" spans="26:27">
      <c r="Z111938" s="190"/>
      <c r="AA111938" s="190"/>
    </row>
    <row r="111939" spans="26:27">
      <c r="Z111939" s="190"/>
      <c r="AA111939" s="190"/>
    </row>
    <row r="111940" spans="26:27">
      <c r="Z111940" s="190"/>
      <c r="AA111940" s="190"/>
    </row>
    <row r="111941" spans="26:27">
      <c r="Z111941" s="190"/>
      <c r="AA111941" s="190"/>
    </row>
    <row r="111942" spans="26:27">
      <c r="Z111942" s="190"/>
      <c r="AA111942" s="190"/>
    </row>
    <row r="111943" spans="26:27">
      <c r="Z111943" s="190"/>
      <c r="AA111943" s="190"/>
    </row>
    <row r="111944" spans="26:27">
      <c r="Z111944" s="190"/>
      <c r="AA111944" s="190"/>
    </row>
    <row r="111945" spans="26:27">
      <c r="Z111945" s="190"/>
      <c r="AA111945" s="190"/>
    </row>
    <row r="111946" spans="26:27">
      <c r="Z111946" s="190"/>
      <c r="AA111946" s="190"/>
    </row>
    <row r="111947" spans="26:27">
      <c r="Z111947" s="190"/>
      <c r="AA111947" s="190"/>
    </row>
    <row r="111948" spans="26:27">
      <c r="Z111948" s="190"/>
      <c r="AA111948" s="190"/>
    </row>
    <row r="111949" spans="26:27">
      <c r="Z111949" s="190"/>
      <c r="AA111949" s="190"/>
    </row>
    <row r="111950" spans="26:27">
      <c r="Z111950" s="190"/>
      <c r="AA111950" s="190"/>
    </row>
    <row r="111951" spans="26:27">
      <c r="Z111951" s="190"/>
      <c r="AA111951" s="190"/>
    </row>
    <row r="111952" spans="26:27">
      <c r="Z111952" s="190"/>
      <c r="AA111952" s="190"/>
    </row>
    <row r="111953" spans="26:27">
      <c r="Z111953" s="190"/>
      <c r="AA111953" s="190"/>
    </row>
    <row r="111954" spans="26:27">
      <c r="Z111954" s="190"/>
      <c r="AA111954" s="190"/>
    </row>
    <row r="111955" spans="26:27">
      <c r="Z111955" s="190"/>
      <c r="AA111955" s="190"/>
    </row>
    <row r="111956" spans="26:27">
      <c r="Z111956" s="190"/>
      <c r="AA111956" s="190"/>
    </row>
    <row r="111957" spans="26:27">
      <c r="Z111957" s="190"/>
      <c r="AA111957" s="190"/>
    </row>
    <row r="111958" spans="26:27">
      <c r="Z111958" s="190"/>
      <c r="AA111958" s="190"/>
    </row>
    <row r="111959" spans="26:27">
      <c r="Z111959" s="190"/>
      <c r="AA111959" s="190"/>
    </row>
    <row r="111960" spans="26:27">
      <c r="Z111960" s="190"/>
      <c r="AA111960" s="190"/>
    </row>
    <row r="111961" spans="26:27">
      <c r="Z111961" s="190"/>
      <c r="AA111961" s="190"/>
    </row>
    <row r="111962" spans="26:27">
      <c r="Z111962" s="190"/>
      <c r="AA111962" s="190"/>
    </row>
    <row r="111963" spans="26:27">
      <c r="Z111963" s="190"/>
      <c r="AA111963" s="190"/>
    </row>
    <row r="111964" spans="26:27">
      <c r="Z111964" s="190"/>
      <c r="AA111964" s="190"/>
    </row>
    <row r="111965" spans="26:27">
      <c r="Z111965" s="190"/>
      <c r="AA111965" s="190"/>
    </row>
    <row r="111966" spans="26:27">
      <c r="Z111966" s="190"/>
      <c r="AA111966" s="190"/>
    </row>
    <row r="111967" spans="26:27">
      <c r="Z111967" s="190"/>
      <c r="AA111967" s="190"/>
    </row>
    <row r="111968" spans="26:27">
      <c r="Z111968" s="190"/>
      <c r="AA111968" s="190"/>
    </row>
    <row r="111969" spans="26:27">
      <c r="Z111969" s="190"/>
      <c r="AA111969" s="190"/>
    </row>
    <row r="111970" spans="26:27">
      <c r="Z111970" s="190"/>
      <c r="AA111970" s="190"/>
    </row>
    <row r="111971" spans="26:27">
      <c r="Z111971" s="190"/>
      <c r="AA111971" s="190"/>
    </row>
    <row r="111972" spans="26:27">
      <c r="Z111972" s="190"/>
      <c r="AA111972" s="190"/>
    </row>
    <row r="111973" spans="26:27">
      <c r="Z111973" s="190"/>
      <c r="AA111973" s="190"/>
    </row>
    <row r="111974" spans="26:27">
      <c r="Z111974" s="190"/>
      <c r="AA111974" s="190"/>
    </row>
    <row r="111975" spans="26:27">
      <c r="Z111975" s="190"/>
      <c r="AA111975" s="190"/>
    </row>
    <row r="111976" spans="26:27">
      <c r="Z111976" s="190"/>
      <c r="AA111976" s="190"/>
    </row>
    <row r="111977" spans="26:27">
      <c r="Z111977" s="190"/>
      <c r="AA111977" s="190"/>
    </row>
    <row r="111978" spans="26:27">
      <c r="Z111978" s="190"/>
      <c r="AA111978" s="190"/>
    </row>
    <row r="111979" spans="26:27">
      <c r="Z111979" s="190"/>
      <c r="AA111979" s="190"/>
    </row>
    <row r="111980" spans="26:27">
      <c r="Z111980" s="190"/>
      <c r="AA111980" s="190"/>
    </row>
    <row r="111981" spans="26:27">
      <c r="Z111981" s="190"/>
      <c r="AA111981" s="190"/>
    </row>
    <row r="111982" spans="26:27">
      <c r="Z111982" s="190"/>
      <c r="AA111982" s="190"/>
    </row>
    <row r="111983" spans="26:27">
      <c r="Z111983" s="190"/>
      <c r="AA111983" s="190"/>
    </row>
    <row r="111984" spans="26:27">
      <c r="Z111984" s="190"/>
      <c r="AA111984" s="190"/>
    </row>
    <row r="111985" spans="26:27">
      <c r="Z111985" s="190"/>
      <c r="AA111985" s="190"/>
    </row>
    <row r="111986" spans="26:27">
      <c r="Z111986" s="190"/>
      <c r="AA111986" s="190"/>
    </row>
    <row r="111987" spans="26:27">
      <c r="Z111987" s="190"/>
      <c r="AA111987" s="190"/>
    </row>
    <row r="111988" spans="26:27">
      <c r="Z111988" s="190"/>
      <c r="AA111988" s="190"/>
    </row>
    <row r="111989" spans="26:27">
      <c r="Z111989" s="190"/>
      <c r="AA111989" s="190"/>
    </row>
    <row r="111990" spans="26:27">
      <c r="Z111990" s="190"/>
      <c r="AA111990" s="190"/>
    </row>
    <row r="111991" spans="26:27">
      <c r="Z111991" s="190"/>
      <c r="AA111991" s="190"/>
    </row>
    <row r="111992" spans="26:27">
      <c r="Z111992" s="190"/>
      <c r="AA111992" s="190"/>
    </row>
    <row r="111993" spans="26:27">
      <c r="Z111993" s="190"/>
      <c r="AA111993" s="190"/>
    </row>
    <row r="111994" spans="26:27">
      <c r="Z111994" s="190"/>
      <c r="AA111994" s="190"/>
    </row>
    <row r="111995" spans="26:27">
      <c r="Z111995" s="190"/>
      <c r="AA111995" s="190"/>
    </row>
    <row r="111996" spans="26:27">
      <c r="Z111996" s="190"/>
      <c r="AA111996" s="190"/>
    </row>
    <row r="111997" spans="26:27">
      <c r="Z111997" s="190"/>
      <c r="AA111997" s="190"/>
    </row>
    <row r="111998" spans="26:27">
      <c r="Z111998" s="190"/>
      <c r="AA111998" s="190"/>
    </row>
    <row r="111999" spans="26:27">
      <c r="Z111999" s="190"/>
      <c r="AA111999" s="190"/>
    </row>
    <row r="112000" spans="26:27">
      <c r="Z112000" s="190"/>
      <c r="AA112000" s="190"/>
    </row>
    <row r="112001" spans="26:27">
      <c r="Z112001" s="190"/>
      <c r="AA112001" s="190"/>
    </row>
    <row r="112002" spans="26:27">
      <c r="Z112002" s="190"/>
      <c r="AA112002" s="190"/>
    </row>
    <row r="112003" spans="26:27">
      <c r="Z112003" s="190"/>
      <c r="AA112003" s="190"/>
    </row>
    <row r="112004" spans="26:27">
      <c r="Z112004" s="190"/>
      <c r="AA112004" s="190"/>
    </row>
    <row r="112005" spans="26:27">
      <c r="Z112005" s="190"/>
      <c r="AA112005" s="190"/>
    </row>
    <row r="112006" spans="26:27">
      <c r="Z112006" s="190"/>
      <c r="AA112006" s="190"/>
    </row>
    <row r="112007" spans="26:27">
      <c r="Z112007" s="190"/>
      <c r="AA112007" s="190"/>
    </row>
    <row r="112008" spans="26:27">
      <c r="Z112008" s="190"/>
      <c r="AA112008" s="190"/>
    </row>
    <row r="112009" spans="26:27">
      <c r="Z112009" s="190"/>
      <c r="AA112009" s="190"/>
    </row>
    <row r="112010" spans="26:27">
      <c r="Z112010" s="190"/>
      <c r="AA112010" s="190"/>
    </row>
    <row r="112011" spans="26:27">
      <c r="Z112011" s="190"/>
      <c r="AA112011" s="190"/>
    </row>
    <row r="112012" spans="26:27">
      <c r="Z112012" s="190"/>
      <c r="AA112012" s="190"/>
    </row>
    <row r="112013" spans="26:27">
      <c r="Z112013" s="190"/>
      <c r="AA112013" s="190"/>
    </row>
    <row r="112014" spans="26:27">
      <c r="Z112014" s="190"/>
      <c r="AA112014" s="190"/>
    </row>
    <row r="112015" spans="26:27">
      <c r="Z112015" s="190"/>
      <c r="AA112015" s="190"/>
    </row>
    <row r="112016" spans="26:27">
      <c r="Z112016" s="190"/>
      <c r="AA112016" s="190"/>
    </row>
    <row r="112017" spans="26:27">
      <c r="Z112017" s="190"/>
      <c r="AA112017" s="190"/>
    </row>
    <row r="112018" spans="26:27">
      <c r="Z112018" s="190"/>
      <c r="AA112018" s="190"/>
    </row>
    <row r="112019" spans="26:27">
      <c r="Z112019" s="190"/>
      <c r="AA112019" s="190"/>
    </row>
    <row r="112020" spans="26:27">
      <c r="Z112020" s="190"/>
      <c r="AA112020" s="190"/>
    </row>
    <row r="112021" spans="26:27">
      <c r="Z112021" s="190"/>
      <c r="AA112021" s="190"/>
    </row>
    <row r="112022" spans="26:27">
      <c r="Z112022" s="190"/>
      <c r="AA112022" s="190"/>
    </row>
    <row r="112023" spans="26:27">
      <c r="Z112023" s="190"/>
      <c r="AA112023" s="190"/>
    </row>
    <row r="112024" spans="26:27">
      <c r="Z112024" s="190"/>
      <c r="AA112024" s="190"/>
    </row>
    <row r="112025" spans="26:27">
      <c r="Z112025" s="190"/>
      <c r="AA112025" s="190"/>
    </row>
    <row r="112026" spans="26:27">
      <c r="Z112026" s="190"/>
      <c r="AA112026" s="190"/>
    </row>
    <row r="112027" spans="26:27">
      <c r="Z112027" s="190"/>
      <c r="AA112027" s="190"/>
    </row>
    <row r="112028" spans="26:27">
      <c r="Z112028" s="190"/>
      <c r="AA112028" s="190"/>
    </row>
    <row r="112029" spans="26:27">
      <c r="Z112029" s="190"/>
      <c r="AA112029" s="190"/>
    </row>
    <row r="112030" spans="26:27">
      <c r="Z112030" s="190"/>
      <c r="AA112030" s="190"/>
    </row>
    <row r="112031" spans="26:27">
      <c r="Z112031" s="190"/>
      <c r="AA112031" s="190"/>
    </row>
    <row r="112032" spans="26:27">
      <c r="Z112032" s="190"/>
      <c r="AA112032" s="190"/>
    </row>
    <row r="112033" spans="26:27">
      <c r="Z112033" s="190"/>
      <c r="AA112033" s="190"/>
    </row>
    <row r="112034" spans="26:27">
      <c r="Z112034" s="190"/>
      <c r="AA112034" s="190"/>
    </row>
    <row r="112035" spans="26:27">
      <c r="Z112035" s="190"/>
      <c r="AA112035" s="190"/>
    </row>
    <row r="112036" spans="26:27">
      <c r="Z112036" s="190"/>
      <c r="AA112036" s="190"/>
    </row>
    <row r="112037" spans="26:27">
      <c r="Z112037" s="190"/>
      <c r="AA112037" s="190"/>
    </row>
    <row r="112038" spans="26:27">
      <c r="Z112038" s="190"/>
      <c r="AA112038" s="190"/>
    </row>
    <row r="112039" spans="26:27">
      <c r="Z112039" s="190"/>
      <c r="AA112039" s="190"/>
    </row>
    <row r="112040" spans="26:27">
      <c r="Z112040" s="190"/>
      <c r="AA112040" s="190"/>
    </row>
    <row r="112041" spans="26:27">
      <c r="Z112041" s="190"/>
      <c r="AA112041" s="190"/>
    </row>
    <row r="112042" spans="26:27">
      <c r="Z112042" s="190"/>
      <c r="AA112042" s="190"/>
    </row>
    <row r="112043" spans="26:27">
      <c r="Z112043" s="190"/>
      <c r="AA112043" s="190"/>
    </row>
    <row r="112044" spans="26:27">
      <c r="Z112044" s="190"/>
      <c r="AA112044" s="190"/>
    </row>
    <row r="112045" spans="26:27">
      <c r="Z112045" s="190"/>
      <c r="AA112045" s="190"/>
    </row>
    <row r="112046" spans="26:27">
      <c r="Z112046" s="190"/>
      <c r="AA112046" s="190"/>
    </row>
    <row r="112047" spans="26:27">
      <c r="Z112047" s="190"/>
      <c r="AA112047" s="190"/>
    </row>
    <row r="112048" spans="26:27">
      <c r="Z112048" s="190"/>
      <c r="AA112048" s="190"/>
    </row>
    <row r="112049" spans="26:27">
      <c r="Z112049" s="190"/>
      <c r="AA112049" s="190"/>
    </row>
    <row r="112050" spans="26:27">
      <c r="Z112050" s="190"/>
      <c r="AA112050" s="190"/>
    </row>
    <row r="112051" spans="26:27">
      <c r="Z112051" s="190"/>
      <c r="AA112051" s="190"/>
    </row>
    <row r="112052" spans="26:27">
      <c r="Z112052" s="190"/>
      <c r="AA112052" s="190"/>
    </row>
    <row r="112053" spans="26:27">
      <c r="Z112053" s="190"/>
      <c r="AA112053" s="190"/>
    </row>
    <row r="112054" spans="26:27">
      <c r="Z112054" s="190"/>
      <c r="AA112054" s="190"/>
    </row>
    <row r="112055" spans="26:27">
      <c r="Z112055" s="190"/>
      <c r="AA112055" s="190"/>
    </row>
    <row r="112056" spans="26:27">
      <c r="Z112056" s="190"/>
      <c r="AA112056" s="190"/>
    </row>
    <row r="112057" spans="26:27">
      <c r="Z112057" s="190"/>
      <c r="AA112057" s="190"/>
    </row>
    <row r="112058" spans="26:27">
      <c r="Z112058" s="190"/>
      <c r="AA112058" s="190"/>
    </row>
    <row r="112059" spans="26:27">
      <c r="Z112059" s="190"/>
      <c r="AA112059" s="190"/>
    </row>
    <row r="112060" spans="26:27">
      <c r="Z112060" s="190"/>
      <c r="AA112060" s="190"/>
    </row>
    <row r="112061" spans="26:27">
      <c r="Z112061" s="190"/>
      <c r="AA112061" s="190"/>
    </row>
    <row r="112062" spans="26:27">
      <c r="Z112062" s="190"/>
      <c r="AA112062" s="190"/>
    </row>
    <row r="112063" spans="26:27">
      <c r="Z112063" s="190"/>
      <c r="AA112063" s="190"/>
    </row>
    <row r="112064" spans="26:27">
      <c r="Z112064" s="190"/>
      <c r="AA112064" s="190"/>
    </row>
    <row r="112065" spans="26:27">
      <c r="Z112065" s="190"/>
      <c r="AA112065" s="190"/>
    </row>
    <row r="112066" spans="26:27">
      <c r="Z112066" s="190"/>
      <c r="AA112066" s="190"/>
    </row>
    <row r="112067" spans="26:27">
      <c r="Z112067" s="190"/>
      <c r="AA112067" s="190"/>
    </row>
    <row r="112068" spans="26:27">
      <c r="Z112068" s="190"/>
      <c r="AA112068" s="190"/>
    </row>
    <row r="112069" spans="26:27">
      <c r="Z112069" s="190"/>
      <c r="AA112069" s="190"/>
    </row>
    <row r="112070" spans="26:27">
      <c r="Z112070" s="190"/>
      <c r="AA112070" s="190"/>
    </row>
    <row r="112071" spans="26:27">
      <c r="Z112071" s="190"/>
      <c r="AA112071" s="190"/>
    </row>
    <row r="112072" spans="26:27">
      <c r="Z112072" s="190"/>
      <c r="AA112072" s="190"/>
    </row>
    <row r="112073" spans="26:27">
      <c r="Z112073" s="190"/>
      <c r="AA112073" s="190"/>
    </row>
    <row r="112074" spans="26:27">
      <c r="Z112074" s="190"/>
      <c r="AA112074" s="190"/>
    </row>
    <row r="112075" spans="26:27">
      <c r="Z112075" s="190"/>
      <c r="AA112075" s="190"/>
    </row>
    <row r="112076" spans="26:27">
      <c r="Z112076" s="190"/>
      <c r="AA112076" s="190"/>
    </row>
    <row r="112077" spans="26:27">
      <c r="Z112077" s="190"/>
      <c r="AA112077" s="190"/>
    </row>
    <row r="112078" spans="26:27">
      <c r="Z112078" s="190"/>
      <c r="AA112078" s="190"/>
    </row>
    <row r="112079" spans="26:27">
      <c r="Z112079" s="190"/>
      <c r="AA112079" s="190"/>
    </row>
    <row r="112080" spans="26:27">
      <c r="Z112080" s="190"/>
      <c r="AA112080" s="190"/>
    </row>
    <row r="112081" spans="26:27">
      <c r="Z112081" s="190"/>
      <c r="AA112081" s="190"/>
    </row>
    <row r="112082" spans="26:27">
      <c r="Z112082" s="190"/>
      <c r="AA112082" s="190"/>
    </row>
    <row r="112083" spans="26:27">
      <c r="Z112083" s="190"/>
      <c r="AA112083" s="190"/>
    </row>
    <row r="112084" spans="26:27">
      <c r="Z112084" s="190"/>
      <c r="AA112084" s="190"/>
    </row>
    <row r="112085" spans="26:27">
      <c r="Z112085" s="190"/>
      <c r="AA112085" s="190"/>
    </row>
    <row r="112086" spans="26:27">
      <c r="Z112086" s="190"/>
      <c r="AA112086" s="190"/>
    </row>
    <row r="112087" spans="26:27">
      <c r="Z112087" s="190"/>
      <c r="AA112087" s="190"/>
    </row>
    <row r="112088" spans="26:27">
      <c r="Z112088" s="190"/>
      <c r="AA112088" s="190"/>
    </row>
    <row r="112089" spans="26:27">
      <c r="Z112089" s="190"/>
      <c r="AA112089" s="190"/>
    </row>
    <row r="112090" spans="26:27">
      <c r="Z112090" s="190"/>
      <c r="AA112090" s="190"/>
    </row>
    <row r="112091" spans="26:27">
      <c r="Z112091" s="190"/>
      <c r="AA112091" s="190"/>
    </row>
    <row r="112092" spans="26:27">
      <c r="Z112092" s="190"/>
      <c r="AA112092" s="190"/>
    </row>
    <row r="112093" spans="26:27">
      <c r="Z112093" s="190"/>
      <c r="AA112093" s="190"/>
    </row>
    <row r="112094" spans="26:27">
      <c r="Z112094" s="190"/>
      <c r="AA112094" s="190"/>
    </row>
    <row r="112095" spans="26:27">
      <c r="Z112095" s="190"/>
      <c r="AA112095" s="190"/>
    </row>
    <row r="112096" spans="26:27">
      <c r="Z112096" s="190"/>
      <c r="AA112096" s="190"/>
    </row>
    <row r="112097" spans="26:27">
      <c r="Z112097" s="190"/>
      <c r="AA112097" s="190"/>
    </row>
    <row r="112098" spans="26:27">
      <c r="Z112098" s="190"/>
      <c r="AA112098" s="190"/>
    </row>
    <row r="112099" spans="26:27">
      <c r="Z112099" s="190"/>
      <c r="AA112099" s="190"/>
    </row>
    <row r="112100" spans="26:27">
      <c r="Z112100" s="190"/>
      <c r="AA112100" s="190"/>
    </row>
    <row r="112101" spans="26:27">
      <c r="Z112101" s="190"/>
      <c r="AA112101" s="190"/>
    </row>
    <row r="112102" spans="26:27">
      <c r="Z112102" s="190"/>
      <c r="AA112102" s="190"/>
    </row>
    <row r="112103" spans="26:27">
      <c r="Z112103" s="190"/>
      <c r="AA112103" s="190"/>
    </row>
    <row r="112104" spans="26:27">
      <c r="Z112104" s="190"/>
      <c r="AA112104" s="190"/>
    </row>
    <row r="112105" spans="26:27">
      <c r="Z112105" s="190"/>
      <c r="AA112105" s="190"/>
    </row>
    <row r="112106" spans="26:27">
      <c r="Z112106" s="190"/>
      <c r="AA112106" s="190"/>
    </row>
    <row r="112107" spans="26:27">
      <c r="Z112107" s="190"/>
      <c r="AA112107" s="190"/>
    </row>
    <row r="112108" spans="26:27">
      <c r="Z112108" s="190"/>
      <c r="AA112108" s="190"/>
    </row>
    <row r="112109" spans="26:27">
      <c r="Z112109" s="190"/>
      <c r="AA112109" s="190"/>
    </row>
    <row r="112110" spans="26:27">
      <c r="Z112110" s="190"/>
      <c r="AA112110" s="190"/>
    </row>
    <row r="112111" spans="26:27">
      <c r="Z112111" s="190"/>
      <c r="AA112111" s="190"/>
    </row>
    <row r="112112" spans="26:27">
      <c r="Z112112" s="190"/>
      <c r="AA112112" s="190"/>
    </row>
    <row r="112113" spans="26:27">
      <c r="Z112113" s="190"/>
      <c r="AA112113" s="190"/>
    </row>
    <row r="112114" spans="26:27">
      <c r="Z112114" s="190"/>
      <c r="AA112114" s="190"/>
    </row>
    <row r="112115" spans="26:27">
      <c r="Z112115" s="190"/>
      <c r="AA112115" s="190"/>
    </row>
    <row r="112116" spans="26:27">
      <c r="Z112116" s="190"/>
      <c r="AA112116" s="190"/>
    </row>
    <row r="112117" spans="26:27">
      <c r="Z112117" s="190"/>
      <c r="AA112117" s="190"/>
    </row>
    <row r="112118" spans="26:27">
      <c r="Z112118" s="190"/>
      <c r="AA112118" s="190"/>
    </row>
    <row r="112119" spans="26:27">
      <c r="Z112119" s="190"/>
      <c r="AA112119" s="190"/>
    </row>
    <row r="112120" spans="26:27">
      <c r="Z112120" s="190"/>
      <c r="AA112120" s="190"/>
    </row>
    <row r="112121" spans="26:27">
      <c r="Z112121" s="190"/>
      <c r="AA112121" s="190"/>
    </row>
    <row r="112122" spans="26:27">
      <c r="Z112122" s="190"/>
      <c r="AA112122" s="190"/>
    </row>
    <row r="112123" spans="26:27">
      <c r="Z112123" s="190"/>
      <c r="AA112123" s="190"/>
    </row>
    <row r="112124" spans="26:27">
      <c r="Z112124" s="190"/>
      <c r="AA112124" s="190"/>
    </row>
    <row r="112125" spans="26:27">
      <c r="Z112125" s="190"/>
      <c r="AA112125" s="190"/>
    </row>
    <row r="112126" spans="26:27">
      <c r="Z112126" s="190"/>
      <c r="AA112126" s="190"/>
    </row>
    <row r="112127" spans="26:27">
      <c r="Z112127" s="190"/>
      <c r="AA112127" s="190"/>
    </row>
    <row r="112128" spans="26:27">
      <c r="Z112128" s="190"/>
      <c r="AA112128" s="190"/>
    </row>
    <row r="112129" spans="26:27">
      <c r="Z112129" s="190"/>
      <c r="AA112129" s="190"/>
    </row>
    <row r="112130" spans="26:27">
      <c r="Z112130" s="190"/>
      <c r="AA112130" s="190"/>
    </row>
    <row r="112131" spans="26:27">
      <c r="Z112131" s="190"/>
      <c r="AA112131" s="190"/>
    </row>
    <row r="112132" spans="26:27">
      <c r="Z112132" s="190"/>
      <c r="AA112132" s="190"/>
    </row>
    <row r="112133" spans="26:27">
      <c r="Z112133" s="190"/>
      <c r="AA112133" s="190"/>
    </row>
    <row r="112134" spans="26:27">
      <c r="Z112134" s="190"/>
      <c r="AA112134" s="190"/>
    </row>
    <row r="112135" spans="26:27">
      <c r="Z112135" s="190"/>
      <c r="AA112135" s="190"/>
    </row>
    <row r="112136" spans="26:27">
      <c r="Z112136" s="190"/>
      <c r="AA112136" s="190"/>
    </row>
    <row r="112137" spans="26:27">
      <c r="Z112137" s="190"/>
      <c r="AA112137" s="190"/>
    </row>
    <row r="112138" spans="26:27">
      <c r="Z112138" s="190"/>
      <c r="AA112138" s="190"/>
    </row>
    <row r="112139" spans="26:27">
      <c r="Z112139" s="190"/>
      <c r="AA112139" s="190"/>
    </row>
    <row r="112140" spans="26:27">
      <c r="Z112140" s="190"/>
      <c r="AA112140" s="190"/>
    </row>
    <row r="112141" spans="26:27">
      <c r="Z112141" s="190"/>
      <c r="AA112141" s="190"/>
    </row>
    <row r="112142" spans="26:27">
      <c r="Z112142" s="190"/>
      <c r="AA112142" s="190"/>
    </row>
    <row r="112143" spans="26:27">
      <c r="Z112143" s="190"/>
      <c r="AA112143" s="190"/>
    </row>
    <row r="112144" spans="26:27">
      <c r="Z112144" s="190"/>
      <c r="AA112144" s="190"/>
    </row>
    <row r="112145" spans="26:27">
      <c r="Z112145" s="190"/>
      <c r="AA112145" s="190"/>
    </row>
    <row r="112146" spans="26:27">
      <c r="Z112146" s="190"/>
      <c r="AA112146" s="190"/>
    </row>
    <row r="112147" spans="26:27">
      <c r="Z112147" s="190"/>
      <c r="AA112147" s="190"/>
    </row>
    <row r="112148" spans="26:27">
      <c r="Z112148" s="190"/>
      <c r="AA112148" s="190"/>
    </row>
    <row r="112149" spans="26:27">
      <c r="Z112149" s="190"/>
      <c r="AA112149" s="190"/>
    </row>
    <row r="112150" spans="26:27">
      <c r="Z112150" s="190"/>
      <c r="AA112150" s="190"/>
    </row>
    <row r="112151" spans="26:27">
      <c r="Z112151" s="190"/>
      <c r="AA112151" s="190"/>
    </row>
    <row r="112152" spans="26:27">
      <c r="Z112152" s="190"/>
      <c r="AA112152" s="190"/>
    </row>
    <row r="112153" spans="26:27">
      <c r="Z112153" s="190"/>
      <c r="AA112153" s="190"/>
    </row>
    <row r="112154" spans="26:27">
      <c r="Z112154" s="190"/>
      <c r="AA112154" s="190"/>
    </row>
    <row r="112155" spans="26:27">
      <c r="Z112155" s="190"/>
      <c r="AA112155" s="190"/>
    </row>
    <row r="112156" spans="26:27">
      <c r="Z112156" s="190"/>
      <c r="AA112156" s="190"/>
    </row>
    <row r="112157" spans="26:27">
      <c r="Z112157" s="190"/>
      <c r="AA112157" s="190"/>
    </row>
    <row r="112158" spans="26:27">
      <c r="Z112158" s="190"/>
      <c r="AA112158" s="190"/>
    </row>
    <row r="112159" spans="26:27">
      <c r="Z112159" s="190"/>
      <c r="AA112159" s="190"/>
    </row>
    <row r="112160" spans="26:27">
      <c r="Z112160" s="190"/>
      <c r="AA112160" s="190"/>
    </row>
    <row r="112161" spans="26:27">
      <c r="Z112161" s="190"/>
      <c r="AA112161" s="190"/>
    </row>
    <row r="112162" spans="26:27">
      <c r="Z112162" s="190"/>
      <c r="AA112162" s="190"/>
    </row>
    <row r="112163" spans="26:27">
      <c r="Z112163" s="190"/>
      <c r="AA112163" s="190"/>
    </row>
    <row r="112164" spans="26:27">
      <c r="Z112164" s="190"/>
      <c r="AA112164" s="190"/>
    </row>
    <row r="112165" spans="26:27">
      <c r="Z112165" s="190"/>
      <c r="AA112165" s="190"/>
    </row>
    <row r="112166" spans="26:27">
      <c r="Z112166" s="190"/>
      <c r="AA112166" s="190"/>
    </row>
    <row r="112167" spans="26:27">
      <c r="Z112167" s="190"/>
      <c r="AA112167" s="190"/>
    </row>
    <row r="112168" spans="26:27">
      <c r="Z112168" s="190"/>
      <c r="AA112168" s="190"/>
    </row>
    <row r="112169" spans="26:27">
      <c r="Z112169" s="190"/>
      <c r="AA112169" s="190"/>
    </row>
    <row r="112170" spans="26:27">
      <c r="Z112170" s="190"/>
      <c r="AA112170" s="190"/>
    </row>
    <row r="112171" spans="26:27">
      <c r="Z112171" s="190"/>
      <c r="AA112171" s="190"/>
    </row>
    <row r="112172" spans="26:27">
      <c r="Z112172" s="190"/>
      <c r="AA112172" s="190"/>
    </row>
    <row r="112173" spans="26:27">
      <c r="Z112173" s="190"/>
      <c r="AA112173" s="190"/>
    </row>
    <row r="112174" spans="26:27">
      <c r="Z112174" s="190"/>
      <c r="AA112174" s="190"/>
    </row>
    <row r="112175" spans="26:27">
      <c r="Z112175" s="190"/>
      <c r="AA112175" s="190"/>
    </row>
    <row r="112176" spans="26:27">
      <c r="Z112176" s="190"/>
      <c r="AA112176" s="190"/>
    </row>
    <row r="112177" spans="26:27">
      <c r="Z112177" s="190"/>
      <c r="AA112177" s="190"/>
    </row>
    <row r="112178" spans="26:27">
      <c r="Z112178" s="190"/>
      <c r="AA112178" s="190"/>
    </row>
    <row r="112179" spans="26:27">
      <c r="Z112179" s="190"/>
      <c r="AA112179" s="190"/>
    </row>
    <row r="112180" spans="26:27">
      <c r="Z112180" s="190"/>
      <c r="AA112180" s="190"/>
    </row>
    <row r="112181" spans="26:27">
      <c r="Z112181" s="190"/>
      <c r="AA112181" s="190"/>
    </row>
    <row r="112182" spans="26:27">
      <c r="Z112182" s="190"/>
      <c r="AA112182" s="190"/>
    </row>
    <row r="112183" spans="26:27">
      <c r="Z112183" s="190"/>
      <c r="AA112183" s="190"/>
    </row>
    <row r="112184" spans="26:27">
      <c r="Z112184" s="190"/>
      <c r="AA112184" s="190"/>
    </row>
    <row r="112185" spans="26:27">
      <c r="Z112185" s="190"/>
      <c r="AA112185" s="190"/>
    </row>
    <row r="112186" spans="26:27">
      <c r="Z112186" s="190"/>
      <c r="AA112186" s="190"/>
    </row>
    <row r="112187" spans="26:27">
      <c r="Z112187" s="190"/>
      <c r="AA112187" s="190"/>
    </row>
    <row r="112188" spans="26:27">
      <c r="Z112188" s="190"/>
      <c r="AA112188" s="190"/>
    </row>
    <row r="112189" spans="26:27">
      <c r="Z112189" s="190"/>
      <c r="AA112189" s="190"/>
    </row>
    <row r="112190" spans="26:27">
      <c r="Z112190" s="190"/>
      <c r="AA112190" s="190"/>
    </row>
    <row r="112191" spans="26:27">
      <c r="Z112191" s="190"/>
      <c r="AA112191" s="190"/>
    </row>
    <row r="112192" spans="26:27">
      <c r="Z112192" s="190"/>
      <c r="AA112192" s="190"/>
    </row>
    <row r="112193" spans="26:27">
      <c r="Z112193" s="190"/>
      <c r="AA112193" s="190"/>
    </row>
    <row r="112194" spans="26:27">
      <c r="Z112194" s="190"/>
      <c r="AA112194" s="190"/>
    </row>
    <row r="112195" spans="26:27">
      <c r="Z112195" s="190"/>
      <c r="AA112195" s="190"/>
    </row>
    <row r="112196" spans="26:27">
      <c r="Z112196" s="190"/>
      <c r="AA112196" s="190"/>
    </row>
    <row r="112197" spans="26:27">
      <c r="Z112197" s="190"/>
      <c r="AA112197" s="190"/>
    </row>
    <row r="112198" spans="26:27">
      <c r="Z112198" s="190"/>
      <c r="AA112198" s="190"/>
    </row>
    <row r="112199" spans="26:27">
      <c r="Z112199" s="190"/>
      <c r="AA112199" s="190"/>
    </row>
    <row r="112200" spans="26:27">
      <c r="Z112200" s="190"/>
      <c r="AA112200" s="190"/>
    </row>
    <row r="112201" spans="26:27">
      <c r="Z112201" s="190"/>
      <c r="AA112201" s="190"/>
    </row>
    <row r="112202" spans="26:27">
      <c r="Z112202" s="190"/>
      <c r="AA112202" s="190"/>
    </row>
    <row r="112203" spans="26:27">
      <c r="Z112203" s="190"/>
      <c r="AA112203" s="190"/>
    </row>
    <row r="112204" spans="26:27">
      <c r="Z112204" s="190"/>
      <c r="AA112204" s="190"/>
    </row>
    <row r="112205" spans="26:27">
      <c r="Z112205" s="190"/>
      <c r="AA112205" s="190"/>
    </row>
    <row r="112206" spans="26:27">
      <c r="Z112206" s="190"/>
      <c r="AA112206" s="190"/>
    </row>
    <row r="112207" spans="26:27">
      <c r="Z112207" s="190"/>
      <c r="AA112207" s="190"/>
    </row>
    <row r="112208" spans="26:27">
      <c r="Z112208" s="190"/>
      <c r="AA112208" s="190"/>
    </row>
    <row r="112209" spans="26:27">
      <c r="Z112209" s="190"/>
      <c r="AA112209" s="190"/>
    </row>
    <row r="112210" spans="26:27">
      <c r="Z112210" s="190"/>
      <c r="AA112210" s="190"/>
    </row>
    <row r="112211" spans="26:27">
      <c r="Z112211" s="190"/>
      <c r="AA112211" s="190"/>
    </row>
    <row r="112212" spans="26:27">
      <c r="Z112212" s="190"/>
      <c r="AA112212" s="190"/>
    </row>
    <row r="112213" spans="26:27">
      <c r="Z112213" s="190"/>
      <c r="AA112213" s="190"/>
    </row>
    <row r="112214" spans="26:27">
      <c r="Z112214" s="190"/>
      <c r="AA112214" s="190"/>
    </row>
    <row r="112215" spans="26:27">
      <c r="Z112215" s="190"/>
      <c r="AA112215" s="190"/>
    </row>
    <row r="112216" spans="26:27">
      <c r="Z112216" s="190"/>
      <c r="AA112216" s="190"/>
    </row>
    <row r="112217" spans="26:27">
      <c r="Z112217" s="190"/>
      <c r="AA112217" s="190"/>
    </row>
    <row r="112218" spans="26:27">
      <c r="Z112218" s="190"/>
      <c r="AA112218" s="190"/>
    </row>
    <row r="112219" spans="26:27">
      <c r="Z112219" s="190"/>
      <c r="AA112219" s="190"/>
    </row>
    <row r="112220" spans="26:27">
      <c r="Z112220" s="190"/>
      <c r="AA112220" s="190"/>
    </row>
    <row r="112221" spans="26:27">
      <c r="Z112221" s="190"/>
      <c r="AA112221" s="190"/>
    </row>
    <row r="112222" spans="26:27">
      <c r="Z112222" s="190"/>
      <c r="AA112222" s="190"/>
    </row>
    <row r="112223" spans="26:27">
      <c r="Z112223" s="190"/>
      <c r="AA112223" s="190"/>
    </row>
    <row r="112224" spans="26:27">
      <c r="Z112224" s="190"/>
      <c r="AA112224" s="190"/>
    </row>
    <row r="112225" spans="26:27">
      <c r="Z112225" s="190"/>
      <c r="AA112225" s="190"/>
    </row>
    <row r="112226" spans="26:27">
      <c r="Z112226" s="190"/>
      <c r="AA112226" s="190"/>
    </row>
    <row r="112227" spans="26:27">
      <c r="Z112227" s="190"/>
      <c r="AA112227" s="190"/>
    </row>
    <row r="112228" spans="26:27">
      <c r="Z112228" s="190"/>
      <c r="AA112228" s="190"/>
    </row>
    <row r="112229" spans="26:27">
      <c r="Z112229" s="190"/>
      <c r="AA112229" s="190"/>
    </row>
    <row r="112230" spans="26:27">
      <c r="Z112230" s="190"/>
      <c r="AA112230" s="190"/>
    </row>
    <row r="112231" spans="26:27">
      <c r="Z112231" s="190"/>
      <c r="AA112231" s="190"/>
    </row>
    <row r="112232" spans="26:27">
      <c r="Z112232" s="190"/>
      <c r="AA112232" s="190"/>
    </row>
    <row r="112233" spans="26:27">
      <c r="Z112233" s="190"/>
      <c r="AA112233" s="190"/>
    </row>
    <row r="112234" spans="26:27">
      <c r="Z112234" s="190"/>
      <c r="AA112234" s="190"/>
    </row>
    <row r="112235" spans="26:27">
      <c r="Z112235" s="190"/>
      <c r="AA112235" s="190"/>
    </row>
    <row r="112236" spans="26:27">
      <c r="Z112236" s="190"/>
      <c r="AA112236" s="190"/>
    </row>
    <row r="112237" spans="26:27">
      <c r="Z112237" s="190"/>
      <c r="AA112237" s="190"/>
    </row>
    <row r="112238" spans="26:27">
      <c r="Z112238" s="190"/>
      <c r="AA112238" s="190"/>
    </row>
    <row r="112239" spans="26:27">
      <c r="Z112239" s="190"/>
      <c r="AA112239" s="190"/>
    </row>
    <row r="112240" spans="26:27">
      <c r="Z112240" s="190"/>
      <c r="AA112240" s="190"/>
    </row>
    <row r="112241" spans="26:27">
      <c r="Z112241" s="190"/>
      <c r="AA112241" s="190"/>
    </row>
    <row r="112242" spans="26:27">
      <c r="Z112242" s="190"/>
      <c r="AA112242" s="190"/>
    </row>
    <row r="112243" spans="26:27">
      <c r="Z112243" s="190"/>
      <c r="AA112243" s="190"/>
    </row>
    <row r="112244" spans="26:27">
      <c r="Z112244" s="190"/>
      <c r="AA112244" s="190"/>
    </row>
    <row r="112245" spans="26:27">
      <c r="Z112245" s="190"/>
      <c r="AA112245" s="190"/>
    </row>
    <row r="112246" spans="26:27">
      <c r="Z112246" s="190"/>
      <c r="AA112246" s="190"/>
    </row>
    <row r="112247" spans="26:27">
      <c r="Z112247" s="190"/>
      <c r="AA112247" s="190"/>
    </row>
    <row r="112248" spans="26:27">
      <c r="Z112248" s="190"/>
      <c r="AA112248" s="190"/>
    </row>
    <row r="112249" spans="26:27">
      <c r="Z112249" s="190"/>
      <c r="AA112249" s="190"/>
    </row>
    <row r="112250" spans="26:27">
      <c r="Z112250" s="190"/>
      <c r="AA112250" s="190"/>
    </row>
    <row r="112251" spans="26:27">
      <c r="Z112251" s="190"/>
      <c r="AA112251" s="190"/>
    </row>
    <row r="112252" spans="26:27">
      <c r="Z112252" s="190"/>
      <c r="AA112252" s="190"/>
    </row>
    <row r="112253" spans="26:27">
      <c r="Z112253" s="190"/>
      <c r="AA112253" s="190"/>
    </row>
    <row r="112254" spans="26:27">
      <c r="Z112254" s="190"/>
      <c r="AA112254" s="190"/>
    </row>
    <row r="112255" spans="26:27">
      <c r="Z112255" s="190"/>
      <c r="AA112255" s="190"/>
    </row>
    <row r="112256" spans="26:27">
      <c r="Z112256" s="190"/>
      <c r="AA112256" s="190"/>
    </row>
    <row r="112257" spans="26:27">
      <c r="Z112257" s="190"/>
      <c r="AA112257" s="190"/>
    </row>
    <row r="112258" spans="26:27">
      <c r="Z112258" s="190"/>
      <c r="AA112258" s="190"/>
    </row>
    <row r="112259" spans="26:27">
      <c r="Z112259" s="190"/>
      <c r="AA112259" s="190"/>
    </row>
    <row r="112260" spans="26:27">
      <c r="Z112260" s="190"/>
      <c r="AA112260" s="190"/>
    </row>
    <row r="112261" spans="26:27">
      <c r="Z112261" s="190"/>
      <c r="AA112261" s="190"/>
    </row>
    <row r="112262" spans="26:27">
      <c r="Z112262" s="190"/>
      <c r="AA112262" s="190"/>
    </row>
    <row r="112263" spans="26:27">
      <c r="Z112263" s="190"/>
      <c r="AA112263" s="190"/>
    </row>
    <row r="112264" spans="26:27">
      <c r="Z112264" s="190"/>
      <c r="AA112264" s="190"/>
    </row>
    <row r="112265" spans="26:27">
      <c r="Z112265" s="190"/>
      <c r="AA112265" s="190"/>
    </row>
    <row r="112266" spans="26:27">
      <c r="Z112266" s="190"/>
      <c r="AA112266" s="190"/>
    </row>
    <row r="112267" spans="26:27">
      <c r="Z112267" s="190"/>
      <c r="AA112267" s="190"/>
    </row>
    <row r="112268" spans="26:27">
      <c r="Z112268" s="190"/>
      <c r="AA112268" s="190"/>
    </row>
    <row r="112269" spans="26:27">
      <c r="Z112269" s="190"/>
      <c r="AA112269" s="190"/>
    </row>
    <row r="112270" spans="26:27">
      <c r="Z112270" s="190"/>
      <c r="AA112270" s="190"/>
    </row>
    <row r="112271" spans="26:27">
      <c r="Z112271" s="190"/>
      <c r="AA112271" s="190"/>
    </row>
    <row r="112272" spans="26:27">
      <c r="Z112272" s="190"/>
      <c r="AA112272" s="190"/>
    </row>
    <row r="112273" spans="26:27">
      <c r="Z112273" s="190"/>
      <c r="AA112273" s="190"/>
    </row>
    <row r="112274" spans="26:27">
      <c r="Z112274" s="190"/>
      <c r="AA112274" s="190"/>
    </row>
    <row r="112275" spans="26:27">
      <c r="Z112275" s="190"/>
      <c r="AA112275" s="190"/>
    </row>
    <row r="112276" spans="26:27">
      <c r="Z112276" s="190"/>
      <c r="AA112276" s="190"/>
    </row>
    <row r="112277" spans="26:27">
      <c r="Z112277" s="190"/>
      <c r="AA112277" s="190"/>
    </row>
    <row r="112278" spans="26:27">
      <c r="Z112278" s="190"/>
      <c r="AA112278" s="190"/>
    </row>
    <row r="112279" spans="26:27">
      <c r="Z112279" s="190"/>
      <c r="AA112279" s="190"/>
    </row>
    <row r="112280" spans="26:27">
      <c r="Z112280" s="190"/>
      <c r="AA112280" s="190"/>
    </row>
    <row r="112281" spans="26:27">
      <c r="Z112281" s="190"/>
      <c r="AA112281" s="190"/>
    </row>
    <row r="112282" spans="26:27">
      <c r="Z112282" s="190"/>
      <c r="AA112282" s="190"/>
    </row>
    <row r="112283" spans="26:27">
      <c r="Z112283" s="190"/>
      <c r="AA112283" s="190"/>
    </row>
    <row r="112284" spans="26:27">
      <c r="Z112284" s="190"/>
      <c r="AA112284" s="190"/>
    </row>
    <row r="112285" spans="26:27">
      <c r="Z112285" s="190"/>
      <c r="AA112285" s="190"/>
    </row>
    <row r="112286" spans="26:27">
      <c r="Z112286" s="190"/>
      <c r="AA112286" s="190"/>
    </row>
    <row r="112287" spans="26:27">
      <c r="Z112287" s="190"/>
      <c r="AA112287" s="190"/>
    </row>
    <row r="112288" spans="26:27">
      <c r="Z112288" s="190"/>
      <c r="AA112288" s="190"/>
    </row>
    <row r="112289" spans="26:27">
      <c r="Z112289" s="190"/>
      <c r="AA112289" s="190"/>
    </row>
    <row r="112290" spans="26:27">
      <c r="Z112290" s="190"/>
      <c r="AA112290" s="190"/>
    </row>
    <row r="112291" spans="26:27">
      <c r="Z112291" s="190"/>
      <c r="AA112291" s="190"/>
    </row>
    <row r="112292" spans="26:27">
      <c r="Z112292" s="190"/>
      <c r="AA112292" s="190"/>
    </row>
    <row r="112293" spans="26:27">
      <c r="Z112293" s="190"/>
      <c r="AA112293" s="190"/>
    </row>
    <row r="112294" spans="26:27">
      <c r="Z112294" s="190"/>
      <c r="AA112294" s="190"/>
    </row>
    <row r="112295" spans="26:27">
      <c r="Z112295" s="190"/>
      <c r="AA112295" s="190"/>
    </row>
    <row r="112296" spans="26:27">
      <c r="Z112296" s="190"/>
      <c r="AA112296" s="190"/>
    </row>
    <row r="112297" spans="26:27">
      <c r="Z112297" s="190"/>
      <c r="AA112297" s="190"/>
    </row>
    <row r="112298" spans="26:27">
      <c r="Z112298" s="190"/>
      <c r="AA112298" s="190"/>
    </row>
    <row r="112299" spans="26:27">
      <c r="Z112299" s="190"/>
      <c r="AA112299" s="190"/>
    </row>
    <row r="112300" spans="26:27">
      <c r="Z112300" s="190"/>
      <c r="AA112300" s="190"/>
    </row>
    <row r="112301" spans="26:27">
      <c r="Z112301" s="190"/>
      <c r="AA112301" s="190"/>
    </row>
    <row r="112302" spans="26:27">
      <c r="Z112302" s="190"/>
      <c r="AA112302" s="190"/>
    </row>
    <row r="112303" spans="26:27">
      <c r="Z112303" s="190"/>
      <c r="AA112303" s="190"/>
    </row>
    <row r="112304" spans="26:27">
      <c r="Z112304" s="190"/>
      <c r="AA112304" s="190"/>
    </row>
    <row r="112305" spans="26:27">
      <c r="Z112305" s="190"/>
      <c r="AA112305" s="190"/>
    </row>
    <row r="112306" spans="26:27">
      <c r="Z112306" s="190"/>
      <c r="AA112306" s="190"/>
    </row>
    <row r="112307" spans="26:27">
      <c r="Z112307" s="190"/>
      <c r="AA112307" s="190"/>
    </row>
    <row r="112308" spans="26:27">
      <c r="Z112308" s="190"/>
      <c r="AA112308" s="190"/>
    </row>
    <row r="112309" spans="26:27">
      <c r="Z112309" s="190"/>
      <c r="AA112309" s="190"/>
    </row>
    <row r="112310" spans="26:27">
      <c r="Z112310" s="190"/>
      <c r="AA112310" s="190"/>
    </row>
    <row r="112311" spans="26:27">
      <c r="Z112311" s="190"/>
      <c r="AA112311" s="190"/>
    </row>
    <row r="112312" spans="26:27">
      <c r="Z112312" s="190"/>
      <c r="AA112312" s="190"/>
    </row>
    <row r="112313" spans="26:27">
      <c r="Z112313" s="190"/>
      <c r="AA112313" s="190"/>
    </row>
    <row r="112314" spans="26:27">
      <c r="Z112314" s="190"/>
      <c r="AA112314" s="190"/>
    </row>
    <row r="112315" spans="26:27">
      <c r="Z112315" s="190"/>
      <c r="AA112315" s="190"/>
    </row>
    <row r="112316" spans="26:27">
      <c r="Z112316" s="190"/>
      <c r="AA112316" s="190"/>
    </row>
    <row r="112317" spans="26:27">
      <c r="Z112317" s="190"/>
      <c r="AA112317" s="190"/>
    </row>
    <row r="112318" spans="26:27">
      <c r="Z112318" s="190"/>
      <c r="AA112318" s="190"/>
    </row>
    <row r="112319" spans="26:27">
      <c r="Z112319" s="190"/>
      <c r="AA112319" s="190"/>
    </row>
    <row r="112320" spans="26:27">
      <c r="Z112320" s="190"/>
      <c r="AA112320" s="190"/>
    </row>
    <row r="112321" spans="26:27">
      <c r="Z112321" s="190"/>
      <c r="AA112321" s="190"/>
    </row>
    <row r="112322" spans="26:27">
      <c r="Z112322" s="190"/>
      <c r="AA112322" s="190"/>
    </row>
    <row r="112323" spans="26:27">
      <c r="Z112323" s="190"/>
      <c r="AA112323" s="190"/>
    </row>
    <row r="112324" spans="26:27">
      <c r="Z112324" s="190"/>
      <c r="AA112324" s="190"/>
    </row>
    <row r="112325" spans="26:27">
      <c r="Z112325" s="190"/>
      <c r="AA112325" s="190"/>
    </row>
    <row r="112326" spans="26:27">
      <c r="Z112326" s="190"/>
      <c r="AA112326" s="190"/>
    </row>
    <row r="112327" spans="26:27">
      <c r="Z112327" s="190"/>
      <c r="AA112327" s="190"/>
    </row>
    <row r="112328" spans="26:27">
      <c r="Z112328" s="190"/>
      <c r="AA112328" s="190"/>
    </row>
    <row r="112329" spans="26:27">
      <c r="Z112329" s="190"/>
      <c r="AA112329" s="190"/>
    </row>
    <row r="112330" spans="26:27">
      <c r="Z112330" s="190"/>
      <c r="AA112330" s="190"/>
    </row>
    <row r="112331" spans="26:27">
      <c r="Z112331" s="190"/>
      <c r="AA112331" s="190"/>
    </row>
    <row r="112332" spans="26:27">
      <c r="Z112332" s="190"/>
      <c r="AA112332" s="190"/>
    </row>
    <row r="112333" spans="26:27">
      <c r="Z112333" s="190"/>
      <c r="AA112333" s="190"/>
    </row>
    <row r="112334" spans="26:27">
      <c r="Z112334" s="190"/>
      <c r="AA112334" s="190"/>
    </row>
    <row r="112335" spans="26:27">
      <c r="Z112335" s="190"/>
      <c r="AA112335" s="190"/>
    </row>
    <row r="112336" spans="26:27">
      <c r="Z112336" s="190"/>
      <c r="AA112336" s="190"/>
    </row>
    <row r="112337" spans="26:27">
      <c r="Z112337" s="190"/>
      <c r="AA112337" s="190"/>
    </row>
    <row r="112338" spans="26:27">
      <c r="Z112338" s="190"/>
      <c r="AA112338" s="190"/>
    </row>
    <row r="112339" spans="26:27">
      <c r="Z112339" s="190"/>
      <c r="AA112339" s="190"/>
    </row>
    <row r="112340" spans="26:27">
      <c r="Z112340" s="190"/>
      <c r="AA112340" s="190"/>
    </row>
    <row r="112341" spans="26:27">
      <c r="Z112341" s="190"/>
      <c r="AA112341" s="190"/>
    </row>
    <row r="112342" spans="26:27">
      <c r="Z112342" s="190"/>
      <c r="AA112342" s="190"/>
    </row>
    <row r="112343" spans="26:27">
      <c r="Z112343" s="190"/>
      <c r="AA112343" s="190"/>
    </row>
    <row r="112344" spans="26:27">
      <c r="Z112344" s="190"/>
      <c r="AA112344" s="190"/>
    </row>
    <row r="112345" spans="26:27">
      <c r="Z112345" s="190"/>
      <c r="AA112345" s="190"/>
    </row>
    <row r="112346" spans="26:27">
      <c r="Z112346" s="190"/>
      <c r="AA112346" s="190"/>
    </row>
    <row r="112347" spans="26:27">
      <c r="Z112347" s="190"/>
      <c r="AA112347" s="190"/>
    </row>
    <row r="112348" spans="26:27">
      <c r="Z112348" s="190"/>
      <c r="AA112348" s="190"/>
    </row>
    <row r="112349" spans="26:27">
      <c r="Z112349" s="190"/>
      <c r="AA112349" s="190"/>
    </row>
    <row r="112350" spans="26:27">
      <c r="Z112350" s="190"/>
      <c r="AA112350" s="190"/>
    </row>
    <row r="112351" spans="26:27">
      <c r="Z112351" s="190"/>
      <c r="AA112351" s="190"/>
    </row>
    <row r="112352" spans="26:27">
      <c r="Z112352" s="190"/>
      <c r="AA112352" s="190"/>
    </row>
    <row r="112353" spans="26:27">
      <c r="Z112353" s="190"/>
      <c r="AA112353" s="190"/>
    </row>
    <row r="112354" spans="26:27">
      <c r="Z112354" s="190"/>
      <c r="AA112354" s="190"/>
    </row>
    <row r="112355" spans="26:27">
      <c r="Z112355" s="190"/>
      <c r="AA112355" s="190"/>
    </row>
    <row r="112356" spans="26:27">
      <c r="Z112356" s="190"/>
      <c r="AA112356" s="190"/>
    </row>
    <row r="112357" spans="26:27">
      <c r="Z112357" s="190"/>
      <c r="AA112357" s="190"/>
    </row>
    <row r="112358" spans="26:27">
      <c r="Z112358" s="190"/>
      <c r="AA112358" s="190"/>
    </row>
    <row r="112359" spans="26:27">
      <c r="Z112359" s="190"/>
      <c r="AA112359" s="190"/>
    </row>
    <row r="112360" spans="26:27">
      <c r="Z112360" s="190"/>
      <c r="AA112360" s="190"/>
    </row>
    <row r="112361" spans="26:27">
      <c r="Z112361" s="190"/>
      <c r="AA112361" s="190"/>
    </row>
    <row r="112362" spans="26:27">
      <c r="Z112362" s="190"/>
      <c r="AA112362" s="190"/>
    </row>
    <row r="112363" spans="26:27">
      <c r="Z112363" s="190"/>
      <c r="AA112363" s="190"/>
    </row>
    <row r="112364" spans="26:27">
      <c r="Z112364" s="190"/>
      <c r="AA112364" s="190"/>
    </row>
    <row r="112365" spans="26:27">
      <c r="Z112365" s="190"/>
      <c r="AA112365" s="190"/>
    </row>
    <row r="112366" spans="26:27">
      <c r="Z112366" s="190"/>
      <c r="AA112366" s="190"/>
    </row>
    <row r="112367" spans="26:27">
      <c r="Z112367" s="190"/>
      <c r="AA112367" s="190"/>
    </row>
    <row r="112368" spans="26:27">
      <c r="Z112368" s="190"/>
      <c r="AA112368" s="190"/>
    </row>
    <row r="112369" spans="26:27">
      <c r="Z112369" s="190"/>
      <c r="AA112369" s="190"/>
    </row>
    <row r="112370" spans="26:27">
      <c r="Z112370" s="190"/>
      <c r="AA112370" s="190"/>
    </row>
    <row r="112371" spans="26:27">
      <c r="Z112371" s="190"/>
      <c r="AA112371" s="190"/>
    </row>
    <row r="112372" spans="26:27">
      <c r="Z112372" s="190"/>
      <c r="AA112372" s="190"/>
    </row>
    <row r="112373" spans="26:27">
      <c r="Z112373" s="190"/>
      <c r="AA112373" s="190"/>
    </row>
    <row r="112374" spans="26:27">
      <c r="Z112374" s="190"/>
      <c r="AA112374" s="190"/>
    </row>
    <row r="112375" spans="26:27">
      <c r="Z112375" s="190"/>
      <c r="AA112375" s="190"/>
    </row>
    <row r="112376" spans="26:27">
      <c r="Z112376" s="190"/>
      <c r="AA112376" s="190"/>
    </row>
    <row r="112377" spans="26:27">
      <c r="Z112377" s="190"/>
      <c r="AA112377" s="190"/>
    </row>
    <row r="112378" spans="26:27">
      <c r="Z112378" s="190"/>
      <c r="AA112378" s="190"/>
    </row>
    <row r="112379" spans="26:27">
      <c r="Z112379" s="190"/>
      <c r="AA112379" s="190"/>
    </row>
    <row r="112380" spans="26:27">
      <c r="Z112380" s="190"/>
      <c r="AA112380" s="190"/>
    </row>
    <row r="112381" spans="26:27">
      <c r="Z112381" s="190"/>
      <c r="AA112381" s="190"/>
    </row>
    <row r="112382" spans="26:27">
      <c r="Z112382" s="190"/>
      <c r="AA112382" s="190"/>
    </row>
    <row r="112383" spans="26:27">
      <c r="Z112383" s="190"/>
      <c r="AA112383" s="190"/>
    </row>
    <row r="112384" spans="26:27">
      <c r="Z112384" s="190"/>
      <c r="AA112384" s="190"/>
    </row>
    <row r="112385" spans="26:27">
      <c r="Z112385" s="190"/>
      <c r="AA112385" s="190"/>
    </row>
    <row r="112386" spans="26:27">
      <c r="Z112386" s="190"/>
      <c r="AA112386" s="190"/>
    </row>
    <row r="112387" spans="26:27">
      <c r="Z112387" s="190"/>
      <c r="AA112387" s="190"/>
    </row>
    <row r="112388" spans="26:27">
      <c r="Z112388" s="190"/>
      <c r="AA112388" s="190"/>
    </row>
    <row r="112389" spans="26:27">
      <c r="Z112389" s="190"/>
      <c r="AA112389" s="190"/>
    </row>
    <row r="112390" spans="26:27">
      <c r="Z112390" s="190"/>
      <c r="AA112390" s="190"/>
    </row>
    <row r="112391" spans="26:27">
      <c r="Z112391" s="190"/>
      <c r="AA112391" s="190"/>
    </row>
    <row r="112392" spans="26:27">
      <c r="Z112392" s="190"/>
      <c r="AA112392" s="190"/>
    </row>
    <row r="112393" spans="26:27">
      <c r="Z112393" s="190"/>
      <c r="AA112393" s="190"/>
    </row>
    <row r="112394" spans="26:27">
      <c r="Z112394" s="190"/>
      <c r="AA112394" s="190"/>
    </row>
    <row r="112395" spans="26:27">
      <c r="Z112395" s="190"/>
      <c r="AA112395" s="190"/>
    </row>
    <row r="112396" spans="26:27">
      <c r="Z112396" s="190"/>
      <c r="AA112396" s="190"/>
    </row>
    <row r="112397" spans="26:27">
      <c r="Z112397" s="190"/>
      <c r="AA112397" s="190"/>
    </row>
    <row r="112398" spans="26:27">
      <c r="Z112398" s="190"/>
      <c r="AA112398" s="190"/>
    </row>
    <row r="112399" spans="26:27">
      <c r="Z112399" s="190"/>
      <c r="AA112399" s="190"/>
    </row>
    <row r="112400" spans="26:27">
      <c r="Z112400" s="190"/>
      <c r="AA112400" s="190"/>
    </row>
    <row r="112401" spans="26:27">
      <c r="Z112401" s="190"/>
      <c r="AA112401" s="190"/>
    </row>
    <row r="112402" spans="26:27">
      <c r="Z112402" s="190"/>
      <c r="AA112402" s="190"/>
    </row>
    <row r="112403" spans="26:27">
      <c r="Z112403" s="190"/>
      <c r="AA112403" s="190"/>
    </row>
    <row r="112404" spans="26:27">
      <c r="Z112404" s="190"/>
      <c r="AA112404" s="190"/>
    </row>
    <row r="112405" spans="26:27">
      <c r="Z112405" s="190"/>
      <c r="AA112405" s="190"/>
    </row>
    <row r="112406" spans="26:27">
      <c r="Z112406" s="190"/>
      <c r="AA112406" s="190"/>
    </row>
    <row r="112407" spans="26:27">
      <c r="Z112407" s="190"/>
      <c r="AA112407" s="190"/>
    </row>
    <row r="112408" spans="26:27">
      <c r="Z112408" s="190"/>
      <c r="AA112408" s="190"/>
    </row>
    <row r="112409" spans="26:27">
      <c r="Z112409" s="190"/>
      <c r="AA112409" s="190"/>
    </row>
    <row r="112410" spans="26:27">
      <c r="Z112410" s="190"/>
      <c r="AA112410" s="190"/>
    </row>
    <row r="112411" spans="26:27">
      <c r="Z112411" s="190"/>
      <c r="AA112411" s="190"/>
    </row>
    <row r="112412" spans="26:27">
      <c r="Z112412" s="190"/>
      <c r="AA112412" s="190"/>
    </row>
    <row r="112413" spans="26:27">
      <c r="Z112413" s="190"/>
      <c r="AA112413" s="190"/>
    </row>
    <row r="112414" spans="26:27">
      <c r="Z112414" s="190"/>
      <c r="AA112414" s="190"/>
    </row>
    <row r="112415" spans="26:27">
      <c r="Z112415" s="190"/>
      <c r="AA112415" s="190"/>
    </row>
    <row r="112416" spans="26:27">
      <c r="Z112416" s="190"/>
      <c r="AA112416" s="190"/>
    </row>
    <row r="112417" spans="26:27">
      <c r="Z112417" s="190"/>
      <c r="AA112417" s="190"/>
    </row>
    <row r="112418" spans="26:27">
      <c r="Z112418" s="190"/>
      <c r="AA112418" s="190"/>
    </row>
    <row r="112419" spans="26:27">
      <c r="Z112419" s="190"/>
      <c r="AA112419" s="190"/>
    </row>
    <row r="112420" spans="26:27">
      <c r="Z112420" s="190"/>
      <c r="AA112420" s="190"/>
    </row>
    <row r="112421" spans="26:27">
      <c r="Z112421" s="190"/>
      <c r="AA112421" s="190"/>
    </row>
    <row r="112422" spans="26:27">
      <c r="Z112422" s="190"/>
      <c r="AA112422" s="190"/>
    </row>
    <row r="112423" spans="26:27">
      <c r="Z112423" s="190"/>
      <c r="AA112423" s="190"/>
    </row>
    <row r="112424" spans="26:27">
      <c r="Z112424" s="190"/>
      <c r="AA112424" s="190"/>
    </row>
    <row r="112425" spans="26:27">
      <c r="Z112425" s="190"/>
      <c r="AA112425" s="190"/>
    </row>
    <row r="112426" spans="26:27">
      <c r="Z112426" s="190"/>
      <c r="AA112426" s="190"/>
    </row>
    <row r="112427" spans="26:27">
      <c r="Z112427" s="190"/>
      <c r="AA112427" s="190"/>
    </row>
    <row r="112428" spans="26:27">
      <c r="Z112428" s="190"/>
      <c r="AA112428" s="190"/>
    </row>
    <row r="112429" spans="26:27">
      <c r="Z112429" s="190"/>
      <c r="AA112429" s="190"/>
    </row>
    <row r="112430" spans="26:27">
      <c r="Z112430" s="190"/>
      <c r="AA112430" s="190"/>
    </row>
    <row r="112431" spans="26:27">
      <c r="Z112431" s="190"/>
      <c r="AA112431" s="190"/>
    </row>
    <row r="112432" spans="26:27">
      <c r="Z112432" s="190"/>
      <c r="AA112432" s="190"/>
    </row>
    <row r="112433" spans="26:27">
      <c r="Z112433" s="190"/>
      <c r="AA112433" s="190"/>
    </row>
    <row r="112434" spans="26:27">
      <c r="Z112434" s="190"/>
      <c r="AA112434" s="190"/>
    </row>
    <row r="112435" spans="26:27">
      <c r="Z112435" s="190"/>
      <c r="AA112435" s="190"/>
    </row>
    <row r="112436" spans="26:27">
      <c r="Z112436" s="190"/>
      <c r="AA112436" s="190"/>
    </row>
    <row r="112437" spans="26:27">
      <c r="Z112437" s="190"/>
      <c r="AA112437" s="190"/>
    </row>
    <row r="112438" spans="26:27">
      <c r="Z112438" s="190"/>
      <c r="AA112438" s="190"/>
    </row>
    <row r="112439" spans="26:27">
      <c r="Z112439" s="190"/>
      <c r="AA112439" s="190"/>
    </row>
    <row r="112440" spans="26:27">
      <c r="Z112440" s="190"/>
      <c r="AA112440" s="190"/>
    </row>
    <row r="112441" spans="26:27">
      <c r="Z112441" s="190"/>
      <c r="AA112441" s="190"/>
    </row>
    <row r="112442" spans="26:27">
      <c r="Z112442" s="190"/>
      <c r="AA112442" s="190"/>
    </row>
    <row r="112443" spans="26:27">
      <c r="Z112443" s="190"/>
      <c r="AA112443" s="190"/>
    </row>
    <row r="112444" spans="26:27">
      <c r="Z112444" s="190"/>
      <c r="AA112444" s="190"/>
    </row>
    <row r="112445" spans="26:27">
      <c r="Z112445" s="190"/>
      <c r="AA112445" s="190"/>
    </row>
    <row r="112446" spans="26:27">
      <c r="Z112446" s="190"/>
      <c r="AA112446" s="190"/>
    </row>
    <row r="112447" spans="26:27">
      <c r="Z112447" s="190"/>
      <c r="AA112447" s="190"/>
    </row>
    <row r="112448" spans="26:27">
      <c r="Z112448" s="190"/>
      <c r="AA112448" s="190"/>
    </row>
    <row r="112449" spans="26:27">
      <c r="Z112449" s="190"/>
      <c r="AA112449" s="190"/>
    </row>
    <row r="112450" spans="26:27">
      <c r="Z112450" s="190"/>
      <c r="AA112450" s="190"/>
    </row>
    <row r="112451" spans="26:27">
      <c r="Z112451" s="190"/>
      <c r="AA112451" s="190"/>
    </row>
    <row r="112452" spans="26:27">
      <c r="Z112452" s="190"/>
      <c r="AA112452" s="190"/>
    </row>
    <row r="112453" spans="26:27">
      <c r="Z112453" s="190"/>
      <c r="AA112453" s="190"/>
    </row>
    <row r="112454" spans="26:27">
      <c r="Z112454" s="190"/>
      <c r="AA112454" s="190"/>
    </row>
    <row r="112455" spans="26:27">
      <c r="Z112455" s="190"/>
      <c r="AA112455" s="190"/>
    </row>
    <row r="112456" spans="26:27">
      <c r="Z112456" s="190"/>
      <c r="AA112456" s="190"/>
    </row>
    <row r="112457" spans="26:27">
      <c r="Z112457" s="190"/>
      <c r="AA112457" s="190"/>
    </row>
    <row r="112458" spans="26:27">
      <c r="Z112458" s="190"/>
      <c r="AA112458" s="190"/>
    </row>
    <row r="112459" spans="26:27">
      <c r="Z112459" s="190"/>
      <c r="AA112459" s="190"/>
    </row>
    <row r="112460" spans="26:27">
      <c r="Z112460" s="190"/>
      <c r="AA112460" s="190"/>
    </row>
    <row r="112461" spans="26:27">
      <c r="Z112461" s="190"/>
      <c r="AA112461" s="190"/>
    </row>
    <row r="112462" spans="26:27">
      <c r="Z112462" s="190"/>
      <c r="AA112462" s="190"/>
    </row>
    <row r="112463" spans="26:27">
      <c r="Z112463" s="190"/>
      <c r="AA112463" s="190"/>
    </row>
    <row r="112464" spans="26:27">
      <c r="Z112464" s="190"/>
      <c r="AA112464" s="190"/>
    </row>
    <row r="112465" spans="26:27">
      <c r="Z112465" s="190"/>
      <c r="AA112465" s="190"/>
    </row>
    <row r="112466" spans="26:27">
      <c r="Z112466" s="190"/>
      <c r="AA112466" s="190"/>
    </row>
    <row r="112467" spans="26:27">
      <c r="Z112467" s="190"/>
      <c r="AA112467" s="190"/>
    </row>
    <row r="112468" spans="26:27">
      <c r="Z112468" s="190"/>
      <c r="AA112468" s="190"/>
    </row>
    <row r="112469" spans="26:27">
      <c r="Z112469" s="190"/>
      <c r="AA112469" s="190"/>
    </row>
    <row r="112470" spans="26:27">
      <c r="Z112470" s="190"/>
      <c r="AA112470" s="190"/>
    </row>
    <row r="112471" spans="26:27">
      <c r="Z112471" s="190"/>
      <c r="AA112471" s="190"/>
    </row>
    <row r="112472" spans="26:27">
      <c r="Z112472" s="190"/>
      <c r="AA112472" s="190"/>
    </row>
    <row r="112473" spans="26:27">
      <c r="Z112473" s="190"/>
      <c r="AA112473" s="190"/>
    </row>
    <row r="112474" spans="26:27">
      <c r="Z112474" s="190"/>
      <c r="AA112474" s="190"/>
    </row>
    <row r="112475" spans="26:27">
      <c r="Z112475" s="190"/>
      <c r="AA112475" s="190"/>
    </row>
    <row r="112476" spans="26:27">
      <c r="Z112476" s="190"/>
      <c r="AA112476" s="190"/>
    </row>
    <row r="112477" spans="26:27">
      <c r="Z112477" s="190"/>
      <c r="AA112477" s="190"/>
    </row>
    <row r="112478" spans="26:27">
      <c r="Z112478" s="190"/>
      <c r="AA112478" s="190"/>
    </row>
    <row r="112479" spans="26:27">
      <c r="Z112479" s="190"/>
      <c r="AA112479" s="190"/>
    </row>
    <row r="112480" spans="26:27">
      <c r="Z112480" s="190"/>
      <c r="AA112480" s="190"/>
    </row>
    <row r="112481" spans="26:27">
      <c r="Z112481" s="190"/>
      <c r="AA112481" s="190"/>
    </row>
    <row r="112482" spans="26:27">
      <c r="Z112482" s="190"/>
      <c r="AA112482" s="190"/>
    </row>
    <row r="112483" spans="26:27">
      <c r="Z112483" s="190"/>
      <c r="AA112483" s="190"/>
    </row>
    <row r="112484" spans="26:27">
      <c r="Z112484" s="190"/>
      <c r="AA112484" s="190"/>
    </row>
    <row r="112485" spans="26:27">
      <c r="Z112485" s="190"/>
      <c r="AA112485" s="190"/>
    </row>
    <row r="112486" spans="26:27">
      <c r="Z112486" s="190"/>
      <c r="AA112486" s="190"/>
    </row>
    <row r="112487" spans="26:27">
      <c r="Z112487" s="190"/>
      <c r="AA112487" s="190"/>
    </row>
    <row r="112488" spans="26:27">
      <c r="Z112488" s="190"/>
      <c r="AA112488" s="190"/>
    </row>
    <row r="112489" spans="26:27">
      <c r="Z112489" s="190"/>
      <c r="AA112489" s="190"/>
    </row>
    <row r="112490" spans="26:27">
      <c r="Z112490" s="190"/>
      <c r="AA112490" s="190"/>
    </row>
    <row r="112491" spans="26:27">
      <c r="Z112491" s="190"/>
      <c r="AA112491" s="190"/>
    </row>
    <row r="112492" spans="26:27">
      <c r="Z112492" s="190"/>
      <c r="AA112492" s="190"/>
    </row>
    <row r="112493" spans="26:27">
      <c r="Z112493" s="190"/>
      <c r="AA112493" s="190"/>
    </row>
    <row r="112494" spans="26:27">
      <c r="Z112494" s="190"/>
      <c r="AA112494" s="190"/>
    </row>
    <row r="112495" spans="26:27">
      <c r="Z112495" s="190"/>
      <c r="AA112495" s="190"/>
    </row>
    <row r="112496" spans="26:27">
      <c r="Z112496" s="190"/>
      <c r="AA112496" s="190"/>
    </row>
    <row r="112497" spans="26:27">
      <c r="Z112497" s="190"/>
      <c r="AA112497" s="190"/>
    </row>
    <row r="112498" spans="26:27">
      <c r="Z112498" s="190"/>
      <c r="AA112498" s="190"/>
    </row>
    <row r="112499" spans="26:27">
      <c r="Z112499" s="190"/>
      <c r="AA112499" s="190"/>
    </row>
    <row r="112500" spans="26:27">
      <c r="Z112500" s="190"/>
      <c r="AA112500" s="190"/>
    </row>
    <row r="112501" spans="26:27">
      <c r="Z112501" s="190"/>
      <c r="AA112501" s="190"/>
    </row>
    <row r="112502" spans="26:27">
      <c r="Z112502" s="190"/>
      <c r="AA112502" s="190"/>
    </row>
    <row r="112503" spans="26:27">
      <c r="Z112503" s="190"/>
      <c r="AA112503" s="190"/>
    </row>
    <row r="112504" spans="26:27">
      <c r="Z112504" s="190"/>
      <c r="AA112504" s="190"/>
    </row>
    <row r="112505" spans="26:27">
      <c r="Z112505" s="190"/>
      <c r="AA112505" s="190"/>
    </row>
    <row r="112506" spans="26:27">
      <c r="Z112506" s="190"/>
      <c r="AA112506" s="190"/>
    </row>
    <row r="112507" spans="26:27">
      <c r="Z112507" s="190"/>
      <c r="AA112507" s="190"/>
    </row>
    <row r="112508" spans="26:27">
      <c r="Z112508" s="190"/>
      <c r="AA112508" s="190"/>
    </row>
    <row r="112509" spans="26:27">
      <c r="Z112509" s="190"/>
      <c r="AA112509" s="190"/>
    </row>
    <row r="112510" spans="26:27">
      <c r="Z112510" s="190"/>
      <c r="AA112510" s="190"/>
    </row>
    <row r="112511" spans="26:27">
      <c r="Z112511" s="190"/>
      <c r="AA112511" s="190"/>
    </row>
    <row r="112512" spans="26:27">
      <c r="Z112512" s="190"/>
      <c r="AA112512" s="190"/>
    </row>
    <row r="112513" spans="26:27">
      <c r="Z112513" s="190"/>
      <c r="AA112513" s="190"/>
    </row>
    <row r="112514" spans="26:27">
      <c r="Z112514" s="190"/>
      <c r="AA112514" s="190"/>
    </row>
    <row r="112515" spans="26:27">
      <c r="Z112515" s="190"/>
      <c r="AA112515" s="190"/>
    </row>
    <row r="112516" spans="26:27">
      <c r="Z112516" s="190"/>
      <c r="AA112516" s="190"/>
    </row>
    <row r="112517" spans="26:27">
      <c r="Z112517" s="190"/>
      <c r="AA112517" s="190"/>
    </row>
    <row r="112518" spans="26:27">
      <c r="Z112518" s="190"/>
      <c r="AA112518" s="190"/>
    </row>
    <row r="112519" spans="26:27">
      <c r="Z112519" s="190"/>
      <c r="AA112519" s="190"/>
    </row>
    <row r="112520" spans="26:27">
      <c r="Z112520" s="190"/>
      <c r="AA112520" s="190"/>
    </row>
    <row r="112521" spans="26:27">
      <c r="Z112521" s="190"/>
      <c r="AA112521" s="190"/>
    </row>
    <row r="112522" spans="26:27">
      <c r="Z112522" s="190"/>
      <c r="AA112522" s="190"/>
    </row>
    <row r="112523" spans="26:27">
      <c r="Z112523" s="190"/>
      <c r="AA112523" s="190"/>
    </row>
    <row r="112524" spans="26:27">
      <c r="Z112524" s="190"/>
      <c r="AA112524" s="190"/>
    </row>
    <row r="112525" spans="26:27">
      <c r="Z112525" s="190"/>
      <c r="AA112525" s="190"/>
    </row>
    <row r="112526" spans="26:27">
      <c r="Z112526" s="190"/>
      <c r="AA112526" s="190"/>
    </row>
    <row r="112527" spans="26:27">
      <c r="Z112527" s="190"/>
      <c r="AA112527" s="190"/>
    </row>
    <row r="112528" spans="26:27">
      <c r="Z112528" s="190"/>
      <c r="AA112528" s="190"/>
    </row>
    <row r="112529" spans="26:27">
      <c r="Z112529" s="190"/>
      <c r="AA112529" s="190"/>
    </row>
    <row r="112530" spans="26:27">
      <c r="Z112530" s="190"/>
      <c r="AA112530" s="190"/>
    </row>
    <row r="112531" spans="26:27">
      <c r="Z112531" s="190"/>
      <c r="AA112531" s="190"/>
    </row>
    <row r="112532" spans="26:27">
      <c r="Z112532" s="190"/>
      <c r="AA112532" s="190"/>
    </row>
    <row r="112533" spans="26:27">
      <c r="Z112533" s="190"/>
      <c r="AA112533" s="190"/>
    </row>
    <row r="112534" spans="26:27">
      <c r="Z112534" s="190"/>
      <c r="AA112534" s="190"/>
    </row>
    <row r="112535" spans="26:27">
      <c r="Z112535" s="190"/>
      <c r="AA112535" s="190"/>
    </row>
    <row r="112536" spans="26:27">
      <c r="Z112536" s="190"/>
      <c r="AA112536" s="190"/>
    </row>
    <row r="112537" spans="26:27">
      <c r="Z112537" s="190"/>
      <c r="AA112537" s="190"/>
    </row>
    <row r="112538" spans="26:27">
      <c r="Z112538" s="190"/>
      <c r="AA112538" s="190"/>
    </row>
    <row r="112539" spans="26:27">
      <c r="Z112539" s="190"/>
      <c r="AA112539" s="190"/>
    </row>
    <row r="112540" spans="26:27">
      <c r="Z112540" s="190"/>
      <c r="AA112540" s="190"/>
    </row>
    <row r="112541" spans="26:27">
      <c r="Z112541" s="190"/>
      <c r="AA112541" s="190"/>
    </row>
    <row r="112542" spans="26:27">
      <c r="Z112542" s="190"/>
      <c r="AA112542" s="190"/>
    </row>
    <row r="112543" spans="26:27">
      <c r="Z112543" s="190"/>
      <c r="AA112543" s="190"/>
    </row>
    <row r="112544" spans="26:27">
      <c r="Z112544" s="190"/>
      <c r="AA112544" s="190"/>
    </row>
    <row r="112545" spans="26:27">
      <c r="Z112545" s="190"/>
      <c r="AA112545" s="190"/>
    </row>
    <row r="112546" spans="26:27">
      <c r="Z112546" s="190"/>
      <c r="AA112546" s="190"/>
    </row>
    <row r="112547" spans="26:27">
      <c r="Z112547" s="190"/>
      <c r="AA112547" s="190"/>
    </row>
    <row r="112548" spans="26:27">
      <c r="Z112548" s="190"/>
      <c r="AA112548" s="190"/>
    </row>
    <row r="112549" spans="26:27">
      <c r="Z112549" s="190"/>
      <c r="AA112549" s="190"/>
    </row>
    <row r="112550" spans="26:27">
      <c r="Z112550" s="190"/>
      <c r="AA112550" s="190"/>
    </row>
    <row r="112551" spans="26:27">
      <c r="Z112551" s="190"/>
      <c r="AA112551" s="190"/>
    </row>
    <row r="112552" spans="26:27">
      <c r="Z112552" s="190"/>
      <c r="AA112552" s="190"/>
    </row>
    <row r="112553" spans="26:27">
      <c r="Z112553" s="190"/>
      <c r="AA112553" s="190"/>
    </row>
    <row r="112554" spans="26:27">
      <c r="Z112554" s="190"/>
      <c r="AA112554" s="190"/>
    </row>
    <row r="112555" spans="26:27">
      <c r="Z112555" s="190"/>
      <c r="AA112555" s="190"/>
    </row>
    <row r="112556" spans="26:27">
      <c r="Z112556" s="190"/>
      <c r="AA112556" s="190"/>
    </row>
    <row r="112557" spans="26:27">
      <c r="Z112557" s="190"/>
      <c r="AA112557" s="190"/>
    </row>
    <row r="112558" spans="26:27">
      <c r="Z112558" s="190"/>
      <c r="AA112558" s="190"/>
    </row>
    <row r="112559" spans="26:27">
      <c r="Z112559" s="190"/>
      <c r="AA112559" s="190"/>
    </row>
    <row r="112560" spans="26:27">
      <c r="Z112560" s="190"/>
      <c r="AA112560" s="190"/>
    </row>
    <row r="112561" spans="26:27">
      <c r="Z112561" s="190"/>
      <c r="AA112561" s="190"/>
    </row>
    <row r="112562" spans="26:27">
      <c r="Z112562" s="190"/>
      <c r="AA112562" s="190"/>
    </row>
    <row r="112563" spans="26:27">
      <c r="Z112563" s="190"/>
      <c r="AA112563" s="190"/>
    </row>
    <row r="112564" spans="26:27">
      <c r="Z112564" s="190"/>
      <c r="AA112564" s="190"/>
    </row>
    <row r="112565" spans="26:27">
      <c r="Z112565" s="190"/>
      <c r="AA112565" s="190"/>
    </row>
    <row r="112566" spans="26:27">
      <c r="Z112566" s="190"/>
      <c r="AA112566" s="190"/>
    </row>
    <row r="112567" spans="26:27">
      <c r="Z112567" s="190"/>
      <c r="AA112567" s="190"/>
    </row>
    <row r="112568" spans="26:27">
      <c r="Z112568" s="190"/>
      <c r="AA112568" s="190"/>
    </row>
    <row r="112569" spans="26:27">
      <c r="Z112569" s="190"/>
      <c r="AA112569" s="190"/>
    </row>
    <row r="112570" spans="26:27">
      <c r="Z112570" s="190"/>
      <c r="AA112570" s="190"/>
    </row>
    <row r="112571" spans="26:27">
      <c r="Z112571" s="190"/>
      <c r="AA112571" s="190"/>
    </row>
    <row r="112572" spans="26:27">
      <c r="Z112572" s="190"/>
      <c r="AA112572" s="190"/>
    </row>
    <row r="112573" spans="26:27">
      <c r="Z112573" s="190"/>
      <c r="AA112573" s="190"/>
    </row>
    <row r="112574" spans="26:27">
      <c r="Z112574" s="190"/>
      <c r="AA112574" s="190"/>
    </row>
    <row r="112575" spans="26:27">
      <c r="Z112575" s="190"/>
      <c r="AA112575" s="190"/>
    </row>
    <row r="112576" spans="26:27">
      <c r="Z112576" s="190"/>
      <c r="AA112576" s="190"/>
    </row>
    <row r="112577" spans="26:27">
      <c r="Z112577" s="190"/>
      <c r="AA112577" s="190"/>
    </row>
    <row r="112578" spans="26:27">
      <c r="Z112578" s="190"/>
      <c r="AA112578" s="190"/>
    </row>
    <row r="112579" spans="26:27">
      <c r="Z112579" s="190"/>
      <c r="AA112579" s="190"/>
    </row>
    <row r="112580" spans="26:27">
      <c r="Z112580" s="190"/>
      <c r="AA112580" s="190"/>
    </row>
    <row r="112581" spans="26:27">
      <c r="Z112581" s="190"/>
      <c r="AA112581" s="190"/>
    </row>
    <row r="112582" spans="26:27">
      <c r="Z112582" s="190"/>
      <c r="AA112582" s="190"/>
    </row>
    <row r="112583" spans="26:27">
      <c r="Z112583" s="190"/>
      <c r="AA112583" s="190"/>
    </row>
    <row r="112584" spans="26:27">
      <c r="Z112584" s="190"/>
      <c r="AA112584" s="190"/>
    </row>
    <row r="112585" spans="26:27">
      <c r="Z112585" s="190"/>
      <c r="AA112585" s="190"/>
    </row>
    <row r="112586" spans="26:27">
      <c r="Z112586" s="190"/>
      <c r="AA112586" s="190"/>
    </row>
    <row r="112587" spans="26:27">
      <c r="Z112587" s="190"/>
      <c r="AA112587" s="190"/>
    </row>
    <row r="112588" spans="26:27">
      <c r="Z112588" s="190"/>
      <c r="AA112588" s="190"/>
    </row>
    <row r="112589" spans="26:27">
      <c r="Z112589" s="190"/>
      <c r="AA112589" s="190"/>
    </row>
    <row r="112590" spans="26:27">
      <c r="Z112590" s="190"/>
      <c r="AA112590" s="190"/>
    </row>
    <row r="112591" spans="26:27">
      <c r="Z112591" s="190"/>
      <c r="AA112591" s="190"/>
    </row>
    <row r="112592" spans="26:27">
      <c r="Z112592" s="190"/>
      <c r="AA112592" s="190"/>
    </row>
    <row r="112593" spans="26:27">
      <c r="Z112593" s="190"/>
      <c r="AA112593" s="190"/>
    </row>
    <row r="112594" spans="26:27">
      <c r="Z112594" s="190"/>
      <c r="AA112594" s="190"/>
    </row>
    <row r="112595" spans="26:27">
      <c r="Z112595" s="190"/>
      <c r="AA112595" s="190"/>
    </row>
    <row r="112596" spans="26:27">
      <c r="Z112596" s="190"/>
      <c r="AA112596" s="190"/>
    </row>
    <row r="112597" spans="26:27">
      <c r="Z112597" s="190"/>
      <c r="AA112597" s="190"/>
    </row>
    <row r="112598" spans="26:27">
      <c r="Z112598" s="190"/>
      <c r="AA112598" s="190"/>
    </row>
    <row r="112599" spans="26:27">
      <c r="Z112599" s="190"/>
      <c r="AA112599" s="190"/>
    </row>
    <row r="112600" spans="26:27">
      <c r="Z112600" s="190"/>
      <c r="AA112600" s="190"/>
    </row>
    <row r="112601" spans="26:27">
      <c r="Z112601" s="190"/>
      <c r="AA112601" s="190"/>
    </row>
    <row r="112602" spans="26:27">
      <c r="Z112602" s="190"/>
      <c r="AA112602" s="190"/>
    </row>
    <row r="112603" spans="26:27">
      <c r="Z112603" s="190"/>
      <c r="AA112603" s="190"/>
    </row>
    <row r="112604" spans="26:27">
      <c r="Z112604" s="190"/>
      <c r="AA112604" s="190"/>
    </row>
    <row r="112605" spans="26:27">
      <c r="Z112605" s="190"/>
      <c r="AA112605" s="190"/>
    </row>
    <row r="112606" spans="26:27">
      <c r="Z112606" s="190"/>
      <c r="AA112606" s="190"/>
    </row>
    <row r="112607" spans="26:27">
      <c r="Z112607" s="190"/>
      <c r="AA112607" s="190"/>
    </row>
    <row r="112608" spans="26:27">
      <c r="Z112608" s="190"/>
      <c r="AA112608" s="190"/>
    </row>
    <row r="112609" spans="26:27">
      <c r="Z112609" s="190"/>
      <c r="AA112609" s="190"/>
    </row>
    <row r="112610" spans="26:27">
      <c r="Z112610" s="190"/>
      <c r="AA112610" s="190"/>
    </row>
    <row r="112611" spans="26:27">
      <c r="Z112611" s="190"/>
      <c r="AA112611" s="190"/>
    </row>
    <row r="112612" spans="26:27">
      <c r="Z112612" s="190"/>
      <c r="AA112612" s="190"/>
    </row>
    <row r="112613" spans="26:27">
      <c r="Z112613" s="190"/>
      <c r="AA112613" s="190"/>
    </row>
    <row r="112614" spans="26:27">
      <c r="Z112614" s="190"/>
      <c r="AA112614" s="190"/>
    </row>
    <row r="112615" spans="26:27">
      <c r="Z112615" s="190"/>
      <c r="AA112615" s="190"/>
    </row>
    <row r="112616" spans="26:27">
      <c r="Z112616" s="190"/>
      <c r="AA112616" s="190"/>
    </row>
    <row r="112617" spans="26:27">
      <c r="Z112617" s="190"/>
      <c r="AA112617" s="190"/>
    </row>
    <row r="112618" spans="26:27">
      <c r="Z112618" s="190"/>
      <c r="AA112618" s="190"/>
    </row>
    <row r="112619" spans="26:27">
      <c r="Z112619" s="190"/>
      <c r="AA112619" s="190"/>
    </row>
    <row r="112620" spans="26:27">
      <c r="Z112620" s="190"/>
      <c r="AA112620" s="190"/>
    </row>
    <row r="112621" spans="26:27">
      <c r="Z112621" s="190"/>
      <c r="AA112621" s="190"/>
    </row>
    <row r="112622" spans="26:27">
      <c r="Z112622" s="190"/>
      <c r="AA112622" s="190"/>
    </row>
    <row r="112623" spans="26:27">
      <c r="Z112623" s="190"/>
      <c r="AA112623" s="190"/>
    </row>
    <row r="112624" spans="26:27">
      <c r="Z112624" s="190"/>
      <c r="AA112624" s="190"/>
    </row>
    <row r="112625" spans="26:27">
      <c r="Z112625" s="190"/>
      <c r="AA112625" s="190"/>
    </row>
    <row r="112626" spans="26:27">
      <c r="Z112626" s="190"/>
      <c r="AA112626" s="190"/>
    </row>
    <row r="112627" spans="26:27">
      <c r="Z112627" s="190"/>
      <c r="AA112627" s="190"/>
    </row>
    <row r="112628" spans="26:27">
      <c r="Z112628" s="190"/>
      <c r="AA112628" s="190"/>
    </row>
    <row r="112629" spans="26:27">
      <c r="Z112629" s="190"/>
      <c r="AA112629" s="190"/>
    </row>
    <row r="112630" spans="26:27">
      <c r="Z112630" s="190"/>
      <c r="AA112630" s="190"/>
    </row>
    <row r="112631" spans="26:27">
      <c r="Z112631" s="190"/>
      <c r="AA112631" s="190"/>
    </row>
    <row r="112632" spans="26:27">
      <c r="Z112632" s="190"/>
      <c r="AA112632" s="190"/>
    </row>
    <row r="112633" spans="26:27">
      <c r="Z112633" s="190"/>
      <c r="AA112633" s="190"/>
    </row>
    <row r="112634" spans="26:27">
      <c r="Z112634" s="190"/>
      <c r="AA112634" s="190"/>
    </row>
    <row r="112635" spans="26:27">
      <c r="Z112635" s="190"/>
      <c r="AA112635" s="190"/>
    </row>
    <row r="112636" spans="26:27">
      <c r="Z112636" s="190"/>
      <c r="AA112636" s="190"/>
    </row>
    <row r="112637" spans="26:27">
      <c r="Z112637" s="190"/>
      <c r="AA112637" s="190"/>
    </row>
    <row r="112638" spans="26:27">
      <c r="Z112638" s="190"/>
      <c r="AA112638" s="190"/>
    </row>
    <row r="112639" spans="26:27">
      <c r="Z112639" s="190"/>
      <c r="AA112639" s="190"/>
    </row>
    <row r="112640" spans="26:27">
      <c r="Z112640" s="190"/>
      <c r="AA112640" s="190"/>
    </row>
    <row r="112641" spans="26:27">
      <c r="Z112641" s="190"/>
      <c r="AA112641" s="190"/>
    </row>
    <row r="112642" spans="26:27">
      <c r="Z112642" s="190"/>
      <c r="AA112642" s="190"/>
    </row>
    <row r="112643" spans="26:27">
      <c r="Z112643" s="190"/>
      <c r="AA112643" s="190"/>
    </row>
    <row r="112644" spans="26:27">
      <c r="Z112644" s="190"/>
      <c r="AA112644" s="190"/>
    </row>
    <row r="112645" spans="26:27">
      <c r="Z112645" s="190"/>
      <c r="AA112645" s="190"/>
    </row>
    <row r="112646" spans="26:27">
      <c r="Z112646" s="190"/>
      <c r="AA112646" s="190"/>
    </row>
    <row r="112647" spans="26:27">
      <c r="Z112647" s="190"/>
      <c r="AA112647" s="190"/>
    </row>
    <row r="112648" spans="26:27">
      <c r="Z112648" s="190"/>
      <c r="AA112648" s="190"/>
    </row>
    <row r="112649" spans="26:27">
      <c r="Z112649" s="190"/>
      <c r="AA112649" s="190"/>
    </row>
    <row r="112650" spans="26:27">
      <c r="Z112650" s="190"/>
      <c r="AA112650" s="190"/>
    </row>
    <row r="112651" spans="26:27">
      <c r="Z112651" s="190"/>
      <c r="AA112651" s="190"/>
    </row>
    <row r="112652" spans="26:27">
      <c r="Z112652" s="190"/>
      <c r="AA112652" s="190"/>
    </row>
    <row r="112653" spans="26:27">
      <c r="Z112653" s="190"/>
      <c r="AA112653" s="190"/>
    </row>
    <row r="112654" spans="26:27">
      <c r="Z112654" s="190"/>
      <c r="AA112654" s="190"/>
    </row>
    <row r="112655" spans="26:27">
      <c r="Z112655" s="190"/>
      <c r="AA112655" s="190"/>
    </row>
    <row r="112656" spans="26:27">
      <c r="Z112656" s="190"/>
      <c r="AA112656" s="190"/>
    </row>
    <row r="112657" spans="26:27">
      <c r="Z112657" s="190"/>
      <c r="AA112657" s="190"/>
    </row>
    <row r="112658" spans="26:27">
      <c r="Z112658" s="190"/>
      <c r="AA112658" s="190"/>
    </row>
    <row r="112659" spans="26:27">
      <c r="Z112659" s="190"/>
      <c r="AA112659" s="190"/>
    </row>
    <row r="112660" spans="26:27">
      <c r="Z112660" s="190"/>
      <c r="AA112660" s="190"/>
    </row>
    <row r="112661" spans="26:27">
      <c r="Z112661" s="190"/>
      <c r="AA112661" s="190"/>
    </row>
    <row r="112662" spans="26:27">
      <c r="Z112662" s="190"/>
      <c r="AA112662" s="190"/>
    </row>
    <row r="112663" spans="26:27">
      <c r="Z112663" s="190"/>
      <c r="AA112663" s="190"/>
    </row>
    <row r="112664" spans="26:27">
      <c r="Z112664" s="190"/>
      <c r="AA112664" s="190"/>
    </row>
    <row r="112665" spans="26:27">
      <c r="Z112665" s="190"/>
      <c r="AA112665" s="190"/>
    </row>
    <row r="112666" spans="26:27">
      <c r="Z112666" s="190"/>
      <c r="AA112666" s="190"/>
    </row>
    <row r="112667" spans="26:27">
      <c r="Z112667" s="190"/>
      <c r="AA112667" s="190"/>
    </row>
    <row r="112668" spans="26:27">
      <c r="Z112668" s="190"/>
      <c r="AA112668" s="190"/>
    </row>
    <row r="112669" spans="26:27">
      <c r="Z112669" s="190"/>
      <c r="AA112669" s="190"/>
    </row>
    <row r="112670" spans="26:27">
      <c r="Z112670" s="190"/>
      <c r="AA112670" s="190"/>
    </row>
    <row r="112671" spans="26:27">
      <c r="Z112671" s="190"/>
      <c r="AA112671" s="190"/>
    </row>
    <row r="112672" spans="26:27">
      <c r="Z112672" s="190"/>
      <c r="AA112672" s="190"/>
    </row>
    <row r="112673" spans="26:27">
      <c r="Z112673" s="190"/>
      <c r="AA112673" s="190"/>
    </row>
    <row r="112674" spans="26:27">
      <c r="Z112674" s="190"/>
      <c r="AA112674" s="190"/>
    </row>
    <row r="112675" spans="26:27">
      <c r="Z112675" s="190"/>
      <c r="AA112675" s="190"/>
    </row>
    <row r="112676" spans="26:27">
      <c r="Z112676" s="190"/>
      <c r="AA112676" s="190"/>
    </row>
    <row r="112677" spans="26:27">
      <c r="Z112677" s="190"/>
      <c r="AA112677" s="190"/>
    </row>
    <row r="112678" spans="26:27">
      <c r="Z112678" s="190"/>
      <c r="AA112678" s="190"/>
    </row>
    <row r="112679" spans="26:27">
      <c r="Z112679" s="190"/>
      <c r="AA112679" s="190"/>
    </row>
    <row r="112680" spans="26:27">
      <c r="Z112680" s="190"/>
      <c r="AA112680" s="190"/>
    </row>
    <row r="112681" spans="26:27">
      <c r="Z112681" s="190"/>
      <c r="AA112681" s="190"/>
    </row>
    <row r="112682" spans="26:27">
      <c r="Z112682" s="190"/>
      <c r="AA112682" s="190"/>
    </row>
    <row r="112683" spans="26:27">
      <c r="Z112683" s="190"/>
      <c r="AA112683" s="190"/>
    </row>
    <row r="112684" spans="26:27">
      <c r="Z112684" s="190"/>
      <c r="AA112684" s="190"/>
    </row>
    <row r="112685" spans="26:27">
      <c r="Z112685" s="190"/>
      <c r="AA112685" s="190"/>
    </row>
    <row r="112686" spans="26:27">
      <c r="Z112686" s="190"/>
      <c r="AA112686" s="190"/>
    </row>
    <row r="112687" spans="26:27">
      <c r="Z112687" s="190"/>
      <c r="AA112687" s="190"/>
    </row>
    <row r="112688" spans="26:27">
      <c r="Z112688" s="190"/>
      <c r="AA112688" s="190"/>
    </row>
    <row r="112689" spans="26:27">
      <c r="Z112689" s="190"/>
      <c r="AA112689" s="190"/>
    </row>
    <row r="112690" spans="26:27">
      <c r="Z112690" s="190"/>
      <c r="AA112690" s="190"/>
    </row>
    <row r="112691" spans="26:27">
      <c r="Z112691" s="190"/>
      <c r="AA112691" s="190"/>
    </row>
    <row r="112692" spans="26:27">
      <c r="Z112692" s="190"/>
      <c r="AA112692" s="190"/>
    </row>
    <row r="112693" spans="26:27">
      <c r="Z112693" s="190"/>
      <c r="AA112693" s="190"/>
    </row>
    <row r="112694" spans="26:27">
      <c r="Z112694" s="190"/>
      <c r="AA112694" s="190"/>
    </row>
    <row r="112695" spans="26:27">
      <c r="Z112695" s="190"/>
      <c r="AA112695" s="190"/>
    </row>
    <row r="112696" spans="26:27">
      <c r="Z112696" s="190"/>
      <c r="AA112696" s="190"/>
    </row>
    <row r="112697" spans="26:27">
      <c r="Z112697" s="190"/>
      <c r="AA112697" s="190"/>
    </row>
    <row r="112698" spans="26:27">
      <c r="Z112698" s="190"/>
      <c r="AA112698" s="190"/>
    </row>
    <row r="112699" spans="26:27">
      <c r="Z112699" s="190"/>
      <c r="AA112699" s="190"/>
    </row>
    <row r="112700" spans="26:27">
      <c r="Z112700" s="190"/>
      <c r="AA112700" s="190"/>
    </row>
    <row r="112701" spans="26:27">
      <c r="Z112701" s="190"/>
      <c r="AA112701" s="190"/>
    </row>
    <row r="112702" spans="26:27">
      <c r="Z112702" s="190"/>
      <c r="AA112702" s="190"/>
    </row>
    <row r="112703" spans="26:27">
      <c r="Z112703" s="190"/>
      <c r="AA112703" s="190"/>
    </row>
    <row r="112704" spans="26:27">
      <c r="Z112704" s="190"/>
      <c r="AA112704" s="190"/>
    </row>
    <row r="112705" spans="26:27">
      <c r="Z112705" s="190"/>
      <c r="AA112705" s="190"/>
    </row>
    <row r="112706" spans="26:27">
      <c r="Z112706" s="190"/>
      <c r="AA112706" s="190"/>
    </row>
    <row r="112707" spans="26:27">
      <c r="Z112707" s="190"/>
      <c r="AA112707" s="190"/>
    </row>
    <row r="112708" spans="26:27">
      <c r="Z112708" s="190"/>
      <c r="AA112708" s="190"/>
    </row>
    <row r="112709" spans="26:27">
      <c r="Z112709" s="190"/>
      <c r="AA112709" s="190"/>
    </row>
    <row r="112710" spans="26:27">
      <c r="Z112710" s="190"/>
      <c r="AA112710" s="190"/>
    </row>
    <row r="112711" spans="26:27">
      <c r="Z112711" s="190"/>
      <c r="AA112711" s="190"/>
    </row>
    <row r="112712" spans="26:27">
      <c r="Z112712" s="190"/>
      <c r="AA112712" s="190"/>
    </row>
    <row r="112713" spans="26:27">
      <c r="Z112713" s="190"/>
      <c r="AA112713" s="190"/>
    </row>
    <row r="112714" spans="26:27">
      <c r="Z112714" s="190"/>
      <c r="AA112714" s="190"/>
    </row>
    <row r="112715" spans="26:27">
      <c r="Z112715" s="190"/>
      <c r="AA112715" s="190"/>
    </row>
    <row r="112716" spans="26:27">
      <c r="Z112716" s="190"/>
      <c r="AA112716" s="190"/>
    </row>
    <row r="112717" spans="26:27">
      <c r="Z112717" s="190"/>
      <c r="AA112717" s="190"/>
    </row>
    <row r="112718" spans="26:27">
      <c r="Z112718" s="190"/>
      <c r="AA112718" s="190"/>
    </row>
    <row r="112719" spans="26:27">
      <c r="Z112719" s="190"/>
      <c r="AA112719" s="190"/>
    </row>
    <row r="112720" spans="26:27">
      <c r="Z112720" s="190"/>
      <c r="AA112720" s="190"/>
    </row>
    <row r="112721" spans="26:27">
      <c r="Z112721" s="190"/>
      <c r="AA112721" s="190"/>
    </row>
    <row r="112722" spans="26:27">
      <c r="Z112722" s="190"/>
      <c r="AA112722" s="190"/>
    </row>
    <row r="112723" spans="26:27">
      <c r="Z112723" s="190"/>
      <c r="AA112723" s="190"/>
    </row>
    <row r="112724" spans="26:27">
      <c r="Z112724" s="190"/>
      <c r="AA112724" s="190"/>
    </row>
    <row r="112725" spans="26:27">
      <c r="Z112725" s="190"/>
      <c r="AA112725" s="190"/>
    </row>
    <row r="112726" spans="26:27">
      <c r="Z112726" s="190"/>
      <c r="AA112726" s="190"/>
    </row>
    <row r="112727" spans="26:27">
      <c r="Z112727" s="190"/>
      <c r="AA112727" s="190"/>
    </row>
    <row r="112728" spans="26:27">
      <c r="Z112728" s="190"/>
      <c r="AA112728" s="190"/>
    </row>
    <row r="112729" spans="26:27">
      <c r="Z112729" s="190"/>
      <c r="AA112729" s="190"/>
    </row>
    <row r="112730" spans="26:27">
      <c r="Z112730" s="190"/>
      <c r="AA112730" s="190"/>
    </row>
    <row r="112731" spans="26:27">
      <c r="Z112731" s="190"/>
      <c r="AA112731" s="190"/>
    </row>
    <row r="112732" spans="26:27">
      <c r="Z112732" s="190"/>
      <c r="AA112732" s="190"/>
    </row>
    <row r="112733" spans="26:27">
      <c r="Z112733" s="190"/>
      <c r="AA112733" s="190"/>
    </row>
    <row r="112734" spans="26:27">
      <c r="Z112734" s="190"/>
      <c r="AA112734" s="190"/>
    </row>
    <row r="112735" spans="26:27">
      <c r="Z112735" s="190"/>
      <c r="AA112735" s="190"/>
    </row>
    <row r="112736" spans="26:27">
      <c r="Z112736" s="190"/>
      <c r="AA112736" s="190"/>
    </row>
    <row r="112737" spans="26:27">
      <c r="Z112737" s="190"/>
      <c r="AA112737" s="190"/>
    </row>
    <row r="112738" spans="26:27">
      <c r="Z112738" s="190"/>
      <c r="AA112738" s="190"/>
    </row>
    <row r="112739" spans="26:27">
      <c r="Z112739" s="190"/>
      <c r="AA112739" s="190"/>
    </row>
    <row r="112740" spans="26:27">
      <c r="Z112740" s="190"/>
      <c r="AA112740" s="190"/>
    </row>
    <row r="112741" spans="26:27">
      <c r="Z112741" s="190"/>
      <c r="AA112741" s="190"/>
    </row>
    <row r="112742" spans="26:27">
      <c r="Z112742" s="190"/>
      <c r="AA112742" s="190"/>
    </row>
    <row r="112743" spans="26:27">
      <c r="Z112743" s="190"/>
      <c r="AA112743" s="190"/>
    </row>
    <row r="112744" spans="26:27">
      <c r="Z112744" s="190"/>
      <c r="AA112744" s="190"/>
    </row>
    <row r="112745" spans="26:27">
      <c r="Z112745" s="190"/>
      <c r="AA112745" s="190"/>
    </row>
    <row r="112746" spans="26:27">
      <c r="Z112746" s="190"/>
      <c r="AA112746" s="190"/>
    </row>
    <row r="112747" spans="26:27">
      <c r="Z112747" s="190"/>
      <c r="AA112747" s="190"/>
    </row>
    <row r="112748" spans="26:27">
      <c r="Z112748" s="190"/>
      <c r="AA112748" s="190"/>
    </row>
    <row r="112749" spans="26:27">
      <c r="Z112749" s="190"/>
      <c r="AA112749" s="190"/>
    </row>
    <row r="112750" spans="26:27">
      <c r="Z112750" s="190"/>
      <c r="AA112750" s="190"/>
    </row>
    <row r="112751" spans="26:27">
      <c r="Z112751" s="190"/>
      <c r="AA112751" s="190"/>
    </row>
    <row r="112752" spans="26:27">
      <c r="Z112752" s="190"/>
      <c r="AA112752" s="190"/>
    </row>
    <row r="112753" spans="26:27">
      <c r="Z112753" s="190"/>
      <c r="AA112753" s="190"/>
    </row>
    <row r="112754" spans="26:27">
      <c r="Z112754" s="190"/>
      <c r="AA112754" s="190"/>
    </row>
    <row r="112755" spans="26:27">
      <c r="Z112755" s="190"/>
      <c r="AA112755" s="190"/>
    </row>
    <row r="112756" spans="26:27">
      <c r="Z112756" s="190"/>
      <c r="AA112756" s="190"/>
    </row>
    <row r="112757" spans="26:27">
      <c r="Z112757" s="190"/>
      <c r="AA112757" s="190"/>
    </row>
    <row r="112758" spans="26:27">
      <c r="Z112758" s="190"/>
      <c r="AA112758" s="190"/>
    </row>
    <row r="112759" spans="26:27">
      <c r="Z112759" s="190"/>
      <c r="AA112759" s="190"/>
    </row>
    <row r="112760" spans="26:27">
      <c r="Z112760" s="190"/>
      <c r="AA112760" s="190"/>
    </row>
    <row r="112761" spans="26:27">
      <c r="Z112761" s="190"/>
      <c r="AA112761" s="190"/>
    </row>
    <row r="112762" spans="26:27">
      <c r="Z112762" s="190"/>
      <c r="AA112762" s="190"/>
    </row>
    <row r="112763" spans="26:27">
      <c r="Z112763" s="190"/>
      <c r="AA112763" s="190"/>
    </row>
    <row r="112764" spans="26:27">
      <c r="Z112764" s="190"/>
      <c r="AA112764" s="190"/>
    </row>
    <row r="112765" spans="26:27">
      <c r="Z112765" s="190"/>
      <c r="AA112765" s="190"/>
    </row>
    <row r="112766" spans="26:27">
      <c r="Z112766" s="190"/>
      <c r="AA112766" s="190"/>
    </row>
    <row r="112767" spans="26:27">
      <c r="Z112767" s="190"/>
      <c r="AA112767" s="190"/>
    </row>
    <row r="112768" spans="26:27">
      <c r="Z112768" s="190"/>
      <c r="AA112768" s="190"/>
    </row>
    <row r="112769" spans="26:27">
      <c r="Z112769" s="190"/>
      <c r="AA112769" s="190"/>
    </row>
    <row r="112770" spans="26:27">
      <c r="Z112770" s="190"/>
      <c r="AA112770" s="190"/>
    </row>
    <row r="112771" spans="26:27">
      <c r="Z112771" s="190"/>
      <c r="AA112771" s="190"/>
    </row>
    <row r="112772" spans="26:27">
      <c r="Z112772" s="190"/>
      <c r="AA112772" s="190"/>
    </row>
    <row r="112773" spans="26:27">
      <c r="Z112773" s="190"/>
      <c r="AA112773" s="190"/>
    </row>
    <row r="112774" spans="26:27">
      <c r="Z112774" s="190"/>
      <c r="AA112774" s="190"/>
    </row>
    <row r="112775" spans="26:27">
      <c r="Z112775" s="190"/>
      <c r="AA112775" s="190"/>
    </row>
    <row r="112776" spans="26:27">
      <c r="Z112776" s="190"/>
      <c r="AA112776" s="190"/>
    </row>
    <row r="112777" spans="26:27">
      <c r="Z112777" s="190"/>
      <c r="AA112777" s="190"/>
    </row>
    <row r="112778" spans="26:27">
      <c r="Z112778" s="190"/>
      <c r="AA112778" s="190"/>
    </row>
    <row r="112779" spans="26:27">
      <c r="Z112779" s="190"/>
      <c r="AA112779" s="190"/>
    </row>
    <row r="112780" spans="26:27">
      <c r="Z112780" s="190"/>
      <c r="AA112780" s="190"/>
    </row>
    <row r="112781" spans="26:27">
      <c r="Z112781" s="190"/>
      <c r="AA112781" s="190"/>
    </row>
    <row r="112782" spans="26:27">
      <c r="Z112782" s="190"/>
      <c r="AA112782" s="190"/>
    </row>
    <row r="112783" spans="26:27">
      <c r="Z112783" s="190"/>
      <c r="AA112783" s="190"/>
    </row>
    <row r="112784" spans="26:27">
      <c r="Z112784" s="190"/>
      <c r="AA112784" s="190"/>
    </row>
    <row r="112785" spans="26:27">
      <c r="Z112785" s="190"/>
      <c r="AA112785" s="190"/>
    </row>
    <row r="112786" spans="26:27">
      <c r="Z112786" s="190"/>
      <c r="AA112786" s="190"/>
    </row>
    <row r="112787" spans="26:27">
      <c r="Z112787" s="190"/>
      <c r="AA112787" s="190"/>
    </row>
    <row r="112788" spans="26:27">
      <c r="Z112788" s="190"/>
      <c r="AA112788" s="190"/>
    </row>
    <row r="112789" spans="26:27">
      <c r="Z112789" s="190"/>
      <c r="AA112789" s="190"/>
    </row>
    <row r="112790" spans="26:27">
      <c r="Z112790" s="190"/>
      <c r="AA112790" s="190"/>
    </row>
    <row r="112791" spans="26:27">
      <c r="Z112791" s="190"/>
      <c r="AA112791" s="190"/>
    </row>
    <row r="112792" spans="26:27">
      <c r="Z112792" s="190"/>
      <c r="AA112792" s="190"/>
    </row>
    <row r="112793" spans="26:27">
      <c r="Z112793" s="190"/>
      <c r="AA112793" s="190"/>
    </row>
    <row r="112794" spans="26:27">
      <c r="Z112794" s="190"/>
      <c r="AA112794" s="190"/>
    </row>
    <row r="112795" spans="26:27">
      <c r="Z112795" s="190"/>
      <c r="AA112795" s="190"/>
    </row>
    <row r="112796" spans="26:27">
      <c r="Z112796" s="190"/>
      <c r="AA112796" s="190"/>
    </row>
    <row r="112797" spans="26:27">
      <c r="Z112797" s="190"/>
      <c r="AA112797" s="190"/>
    </row>
    <row r="112798" spans="26:27">
      <c r="Z112798" s="190"/>
      <c r="AA112798" s="190"/>
    </row>
    <row r="112799" spans="26:27">
      <c r="Z112799" s="190"/>
      <c r="AA112799" s="190"/>
    </row>
    <row r="112800" spans="26:27">
      <c r="Z112800" s="190"/>
      <c r="AA112800" s="190"/>
    </row>
    <row r="112801" spans="26:27">
      <c r="Z112801" s="190"/>
      <c r="AA112801" s="190"/>
    </row>
    <row r="112802" spans="26:27">
      <c r="Z112802" s="190"/>
      <c r="AA112802" s="190"/>
    </row>
    <row r="112803" spans="26:27">
      <c r="Z112803" s="190"/>
      <c r="AA112803" s="190"/>
    </row>
    <row r="112804" spans="26:27">
      <c r="Z112804" s="190"/>
      <c r="AA112804" s="190"/>
    </row>
    <row r="112805" spans="26:27">
      <c r="Z112805" s="190"/>
      <c r="AA112805" s="190"/>
    </row>
    <row r="112806" spans="26:27">
      <c r="Z112806" s="190"/>
      <c r="AA112806" s="190"/>
    </row>
    <row r="112807" spans="26:27">
      <c r="Z112807" s="190"/>
      <c r="AA112807" s="190"/>
    </row>
    <row r="112808" spans="26:27">
      <c r="Z112808" s="190"/>
      <c r="AA112808" s="190"/>
    </row>
    <row r="112809" spans="26:27">
      <c r="Z112809" s="190"/>
      <c r="AA112809" s="190"/>
    </row>
    <row r="112810" spans="26:27">
      <c r="Z112810" s="190"/>
      <c r="AA112810" s="190"/>
    </row>
    <row r="112811" spans="26:27">
      <c r="Z112811" s="190"/>
      <c r="AA112811" s="190"/>
    </row>
    <row r="112812" spans="26:27">
      <c r="Z112812" s="190"/>
      <c r="AA112812" s="190"/>
    </row>
    <row r="112813" spans="26:27">
      <c r="Z112813" s="190"/>
      <c r="AA112813" s="190"/>
    </row>
    <row r="112814" spans="26:27">
      <c r="Z112814" s="190"/>
      <c r="AA112814" s="190"/>
    </row>
    <row r="112815" spans="26:27">
      <c r="Z112815" s="190"/>
      <c r="AA112815" s="190"/>
    </row>
    <row r="112816" spans="26:27">
      <c r="Z112816" s="190"/>
      <c r="AA112816" s="190"/>
    </row>
    <row r="112817" spans="26:27">
      <c r="Z112817" s="190"/>
      <c r="AA112817" s="190"/>
    </row>
    <row r="112818" spans="26:27">
      <c r="Z112818" s="190"/>
      <c r="AA112818" s="190"/>
    </row>
    <row r="112819" spans="26:27">
      <c r="Z112819" s="190"/>
      <c r="AA112819" s="190"/>
    </row>
    <row r="112820" spans="26:27">
      <c r="Z112820" s="190"/>
      <c r="AA112820" s="190"/>
    </row>
    <row r="112821" spans="26:27">
      <c r="Z112821" s="190"/>
      <c r="AA112821" s="190"/>
    </row>
    <row r="112822" spans="26:27">
      <c r="Z112822" s="190"/>
      <c r="AA112822" s="190"/>
    </row>
    <row r="112823" spans="26:27">
      <c r="Z112823" s="190"/>
      <c r="AA112823" s="190"/>
    </row>
    <row r="112824" spans="26:27">
      <c r="Z112824" s="190"/>
      <c r="AA112824" s="190"/>
    </row>
    <row r="112825" spans="26:27">
      <c r="Z112825" s="190"/>
      <c r="AA112825" s="190"/>
    </row>
    <row r="112826" spans="26:27">
      <c r="Z112826" s="190"/>
      <c r="AA112826" s="190"/>
    </row>
    <row r="112827" spans="26:27">
      <c r="Z112827" s="190"/>
      <c r="AA112827" s="190"/>
    </row>
    <row r="112828" spans="26:27">
      <c r="Z112828" s="190"/>
      <c r="AA112828" s="190"/>
    </row>
    <row r="112829" spans="26:27">
      <c r="Z112829" s="190"/>
      <c r="AA112829" s="190"/>
    </row>
    <row r="112830" spans="26:27">
      <c r="Z112830" s="190"/>
      <c r="AA112830" s="190"/>
    </row>
    <row r="112831" spans="26:27">
      <c r="Z112831" s="190"/>
      <c r="AA112831" s="190"/>
    </row>
    <row r="112832" spans="26:27">
      <c r="Z112832" s="190"/>
      <c r="AA112832" s="190"/>
    </row>
    <row r="112833" spans="26:27">
      <c r="Z112833" s="190"/>
      <c r="AA112833" s="190"/>
    </row>
    <row r="112834" spans="26:27">
      <c r="Z112834" s="190"/>
      <c r="AA112834" s="190"/>
    </row>
    <row r="112835" spans="26:27">
      <c r="Z112835" s="190"/>
      <c r="AA112835" s="190"/>
    </row>
    <row r="112836" spans="26:27">
      <c r="Z112836" s="190"/>
      <c r="AA112836" s="190"/>
    </row>
    <row r="112837" spans="26:27">
      <c r="Z112837" s="190"/>
      <c r="AA112837" s="190"/>
    </row>
    <row r="112838" spans="26:27">
      <c r="Z112838" s="190"/>
      <c r="AA112838" s="190"/>
    </row>
    <row r="112839" spans="26:27">
      <c r="Z112839" s="190"/>
      <c r="AA112839" s="190"/>
    </row>
    <row r="112840" spans="26:27">
      <c r="Z112840" s="190"/>
      <c r="AA112840" s="190"/>
    </row>
    <row r="112841" spans="26:27">
      <c r="Z112841" s="190"/>
      <c r="AA112841" s="190"/>
    </row>
    <row r="112842" spans="26:27">
      <c r="Z112842" s="190"/>
      <c r="AA112842" s="190"/>
    </row>
    <row r="112843" spans="26:27">
      <c r="Z112843" s="190"/>
      <c r="AA112843" s="190"/>
    </row>
    <row r="112844" spans="26:27">
      <c r="Z112844" s="190"/>
      <c r="AA112844" s="190"/>
    </row>
    <row r="112845" spans="26:27">
      <c r="Z112845" s="190"/>
      <c r="AA112845" s="190"/>
    </row>
    <row r="112846" spans="26:27">
      <c r="Z112846" s="190"/>
      <c r="AA112846" s="190"/>
    </row>
    <row r="112847" spans="26:27">
      <c r="Z112847" s="190"/>
      <c r="AA112847" s="190"/>
    </row>
    <row r="112848" spans="26:27">
      <c r="Z112848" s="190"/>
      <c r="AA112848" s="190"/>
    </row>
    <row r="112849" spans="26:27">
      <c r="Z112849" s="190"/>
      <c r="AA112849" s="190"/>
    </row>
    <row r="112850" spans="26:27">
      <c r="Z112850" s="190"/>
      <c r="AA112850" s="190"/>
    </row>
    <row r="112851" spans="26:27">
      <c r="Z112851" s="190"/>
      <c r="AA112851" s="190"/>
    </row>
    <row r="112852" spans="26:27">
      <c r="Z112852" s="190"/>
      <c r="AA112852" s="190"/>
    </row>
    <row r="112853" spans="26:27">
      <c r="Z112853" s="190"/>
      <c r="AA112853" s="190"/>
    </row>
    <row r="112854" spans="26:27">
      <c r="Z112854" s="190"/>
      <c r="AA112854" s="190"/>
    </row>
    <row r="112855" spans="26:27">
      <c r="Z112855" s="190"/>
      <c r="AA112855" s="190"/>
    </row>
    <row r="112856" spans="26:27">
      <c r="Z112856" s="190"/>
      <c r="AA112856" s="190"/>
    </row>
    <row r="112857" spans="26:27">
      <c r="Z112857" s="190"/>
      <c r="AA112857" s="190"/>
    </row>
    <row r="112858" spans="26:27">
      <c r="Z112858" s="190"/>
      <c r="AA112858" s="190"/>
    </row>
    <row r="112859" spans="26:27">
      <c r="Z112859" s="190"/>
      <c r="AA112859" s="190"/>
    </row>
    <row r="112860" spans="26:27">
      <c r="Z112860" s="190"/>
      <c r="AA112860" s="190"/>
    </row>
    <row r="112861" spans="26:27">
      <c r="Z112861" s="190"/>
      <c r="AA112861" s="190"/>
    </row>
    <row r="112862" spans="26:27">
      <c r="Z112862" s="190"/>
      <c r="AA112862" s="190"/>
    </row>
    <row r="112863" spans="26:27">
      <c r="Z112863" s="190"/>
      <c r="AA112863" s="190"/>
    </row>
    <row r="112864" spans="26:27">
      <c r="Z112864" s="190"/>
      <c r="AA112864" s="190"/>
    </row>
    <row r="112865" spans="26:27">
      <c r="Z112865" s="190"/>
      <c r="AA112865" s="190"/>
    </row>
    <row r="112866" spans="26:27">
      <c r="Z112866" s="190"/>
      <c r="AA112866" s="190"/>
    </row>
    <row r="112867" spans="26:27">
      <c r="Z112867" s="190"/>
      <c r="AA112867" s="190"/>
    </row>
    <row r="112868" spans="26:27">
      <c r="Z112868" s="190"/>
      <c r="AA112868" s="190"/>
    </row>
    <row r="112869" spans="26:27">
      <c r="Z112869" s="190"/>
      <c r="AA112869" s="190"/>
    </row>
    <row r="112870" spans="26:27">
      <c r="Z112870" s="190"/>
      <c r="AA112870" s="190"/>
    </row>
    <row r="112871" spans="26:27">
      <c r="Z112871" s="190"/>
      <c r="AA112871" s="190"/>
    </row>
    <row r="112872" spans="26:27">
      <c r="Z112872" s="190"/>
      <c r="AA112872" s="190"/>
    </row>
    <row r="112873" spans="26:27">
      <c r="Z112873" s="190"/>
      <c r="AA112873" s="190"/>
    </row>
    <row r="112874" spans="26:27">
      <c r="Z112874" s="190"/>
      <c r="AA112874" s="190"/>
    </row>
    <row r="112875" spans="26:27">
      <c r="Z112875" s="190"/>
      <c r="AA112875" s="190"/>
    </row>
    <row r="112876" spans="26:27">
      <c r="Z112876" s="190"/>
      <c r="AA112876" s="190"/>
    </row>
    <row r="112877" spans="26:27">
      <c r="Z112877" s="190"/>
      <c r="AA112877" s="190"/>
    </row>
    <row r="112878" spans="26:27">
      <c r="Z112878" s="190"/>
      <c r="AA112878" s="190"/>
    </row>
    <row r="112879" spans="26:27">
      <c r="Z112879" s="190"/>
      <c r="AA112879" s="190"/>
    </row>
    <row r="112880" spans="26:27">
      <c r="Z112880" s="190"/>
      <c r="AA112880" s="190"/>
    </row>
    <row r="112881" spans="26:27">
      <c r="Z112881" s="190"/>
      <c r="AA112881" s="190"/>
    </row>
    <row r="112882" spans="26:27">
      <c r="Z112882" s="190"/>
      <c r="AA112882" s="190"/>
    </row>
    <row r="112883" spans="26:27">
      <c r="Z112883" s="190"/>
      <c r="AA112883" s="190"/>
    </row>
    <row r="112884" spans="26:27">
      <c r="Z112884" s="190"/>
      <c r="AA112884" s="190"/>
    </row>
    <row r="112885" spans="26:27">
      <c r="Z112885" s="190"/>
      <c r="AA112885" s="190"/>
    </row>
    <row r="112886" spans="26:27">
      <c r="Z112886" s="190"/>
      <c r="AA112886" s="190"/>
    </row>
    <row r="112887" spans="26:27">
      <c r="Z112887" s="190"/>
      <c r="AA112887" s="190"/>
    </row>
    <row r="112888" spans="26:27">
      <c r="Z112888" s="190"/>
      <c r="AA112888" s="190"/>
    </row>
    <row r="112889" spans="26:27">
      <c r="Z112889" s="190"/>
      <c r="AA112889" s="190"/>
    </row>
    <row r="112890" spans="26:27">
      <c r="Z112890" s="190"/>
      <c r="AA112890" s="190"/>
    </row>
    <row r="112891" spans="26:27">
      <c r="Z112891" s="190"/>
      <c r="AA112891" s="190"/>
    </row>
    <row r="112892" spans="26:27">
      <c r="Z112892" s="190"/>
      <c r="AA112892" s="190"/>
    </row>
    <row r="112893" spans="26:27">
      <c r="Z112893" s="190"/>
      <c r="AA112893" s="190"/>
    </row>
    <row r="112894" spans="26:27">
      <c r="Z112894" s="190"/>
      <c r="AA112894" s="190"/>
    </row>
    <row r="112895" spans="26:27">
      <c r="Z112895" s="190"/>
      <c r="AA112895" s="190"/>
    </row>
    <row r="112896" spans="26:27">
      <c r="Z112896" s="190"/>
      <c r="AA112896" s="190"/>
    </row>
    <row r="112897" spans="26:27">
      <c r="Z112897" s="190"/>
      <c r="AA112897" s="190"/>
    </row>
    <row r="112898" spans="26:27">
      <c r="Z112898" s="190"/>
      <c r="AA112898" s="190"/>
    </row>
    <row r="112899" spans="26:27">
      <c r="Z112899" s="190"/>
      <c r="AA112899" s="190"/>
    </row>
    <row r="112900" spans="26:27">
      <c r="Z112900" s="190"/>
      <c r="AA112900" s="190"/>
    </row>
    <row r="112901" spans="26:27">
      <c r="Z112901" s="190"/>
      <c r="AA112901" s="190"/>
    </row>
    <row r="112902" spans="26:27">
      <c r="Z112902" s="190"/>
      <c r="AA112902" s="190"/>
    </row>
    <row r="112903" spans="26:27">
      <c r="Z112903" s="190"/>
      <c r="AA112903" s="190"/>
    </row>
    <row r="112904" spans="26:27">
      <c r="Z112904" s="190"/>
      <c r="AA112904" s="190"/>
    </row>
    <row r="112905" spans="26:27">
      <c r="Z112905" s="190"/>
      <c r="AA112905" s="190"/>
    </row>
    <row r="112906" spans="26:27">
      <c r="Z112906" s="190"/>
      <c r="AA112906" s="190"/>
    </row>
    <row r="112907" spans="26:27">
      <c r="Z112907" s="190"/>
      <c r="AA112907" s="190"/>
    </row>
    <row r="112908" spans="26:27">
      <c r="Z112908" s="190"/>
      <c r="AA112908" s="190"/>
    </row>
    <row r="112909" spans="26:27">
      <c r="Z112909" s="190"/>
      <c r="AA112909" s="190"/>
    </row>
    <row r="112910" spans="26:27">
      <c r="Z112910" s="190"/>
      <c r="AA112910" s="190"/>
    </row>
    <row r="112911" spans="26:27">
      <c r="Z112911" s="190"/>
      <c r="AA112911" s="190"/>
    </row>
    <row r="112912" spans="26:27">
      <c r="Z112912" s="190"/>
      <c r="AA112912" s="190"/>
    </row>
    <row r="112913" spans="26:27">
      <c r="Z112913" s="190"/>
      <c r="AA112913" s="190"/>
    </row>
    <row r="112914" spans="26:27">
      <c r="Z112914" s="190"/>
      <c r="AA112914" s="190"/>
    </row>
    <row r="112915" spans="26:27">
      <c r="Z112915" s="190"/>
      <c r="AA112915" s="190"/>
    </row>
    <row r="112916" spans="26:27">
      <c r="Z112916" s="190"/>
      <c r="AA112916" s="190"/>
    </row>
    <row r="112917" spans="26:27">
      <c r="Z112917" s="190"/>
      <c r="AA112917" s="190"/>
    </row>
    <row r="112918" spans="26:27">
      <c r="Z112918" s="190"/>
      <c r="AA112918" s="190"/>
    </row>
    <row r="112919" spans="26:27">
      <c r="Z112919" s="190"/>
      <c r="AA112919" s="190"/>
    </row>
    <row r="112920" spans="26:27">
      <c r="Z112920" s="190"/>
      <c r="AA112920" s="190"/>
    </row>
    <row r="112921" spans="26:27">
      <c r="Z112921" s="190"/>
      <c r="AA112921" s="190"/>
    </row>
    <row r="112922" spans="26:27">
      <c r="Z112922" s="190"/>
      <c r="AA112922" s="190"/>
    </row>
    <row r="112923" spans="26:27">
      <c r="Z112923" s="190"/>
      <c r="AA112923" s="190"/>
    </row>
    <row r="112924" spans="26:27">
      <c r="Z112924" s="190"/>
      <c r="AA112924" s="190"/>
    </row>
    <row r="112925" spans="26:27">
      <c r="Z112925" s="190"/>
      <c r="AA112925" s="190"/>
    </row>
    <row r="112926" spans="26:27">
      <c r="Z112926" s="190"/>
      <c r="AA112926" s="190"/>
    </row>
    <row r="112927" spans="26:27">
      <c r="Z112927" s="190"/>
      <c r="AA112927" s="190"/>
    </row>
    <row r="112928" spans="26:27">
      <c r="Z112928" s="190"/>
      <c r="AA112928" s="190"/>
    </row>
    <row r="112929" spans="26:27">
      <c r="Z112929" s="190"/>
      <c r="AA112929" s="190"/>
    </row>
    <row r="112930" spans="26:27">
      <c r="Z112930" s="190"/>
      <c r="AA112930" s="190"/>
    </row>
    <row r="112931" spans="26:27">
      <c r="Z112931" s="190"/>
      <c r="AA112931" s="190"/>
    </row>
    <row r="112932" spans="26:27">
      <c r="Z112932" s="190"/>
      <c r="AA112932" s="190"/>
    </row>
    <row r="112933" spans="26:27">
      <c r="Z112933" s="190"/>
      <c r="AA112933" s="190"/>
    </row>
    <row r="112934" spans="26:27">
      <c r="Z112934" s="190"/>
      <c r="AA112934" s="190"/>
    </row>
    <row r="112935" spans="26:27">
      <c r="Z112935" s="190"/>
      <c r="AA112935" s="190"/>
    </row>
    <row r="112936" spans="26:27">
      <c r="Z112936" s="190"/>
      <c r="AA112936" s="190"/>
    </row>
    <row r="112937" spans="26:27">
      <c r="Z112937" s="190"/>
      <c r="AA112937" s="190"/>
    </row>
    <row r="112938" spans="26:27">
      <c r="Z112938" s="190"/>
      <c r="AA112938" s="190"/>
    </row>
    <row r="112939" spans="26:27">
      <c r="Z112939" s="190"/>
      <c r="AA112939" s="190"/>
    </row>
    <row r="112940" spans="26:27">
      <c r="Z112940" s="190"/>
      <c r="AA112940" s="190"/>
    </row>
    <row r="112941" spans="26:27">
      <c r="Z112941" s="190"/>
      <c r="AA112941" s="190"/>
    </row>
    <row r="112942" spans="26:27">
      <c r="Z112942" s="190"/>
      <c r="AA112942" s="190"/>
    </row>
    <row r="112943" spans="26:27">
      <c r="Z112943" s="190"/>
      <c r="AA112943" s="190"/>
    </row>
    <row r="112944" spans="26:27">
      <c r="Z112944" s="190"/>
      <c r="AA112944" s="190"/>
    </row>
    <row r="112945" spans="26:27">
      <c r="Z112945" s="190"/>
      <c r="AA112945" s="190"/>
    </row>
    <row r="112946" spans="26:27">
      <c r="Z112946" s="190"/>
      <c r="AA112946" s="190"/>
    </row>
    <row r="112947" spans="26:27">
      <c r="Z112947" s="190"/>
      <c r="AA112947" s="190"/>
    </row>
    <row r="112948" spans="26:27">
      <c r="Z112948" s="190"/>
      <c r="AA112948" s="190"/>
    </row>
    <row r="112949" spans="26:27">
      <c r="Z112949" s="190"/>
      <c r="AA112949" s="190"/>
    </row>
    <row r="112950" spans="26:27">
      <c r="Z112950" s="190"/>
      <c r="AA112950" s="190"/>
    </row>
    <row r="112951" spans="26:27">
      <c r="Z112951" s="190"/>
      <c r="AA112951" s="190"/>
    </row>
    <row r="112952" spans="26:27">
      <c r="Z112952" s="190"/>
      <c r="AA112952" s="190"/>
    </row>
    <row r="112953" spans="26:27">
      <c r="Z112953" s="190"/>
      <c r="AA112953" s="190"/>
    </row>
    <row r="112954" spans="26:27">
      <c r="Z112954" s="190"/>
      <c r="AA112954" s="190"/>
    </row>
    <row r="112955" spans="26:27">
      <c r="Z112955" s="190"/>
      <c r="AA112955" s="190"/>
    </row>
    <row r="112956" spans="26:27">
      <c r="Z112956" s="190"/>
      <c r="AA112956" s="190"/>
    </row>
    <row r="112957" spans="26:27">
      <c r="Z112957" s="190"/>
      <c r="AA112957" s="190"/>
    </row>
    <row r="112958" spans="26:27">
      <c r="Z112958" s="190"/>
      <c r="AA112958" s="190"/>
    </row>
    <row r="112959" spans="26:27">
      <c r="Z112959" s="190"/>
      <c r="AA112959" s="190"/>
    </row>
    <row r="112960" spans="26:27">
      <c r="Z112960" s="190"/>
      <c r="AA112960" s="190"/>
    </row>
    <row r="112961" spans="26:27">
      <c r="Z112961" s="190"/>
      <c r="AA112961" s="190"/>
    </row>
    <row r="112962" spans="26:27">
      <c r="Z112962" s="190"/>
      <c r="AA112962" s="190"/>
    </row>
    <row r="112963" spans="26:27">
      <c r="Z112963" s="190"/>
      <c r="AA112963" s="190"/>
    </row>
    <row r="112964" spans="26:27">
      <c r="Z112964" s="190"/>
      <c r="AA112964" s="190"/>
    </row>
    <row r="112965" spans="26:27">
      <c r="Z112965" s="190"/>
      <c r="AA112965" s="190"/>
    </row>
    <row r="112966" spans="26:27">
      <c r="Z112966" s="190"/>
      <c r="AA112966" s="190"/>
    </row>
    <row r="112967" spans="26:27">
      <c r="Z112967" s="190"/>
      <c r="AA112967" s="190"/>
    </row>
    <row r="112968" spans="26:27">
      <c r="Z112968" s="190"/>
      <c r="AA112968" s="190"/>
    </row>
    <row r="112969" spans="26:27">
      <c r="Z112969" s="190"/>
      <c r="AA112969" s="190"/>
    </row>
    <row r="112970" spans="26:27">
      <c r="Z112970" s="190"/>
      <c r="AA112970" s="190"/>
    </row>
    <row r="112971" spans="26:27">
      <c r="Z112971" s="190"/>
      <c r="AA112971" s="190"/>
    </row>
    <row r="112972" spans="26:27">
      <c r="Z112972" s="190"/>
      <c r="AA112972" s="190"/>
    </row>
    <row r="112973" spans="26:27">
      <c r="Z112973" s="190"/>
      <c r="AA112973" s="190"/>
    </row>
    <row r="112974" spans="26:27">
      <c r="Z112974" s="190"/>
      <c r="AA112974" s="190"/>
    </row>
    <row r="112975" spans="26:27">
      <c r="Z112975" s="190"/>
      <c r="AA112975" s="190"/>
    </row>
    <row r="112976" spans="26:27">
      <c r="Z112976" s="190"/>
      <c r="AA112976" s="190"/>
    </row>
    <row r="112977" spans="26:27">
      <c r="Z112977" s="190"/>
      <c r="AA112977" s="190"/>
    </row>
    <row r="112978" spans="26:27">
      <c r="Z112978" s="190"/>
      <c r="AA112978" s="190"/>
    </row>
    <row r="112979" spans="26:27">
      <c r="Z112979" s="190"/>
      <c r="AA112979" s="190"/>
    </row>
    <row r="112980" spans="26:27">
      <c r="Z112980" s="190"/>
      <c r="AA112980" s="190"/>
    </row>
    <row r="112981" spans="26:27">
      <c r="Z112981" s="190"/>
      <c r="AA112981" s="190"/>
    </row>
    <row r="112982" spans="26:27">
      <c r="Z112982" s="190"/>
      <c r="AA112982" s="190"/>
    </row>
    <row r="112983" spans="26:27">
      <c r="Z112983" s="190"/>
      <c r="AA112983" s="190"/>
    </row>
    <row r="112984" spans="26:27">
      <c r="Z112984" s="190"/>
      <c r="AA112984" s="190"/>
    </row>
    <row r="112985" spans="26:27">
      <c r="Z112985" s="190"/>
      <c r="AA112985" s="190"/>
    </row>
    <row r="112986" spans="26:27">
      <c r="Z112986" s="190"/>
      <c r="AA112986" s="190"/>
    </row>
    <row r="112987" spans="26:27">
      <c r="Z112987" s="190"/>
      <c r="AA112987" s="190"/>
    </row>
    <row r="112988" spans="26:27">
      <c r="Z112988" s="190"/>
      <c r="AA112988" s="190"/>
    </row>
    <row r="112989" spans="26:27">
      <c r="Z112989" s="190"/>
      <c r="AA112989" s="190"/>
    </row>
    <row r="112990" spans="26:27">
      <c r="Z112990" s="190"/>
      <c r="AA112990" s="190"/>
    </row>
    <row r="112991" spans="26:27">
      <c r="Z112991" s="190"/>
      <c r="AA112991" s="190"/>
    </row>
    <row r="112992" spans="26:27">
      <c r="Z112992" s="190"/>
      <c r="AA112992" s="190"/>
    </row>
    <row r="112993" spans="26:27">
      <c r="Z112993" s="190"/>
      <c r="AA112993" s="190"/>
    </row>
    <row r="112994" spans="26:27">
      <c r="Z112994" s="190"/>
      <c r="AA112994" s="190"/>
    </row>
    <row r="112995" spans="26:27">
      <c r="Z112995" s="190"/>
      <c r="AA112995" s="190"/>
    </row>
    <row r="112996" spans="26:27">
      <c r="Z112996" s="190"/>
      <c r="AA112996" s="190"/>
    </row>
    <row r="112997" spans="26:27">
      <c r="Z112997" s="190"/>
      <c r="AA112997" s="190"/>
    </row>
    <row r="112998" spans="26:27">
      <c r="Z112998" s="190"/>
      <c r="AA112998" s="190"/>
    </row>
    <row r="112999" spans="26:27">
      <c r="Z112999" s="190"/>
      <c r="AA112999" s="190"/>
    </row>
    <row r="113000" spans="26:27">
      <c r="Z113000" s="190"/>
      <c r="AA113000" s="190"/>
    </row>
    <row r="113001" spans="26:27">
      <c r="Z113001" s="190"/>
      <c r="AA113001" s="190"/>
    </row>
    <row r="113002" spans="26:27">
      <c r="Z113002" s="190"/>
      <c r="AA113002" s="190"/>
    </row>
    <row r="113003" spans="26:27">
      <c r="Z113003" s="190"/>
      <c r="AA113003" s="190"/>
    </row>
    <row r="113004" spans="26:27">
      <c r="Z113004" s="190"/>
      <c r="AA113004" s="190"/>
    </row>
    <row r="113005" spans="26:27">
      <c r="Z113005" s="190"/>
      <c r="AA113005" s="190"/>
    </row>
    <row r="113006" spans="26:27">
      <c r="Z113006" s="190"/>
      <c r="AA113006" s="190"/>
    </row>
    <row r="113007" spans="26:27">
      <c r="Z113007" s="190"/>
      <c r="AA113007" s="190"/>
    </row>
    <row r="113008" spans="26:27">
      <c r="Z113008" s="190"/>
      <c r="AA113008" s="190"/>
    </row>
    <row r="113009" spans="26:27">
      <c r="Z113009" s="190"/>
      <c r="AA113009" s="190"/>
    </row>
    <row r="113010" spans="26:27">
      <c r="Z113010" s="190"/>
      <c r="AA113010" s="190"/>
    </row>
    <row r="113011" spans="26:27">
      <c r="Z113011" s="190"/>
      <c r="AA113011" s="190"/>
    </row>
    <row r="113012" spans="26:27">
      <c r="Z113012" s="190"/>
      <c r="AA113012" s="190"/>
    </row>
    <row r="113013" spans="26:27">
      <c r="Z113013" s="190"/>
      <c r="AA113013" s="190"/>
    </row>
    <row r="113014" spans="26:27">
      <c r="Z113014" s="190"/>
      <c r="AA113014" s="190"/>
    </row>
    <row r="113015" spans="26:27">
      <c r="Z113015" s="190"/>
      <c r="AA113015" s="190"/>
    </row>
    <row r="113016" spans="26:27">
      <c r="Z113016" s="190"/>
      <c r="AA113016" s="190"/>
    </row>
    <row r="113017" spans="26:27">
      <c r="Z113017" s="190"/>
      <c r="AA113017" s="190"/>
    </row>
    <row r="113018" spans="26:27">
      <c r="Z113018" s="190"/>
      <c r="AA113018" s="190"/>
    </row>
    <row r="113019" spans="26:27">
      <c r="Z113019" s="190"/>
      <c r="AA113019" s="190"/>
    </row>
    <row r="113020" spans="26:27">
      <c r="Z113020" s="190"/>
      <c r="AA113020" s="190"/>
    </row>
    <row r="113021" spans="26:27">
      <c r="Z113021" s="190"/>
      <c r="AA113021" s="190"/>
    </row>
    <row r="113022" spans="26:27">
      <c r="Z113022" s="190"/>
      <c r="AA113022" s="190"/>
    </row>
    <row r="113023" spans="26:27">
      <c r="Z113023" s="190"/>
      <c r="AA113023" s="190"/>
    </row>
    <row r="113024" spans="26:27">
      <c r="Z113024" s="190"/>
      <c r="AA113024" s="190"/>
    </row>
    <row r="113025" spans="26:27">
      <c r="Z113025" s="190"/>
      <c r="AA113025" s="190"/>
    </row>
    <row r="113026" spans="26:27">
      <c r="Z113026" s="190"/>
      <c r="AA113026" s="190"/>
    </row>
    <row r="113027" spans="26:27">
      <c r="Z113027" s="190"/>
      <c r="AA113027" s="190"/>
    </row>
    <row r="113028" spans="26:27">
      <c r="Z113028" s="190"/>
      <c r="AA113028" s="190"/>
    </row>
    <row r="113029" spans="26:27">
      <c r="Z113029" s="190"/>
      <c r="AA113029" s="190"/>
    </row>
    <row r="113030" spans="26:27">
      <c r="Z113030" s="190"/>
      <c r="AA113030" s="190"/>
    </row>
    <row r="113031" spans="26:27">
      <c r="Z113031" s="190"/>
      <c r="AA113031" s="190"/>
    </row>
    <row r="113032" spans="26:27">
      <c r="Z113032" s="190"/>
      <c r="AA113032" s="190"/>
    </row>
    <row r="113033" spans="26:27">
      <c r="Z113033" s="190"/>
      <c r="AA113033" s="190"/>
    </row>
    <row r="113034" spans="26:27">
      <c r="Z113034" s="190"/>
      <c r="AA113034" s="190"/>
    </row>
    <row r="113035" spans="26:27">
      <c r="Z113035" s="190"/>
      <c r="AA113035" s="190"/>
    </row>
    <row r="113036" spans="26:27">
      <c r="Z113036" s="190"/>
      <c r="AA113036" s="190"/>
    </row>
    <row r="113037" spans="26:27">
      <c r="Z113037" s="190"/>
      <c r="AA113037" s="190"/>
    </row>
    <row r="113038" spans="26:27">
      <c r="Z113038" s="190"/>
      <c r="AA113038" s="190"/>
    </row>
    <row r="113039" spans="26:27">
      <c r="Z113039" s="190"/>
      <c r="AA113039" s="190"/>
    </row>
    <row r="113040" spans="26:27">
      <c r="Z113040" s="190"/>
      <c r="AA113040" s="190"/>
    </row>
    <row r="113041" spans="26:27">
      <c r="Z113041" s="190"/>
      <c r="AA113041" s="190"/>
    </row>
    <row r="113042" spans="26:27">
      <c r="Z113042" s="190"/>
      <c r="AA113042" s="190"/>
    </row>
    <row r="113043" spans="26:27">
      <c r="Z113043" s="190"/>
      <c r="AA113043" s="190"/>
    </row>
    <row r="113044" spans="26:27">
      <c r="Z113044" s="190"/>
      <c r="AA113044" s="190"/>
    </row>
    <row r="113045" spans="26:27">
      <c r="Z113045" s="190"/>
      <c r="AA113045" s="190"/>
    </row>
    <row r="113046" spans="26:27">
      <c r="Z113046" s="190"/>
      <c r="AA113046" s="190"/>
    </row>
    <row r="113047" spans="26:27">
      <c r="Z113047" s="190"/>
      <c r="AA113047" s="190"/>
    </row>
    <row r="113048" spans="26:27">
      <c r="Z113048" s="190"/>
      <c r="AA113048" s="190"/>
    </row>
    <row r="113049" spans="26:27">
      <c r="Z113049" s="190"/>
      <c r="AA113049" s="190"/>
    </row>
    <row r="113050" spans="26:27">
      <c r="Z113050" s="190"/>
      <c r="AA113050" s="190"/>
    </row>
    <row r="113051" spans="26:27">
      <c r="Z113051" s="190"/>
      <c r="AA113051" s="190"/>
    </row>
    <row r="113052" spans="26:27">
      <c r="Z113052" s="190"/>
      <c r="AA113052" s="190"/>
    </row>
    <row r="113053" spans="26:27">
      <c r="Z113053" s="190"/>
      <c r="AA113053" s="190"/>
    </row>
    <row r="113054" spans="26:27">
      <c r="Z113054" s="190"/>
      <c r="AA113054" s="190"/>
    </row>
    <row r="113055" spans="26:27">
      <c r="Z113055" s="190"/>
      <c r="AA113055" s="190"/>
    </row>
    <row r="113056" spans="26:27">
      <c r="Z113056" s="190"/>
      <c r="AA113056" s="190"/>
    </row>
    <row r="113057" spans="26:27">
      <c r="Z113057" s="190"/>
      <c r="AA113057" s="190"/>
    </row>
    <row r="113058" spans="26:27">
      <c r="Z113058" s="190"/>
      <c r="AA113058" s="190"/>
    </row>
    <row r="113059" spans="26:27">
      <c r="Z113059" s="190"/>
      <c r="AA113059" s="190"/>
    </row>
    <row r="113060" spans="26:27">
      <c r="Z113060" s="190"/>
      <c r="AA113060" s="190"/>
    </row>
    <row r="113061" spans="26:27">
      <c r="Z113061" s="190"/>
      <c r="AA113061" s="190"/>
    </row>
    <row r="113062" spans="26:27">
      <c r="Z113062" s="190"/>
      <c r="AA113062" s="190"/>
    </row>
    <row r="113063" spans="26:27">
      <c r="Z113063" s="190"/>
      <c r="AA113063" s="190"/>
    </row>
    <row r="113064" spans="26:27">
      <c r="Z113064" s="190"/>
      <c r="AA113064" s="190"/>
    </row>
    <row r="113065" spans="26:27">
      <c r="Z113065" s="190"/>
      <c r="AA113065" s="190"/>
    </row>
    <row r="113066" spans="26:27">
      <c r="Z113066" s="190"/>
      <c r="AA113066" s="190"/>
    </row>
    <row r="113067" spans="26:27">
      <c r="Z113067" s="190"/>
      <c r="AA113067" s="190"/>
    </row>
    <row r="113068" spans="26:27">
      <c r="Z113068" s="190"/>
      <c r="AA113068" s="190"/>
    </row>
    <row r="113069" spans="26:27">
      <c r="Z113069" s="190"/>
      <c r="AA113069" s="190"/>
    </row>
    <row r="113070" spans="26:27">
      <c r="Z113070" s="190"/>
      <c r="AA113070" s="190"/>
    </row>
    <row r="113071" spans="26:27">
      <c r="Z113071" s="190"/>
      <c r="AA113071" s="190"/>
    </row>
    <row r="113072" spans="26:27">
      <c r="Z113072" s="190"/>
      <c r="AA113072" s="190"/>
    </row>
    <row r="113073" spans="26:27">
      <c r="Z113073" s="190"/>
      <c r="AA113073" s="190"/>
    </row>
    <row r="113074" spans="26:27">
      <c r="Z113074" s="190"/>
      <c r="AA113074" s="190"/>
    </row>
    <row r="113075" spans="26:27">
      <c r="Z113075" s="190"/>
      <c r="AA113075" s="190"/>
    </row>
    <row r="113076" spans="26:27">
      <c r="Z113076" s="190"/>
      <c r="AA113076" s="190"/>
    </row>
    <row r="113077" spans="26:27">
      <c r="Z113077" s="190"/>
      <c r="AA113077" s="190"/>
    </row>
    <row r="113078" spans="26:27">
      <c r="Z113078" s="190"/>
      <c r="AA113078" s="190"/>
    </row>
    <row r="113079" spans="26:27">
      <c r="Z113079" s="190"/>
      <c r="AA113079" s="190"/>
    </row>
    <row r="113080" spans="26:27">
      <c r="Z113080" s="190"/>
      <c r="AA113080" s="190"/>
    </row>
    <row r="113081" spans="26:27">
      <c r="Z113081" s="190"/>
      <c r="AA113081" s="190"/>
    </row>
    <row r="113082" spans="26:27">
      <c r="Z113082" s="190"/>
      <c r="AA113082" s="190"/>
    </row>
    <row r="113083" spans="26:27">
      <c r="Z113083" s="190"/>
      <c r="AA113083" s="190"/>
    </row>
    <row r="113084" spans="26:27">
      <c r="Z113084" s="190"/>
      <c r="AA113084" s="190"/>
    </row>
    <row r="113085" spans="26:27">
      <c r="Z113085" s="190"/>
      <c r="AA113085" s="190"/>
    </row>
    <row r="113086" spans="26:27">
      <c r="Z113086" s="190"/>
      <c r="AA113086" s="190"/>
    </row>
    <row r="113087" spans="26:27">
      <c r="Z113087" s="190"/>
      <c r="AA113087" s="190"/>
    </row>
    <row r="113088" spans="26:27">
      <c r="Z113088" s="190"/>
      <c r="AA113088" s="190"/>
    </row>
    <row r="113089" spans="26:27">
      <c r="Z113089" s="190"/>
      <c r="AA113089" s="190"/>
    </row>
    <row r="113090" spans="26:27">
      <c r="Z113090" s="190"/>
      <c r="AA113090" s="190"/>
    </row>
    <row r="113091" spans="26:27">
      <c r="Z113091" s="190"/>
      <c r="AA113091" s="190"/>
    </row>
    <row r="113092" spans="26:27">
      <c r="Z113092" s="190"/>
      <c r="AA113092" s="190"/>
    </row>
    <row r="113093" spans="26:27">
      <c r="Z113093" s="190"/>
      <c r="AA113093" s="190"/>
    </row>
    <row r="113094" spans="26:27">
      <c r="Z113094" s="190"/>
      <c r="AA113094" s="190"/>
    </row>
    <row r="113095" spans="26:27">
      <c r="Z113095" s="190"/>
      <c r="AA113095" s="190"/>
    </row>
    <row r="113096" spans="26:27">
      <c r="Z113096" s="190"/>
      <c r="AA113096" s="190"/>
    </row>
    <row r="113097" spans="26:27">
      <c r="Z113097" s="190"/>
      <c r="AA113097" s="190"/>
    </row>
    <row r="113098" spans="26:27">
      <c r="Z113098" s="190"/>
      <c r="AA113098" s="190"/>
    </row>
    <row r="113099" spans="26:27">
      <c r="Z113099" s="190"/>
      <c r="AA113099" s="190"/>
    </row>
    <row r="113100" spans="26:27">
      <c r="Z113100" s="190"/>
      <c r="AA113100" s="190"/>
    </row>
    <row r="113101" spans="26:27">
      <c r="Z113101" s="190"/>
      <c r="AA113101" s="190"/>
    </row>
    <row r="113102" spans="26:27">
      <c r="Z113102" s="190"/>
      <c r="AA113102" s="190"/>
    </row>
    <row r="113103" spans="26:27">
      <c r="Z113103" s="190"/>
      <c r="AA113103" s="190"/>
    </row>
    <row r="113104" spans="26:27">
      <c r="Z113104" s="190"/>
      <c r="AA113104" s="190"/>
    </row>
    <row r="113105" spans="26:27">
      <c r="Z113105" s="190"/>
      <c r="AA113105" s="190"/>
    </row>
    <row r="113106" spans="26:27">
      <c r="Z113106" s="190"/>
      <c r="AA113106" s="190"/>
    </row>
    <row r="113107" spans="26:27">
      <c r="Z113107" s="190"/>
      <c r="AA113107" s="190"/>
    </row>
    <row r="113108" spans="26:27">
      <c r="Z113108" s="190"/>
      <c r="AA113108" s="190"/>
    </row>
    <row r="113109" spans="26:27">
      <c r="Z113109" s="190"/>
      <c r="AA113109" s="190"/>
    </row>
    <row r="113110" spans="26:27">
      <c r="Z113110" s="190"/>
      <c r="AA113110" s="190"/>
    </row>
    <row r="113111" spans="26:27">
      <c r="Z113111" s="190"/>
      <c r="AA113111" s="190"/>
    </row>
    <row r="113112" spans="26:27">
      <c r="Z113112" s="190"/>
      <c r="AA113112" s="190"/>
    </row>
    <row r="113113" spans="26:27">
      <c r="Z113113" s="190"/>
      <c r="AA113113" s="190"/>
    </row>
    <row r="113114" spans="26:27">
      <c r="Z113114" s="190"/>
      <c r="AA113114" s="190"/>
    </row>
    <row r="113115" spans="26:27">
      <c r="Z113115" s="190"/>
      <c r="AA113115" s="190"/>
    </row>
    <row r="113116" spans="26:27">
      <c r="Z113116" s="190"/>
      <c r="AA113116" s="190"/>
    </row>
    <row r="113117" spans="26:27">
      <c r="Z113117" s="190"/>
      <c r="AA113117" s="190"/>
    </row>
    <row r="113118" spans="26:27">
      <c r="Z113118" s="190"/>
      <c r="AA113118" s="190"/>
    </row>
    <row r="113119" spans="26:27">
      <c r="Z113119" s="190"/>
      <c r="AA113119" s="190"/>
    </row>
    <row r="113120" spans="26:27">
      <c r="Z113120" s="190"/>
      <c r="AA113120" s="190"/>
    </row>
    <row r="113121" spans="26:27">
      <c r="Z113121" s="190"/>
      <c r="AA113121" s="190"/>
    </row>
    <row r="113122" spans="26:27">
      <c r="Z113122" s="190"/>
      <c r="AA113122" s="190"/>
    </row>
    <row r="113123" spans="26:27">
      <c r="Z113123" s="190"/>
      <c r="AA113123" s="190"/>
    </row>
    <row r="113124" spans="26:27">
      <c r="Z113124" s="190"/>
      <c r="AA113124" s="190"/>
    </row>
    <row r="113125" spans="26:27">
      <c r="Z113125" s="190"/>
      <c r="AA113125" s="190"/>
    </row>
    <row r="113126" spans="26:27">
      <c r="Z113126" s="190"/>
      <c r="AA113126" s="190"/>
    </row>
    <row r="113127" spans="26:27">
      <c r="Z113127" s="190"/>
      <c r="AA113127" s="190"/>
    </row>
    <row r="113128" spans="26:27">
      <c r="Z113128" s="190"/>
      <c r="AA113128" s="190"/>
    </row>
    <row r="113129" spans="26:27">
      <c r="Z113129" s="190"/>
      <c r="AA113129" s="190"/>
    </row>
    <row r="113130" spans="26:27">
      <c r="Z113130" s="190"/>
      <c r="AA113130" s="190"/>
    </row>
    <row r="113131" spans="26:27">
      <c r="Z113131" s="190"/>
      <c r="AA113131" s="190"/>
    </row>
    <row r="113132" spans="26:27">
      <c r="Z113132" s="190"/>
      <c r="AA113132" s="190"/>
    </row>
    <row r="113133" spans="26:27">
      <c r="Z113133" s="190"/>
      <c r="AA113133" s="190"/>
    </row>
    <row r="113134" spans="26:27">
      <c r="Z113134" s="190"/>
      <c r="AA113134" s="190"/>
    </row>
    <row r="113135" spans="26:27">
      <c r="Z113135" s="190"/>
      <c r="AA113135" s="190"/>
    </row>
    <row r="113136" spans="26:27">
      <c r="Z113136" s="190"/>
      <c r="AA113136" s="190"/>
    </row>
    <row r="113137" spans="26:27">
      <c r="Z113137" s="190"/>
      <c r="AA113137" s="190"/>
    </row>
    <row r="113138" spans="26:27">
      <c r="Z113138" s="190"/>
      <c r="AA113138" s="190"/>
    </row>
    <row r="113139" spans="26:27">
      <c r="Z113139" s="190"/>
      <c r="AA113139" s="190"/>
    </row>
    <row r="113140" spans="26:27">
      <c r="Z113140" s="190"/>
      <c r="AA113140" s="190"/>
    </row>
    <row r="113141" spans="26:27">
      <c r="Z113141" s="190"/>
      <c r="AA113141" s="190"/>
    </row>
    <row r="113142" spans="26:27">
      <c r="Z113142" s="190"/>
      <c r="AA113142" s="190"/>
    </row>
    <row r="113143" spans="26:27">
      <c r="Z113143" s="190"/>
      <c r="AA113143" s="190"/>
    </row>
    <row r="113144" spans="26:27">
      <c r="Z113144" s="190"/>
      <c r="AA113144" s="190"/>
    </row>
    <row r="113145" spans="26:27">
      <c r="Z113145" s="190"/>
      <c r="AA113145" s="190"/>
    </row>
    <row r="113146" spans="26:27">
      <c r="Z113146" s="190"/>
      <c r="AA113146" s="190"/>
    </row>
    <row r="113147" spans="26:27">
      <c r="Z113147" s="190"/>
      <c r="AA113147" s="190"/>
    </row>
    <row r="113148" spans="26:27">
      <c r="Z113148" s="190"/>
      <c r="AA113148" s="190"/>
    </row>
    <row r="113149" spans="26:27">
      <c r="Z113149" s="190"/>
      <c r="AA113149" s="190"/>
    </row>
    <row r="113150" spans="26:27">
      <c r="Z113150" s="190"/>
      <c r="AA113150" s="190"/>
    </row>
    <row r="113151" spans="26:27">
      <c r="Z113151" s="190"/>
      <c r="AA113151" s="190"/>
    </row>
    <row r="113152" spans="26:27">
      <c r="Z113152" s="190"/>
      <c r="AA113152" s="190"/>
    </row>
    <row r="113153" spans="26:27">
      <c r="Z113153" s="190"/>
      <c r="AA113153" s="190"/>
    </row>
    <row r="113154" spans="26:27">
      <c r="Z113154" s="190"/>
      <c r="AA113154" s="190"/>
    </row>
    <row r="113155" spans="26:27">
      <c r="Z113155" s="190"/>
      <c r="AA113155" s="190"/>
    </row>
    <row r="113156" spans="26:27">
      <c r="Z113156" s="190"/>
      <c r="AA113156" s="190"/>
    </row>
    <row r="113157" spans="26:27">
      <c r="Z113157" s="190"/>
      <c r="AA113157" s="190"/>
    </row>
    <row r="113158" spans="26:27">
      <c r="Z113158" s="190"/>
      <c r="AA113158" s="190"/>
    </row>
    <row r="113159" spans="26:27">
      <c r="Z113159" s="190"/>
      <c r="AA113159" s="190"/>
    </row>
    <row r="113160" spans="26:27">
      <c r="Z113160" s="190"/>
      <c r="AA113160" s="190"/>
    </row>
    <row r="113161" spans="26:27">
      <c r="Z113161" s="190"/>
      <c r="AA113161" s="190"/>
    </row>
    <row r="113162" spans="26:27">
      <c r="Z113162" s="190"/>
      <c r="AA113162" s="190"/>
    </row>
    <row r="113163" spans="26:27">
      <c r="Z113163" s="190"/>
      <c r="AA113163" s="190"/>
    </row>
    <row r="113164" spans="26:27">
      <c r="Z113164" s="190"/>
      <c r="AA113164" s="190"/>
    </row>
    <row r="113165" spans="26:27">
      <c r="Z113165" s="190"/>
      <c r="AA113165" s="190"/>
    </row>
    <row r="113166" spans="26:27">
      <c r="Z113166" s="190"/>
      <c r="AA113166" s="190"/>
    </row>
    <row r="113167" spans="26:27">
      <c r="Z113167" s="190"/>
      <c r="AA113167" s="190"/>
    </row>
    <row r="113168" spans="26:27">
      <c r="Z113168" s="190"/>
      <c r="AA113168" s="190"/>
    </row>
    <row r="113169" spans="26:27">
      <c r="Z113169" s="190"/>
      <c r="AA113169" s="190"/>
    </row>
    <row r="113170" spans="26:27">
      <c r="Z113170" s="190"/>
      <c r="AA113170" s="190"/>
    </row>
    <row r="113171" spans="26:27">
      <c r="Z113171" s="190"/>
      <c r="AA113171" s="190"/>
    </row>
    <row r="113172" spans="26:27">
      <c r="Z113172" s="190"/>
      <c r="AA113172" s="190"/>
    </row>
    <row r="113173" spans="26:27">
      <c r="Z113173" s="190"/>
      <c r="AA113173" s="190"/>
    </row>
    <row r="113174" spans="26:27">
      <c r="Z113174" s="190"/>
      <c r="AA113174" s="190"/>
    </row>
    <row r="113175" spans="26:27">
      <c r="Z113175" s="190"/>
      <c r="AA113175" s="190"/>
    </row>
    <row r="113176" spans="26:27">
      <c r="Z113176" s="190"/>
      <c r="AA113176" s="190"/>
    </row>
    <row r="113177" spans="26:27">
      <c r="Z113177" s="190"/>
      <c r="AA113177" s="190"/>
    </row>
    <row r="113178" spans="26:27">
      <c r="Z113178" s="190"/>
      <c r="AA113178" s="190"/>
    </row>
    <row r="113179" spans="26:27">
      <c r="Z113179" s="190"/>
      <c r="AA113179" s="190"/>
    </row>
    <row r="113180" spans="26:27">
      <c r="Z113180" s="190"/>
      <c r="AA113180" s="190"/>
    </row>
    <row r="113181" spans="26:27">
      <c r="Z113181" s="190"/>
      <c r="AA113181" s="190"/>
    </row>
    <row r="113182" spans="26:27">
      <c r="Z113182" s="190"/>
      <c r="AA113182" s="190"/>
    </row>
    <row r="113183" spans="26:27">
      <c r="Z113183" s="190"/>
      <c r="AA113183" s="190"/>
    </row>
    <row r="113184" spans="26:27">
      <c r="Z113184" s="190"/>
      <c r="AA113184" s="190"/>
    </row>
    <row r="113185" spans="26:27">
      <c r="Z113185" s="190"/>
      <c r="AA113185" s="190"/>
    </row>
    <row r="113186" spans="26:27">
      <c r="Z113186" s="190"/>
      <c r="AA113186" s="190"/>
    </row>
    <row r="113187" spans="26:27">
      <c r="Z113187" s="190"/>
      <c r="AA113187" s="190"/>
    </row>
    <row r="113188" spans="26:27">
      <c r="Z113188" s="190"/>
      <c r="AA113188" s="190"/>
    </row>
    <row r="113189" spans="26:27">
      <c r="Z113189" s="190"/>
      <c r="AA113189" s="190"/>
    </row>
    <row r="113190" spans="26:27">
      <c r="Z113190" s="190"/>
      <c r="AA113190" s="190"/>
    </row>
    <row r="113191" spans="26:27">
      <c r="Z113191" s="190"/>
      <c r="AA113191" s="190"/>
    </row>
    <row r="113192" spans="26:27">
      <c r="Z113192" s="190"/>
      <c r="AA113192" s="190"/>
    </row>
    <row r="113193" spans="26:27">
      <c r="Z113193" s="190"/>
      <c r="AA113193" s="190"/>
    </row>
    <row r="113194" spans="26:27">
      <c r="Z113194" s="190"/>
      <c r="AA113194" s="190"/>
    </row>
    <row r="113195" spans="26:27">
      <c r="Z113195" s="190"/>
      <c r="AA113195" s="190"/>
    </row>
    <row r="113196" spans="26:27">
      <c r="Z113196" s="190"/>
      <c r="AA113196" s="190"/>
    </row>
    <row r="113197" spans="26:27">
      <c r="Z113197" s="190"/>
      <c r="AA113197" s="190"/>
    </row>
    <row r="113198" spans="26:27">
      <c r="Z113198" s="190"/>
      <c r="AA113198" s="190"/>
    </row>
    <row r="113199" spans="26:27">
      <c r="Z113199" s="190"/>
      <c r="AA113199" s="190"/>
    </row>
    <row r="113200" spans="26:27">
      <c r="Z113200" s="190"/>
      <c r="AA113200" s="190"/>
    </row>
    <row r="113201" spans="26:27">
      <c r="Z113201" s="190"/>
      <c r="AA113201" s="190"/>
    </row>
    <row r="113202" spans="26:27">
      <c r="Z113202" s="190"/>
      <c r="AA113202" s="190"/>
    </row>
    <row r="113203" spans="26:27">
      <c r="Z113203" s="190"/>
      <c r="AA113203" s="190"/>
    </row>
    <row r="113204" spans="26:27">
      <c r="Z113204" s="190"/>
      <c r="AA113204" s="190"/>
    </row>
    <row r="113205" spans="26:27">
      <c r="Z113205" s="190"/>
      <c r="AA113205" s="190"/>
    </row>
    <row r="113206" spans="26:27">
      <c r="Z113206" s="190"/>
      <c r="AA113206" s="190"/>
    </row>
    <row r="113207" spans="26:27">
      <c r="Z113207" s="190"/>
      <c r="AA113207" s="190"/>
    </row>
    <row r="113208" spans="26:27">
      <c r="Z113208" s="190"/>
      <c r="AA113208" s="190"/>
    </row>
    <row r="113209" spans="26:27">
      <c r="Z113209" s="190"/>
      <c r="AA113209" s="190"/>
    </row>
    <row r="113210" spans="26:27">
      <c r="Z113210" s="190"/>
      <c r="AA113210" s="190"/>
    </row>
    <row r="113211" spans="26:27">
      <c r="Z113211" s="190"/>
      <c r="AA113211" s="190"/>
    </row>
    <row r="113212" spans="26:27">
      <c r="Z113212" s="190"/>
      <c r="AA113212" s="190"/>
    </row>
    <row r="113213" spans="26:27">
      <c r="Z113213" s="190"/>
      <c r="AA113213" s="190"/>
    </row>
    <row r="113214" spans="26:27">
      <c r="Z113214" s="190"/>
      <c r="AA113214" s="190"/>
    </row>
    <row r="113215" spans="26:27">
      <c r="Z113215" s="190"/>
      <c r="AA113215" s="190"/>
    </row>
    <row r="113216" spans="26:27">
      <c r="Z113216" s="190"/>
      <c r="AA113216" s="190"/>
    </row>
    <row r="113217" spans="26:27">
      <c r="Z113217" s="190"/>
      <c r="AA113217" s="190"/>
    </row>
    <row r="113218" spans="26:27">
      <c r="Z113218" s="190"/>
      <c r="AA113218" s="190"/>
    </row>
    <row r="113219" spans="26:27">
      <c r="Z113219" s="190"/>
      <c r="AA113219" s="190"/>
    </row>
    <row r="113220" spans="26:27">
      <c r="Z113220" s="190"/>
      <c r="AA113220" s="190"/>
    </row>
    <row r="113221" spans="26:27">
      <c r="Z113221" s="190"/>
      <c r="AA113221" s="190"/>
    </row>
    <row r="113222" spans="26:27">
      <c r="Z113222" s="190"/>
      <c r="AA113222" s="190"/>
    </row>
    <row r="113223" spans="26:27">
      <c r="Z113223" s="190"/>
      <c r="AA113223" s="190"/>
    </row>
    <row r="113224" spans="26:27">
      <c r="Z113224" s="190"/>
      <c r="AA113224" s="190"/>
    </row>
    <row r="113225" spans="26:27">
      <c r="Z113225" s="190"/>
      <c r="AA113225" s="190"/>
    </row>
    <row r="113226" spans="26:27">
      <c r="Z113226" s="190"/>
      <c r="AA113226" s="190"/>
    </row>
    <row r="113227" spans="26:27">
      <c r="Z113227" s="190"/>
      <c r="AA113227" s="190"/>
    </row>
    <row r="113228" spans="26:27">
      <c r="Z113228" s="190"/>
      <c r="AA113228" s="190"/>
    </row>
    <row r="113229" spans="26:27">
      <c r="Z113229" s="190"/>
      <c r="AA113229" s="190"/>
    </row>
    <row r="113230" spans="26:27">
      <c r="Z113230" s="190"/>
      <c r="AA113230" s="190"/>
    </row>
    <row r="113231" spans="26:27">
      <c r="Z113231" s="190"/>
      <c r="AA113231" s="190"/>
    </row>
    <row r="113232" spans="26:27">
      <c r="Z113232" s="190"/>
      <c r="AA113232" s="190"/>
    </row>
    <row r="113233" spans="26:27">
      <c r="Z113233" s="190"/>
      <c r="AA113233" s="190"/>
    </row>
    <row r="113234" spans="26:27">
      <c r="Z113234" s="190"/>
      <c r="AA113234" s="190"/>
    </row>
    <row r="113235" spans="26:27">
      <c r="Z113235" s="190"/>
      <c r="AA113235" s="190"/>
    </row>
    <row r="113236" spans="26:27">
      <c r="Z113236" s="190"/>
      <c r="AA113236" s="190"/>
    </row>
    <row r="113237" spans="26:27">
      <c r="Z113237" s="190"/>
      <c r="AA113237" s="190"/>
    </row>
    <row r="113238" spans="26:27">
      <c r="Z113238" s="190"/>
      <c r="AA113238" s="190"/>
    </row>
    <row r="113239" spans="26:27">
      <c r="Z113239" s="190"/>
      <c r="AA113239" s="190"/>
    </row>
    <row r="113240" spans="26:27">
      <c r="Z113240" s="190"/>
      <c r="AA113240" s="190"/>
    </row>
    <row r="113241" spans="26:27">
      <c r="Z113241" s="190"/>
      <c r="AA113241" s="190"/>
    </row>
    <row r="113242" spans="26:27">
      <c r="Z113242" s="190"/>
      <c r="AA113242" s="190"/>
    </row>
    <row r="113243" spans="26:27">
      <c r="Z113243" s="190"/>
      <c r="AA113243" s="190"/>
    </row>
    <row r="113244" spans="26:27">
      <c r="Z113244" s="190"/>
      <c r="AA113244" s="190"/>
    </row>
    <row r="113245" spans="26:27">
      <c r="Z113245" s="190"/>
      <c r="AA113245" s="190"/>
    </row>
    <row r="113246" spans="26:27">
      <c r="Z113246" s="190"/>
      <c r="AA113246" s="190"/>
    </row>
    <row r="113247" spans="26:27">
      <c r="Z113247" s="190"/>
      <c r="AA113247" s="190"/>
    </row>
    <row r="113248" spans="26:27">
      <c r="Z113248" s="190"/>
      <c r="AA113248" s="190"/>
    </row>
    <row r="113249" spans="26:27">
      <c r="Z113249" s="190"/>
      <c r="AA113249" s="190"/>
    </row>
    <row r="113250" spans="26:27">
      <c r="Z113250" s="190"/>
      <c r="AA113250" s="190"/>
    </row>
    <row r="113251" spans="26:27">
      <c r="Z113251" s="190"/>
      <c r="AA113251" s="190"/>
    </row>
    <row r="113252" spans="26:27">
      <c r="Z113252" s="190"/>
      <c r="AA113252" s="190"/>
    </row>
    <row r="113253" spans="26:27">
      <c r="Z113253" s="190"/>
      <c r="AA113253" s="190"/>
    </row>
    <row r="113254" spans="26:27">
      <c r="Z113254" s="190"/>
      <c r="AA113254" s="190"/>
    </row>
    <row r="113255" spans="26:27">
      <c r="Z113255" s="190"/>
      <c r="AA113255" s="190"/>
    </row>
    <row r="113256" spans="26:27">
      <c r="Z113256" s="190"/>
      <c r="AA113256" s="190"/>
    </row>
    <row r="113257" spans="26:27">
      <c r="Z113257" s="190"/>
      <c r="AA113257" s="190"/>
    </row>
    <row r="113258" spans="26:27">
      <c r="Z113258" s="190"/>
      <c r="AA113258" s="190"/>
    </row>
    <row r="113259" spans="26:27">
      <c r="Z113259" s="190"/>
      <c r="AA113259" s="190"/>
    </row>
    <row r="113260" spans="26:27">
      <c r="Z113260" s="190"/>
      <c r="AA113260" s="190"/>
    </row>
    <row r="113261" spans="26:27">
      <c r="Z113261" s="190"/>
      <c r="AA113261" s="190"/>
    </row>
    <row r="113262" spans="26:27">
      <c r="Z113262" s="190"/>
      <c r="AA113262" s="190"/>
    </row>
    <row r="113263" spans="26:27">
      <c r="Z113263" s="190"/>
      <c r="AA113263" s="190"/>
    </row>
    <row r="113264" spans="26:27">
      <c r="Z113264" s="190"/>
      <c r="AA113264" s="190"/>
    </row>
    <row r="113265" spans="26:27">
      <c r="Z113265" s="190"/>
      <c r="AA113265" s="190"/>
    </row>
    <row r="113266" spans="26:27">
      <c r="Z113266" s="190"/>
      <c r="AA113266" s="190"/>
    </row>
    <row r="113267" spans="26:27">
      <c r="Z113267" s="190"/>
      <c r="AA113267" s="190"/>
    </row>
    <row r="113268" spans="26:27">
      <c r="Z113268" s="190"/>
      <c r="AA113268" s="190"/>
    </row>
    <row r="113269" spans="26:27">
      <c r="Z113269" s="190"/>
      <c r="AA113269" s="190"/>
    </row>
    <row r="113270" spans="26:27">
      <c r="Z113270" s="190"/>
      <c r="AA113270" s="190"/>
    </row>
    <row r="113271" spans="26:27">
      <c r="Z113271" s="190"/>
      <c r="AA113271" s="190"/>
    </row>
    <row r="113272" spans="26:27">
      <c r="Z113272" s="190"/>
      <c r="AA113272" s="190"/>
    </row>
    <row r="113273" spans="26:27">
      <c r="Z113273" s="190"/>
      <c r="AA113273" s="190"/>
    </row>
    <row r="113274" spans="26:27">
      <c r="Z113274" s="190"/>
      <c r="AA113274" s="190"/>
    </row>
    <row r="113275" spans="26:27">
      <c r="Z113275" s="190"/>
      <c r="AA113275" s="190"/>
    </row>
    <row r="113276" spans="26:27">
      <c r="Z113276" s="190"/>
      <c r="AA113276" s="190"/>
    </row>
    <row r="113277" spans="26:27">
      <c r="Z113277" s="190"/>
      <c r="AA113277" s="190"/>
    </row>
    <row r="113278" spans="26:27">
      <c r="Z113278" s="190"/>
      <c r="AA113278" s="190"/>
    </row>
    <row r="113279" spans="26:27">
      <c r="Z113279" s="190"/>
      <c r="AA113279" s="190"/>
    </row>
    <row r="113280" spans="26:27">
      <c r="Z113280" s="190"/>
      <c r="AA113280" s="190"/>
    </row>
    <row r="113281" spans="26:27">
      <c r="Z113281" s="190"/>
      <c r="AA113281" s="190"/>
    </row>
    <row r="113282" spans="26:27">
      <c r="Z113282" s="190"/>
      <c r="AA113282" s="190"/>
    </row>
    <row r="113283" spans="26:27">
      <c r="Z113283" s="190"/>
      <c r="AA113283" s="190"/>
    </row>
    <row r="113284" spans="26:27">
      <c r="Z113284" s="190"/>
      <c r="AA113284" s="190"/>
    </row>
    <row r="113285" spans="26:27">
      <c r="Z113285" s="190"/>
      <c r="AA113285" s="190"/>
    </row>
    <row r="113286" spans="26:27">
      <c r="Z113286" s="190"/>
      <c r="AA113286" s="190"/>
    </row>
    <row r="113287" spans="26:27">
      <c r="Z113287" s="190"/>
      <c r="AA113287" s="190"/>
    </row>
    <row r="113288" spans="26:27">
      <c r="Z113288" s="190"/>
      <c r="AA113288" s="190"/>
    </row>
    <row r="113289" spans="26:27">
      <c r="Z113289" s="190"/>
      <c r="AA113289" s="190"/>
    </row>
    <row r="113290" spans="26:27">
      <c r="Z113290" s="190"/>
      <c r="AA113290" s="190"/>
    </row>
    <row r="113291" spans="26:27">
      <c r="Z113291" s="190"/>
      <c r="AA113291" s="190"/>
    </row>
    <row r="113292" spans="26:27">
      <c r="Z113292" s="190"/>
      <c r="AA113292" s="190"/>
    </row>
    <row r="113293" spans="26:27">
      <c r="Z113293" s="190"/>
      <c r="AA113293" s="190"/>
    </row>
    <row r="113294" spans="26:27">
      <c r="Z113294" s="190"/>
      <c r="AA113294" s="190"/>
    </row>
    <row r="113295" spans="26:27">
      <c r="Z113295" s="190"/>
      <c r="AA113295" s="190"/>
    </row>
    <row r="113296" spans="26:27">
      <c r="Z113296" s="190"/>
      <c r="AA113296" s="190"/>
    </row>
    <row r="113297" spans="26:27">
      <c r="Z113297" s="190"/>
      <c r="AA113297" s="190"/>
    </row>
    <row r="113298" spans="26:27">
      <c r="Z113298" s="190"/>
      <c r="AA113298" s="190"/>
    </row>
    <row r="113299" spans="26:27">
      <c r="Z113299" s="190"/>
      <c r="AA113299" s="190"/>
    </row>
    <row r="113300" spans="26:27">
      <c r="Z113300" s="190"/>
      <c r="AA113300" s="190"/>
    </row>
    <row r="113301" spans="26:27">
      <c r="Z113301" s="190"/>
      <c r="AA113301" s="190"/>
    </row>
    <row r="113302" spans="26:27">
      <c r="Z113302" s="190"/>
      <c r="AA113302" s="190"/>
    </row>
    <row r="113303" spans="26:27">
      <c r="Z113303" s="190"/>
      <c r="AA113303" s="190"/>
    </row>
    <row r="113304" spans="26:27">
      <c r="Z113304" s="190"/>
      <c r="AA113304" s="190"/>
    </row>
    <row r="113305" spans="26:27">
      <c r="Z113305" s="190"/>
      <c r="AA113305" s="190"/>
    </row>
    <row r="113306" spans="26:27">
      <c r="Z113306" s="190"/>
      <c r="AA113306" s="190"/>
    </row>
    <row r="113307" spans="26:27">
      <c r="Z113307" s="190"/>
      <c r="AA113307" s="190"/>
    </row>
    <row r="113308" spans="26:27">
      <c r="Z113308" s="190"/>
      <c r="AA113308" s="190"/>
    </row>
    <row r="113309" spans="26:27">
      <c r="Z113309" s="190"/>
      <c r="AA113309" s="190"/>
    </row>
    <row r="113310" spans="26:27">
      <c r="Z113310" s="190"/>
      <c r="AA113310" s="190"/>
    </row>
    <row r="113311" spans="26:27">
      <c r="Z113311" s="190"/>
      <c r="AA113311" s="190"/>
    </row>
    <row r="113312" spans="26:27">
      <c r="Z113312" s="190"/>
      <c r="AA113312" s="190"/>
    </row>
    <row r="113313" spans="26:27">
      <c r="Z113313" s="190"/>
      <c r="AA113313" s="190"/>
    </row>
    <row r="113314" spans="26:27">
      <c r="Z113314" s="190"/>
      <c r="AA113314" s="190"/>
    </row>
    <row r="113315" spans="26:27">
      <c r="Z113315" s="190"/>
      <c r="AA113315" s="190"/>
    </row>
    <row r="113316" spans="26:27">
      <c r="Z113316" s="190"/>
      <c r="AA113316" s="190"/>
    </row>
    <row r="113317" spans="26:27">
      <c r="Z113317" s="190"/>
      <c r="AA113317" s="190"/>
    </row>
    <row r="113318" spans="26:27">
      <c r="Z113318" s="190"/>
      <c r="AA113318" s="190"/>
    </row>
    <row r="113319" spans="26:27">
      <c r="Z113319" s="190"/>
      <c r="AA113319" s="190"/>
    </row>
    <row r="113320" spans="26:27">
      <c r="Z113320" s="190"/>
      <c r="AA113320" s="190"/>
    </row>
    <row r="113321" spans="26:27">
      <c r="Z113321" s="190"/>
      <c r="AA113321" s="190"/>
    </row>
    <row r="113322" spans="26:27">
      <c r="Z113322" s="190"/>
      <c r="AA113322" s="190"/>
    </row>
    <row r="113323" spans="26:27">
      <c r="Z113323" s="190"/>
      <c r="AA113323" s="190"/>
    </row>
    <row r="113324" spans="26:27">
      <c r="Z113324" s="190"/>
      <c r="AA113324" s="190"/>
    </row>
    <row r="113325" spans="26:27">
      <c r="Z113325" s="190"/>
      <c r="AA113325" s="190"/>
    </row>
    <row r="113326" spans="26:27">
      <c r="Z113326" s="190"/>
      <c r="AA113326" s="190"/>
    </row>
    <row r="113327" spans="26:27">
      <c r="Z113327" s="190"/>
      <c r="AA113327" s="190"/>
    </row>
    <row r="113328" spans="26:27">
      <c r="Z113328" s="190"/>
      <c r="AA113328" s="190"/>
    </row>
    <row r="113329" spans="26:27">
      <c r="Z113329" s="190"/>
      <c r="AA113329" s="190"/>
    </row>
    <row r="113330" spans="26:27">
      <c r="Z113330" s="190"/>
      <c r="AA113330" s="190"/>
    </row>
    <row r="113331" spans="26:27">
      <c r="Z113331" s="190"/>
      <c r="AA113331" s="190"/>
    </row>
    <row r="113332" spans="26:27">
      <c r="Z113332" s="190"/>
      <c r="AA113332" s="190"/>
    </row>
    <row r="113333" spans="26:27">
      <c r="Z113333" s="190"/>
      <c r="AA113333" s="190"/>
    </row>
    <row r="113334" spans="26:27">
      <c r="Z113334" s="190"/>
      <c r="AA113334" s="190"/>
    </row>
    <row r="113335" spans="26:27">
      <c r="Z113335" s="190"/>
      <c r="AA113335" s="190"/>
    </row>
    <row r="113336" spans="26:27">
      <c r="Z113336" s="190"/>
      <c r="AA113336" s="190"/>
    </row>
    <row r="113337" spans="26:27">
      <c r="Z113337" s="190"/>
      <c r="AA113337" s="190"/>
    </row>
    <row r="113338" spans="26:27">
      <c r="Z113338" s="190"/>
      <c r="AA113338" s="190"/>
    </row>
    <row r="113339" spans="26:27">
      <c r="Z113339" s="190"/>
      <c r="AA113339" s="190"/>
    </row>
    <row r="113340" spans="26:27">
      <c r="Z113340" s="190"/>
      <c r="AA113340" s="190"/>
    </row>
    <row r="113341" spans="26:27">
      <c r="Z113341" s="190"/>
      <c r="AA113341" s="190"/>
    </row>
    <row r="113342" spans="26:27">
      <c r="Z113342" s="190"/>
      <c r="AA113342" s="190"/>
    </row>
    <row r="113343" spans="26:27">
      <c r="Z113343" s="190"/>
      <c r="AA113343" s="190"/>
    </row>
    <row r="113344" spans="26:27">
      <c r="Z113344" s="190"/>
      <c r="AA113344" s="190"/>
    </row>
    <row r="113345" spans="26:27">
      <c r="Z113345" s="190"/>
      <c r="AA113345" s="190"/>
    </row>
    <row r="113346" spans="26:27">
      <c r="Z113346" s="190"/>
      <c r="AA113346" s="190"/>
    </row>
    <row r="113347" spans="26:27">
      <c r="Z113347" s="190"/>
      <c r="AA113347" s="190"/>
    </row>
    <row r="113348" spans="26:27">
      <c r="Z113348" s="190"/>
      <c r="AA113348" s="190"/>
    </row>
    <row r="113349" spans="26:27">
      <c r="Z113349" s="190"/>
      <c r="AA113349" s="190"/>
    </row>
    <row r="113350" spans="26:27">
      <c r="Z113350" s="190"/>
      <c r="AA113350" s="190"/>
    </row>
    <row r="113351" spans="26:27">
      <c r="Z113351" s="190"/>
      <c r="AA113351" s="190"/>
    </row>
    <row r="113352" spans="26:27">
      <c r="Z113352" s="190"/>
      <c r="AA113352" s="190"/>
    </row>
    <row r="113353" spans="26:27">
      <c r="Z113353" s="190"/>
      <c r="AA113353" s="190"/>
    </row>
    <row r="113354" spans="26:27">
      <c r="Z113354" s="190"/>
      <c r="AA113354" s="190"/>
    </row>
    <row r="113355" spans="26:27">
      <c r="Z113355" s="190"/>
      <c r="AA113355" s="190"/>
    </row>
    <row r="113356" spans="26:27">
      <c r="Z113356" s="190"/>
      <c r="AA113356" s="190"/>
    </row>
    <row r="113357" spans="26:27">
      <c r="Z113357" s="190"/>
      <c r="AA113357" s="190"/>
    </row>
    <row r="113358" spans="26:27">
      <c r="Z113358" s="190"/>
      <c r="AA113358" s="190"/>
    </row>
    <row r="113359" spans="26:27">
      <c r="Z113359" s="190"/>
      <c r="AA113359" s="190"/>
    </row>
    <row r="113360" spans="26:27">
      <c r="Z113360" s="190"/>
      <c r="AA113360" s="190"/>
    </row>
    <row r="113361" spans="26:27">
      <c r="Z113361" s="190"/>
      <c r="AA113361" s="190"/>
    </row>
    <row r="113362" spans="26:27">
      <c r="Z113362" s="190"/>
      <c r="AA113362" s="190"/>
    </row>
    <row r="113363" spans="26:27">
      <c r="Z113363" s="190"/>
      <c r="AA113363" s="190"/>
    </row>
    <row r="113364" spans="26:27">
      <c r="Z113364" s="190"/>
      <c r="AA113364" s="190"/>
    </row>
    <row r="113365" spans="26:27">
      <c r="Z113365" s="190"/>
      <c r="AA113365" s="190"/>
    </row>
    <row r="113366" spans="26:27">
      <c r="Z113366" s="190"/>
      <c r="AA113366" s="190"/>
    </row>
    <row r="113367" spans="26:27">
      <c r="Z113367" s="190"/>
      <c r="AA113367" s="190"/>
    </row>
    <row r="113368" spans="26:27">
      <c r="Z113368" s="190"/>
      <c r="AA113368" s="190"/>
    </row>
    <row r="113369" spans="26:27">
      <c r="Z113369" s="190"/>
      <c r="AA113369" s="190"/>
    </row>
    <row r="113370" spans="26:27">
      <c r="Z113370" s="190"/>
      <c r="AA113370" s="190"/>
    </row>
    <row r="113371" spans="26:27">
      <c r="Z113371" s="190"/>
      <c r="AA113371" s="190"/>
    </row>
    <row r="113372" spans="26:27">
      <c r="Z113372" s="190"/>
      <c r="AA113372" s="190"/>
    </row>
    <row r="113373" spans="26:27">
      <c r="Z113373" s="190"/>
      <c r="AA113373" s="190"/>
    </row>
    <row r="113374" spans="26:27">
      <c r="Z113374" s="190"/>
      <c r="AA113374" s="190"/>
    </row>
    <row r="113375" spans="26:27">
      <c r="Z113375" s="190"/>
      <c r="AA113375" s="190"/>
    </row>
    <row r="113376" spans="26:27">
      <c r="Z113376" s="190"/>
      <c r="AA113376" s="190"/>
    </row>
    <row r="113377" spans="26:27">
      <c r="Z113377" s="190"/>
      <c r="AA113377" s="190"/>
    </row>
    <row r="113378" spans="26:27">
      <c r="Z113378" s="190"/>
      <c r="AA113378" s="190"/>
    </row>
    <row r="113379" spans="26:27">
      <c r="Z113379" s="190"/>
      <c r="AA113379" s="190"/>
    </row>
    <row r="113380" spans="26:27">
      <c r="Z113380" s="190"/>
      <c r="AA113380" s="190"/>
    </row>
    <row r="113381" spans="26:27">
      <c r="Z113381" s="190"/>
      <c r="AA113381" s="190"/>
    </row>
    <row r="113382" spans="26:27">
      <c r="Z113382" s="190"/>
      <c r="AA113382" s="190"/>
    </row>
    <row r="113383" spans="26:27">
      <c r="Z113383" s="190"/>
      <c r="AA113383" s="190"/>
    </row>
    <row r="113384" spans="26:27">
      <c r="Z113384" s="190"/>
      <c r="AA113384" s="190"/>
    </row>
    <row r="113385" spans="26:27">
      <c r="Z113385" s="190"/>
      <c r="AA113385" s="190"/>
    </row>
    <row r="113386" spans="26:27">
      <c r="Z113386" s="190"/>
      <c r="AA113386" s="190"/>
    </row>
    <row r="113387" spans="26:27">
      <c r="Z113387" s="190"/>
      <c r="AA113387" s="190"/>
    </row>
    <row r="113388" spans="26:27">
      <c r="Z113388" s="190"/>
      <c r="AA113388" s="190"/>
    </row>
    <row r="113389" spans="26:27">
      <c r="Z113389" s="190"/>
      <c r="AA113389" s="190"/>
    </row>
    <row r="113390" spans="26:27">
      <c r="Z113390" s="190"/>
      <c r="AA113390" s="190"/>
    </row>
    <row r="113391" spans="26:27">
      <c r="Z113391" s="190"/>
      <c r="AA113391" s="190"/>
    </row>
    <row r="113392" spans="26:27">
      <c r="Z113392" s="190"/>
      <c r="AA113392" s="190"/>
    </row>
    <row r="113393" spans="26:27">
      <c r="Z113393" s="190"/>
      <c r="AA113393" s="190"/>
    </row>
    <row r="113394" spans="26:27">
      <c r="Z113394" s="190"/>
      <c r="AA113394" s="190"/>
    </row>
    <row r="113395" spans="26:27">
      <c r="Z113395" s="190"/>
      <c r="AA113395" s="190"/>
    </row>
    <row r="113396" spans="26:27">
      <c r="Z113396" s="190"/>
      <c r="AA113396" s="190"/>
    </row>
    <row r="113397" spans="26:27">
      <c r="Z113397" s="190"/>
      <c r="AA113397" s="190"/>
    </row>
    <row r="113398" spans="26:27">
      <c r="Z113398" s="190"/>
      <c r="AA113398" s="190"/>
    </row>
    <row r="113399" spans="26:27">
      <c r="Z113399" s="190"/>
      <c r="AA113399" s="190"/>
    </row>
    <row r="113400" spans="26:27">
      <c r="Z113400" s="190"/>
      <c r="AA113400" s="190"/>
    </row>
    <row r="113401" spans="26:27">
      <c r="Z113401" s="190"/>
      <c r="AA113401" s="190"/>
    </row>
    <row r="113402" spans="26:27">
      <c r="Z113402" s="190"/>
      <c r="AA113402" s="190"/>
    </row>
    <row r="113403" spans="26:27">
      <c r="Z113403" s="190"/>
      <c r="AA113403" s="190"/>
    </row>
    <row r="113404" spans="26:27">
      <c r="Z113404" s="190"/>
      <c r="AA113404" s="190"/>
    </row>
    <row r="113405" spans="26:27">
      <c r="Z113405" s="190"/>
      <c r="AA113405" s="190"/>
    </row>
    <row r="113406" spans="26:27">
      <c r="Z113406" s="190"/>
      <c r="AA113406" s="190"/>
    </row>
    <row r="113407" spans="26:27">
      <c r="Z113407" s="190"/>
      <c r="AA113407" s="190"/>
    </row>
    <row r="113408" spans="26:27">
      <c r="Z113408" s="190"/>
      <c r="AA113408" s="190"/>
    </row>
    <row r="113409" spans="26:27">
      <c r="Z113409" s="190"/>
      <c r="AA113409" s="190"/>
    </row>
    <row r="113410" spans="26:27">
      <c r="Z113410" s="190"/>
      <c r="AA113410" s="190"/>
    </row>
    <row r="113411" spans="26:27">
      <c r="Z113411" s="190"/>
      <c r="AA113411" s="190"/>
    </row>
    <row r="113412" spans="26:27">
      <c r="Z113412" s="190"/>
      <c r="AA113412" s="190"/>
    </row>
    <row r="113413" spans="26:27">
      <c r="Z113413" s="190"/>
      <c r="AA113413" s="190"/>
    </row>
    <row r="113414" spans="26:27">
      <c r="Z113414" s="190"/>
      <c r="AA113414" s="190"/>
    </row>
    <row r="113415" spans="26:27">
      <c r="Z113415" s="190"/>
      <c r="AA113415" s="190"/>
    </row>
    <row r="113416" spans="26:27">
      <c r="Z113416" s="190"/>
      <c r="AA113416" s="190"/>
    </row>
    <row r="113417" spans="26:27">
      <c r="Z113417" s="190"/>
      <c r="AA113417" s="190"/>
    </row>
    <row r="113418" spans="26:27">
      <c r="Z113418" s="190"/>
      <c r="AA113418" s="190"/>
    </row>
    <row r="113419" spans="26:27">
      <c r="Z113419" s="190"/>
      <c r="AA113419" s="190"/>
    </row>
    <row r="113420" spans="26:27">
      <c r="Z113420" s="190"/>
      <c r="AA113420" s="190"/>
    </row>
    <row r="113421" spans="26:27">
      <c r="Z113421" s="190"/>
      <c r="AA113421" s="190"/>
    </row>
    <row r="113422" spans="26:27">
      <c r="Z113422" s="190"/>
      <c r="AA113422" s="190"/>
    </row>
    <row r="113423" spans="26:27">
      <c r="Z113423" s="190"/>
      <c r="AA113423" s="190"/>
    </row>
    <row r="113424" spans="26:27">
      <c r="Z113424" s="190"/>
      <c r="AA113424" s="190"/>
    </row>
    <row r="113425" spans="26:27">
      <c r="Z113425" s="190"/>
      <c r="AA113425" s="190"/>
    </row>
    <row r="113426" spans="26:27">
      <c r="Z113426" s="190"/>
      <c r="AA113426" s="190"/>
    </row>
    <row r="113427" spans="26:27">
      <c r="Z113427" s="190"/>
      <c r="AA113427" s="190"/>
    </row>
    <row r="113428" spans="26:27">
      <c r="Z113428" s="190"/>
      <c r="AA113428" s="190"/>
    </row>
    <row r="113429" spans="26:27">
      <c r="Z113429" s="190"/>
      <c r="AA113429" s="190"/>
    </row>
    <row r="113430" spans="26:27">
      <c r="Z113430" s="190"/>
      <c r="AA113430" s="190"/>
    </row>
    <row r="113431" spans="26:27">
      <c r="Z113431" s="190"/>
      <c r="AA113431" s="190"/>
    </row>
    <row r="113432" spans="26:27">
      <c r="Z113432" s="190"/>
      <c r="AA113432" s="190"/>
    </row>
    <row r="113433" spans="26:27">
      <c r="Z113433" s="190"/>
      <c r="AA113433" s="190"/>
    </row>
    <row r="113434" spans="26:27">
      <c r="Z113434" s="190"/>
      <c r="AA113434" s="190"/>
    </row>
    <row r="113435" spans="26:27">
      <c r="Z113435" s="190"/>
      <c r="AA113435" s="190"/>
    </row>
    <row r="113436" spans="26:27">
      <c r="Z113436" s="190"/>
      <c r="AA113436" s="190"/>
    </row>
    <row r="113437" spans="26:27">
      <c r="Z113437" s="190"/>
      <c r="AA113437" s="190"/>
    </row>
    <row r="113438" spans="26:27">
      <c r="Z113438" s="190"/>
      <c r="AA113438" s="190"/>
    </row>
    <row r="113439" spans="26:27">
      <c r="Z113439" s="190"/>
      <c r="AA113439" s="190"/>
    </row>
    <row r="113440" spans="26:27">
      <c r="Z113440" s="190"/>
      <c r="AA113440" s="190"/>
    </row>
    <row r="113441" spans="26:27">
      <c r="Z113441" s="190"/>
      <c r="AA113441" s="190"/>
    </row>
    <row r="113442" spans="26:27">
      <c r="Z113442" s="190"/>
      <c r="AA113442" s="190"/>
    </row>
    <row r="113443" spans="26:27">
      <c r="Z113443" s="190"/>
      <c r="AA113443" s="190"/>
    </row>
    <row r="113444" spans="26:27">
      <c r="Z113444" s="190"/>
      <c r="AA113444" s="190"/>
    </row>
    <row r="113445" spans="26:27">
      <c r="Z113445" s="190"/>
      <c r="AA113445" s="190"/>
    </row>
    <row r="113446" spans="26:27">
      <c r="Z113446" s="190"/>
      <c r="AA113446" s="190"/>
    </row>
    <row r="113447" spans="26:27">
      <c r="Z113447" s="190"/>
      <c r="AA113447" s="190"/>
    </row>
    <row r="113448" spans="26:27">
      <c r="Z113448" s="190"/>
      <c r="AA113448" s="190"/>
    </row>
    <row r="113449" spans="26:27">
      <c r="Z113449" s="190"/>
      <c r="AA113449" s="190"/>
    </row>
    <row r="113450" spans="26:27">
      <c r="Z113450" s="190"/>
      <c r="AA113450" s="190"/>
    </row>
    <row r="113451" spans="26:27">
      <c r="Z113451" s="190"/>
      <c r="AA113451" s="190"/>
    </row>
    <row r="113452" spans="26:27">
      <c r="Z113452" s="190"/>
      <c r="AA113452" s="190"/>
    </row>
    <row r="113453" spans="26:27">
      <c r="Z113453" s="190"/>
      <c r="AA113453" s="190"/>
    </row>
    <row r="113454" spans="26:27">
      <c r="Z113454" s="190"/>
      <c r="AA113454" s="190"/>
    </row>
    <row r="113455" spans="26:27">
      <c r="Z113455" s="190"/>
      <c r="AA113455" s="190"/>
    </row>
    <row r="113456" spans="26:27">
      <c r="Z113456" s="190"/>
      <c r="AA113456" s="190"/>
    </row>
    <row r="113457" spans="26:27">
      <c r="Z113457" s="190"/>
      <c r="AA113457" s="190"/>
    </row>
    <row r="113458" spans="26:27">
      <c r="Z113458" s="190"/>
      <c r="AA113458" s="190"/>
    </row>
    <row r="113459" spans="26:27">
      <c r="Z113459" s="190"/>
      <c r="AA113459" s="190"/>
    </row>
    <row r="113460" spans="26:27">
      <c r="Z113460" s="190"/>
      <c r="AA113460" s="190"/>
    </row>
    <row r="113461" spans="26:27">
      <c r="Z113461" s="190"/>
      <c r="AA113461" s="190"/>
    </row>
    <row r="113462" spans="26:27">
      <c r="Z113462" s="190"/>
      <c r="AA113462" s="190"/>
    </row>
    <row r="113463" spans="26:27">
      <c r="Z113463" s="190"/>
      <c r="AA113463" s="190"/>
    </row>
    <row r="113464" spans="26:27">
      <c r="Z113464" s="190"/>
      <c r="AA113464" s="190"/>
    </row>
    <row r="113465" spans="26:27">
      <c r="Z113465" s="190"/>
      <c r="AA113465" s="190"/>
    </row>
    <row r="113466" spans="26:27">
      <c r="Z113466" s="190"/>
      <c r="AA113466" s="190"/>
    </row>
    <row r="113467" spans="26:27">
      <c r="Z113467" s="190"/>
      <c r="AA113467" s="190"/>
    </row>
    <row r="113468" spans="26:27">
      <c r="Z113468" s="190"/>
      <c r="AA113468" s="190"/>
    </row>
    <row r="113469" spans="26:27">
      <c r="Z113469" s="190"/>
      <c r="AA113469" s="190"/>
    </row>
    <row r="113470" spans="26:27">
      <c r="Z113470" s="190"/>
      <c r="AA113470" s="190"/>
    </row>
    <row r="113471" spans="26:27">
      <c r="Z113471" s="190"/>
      <c r="AA113471" s="190"/>
    </row>
    <row r="113472" spans="26:27">
      <c r="Z113472" s="190"/>
      <c r="AA113472" s="190"/>
    </row>
    <row r="113473" spans="26:27">
      <c r="Z113473" s="190"/>
      <c r="AA113473" s="190"/>
    </row>
    <row r="113474" spans="26:27">
      <c r="Z113474" s="190"/>
      <c r="AA113474" s="190"/>
    </row>
    <row r="113475" spans="26:27">
      <c r="Z113475" s="190"/>
      <c r="AA113475" s="190"/>
    </row>
    <row r="113476" spans="26:27">
      <c r="Z113476" s="190"/>
      <c r="AA113476" s="190"/>
    </row>
    <row r="113477" spans="26:27">
      <c r="Z113477" s="190"/>
      <c r="AA113477" s="190"/>
    </row>
    <row r="113478" spans="26:27">
      <c r="Z113478" s="190"/>
      <c r="AA113478" s="190"/>
    </row>
    <row r="113479" spans="26:27">
      <c r="Z113479" s="190"/>
      <c r="AA113479" s="190"/>
    </row>
    <row r="113480" spans="26:27">
      <c r="Z113480" s="190"/>
      <c r="AA113480" s="190"/>
    </row>
    <row r="113481" spans="26:27">
      <c r="Z113481" s="190"/>
      <c r="AA113481" s="190"/>
    </row>
    <row r="113482" spans="26:27">
      <c r="Z113482" s="190"/>
      <c r="AA113482" s="190"/>
    </row>
    <row r="113483" spans="26:27">
      <c r="Z113483" s="190"/>
      <c r="AA113483" s="190"/>
    </row>
    <row r="113484" spans="26:27">
      <c r="Z113484" s="190"/>
      <c r="AA113484" s="190"/>
    </row>
    <row r="113485" spans="26:27">
      <c r="Z113485" s="190"/>
      <c r="AA113485" s="190"/>
    </row>
    <row r="113486" spans="26:27">
      <c r="Z113486" s="190"/>
      <c r="AA113486" s="190"/>
    </row>
    <row r="113487" spans="26:27">
      <c r="Z113487" s="190"/>
      <c r="AA113487" s="190"/>
    </row>
    <row r="113488" spans="26:27">
      <c r="Z113488" s="190"/>
      <c r="AA113488" s="190"/>
    </row>
    <row r="113489" spans="26:27">
      <c r="Z113489" s="190"/>
      <c r="AA113489" s="190"/>
    </row>
    <row r="113490" spans="26:27">
      <c r="Z113490" s="190"/>
      <c r="AA113490" s="190"/>
    </row>
    <row r="113491" spans="26:27">
      <c r="Z113491" s="190"/>
      <c r="AA113491" s="190"/>
    </row>
    <row r="113492" spans="26:27">
      <c r="Z113492" s="190"/>
      <c r="AA113492" s="190"/>
    </row>
    <row r="113493" spans="26:27">
      <c r="Z113493" s="190"/>
      <c r="AA113493" s="190"/>
    </row>
    <row r="113494" spans="26:27">
      <c r="Z113494" s="190"/>
      <c r="AA113494" s="190"/>
    </row>
    <row r="113495" spans="26:27">
      <c r="Z113495" s="190"/>
      <c r="AA113495" s="190"/>
    </row>
    <row r="113496" spans="26:27">
      <c r="Z113496" s="190"/>
      <c r="AA113496" s="190"/>
    </row>
    <row r="113497" spans="26:27">
      <c r="Z113497" s="190"/>
      <c r="AA113497" s="190"/>
    </row>
    <row r="113498" spans="26:27">
      <c r="Z113498" s="190"/>
      <c r="AA113498" s="190"/>
    </row>
    <row r="113499" spans="26:27">
      <c r="Z113499" s="190"/>
      <c r="AA113499" s="190"/>
    </row>
    <row r="113500" spans="26:27">
      <c r="Z113500" s="190"/>
      <c r="AA113500" s="190"/>
    </row>
    <row r="113501" spans="26:27">
      <c r="Z113501" s="190"/>
      <c r="AA113501" s="190"/>
    </row>
    <row r="113502" spans="26:27">
      <c r="Z113502" s="190"/>
      <c r="AA113502" s="190"/>
    </row>
    <row r="113503" spans="26:27">
      <c r="Z113503" s="190"/>
      <c r="AA113503" s="190"/>
    </row>
    <row r="113504" spans="26:27">
      <c r="Z113504" s="190"/>
      <c r="AA113504" s="190"/>
    </row>
    <row r="113505" spans="26:27">
      <c r="Z113505" s="190"/>
      <c r="AA113505" s="190"/>
    </row>
    <row r="113506" spans="26:27">
      <c r="Z113506" s="190"/>
      <c r="AA113506" s="190"/>
    </row>
    <row r="113507" spans="26:27">
      <c r="Z113507" s="190"/>
      <c r="AA113507" s="190"/>
    </row>
    <row r="113508" spans="26:27">
      <c r="Z113508" s="190"/>
      <c r="AA113508" s="190"/>
    </row>
    <row r="113509" spans="26:27">
      <c r="Z113509" s="190"/>
      <c r="AA113509" s="190"/>
    </row>
    <row r="113510" spans="26:27">
      <c r="Z113510" s="190"/>
      <c r="AA113510" s="190"/>
    </row>
    <row r="113511" spans="26:27">
      <c r="Z113511" s="190"/>
      <c r="AA113511" s="190"/>
    </row>
    <row r="113512" spans="26:27">
      <c r="Z113512" s="190"/>
      <c r="AA113512" s="190"/>
    </row>
    <row r="113513" spans="26:27">
      <c r="Z113513" s="190"/>
      <c r="AA113513" s="190"/>
    </row>
    <row r="113514" spans="26:27">
      <c r="Z113514" s="190"/>
      <c r="AA113514" s="190"/>
    </row>
    <row r="113515" spans="26:27">
      <c r="Z113515" s="190"/>
      <c r="AA113515" s="190"/>
    </row>
    <row r="113516" spans="26:27">
      <c r="Z113516" s="190"/>
      <c r="AA113516" s="190"/>
    </row>
    <row r="113517" spans="26:27">
      <c r="Z113517" s="190"/>
      <c r="AA113517" s="190"/>
    </row>
    <row r="113518" spans="26:27">
      <c r="Z113518" s="190"/>
      <c r="AA113518" s="190"/>
    </row>
    <row r="113519" spans="26:27">
      <c r="Z113519" s="190"/>
      <c r="AA113519" s="190"/>
    </row>
    <row r="113520" spans="26:27">
      <c r="Z113520" s="190"/>
      <c r="AA113520" s="190"/>
    </row>
    <row r="113521" spans="26:27">
      <c r="Z113521" s="190"/>
      <c r="AA113521" s="190"/>
    </row>
    <row r="113522" spans="26:27">
      <c r="Z113522" s="190"/>
      <c r="AA113522" s="190"/>
    </row>
    <row r="113523" spans="26:27">
      <c r="Z113523" s="190"/>
      <c r="AA113523" s="190"/>
    </row>
    <row r="113524" spans="26:27">
      <c r="Z113524" s="190"/>
      <c r="AA113524" s="190"/>
    </row>
    <row r="113525" spans="26:27">
      <c r="Z113525" s="190"/>
      <c r="AA113525" s="190"/>
    </row>
    <row r="113526" spans="26:27">
      <c r="Z113526" s="190"/>
      <c r="AA113526" s="190"/>
    </row>
    <row r="113527" spans="26:27">
      <c r="Z113527" s="190"/>
      <c r="AA113527" s="190"/>
    </row>
    <row r="113528" spans="26:27">
      <c r="Z113528" s="190"/>
      <c r="AA113528" s="190"/>
    </row>
    <row r="113529" spans="26:27">
      <c r="Z113529" s="190"/>
      <c r="AA113529" s="190"/>
    </row>
    <row r="113530" spans="26:27">
      <c r="Z113530" s="190"/>
      <c r="AA113530" s="190"/>
    </row>
    <row r="113531" spans="26:27">
      <c r="Z113531" s="190"/>
      <c r="AA113531" s="190"/>
    </row>
    <row r="113532" spans="26:27">
      <c r="Z113532" s="190"/>
      <c r="AA113532" s="190"/>
    </row>
    <row r="113533" spans="26:27">
      <c r="Z113533" s="190"/>
      <c r="AA113533" s="190"/>
    </row>
    <row r="113534" spans="26:27">
      <c r="Z113534" s="190"/>
      <c r="AA113534" s="190"/>
    </row>
    <row r="113535" spans="26:27">
      <c r="Z113535" s="190"/>
      <c r="AA113535" s="190"/>
    </row>
    <row r="113536" spans="26:27">
      <c r="Z113536" s="190"/>
      <c r="AA113536" s="190"/>
    </row>
    <row r="113537" spans="26:27">
      <c r="Z113537" s="190"/>
      <c r="AA113537" s="190"/>
    </row>
    <row r="113538" spans="26:27">
      <c r="Z113538" s="190"/>
      <c r="AA113538" s="190"/>
    </row>
    <row r="113539" spans="26:27">
      <c r="Z113539" s="190"/>
      <c r="AA113539" s="190"/>
    </row>
    <row r="113540" spans="26:27">
      <c r="Z113540" s="190"/>
      <c r="AA113540" s="190"/>
    </row>
    <row r="113541" spans="26:27">
      <c r="Z113541" s="190"/>
      <c r="AA113541" s="190"/>
    </row>
    <row r="113542" spans="26:27">
      <c r="Z113542" s="190"/>
      <c r="AA113542" s="190"/>
    </row>
    <row r="113543" spans="26:27">
      <c r="Z113543" s="190"/>
      <c r="AA113543" s="190"/>
    </row>
    <row r="113544" spans="26:27">
      <c r="Z113544" s="190"/>
      <c r="AA113544" s="190"/>
    </row>
    <row r="113545" spans="26:27">
      <c r="Z113545" s="190"/>
      <c r="AA113545" s="190"/>
    </row>
    <row r="113546" spans="26:27">
      <c r="Z113546" s="190"/>
      <c r="AA113546" s="190"/>
    </row>
    <row r="113547" spans="26:27">
      <c r="Z113547" s="190"/>
      <c r="AA113547" s="190"/>
    </row>
    <row r="113548" spans="26:27">
      <c r="Z113548" s="190"/>
      <c r="AA113548" s="190"/>
    </row>
    <row r="113549" spans="26:27">
      <c r="Z113549" s="190"/>
      <c r="AA113549" s="190"/>
    </row>
    <row r="113550" spans="26:27">
      <c r="Z113550" s="190"/>
      <c r="AA113550" s="190"/>
    </row>
    <row r="113551" spans="26:27">
      <c r="Z113551" s="190"/>
      <c r="AA113551" s="190"/>
    </row>
    <row r="113552" spans="26:27">
      <c r="Z113552" s="190"/>
      <c r="AA113552" s="190"/>
    </row>
    <row r="113553" spans="26:27">
      <c r="Z113553" s="190"/>
      <c r="AA113553" s="190"/>
    </row>
    <row r="113554" spans="26:27">
      <c r="Z113554" s="190"/>
      <c r="AA113554" s="190"/>
    </row>
    <row r="113555" spans="26:27">
      <c r="Z113555" s="190"/>
      <c r="AA113555" s="190"/>
    </row>
    <row r="113556" spans="26:27">
      <c r="Z113556" s="190"/>
      <c r="AA113556" s="190"/>
    </row>
    <row r="113557" spans="26:27">
      <c r="Z113557" s="190"/>
      <c r="AA113557" s="190"/>
    </row>
    <row r="113558" spans="26:27">
      <c r="Z113558" s="190"/>
      <c r="AA113558" s="190"/>
    </row>
    <row r="113559" spans="26:27">
      <c r="Z113559" s="190"/>
      <c r="AA113559" s="190"/>
    </row>
    <row r="113560" spans="26:27">
      <c r="Z113560" s="190"/>
      <c r="AA113560" s="190"/>
    </row>
    <row r="113561" spans="26:27">
      <c r="Z113561" s="190"/>
      <c r="AA113561" s="190"/>
    </row>
    <row r="113562" spans="26:27">
      <c r="Z113562" s="190"/>
      <c r="AA113562" s="190"/>
    </row>
    <row r="113563" spans="26:27">
      <c r="Z113563" s="190"/>
      <c r="AA113563" s="190"/>
    </row>
    <row r="113564" spans="26:27">
      <c r="Z113564" s="190"/>
      <c r="AA113564" s="190"/>
    </row>
    <row r="113565" spans="26:27">
      <c r="Z113565" s="190"/>
      <c r="AA113565" s="190"/>
    </row>
    <row r="113566" spans="26:27">
      <c r="Z113566" s="190"/>
      <c r="AA113566" s="190"/>
    </row>
    <row r="113567" spans="26:27">
      <c r="Z113567" s="190"/>
      <c r="AA113567" s="190"/>
    </row>
    <row r="113568" spans="26:27">
      <c r="Z113568" s="190"/>
      <c r="AA113568" s="190"/>
    </row>
    <row r="113569" spans="26:27">
      <c r="Z113569" s="190"/>
      <c r="AA113569" s="190"/>
    </row>
    <row r="113570" spans="26:27">
      <c r="Z113570" s="190"/>
      <c r="AA113570" s="190"/>
    </row>
    <row r="113571" spans="26:27">
      <c r="Z113571" s="190"/>
      <c r="AA113571" s="190"/>
    </row>
    <row r="113572" spans="26:27">
      <c r="Z113572" s="190"/>
      <c r="AA113572" s="190"/>
    </row>
    <row r="113573" spans="26:27">
      <c r="Z113573" s="190"/>
      <c r="AA113573" s="190"/>
    </row>
    <row r="113574" spans="26:27">
      <c r="Z113574" s="190"/>
      <c r="AA113574" s="190"/>
    </row>
    <row r="113575" spans="26:27">
      <c r="Z113575" s="190"/>
      <c r="AA113575" s="190"/>
    </row>
    <row r="113576" spans="26:27">
      <c r="Z113576" s="190"/>
      <c r="AA113576" s="190"/>
    </row>
    <row r="113577" spans="26:27">
      <c r="Z113577" s="190"/>
      <c r="AA113577" s="190"/>
    </row>
    <row r="113578" spans="26:27">
      <c r="Z113578" s="190"/>
      <c r="AA113578" s="190"/>
    </row>
    <row r="113579" spans="26:27">
      <c r="Z113579" s="190"/>
      <c r="AA113579" s="190"/>
    </row>
    <row r="113580" spans="26:27">
      <c r="Z113580" s="190"/>
      <c r="AA113580" s="190"/>
    </row>
    <row r="113581" spans="26:27">
      <c r="Z113581" s="190"/>
      <c r="AA113581" s="190"/>
    </row>
    <row r="113582" spans="26:27">
      <c r="Z113582" s="190"/>
      <c r="AA113582" s="190"/>
    </row>
    <row r="113583" spans="26:27">
      <c r="Z113583" s="190"/>
      <c r="AA113583" s="190"/>
    </row>
    <row r="113584" spans="26:27">
      <c r="Z113584" s="190"/>
      <c r="AA113584" s="190"/>
    </row>
    <row r="113585" spans="26:27">
      <c r="Z113585" s="190"/>
      <c r="AA113585" s="190"/>
    </row>
    <row r="113586" spans="26:27">
      <c r="Z113586" s="190"/>
      <c r="AA113586" s="190"/>
    </row>
    <row r="113587" spans="26:27">
      <c r="Z113587" s="190"/>
      <c r="AA113587" s="190"/>
    </row>
    <row r="113588" spans="26:27">
      <c r="Z113588" s="190"/>
      <c r="AA113588" s="190"/>
    </row>
    <row r="113589" spans="26:27">
      <c r="Z113589" s="190"/>
      <c r="AA113589" s="190"/>
    </row>
    <row r="113590" spans="26:27">
      <c r="Z113590" s="190"/>
      <c r="AA113590" s="190"/>
    </row>
    <row r="113591" spans="26:27">
      <c r="Z113591" s="190"/>
      <c r="AA113591" s="190"/>
    </row>
    <row r="113592" spans="26:27">
      <c r="Z113592" s="190"/>
      <c r="AA113592" s="190"/>
    </row>
    <row r="113593" spans="26:27">
      <c r="Z113593" s="190"/>
      <c r="AA113593" s="190"/>
    </row>
    <row r="113594" spans="26:27">
      <c r="Z113594" s="190"/>
      <c r="AA113594" s="190"/>
    </row>
    <row r="113595" spans="26:27">
      <c r="Z113595" s="190"/>
      <c r="AA113595" s="190"/>
    </row>
    <row r="113596" spans="26:27">
      <c r="Z113596" s="190"/>
      <c r="AA113596" s="190"/>
    </row>
    <row r="113597" spans="26:27">
      <c r="Z113597" s="190"/>
      <c r="AA113597" s="190"/>
    </row>
    <row r="113598" spans="26:27">
      <c r="Z113598" s="190"/>
      <c r="AA113598" s="190"/>
    </row>
    <row r="113599" spans="26:27">
      <c r="Z113599" s="190"/>
      <c r="AA113599" s="190"/>
    </row>
    <row r="113600" spans="26:27">
      <c r="Z113600" s="190"/>
      <c r="AA113600" s="190"/>
    </row>
    <row r="113601" spans="26:27">
      <c r="Z113601" s="190"/>
      <c r="AA113601" s="190"/>
    </row>
    <row r="113602" spans="26:27">
      <c r="Z113602" s="190"/>
      <c r="AA113602" s="190"/>
    </row>
    <row r="113603" spans="26:27">
      <c r="Z113603" s="190"/>
      <c r="AA113603" s="190"/>
    </row>
    <row r="113604" spans="26:27">
      <c r="Z113604" s="190"/>
      <c r="AA113604" s="190"/>
    </row>
    <row r="113605" spans="26:27">
      <c r="Z113605" s="190"/>
      <c r="AA113605" s="190"/>
    </row>
    <row r="113606" spans="26:27">
      <c r="Z113606" s="190"/>
      <c r="AA113606" s="190"/>
    </row>
    <row r="113607" spans="26:27">
      <c r="Z113607" s="190"/>
      <c r="AA113607" s="190"/>
    </row>
    <row r="113608" spans="26:27">
      <c r="Z113608" s="190"/>
      <c r="AA113608" s="190"/>
    </row>
    <row r="113609" spans="26:27">
      <c r="Z113609" s="190"/>
      <c r="AA113609" s="190"/>
    </row>
    <row r="113610" spans="26:27">
      <c r="Z113610" s="190"/>
      <c r="AA113610" s="190"/>
    </row>
    <row r="113611" spans="26:27">
      <c r="Z113611" s="190"/>
      <c r="AA113611" s="190"/>
    </row>
    <row r="113612" spans="26:27">
      <c r="Z113612" s="190"/>
      <c r="AA113612" s="190"/>
    </row>
    <row r="113613" spans="26:27">
      <c r="Z113613" s="190"/>
      <c r="AA113613" s="190"/>
    </row>
    <row r="113614" spans="26:27">
      <c r="Z113614" s="190"/>
      <c r="AA113614" s="190"/>
    </row>
    <row r="113615" spans="26:27">
      <c r="Z113615" s="190"/>
      <c r="AA113615" s="190"/>
    </row>
    <row r="113616" spans="26:27">
      <c r="Z113616" s="190"/>
      <c r="AA113616" s="190"/>
    </row>
    <row r="113617" spans="26:27">
      <c r="Z113617" s="190"/>
      <c r="AA113617" s="190"/>
    </row>
    <row r="113618" spans="26:27">
      <c r="Z113618" s="190"/>
      <c r="AA113618" s="190"/>
    </row>
    <row r="113619" spans="26:27">
      <c r="Z113619" s="190"/>
      <c r="AA113619" s="190"/>
    </row>
    <row r="113620" spans="26:27">
      <c r="Z113620" s="190"/>
      <c r="AA113620" s="190"/>
    </row>
    <row r="113621" spans="26:27">
      <c r="Z113621" s="190"/>
      <c r="AA113621" s="190"/>
    </row>
    <row r="113622" spans="26:27">
      <c r="Z113622" s="190"/>
      <c r="AA113622" s="190"/>
    </row>
    <row r="113623" spans="26:27">
      <c r="Z113623" s="190"/>
      <c r="AA113623" s="190"/>
    </row>
    <row r="113624" spans="26:27">
      <c r="Z113624" s="190"/>
      <c r="AA113624" s="190"/>
    </row>
    <row r="113625" spans="26:27">
      <c r="Z113625" s="190"/>
      <c r="AA113625" s="190"/>
    </row>
    <row r="113626" spans="26:27">
      <c r="Z113626" s="190"/>
      <c r="AA113626" s="190"/>
    </row>
    <row r="113627" spans="26:27">
      <c r="Z113627" s="190"/>
      <c r="AA113627" s="190"/>
    </row>
    <row r="113628" spans="26:27">
      <c r="Z113628" s="190"/>
      <c r="AA113628" s="190"/>
    </row>
    <row r="113629" spans="26:27">
      <c r="Z113629" s="190"/>
      <c r="AA113629" s="190"/>
    </row>
    <row r="113630" spans="26:27">
      <c r="Z113630" s="190"/>
      <c r="AA113630" s="190"/>
    </row>
    <row r="113631" spans="26:27">
      <c r="Z113631" s="190"/>
      <c r="AA113631" s="190"/>
    </row>
    <row r="113632" spans="26:27">
      <c r="Z113632" s="190"/>
      <c r="AA113632" s="190"/>
    </row>
    <row r="113633" spans="26:27">
      <c r="Z113633" s="190"/>
      <c r="AA113633" s="190"/>
    </row>
    <row r="113634" spans="26:27">
      <c r="Z113634" s="190"/>
      <c r="AA113634" s="190"/>
    </row>
    <row r="113635" spans="26:27">
      <c r="Z113635" s="190"/>
      <c r="AA113635" s="190"/>
    </row>
    <row r="113636" spans="26:27">
      <c r="Z113636" s="190"/>
      <c r="AA113636" s="190"/>
    </row>
    <row r="113637" spans="26:27">
      <c r="Z113637" s="190"/>
      <c r="AA113637" s="190"/>
    </row>
    <row r="113638" spans="26:27">
      <c r="Z113638" s="190"/>
      <c r="AA113638" s="190"/>
    </row>
    <row r="113639" spans="26:27">
      <c r="Z113639" s="190"/>
      <c r="AA113639" s="190"/>
    </row>
    <row r="113640" spans="26:27">
      <c r="Z113640" s="190"/>
      <c r="AA113640" s="190"/>
    </row>
    <row r="113641" spans="26:27">
      <c r="Z113641" s="190"/>
      <c r="AA113641" s="190"/>
    </row>
    <row r="113642" spans="26:27">
      <c r="Z113642" s="190"/>
      <c r="AA113642" s="190"/>
    </row>
    <row r="113643" spans="26:27">
      <c r="Z113643" s="190"/>
      <c r="AA113643" s="190"/>
    </row>
    <row r="113644" spans="26:27">
      <c r="Z113644" s="190"/>
      <c r="AA113644" s="190"/>
    </row>
    <row r="113645" spans="26:27">
      <c r="Z113645" s="190"/>
      <c r="AA113645" s="190"/>
    </row>
    <row r="113646" spans="26:27">
      <c r="Z113646" s="190"/>
      <c r="AA113646" s="190"/>
    </row>
    <row r="113647" spans="26:27">
      <c r="Z113647" s="190"/>
      <c r="AA113647" s="190"/>
    </row>
    <row r="113648" spans="26:27">
      <c r="Z113648" s="190"/>
      <c r="AA113648" s="190"/>
    </row>
    <row r="113649" spans="26:27">
      <c r="Z113649" s="190"/>
      <c r="AA113649" s="190"/>
    </row>
    <row r="113650" spans="26:27">
      <c r="Z113650" s="190"/>
      <c r="AA113650" s="190"/>
    </row>
    <row r="113651" spans="26:27">
      <c r="Z113651" s="190"/>
      <c r="AA113651" s="190"/>
    </row>
    <row r="113652" spans="26:27">
      <c r="Z113652" s="190"/>
      <c r="AA113652" s="190"/>
    </row>
    <row r="113653" spans="26:27">
      <c r="Z113653" s="190"/>
      <c r="AA113653" s="190"/>
    </row>
    <row r="113654" spans="26:27">
      <c r="Z113654" s="190"/>
      <c r="AA113654" s="190"/>
    </row>
    <row r="113655" spans="26:27">
      <c r="Z113655" s="190"/>
      <c r="AA113655" s="190"/>
    </row>
    <row r="113656" spans="26:27">
      <c r="Z113656" s="190"/>
      <c r="AA113656" s="190"/>
    </row>
    <row r="113657" spans="26:27">
      <c r="Z113657" s="190"/>
      <c r="AA113657" s="190"/>
    </row>
    <row r="113658" spans="26:27">
      <c r="Z113658" s="190"/>
      <c r="AA113658" s="190"/>
    </row>
    <row r="113659" spans="26:27">
      <c r="Z113659" s="190"/>
      <c r="AA113659" s="190"/>
    </row>
    <row r="113660" spans="26:27">
      <c r="Z113660" s="190"/>
      <c r="AA113660" s="190"/>
    </row>
    <row r="113661" spans="26:27">
      <c r="Z113661" s="190"/>
      <c r="AA113661" s="190"/>
    </row>
    <row r="113662" spans="26:27">
      <c r="Z113662" s="190"/>
      <c r="AA113662" s="190"/>
    </row>
    <row r="113663" spans="26:27">
      <c r="Z113663" s="190"/>
      <c r="AA113663" s="190"/>
    </row>
    <row r="113664" spans="26:27">
      <c r="Z113664" s="190"/>
      <c r="AA113664" s="190"/>
    </row>
    <row r="113665" spans="26:27">
      <c r="Z113665" s="190"/>
      <c r="AA113665" s="190"/>
    </row>
    <row r="113666" spans="26:27">
      <c r="Z113666" s="190"/>
      <c r="AA113666" s="190"/>
    </row>
    <row r="113667" spans="26:27">
      <c r="Z113667" s="190"/>
      <c r="AA113667" s="190"/>
    </row>
    <row r="113668" spans="26:27">
      <c r="Z113668" s="190"/>
      <c r="AA113668" s="190"/>
    </row>
    <row r="113669" spans="26:27">
      <c r="Z113669" s="190"/>
      <c r="AA113669" s="190"/>
    </row>
    <row r="113670" spans="26:27">
      <c r="Z113670" s="190"/>
      <c r="AA113670" s="190"/>
    </row>
    <row r="113671" spans="26:27">
      <c r="Z113671" s="190"/>
      <c r="AA113671" s="190"/>
    </row>
    <row r="113672" spans="26:27">
      <c r="Z113672" s="190"/>
      <c r="AA113672" s="190"/>
    </row>
    <row r="113673" spans="26:27">
      <c r="Z113673" s="190"/>
      <c r="AA113673" s="190"/>
    </row>
    <row r="113674" spans="26:27">
      <c r="Z113674" s="190"/>
      <c r="AA113674" s="190"/>
    </row>
    <row r="113675" spans="26:27">
      <c r="Z113675" s="190"/>
      <c r="AA113675" s="190"/>
    </row>
    <row r="113676" spans="26:27">
      <c r="Z113676" s="190"/>
      <c r="AA113676" s="190"/>
    </row>
    <row r="113677" spans="26:27">
      <c r="Z113677" s="190"/>
      <c r="AA113677" s="190"/>
    </row>
    <row r="113678" spans="26:27">
      <c r="Z113678" s="190"/>
      <c r="AA113678" s="190"/>
    </row>
    <row r="113679" spans="26:27">
      <c r="Z113679" s="190"/>
      <c r="AA113679" s="190"/>
    </row>
    <row r="113680" spans="26:27">
      <c r="Z113680" s="190"/>
      <c r="AA113680" s="190"/>
    </row>
    <row r="113681" spans="26:27">
      <c r="Z113681" s="190"/>
      <c r="AA113681" s="190"/>
    </row>
    <row r="113682" spans="26:27">
      <c r="Z113682" s="190"/>
      <c r="AA113682" s="190"/>
    </row>
    <row r="113683" spans="26:27">
      <c r="Z113683" s="190"/>
      <c r="AA113683" s="190"/>
    </row>
    <row r="113684" spans="26:27">
      <c r="Z113684" s="190"/>
      <c r="AA113684" s="190"/>
    </row>
    <row r="113685" spans="26:27">
      <c r="Z113685" s="190"/>
      <c r="AA113685" s="190"/>
    </row>
    <row r="113686" spans="26:27">
      <c r="Z113686" s="190"/>
      <c r="AA113686" s="190"/>
    </row>
    <row r="113687" spans="26:27">
      <c r="Z113687" s="190"/>
      <c r="AA113687" s="190"/>
    </row>
    <row r="113688" spans="26:27">
      <c r="Z113688" s="190"/>
      <c r="AA113688" s="190"/>
    </row>
    <row r="113689" spans="26:27">
      <c r="Z113689" s="190"/>
      <c r="AA113689" s="190"/>
    </row>
    <row r="113690" spans="26:27">
      <c r="Z113690" s="190"/>
      <c r="AA113690" s="190"/>
    </row>
    <row r="113691" spans="26:27">
      <c r="Z113691" s="190"/>
      <c r="AA113691" s="190"/>
    </row>
    <row r="113692" spans="26:27">
      <c r="Z113692" s="190"/>
      <c r="AA113692" s="190"/>
    </row>
    <row r="113693" spans="26:27">
      <c r="Z113693" s="190"/>
      <c r="AA113693" s="190"/>
    </row>
    <row r="113694" spans="26:27">
      <c r="Z113694" s="190"/>
      <c r="AA113694" s="190"/>
    </row>
    <row r="113695" spans="26:27">
      <c r="Z113695" s="190"/>
      <c r="AA113695" s="190"/>
    </row>
    <row r="113696" spans="26:27">
      <c r="Z113696" s="190"/>
      <c r="AA113696" s="190"/>
    </row>
    <row r="113697" spans="26:27">
      <c r="Z113697" s="190"/>
      <c r="AA113697" s="190"/>
    </row>
    <row r="113698" spans="26:27">
      <c r="Z113698" s="190"/>
      <c r="AA113698" s="190"/>
    </row>
    <row r="113699" spans="26:27">
      <c r="Z113699" s="190"/>
      <c r="AA113699" s="190"/>
    </row>
    <row r="113700" spans="26:27">
      <c r="Z113700" s="190"/>
      <c r="AA113700" s="190"/>
    </row>
    <row r="113701" spans="26:27">
      <c r="Z113701" s="190"/>
      <c r="AA113701" s="190"/>
    </row>
    <row r="113702" spans="26:27">
      <c r="Z113702" s="190"/>
      <c r="AA113702" s="190"/>
    </row>
    <row r="113703" spans="26:27">
      <c r="Z113703" s="190"/>
      <c r="AA113703" s="190"/>
    </row>
    <row r="113704" spans="26:27">
      <c r="Z113704" s="190"/>
      <c r="AA113704" s="190"/>
    </row>
    <row r="113705" spans="26:27">
      <c r="Z113705" s="190"/>
      <c r="AA113705" s="190"/>
    </row>
    <row r="113706" spans="26:27">
      <c r="Z113706" s="190"/>
      <c r="AA113706" s="190"/>
    </row>
    <row r="113707" spans="26:27">
      <c r="Z113707" s="190"/>
      <c r="AA113707" s="190"/>
    </row>
    <row r="113708" spans="26:27">
      <c r="Z113708" s="190"/>
      <c r="AA113708" s="190"/>
    </row>
    <row r="113709" spans="26:27">
      <c r="Z113709" s="190"/>
      <c r="AA113709" s="190"/>
    </row>
    <row r="113710" spans="26:27">
      <c r="Z113710" s="190"/>
      <c r="AA113710" s="190"/>
    </row>
    <row r="113711" spans="26:27">
      <c r="Z113711" s="190"/>
      <c r="AA113711" s="190"/>
    </row>
    <row r="113712" spans="26:27">
      <c r="Z113712" s="190"/>
      <c r="AA113712" s="190"/>
    </row>
    <row r="113713" spans="26:27">
      <c r="Z113713" s="190"/>
      <c r="AA113713" s="190"/>
    </row>
    <row r="113714" spans="26:27">
      <c r="Z113714" s="190"/>
      <c r="AA113714" s="190"/>
    </row>
    <row r="113715" spans="26:27">
      <c r="Z113715" s="190"/>
      <c r="AA113715" s="190"/>
    </row>
    <row r="113716" spans="26:27">
      <c r="Z113716" s="190"/>
      <c r="AA113716" s="190"/>
    </row>
    <row r="113717" spans="26:27">
      <c r="Z113717" s="190"/>
      <c r="AA113717" s="190"/>
    </row>
    <row r="113718" spans="26:27">
      <c r="Z113718" s="190"/>
      <c r="AA113718" s="190"/>
    </row>
    <row r="113719" spans="26:27">
      <c r="Z113719" s="190"/>
      <c r="AA113719" s="190"/>
    </row>
    <row r="113720" spans="26:27">
      <c r="Z113720" s="190"/>
      <c r="AA113720" s="190"/>
    </row>
    <row r="113721" spans="26:27">
      <c r="Z113721" s="190"/>
      <c r="AA113721" s="190"/>
    </row>
    <row r="113722" spans="26:27">
      <c r="Z113722" s="190"/>
      <c r="AA113722" s="190"/>
    </row>
    <row r="113723" spans="26:27">
      <c r="Z113723" s="190"/>
      <c r="AA113723" s="190"/>
    </row>
    <row r="113724" spans="26:27">
      <c r="Z113724" s="190"/>
      <c r="AA113724" s="190"/>
    </row>
    <row r="113725" spans="26:27">
      <c r="Z113725" s="190"/>
      <c r="AA113725" s="190"/>
    </row>
    <row r="113726" spans="26:27">
      <c r="Z113726" s="190"/>
      <c r="AA113726" s="190"/>
    </row>
    <row r="113727" spans="26:27">
      <c r="Z113727" s="190"/>
      <c r="AA113727" s="190"/>
    </row>
    <row r="113728" spans="26:27">
      <c r="Z113728" s="190"/>
      <c r="AA113728" s="190"/>
    </row>
    <row r="113729" spans="26:27">
      <c r="Z113729" s="190"/>
      <c r="AA113729" s="190"/>
    </row>
    <row r="113730" spans="26:27">
      <c r="Z113730" s="190"/>
      <c r="AA113730" s="190"/>
    </row>
    <row r="113731" spans="26:27">
      <c r="Z113731" s="190"/>
      <c r="AA113731" s="190"/>
    </row>
    <row r="113732" spans="26:27">
      <c r="Z113732" s="190"/>
      <c r="AA113732" s="190"/>
    </row>
    <row r="113733" spans="26:27">
      <c r="Z113733" s="190"/>
      <c r="AA113733" s="190"/>
    </row>
    <row r="113734" spans="26:27">
      <c r="Z113734" s="190"/>
      <c r="AA113734" s="190"/>
    </row>
    <row r="113735" spans="26:27">
      <c r="Z113735" s="190"/>
      <c r="AA113735" s="190"/>
    </row>
    <row r="113736" spans="26:27">
      <c r="Z113736" s="190"/>
      <c r="AA113736" s="190"/>
    </row>
    <row r="113737" spans="26:27">
      <c r="Z113737" s="190"/>
      <c r="AA113737" s="190"/>
    </row>
    <row r="113738" spans="26:27">
      <c r="Z113738" s="190"/>
      <c r="AA113738" s="190"/>
    </row>
    <row r="113739" spans="26:27">
      <c r="Z113739" s="190"/>
      <c r="AA113739" s="190"/>
    </row>
    <row r="113740" spans="26:27">
      <c r="Z113740" s="190"/>
      <c r="AA113740" s="190"/>
    </row>
    <row r="113741" spans="26:27">
      <c r="Z113741" s="190"/>
      <c r="AA113741" s="190"/>
    </row>
    <row r="113742" spans="26:27">
      <c r="Z113742" s="190"/>
      <c r="AA113742" s="190"/>
    </row>
    <row r="113743" spans="26:27">
      <c r="Z113743" s="190"/>
      <c r="AA113743" s="190"/>
    </row>
    <row r="113744" spans="26:27">
      <c r="Z113744" s="190"/>
      <c r="AA113744" s="190"/>
    </row>
    <row r="113745" spans="26:27">
      <c r="Z113745" s="190"/>
      <c r="AA113745" s="190"/>
    </row>
    <row r="113746" spans="26:27">
      <c r="Z113746" s="190"/>
      <c r="AA113746" s="190"/>
    </row>
    <row r="113747" spans="26:27">
      <c r="Z113747" s="190"/>
      <c r="AA113747" s="190"/>
    </row>
    <row r="113748" spans="26:27">
      <c r="Z113748" s="190"/>
      <c r="AA113748" s="190"/>
    </row>
    <row r="113749" spans="26:27">
      <c r="Z113749" s="190"/>
      <c r="AA113749" s="190"/>
    </row>
    <row r="113750" spans="26:27">
      <c r="Z113750" s="190"/>
      <c r="AA113750" s="190"/>
    </row>
    <row r="113751" spans="26:27">
      <c r="Z113751" s="190"/>
      <c r="AA113751" s="190"/>
    </row>
    <row r="113752" spans="26:27">
      <c r="Z113752" s="190"/>
      <c r="AA113752" s="190"/>
    </row>
    <row r="113753" spans="26:27">
      <c r="Z113753" s="190"/>
      <c r="AA113753" s="190"/>
    </row>
    <row r="113754" spans="26:27">
      <c r="Z113754" s="190"/>
      <c r="AA113754" s="190"/>
    </row>
    <row r="113755" spans="26:27">
      <c r="Z113755" s="190"/>
      <c r="AA113755" s="190"/>
    </row>
    <row r="113756" spans="26:27">
      <c r="Z113756" s="190"/>
      <c r="AA113756" s="190"/>
    </row>
    <row r="113757" spans="26:27">
      <c r="Z113757" s="190"/>
      <c r="AA113757" s="190"/>
    </row>
    <row r="113758" spans="26:27">
      <c r="Z113758" s="190"/>
      <c r="AA113758" s="190"/>
    </row>
    <row r="113759" spans="26:27">
      <c r="Z113759" s="190"/>
      <c r="AA113759" s="190"/>
    </row>
    <row r="113760" spans="26:27">
      <c r="Z113760" s="190"/>
      <c r="AA113760" s="190"/>
    </row>
    <row r="113761" spans="26:27">
      <c r="Z113761" s="190"/>
      <c r="AA113761" s="190"/>
    </row>
    <row r="113762" spans="26:27">
      <c r="Z113762" s="190"/>
      <c r="AA113762" s="190"/>
    </row>
    <row r="113763" spans="26:27">
      <c r="Z113763" s="190"/>
      <c r="AA113763" s="190"/>
    </row>
    <row r="113764" spans="26:27">
      <c r="Z113764" s="190"/>
      <c r="AA113764" s="190"/>
    </row>
    <row r="113765" spans="26:27">
      <c r="Z113765" s="190"/>
      <c r="AA113765" s="190"/>
    </row>
    <row r="113766" spans="26:27">
      <c r="Z113766" s="190"/>
      <c r="AA113766" s="190"/>
    </row>
    <row r="113767" spans="26:27">
      <c r="Z113767" s="190"/>
      <c r="AA113767" s="190"/>
    </row>
    <row r="113768" spans="26:27">
      <c r="Z113768" s="190"/>
      <c r="AA113768" s="190"/>
    </row>
    <row r="113769" spans="26:27">
      <c r="Z113769" s="190"/>
      <c r="AA113769" s="190"/>
    </row>
    <row r="113770" spans="26:27">
      <c r="Z113770" s="190"/>
      <c r="AA113770" s="190"/>
    </row>
    <row r="113771" spans="26:27">
      <c r="Z113771" s="190"/>
      <c r="AA113771" s="190"/>
    </row>
    <row r="113772" spans="26:27">
      <c r="Z113772" s="190"/>
      <c r="AA113772" s="190"/>
    </row>
    <row r="113773" spans="26:27">
      <c r="Z113773" s="190"/>
      <c r="AA113773" s="190"/>
    </row>
    <row r="113774" spans="26:27">
      <c r="Z113774" s="190"/>
      <c r="AA113774" s="190"/>
    </row>
    <row r="113775" spans="26:27">
      <c r="Z113775" s="190"/>
      <c r="AA113775" s="190"/>
    </row>
    <row r="113776" spans="26:27">
      <c r="Z113776" s="190"/>
      <c r="AA113776" s="190"/>
    </row>
    <row r="113777" spans="26:27">
      <c r="Z113777" s="190"/>
      <c r="AA113777" s="190"/>
    </row>
    <row r="113778" spans="26:27">
      <c r="Z113778" s="190"/>
      <c r="AA113778" s="190"/>
    </row>
    <row r="113779" spans="26:27">
      <c r="Z113779" s="190"/>
      <c r="AA113779" s="190"/>
    </row>
    <row r="113780" spans="26:27">
      <c r="Z113780" s="190"/>
      <c r="AA113780" s="190"/>
    </row>
    <row r="113781" spans="26:27">
      <c r="Z113781" s="190"/>
      <c r="AA113781" s="190"/>
    </row>
    <row r="113782" spans="26:27">
      <c r="Z113782" s="190"/>
      <c r="AA113782" s="190"/>
    </row>
    <row r="113783" spans="26:27">
      <c r="Z113783" s="190"/>
      <c r="AA113783" s="190"/>
    </row>
    <row r="113784" spans="26:27">
      <c r="Z113784" s="190"/>
      <c r="AA113784" s="190"/>
    </row>
    <row r="113785" spans="26:27">
      <c r="Z113785" s="190"/>
      <c r="AA113785" s="190"/>
    </row>
    <row r="113786" spans="26:27">
      <c r="Z113786" s="190"/>
      <c r="AA113786" s="190"/>
    </row>
    <row r="113787" spans="26:27">
      <c r="Z113787" s="190"/>
      <c r="AA113787" s="190"/>
    </row>
    <row r="113788" spans="26:27">
      <c r="Z113788" s="190"/>
      <c r="AA113788" s="190"/>
    </row>
    <row r="113789" spans="26:27">
      <c r="Z113789" s="190"/>
      <c r="AA113789" s="190"/>
    </row>
    <row r="113790" spans="26:27">
      <c r="Z113790" s="190"/>
      <c r="AA113790" s="190"/>
    </row>
    <row r="113791" spans="26:27">
      <c r="Z113791" s="190"/>
      <c r="AA113791" s="190"/>
    </row>
    <row r="113792" spans="26:27">
      <c r="Z113792" s="190"/>
      <c r="AA113792" s="190"/>
    </row>
    <row r="113793" spans="26:27">
      <c r="Z113793" s="190"/>
      <c r="AA113793" s="190"/>
    </row>
    <row r="113794" spans="26:27">
      <c r="Z113794" s="190"/>
      <c r="AA113794" s="190"/>
    </row>
    <row r="113795" spans="26:27">
      <c r="Z113795" s="190"/>
      <c r="AA113795" s="190"/>
    </row>
    <row r="113796" spans="26:27">
      <c r="Z113796" s="190"/>
      <c r="AA113796" s="190"/>
    </row>
    <row r="113797" spans="26:27">
      <c r="Z113797" s="190"/>
      <c r="AA113797" s="190"/>
    </row>
    <row r="113798" spans="26:27">
      <c r="Z113798" s="190"/>
      <c r="AA113798" s="190"/>
    </row>
    <row r="113799" spans="26:27">
      <c r="Z113799" s="190"/>
      <c r="AA113799" s="190"/>
    </row>
    <row r="113800" spans="26:27">
      <c r="Z113800" s="190"/>
      <c r="AA113800" s="190"/>
    </row>
    <row r="113801" spans="26:27">
      <c r="Z113801" s="190"/>
      <c r="AA113801" s="190"/>
    </row>
    <row r="113802" spans="26:27">
      <c r="Z113802" s="190"/>
      <c r="AA113802" s="190"/>
    </row>
    <row r="113803" spans="26:27">
      <c r="Z113803" s="190"/>
      <c r="AA113803" s="190"/>
    </row>
    <row r="113804" spans="26:27">
      <c r="Z113804" s="190"/>
      <c r="AA113804" s="190"/>
    </row>
    <row r="113805" spans="26:27">
      <c r="Z113805" s="190"/>
      <c r="AA113805" s="190"/>
    </row>
    <row r="113806" spans="26:27">
      <c r="Z113806" s="190"/>
      <c r="AA113806" s="190"/>
    </row>
    <row r="113807" spans="26:27">
      <c r="Z113807" s="190"/>
      <c r="AA113807" s="190"/>
    </row>
    <row r="113808" spans="26:27">
      <c r="Z113808" s="190"/>
      <c r="AA113808" s="190"/>
    </row>
    <row r="113809" spans="26:27">
      <c r="Z113809" s="190"/>
      <c r="AA113809" s="190"/>
    </row>
    <row r="113810" spans="26:27">
      <c r="Z113810" s="190"/>
      <c r="AA113810" s="190"/>
    </row>
    <row r="113811" spans="26:27">
      <c r="Z113811" s="190"/>
      <c r="AA113811" s="190"/>
    </row>
    <row r="113812" spans="26:27">
      <c r="Z113812" s="190"/>
      <c r="AA113812" s="190"/>
    </row>
    <row r="113813" spans="26:27">
      <c r="Z113813" s="190"/>
      <c r="AA113813" s="190"/>
    </row>
    <row r="113814" spans="26:27">
      <c r="Z113814" s="190"/>
      <c r="AA113814" s="190"/>
    </row>
    <row r="113815" spans="26:27">
      <c r="Z113815" s="190"/>
      <c r="AA113815" s="190"/>
    </row>
    <row r="113816" spans="26:27">
      <c r="Z113816" s="190"/>
      <c r="AA113816" s="190"/>
    </row>
    <row r="113817" spans="26:27">
      <c r="Z113817" s="190"/>
      <c r="AA113817" s="190"/>
    </row>
    <row r="113818" spans="26:27">
      <c r="Z113818" s="190"/>
      <c r="AA113818" s="190"/>
    </row>
    <row r="113819" spans="26:27">
      <c r="Z113819" s="190"/>
      <c r="AA113819" s="190"/>
    </row>
    <row r="113820" spans="26:27">
      <c r="Z113820" s="190"/>
      <c r="AA113820" s="190"/>
    </row>
    <row r="113821" spans="26:27">
      <c r="Z113821" s="190"/>
      <c r="AA113821" s="190"/>
    </row>
    <row r="113822" spans="26:27">
      <c r="Z113822" s="190"/>
      <c r="AA113822" s="190"/>
    </row>
    <row r="113823" spans="26:27">
      <c r="Z113823" s="190"/>
      <c r="AA113823" s="190"/>
    </row>
    <row r="113824" spans="26:27">
      <c r="Z113824" s="190"/>
      <c r="AA113824" s="190"/>
    </row>
    <row r="113825" spans="26:27">
      <c r="Z113825" s="190"/>
      <c r="AA113825" s="190"/>
    </row>
    <row r="113826" spans="26:27">
      <c r="Z113826" s="190"/>
      <c r="AA113826" s="190"/>
    </row>
    <row r="113827" spans="26:27">
      <c r="Z113827" s="190"/>
      <c r="AA113827" s="190"/>
    </row>
    <row r="113828" spans="26:27">
      <c r="Z113828" s="190"/>
      <c r="AA113828" s="190"/>
    </row>
    <row r="113829" spans="26:27">
      <c r="Z113829" s="190"/>
      <c r="AA113829" s="190"/>
    </row>
    <row r="113830" spans="26:27">
      <c r="Z113830" s="190"/>
      <c r="AA113830" s="190"/>
    </row>
    <row r="113831" spans="26:27">
      <c r="Z113831" s="190"/>
      <c r="AA113831" s="190"/>
    </row>
    <row r="113832" spans="26:27">
      <c r="Z113832" s="190"/>
      <c r="AA113832" s="190"/>
    </row>
    <row r="113833" spans="26:27">
      <c r="Z113833" s="190"/>
      <c r="AA113833" s="190"/>
    </row>
    <row r="113834" spans="26:27">
      <c r="Z113834" s="190"/>
      <c r="AA113834" s="190"/>
    </row>
    <row r="113835" spans="26:27">
      <c r="Z113835" s="190"/>
      <c r="AA113835" s="190"/>
    </row>
    <row r="113836" spans="26:27">
      <c r="Z113836" s="190"/>
      <c r="AA113836" s="190"/>
    </row>
    <row r="113837" spans="26:27">
      <c r="Z113837" s="190"/>
      <c r="AA113837" s="190"/>
    </row>
    <row r="113838" spans="26:27">
      <c r="Z113838" s="190"/>
      <c r="AA113838" s="190"/>
    </row>
    <row r="113839" spans="26:27">
      <c r="Z113839" s="190"/>
      <c r="AA113839" s="190"/>
    </row>
    <row r="113840" spans="26:27">
      <c r="Z113840" s="190"/>
      <c r="AA113840" s="190"/>
    </row>
    <row r="113841" spans="26:27">
      <c r="Z113841" s="190"/>
      <c r="AA113841" s="190"/>
    </row>
    <row r="113842" spans="26:27">
      <c r="Z113842" s="190"/>
      <c r="AA113842" s="190"/>
    </row>
    <row r="113843" spans="26:27">
      <c r="Z113843" s="190"/>
      <c r="AA113843" s="190"/>
    </row>
    <row r="113844" spans="26:27">
      <c r="Z113844" s="190"/>
      <c r="AA113844" s="190"/>
    </row>
    <row r="113845" spans="26:27">
      <c r="Z113845" s="190"/>
      <c r="AA113845" s="190"/>
    </row>
    <row r="113846" spans="26:27">
      <c r="Z113846" s="190"/>
      <c r="AA113846" s="190"/>
    </row>
    <row r="113847" spans="26:27">
      <c r="Z113847" s="190"/>
      <c r="AA113847" s="190"/>
    </row>
    <row r="113848" spans="26:27">
      <c r="Z113848" s="190"/>
      <c r="AA113848" s="190"/>
    </row>
    <row r="113849" spans="26:27">
      <c r="Z113849" s="190"/>
      <c r="AA113849" s="190"/>
    </row>
    <row r="113850" spans="26:27">
      <c r="Z113850" s="190"/>
      <c r="AA113850" s="190"/>
    </row>
    <row r="113851" spans="26:27">
      <c r="Z113851" s="190"/>
      <c r="AA113851" s="190"/>
    </row>
    <row r="113852" spans="26:27">
      <c r="Z113852" s="190"/>
      <c r="AA113852" s="190"/>
    </row>
    <row r="113853" spans="26:27">
      <c r="Z113853" s="190"/>
      <c r="AA113853" s="190"/>
    </row>
    <row r="113854" spans="26:27">
      <c r="Z113854" s="190"/>
      <c r="AA113854" s="190"/>
    </row>
    <row r="113855" spans="26:27">
      <c r="Z113855" s="190"/>
      <c r="AA113855" s="190"/>
    </row>
    <row r="113856" spans="26:27">
      <c r="Z113856" s="190"/>
      <c r="AA113856" s="190"/>
    </row>
    <row r="113857" spans="26:27">
      <c r="Z113857" s="190"/>
      <c r="AA113857" s="190"/>
    </row>
    <row r="113858" spans="26:27">
      <c r="Z113858" s="190"/>
      <c r="AA113858" s="190"/>
    </row>
    <row r="113859" spans="26:27">
      <c r="Z113859" s="190"/>
      <c r="AA113859" s="190"/>
    </row>
    <row r="113860" spans="26:27">
      <c r="Z113860" s="190"/>
      <c r="AA113860" s="190"/>
    </row>
    <row r="113861" spans="26:27">
      <c r="Z113861" s="190"/>
      <c r="AA113861" s="190"/>
    </row>
    <row r="113862" spans="26:27">
      <c r="Z113862" s="190"/>
      <c r="AA113862" s="190"/>
    </row>
    <row r="113863" spans="26:27">
      <c r="Z113863" s="190"/>
      <c r="AA113863" s="190"/>
    </row>
    <row r="113864" spans="26:27">
      <c r="Z113864" s="190"/>
      <c r="AA113864" s="190"/>
    </row>
    <row r="113865" spans="26:27">
      <c r="Z113865" s="190"/>
      <c r="AA113865" s="190"/>
    </row>
    <row r="113866" spans="26:27">
      <c r="Z113866" s="190"/>
      <c r="AA113866" s="190"/>
    </row>
    <row r="113867" spans="26:27">
      <c r="Z113867" s="190"/>
      <c r="AA113867" s="190"/>
    </row>
    <row r="113868" spans="26:27">
      <c r="Z113868" s="190"/>
      <c r="AA113868" s="190"/>
    </row>
    <row r="113869" spans="26:27">
      <c r="Z113869" s="190"/>
      <c r="AA113869" s="190"/>
    </row>
    <row r="113870" spans="26:27">
      <c r="Z113870" s="190"/>
      <c r="AA113870" s="190"/>
    </row>
    <row r="113871" spans="26:27">
      <c r="Z113871" s="190"/>
      <c r="AA113871" s="190"/>
    </row>
    <row r="113872" spans="26:27">
      <c r="Z113872" s="190"/>
      <c r="AA113872" s="190"/>
    </row>
    <row r="113873" spans="26:27">
      <c r="Z113873" s="190"/>
      <c r="AA113873" s="190"/>
    </row>
    <row r="113874" spans="26:27">
      <c r="Z113874" s="190"/>
      <c r="AA113874" s="190"/>
    </row>
    <row r="113875" spans="26:27">
      <c r="Z113875" s="190"/>
      <c r="AA113875" s="190"/>
    </row>
    <row r="113876" spans="26:27">
      <c r="Z113876" s="190"/>
      <c r="AA113876" s="190"/>
    </row>
    <row r="113877" spans="26:27">
      <c r="Z113877" s="190"/>
      <c r="AA113877" s="190"/>
    </row>
    <row r="113878" spans="26:27">
      <c r="Z113878" s="190"/>
      <c r="AA113878" s="190"/>
    </row>
    <row r="113879" spans="26:27">
      <c r="Z113879" s="190"/>
      <c r="AA113879" s="190"/>
    </row>
    <row r="113880" spans="26:27">
      <c r="Z113880" s="190"/>
      <c r="AA113880" s="190"/>
    </row>
    <row r="113881" spans="26:27">
      <c r="Z113881" s="190"/>
      <c r="AA113881" s="190"/>
    </row>
    <row r="113882" spans="26:27">
      <c r="Z113882" s="190"/>
      <c r="AA113882" s="190"/>
    </row>
    <row r="113883" spans="26:27">
      <c r="Z113883" s="190"/>
      <c r="AA113883" s="190"/>
    </row>
    <row r="113884" spans="26:27">
      <c r="Z113884" s="190"/>
      <c r="AA113884" s="190"/>
    </row>
    <row r="113885" spans="26:27">
      <c r="Z113885" s="190"/>
      <c r="AA113885" s="190"/>
    </row>
    <row r="113886" spans="26:27">
      <c r="Z113886" s="190"/>
      <c r="AA113886" s="190"/>
    </row>
    <row r="113887" spans="26:27">
      <c r="Z113887" s="190"/>
      <c r="AA113887" s="190"/>
    </row>
    <row r="113888" spans="26:27">
      <c r="Z113888" s="190"/>
      <c r="AA113888" s="190"/>
    </row>
    <row r="113889" spans="26:27">
      <c r="Z113889" s="190"/>
      <c r="AA113889" s="190"/>
    </row>
    <row r="113890" spans="26:27">
      <c r="Z113890" s="190"/>
      <c r="AA113890" s="190"/>
    </row>
    <row r="113891" spans="26:27">
      <c r="Z113891" s="190"/>
      <c r="AA113891" s="190"/>
    </row>
    <row r="113892" spans="26:27">
      <c r="Z113892" s="190"/>
      <c r="AA113892" s="190"/>
    </row>
    <row r="113893" spans="26:27">
      <c r="Z113893" s="190"/>
      <c r="AA113893" s="190"/>
    </row>
    <row r="113894" spans="26:27">
      <c r="Z113894" s="190"/>
      <c r="AA113894" s="190"/>
    </row>
    <row r="113895" spans="26:27">
      <c r="Z113895" s="190"/>
      <c r="AA113895" s="190"/>
    </row>
    <row r="113896" spans="26:27">
      <c r="Z113896" s="190"/>
      <c r="AA113896" s="190"/>
    </row>
    <row r="113897" spans="26:27">
      <c r="Z113897" s="190"/>
      <c r="AA113897" s="190"/>
    </row>
    <row r="113898" spans="26:27">
      <c r="Z113898" s="190"/>
      <c r="AA113898" s="190"/>
    </row>
    <row r="113899" spans="26:27">
      <c r="Z113899" s="190"/>
      <c r="AA113899" s="190"/>
    </row>
    <row r="113900" spans="26:27">
      <c r="Z113900" s="190"/>
      <c r="AA113900" s="190"/>
    </row>
    <row r="113901" spans="26:27">
      <c r="Z113901" s="190"/>
      <c r="AA113901" s="190"/>
    </row>
    <row r="113902" spans="26:27">
      <c r="Z113902" s="190"/>
      <c r="AA113902" s="190"/>
    </row>
    <row r="113903" spans="26:27">
      <c r="Z113903" s="190"/>
      <c r="AA113903" s="190"/>
    </row>
    <row r="113904" spans="26:27">
      <c r="Z113904" s="190"/>
      <c r="AA113904" s="190"/>
    </row>
    <row r="113905" spans="26:27">
      <c r="Z113905" s="190"/>
      <c r="AA113905" s="190"/>
    </row>
    <row r="113906" spans="26:27">
      <c r="Z113906" s="190"/>
      <c r="AA113906" s="190"/>
    </row>
    <row r="113907" spans="26:27">
      <c r="Z113907" s="190"/>
      <c r="AA113907" s="190"/>
    </row>
    <row r="113908" spans="26:27">
      <c r="Z113908" s="190"/>
      <c r="AA113908" s="190"/>
    </row>
    <row r="113909" spans="26:27">
      <c r="Z113909" s="190"/>
      <c r="AA113909" s="190"/>
    </row>
    <row r="113910" spans="26:27">
      <c r="Z113910" s="190"/>
      <c r="AA113910" s="190"/>
    </row>
    <row r="113911" spans="26:27">
      <c r="Z113911" s="190"/>
      <c r="AA113911" s="190"/>
    </row>
    <row r="113912" spans="26:27">
      <c r="Z113912" s="190"/>
      <c r="AA113912" s="190"/>
    </row>
    <row r="113913" spans="26:27">
      <c r="Z113913" s="190"/>
      <c r="AA113913" s="190"/>
    </row>
    <row r="113914" spans="26:27">
      <c r="Z113914" s="190"/>
      <c r="AA113914" s="190"/>
    </row>
    <row r="113915" spans="26:27">
      <c r="Z113915" s="190"/>
      <c r="AA113915" s="190"/>
    </row>
    <row r="113916" spans="26:27">
      <c r="Z113916" s="190"/>
      <c r="AA113916" s="190"/>
    </row>
    <row r="113917" spans="26:27">
      <c r="Z113917" s="190"/>
      <c r="AA113917" s="190"/>
    </row>
    <row r="113918" spans="26:27">
      <c r="Z113918" s="190"/>
      <c r="AA113918" s="190"/>
    </row>
    <row r="113919" spans="26:27">
      <c r="Z113919" s="190"/>
      <c r="AA113919" s="190"/>
    </row>
    <row r="113920" spans="26:27">
      <c r="Z113920" s="190"/>
      <c r="AA113920" s="190"/>
    </row>
    <row r="113921" spans="26:27">
      <c r="Z113921" s="190"/>
      <c r="AA113921" s="190"/>
    </row>
    <row r="113922" spans="26:27">
      <c r="Z113922" s="190"/>
      <c r="AA113922" s="190"/>
    </row>
    <row r="113923" spans="26:27">
      <c r="Z113923" s="190"/>
      <c r="AA113923" s="190"/>
    </row>
    <row r="113924" spans="26:27">
      <c r="Z113924" s="190"/>
      <c r="AA113924" s="190"/>
    </row>
    <row r="113925" spans="26:27">
      <c r="Z113925" s="190"/>
      <c r="AA113925" s="190"/>
    </row>
    <row r="113926" spans="26:27">
      <c r="Z113926" s="190"/>
      <c r="AA113926" s="190"/>
    </row>
    <row r="113927" spans="26:27">
      <c r="Z113927" s="190"/>
      <c r="AA113927" s="190"/>
    </row>
    <row r="113928" spans="26:27">
      <c r="Z113928" s="190"/>
      <c r="AA113928" s="190"/>
    </row>
    <row r="113929" spans="26:27">
      <c r="Z113929" s="190"/>
      <c r="AA113929" s="190"/>
    </row>
    <row r="113930" spans="26:27">
      <c r="Z113930" s="190"/>
      <c r="AA113930" s="190"/>
    </row>
    <row r="113931" spans="26:27">
      <c r="Z113931" s="190"/>
      <c r="AA113931" s="190"/>
    </row>
    <row r="113932" spans="26:27">
      <c r="Z113932" s="190"/>
      <c r="AA113932" s="190"/>
    </row>
    <row r="113933" spans="26:27">
      <c r="Z113933" s="190"/>
      <c r="AA113933" s="190"/>
    </row>
    <row r="113934" spans="26:27">
      <c r="Z113934" s="190"/>
      <c r="AA113934" s="190"/>
    </row>
    <row r="113935" spans="26:27">
      <c r="Z113935" s="190"/>
      <c r="AA113935" s="190"/>
    </row>
    <row r="113936" spans="26:27">
      <c r="Z113936" s="190"/>
      <c r="AA113936" s="190"/>
    </row>
    <row r="113937" spans="26:27">
      <c r="Z113937" s="190"/>
      <c r="AA113937" s="190"/>
    </row>
    <row r="113938" spans="26:27">
      <c r="Z113938" s="190"/>
      <c r="AA113938" s="190"/>
    </row>
    <row r="113939" spans="26:27">
      <c r="Z113939" s="190"/>
      <c r="AA113939" s="190"/>
    </row>
    <row r="113940" spans="26:27">
      <c r="Z113940" s="190"/>
      <c r="AA113940" s="190"/>
    </row>
    <row r="113941" spans="26:27">
      <c r="Z113941" s="190"/>
      <c r="AA113941" s="190"/>
    </row>
    <row r="113942" spans="26:27">
      <c r="Z113942" s="190"/>
      <c r="AA113942" s="190"/>
    </row>
    <row r="113943" spans="26:27">
      <c r="Z113943" s="190"/>
      <c r="AA113943" s="190"/>
    </row>
    <row r="113944" spans="26:27">
      <c r="Z113944" s="190"/>
      <c r="AA113944" s="190"/>
    </row>
    <row r="113945" spans="26:27">
      <c r="Z113945" s="190"/>
      <c r="AA113945" s="190"/>
    </row>
    <row r="113946" spans="26:27">
      <c r="Z113946" s="190"/>
      <c r="AA113946" s="190"/>
    </row>
    <row r="113947" spans="26:27">
      <c r="Z113947" s="190"/>
      <c r="AA113947" s="190"/>
    </row>
    <row r="113948" spans="26:27">
      <c r="Z113948" s="190"/>
      <c r="AA113948" s="190"/>
    </row>
    <row r="113949" spans="26:27">
      <c r="Z113949" s="190"/>
      <c r="AA113949" s="190"/>
    </row>
    <row r="113950" spans="26:27">
      <c r="Z113950" s="190"/>
      <c r="AA113950" s="190"/>
    </row>
    <row r="113951" spans="26:27">
      <c r="Z113951" s="190"/>
      <c r="AA113951" s="190"/>
    </row>
    <row r="113952" spans="26:27">
      <c r="Z113952" s="190"/>
      <c r="AA113952" s="190"/>
    </row>
    <row r="113953" spans="26:27">
      <c r="Z113953" s="190"/>
      <c r="AA113953" s="190"/>
    </row>
    <row r="113954" spans="26:27">
      <c r="Z113954" s="190"/>
      <c r="AA113954" s="190"/>
    </row>
    <row r="113955" spans="26:27">
      <c r="Z113955" s="190"/>
      <c r="AA113955" s="190"/>
    </row>
    <row r="113956" spans="26:27">
      <c r="Z113956" s="190"/>
      <c r="AA113956" s="190"/>
    </row>
    <row r="113957" spans="26:27">
      <c r="Z113957" s="190"/>
      <c r="AA113957" s="190"/>
    </row>
    <row r="113958" spans="26:27">
      <c r="Z113958" s="190"/>
      <c r="AA113958" s="190"/>
    </row>
    <row r="113959" spans="26:27">
      <c r="Z113959" s="190"/>
      <c r="AA113959" s="190"/>
    </row>
    <row r="113960" spans="26:27">
      <c r="Z113960" s="190"/>
      <c r="AA113960" s="190"/>
    </row>
    <row r="113961" spans="26:27">
      <c r="Z113961" s="190"/>
      <c r="AA113961" s="190"/>
    </row>
    <row r="113962" spans="26:27">
      <c r="Z113962" s="190"/>
      <c r="AA113962" s="190"/>
    </row>
    <row r="113963" spans="26:27">
      <c r="Z113963" s="190"/>
      <c r="AA113963" s="190"/>
    </row>
    <row r="113964" spans="26:27">
      <c r="Z113964" s="190"/>
      <c r="AA113964" s="190"/>
    </row>
    <row r="113965" spans="26:27">
      <c r="Z113965" s="190"/>
      <c r="AA113965" s="190"/>
    </row>
    <row r="113966" spans="26:27">
      <c r="Z113966" s="190"/>
      <c r="AA113966" s="190"/>
    </row>
    <row r="113967" spans="26:27">
      <c r="Z113967" s="190"/>
      <c r="AA113967" s="190"/>
    </row>
    <row r="113968" spans="26:27">
      <c r="Z113968" s="190"/>
      <c r="AA113968" s="190"/>
    </row>
    <row r="113969" spans="26:27">
      <c r="Z113969" s="190"/>
      <c r="AA113969" s="190"/>
    </row>
    <row r="113970" spans="26:27">
      <c r="Z113970" s="190"/>
      <c r="AA113970" s="190"/>
    </row>
    <row r="113971" spans="26:27">
      <c r="Z113971" s="190"/>
      <c r="AA113971" s="190"/>
    </row>
    <row r="113972" spans="26:27">
      <c r="Z113972" s="190"/>
      <c r="AA113972" s="190"/>
    </row>
    <row r="113973" spans="26:27">
      <c r="Z113973" s="190"/>
      <c r="AA113973" s="190"/>
    </row>
    <row r="113974" spans="26:27">
      <c r="Z113974" s="190"/>
      <c r="AA113974" s="190"/>
    </row>
    <row r="113975" spans="26:27">
      <c r="Z113975" s="190"/>
      <c r="AA113975" s="190"/>
    </row>
    <row r="113976" spans="26:27">
      <c r="Z113976" s="190"/>
      <c r="AA113976" s="190"/>
    </row>
    <row r="113977" spans="26:27">
      <c r="Z113977" s="190"/>
      <c r="AA113977" s="190"/>
    </row>
    <row r="113978" spans="26:27">
      <c r="Z113978" s="190"/>
      <c r="AA113978" s="190"/>
    </row>
    <row r="113979" spans="26:27">
      <c r="Z113979" s="190"/>
      <c r="AA113979" s="190"/>
    </row>
    <row r="113980" spans="26:27">
      <c r="Z113980" s="190"/>
      <c r="AA113980" s="190"/>
    </row>
    <row r="113981" spans="26:27">
      <c r="Z113981" s="190"/>
      <c r="AA113981" s="190"/>
    </row>
    <row r="113982" spans="26:27">
      <c r="Z113982" s="190"/>
      <c r="AA113982" s="190"/>
    </row>
    <row r="113983" spans="26:27">
      <c r="Z113983" s="190"/>
      <c r="AA113983" s="190"/>
    </row>
    <row r="113984" spans="26:27">
      <c r="Z113984" s="190"/>
      <c r="AA113984" s="190"/>
    </row>
    <row r="113985" spans="26:27">
      <c r="Z113985" s="190"/>
      <c r="AA113985" s="190"/>
    </row>
    <row r="113986" spans="26:27">
      <c r="Z113986" s="190"/>
      <c r="AA113986" s="190"/>
    </row>
    <row r="113987" spans="26:27">
      <c r="Z113987" s="190"/>
      <c r="AA113987" s="190"/>
    </row>
    <row r="113988" spans="26:27">
      <c r="Z113988" s="190"/>
      <c r="AA113988" s="190"/>
    </row>
    <row r="113989" spans="26:27">
      <c r="Z113989" s="190"/>
      <c r="AA113989" s="190"/>
    </row>
    <row r="113990" spans="26:27">
      <c r="Z113990" s="190"/>
      <c r="AA113990" s="190"/>
    </row>
    <row r="113991" spans="26:27">
      <c r="Z113991" s="190"/>
      <c r="AA113991" s="190"/>
    </row>
    <row r="113992" spans="26:27">
      <c r="Z113992" s="190"/>
      <c r="AA113992" s="190"/>
    </row>
    <row r="113993" spans="26:27">
      <c r="Z113993" s="190"/>
      <c r="AA113993" s="190"/>
    </row>
    <row r="113994" spans="26:27">
      <c r="Z113994" s="190"/>
      <c r="AA113994" s="190"/>
    </row>
    <row r="113995" spans="26:27">
      <c r="Z113995" s="190"/>
      <c r="AA113995" s="190"/>
    </row>
    <row r="113996" spans="26:27">
      <c r="Z113996" s="190"/>
      <c r="AA113996" s="190"/>
    </row>
    <row r="113997" spans="26:27">
      <c r="Z113997" s="190"/>
      <c r="AA113997" s="190"/>
    </row>
    <row r="113998" spans="26:27">
      <c r="Z113998" s="190"/>
      <c r="AA113998" s="190"/>
    </row>
    <row r="113999" spans="26:27">
      <c r="Z113999" s="190"/>
      <c r="AA113999" s="190"/>
    </row>
    <row r="114000" spans="26:27">
      <c r="Z114000" s="190"/>
      <c r="AA114000" s="190"/>
    </row>
    <row r="114001" spans="26:27">
      <c r="Z114001" s="190"/>
      <c r="AA114001" s="190"/>
    </row>
    <row r="114002" spans="26:27">
      <c r="Z114002" s="190"/>
      <c r="AA114002" s="190"/>
    </row>
    <row r="114003" spans="26:27">
      <c r="Z114003" s="190"/>
      <c r="AA114003" s="190"/>
    </row>
    <row r="114004" spans="26:27">
      <c r="Z114004" s="190"/>
      <c r="AA114004" s="190"/>
    </row>
    <row r="114005" spans="26:27">
      <c r="Z114005" s="190"/>
      <c r="AA114005" s="190"/>
    </row>
    <row r="114006" spans="26:27">
      <c r="Z114006" s="190"/>
      <c r="AA114006" s="190"/>
    </row>
    <row r="114007" spans="26:27">
      <c r="Z114007" s="190"/>
      <c r="AA114007" s="190"/>
    </row>
    <row r="114008" spans="26:27">
      <c r="Z114008" s="190"/>
      <c r="AA114008" s="190"/>
    </row>
    <row r="114009" spans="26:27">
      <c r="Z114009" s="190"/>
      <c r="AA114009" s="190"/>
    </row>
    <row r="114010" spans="26:27">
      <c r="Z114010" s="190"/>
      <c r="AA114010" s="190"/>
    </row>
    <row r="114011" spans="26:27">
      <c r="Z114011" s="190"/>
      <c r="AA114011" s="190"/>
    </row>
    <row r="114012" spans="26:27">
      <c r="Z114012" s="190"/>
      <c r="AA114012" s="190"/>
    </row>
    <row r="114013" spans="26:27">
      <c r="Z114013" s="190"/>
      <c r="AA114013" s="190"/>
    </row>
    <row r="114014" spans="26:27">
      <c r="Z114014" s="190"/>
      <c r="AA114014" s="190"/>
    </row>
    <row r="114015" spans="26:27">
      <c r="Z114015" s="190"/>
      <c r="AA114015" s="190"/>
    </row>
    <row r="114016" spans="26:27">
      <c r="Z114016" s="190"/>
      <c r="AA114016" s="190"/>
    </row>
    <row r="114017" spans="26:27">
      <c r="Z114017" s="190"/>
      <c r="AA114017" s="190"/>
    </row>
    <row r="114018" spans="26:27">
      <c r="Z114018" s="190"/>
      <c r="AA114018" s="190"/>
    </row>
    <row r="114019" spans="26:27">
      <c r="Z114019" s="190"/>
      <c r="AA114019" s="190"/>
    </row>
    <row r="114020" spans="26:27">
      <c r="Z114020" s="190"/>
      <c r="AA114020" s="190"/>
    </row>
    <row r="114021" spans="26:27">
      <c r="Z114021" s="190"/>
      <c r="AA114021" s="190"/>
    </row>
    <row r="114022" spans="26:27">
      <c r="Z114022" s="190"/>
      <c r="AA114022" s="190"/>
    </row>
    <row r="114023" spans="26:27">
      <c r="Z114023" s="190"/>
      <c r="AA114023" s="190"/>
    </row>
    <row r="114024" spans="26:27">
      <c r="Z114024" s="190"/>
      <c r="AA114024" s="190"/>
    </row>
    <row r="114025" spans="26:27">
      <c r="Z114025" s="190"/>
      <c r="AA114025" s="190"/>
    </row>
    <row r="114026" spans="26:27">
      <c r="Z114026" s="190"/>
      <c r="AA114026" s="190"/>
    </row>
    <row r="114027" spans="26:27">
      <c r="Z114027" s="190"/>
      <c r="AA114027" s="190"/>
    </row>
    <row r="114028" spans="26:27">
      <c r="Z114028" s="190"/>
      <c r="AA114028" s="190"/>
    </row>
    <row r="114029" spans="26:27">
      <c r="Z114029" s="190"/>
      <c r="AA114029" s="190"/>
    </row>
    <row r="114030" spans="26:27">
      <c r="Z114030" s="190"/>
      <c r="AA114030" s="190"/>
    </row>
    <row r="114031" spans="26:27">
      <c r="Z114031" s="190"/>
      <c r="AA114031" s="190"/>
    </row>
    <row r="114032" spans="26:27">
      <c r="Z114032" s="190"/>
      <c r="AA114032" s="190"/>
    </row>
    <row r="114033" spans="26:27">
      <c r="Z114033" s="190"/>
      <c r="AA114033" s="190"/>
    </row>
    <row r="114034" spans="26:27">
      <c r="Z114034" s="190"/>
      <c r="AA114034" s="190"/>
    </row>
    <row r="114035" spans="26:27">
      <c r="Z114035" s="190"/>
      <c r="AA114035" s="190"/>
    </row>
    <row r="114036" spans="26:27">
      <c r="Z114036" s="190"/>
      <c r="AA114036" s="190"/>
    </row>
    <row r="114037" spans="26:27">
      <c r="Z114037" s="190"/>
      <c r="AA114037" s="190"/>
    </row>
    <row r="114038" spans="26:27">
      <c r="Z114038" s="190"/>
      <c r="AA114038" s="190"/>
    </row>
    <row r="114039" spans="26:27">
      <c r="Z114039" s="190"/>
      <c r="AA114039" s="190"/>
    </row>
    <row r="114040" spans="26:27">
      <c r="Z114040" s="190"/>
      <c r="AA114040" s="190"/>
    </row>
    <row r="114041" spans="26:27">
      <c r="Z114041" s="190"/>
      <c r="AA114041" s="190"/>
    </row>
    <row r="114042" spans="26:27">
      <c r="Z114042" s="190"/>
      <c r="AA114042" s="190"/>
    </row>
    <row r="114043" spans="26:27">
      <c r="Z114043" s="190"/>
      <c r="AA114043" s="190"/>
    </row>
    <row r="114044" spans="26:27">
      <c r="Z114044" s="190"/>
      <c r="AA114044" s="190"/>
    </row>
    <row r="114045" spans="26:27">
      <c r="Z114045" s="190"/>
      <c r="AA114045" s="190"/>
    </row>
    <row r="114046" spans="26:27">
      <c r="Z114046" s="190"/>
      <c r="AA114046" s="190"/>
    </row>
    <row r="114047" spans="26:27">
      <c r="Z114047" s="190"/>
      <c r="AA114047" s="190"/>
    </row>
    <row r="114048" spans="26:27">
      <c r="Z114048" s="190"/>
      <c r="AA114048" s="190"/>
    </row>
    <row r="114049" spans="26:27">
      <c r="Z114049" s="190"/>
      <c r="AA114049" s="190"/>
    </row>
    <row r="114050" spans="26:27">
      <c r="Z114050" s="190"/>
      <c r="AA114050" s="190"/>
    </row>
    <row r="114051" spans="26:27">
      <c r="Z114051" s="190"/>
      <c r="AA114051" s="190"/>
    </row>
    <row r="114052" spans="26:27">
      <c r="Z114052" s="190"/>
      <c r="AA114052" s="190"/>
    </row>
    <row r="114053" spans="26:27">
      <c r="Z114053" s="190"/>
      <c r="AA114053" s="190"/>
    </row>
    <row r="114054" spans="26:27">
      <c r="Z114054" s="190"/>
      <c r="AA114054" s="190"/>
    </row>
    <row r="114055" spans="26:27">
      <c r="Z114055" s="190"/>
      <c r="AA114055" s="190"/>
    </row>
    <row r="114056" spans="26:27">
      <c r="Z114056" s="190"/>
      <c r="AA114056" s="190"/>
    </row>
    <row r="114057" spans="26:27">
      <c r="Z114057" s="190"/>
      <c r="AA114057" s="190"/>
    </row>
    <row r="114058" spans="26:27">
      <c r="Z114058" s="190"/>
      <c r="AA114058" s="190"/>
    </row>
    <row r="114059" spans="26:27">
      <c r="Z114059" s="190"/>
      <c r="AA114059" s="190"/>
    </row>
    <row r="114060" spans="26:27">
      <c r="Z114060" s="190"/>
      <c r="AA114060" s="190"/>
    </row>
    <row r="114061" spans="26:27">
      <c r="Z114061" s="190"/>
      <c r="AA114061" s="190"/>
    </row>
    <row r="114062" spans="26:27">
      <c r="Z114062" s="190"/>
      <c r="AA114062" s="190"/>
    </row>
    <row r="114063" spans="26:27">
      <c r="Z114063" s="190"/>
      <c r="AA114063" s="190"/>
    </row>
    <row r="114064" spans="26:27">
      <c r="Z114064" s="190"/>
      <c r="AA114064" s="190"/>
    </row>
    <row r="114065" spans="26:27">
      <c r="Z114065" s="190"/>
      <c r="AA114065" s="190"/>
    </row>
    <row r="114066" spans="26:27">
      <c r="Z114066" s="190"/>
      <c r="AA114066" s="190"/>
    </row>
    <row r="114067" spans="26:27">
      <c r="Z114067" s="190"/>
      <c r="AA114067" s="190"/>
    </row>
    <row r="114068" spans="26:27">
      <c r="Z114068" s="190"/>
      <c r="AA114068" s="190"/>
    </row>
    <row r="114069" spans="26:27">
      <c r="Z114069" s="190"/>
      <c r="AA114069" s="190"/>
    </row>
    <row r="114070" spans="26:27">
      <c r="Z114070" s="190"/>
      <c r="AA114070" s="190"/>
    </row>
    <row r="114071" spans="26:27">
      <c r="Z114071" s="190"/>
      <c r="AA114071" s="190"/>
    </row>
    <row r="114072" spans="26:27">
      <c r="Z114072" s="190"/>
      <c r="AA114072" s="190"/>
    </row>
    <row r="114073" spans="26:27">
      <c r="Z114073" s="190"/>
      <c r="AA114073" s="190"/>
    </row>
    <row r="114074" spans="26:27">
      <c r="Z114074" s="190"/>
      <c r="AA114074" s="190"/>
    </row>
    <row r="114075" spans="26:27">
      <c r="Z114075" s="190"/>
      <c r="AA114075" s="190"/>
    </row>
    <row r="114076" spans="26:27">
      <c r="Z114076" s="190"/>
      <c r="AA114076" s="190"/>
    </row>
    <row r="114077" spans="26:27">
      <c r="Z114077" s="190"/>
      <c r="AA114077" s="190"/>
    </row>
    <row r="114078" spans="26:27">
      <c r="Z114078" s="190"/>
      <c r="AA114078" s="190"/>
    </row>
    <row r="114079" spans="26:27">
      <c r="Z114079" s="190"/>
      <c r="AA114079" s="190"/>
    </row>
    <row r="114080" spans="26:27">
      <c r="Z114080" s="190"/>
      <c r="AA114080" s="190"/>
    </row>
    <row r="114081" spans="26:27">
      <c r="Z114081" s="190"/>
      <c r="AA114081" s="190"/>
    </row>
    <row r="114082" spans="26:27">
      <c r="Z114082" s="190"/>
      <c r="AA114082" s="190"/>
    </row>
    <row r="114083" spans="26:27">
      <c r="Z114083" s="190"/>
      <c r="AA114083" s="190"/>
    </row>
    <row r="114084" spans="26:27">
      <c r="Z114084" s="190"/>
      <c r="AA114084" s="190"/>
    </row>
    <row r="114085" spans="26:27">
      <c r="Z114085" s="190"/>
      <c r="AA114085" s="190"/>
    </row>
    <row r="114086" spans="26:27">
      <c r="Z114086" s="190"/>
      <c r="AA114086" s="190"/>
    </row>
    <row r="114087" spans="26:27">
      <c r="Z114087" s="190"/>
      <c r="AA114087" s="190"/>
    </row>
    <row r="114088" spans="26:27">
      <c r="Z114088" s="190"/>
      <c r="AA114088" s="190"/>
    </row>
    <row r="114089" spans="26:27">
      <c r="Z114089" s="190"/>
      <c r="AA114089" s="190"/>
    </row>
    <row r="114090" spans="26:27">
      <c r="Z114090" s="190"/>
      <c r="AA114090" s="190"/>
    </row>
    <row r="114091" spans="26:27">
      <c r="Z114091" s="190"/>
      <c r="AA114091" s="190"/>
    </row>
    <row r="114092" spans="26:27">
      <c r="Z114092" s="190"/>
      <c r="AA114092" s="190"/>
    </row>
    <row r="114093" spans="26:27">
      <c r="Z114093" s="190"/>
      <c r="AA114093" s="190"/>
    </row>
    <row r="114094" spans="26:27">
      <c r="Z114094" s="190"/>
      <c r="AA114094" s="190"/>
    </row>
    <row r="114095" spans="26:27">
      <c r="Z114095" s="190"/>
      <c r="AA114095" s="190"/>
    </row>
    <row r="114096" spans="26:27">
      <c r="Z114096" s="190"/>
      <c r="AA114096" s="190"/>
    </row>
    <row r="114097" spans="26:27">
      <c r="Z114097" s="190"/>
      <c r="AA114097" s="190"/>
    </row>
    <row r="114098" spans="26:27">
      <c r="Z114098" s="190"/>
      <c r="AA114098" s="190"/>
    </row>
    <row r="114099" spans="26:27">
      <c r="Z114099" s="190"/>
      <c r="AA114099" s="190"/>
    </row>
    <row r="114100" spans="26:27">
      <c r="Z114100" s="190"/>
      <c r="AA114100" s="190"/>
    </row>
    <row r="114101" spans="26:27">
      <c r="Z114101" s="190"/>
      <c r="AA114101" s="190"/>
    </row>
    <row r="114102" spans="26:27">
      <c r="Z114102" s="190"/>
      <c r="AA114102" s="190"/>
    </row>
    <row r="114103" spans="26:27">
      <c r="Z114103" s="190"/>
      <c r="AA114103" s="190"/>
    </row>
    <row r="114104" spans="26:27">
      <c r="Z114104" s="190"/>
      <c r="AA114104" s="190"/>
    </row>
    <row r="114105" spans="26:27">
      <c r="Z114105" s="190"/>
      <c r="AA114105" s="190"/>
    </row>
    <row r="114106" spans="26:27">
      <c r="Z114106" s="190"/>
      <c r="AA114106" s="190"/>
    </row>
    <row r="114107" spans="26:27">
      <c r="Z114107" s="190"/>
      <c r="AA114107" s="190"/>
    </row>
    <row r="114108" spans="26:27">
      <c r="Z114108" s="190"/>
      <c r="AA114108" s="190"/>
    </row>
    <row r="114109" spans="26:27">
      <c r="Z114109" s="190"/>
      <c r="AA114109" s="190"/>
    </row>
    <row r="114110" spans="26:27">
      <c r="Z114110" s="190"/>
      <c r="AA114110" s="190"/>
    </row>
    <row r="114111" spans="26:27">
      <c r="Z114111" s="190"/>
      <c r="AA114111" s="190"/>
    </row>
    <row r="114112" spans="26:27">
      <c r="Z114112" s="190"/>
      <c r="AA114112" s="190"/>
    </row>
    <row r="114113" spans="26:27">
      <c r="Z114113" s="190"/>
      <c r="AA114113" s="190"/>
    </row>
    <row r="114114" spans="26:27">
      <c r="Z114114" s="190"/>
      <c r="AA114114" s="190"/>
    </row>
    <row r="114115" spans="26:27">
      <c r="Z114115" s="190"/>
      <c r="AA114115" s="190"/>
    </row>
    <row r="114116" spans="26:27">
      <c r="Z114116" s="190"/>
      <c r="AA114116" s="190"/>
    </row>
    <row r="114117" spans="26:27">
      <c r="Z114117" s="190"/>
      <c r="AA114117" s="190"/>
    </row>
    <row r="114118" spans="26:27">
      <c r="Z114118" s="190"/>
      <c r="AA114118" s="190"/>
    </row>
    <row r="114119" spans="26:27">
      <c r="Z114119" s="190"/>
      <c r="AA114119" s="190"/>
    </row>
    <row r="114120" spans="26:27">
      <c r="Z114120" s="190"/>
      <c r="AA114120" s="190"/>
    </row>
    <row r="114121" spans="26:27">
      <c r="Z114121" s="190"/>
      <c r="AA114121" s="190"/>
    </row>
    <row r="114122" spans="26:27">
      <c r="Z114122" s="190"/>
      <c r="AA114122" s="190"/>
    </row>
    <row r="114123" spans="26:27">
      <c r="Z114123" s="190"/>
      <c r="AA114123" s="190"/>
    </row>
    <row r="114124" spans="26:27">
      <c r="Z114124" s="190"/>
      <c r="AA114124" s="190"/>
    </row>
    <row r="114125" spans="26:27">
      <c r="Z114125" s="190"/>
      <c r="AA114125" s="190"/>
    </row>
    <row r="114126" spans="26:27">
      <c r="Z114126" s="190"/>
      <c r="AA114126" s="190"/>
    </row>
    <row r="114127" spans="26:27">
      <c r="Z114127" s="190"/>
      <c r="AA114127" s="190"/>
    </row>
    <row r="114128" spans="26:27">
      <c r="Z114128" s="190"/>
      <c r="AA114128" s="190"/>
    </row>
    <row r="114129" spans="26:27">
      <c r="Z114129" s="190"/>
      <c r="AA114129" s="190"/>
    </row>
    <row r="114130" spans="26:27">
      <c r="Z114130" s="190"/>
      <c r="AA114130" s="190"/>
    </row>
    <row r="114131" spans="26:27">
      <c r="Z114131" s="190"/>
      <c r="AA114131" s="190"/>
    </row>
    <row r="114132" spans="26:27">
      <c r="Z114132" s="190"/>
      <c r="AA114132" s="190"/>
    </row>
    <row r="114133" spans="26:27">
      <c r="Z114133" s="190"/>
      <c r="AA114133" s="190"/>
    </row>
    <row r="114134" spans="26:27">
      <c r="Z114134" s="190"/>
      <c r="AA114134" s="190"/>
    </row>
    <row r="114135" spans="26:27">
      <c r="Z114135" s="190"/>
      <c r="AA114135" s="190"/>
    </row>
    <row r="114136" spans="26:27">
      <c r="Z114136" s="190"/>
      <c r="AA114136" s="190"/>
    </row>
    <row r="114137" spans="26:27">
      <c r="Z114137" s="190"/>
      <c r="AA114137" s="190"/>
    </row>
    <row r="114138" spans="26:27">
      <c r="Z114138" s="190"/>
      <c r="AA114138" s="190"/>
    </row>
    <row r="114139" spans="26:27">
      <c r="Z114139" s="190"/>
      <c r="AA114139" s="190"/>
    </row>
    <row r="114140" spans="26:27">
      <c r="Z114140" s="190"/>
      <c r="AA114140" s="190"/>
    </row>
    <row r="114141" spans="26:27">
      <c r="Z114141" s="190"/>
      <c r="AA114141" s="190"/>
    </row>
    <row r="114142" spans="26:27">
      <c r="Z114142" s="190"/>
      <c r="AA114142" s="190"/>
    </row>
    <row r="114143" spans="26:27">
      <c r="Z114143" s="190"/>
      <c r="AA114143" s="190"/>
    </row>
    <row r="114144" spans="26:27">
      <c r="Z114144" s="190"/>
      <c r="AA114144" s="190"/>
    </row>
    <row r="114145" spans="26:27">
      <c r="Z114145" s="190"/>
      <c r="AA114145" s="190"/>
    </row>
    <row r="114146" spans="26:27">
      <c r="Z114146" s="190"/>
      <c r="AA114146" s="190"/>
    </row>
    <row r="114147" spans="26:27">
      <c r="Z114147" s="190"/>
      <c r="AA114147" s="190"/>
    </row>
    <row r="114148" spans="26:27">
      <c r="Z114148" s="190"/>
      <c r="AA114148" s="190"/>
    </row>
    <row r="114149" spans="26:27">
      <c r="Z114149" s="190"/>
      <c r="AA114149" s="190"/>
    </row>
    <row r="114150" spans="26:27">
      <c r="Z114150" s="190"/>
      <c r="AA114150" s="190"/>
    </row>
    <row r="114151" spans="26:27">
      <c r="Z114151" s="190"/>
      <c r="AA114151" s="190"/>
    </row>
    <row r="114152" spans="26:27">
      <c r="Z114152" s="190"/>
      <c r="AA114152" s="190"/>
    </row>
    <row r="114153" spans="26:27">
      <c r="Z114153" s="190"/>
      <c r="AA114153" s="190"/>
    </row>
    <row r="114154" spans="26:27">
      <c r="Z114154" s="190"/>
      <c r="AA114154" s="190"/>
    </row>
    <row r="114155" spans="26:27">
      <c r="Z114155" s="190"/>
      <c r="AA114155" s="190"/>
    </row>
    <row r="114156" spans="26:27">
      <c r="Z114156" s="190"/>
      <c r="AA114156" s="190"/>
    </row>
    <row r="114157" spans="26:27">
      <c r="Z114157" s="190"/>
      <c r="AA114157" s="190"/>
    </row>
    <row r="114158" spans="26:27">
      <c r="Z114158" s="190"/>
      <c r="AA114158" s="190"/>
    </row>
    <row r="114159" spans="26:27">
      <c r="Z114159" s="190"/>
      <c r="AA114159" s="190"/>
    </row>
    <row r="114160" spans="26:27">
      <c r="Z114160" s="190"/>
      <c r="AA114160" s="190"/>
    </row>
    <row r="114161" spans="26:27">
      <c r="Z114161" s="190"/>
      <c r="AA114161" s="190"/>
    </row>
    <row r="114162" spans="26:27">
      <c r="Z114162" s="190"/>
      <c r="AA114162" s="190"/>
    </row>
    <row r="114163" spans="26:27">
      <c r="Z114163" s="190"/>
      <c r="AA114163" s="190"/>
    </row>
    <row r="114164" spans="26:27">
      <c r="Z114164" s="190"/>
      <c r="AA114164" s="190"/>
    </row>
    <row r="114165" spans="26:27">
      <c r="Z114165" s="190"/>
      <c r="AA114165" s="190"/>
    </row>
    <row r="114166" spans="26:27">
      <c r="Z114166" s="190"/>
      <c r="AA114166" s="190"/>
    </row>
    <row r="114167" spans="26:27">
      <c r="Z114167" s="190"/>
      <c r="AA114167" s="190"/>
    </row>
    <row r="114168" spans="26:27">
      <c r="Z114168" s="190"/>
      <c r="AA114168" s="190"/>
    </row>
    <row r="114169" spans="26:27">
      <c r="Z114169" s="190"/>
      <c r="AA114169" s="190"/>
    </row>
    <row r="114170" spans="26:27">
      <c r="Z114170" s="190"/>
      <c r="AA114170" s="190"/>
    </row>
    <row r="114171" spans="26:27">
      <c r="Z114171" s="190"/>
      <c r="AA114171" s="190"/>
    </row>
    <row r="114172" spans="26:27">
      <c r="Z114172" s="190"/>
      <c r="AA114172" s="190"/>
    </row>
    <row r="114173" spans="26:27">
      <c r="Z114173" s="190"/>
      <c r="AA114173" s="190"/>
    </row>
    <row r="114174" spans="26:27">
      <c r="Z114174" s="190"/>
      <c r="AA114174" s="190"/>
    </row>
    <row r="114175" spans="26:27">
      <c r="Z114175" s="190"/>
      <c r="AA114175" s="190"/>
    </row>
    <row r="114176" spans="26:27">
      <c r="Z114176" s="190"/>
      <c r="AA114176" s="190"/>
    </row>
    <row r="114177" spans="26:27">
      <c r="Z114177" s="190"/>
      <c r="AA114177" s="190"/>
    </row>
    <row r="114178" spans="26:27">
      <c r="Z114178" s="190"/>
      <c r="AA114178" s="190"/>
    </row>
    <row r="114179" spans="26:27">
      <c r="Z114179" s="190"/>
      <c r="AA114179" s="190"/>
    </row>
    <row r="114180" spans="26:27">
      <c r="Z114180" s="190"/>
      <c r="AA114180" s="190"/>
    </row>
    <row r="114181" spans="26:27">
      <c r="Z114181" s="190"/>
      <c r="AA114181" s="190"/>
    </row>
    <row r="114182" spans="26:27">
      <c r="Z114182" s="190"/>
      <c r="AA114182" s="190"/>
    </row>
    <row r="114183" spans="26:27">
      <c r="Z114183" s="190"/>
      <c r="AA114183" s="190"/>
    </row>
    <row r="114184" spans="26:27">
      <c r="Z114184" s="190"/>
      <c r="AA114184" s="190"/>
    </row>
    <row r="114185" spans="26:27">
      <c r="Z114185" s="190"/>
      <c r="AA114185" s="190"/>
    </row>
    <row r="114186" spans="26:27">
      <c r="Z114186" s="190"/>
      <c r="AA114186" s="190"/>
    </row>
    <row r="114187" spans="26:27">
      <c r="Z114187" s="190"/>
      <c r="AA114187" s="190"/>
    </row>
    <row r="114188" spans="26:27">
      <c r="Z114188" s="190"/>
      <c r="AA114188" s="190"/>
    </row>
    <row r="114189" spans="26:27">
      <c r="Z114189" s="190"/>
      <c r="AA114189" s="190"/>
    </row>
    <row r="114190" spans="26:27">
      <c r="Z114190" s="190"/>
      <c r="AA114190" s="190"/>
    </row>
    <row r="114191" spans="26:27">
      <c r="Z114191" s="190"/>
      <c r="AA114191" s="190"/>
    </row>
    <row r="114192" spans="26:27">
      <c r="Z114192" s="190"/>
      <c r="AA114192" s="190"/>
    </row>
    <row r="114193" spans="26:27">
      <c r="Z114193" s="190"/>
      <c r="AA114193" s="190"/>
    </row>
    <row r="114194" spans="26:27">
      <c r="Z114194" s="190"/>
      <c r="AA114194" s="190"/>
    </row>
    <row r="114195" spans="26:27">
      <c r="Z114195" s="190"/>
      <c r="AA114195" s="190"/>
    </row>
    <row r="114196" spans="26:27">
      <c r="Z114196" s="190"/>
      <c r="AA114196" s="190"/>
    </row>
    <row r="114197" spans="26:27">
      <c r="Z114197" s="190"/>
      <c r="AA114197" s="190"/>
    </row>
    <row r="114198" spans="26:27">
      <c r="Z114198" s="190"/>
      <c r="AA114198" s="190"/>
    </row>
    <row r="114199" spans="26:27">
      <c r="Z114199" s="190"/>
      <c r="AA114199" s="190"/>
    </row>
    <row r="114200" spans="26:27">
      <c r="Z114200" s="190"/>
      <c r="AA114200" s="190"/>
    </row>
    <row r="114201" spans="26:27">
      <c r="Z114201" s="190"/>
      <c r="AA114201" s="190"/>
    </row>
    <row r="114202" spans="26:27">
      <c r="Z114202" s="190"/>
      <c r="AA114202" s="190"/>
    </row>
    <row r="114203" spans="26:27">
      <c r="Z114203" s="190"/>
      <c r="AA114203" s="190"/>
    </row>
    <row r="114204" spans="26:27">
      <c r="Z114204" s="190"/>
      <c r="AA114204" s="190"/>
    </row>
    <row r="114205" spans="26:27">
      <c r="Z114205" s="190"/>
      <c r="AA114205" s="190"/>
    </row>
    <row r="114206" spans="26:27">
      <c r="Z114206" s="190"/>
      <c r="AA114206" s="190"/>
    </row>
    <row r="114207" spans="26:27">
      <c r="Z114207" s="190"/>
      <c r="AA114207" s="190"/>
    </row>
    <row r="114208" spans="26:27">
      <c r="Z114208" s="190"/>
      <c r="AA114208" s="190"/>
    </row>
    <row r="114209" spans="26:27">
      <c r="Z114209" s="190"/>
      <c r="AA114209" s="190"/>
    </row>
    <row r="114210" spans="26:27">
      <c r="Z114210" s="190"/>
      <c r="AA114210" s="190"/>
    </row>
    <row r="114211" spans="26:27">
      <c r="Z114211" s="190"/>
      <c r="AA114211" s="190"/>
    </row>
    <row r="114212" spans="26:27">
      <c r="Z114212" s="190"/>
      <c r="AA114212" s="190"/>
    </row>
    <row r="114213" spans="26:27">
      <c r="Z114213" s="190"/>
      <c r="AA114213" s="190"/>
    </row>
    <row r="114214" spans="26:27">
      <c r="Z114214" s="190"/>
      <c r="AA114214" s="190"/>
    </row>
    <row r="114215" spans="26:27">
      <c r="Z114215" s="190"/>
      <c r="AA114215" s="190"/>
    </row>
    <row r="114216" spans="26:27">
      <c r="Z114216" s="190"/>
      <c r="AA114216" s="190"/>
    </row>
    <row r="114217" spans="26:27">
      <c r="Z114217" s="190"/>
      <c r="AA114217" s="190"/>
    </row>
    <row r="114218" spans="26:27">
      <c r="Z114218" s="190"/>
      <c r="AA114218" s="190"/>
    </row>
    <row r="114219" spans="26:27">
      <c r="Z114219" s="190"/>
      <c r="AA114219" s="190"/>
    </row>
    <row r="114220" spans="26:27">
      <c r="Z114220" s="190"/>
      <c r="AA114220" s="190"/>
    </row>
    <row r="114221" spans="26:27">
      <c r="Z114221" s="190"/>
      <c r="AA114221" s="190"/>
    </row>
    <row r="114222" spans="26:27">
      <c r="Z114222" s="190"/>
      <c r="AA114222" s="190"/>
    </row>
    <row r="114223" spans="26:27">
      <c r="Z114223" s="190"/>
      <c r="AA114223" s="190"/>
    </row>
    <row r="114224" spans="26:27">
      <c r="Z114224" s="190"/>
      <c r="AA114224" s="190"/>
    </row>
    <row r="114225" spans="26:27">
      <c r="Z114225" s="190"/>
      <c r="AA114225" s="190"/>
    </row>
    <row r="114226" spans="26:27">
      <c r="Z114226" s="190"/>
      <c r="AA114226" s="190"/>
    </row>
    <row r="114227" spans="26:27">
      <c r="Z114227" s="190"/>
      <c r="AA114227" s="190"/>
    </row>
    <row r="114228" spans="26:27">
      <c r="Z114228" s="190"/>
      <c r="AA114228" s="190"/>
    </row>
    <row r="114229" spans="26:27">
      <c r="Z114229" s="190"/>
      <c r="AA114229" s="190"/>
    </row>
    <row r="114230" spans="26:27">
      <c r="Z114230" s="190"/>
      <c r="AA114230" s="190"/>
    </row>
    <row r="114231" spans="26:27">
      <c r="Z114231" s="190"/>
      <c r="AA114231" s="190"/>
    </row>
    <row r="114232" spans="26:27">
      <c r="Z114232" s="190"/>
      <c r="AA114232" s="190"/>
    </row>
    <row r="114233" spans="26:27">
      <c r="Z114233" s="190"/>
      <c r="AA114233" s="190"/>
    </row>
    <row r="114234" spans="26:27">
      <c r="Z114234" s="190"/>
      <c r="AA114234" s="190"/>
    </row>
    <row r="114235" spans="26:27">
      <c r="Z114235" s="190"/>
      <c r="AA114235" s="190"/>
    </row>
    <row r="114236" spans="26:27">
      <c r="Z114236" s="190"/>
      <c r="AA114236" s="190"/>
    </row>
    <row r="114237" spans="26:27">
      <c r="Z114237" s="190"/>
      <c r="AA114237" s="190"/>
    </row>
    <row r="114238" spans="26:27">
      <c r="Z114238" s="190"/>
      <c r="AA114238" s="190"/>
    </row>
    <row r="114239" spans="26:27">
      <c r="Z114239" s="190"/>
      <c r="AA114239" s="190"/>
    </row>
    <row r="114240" spans="26:27">
      <c r="Z114240" s="190"/>
      <c r="AA114240" s="190"/>
    </row>
    <row r="114241" spans="26:27">
      <c r="Z114241" s="190"/>
      <c r="AA114241" s="190"/>
    </row>
    <row r="114242" spans="26:27">
      <c r="Z114242" s="190"/>
      <c r="AA114242" s="190"/>
    </row>
    <row r="114243" spans="26:27">
      <c r="Z114243" s="190"/>
      <c r="AA114243" s="190"/>
    </row>
    <row r="114244" spans="26:27">
      <c r="Z114244" s="190"/>
      <c r="AA114244" s="190"/>
    </row>
    <row r="114245" spans="26:27">
      <c r="Z114245" s="190"/>
      <c r="AA114245" s="190"/>
    </row>
    <row r="114246" spans="26:27">
      <c r="Z114246" s="190"/>
      <c r="AA114246" s="190"/>
    </row>
    <row r="114247" spans="26:27">
      <c r="Z114247" s="190"/>
      <c r="AA114247" s="190"/>
    </row>
    <row r="114248" spans="26:27">
      <c r="Z114248" s="190"/>
      <c r="AA114248" s="190"/>
    </row>
    <row r="114249" spans="26:27">
      <c r="Z114249" s="190"/>
      <c r="AA114249" s="190"/>
    </row>
    <row r="114250" spans="26:27">
      <c r="Z114250" s="190"/>
      <c r="AA114250" s="190"/>
    </row>
    <row r="114251" spans="26:27">
      <c r="Z114251" s="190"/>
      <c r="AA114251" s="190"/>
    </row>
    <row r="114252" spans="26:27">
      <c r="Z114252" s="190"/>
      <c r="AA114252" s="190"/>
    </row>
    <row r="114253" spans="26:27">
      <c r="Z114253" s="190"/>
      <c r="AA114253" s="190"/>
    </row>
    <row r="114254" spans="26:27">
      <c r="Z114254" s="190"/>
      <c r="AA114254" s="190"/>
    </row>
    <row r="114255" spans="26:27">
      <c r="Z114255" s="190"/>
      <c r="AA114255" s="190"/>
    </row>
    <row r="114256" spans="26:27">
      <c r="Z114256" s="190"/>
      <c r="AA114256" s="190"/>
    </row>
    <row r="114257" spans="26:27">
      <c r="Z114257" s="190"/>
      <c r="AA114257" s="190"/>
    </row>
    <row r="114258" spans="26:27">
      <c r="Z114258" s="190"/>
      <c r="AA114258" s="190"/>
    </row>
    <row r="114259" spans="26:27">
      <c r="Z114259" s="190"/>
      <c r="AA114259" s="190"/>
    </row>
    <row r="114260" spans="26:27">
      <c r="Z114260" s="190"/>
      <c r="AA114260" s="190"/>
    </row>
    <row r="114261" spans="26:27">
      <c r="Z114261" s="190"/>
      <c r="AA114261" s="190"/>
    </row>
    <row r="114262" spans="26:27">
      <c r="Z114262" s="190"/>
      <c r="AA114262" s="190"/>
    </row>
    <row r="114263" spans="26:27">
      <c r="Z114263" s="190"/>
      <c r="AA114263" s="190"/>
    </row>
    <row r="114264" spans="26:27">
      <c r="Z114264" s="190"/>
      <c r="AA114264" s="190"/>
    </row>
    <row r="114265" spans="26:27">
      <c r="Z114265" s="190"/>
      <c r="AA114265" s="190"/>
    </row>
    <row r="114266" spans="26:27">
      <c r="Z114266" s="190"/>
      <c r="AA114266" s="190"/>
    </row>
    <row r="114267" spans="26:27">
      <c r="Z114267" s="190"/>
      <c r="AA114267" s="190"/>
    </row>
    <row r="114268" spans="26:27">
      <c r="Z114268" s="190"/>
      <c r="AA114268" s="190"/>
    </row>
    <row r="114269" spans="26:27">
      <c r="Z114269" s="190"/>
      <c r="AA114269" s="190"/>
    </row>
    <row r="114270" spans="26:27">
      <c r="Z114270" s="190"/>
      <c r="AA114270" s="190"/>
    </row>
    <row r="114271" spans="26:27">
      <c r="Z114271" s="190"/>
      <c r="AA114271" s="190"/>
    </row>
    <row r="114272" spans="26:27">
      <c r="Z114272" s="190"/>
      <c r="AA114272" s="190"/>
    </row>
    <row r="114273" spans="26:27">
      <c r="Z114273" s="190"/>
      <c r="AA114273" s="190"/>
    </row>
    <row r="114274" spans="26:27">
      <c r="Z114274" s="190"/>
      <c r="AA114274" s="190"/>
    </row>
    <row r="114275" spans="26:27">
      <c r="Z114275" s="190"/>
      <c r="AA114275" s="190"/>
    </row>
    <row r="114276" spans="26:27">
      <c r="Z114276" s="190"/>
      <c r="AA114276" s="190"/>
    </row>
    <row r="114277" spans="26:27">
      <c r="Z114277" s="190"/>
      <c r="AA114277" s="190"/>
    </row>
    <row r="114278" spans="26:27">
      <c r="Z114278" s="190"/>
      <c r="AA114278" s="190"/>
    </row>
    <row r="114279" spans="26:27">
      <c r="Z114279" s="190"/>
      <c r="AA114279" s="190"/>
    </row>
    <row r="114280" spans="26:27">
      <c r="Z114280" s="190"/>
      <c r="AA114280" s="190"/>
    </row>
    <row r="114281" spans="26:27">
      <c r="Z114281" s="190"/>
      <c r="AA114281" s="190"/>
    </row>
    <row r="114282" spans="26:27">
      <c r="Z114282" s="190"/>
      <c r="AA114282" s="190"/>
    </row>
    <row r="114283" spans="26:27">
      <c r="Z114283" s="190"/>
      <c r="AA114283" s="190"/>
    </row>
    <row r="114284" spans="26:27">
      <c r="Z114284" s="190"/>
      <c r="AA114284" s="190"/>
    </row>
    <row r="114285" spans="26:27">
      <c r="Z114285" s="190"/>
      <c r="AA114285" s="190"/>
    </row>
    <row r="114286" spans="26:27">
      <c r="Z114286" s="190"/>
      <c r="AA114286" s="190"/>
    </row>
    <row r="114287" spans="26:27">
      <c r="Z114287" s="190"/>
      <c r="AA114287" s="190"/>
    </row>
    <row r="114288" spans="26:27">
      <c r="Z114288" s="190"/>
      <c r="AA114288" s="190"/>
    </row>
    <row r="114289" spans="26:27">
      <c r="Z114289" s="190"/>
      <c r="AA114289" s="190"/>
    </row>
    <row r="114290" spans="26:27">
      <c r="Z114290" s="190"/>
      <c r="AA114290" s="190"/>
    </row>
    <row r="114291" spans="26:27">
      <c r="Z114291" s="190"/>
      <c r="AA114291" s="190"/>
    </row>
    <row r="114292" spans="26:27">
      <c r="Z114292" s="190"/>
      <c r="AA114292" s="190"/>
    </row>
    <row r="114293" spans="26:27">
      <c r="Z114293" s="190"/>
      <c r="AA114293" s="190"/>
    </row>
    <row r="114294" spans="26:27">
      <c r="Z114294" s="190"/>
      <c r="AA114294" s="190"/>
    </row>
    <row r="114295" spans="26:27">
      <c r="Z114295" s="190"/>
      <c r="AA114295" s="190"/>
    </row>
    <row r="114296" spans="26:27">
      <c r="Z114296" s="190"/>
      <c r="AA114296" s="190"/>
    </row>
    <row r="114297" spans="26:27">
      <c r="Z114297" s="190"/>
      <c r="AA114297" s="190"/>
    </row>
    <row r="114298" spans="26:27">
      <c r="Z114298" s="190"/>
      <c r="AA114298" s="190"/>
    </row>
    <row r="114299" spans="26:27">
      <c r="Z114299" s="190"/>
      <c r="AA114299" s="190"/>
    </row>
    <row r="114300" spans="26:27">
      <c r="Z114300" s="190"/>
      <c r="AA114300" s="190"/>
    </row>
    <row r="114301" spans="26:27">
      <c r="Z114301" s="190"/>
      <c r="AA114301" s="190"/>
    </row>
    <row r="114302" spans="26:27">
      <c r="Z114302" s="190"/>
      <c r="AA114302" s="190"/>
    </row>
    <row r="114303" spans="26:27">
      <c r="Z114303" s="190"/>
      <c r="AA114303" s="190"/>
    </row>
    <row r="114304" spans="26:27">
      <c r="Z114304" s="190"/>
      <c r="AA114304" s="190"/>
    </row>
    <row r="114305" spans="26:27">
      <c r="Z114305" s="190"/>
      <c r="AA114305" s="190"/>
    </row>
    <row r="114306" spans="26:27">
      <c r="Z114306" s="190"/>
      <c r="AA114306" s="190"/>
    </row>
    <row r="114307" spans="26:27">
      <c r="Z114307" s="190"/>
      <c r="AA114307" s="190"/>
    </row>
    <row r="114308" spans="26:27">
      <c r="Z114308" s="190"/>
      <c r="AA114308" s="190"/>
    </row>
    <row r="114309" spans="26:27">
      <c r="Z114309" s="190"/>
      <c r="AA114309" s="190"/>
    </row>
    <row r="114310" spans="26:27">
      <c r="Z114310" s="190"/>
      <c r="AA114310" s="190"/>
    </row>
    <row r="114311" spans="26:27">
      <c r="Z114311" s="190"/>
      <c r="AA114311" s="190"/>
    </row>
    <row r="114312" spans="26:27">
      <c r="Z114312" s="190"/>
      <c r="AA114312" s="190"/>
    </row>
    <row r="114313" spans="26:27">
      <c r="Z114313" s="190"/>
      <c r="AA114313" s="190"/>
    </row>
    <row r="114314" spans="26:27">
      <c r="Z114314" s="190"/>
      <c r="AA114314" s="190"/>
    </row>
    <row r="114315" spans="26:27">
      <c r="Z114315" s="190"/>
      <c r="AA114315" s="190"/>
    </row>
    <row r="114316" spans="26:27">
      <c r="Z114316" s="190"/>
      <c r="AA114316" s="190"/>
    </row>
    <row r="114317" spans="26:27">
      <c r="Z114317" s="190"/>
      <c r="AA114317" s="190"/>
    </row>
    <row r="114318" spans="26:27">
      <c r="Z114318" s="190"/>
      <c r="AA114318" s="190"/>
    </row>
    <row r="114319" spans="26:27">
      <c r="Z114319" s="190"/>
      <c r="AA114319" s="190"/>
    </row>
    <row r="114320" spans="26:27">
      <c r="Z114320" s="190"/>
      <c r="AA114320" s="190"/>
    </row>
    <row r="114321" spans="26:27">
      <c r="Z114321" s="190"/>
      <c r="AA114321" s="190"/>
    </row>
    <row r="114322" spans="26:27">
      <c r="Z114322" s="190"/>
      <c r="AA114322" s="190"/>
    </row>
    <row r="114323" spans="26:27">
      <c r="Z114323" s="190"/>
      <c r="AA114323" s="190"/>
    </row>
    <row r="114324" spans="26:27">
      <c r="Z114324" s="190"/>
      <c r="AA114324" s="190"/>
    </row>
    <row r="114325" spans="26:27">
      <c r="Z114325" s="190"/>
      <c r="AA114325" s="190"/>
    </row>
    <row r="114326" spans="26:27">
      <c r="Z114326" s="190"/>
      <c r="AA114326" s="190"/>
    </row>
    <row r="114327" spans="26:27">
      <c r="Z114327" s="190"/>
      <c r="AA114327" s="190"/>
    </row>
    <row r="114328" spans="26:27">
      <c r="Z114328" s="190"/>
      <c r="AA114328" s="190"/>
    </row>
    <row r="114329" spans="26:27">
      <c r="Z114329" s="190"/>
      <c r="AA114329" s="190"/>
    </row>
    <row r="114330" spans="26:27">
      <c r="Z114330" s="190"/>
      <c r="AA114330" s="190"/>
    </row>
    <row r="114331" spans="26:27">
      <c r="Z114331" s="190"/>
      <c r="AA114331" s="190"/>
    </row>
    <row r="114332" spans="26:27">
      <c r="Z114332" s="190"/>
      <c r="AA114332" s="190"/>
    </row>
    <row r="114333" spans="26:27">
      <c r="Z114333" s="190"/>
      <c r="AA114333" s="190"/>
    </row>
    <row r="114334" spans="26:27">
      <c r="Z114334" s="190"/>
      <c r="AA114334" s="190"/>
    </row>
    <row r="114335" spans="26:27">
      <c r="Z114335" s="190"/>
      <c r="AA114335" s="190"/>
    </row>
    <row r="114336" spans="26:27">
      <c r="Z114336" s="190"/>
      <c r="AA114336" s="190"/>
    </row>
    <row r="114337" spans="26:27">
      <c r="Z114337" s="190"/>
      <c r="AA114337" s="190"/>
    </row>
    <row r="114338" spans="26:27">
      <c r="Z114338" s="190"/>
      <c r="AA114338" s="190"/>
    </row>
    <row r="114339" spans="26:27">
      <c r="Z114339" s="190"/>
      <c r="AA114339" s="190"/>
    </row>
    <row r="114340" spans="26:27">
      <c r="Z114340" s="190"/>
      <c r="AA114340" s="190"/>
    </row>
    <row r="114341" spans="26:27">
      <c r="Z114341" s="190"/>
      <c r="AA114341" s="190"/>
    </row>
    <row r="114342" spans="26:27">
      <c r="Z114342" s="190"/>
      <c r="AA114342" s="190"/>
    </row>
    <row r="114343" spans="26:27">
      <c r="Z114343" s="190"/>
      <c r="AA114343" s="190"/>
    </row>
    <row r="114344" spans="26:27">
      <c r="Z114344" s="190"/>
      <c r="AA114344" s="190"/>
    </row>
    <row r="114345" spans="26:27">
      <c r="Z114345" s="190"/>
      <c r="AA114345" s="190"/>
    </row>
    <row r="114346" spans="26:27">
      <c r="Z114346" s="190"/>
      <c r="AA114346" s="190"/>
    </row>
    <row r="114347" spans="26:27">
      <c r="Z114347" s="190"/>
      <c r="AA114347" s="190"/>
    </row>
    <row r="114348" spans="26:27">
      <c r="Z114348" s="190"/>
      <c r="AA114348" s="190"/>
    </row>
    <row r="114349" spans="26:27">
      <c r="Z114349" s="190"/>
      <c r="AA114349" s="190"/>
    </row>
    <row r="114350" spans="26:27">
      <c r="Z114350" s="190"/>
      <c r="AA114350" s="190"/>
    </row>
    <row r="114351" spans="26:27">
      <c r="Z114351" s="190"/>
      <c r="AA114351" s="190"/>
    </row>
    <row r="114352" spans="26:27">
      <c r="Z114352" s="190"/>
      <c r="AA114352" s="190"/>
    </row>
    <row r="114353" spans="26:27">
      <c r="Z114353" s="190"/>
      <c r="AA114353" s="190"/>
    </row>
    <row r="114354" spans="26:27">
      <c r="Z114354" s="190"/>
      <c r="AA114354" s="190"/>
    </row>
    <row r="114355" spans="26:27">
      <c r="Z114355" s="190"/>
      <c r="AA114355" s="190"/>
    </row>
    <row r="114356" spans="26:27">
      <c r="Z114356" s="190"/>
      <c r="AA114356" s="190"/>
    </row>
    <row r="114357" spans="26:27">
      <c r="Z114357" s="190"/>
      <c r="AA114357" s="190"/>
    </row>
    <row r="114358" spans="26:27">
      <c r="Z114358" s="190"/>
      <c r="AA114358" s="190"/>
    </row>
    <row r="114359" spans="26:27">
      <c r="Z114359" s="190"/>
      <c r="AA114359" s="190"/>
    </row>
    <row r="114360" spans="26:27">
      <c r="Z114360" s="190"/>
      <c r="AA114360" s="190"/>
    </row>
    <row r="114361" spans="26:27">
      <c r="Z114361" s="190"/>
      <c r="AA114361" s="190"/>
    </row>
    <row r="114362" spans="26:27">
      <c r="Z114362" s="190"/>
      <c r="AA114362" s="190"/>
    </row>
    <row r="114363" spans="26:27">
      <c r="Z114363" s="190"/>
      <c r="AA114363" s="190"/>
    </row>
    <row r="114364" spans="26:27">
      <c r="Z114364" s="190"/>
      <c r="AA114364" s="190"/>
    </row>
    <row r="114365" spans="26:27">
      <c r="Z114365" s="190"/>
      <c r="AA114365" s="190"/>
    </row>
    <row r="114366" spans="26:27">
      <c r="Z114366" s="190"/>
      <c r="AA114366" s="190"/>
    </row>
    <row r="114367" spans="26:27">
      <c r="Z114367" s="190"/>
      <c r="AA114367" s="190"/>
    </row>
    <row r="114368" spans="26:27">
      <c r="Z114368" s="190"/>
      <c r="AA114368" s="190"/>
    </row>
    <row r="114369" spans="26:27">
      <c r="Z114369" s="190"/>
      <c r="AA114369" s="190"/>
    </row>
    <row r="114370" spans="26:27">
      <c r="Z114370" s="190"/>
      <c r="AA114370" s="190"/>
    </row>
    <row r="114371" spans="26:27">
      <c r="Z114371" s="190"/>
      <c r="AA114371" s="190"/>
    </row>
    <row r="114372" spans="26:27">
      <c r="Z114372" s="190"/>
      <c r="AA114372" s="190"/>
    </row>
    <row r="114373" spans="26:27">
      <c r="Z114373" s="190"/>
      <c r="AA114373" s="190"/>
    </row>
    <row r="114374" spans="26:27">
      <c r="Z114374" s="190"/>
      <c r="AA114374" s="190"/>
    </row>
    <row r="114375" spans="26:27">
      <c r="Z114375" s="190"/>
      <c r="AA114375" s="190"/>
    </row>
    <row r="114376" spans="26:27">
      <c r="Z114376" s="190"/>
      <c r="AA114376" s="190"/>
    </row>
    <row r="114377" spans="26:27">
      <c r="Z114377" s="190"/>
      <c r="AA114377" s="190"/>
    </row>
    <row r="114378" spans="26:27">
      <c r="Z114378" s="190"/>
      <c r="AA114378" s="190"/>
    </row>
    <row r="114379" spans="26:27">
      <c r="Z114379" s="190"/>
      <c r="AA114379" s="190"/>
    </row>
    <row r="114380" spans="26:27">
      <c r="Z114380" s="190"/>
      <c r="AA114380" s="190"/>
    </row>
    <row r="114381" spans="26:27">
      <c r="Z114381" s="190"/>
      <c r="AA114381" s="190"/>
    </row>
    <row r="114382" spans="26:27">
      <c r="Z114382" s="190"/>
      <c r="AA114382" s="190"/>
    </row>
    <row r="114383" spans="26:27">
      <c r="Z114383" s="190"/>
      <c r="AA114383" s="190"/>
    </row>
    <row r="114384" spans="26:27">
      <c r="Z114384" s="190"/>
      <c r="AA114384" s="190"/>
    </row>
    <row r="114385" spans="26:27">
      <c r="Z114385" s="190"/>
      <c r="AA114385" s="190"/>
    </row>
    <row r="114386" spans="26:27">
      <c r="Z114386" s="190"/>
      <c r="AA114386" s="190"/>
    </row>
    <row r="114387" spans="26:27">
      <c r="Z114387" s="190"/>
      <c r="AA114387" s="190"/>
    </row>
    <row r="114388" spans="26:27">
      <c r="Z114388" s="190"/>
      <c r="AA114388" s="190"/>
    </row>
    <row r="114389" spans="26:27">
      <c r="Z114389" s="190"/>
      <c r="AA114389" s="190"/>
    </row>
    <row r="114390" spans="26:27">
      <c r="Z114390" s="190"/>
      <c r="AA114390" s="190"/>
    </row>
    <row r="114391" spans="26:27">
      <c r="Z114391" s="190"/>
      <c r="AA114391" s="190"/>
    </row>
    <row r="114392" spans="26:27">
      <c r="Z114392" s="190"/>
      <c r="AA114392" s="190"/>
    </row>
    <row r="114393" spans="26:27">
      <c r="Z114393" s="190"/>
      <c r="AA114393" s="190"/>
    </row>
    <row r="114394" spans="26:27">
      <c r="Z114394" s="190"/>
      <c r="AA114394" s="190"/>
    </row>
    <row r="114395" spans="26:27">
      <c r="Z114395" s="190"/>
      <c r="AA114395" s="190"/>
    </row>
    <row r="114396" spans="26:27">
      <c r="Z114396" s="190"/>
      <c r="AA114396" s="190"/>
    </row>
    <row r="114397" spans="26:27">
      <c r="Z114397" s="190"/>
      <c r="AA114397" s="190"/>
    </row>
    <row r="114398" spans="26:27">
      <c r="Z114398" s="190"/>
      <c r="AA114398" s="190"/>
    </row>
    <row r="114399" spans="26:27">
      <c r="Z114399" s="190"/>
      <c r="AA114399" s="190"/>
    </row>
    <row r="114400" spans="26:27">
      <c r="Z114400" s="190"/>
      <c r="AA114400" s="190"/>
    </row>
    <row r="114401" spans="26:27">
      <c r="Z114401" s="190"/>
      <c r="AA114401" s="190"/>
    </row>
    <row r="114402" spans="26:27">
      <c r="Z114402" s="190"/>
      <c r="AA114402" s="190"/>
    </row>
    <row r="114403" spans="26:27">
      <c r="Z114403" s="190"/>
      <c r="AA114403" s="190"/>
    </row>
    <row r="114404" spans="26:27">
      <c r="Z114404" s="190"/>
      <c r="AA114404" s="190"/>
    </row>
    <row r="114405" spans="26:27">
      <c r="Z114405" s="190"/>
      <c r="AA114405" s="190"/>
    </row>
    <row r="114406" spans="26:27">
      <c r="Z114406" s="190"/>
      <c r="AA114406" s="190"/>
    </row>
    <row r="114407" spans="26:27">
      <c r="Z114407" s="190"/>
      <c r="AA114407" s="190"/>
    </row>
    <row r="114408" spans="26:27">
      <c r="Z114408" s="190"/>
      <c r="AA114408" s="190"/>
    </row>
    <row r="114409" spans="26:27">
      <c r="Z114409" s="190"/>
      <c r="AA114409" s="190"/>
    </row>
    <row r="114410" spans="26:27">
      <c r="Z114410" s="190"/>
      <c r="AA114410" s="190"/>
    </row>
    <row r="114411" spans="26:27">
      <c r="Z114411" s="190"/>
      <c r="AA114411" s="190"/>
    </row>
    <row r="114412" spans="26:27">
      <c r="Z114412" s="190"/>
      <c r="AA114412" s="190"/>
    </row>
    <row r="114413" spans="26:27">
      <c r="Z114413" s="190"/>
      <c r="AA114413" s="190"/>
    </row>
    <row r="114414" spans="26:27">
      <c r="Z114414" s="190"/>
      <c r="AA114414" s="190"/>
    </row>
    <row r="114415" spans="26:27">
      <c r="Z114415" s="190"/>
      <c r="AA114415" s="190"/>
    </row>
    <row r="114416" spans="26:27">
      <c r="Z114416" s="190"/>
      <c r="AA114416" s="190"/>
    </row>
    <row r="114417" spans="26:27">
      <c r="Z114417" s="190"/>
      <c r="AA114417" s="190"/>
    </row>
    <row r="114418" spans="26:27">
      <c r="Z114418" s="190"/>
      <c r="AA114418" s="190"/>
    </row>
    <row r="114419" spans="26:27">
      <c r="Z114419" s="190"/>
      <c r="AA114419" s="190"/>
    </row>
    <row r="114420" spans="26:27">
      <c r="Z114420" s="190"/>
      <c r="AA114420" s="190"/>
    </row>
    <row r="114421" spans="26:27">
      <c r="Z114421" s="190"/>
      <c r="AA114421" s="190"/>
    </row>
    <row r="114422" spans="26:27">
      <c r="Z114422" s="190"/>
      <c r="AA114422" s="190"/>
    </row>
    <row r="114423" spans="26:27">
      <c r="Z114423" s="190"/>
      <c r="AA114423" s="190"/>
    </row>
    <row r="114424" spans="26:27">
      <c r="Z114424" s="190"/>
      <c r="AA114424" s="190"/>
    </row>
    <row r="114425" spans="26:27">
      <c r="Z114425" s="190"/>
      <c r="AA114425" s="190"/>
    </row>
    <row r="114426" spans="26:27">
      <c r="Z114426" s="190"/>
      <c r="AA114426" s="190"/>
    </row>
    <row r="114427" spans="26:27">
      <c r="Z114427" s="190"/>
      <c r="AA114427" s="190"/>
    </row>
    <row r="114428" spans="26:27">
      <c r="Z114428" s="190"/>
      <c r="AA114428" s="190"/>
    </row>
    <row r="114429" spans="26:27">
      <c r="Z114429" s="190"/>
      <c r="AA114429" s="190"/>
    </row>
    <row r="114430" spans="26:27">
      <c r="Z114430" s="190"/>
      <c r="AA114430" s="190"/>
    </row>
    <row r="114431" spans="26:27">
      <c r="Z114431" s="190"/>
      <c r="AA114431" s="190"/>
    </row>
    <row r="114432" spans="26:27">
      <c r="Z114432" s="190"/>
      <c r="AA114432" s="190"/>
    </row>
    <row r="114433" spans="26:27">
      <c r="Z114433" s="190"/>
      <c r="AA114433" s="190"/>
    </row>
    <row r="114434" spans="26:27">
      <c r="Z114434" s="190"/>
      <c r="AA114434" s="190"/>
    </row>
    <row r="114435" spans="26:27">
      <c r="Z114435" s="190"/>
      <c r="AA114435" s="190"/>
    </row>
    <row r="114436" spans="26:27">
      <c r="Z114436" s="190"/>
      <c r="AA114436" s="190"/>
    </row>
    <row r="114437" spans="26:27">
      <c r="Z114437" s="190"/>
      <c r="AA114437" s="190"/>
    </row>
    <row r="114438" spans="26:27">
      <c r="Z114438" s="190"/>
      <c r="AA114438" s="190"/>
    </row>
    <row r="114439" spans="26:27">
      <c r="Z114439" s="190"/>
      <c r="AA114439" s="190"/>
    </row>
    <row r="114440" spans="26:27">
      <c r="Z114440" s="190"/>
      <c r="AA114440" s="190"/>
    </row>
    <row r="114441" spans="26:27">
      <c r="Z114441" s="190"/>
      <c r="AA114441" s="190"/>
    </row>
    <row r="114442" spans="26:27">
      <c r="Z114442" s="190"/>
      <c r="AA114442" s="190"/>
    </row>
    <row r="114443" spans="26:27">
      <c r="Z114443" s="190"/>
      <c r="AA114443" s="190"/>
    </row>
    <row r="114444" spans="26:27">
      <c r="Z114444" s="190"/>
      <c r="AA114444" s="190"/>
    </row>
    <row r="114445" spans="26:27">
      <c r="Z114445" s="190"/>
      <c r="AA114445" s="190"/>
    </row>
    <row r="114446" spans="26:27">
      <c r="Z114446" s="190"/>
      <c r="AA114446" s="190"/>
    </row>
    <row r="114447" spans="26:27">
      <c r="Z114447" s="190"/>
      <c r="AA114447" s="190"/>
    </row>
    <row r="114448" spans="26:27">
      <c r="Z114448" s="190"/>
      <c r="AA114448" s="190"/>
    </row>
    <row r="114449" spans="26:27">
      <c r="Z114449" s="190"/>
      <c r="AA114449" s="190"/>
    </row>
    <row r="114450" spans="26:27">
      <c r="Z114450" s="190"/>
      <c r="AA114450" s="190"/>
    </row>
    <row r="114451" spans="26:27">
      <c r="Z114451" s="190"/>
      <c r="AA114451" s="190"/>
    </row>
    <row r="114452" spans="26:27">
      <c r="Z114452" s="190"/>
      <c r="AA114452" s="190"/>
    </row>
    <row r="114453" spans="26:27">
      <c r="Z114453" s="190"/>
      <c r="AA114453" s="190"/>
    </row>
    <row r="114454" spans="26:27">
      <c r="Z114454" s="190"/>
      <c r="AA114454" s="190"/>
    </row>
    <row r="114455" spans="26:27">
      <c r="Z114455" s="190"/>
      <c r="AA114455" s="190"/>
    </row>
    <row r="114456" spans="26:27">
      <c r="Z114456" s="190"/>
      <c r="AA114456" s="190"/>
    </row>
    <row r="114457" spans="26:27">
      <c r="Z114457" s="190"/>
      <c r="AA114457" s="190"/>
    </row>
    <row r="114458" spans="26:27">
      <c r="Z114458" s="190"/>
      <c r="AA114458" s="190"/>
    </row>
    <row r="114459" spans="26:27">
      <c r="Z114459" s="190"/>
      <c r="AA114459" s="190"/>
    </row>
    <row r="114460" spans="26:27">
      <c r="Z114460" s="190"/>
      <c r="AA114460" s="190"/>
    </row>
    <row r="114461" spans="26:27">
      <c r="Z114461" s="190"/>
      <c r="AA114461" s="190"/>
    </row>
    <row r="114462" spans="26:27">
      <c r="Z114462" s="190"/>
      <c r="AA114462" s="190"/>
    </row>
    <row r="114463" spans="26:27">
      <c r="Z114463" s="190"/>
      <c r="AA114463" s="190"/>
    </row>
    <row r="114464" spans="26:27">
      <c r="Z114464" s="190"/>
      <c r="AA114464" s="190"/>
    </row>
    <row r="114465" spans="26:27">
      <c r="Z114465" s="190"/>
      <c r="AA114465" s="190"/>
    </row>
    <row r="114466" spans="26:27">
      <c r="Z114466" s="190"/>
      <c r="AA114466" s="190"/>
    </row>
    <row r="114467" spans="26:27">
      <c r="Z114467" s="190"/>
      <c r="AA114467" s="190"/>
    </row>
    <row r="114468" spans="26:27">
      <c r="Z114468" s="190"/>
      <c r="AA114468" s="190"/>
    </row>
    <row r="114469" spans="26:27">
      <c r="Z114469" s="190"/>
      <c r="AA114469" s="190"/>
    </row>
    <row r="114470" spans="26:27">
      <c r="Z114470" s="190"/>
      <c r="AA114470" s="190"/>
    </row>
    <row r="114471" spans="26:27">
      <c r="Z114471" s="190"/>
      <c r="AA114471" s="190"/>
    </row>
    <row r="114472" spans="26:27">
      <c r="Z114472" s="190"/>
      <c r="AA114472" s="190"/>
    </row>
    <row r="114473" spans="26:27">
      <c r="Z114473" s="190"/>
      <c r="AA114473" s="190"/>
    </row>
    <row r="114474" spans="26:27">
      <c r="Z114474" s="190"/>
      <c r="AA114474" s="190"/>
    </row>
    <row r="114475" spans="26:27">
      <c r="Z114475" s="190"/>
      <c r="AA114475" s="190"/>
    </row>
    <row r="114476" spans="26:27">
      <c r="Z114476" s="190"/>
      <c r="AA114476" s="190"/>
    </row>
    <row r="114477" spans="26:27">
      <c r="Z114477" s="190"/>
      <c r="AA114477" s="190"/>
    </row>
    <row r="114478" spans="26:27">
      <c r="Z114478" s="190"/>
      <c r="AA114478" s="190"/>
    </row>
    <row r="114479" spans="26:27">
      <c r="Z114479" s="190"/>
      <c r="AA114479" s="190"/>
    </row>
    <row r="114480" spans="26:27">
      <c r="Z114480" s="190"/>
      <c r="AA114480" s="190"/>
    </row>
    <row r="114481" spans="26:27">
      <c r="Z114481" s="190"/>
      <c r="AA114481" s="190"/>
    </row>
    <row r="114482" spans="26:27">
      <c r="Z114482" s="190"/>
      <c r="AA114482" s="190"/>
    </row>
    <row r="114483" spans="26:27">
      <c r="Z114483" s="190"/>
      <c r="AA114483" s="190"/>
    </row>
    <row r="114484" spans="26:27">
      <c r="Z114484" s="190"/>
      <c r="AA114484" s="190"/>
    </row>
    <row r="114485" spans="26:27">
      <c r="Z114485" s="190"/>
      <c r="AA114485" s="190"/>
    </row>
    <row r="114486" spans="26:27">
      <c r="Z114486" s="190"/>
      <c r="AA114486" s="190"/>
    </row>
    <row r="114487" spans="26:27">
      <c r="Z114487" s="190"/>
      <c r="AA114487" s="190"/>
    </row>
    <row r="114488" spans="26:27">
      <c r="Z114488" s="190"/>
      <c r="AA114488" s="190"/>
    </row>
    <row r="114489" spans="26:27">
      <c r="Z114489" s="190"/>
      <c r="AA114489" s="190"/>
    </row>
    <row r="114490" spans="26:27">
      <c r="Z114490" s="190"/>
      <c r="AA114490" s="190"/>
    </row>
    <row r="114491" spans="26:27">
      <c r="Z114491" s="190"/>
      <c r="AA114491" s="190"/>
    </row>
    <row r="114492" spans="26:27">
      <c r="Z114492" s="190"/>
      <c r="AA114492" s="190"/>
    </row>
    <row r="114493" spans="26:27">
      <c r="Z114493" s="190"/>
      <c r="AA114493" s="190"/>
    </row>
    <row r="114494" spans="26:27">
      <c r="Z114494" s="190"/>
      <c r="AA114494" s="190"/>
    </row>
    <row r="114495" spans="26:27">
      <c r="Z114495" s="190"/>
      <c r="AA114495" s="190"/>
    </row>
    <row r="114496" spans="26:27">
      <c r="Z114496" s="190"/>
      <c r="AA114496" s="190"/>
    </row>
    <row r="114497" spans="26:27">
      <c r="Z114497" s="190"/>
      <c r="AA114497" s="190"/>
    </row>
    <row r="114498" spans="26:27">
      <c r="Z114498" s="190"/>
      <c r="AA114498" s="190"/>
    </row>
    <row r="114499" spans="26:27">
      <c r="Z114499" s="190"/>
      <c r="AA114499" s="190"/>
    </row>
    <row r="114500" spans="26:27">
      <c r="Z114500" s="190"/>
      <c r="AA114500" s="190"/>
    </row>
    <row r="114501" spans="26:27">
      <c r="Z114501" s="190"/>
      <c r="AA114501" s="190"/>
    </row>
    <row r="114502" spans="26:27">
      <c r="Z114502" s="190"/>
      <c r="AA114502" s="190"/>
    </row>
    <row r="114503" spans="26:27">
      <c r="Z114503" s="190"/>
      <c r="AA114503" s="190"/>
    </row>
    <row r="114504" spans="26:27">
      <c r="Z114504" s="190"/>
      <c r="AA114504" s="190"/>
    </row>
    <row r="114505" spans="26:27">
      <c r="Z114505" s="190"/>
      <c r="AA114505" s="190"/>
    </row>
    <row r="114506" spans="26:27">
      <c r="Z114506" s="190"/>
      <c r="AA114506" s="190"/>
    </row>
    <row r="114507" spans="26:27">
      <c r="Z114507" s="190"/>
      <c r="AA114507" s="190"/>
    </row>
    <row r="114508" spans="26:27">
      <c r="Z114508" s="190"/>
      <c r="AA114508" s="190"/>
    </row>
    <row r="114509" spans="26:27">
      <c r="Z114509" s="190"/>
      <c r="AA114509" s="190"/>
    </row>
    <row r="114510" spans="26:27">
      <c r="Z114510" s="190"/>
      <c r="AA114510" s="190"/>
    </row>
    <row r="114511" spans="26:27">
      <c r="Z114511" s="190"/>
      <c r="AA114511" s="190"/>
    </row>
    <row r="114512" spans="26:27">
      <c r="Z114512" s="190"/>
      <c r="AA114512" s="190"/>
    </row>
    <row r="114513" spans="26:27">
      <c r="Z114513" s="190"/>
      <c r="AA114513" s="190"/>
    </row>
    <row r="114514" spans="26:27">
      <c r="Z114514" s="190"/>
      <c r="AA114514" s="190"/>
    </row>
    <row r="114515" spans="26:27">
      <c r="Z114515" s="190"/>
      <c r="AA114515" s="190"/>
    </row>
    <row r="114516" spans="26:27">
      <c r="Z114516" s="190"/>
      <c r="AA114516" s="190"/>
    </row>
    <row r="114517" spans="26:27">
      <c r="Z114517" s="190"/>
      <c r="AA114517" s="190"/>
    </row>
    <row r="114518" spans="26:27">
      <c r="Z114518" s="190"/>
      <c r="AA114518" s="190"/>
    </row>
    <row r="114519" spans="26:27">
      <c r="Z114519" s="190"/>
      <c r="AA114519" s="190"/>
    </row>
    <row r="114520" spans="26:27">
      <c r="Z114520" s="190"/>
      <c r="AA114520" s="190"/>
    </row>
    <row r="114521" spans="26:27">
      <c r="Z114521" s="190"/>
      <c r="AA114521" s="190"/>
    </row>
    <row r="114522" spans="26:27">
      <c r="Z114522" s="190"/>
      <c r="AA114522" s="190"/>
    </row>
    <row r="114523" spans="26:27">
      <c r="Z114523" s="190"/>
      <c r="AA114523" s="190"/>
    </row>
    <row r="114524" spans="26:27">
      <c r="Z114524" s="190"/>
      <c r="AA114524" s="190"/>
    </row>
    <row r="114525" spans="26:27">
      <c r="Z114525" s="190"/>
      <c r="AA114525" s="190"/>
    </row>
    <row r="114526" spans="26:27">
      <c r="Z114526" s="190"/>
      <c r="AA114526" s="190"/>
    </row>
    <row r="114527" spans="26:27">
      <c r="Z114527" s="190"/>
      <c r="AA114527" s="190"/>
    </row>
    <row r="114528" spans="26:27">
      <c r="Z114528" s="190"/>
      <c r="AA114528" s="190"/>
    </row>
    <row r="114529" spans="26:27">
      <c r="Z114529" s="190"/>
      <c r="AA114529" s="190"/>
    </row>
    <row r="114530" spans="26:27">
      <c r="Z114530" s="190"/>
      <c r="AA114530" s="190"/>
    </row>
    <row r="114531" spans="26:27">
      <c r="Z114531" s="190"/>
      <c r="AA114531" s="190"/>
    </row>
    <row r="114532" spans="26:27">
      <c r="Z114532" s="190"/>
      <c r="AA114532" s="190"/>
    </row>
    <row r="114533" spans="26:27">
      <c r="Z114533" s="190"/>
      <c r="AA114533" s="190"/>
    </row>
    <row r="114534" spans="26:27">
      <c r="Z114534" s="190"/>
      <c r="AA114534" s="190"/>
    </row>
    <row r="114535" spans="26:27">
      <c r="Z114535" s="190"/>
      <c r="AA114535" s="190"/>
    </row>
    <row r="114536" spans="26:27">
      <c r="Z114536" s="190"/>
      <c r="AA114536" s="190"/>
    </row>
    <row r="114537" spans="26:27">
      <c r="Z114537" s="190"/>
      <c r="AA114537" s="190"/>
    </row>
    <row r="114538" spans="26:27">
      <c r="Z114538" s="190"/>
      <c r="AA114538" s="190"/>
    </row>
    <row r="114539" spans="26:27">
      <c r="Z114539" s="190"/>
      <c r="AA114539" s="190"/>
    </row>
    <row r="114540" spans="26:27">
      <c r="Z114540" s="190"/>
      <c r="AA114540" s="190"/>
    </row>
    <row r="114541" spans="26:27">
      <c r="Z114541" s="190"/>
      <c r="AA114541" s="190"/>
    </row>
    <row r="114542" spans="26:27">
      <c r="Z114542" s="190"/>
      <c r="AA114542" s="190"/>
    </row>
    <row r="114543" spans="26:27">
      <c r="Z114543" s="190"/>
      <c r="AA114543" s="190"/>
    </row>
    <row r="114544" spans="26:27">
      <c r="Z114544" s="190"/>
      <c r="AA114544" s="190"/>
    </row>
    <row r="114545" spans="26:27">
      <c r="Z114545" s="190"/>
      <c r="AA114545" s="190"/>
    </row>
    <row r="114546" spans="26:27">
      <c r="Z114546" s="190"/>
      <c r="AA114546" s="190"/>
    </row>
    <row r="114547" spans="26:27">
      <c r="Z114547" s="190"/>
      <c r="AA114547" s="190"/>
    </row>
    <row r="114548" spans="26:27">
      <c r="Z114548" s="190"/>
      <c r="AA114548" s="190"/>
    </row>
    <row r="114549" spans="26:27">
      <c r="Z114549" s="190"/>
      <c r="AA114549" s="190"/>
    </row>
    <row r="114550" spans="26:27">
      <c r="Z114550" s="190"/>
      <c r="AA114550" s="190"/>
    </row>
    <row r="114551" spans="26:27">
      <c r="Z114551" s="190"/>
      <c r="AA114551" s="190"/>
    </row>
    <row r="114552" spans="26:27">
      <c r="Z114552" s="190"/>
      <c r="AA114552" s="190"/>
    </row>
    <row r="114553" spans="26:27">
      <c r="Z114553" s="190"/>
      <c r="AA114553" s="190"/>
    </row>
    <row r="114554" spans="26:27">
      <c r="Z114554" s="190"/>
      <c r="AA114554" s="190"/>
    </row>
    <row r="114555" spans="26:27">
      <c r="Z114555" s="190"/>
      <c r="AA114555" s="190"/>
    </row>
    <row r="114556" spans="26:27">
      <c r="Z114556" s="190"/>
      <c r="AA114556" s="190"/>
    </row>
    <row r="114557" spans="26:27">
      <c r="Z114557" s="190"/>
      <c r="AA114557" s="190"/>
    </row>
    <row r="114558" spans="26:27">
      <c r="Z114558" s="190"/>
      <c r="AA114558" s="190"/>
    </row>
    <row r="114559" spans="26:27">
      <c r="Z114559" s="190"/>
      <c r="AA114559" s="190"/>
    </row>
    <row r="114560" spans="26:27">
      <c r="Z114560" s="190"/>
      <c r="AA114560" s="190"/>
    </row>
    <row r="114561" spans="26:27">
      <c r="Z114561" s="190"/>
      <c r="AA114561" s="190"/>
    </row>
    <row r="114562" spans="26:27">
      <c r="Z114562" s="190"/>
      <c r="AA114562" s="190"/>
    </row>
    <row r="114563" spans="26:27">
      <c r="Z114563" s="190"/>
      <c r="AA114563" s="190"/>
    </row>
    <row r="114564" spans="26:27">
      <c r="Z114564" s="190"/>
      <c r="AA114564" s="190"/>
    </row>
    <row r="114565" spans="26:27">
      <c r="Z114565" s="190"/>
      <c r="AA114565" s="190"/>
    </row>
    <row r="114566" spans="26:27">
      <c r="Z114566" s="190"/>
      <c r="AA114566" s="190"/>
    </row>
    <row r="114567" spans="26:27">
      <c r="Z114567" s="190"/>
      <c r="AA114567" s="190"/>
    </row>
    <row r="114568" spans="26:27">
      <c r="Z114568" s="190"/>
      <c r="AA114568" s="190"/>
    </row>
    <row r="114569" spans="26:27">
      <c r="Z114569" s="190"/>
      <c r="AA114569" s="190"/>
    </row>
    <row r="114570" spans="26:27">
      <c r="Z114570" s="190"/>
      <c r="AA114570" s="190"/>
    </row>
    <row r="114571" spans="26:27">
      <c r="Z114571" s="190"/>
      <c r="AA114571" s="190"/>
    </row>
    <row r="114572" spans="26:27">
      <c r="Z114572" s="190"/>
      <c r="AA114572" s="190"/>
    </row>
    <row r="114573" spans="26:27">
      <c r="Z114573" s="190"/>
      <c r="AA114573" s="190"/>
    </row>
    <row r="114574" spans="26:27">
      <c r="Z114574" s="190"/>
      <c r="AA114574" s="190"/>
    </row>
    <row r="114575" spans="26:27">
      <c r="Z114575" s="190"/>
      <c r="AA114575" s="190"/>
    </row>
    <row r="114576" spans="26:27">
      <c r="Z114576" s="190"/>
      <c r="AA114576" s="190"/>
    </row>
    <row r="114577" spans="26:27">
      <c r="Z114577" s="190"/>
      <c r="AA114577" s="190"/>
    </row>
    <row r="114578" spans="26:27">
      <c r="Z114578" s="190"/>
      <c r="AA114578" s="190"/>
    </row>
    <row r="114579" spans="26:27">
      <c r="Z114579" s="190"/>
      <c r="AA114579" s="190"/>
    </row>
    <row r="114580" spans="26:27">
      <c r="Z114580" s="190"/>
      <c r="AA114580" s="190"/>
    </row>
    <row r="114581" spans="26:27">
      <c r="Z114581" s="190"/>
      <c r="AA114581" s="190"/>
    </row>
    <row r="114582" spans="26:27">
      <c r="Z114582" s="190"/>
      <c r="AA114582" s="190"/>
    </row>
    <row r="114583" spans="26:27">
      <c r="Z114583" s="190"/>
      <c r="AA114583" s="190"/>
    </row>
    <row r="114584" spans="26:27">
      <c r="Z114584" s="190"/>
      <c r="AA114584" s="190"/>
    </row>
    <row r="114585" spans="26:27">
      <c r="Z114585" s="190"/>
      <c r="AA114585" s="190"/>
    </row>
    <row r="114586" spans="26:27">
      <c r="Z114586" s="190"/>
      <c r="AA114586" s="190"/>
    </row>
    <row r="114587" spans="26:27">
      <c r="Z114587" s="190"/>
      <c r="AA114587" s="190"/>
    </row>
    <row r="114588" spans="26:27">
      <c r="Z114588" s="190"/>
      <c r="AA114588" s="190"/>
    </row>
    <row r="114589" spans="26:27">
      <c r="Z114589" s="190"/>
      <c r="AA114589" s="190"/>
    </row>
    <row r="114590" spans="26:27">
      <c r="Z114590" s="190"/>
      <c r="AA114590" s="190"/>
    </row>
    <row r="114591" spans="26:27">
      <c r="Z114591" s="190"/>
      <c r="AA114591" s="190"/>
    </row>
    <row r="114592" spans="26:27">
      <c r="Z114592" s="190"/>
      <c r="AA114592" s="190"/>
    </row>
    <row r="114593" spans="26:27">
      <c r="Z114593" s="190"/>
      <c r="AA114593" s="190"/>
    </row>
    <row r="114594" spans="26:27">
      <c r="Z114594" s="190"/>
      <c r="AA114594" s="190"/>
    </row>
    <row r="114595" spans="26:27">
      <c r="Z114595" s="190"/>
      <c r="AA114595" s="190"/>
    </row>
    <row r="114596" spans="26:27">
      <c r="Z114596" s="190"/>
      <c r="AA114596" s="190"/>
    </row>
    <row r="114597" spans="26:27">
      <c r="Z114597" s="190"/>
      <c r="AA114597" s="190"/>
    </row>
    <row r="114598" spans="26:27">
      <c r="Z114598" s="190"/>
      <c r="AA114598" s="190"/>
    </row>
    <row r="114599" spans="26:27">
      <c r="Z114599" s="190"/>
      <c r="AA114599" s="190"/>
    </row>
    <row r="114600" spans="26:27">
      <c r="Z114600" s="190"/>
      <c r="AA114600" s="190"/>
    </row>
    <row r="114601" spans="26:27">
      <c r="Z114601" s="190"/>
      <c r="AA114601" s="190"/>
    </row>
    <row r="114602" spans="26:27">
      <c r="Z114602" s="190"/>
      <c r="AA114602" s="190"/>
    </row>
    <row r="114603" spans="26:27">
      <c r="Z114603" s="190"/>
      <c r="AA114603" s="190"/>
    </row>
    <row r="114604" spans="26:27">
      <c r="Z114604" s="190"/>
      <c r="AA114604" s="190"/>
    </row>
    <row r="114605" spans="26:27">
      <c r="Z114605" s="190"/>
      <c r="AA114605" s="190"/>
    </row>
    <row r="114606" spans="26:27">
      <c r="Z114606" s="190"/>
      <c r="AA114606" s="190"/>
    </row>
    <row r="114607" spans="26:27">
      <c r="Z114607" s="190"/>
      <c r="AA114607" s="190"/>
    </row>
    <row r="114608" spans="26:27">
      <c r="Z114608" s="190"/>
      <c r="AA114608" s="190"/>
    </row>
    <row r="114609" spans="26:27">
      <c r="Z114609" s="190"/>
      <c r="AA114609" s="190"/>
    </row>
    <row r="114610" spans="26:27">
      <c r="Z114610" s="190"/>
      <c r="AA114610" s="190"/>
    </row>
    <row r="114611" spans="26:27">
      <c r="Z114611" s="190"/>
      <c r="AA114611" s="190"/>
    </row>
    <row r="114612" spans="26:27">
      <c r="Z114612" s="190"/>
      <c r="AA114612" s="190"/>
    </row>
    <row r="114613" spans="26:27">
      <c r="Z114613" s="190"/>
      <c r="AA114613" s="190"/>
    </row>
    <row r="114614" spans="26:27">
      <c r="Z114614" s="190"/>
      <c r="AA114614" s="190"/>
    </row>
    <row r="114615" spans="26:27">
      <c r="Z114615" s="190"/>
      <c r="AA114615" s="190"/>
    </row>
    <row r="114616" spans="26:27">
      <c r="Z114616" s="190"/>
      <c r="AA114616" s="190"/>
    </row>
    <row r="114617" spans="26:27">
      <c r="Z114617" s="190"/>
      <c r="AA114617" s="190"/>
    </row>
    <row r="114618" spans="26:27">
      <c r="Z114618" s="190"/>
      <c r="AA114618" s="190"/>
    </row>
    <row r="114619" spans="26:27">
      <c r="Z114619" s="190"/>
      <c r="AA114619" s="190"/>
    </row>
    <row r="114620" spans="26:27">
      <c r="Z114620" s="190"/>
      <c r="AA114620" s="190"/>
    </row>
    <row r="114621" spans="26:27">
      <c r="Z114621" s="190"/>
      <c r="AA114621" s="190"/>
    </row>
    <row r="114622" spans="26:27">
      <c r="Z114622" s="190"/>
      <c r="AA114622" s="190"/>
    </row>
    <row r="114623" spans="26:27">
      <c r="Z114623" s="190"/>
      <c r="AA114623" s="190"/>
    </row>
    <row r="114624" spans="26:27">
      <c r="Z114624" s="190"/>
      <c r="AA114624" s="190"/>
    </row>
    <row r="114625" spans="26:27">
      <c r="Z114625" s="190"/>
      <c r="AA114625" s="190"/>
    </row>
    <row r="114626" spans="26:27">
      <c r="Z114626" s="190"/>
      <c r="AA114626" s="190"/>
    </row>
    <row r="114627" spans="26:27">
      <c r="Z114627" s="190"/>
      <c r="AA114627" s="190"/>
    </row>
    <row r="114628" spans="26:27">
      <c r="Z114628" s="190"/>
      <c r="AA114628" s="190"/>
    </row>
    <row r="114629" spans="26:27">
      <c r="Z114629" s="190"/>
      <c r="AA114629" s="190"/>
    </row>
    <row r="114630" spans="26:27">
      <c r="Z114630" s="190"/>
      <c r="AA114630" s="190"/>
    </row>
    <row r="114631" spans="26:27">
      <c r="Z114631" s="190"/>
      <c r="AA114631" s="190"/>
    </row>
    <row r="114632" spans="26:27">
      <c r="Z114632" s="190"/>
      <c r="AA114632" s="190"/>
    </row>
    <row r="114633" spans="26:27">
      <c r="Z114633" s="190"/>
      <c r="AA114633" s="190"/>
    </row>
    <row r="114634" spans="26:27">
      <c r="Z114634" s="190"/>
      <c r="AA114634" s="190"/>
    </row>
    <row r="114635" spans="26:27">
      <c r="Z114635" s="190"/>
      <c r="AA114635" s="190"/>
    </row>
    <row r="114636" spans="26:27">
      <c r="Z114636" s="190"/>
      <c r="AA114636" s="190"/>
    </row>
    <row r="114637" spans="26:27">
      <c r="Z114637" s="190"/>
      <c r="AA114637" s="190"/>
    </row>
    <row r="114638" spans="26:27">
      <c r="Z114638" s="190"/>
      <c r="AA114638" s="190"/>
    </row>
    <row r="114639" spans="26:27">
      <c r="Z114639" s="190"/>
      <c r="AA114639" s="190"/>
    </row>
    <row r="114640" spans="26:27">
      <c r="Z114640" s="190"/>
      <c r="AA114640" s="190"/>
    </row>
    <row r="114641" spans="26:27">
      <c r="Z114641" s="190"/>
      <c r="AA114641" s="190"/>
    </row>
    <row r="114642" spans="26:27">
      <c r="Z114642" s="190"/>
      <c r="AA114642" s="190"/>
    </row>
    <row r="114643" spans="26:27">
      <c r="Z114643" s="190"/>
      <c r="AA114643" s="190"/>
    </row>
    <row r="114644" spans="26:27">
      <c r="Z114644" s="190"/>
      <c r="AA114644" s="190"/>
    </row>
    <row r="114645" spans="26:27">
      <c r="Z114645" s="190"/>
      <c r="AA114645" s="190"/>
    </row>
    <row r="114646" spans="26:27">
      <c r="Z114646" s="190"/>
      <c r="AA114646" s="190"/>
    </row>
    <row r="114647" spans="26:27">
      <c r="Z114647" s="190"/>
      <c r="AA114647" s="190"/>
    </row>
    <row r="114648" spans="26:27">
      <c r="Z114648" s="190"/>
      <c r="AA114648" s="190"/>
    </row>
    <row r="114649" spans="26:27">
      <c r="Z114649" s="190"/>
      <c r="AA114649" s="190"/>
    </row>
    <row r="114650" spans="26:27">
      <c r="Z114650" s="190"/>
      <c r="AA114650" s="190"/>
    </row>
    <row r="114651" spans="26:27">
      <c r="Z114651" s="190"/>
      <c r="AA114651" s="190"/>
    </row>
    <row r="114652" spans="26:27">
      <c r="Z114652" s="190"/>
      <c r="AA114652" s="190"/>
    </row>
    <row r="114653" spans="26:27">
      <c r="Z114653" s="190"/>
      <c r="AA114653" s="190"/>
    </row>
    <row r="114654" spans="26:27">
      <c r="Z114654" s="190"/>
      <c r="AA114654" s="190"/>
    </row>
    <row r="114655" spans="26:27">
      <c r="Z114655" s="190"/>
      <c r="AA114655" s="190"/>
    </row>
    <row r="114656" spans="26:27">
      <c r="Z114656" s="190"/>
      <c r="AA114656" s="190"/>
    </row>
    <row r="114657" spans="26:27">
      <c r="Z114657" s="190"/>
      <c r="AA114657" s="190"/>
    </row>
    <row r="114658" spans="26:27">
      <c r="Z114658" s="190"/>
      <c r="AA114658" s="190"/>
    </row>
    <row r="114659" spans="26:27">
      <c r="Z114659" s="190"/>
      <c r="AA114659" s="190"/>
    </row>
    <row r="114660" spans="26:27">
      <c r="Z114660" s="190"/>
      <c r="AA114660" s="190"/>
    </row>
    <row r="114661" spans="26:27">
      <c r="Z114661" s="190"/>
      <c r="AA114661" s="190"/>
    </row>
    <row r="114662" spans="26:27">
      <c r="Z114662" s="190"/>
      <c r="AA114662" s="190"/>
    </row>
    <row r="114663" spans="26:27">
      <c r="Z114663" s="190"/>
      <c r="AA114663" s="190"/>
    </row>
    <row r="114664" spans="26:27">
      <c r="Z114664" s="190"/>
      <c r="AA114664" s="190"/>
    </row>
    <row r="114665" spans="26:27">
      <c r="Z114665" s="190"/>
      <c r="AA114665" s="190"/>
    </row>
    <row r="114666" spans="26:27">
      <c r="Z114666" s="190"/>
      <c r="AA114666" s="190"/>
    </row>
    <row r="114667" spans="26:27">
      <c r="Z114667" s="190"/>
      <c r="AA114667" s="190"/>
    </row>
    <row r="114668" spans="26:27">
      <c r="Z114668" s="190"/>
      <c r="AA114668" s="190"/>
    </row>
    <row r="114669" spans="26:27">
      <c r="Z114669" s="190"/>
      <c r="AA114669" s="190"/>
    </row>
    <row r="114670" spans="26:27">
      <c r="Z114670" s="190"/>
      <c r="AA114670" s="190"/>
    </row>
    <row r="114671" spans="26:27">
      <c r="Z114671" s="190"/>
      <c r="AA114671" s="190"/>
    </row>
    <row r="114672" spans="26:27">
      <c r="Z114672" s="190"/>
      <c r="AA114672" s="190"/>
    </row>
    <row r="114673" spans="26:27">
      <c r="Z114673" s="190"/>
      <c r="AA114673" s="190"/>
    </row>
    <row r="114674" spans="26:27">
      <c r="Z114674" s="190"/>
      <c r="AA114674" s="190"/>
    </row>
    <row r="114675" spans="26:27">
      <c r="Z114675" s="190"/>
      <c r="AA114675" s="190"/>
    </row>
    <row r="114676" spans="26:27">
      <c r="Z114676" s="190"/>
      <c r="AA114676" s="190"/>
    </row>
    <row r="114677" spans="26:27">
      <c r="Z114677" s="190"/>
      <c r="AA114677" s="190"/>
    </row>
    <row r="114678" spans="26:27">
      <c r="Z114678" s="190"/>
      <c r="AA114678" s="190"/>
    </row>
    <row r="114679" spans="26:27">
      <c r="Z114679" s="190"/>
      <c r="AA114679" s="190"/>
    </row>
    <row r="114680" spans="26:27">
      <c r="Z114680" s="190"/>
      <c r="AA114680" s="190"/>
    </row>
    <row r="114681" spans="26:27">
      <c r="Z114681" s="190"/>
      <c r="AA114681" s="190"/>
    </row>
    <row r="114682" spans="26:27">
      <c r="Z114682" s="190"/>
      <c r="AA114682" s="190"/>
    </row>
    <row r="114683" spans="26:27">
      <c r="Z114683" s="190"/>
      <c r="AA114683" s="190"/>
    </row>
    <row r="114684" spans="26:27">
      <c r="Z114684" s="190"/>
      <c r="AA114684" s="190"/>
    </row>
    <row r="114685" spans="26:27">
      <c r="Z114685" s="190"/>
      <c r="AA114685" s="190"/>
    </row>
    <row r="114686" spans="26:27">
      <c r="Z114686" s="190"/>
      <c r="AA114686" s="190"/>
    </row>
    <row r="114687" spans="26:27">
      <c r="Z114687" s="190"/>
      <c r="AA114687" s="190"/>
    </row>
    <row r="114688" spans="26:27">
      <c r="Z114688" s="190"/>
      <c r="AA114688" s="190"/>
    </row>
    <row r="114689" spans="26:27">
      <c r="Z114689" s="190"/>
      <c r="AA114689" s="190"/>
    </row>
    <row r="114690" spans="26:27">
      <c r="Z114690" s="190"/>
      <c r="AA114690" s="190"/>
    </row>
    <row r="114691" spans="26:27">
      <c r="Z114691" s="190"/>
      <c r="AA114691" s="190"/>
    </row>
    <row r="114692" spans="26:27">
      <c r="Z114692" s="190"/>
      <c r="AA114692" s="190"/>
    </row>
    <row r="114693" spans="26:27">
      <c r="Z114693" s="190"/>
      <c r="AA114693" s="190"/>
    </row>
    <row r="114694" spans="26:27">
      <c r="Z114694" s="190"/>
      <c r="AA114694" s="190"/>
    </row>
    <row r="114695" spans="26:27">
      <c r="Z114695" s="190"/>
      <c r="AA114695" s="190"/>
    </row>
    <row r="114696" spans="26:27">
      <c r="Z114696" s="190"/>
      <c r="AA114696" s="190"/>
    </row>
    <row r="114697" spans="26:27">
      <c r="Z114697" s="190"/>
      <c r="AA114697" s="190"/>
    </row>
    <row r="114698" spans="26:27">
      <c r="Z114698" s="190"/>
      <c r="AA114698" s="190"/>
    </row>
    <row r="114699" spans="26:27">
      <c r="Z114699" s="190"/>
      <c r="AA114699" s="190"/>
    </row>
    <row r="114700" spans="26:27">
      <c r="Z114700" s="190"/>
      <c r="AA114700" s="190"/>
    </row>
    <row r="114701" spans="26:27">
      <c r="Z114701" s="190"/>
      <c r="AA114701" s="190"/>
    </row>
    <row r="114702" spans="26:27">
      <c r="Z114702" s="190"/>
      <c r="AA114702" s="190"/>
    </row>
    <row r="114703" spans="26:27">
      <c r="Z114703" s="190"/>
      <c r="AA114703" s="190"/>
    </row>
    <row r="114704" spans="26:27">
      <c r="Z114704" s="190"/>
      <c r="AA114704" s="190"/>
    </row>
    <row r="114705" spans="26:27">
      <c r="Z114705" s="190"/>
      <c r="AA114705" s="190"/>
    </row>
    <row r="114706" spans="26:27">
      <c r="Z114706" s="190"/>
      <c r="AA114706" s="190"/>
    </row>
    <row r="114707" spans="26:27">
      <c r="Z114707" s="190"/>
      <c r="AA114707" s="190"/>
    </row>
    <row r="114708" spans="26:27">
      <c r="Z114708" s="190"/>
      <c r="AA114708" s="190"/>
    </row>
    <row r="114709" spans="26:27">
      <c r="Z114709" s="190"/>
      <c r="AA114709" s="190"/>
    </row>
    <row r="114710" spans="26:27">
      <c r="Z114710" s="190"/>
      <c r="AA114710" s="190"/>
    </row>
    <row r="114711" spans="26:27">
      <c r="Z114711" s="190"/>
      <c r="AA114711" s="190"/>
    </row>
    <row r="114712" spans="26:27">
      <c r="Z114712" s="190"/>
      <c r="AA114712" s="190"/>
    </row>
    <row r="114713" spans="26:27">
      <c r="Z114713" s="190"/>
      <c r="AA114713" s="190"/>
    </row>
    <row r="114714" spans="26:27">
      <c r="Z114714" s="190"/>
      <c r="AA114714" s="190"/>
    </row>
    <row r="114715" spans="26:27">
      <c r="Z114715" s="190"/>
      <c r="AA114715" s="190"/>
    </row>
    <row r="114716" spans="26:27">
      <c r="Z114716" s="190"/>
      <c r="AA114716" s="190"/>
    </row>
    <row r="114717" spans="26:27">
      <c r="Z114717" s="190"/>
      <c r="AA114717" s="190"/>
    </row>
    <row r="114718" spans="26:27">
      <c r="Z114718" s="190"/>
      <c r="AA114718" s="190"/>
    </row>
    <row r="114719" spans="26:27">
      <c r="Z114719" s="190"/>
      <c r="AA114719" s="190"/>
    </row>
    <row r="114720" spans="26:27">
      <c r="Z114720" s="190"/>
      <c r="AA114720" s="190"/>
    </row>
    <row r="114721" spans="26:27">
      <c r="Z114721" s="190"/>
      <c r="AA114721" s="190"/>
    </row>
    <row r="114722" spans="26:27">
      <c r="Z114722" s="190"/>
      <c r="AA114722" s="190"/>
    </row>
    <row r="114723" spans="26:27">
      <c r="Z114723" s="190"/>
      <c r="AA114723" s="190"/>
    </row>
    <row r="114724" spans="26:27">
      <c r="Z114724" s="190"/>
      <c r="AA114724" s="190"/>
    </row>
    <row r="114725" spans="26:27">
      <c r="Z114725" s="190"/>
      <c r="AA114725" s="190"/>
    </row>
    <row r="114726" spans="26:27">
      <c r="Z114726" s="190"/>
      <c r="AA114726" s="190"/>
    </row>
    <row r="114727" spans="26:27">
      <c r="Z114727" s="190"/>
      <c r="AA114727" s="190"/>
    </row>
    <row r="114728" spans="26:27">
      <c r="Z114728" s="190"/>
      <c r="AA114728" s="190"/>
    </row>
    <row r="114729" spans="26:27">
      <c r="Z114729" s="190"/>
      <c r="AA114729" s="190"/>
    </row>
    <row r="114730" spans="26:27">
      <c r="Z114730" s="190"/>
      <c r="AA114730" s="190"/>
    </row>
    <row r="114731" spans="26:27">
      <c r="Z114731" s="190"/>
      <c r="AA114731" s="190"/>
    </row>
    <row r="114732" spans="26:27">
      <c r="Z114732" s="190"/>
      <c r="AA114732" s="190"/>
    </row>
    <row r="114733" spans="26:27">
      <c r="Z114733" s="190"/>
      <c r="AA114733" s="190"/>
    </row>
    <row r="114734" spans="26:27">
      <c r="Z114734" s="190"/>
      <c r="AA114734" s="190"/>
    </row>
    <row r="114735" spans="26:27">
      <c r="Z114735" s="190"/>
      <c r="AA114735" s="190"/>
    </row>
    <row r="114736" spans="26:27">
      <c r="Z114736" s="190"/>
      <c r="AA114736" s="190"/>
    </row>
    <row r="114737" spans="26:27">
      <c r="Z114737" s="190"/>
      <c r="AA114737" s="190"/>
    </row>
    <row r="114738" spans="26:27">
      <c r="Z114738" s="190"/>
      <c r="AA114738" s="190"/>
    </row>
    <row r="114739" spans="26:27">
      <c r="Z114739" s="190"/>
      <c r="AA114739" s="190"/>
    </row>
    <row r="114740" spans="26:27">
      <c r="Z114740" s="190"/>
      <c r="AA114740" s="190"/>
    </row>
    <row r="114741" spans="26:27">
      <c r="Z114741" s="190"/>
      <c r="AA114741" s="190"/>
    </row>
    <row r="114742" spans="26:27">
      <c r="Z114742" s="190"/>
      <c r="AA114742" s="190"/>
    </row>
    <row r="114743" spans="26:27">
      <c r="Z114743" s="190"/>
      <c r="AA114743" s="190"/>
    </row>
    <row r="114744" spans="26:27">
      <c r="Z114744" s="190"/>
      <c r="AA114744" s="190"/>
    </row>
    <row r="114745" spans="26:27">
      <c r="Z114745" s="190"/>
      <c r="AA114745" s="190"/>
    </row>
    <row r="114746" spans="26:27">
      <c r="Z114746" s="190"/>
      <c r="AA114746" s="190"/>
    </row>
    <row r="114747" spans="26:27">
      <c r="Z114747" s="190"/>
      <c r="AA114747" s="190"/>
    </row>
    <row r="114748" spans="26:27">
      <c r="Z114748" s="190"/>
      <c r="AA114748" s="190"/>
    </row>
    <row r="114749" spans="26:27">
      <c r="Z114749" s="190"/>
      <c r="AA114749" s="190"/>
    </row>
    <row r="114750" spans="26:27">
      <c r="Z114750" s="190"/>
      <c r="AA114750" s="190"/>
    </row>
    <row r="114751" spans="26:27">
      <c r="Z114751" s="190"/>
      <c r="AA114751" s="190"/>
    </row>
    <row r="114752" spans="26:27">
      <c r="Z114752" s="190"/>
      <c r="AA114752" s="190"/>
    </row>
    <row r="114753" spans="26:27">
      <c r="Z114753" s="190"/>
      <c r="AA114753" s="190"/>
    </row>
    <row r="114754" spans="26:27">
      <c r="Z114754" s="190"/>
      <c r="AA114754" s="190"/>
    </row>
    <row r="114755" spans="26:27">
      <c r="Z114755" s="190"/>
      <c r="AA114755" s="190"/>
    </row>
    <row r="114756" spans="26:27">
      <c r="Z114756" s="190"/>
      <c r="AA114756" s="190"/>
    </row>
    <row r="114757" spans="26:27">
      <c r="Z114757" s="190"/>
      <c r="AA114757" s="190"/>
    </row>
    <row r="114758" spans="26:27">
      <c r="Z114758" s="190"/>
      <c r="AA114758" s="190"/>
    </row>
    <row r="114759" spans="26:27">
      <c r="Z114759" s="190"/>
      <c r="AA114759" s="190"/>
    </row>
    <row r="114760" spans="26:27">
      <c r="Z114760" s="190"/>
      <c r="AA114760" s="190"/>
    </row>
    <row r="114761" spans="26:27">
      <c r="Z114761" s="190"/>
      <c r="AA114761" s="190"/>
    </row>
    <row r="114762" spans="26:27">
      <c r="Z114762" s="190"/>
      <c r="AA114762" s="190"/>
    </row>
    <row r="114763" spans="26:27">
      <c r="Z114763" s="190"/>
      <c r="AA114763" s="190"/>
    </row>
    <row r="114764" spans="26:27">
      <c r="Z114764" s="190"/>
      <c r="AA114764" s="190"/>
    </row>
    <row r="114765" spans="26:27">
      <c r="Z114765" s="190"/>
      <c r="AA114765" s="190"/>
    </row>
    <row r="114766" spans="26:27">
      <c r="Z114766" s="190"/>
      <c r="AA114766" s="190"/>
    </row>
    <row r="114767" spans="26:27">
      <c r="Z114767" s="190"/>
      <c r="AA114767" s="190"/>
    </row>
    <row r="114768" spans="26:27">
      <c r="Z114768" s="190"/>
      <c r="AA114768" s="190"/>
    </row>
    <row r="114769" spans="26:27">
      <c r="Z114769" s="190"/>
      <c r="AA114769" s="190"/>
    </row>
    <row r="114770" spans="26:27">
      <c r="Z114770" s="190"/>
      <c r="AA114770" s="190"/>
    </row>
    <row r="114771" spans="26:27">
      <c r="Z114771" s="190"/>
      <c r="AA114771" s="190"/>
    </row>
    <row r="114772" spans="26:27">
      <c r="Z114772" s="190"/>
      <c r="AA114772" s="190"/>
    </row>
    <row r="114773" spans="26:27">
      <c r="Z114773" s="190"/>
      <c r="AA114773" s="190"/>
    </row>
    <row r="114774" spans="26:27">
      <c r="Z114774" s="190"/>
      <c r="AA114774" s="190"/>
    </row>
    <row r="114775" spans="26:27">
      <c r="Z114775" s="190"/>
      <c r="AA114775" s="190"/>
    </row>
    <row r="114776" spans="26:27">
      <c r="Z114776" s="190"/>
      <c r="AA114776" s="190"/>
    </row>
    <row r="114777" spans="26:27">
      <c r="Z114777" s="190"/>
      <c r="AA114777" s="190"/>
    </row>
    <row r="114778" spans="26:27">
      <c r="Z114778" s="190"/>
      <c r="AA114778" s="190"/>
    </row>
    <row r="114779" spans="26:27">
      <c r="Z114779" s="190"/>
      <c r="AA114779" s="190"/>
    </row>
    <row r="114780" spans="26:27">
      <c r="Z114780" s="190"/>
      <c r="AA114780" s="190"/>
    </row>
    <row r="114781" spans="26:27">
      <c r="Z114781" s="190"/>
      <c r="AA114781" s="190"/>
    </row>
    <row r="114782" spans="26:27">
      <c r="Z114782" s="190"/>
      <c r="AA114782" s="190"/>
    </row>
    <row r="114783" spans="26:27">
      <c r="Z114783" s="190"/>
      <c r="AA114783" s="190"/>
    </row>
    <row r="114784" spans="26:27">
      <c r="Z114784" s="190"/>
      <c r="AA114784" s="190"/>
    </row>
    <row r="114785" spans="26:27">
      <c r="Z114785" s="190"/>
      <c r="AA114785" s="190"/>
    </row>
    <row r="114786" spans="26:27">
      <c r="Z114786" s="190"/>
      <c r="AA114786" s="190"/>
    </row>
    <row r="114787" spans="26:27">
      <c r="Z114787" s="190"/>
      <c r="AA114787" s="190"/>
    </row>
    <row r="114788" spans="26:27">
      <c r="Z114788" s="190"/>
      <c r="AA114788" s="190"/>
    </row>
    <row r="114789" spans="26:27">
      <c r="Z114789" s="190"/>
      <c r="AA114789" s="190"/>
    </row>
    <row r="114790" spans="26:27">
      <c r="Z114790" s="190"/>
      <c r="AA114790" s="190"/>
    </row>
    <row r="114791" spans="26:27">
      <c r="Z114791" s="190"/>
      <c r="AA114791" s="190"/>
    </row>
    <row r="114792" spans="26:27">
      <c r="Z114792" s="190"/>
      <c r="AA114792" s="190"/>
    </row>
    <row r="114793" spans="26:27">
      <c r="Z114793" s="190"/>
      <c r="AA114793" s="190"/>
    </row>
    <row r="114794" spans="26:27">
      <c r="Z114794" s="190"/>
      <c r="AA114794" s="190"/>
    </row>
    <row r="114795" spans="26:27">
      <c r="Z114795" s="190"/>
      <c r="AA114795" s="190"/>
    </row>
    <row r="114796" spans="26:27">
      <c r="Z114796" s="190"/>
      <c r="AA114796" s="190"/>
    </row>
    <row r="114797" spans="26:27">
      <c r="Z114797" s="190"/>
      <c r="AA114797" s="190"/>
    </row>
    <row r="114798" spans="26:27">
      <c r="Z114798" s="190"/>
      <c r="AA114798" s="190"/>
    </row>
    <row r="114799" spans="26:27">
      <c r="Z114799" s="190"/>
      <c r="AA114799" s="190"/>
    </row>
    <row r="114800" spans="26:27">
      <c r="Z114800" s="190"/>
      <c r="AA114800" s="190"/>
    </row>
    <row r="114801" spans="26:27">
      <c r="Z114801" s="190"/>
      <c r="AA114801" s="190"/>
    </row>
    <row r="114802" spans="26:27">
      <c r="Z114802" s="190"/>
      <c r="AA114802" s="190"/>
    </row>
    <row r="114803" spans="26:27">
      <c r="Z114803" s="190"/>
      <c r="AA114803" s="190"/>
    </row>
    <row r="114804" spans="26:27">
      <c r="Z114804" s="190"/>
      <c r="AA114804" s="190"/>
    </row>
    <row r="114805" spans="26:27">
      <c r="Z114805" s="190"/>
      <c r="AA114805" s="190"/>
    </row>
    <row r="114806" spans="26:27">
      <c r="Z114806" s="190"/>
      <c r="AA114806" s="190"/>
    </row>
    <row r="114807" spans="26:27">
      <c r="Z114807" s="190"/>
      <c r="AA114807" s="190"/>
    </row>
    <row r="114808" spans="26:27">
      <c r="Z114808" s="190"/>
      <c r="AA114808" s="190"/>
    </row>
    <row r="114809" spans="26:27">
      <c r="Z114809" s="190"/>
      <c r="AA114809" s="190"/>
    </row>
    <row r="114810" spans="26:27">
      <c r="Z114810" s="190"/>
      <c r="AA114810" s="190"/>
    </row>
    <row r="114811" spans="26:27">
      <c r="Z114811" s="190"/>
      <c r="AA114811" s="190"/>
    </row>
    <row r="114812" spans="26:27">
      <c r="Z114812" s="190"/>
      <c r="AA114812" s="190"/>
    </row>
    <row r="114813" spans="26:27">
      <c r="Z114813" s="190"/>
      <c r="AA114813" s="190"/>
    </row>
    <row r="114814" spans="26:27">
      <c r="Z114814" s="190"/>
      <c r="AA114814" s="190"/>
    </row>
    <row r="114815" spans="26:27">
      <c r="Z114815" s="190"/>
      <c r="AA114815" s="190"/>
    </row>
    <row r="114816" spans="26:27">
      <c r="Z114816" s="190"/>
      <c r="AA114816" s="190"/>
    </row>
    <row r="114817" spans="26:27">
      <c r="Z114817" s="190"/>
      <c r="AA114817" s="190"/>
    </row>
    <row r="114818" spans="26:27">
      <c r="Z114818" s="190"/>
      <c r="AA114818" s="190"/>
    </row>
    <row r="114819" spans="26:27">
      <c r="Z114819" s="190"/>
      <c r="AA114819" s="190"/>
    </row>
    <row r="114820" spans="26:27">
      <c r="Z114820" s="190"/>
      <c r="AA114820" s="190"/>
    </row>
    <row r="114821" spans="26:27">
      <c r="Z114821" s="190"/>
      <c r="AA114821" s="190"/>
    </row>
    <row r="114822" spans="26:27">
      <c r="Z114822" s="190"/>
      <c r="AA114822" s="190"/>
    </row>
    <row r="114823" spans="26:27">
      <c r="Z114823" s="190"/>
      <c r="AA114823" s="190"/>
    </row>
    <row r="114824" spans="26:27">
      <c r="Z114824" s="190"/>
      <c r="AA114824" s="190"/>
    </row>
    <row r="114825" spans="26:27">
      <c r="Z114825" s="190"/>
      <c r="AA114825" s="190"/>
    </row>
    <row r="114826" spans="26:27">
      <c r="Z114826" s="190"/>
      <c r="AA114826" s="190"/>
    </row>
    <row r="114827" spans="26:27">
      <c r="Z114827" s="190"/>
      <c r="AA114827" s="190"/>
    </row>
    <row r="114828" spans="26:27">
      <c r="Z114828" s="190"/>
      <c r="AA114828" s="190"/>
    </row>
    <row r="114829" spans="26:27">
      <c r="Z114829" s="190"/>
      <c r="AA114829" s="190"/>
    </row>
    <row r="114830" spans="26:27">
      <c r="Z114830" s="190"/>
      <c r="AA114830" s="190"/>
    </row>
    <row r="114831" spans="26:27">
      <c r="Z114831" s="190"/>
      <c r="AA114831" s="190"/>
    </row>
    <row r="114832" spans="26:27">
      <c r="Z114832" s="190"/>
      <c r="AA114832" s="190"/>
    </row>
    <row r="114833" spans="26:27">
      <c r="Z114833" s="190"/>
      <c r="AA114833" s="190"/>
    </row>
    <row r="114834" spans="26:27">
      <c r="Z114834" s="190"/>
      <c r="AA114834" s="190"/>
    </row>
    <row r="114835" spans="26:27">
      <c r="Z114835" s="190"/>
      <c r="AA114835" s="190"/>
    </row>
    <row r="114836" spans="26:27">
      <c r="Z114836" s="190"/>
      <c r="AA114836" s="190"/>
    </row>
    <row r="114837" spans="26:27">
      <c r="Z114837" s="190"/>
      <c r="AA114837" s="190"/>
    </row>
    <row r="114838" spans="26:27">
      <c r="Z114838" s="190"/>
      <c r="AA114838" s="190"/>
    </row>
    <row r="114839" spans="26:27">
      <c r="Z114839" s="190"/>
      <c r="AA114839" s="190"/>
    </row>
    <row r="114840" spans="26:27">
      <c r="Z114840" s="190"/>
      <c r="AA114840" s="190"/>
    </row>
    <row r="114841" spans="26:27">
      <c r="Z114841" s="190"/>
      <c r="AA114841" s="190"/>
    </row>
    <row r="114842" spans="26:27">
      <c r="Z114842" s="190"/>
      <c r="AA114842" s="190"/>
    </row>
    <row r="114843" spans="26:27">
      <c r="Z114843" s="190"/>
      <c r="AA114843" s="190"/>
    </row>
    <row r="114844" spans="26:27">
      <c r="Z114844" s="190"/>
      <c r="AA114844" s="190"/>
    </row>
    <row r="114845" spans="26:27">
      <c r="Z114845" s="190"/>
      <c r="AA114845" s="190"/>
    </row>
    <row r="114846" spans="26:27">
      <c r="Z114846" s="190"/>
      <c r="AA114846" s="190"/>
    </row>
    <row r="114847" spans="26:27">
      <c r="Z114847" s="190"/>
      <c r="AA114847" s="190"/>
    </row>
    <row r="114848" spans="26:27">
      <c r="Z114848" s="190"/>
      <c r="AA114848" s="190"/>
    </row>
    <row r="114849" spans="26:27">
      <c r="Z114849" s="190"/>
      <c r="AA114849" s="190"/>
    </row>
    <row r="114850" spans="26:27">
      <c r="Z114850" s="190"/>
      <c r="AA114850" s="190"/>
    </row>
    <row r="114851" spans="26:27">
      <c r="Z114851" s="190"/>
      <c r="AA114851" s="190"/>
    </row>
    <row r="114852" spans="26:27">
      <c r="Z114852" s="190"/>
      <c r="AA114852" s="190"/>
    </row>
    <row r="114853" spans="26:27">
      <c r="Z114853" s="190"/>
      <c r="AA114853" s="190"/>
    </row>
    <row r="114854" spans="26:27">
      <c r="Z114854" s="190"/>
      <c r="AA114854" s="190"/>
    </row>
    <row r="114855" spans="26:27">
      <c r="Z114855" s="190"/>
      <c r="AA114855" s="190"/>
    </row>
    <row r="114856" spans="26:27">
      <c r="Z114856" s="190"/>
      <c r="AA114856" s="190"/>
    </row>
    <row r="114857" spans="26:27">
      <c r="Z114857" s="190"/>
      <c r="AA114857" s="190"/>
    </row>
    <row r="114858" spans="26:27">
      <c r="Z114858" s="190"/>
      <c r="AA114858" s="190"/>
    </row>
    <row r="114859" spans="26:27">
      <c r="Z114859" s="190"/>
      <c r="AA114859" s="190"/>
    </row>
    <row r="114860" spans="26:27">
      <c r="Z114860" s="190"/>
      <c r="AA114860" s="190"/>
    </row>
    <row r="114861" spans="26:27">
      <c r="Z114861" s="190"/>
      <c r="AA114861" s="190"/>
    </row>
    <row r="114862" spans="26:27">
      <c r="Z114862" s="190"/>
      <c r="AA114862" s="190"/>
    </row>
    <row r="114863" spans="26:27">
      <c r="Z114863" s="190"/>
      <c r="AA114863" s="190"/>
    </row>
    <row r="114864" spans="26:27">
      <c r="Z114864" s="190"/>
      <c r="AA114864" s="190"/>
    </row>
    <row r="114865" spans="26:27">
      <c r="Z114865" s="190"/>
      <c r="AA114865" s="190"/>
    </row>
    <row r="114866" spans="26:27">
      <c r="Z114866" s="190"/>
      <c r="AA114866" s="190"/>
    </row>
    <row r="114867" spans="26:27">
      <c r="Z114867" s="190"/>
      <c r="AA114867" s="190"/>
    </row>
    <row r="114868" spans="26:27">
      <c r="Z114868" s="190"/>
      <c r="AA114868" s="190"/>
    </row>
    <row r="114869" spans="26:27">
      <c r="Z114869" s="190"/>
      <c r="AA114869" s="190"/>
    </row>
    <row r="114870" spans="26:27">
      <c r="Z114870" s="190"/>
      <c r="AA114870" s="190"/>
    </row>
    <row r="114871" spans="26:27">
      <c r="Z114871" s="190"/>
      <c r="AA114871" s="190"/>
    </row>
    <row r="114872" spans="26:27">
      <c r="Z114872" s="190"/>
      <c r="AA114872" s="190"/>
    </row>
    <row r="114873" spans="26:27">
      <c r="Z114873" s="190"/>
      <c r="AA114873" s="190"/>
    </row>
    <row r="114874" spans="26:27">
      <c r="Z114874" s="190"/>
      <c r="AA114874" s="190"/>
    </row>
    <row r="114875" spans="26:27">
      <c r="Z114875" s="190"/>
      <c r="AA114875" s="190"/>
    </row>
    <row r="114876" spans="26:27">
      <c r="Z114876" s="190"/>
      <c r="AA114876" s="190"/>
    </row>
    <row r="114877" spans="26:27">
      <c r="Z114877" s="190"/>
      <c r="AA114877" s="190"/>
    </row>
    <row r="114878" spans="26:27">
      <c r="Z114878" s="190"/>
      <c r="AA114878" s="190"/>
    </row>
    <row r="114879" spans="26:27">
      <c r="Z114879" s="190"/>
      <c r="AA114879" s="190"/>
    </row>
    <row r="114880" spans="26:27">
      <c r="Z114880" s="190"/>
      <c r="AA114880" s="190"/>
    </row>
    <row r="114881" spans="26:27">
      <c r="Z114881" s="190"/>
      <c r="AA114881" s="190"/>
    </row>
    <row r="114882" spans="26:27">
      <c r="Z114882" s="190"/>
      <c r="AA114882" s="190"/>
    </row>
    <row r="114883" spans="26:27">
      <c r="Z114883" s="190"/>
      <c r="AA114883" s="190"/>
    </row>
    <row r="114884" spans="26:27">
      <c r="Z114884" s="190"/>
      <c r="AA114884" s="190"/>
    </row>
    <row r="114885" spans="26:27">
      <c r="Z114885" s="190"/>
      <c r="AA114885" s="190"/>
    </row>
    <row r="114886" spans="26:27">
      <c r="Z114886" s="190"/>
      <c r="AA114886" s="190"/>
    </row>
    <row r="114887" spans="26:27">
      <c r="Z114887" s="190"/>
      <c r="AA114887" s="190"/>
    </row>
    <row r="114888" spans="26:27">
      <c r="Z114888" s="190"/>
      <c r="AA114888" s="190"/>
    </row>
    <row r="114889" spans="26:27">
      <c r="Z114889" s="190"/>
      <c r="AA114889" s="190"/>
    </row>
    <row r="114890" spans="26:27">
      <c r="Z114890" s="190"/>
      <c r="AA114890" s="190"/>
    </row>
    <row r="114891" spans="26:27">
      <c r="Z114891" s="190"/>
      <c r="AA114891" s="190"/>
    </row>
    <row r="114892" spans="26:27">
      <c r="Z114892" s="190"/>
      <c r="AA114892" s="190"/>
    </row>
    <row r="114893" spans="26:27">
      <c r="Z114893" s="190"/>
      <c r="AA114893" s="190"/>
    </row>
    <row r="114894" spans="26:27">
      <c r="Z114894" s="190"/>
      <c r="AA114894" s="190"/>
    </row>
    <row r="114895" spans="26:27">
      <c r="Z114895" s="190"/>
      <c r="AA114895" s="190"/>
    </row>
    <row r="114896" spans="26:27">
      <c r="Z114896" s="190"/>
      <c r="AA114896" s="190"/>
    </row>
    <row r="114897" spans="26:27">
      <c r="Z114897" s="190"/>
      <c r="AA114897" s="190"/>
    </row>
    <row r="114898" spans="26:27">
      <c r="Z114898" s="190"/>
      <c r="AA114898" s="190"/>
    </row>
    <row r="114899" spans="26:27">
      <c r="Z114899" s="190"/>
      <c r="AA114899" s="190"/>
    </row>
    <row r="114900" spans="26:27">
      <c r="Z114900" s="190"/>
      <c r="AA114900" s="190"/>
    </row>
    <row r="114901" spans="26:27">
      <c r="Z114901" s="190"/>
      <c r="AA114901" s="190"/>
    </row>
    <row r="114902" spans="26:27">
      <c r="Z114902" s="190"/>
      <c r="AA114902" s="190"/>
    </row>
    <row r="114903" spans="26:27">
      <c r="Z114903" s="190"/>
      <c r="AA114903" s="190"/>
    </row>
    <row r="114904" spans="26:27">
      <c r="Z114904" s="190"/>
      <c r="AA114904" s="190"/>
    </row>
    <row r="114905" spans="26:27">
      <c r="Z114905" s="190"/>
      <c r="AA114905" s="190"/>
    </row>
    <row r="114906" spans="26:27">
      <c r="Z114906" s="190"/>
      <c r="AA114906" s="190"/>
    </row>
    <row r="114907" spans="26:27">
      <c r="Z114907" s="190"/>
      <c r="AA114907" s="190"/>
    </row>
    <row r="114908" spans="26:27">
      <c r="Z114908" s="190"/>
      <c r="AA114908" s="190"/>
    </row>
    <row r="114909" spans="26:27">
      <c r="Z114909" s="190"/>
      <c r="AA114909" s="190"/>
    </row>
    <row r="114910" spans="26:27">
      <c r="Z114910" s="190"/>
      <c r="AA114910" s="190"/>
    </row>
    <row r="114911" spans="26:27">
      <c r="Z114911" s="190"/>
      <c r="AA114911" s="190"/>
    </row>
    <row r="114912" spans="26:27">
      <c r="Z114912" s="190"/>
      <c r="AA114912" s="190"/>
    </row>
    <row r="114913" spans="26:27">
      <c r="Z114913" s="190"/>
      <c r="AA114913" s="190"/>
    </row>
    <row r="114914" spans="26:27">
      <c r="Z114914" s="190"/>
      <c r="AA114914" s="190"/>
    </row>
    <row r="114915" spans="26:27">
      <c r="Z114915" s="190"/>
      <c r="AA114915" s="190"/>
    </row>
    <row r="114916" spans="26:27">
      <c r="Z114916" s="190"/>
      <c r="AA114916" s="190"/>
    </row>
    <row r="114917" spans="26:27">
      <c r="Z114917" s="190"/>
      <c r="AA114917" s="190"/>
    </row>
    <row r="114918" spans="26:27">
      <c r="Z114918" s="190"/>
      <c r="AA114918" s="190"/>
    </row>
    <row r="114919" spans="26:27">
      <c r="Z114919" s="190"/>
      <c r="AA114919" s="190"/>
    </row>
    <row r="114920" spans="26:27">
      <c r="Z114920" s="190"/>
      <c r="AA114920" s="190"/>
    </row>
    <row r="114921" spans="26:27">
      <c r="Z114921" s="190"/>
      <c r="AA114921" s="190"/>
    </row>
    <row r="114922" spans="26:27">
      <c r="Z114922" s="190"/>
      <c r="AA114922" s="190"/>
    </row>
    <row r="114923" spans="26:27">
      <c r="Z114923" s="190"/>
      <c r="AA114923" s="190"/>
    </row>
    <row r="114924" spans="26:27">
      <c r="Z114924" s="190"/>
      <c r="AA114924" s="190"/>
    </row>
    <row r="114925" spans="26:27">
      <c r="Z114925" s="190"/>
      <c r="AA114925" s="190"/>
    </row>
    <row r="114926" spans="26:27">
      <c r="Z114926" s="190"/>
      <c r="AA114926" s="190"/>
    </row>
    <row r="114927" spans="26:27">
      <c r="Z114927" s="190"/>
      <c r="AA114927" s="190"/>
    </row>
    <row r="114928" spans="26:27">
      <c r="Z114928" s="190"/>
      <c r="AA114928" s="190"/>
    </row>
    <row r="114929" spans="26:27">
      <c r="Z114929" s="190"/>
      <c r="AA114929" s="190"/>
    </row>
    <row r="114930" spans="26:27">
      <c r="Z114930" s="190"/>
      <c r="AA114930" s="190"/>
    </row>
    <row r="114931" spans="26:27">
      <c r="Z114931" s="190"/>
      <c r="AA114931" s="190"/>
    </row>
    <row r="114932" spans="26:27">
      <c r="Z114932" s="190"/>
      <c r="AA114932" s="190"/>
    </row>
    <row r="114933" spans="26:27">
      <c r="Z114933" s="190"/>
      <c r="AA114933" s="190"/>
    </row>
    <row r="114934" spans="26:27">
      <c r="Z114934" s="190"/>
      <c r="AA114934" s="190"/>
    </row>
    <row r="114935" spans="26:27">
      <c r="Z114935" s="190"/>
      <c r="AA114935" s="190"/>
    </row>
    <row r="114936" spans="26:27">
      <c r="Z114936" s="190"/>
      <c r="AA114936" s="190"/>
    </row>
    <row r="114937" spans="26:27">
      <c r="Z114937" s="190"/>
      <c r="AA114937" s="190"/>
    </row>
    <row r="114938" spans="26:27">
      <c r="Z114938" s="190"/>
      <c r="AA114938" s="190"/>
    </row>
    <row r="114939" spans="26:27">
      <c r="Z114939" s="190"/>
      <c r="AA114939" s="190"/>
    </row>
    <row r="114940" spans="26:27">
      <c r="Z114940" s="190"/>
      <c r="AA114940" s="190"/>
    </row>
    <row r="114941" spans="26:27">
      <c r="Z114941" s="190"/>
      <c r="AA114941" s="190"/>
    </row>
    <row r="114942" spans="26:27">
      <c r="Z114942" s="190"/>
      <c r="AA114942" s="190"/>
    </row>
    <row r="114943" spans="26:27">
      <c r="Z114943" s="190"/>
      <c r="AA114943" s="190"/>
    </row>
    <row r="114944" spans="26:27">
      <c r="Z114944" s="190"/>
      <c r="AA114944" s="190"/>
    </row>
    <row r="114945" spans="26:27">
      <c r="Z114945" s="190"/>
      <c r="AA114945" s="190"/>
    </row>
    <row r="114946" spans="26:27">
      <c r="Z114946" s="190"/>
      <c r="AA114946" s="190"/>
    </row>
    <row r="114947" spans="26:27">
      <c r="Z114947" s="190"/>
      <c r="AA114947" s="190"/>
    </row>
    <row r="114948" spans="26:27">
      <c r="Z114948" s="190"/>
      <c r="AA114948" s="190"/>
    </row>
    <row r="114949" spans="26:27">
      <c r="Z114949" s="190"/>
      <c r="AA114949" s="190"/>
    </row>
    <row r="114950" spans="26:27">
      <c r="Z114950" s="190"/>
      <c r="AA114950" s="190"/>
    </row>
    <row r="114951" spans="26:27">
      <c r="Z114951" s="190"/>
      <c r="AA114951" s="190"/>
    </row>
    <row r="114952" spans="26:27">
      <c r="Z114952" s="190"/>
      <c r="AA114952" s="190"/>
    </row>
    <row r="114953" spans="26:27">
      <c r="Z114953" s="190"/>
      <c r="AA114953" s="190"/>
    </row>
    <row r="114954" spans="26:27">
      <c r="Z114954" s="190"/>
      <c r="AA114954" s="190"/>
    </row>
    <row r="114955" spans="26:27">
      <c r="Z114955" s="190"/>
      <c r="AA114955" s="190"/>
    </row>
    <row r="114956" spans="26:27">
      <c r="Z114956" s="190"/>
      <c r="AA114956" s="190"/>
    </row>
    <row r="114957" spans="26:27">
      <c r="Z114957" s="190"/>
      <c r="AA114957" s="190"/>
    </row>
    <row r="114958" spans="26:27">
      <c r="Z114958" s="190"/>
      <c r="AA114958" s="190"/>
    </row>
    <row r="114959" spans="26:27">
      <c r="Z114959" s="190"/>
      <c r="AA114959" s="190"/>
    </row>
    <row r="114960" spans="26:27">
      <c r="Z114960" s="190"/>
      <c r="AA114960" s="190"/>
    </row>
    <row r="114961" spans="26:27">
      <c r="Z114961" s="190"/>
      <c r="AA114961" s="190"/>
    </row>
    <row r="114962" spans="26:27">
      <c r="Z114962" s="190"/>
      <c r="AA114962" s="190"/>
    </row>
    <row r="114963" spans="26:27">
      <c r="Z114963" s="190"/>
      <c r="AA114963" s="190"/>
    </row>
    <row r="114964" spans="26:27">
      <c r="Z114964" s="190"/>
      <c r="AA114964" s="190"/>
    </row>
    <row r="114965" spans="26:27">
      <c r="Z114965" s="190"/>
      <c r="AA114965" s="190"/>
    </row>
    <row r="114966" spans="26:27">
      <c r="Z114966" s="190"/>
      <c r="AA114966" s="190"/>
    </row>
    <row r="114967" spans="26:27">
      <c r="Z114967" s="190"/>
      <c r="AA114967" s="190"/>
    </row>
    <row r="114968" spans="26:27">
      <c r="Z114968" s="190"/>
      <c r="AA114968" s="190"/>
    </row>
    <row r="114969" spans="26:27">
      <c r="Z114969" s="190"/>
      <c r="AA114969" s="190"/>
    </row>
    <row r="114970" spans="26:27">
      <c r="Z114970" s="190"/>
      <c r="AA114970" s="190"/>
    </row>
    <row r="114971" spans="26:27">
      <c r="Z114971" s="190"/>
      <c r="AA114971" s="190"/>
    </row>
    <row r="114972" spans="26:27">
      <c r="Z114972" s="190"/>
      <c r="AA114972" s="190"/>
    </row>
    <row r="114973" spans="26:27">
      <c r="Z114973" s="190"/>
      <c r="AA114973" s="190"/>
    </row>
    <row r="114974" spans="26:27">
      <c r="Z114974" s="190"/>
      <c r="AA114974" s="190"/>
    </row>
    <row r="114975" spans="26:27">
      <c r="Z114975" s="190"/>
      <c r="AA114975" s="190"/>
    </row>
    <row r="114976" spans="26:27">
      <c r="Z114976" s="190"/>
      <c r="AA114976" s="190"/>
    </row>
    <row r="114977" spans="26:27">
      <c r="Z114977" s="190"/>
      <c r="AA114977" s="190"/>
    </row>
    <row r="114978" spans="26:27">
      <c r="Z114978" s="190"/>
      <c r="AA114978" s="190"/>
    </row>
    <row r="114979" spans="26:27">
      <c r="Z114979" s="190"/>
      <c r="AA114979" s="190"/>
    </row>
    <row r="114980" spans="26:27">
      <c r="Z114980" s="190"/>
      <c r="AA114980" s="190"/>
    </row>
    <row r="114981" spans="26:27">
      <c r="Z114981" s="190"/>
      <c r="AA114981" s="190"/>
    </row>
    <row r="114982" spans="26:27">
      <c r="Z114982" s="190"/>
      <c r="AA114982" s="190"/>
    </row>
    <row r="114983" spans="26:27">
      <c r="Z114983" s="190"/>
      <c r="AA114983" s="190"/>
    </row>
    <row r="114984" spans="26:27">
      <c r="Z114984" s="190"/>
      <c r="AA114984" s="190"/>
    </row>
    <row r="114985" spans="26:27">
      <c r="Z114985" s="190"/>
      <c r="AA114985" s="190"/>
    </row>
    <row r="114986" spans="26:27">
      <c r="Z114986" s="190"/>
      <c r="AA114986" s="190"/>
    </row>
    <row r="114987" spans="26:27">
      <c r="Z114987" s="190"/>
      <c r="AA114987" s="190"/>
    </row>
    <row r="114988" spans="26:27">
      <c r="Z114988" s="190"/>
      <c r="AA114988" s="190"/>
    </row>
    <row r="114989" spans="26:27">
      <c r="Z114989" s="190"/>
      <c r="AA114989" s="190"/>
    </row>
    <row r="114990" spans="26:27">
      <c r="Z114990" s="190"/>
      <c r="AA114990" s="190"/>
    </row>
    <row r="114991" spans="26:27">
      <c r="Z114991" s="190"/>
      <c r="AA114991" s="190"/>
    </row>
    <row r="114992" spans="26:27">
      <c r="Z114992" s="190"/>
      <c r="AA114992" s="190"/>
    </row>
    <row r="114993" spans="26:27">
      <c r="Z114993" s="190"/>
      <c r="AA114993" s="190"/>
    </row>
    <row r="114994" spans="26:27">
      <c r="Z114994" s="190"/>
      <c r="AA114994" s="190"/>
    </row>
    <row r="114995" spans="26:27">
      <c r="Z114995" s="190"/>
      <c r="AA114995" s="190"/>
    </row>
    <row r="114996" spans="26:27">
      <c r="Z114996" s="190"/>
      <c r="AA114996" s="190"/>
    </row>
    <row r="114997" spans="26:27">
      <c r="Z114997" s="190"/>
      <c r="AA114997" s="190"/>
    </row>
    <row r="114998" spans="26:27">
      <c r="Z114998" s="190"/>
      <c r="AA114998" s="190"/>
    </row>
    <row r="114999" spans="26:27">
      <c r="Z114999" s="190"/>
      <c r="AA114999" s="190"/>
    </row>
    <row r="115000" spans="26:27">
      <c r="Z115000" s="190"/>
      <c r="AA115000" s="190"/>
    </row>
    <row r="115001" spans="26:27">
      <c r="Z115001" s="190"/>
      <c r="AA115001" s="190"/>
    </row>
    <row r="115002" spans="26:27">
      <c r="Z115002" s="190"/>
      <c r="AA115002" s="190"/>
    </row>
    <row r="115003" spans="26:27">
      <c r="Z115003" s="190"/>
      <c r="AA115003" s="190"/>
    </row>
    <row r="115004" spans="26:27">
      <c r="Z115004" s="190"/>
      <c r="AA115004" s="190"/>
    </row>
    <row r="115005" spans="26:27">
      <c r="Z115005" s="190"/>
      <c r="AA115005" s="190"/>
    </row>
    <row r="115006" spans="26:27">
      <c r="Z115006" s="190"/>
      <c r="AA115006" s="190"/>
    </row>
    <row r="115007" spans="26:27">
      <c r="Z115007" s="190"/>
      <c r="AA115007" s="190"/>
    </row>
    <row r="115008" spans="26:27">
      <c r="Z115008" s="190"/>
      <c r="AA115008" s="190"/>
    </row>
    <row r="115009" spans="26:27">
      <c r="Z115009" s="190"/>
      <c r="AA115009" s="190"/>
    </row>
    <row r="115010" spans="26:27">
      <c r="Z115010" s="190"/>
      <c r="AA115010" s="190"/>
    </row>
    <row r="115011" spans="26:27">
      <c r="Z115011" s="190"/>
      <c r="AA115011" s="190"/>
    </row>
    <row r="115012" spans="26:27">
      <c r="Z115012" s="190"/>
      <c r="AA115012" s="190"/>
    </row>
    <row r="115013" spans="26:27">
      <c r="Z115013" s="190"/>
      <c r="AA115013" s="190"/>
    </row>
    <row r="115014" spans="26:27">
      <c r="Z115014" s="190"/>
      <c r="AA115014" s="190"/>
    </row>
    <row r="115015" spans="26:27">
      <c r="Z115015" s="190"/>
      <c r="AA115015" s="190"/>
    </row>
    <row r="115016" spans="26:27">
      <c r="Z115016" s="190"/>
      <c r="AA115016" s="190"/>
    </row>
    <row r="115017" spans="26:27">
      <c r="Z115017" s="190"/>
      <c r="AA115017" s="190"/>
    </row>
    <row r="115018" spans="26:27">
      <c r="Z115018" s="190"/>
      <c r="AA115018" s="190"/>
    </row>
    <row r="115019" spans="26:27">
      <c r="Z115019" s="190"/>
      <c r="AA115019" s="190"/>
    </row>
    <row r="115020" spans="26:27">
      <c r="Z115020" s="190"/>
      <c r="AA115020" s="190"/>
    </row>
    <row r="115021" spans="26:27">
      <c r="Z115021" s="190"/>
      <c r="AA115021" s="190"/>
    </row>
    <row r="115022" spans="26:27">
      <c r="Z115022" s="190"/>
      <c r="AA115022" s="190"/>
    </row>
    <row r="115023" spans="26:27">
      <c r="Z115023" s="190"/>
      <c r="AA115023" s="190"/>
    </row>
    <row r="115024" spans="26:27">
      <c r="Z115024" s="190"/>
      <c r="AA115024" s="190"/>
    </row>
    <row r="115025" spans="26:27">
      <c r="Z115025" s="190"/>
      <c r="AA115025" s="190"/>
    </row>
    <row r="115026" spans="26:27">
      <c r="Z115026" s="190"/>
      <c r="AA115026" s="190"/>
    </row>
    <row r="115027" spans="26:27">
      <c r="Z115027" s="190"/>
      <c r="AA115027" s="190"/>
    </row>
    <row r="115028" spans="26:27">
      <c r="Z115028" s="190"/>
      <c r="AA115028" s="190"/>
    </row>
    <row r="115029" spans="26:27">
      <c r="Z115029" s="190"/>
      <c r="AA115029" s="190"/>
    </row>
    <row r="115030" spans="26:27">
      <c r="Z115030" s="190"/>
      <c r="AA115030" s="190"/>
    </row>
    <row r="115031" spans="26:27">
      <c r="Z115031" s="190"/>
      <c r="AA115031" s="190"/>
    </row>
    <row r="115032" spans="26:27">
      <c r="Z115032" s="190"/>
      <c r="AA115032" s="190"/>
    </row>
    <row r="115033" spans="26:27">
      <c r="Z115033" s="190"/>
      <c r="AA115033" s="190"/>
    </row>
    <row r="115034" spans="26:27">
      <c r="Z115034" s="190"/>
      <c r="AA115034" s="190"/>
    </row>
    <row r="115035" spans="26:27">
      <c r="Z115035" s="190"/>
      <c r="AA115035" s="190"/>
    </row>
    <row r="115036" spans="26:27">
      <c r="Z115036" s="190"/>
      <c r="AA115036" s="190"/>
    </row>
    <row r="115037" spans="26:27">
      <c r="Z115037" s="190"/>
      <c r="AA115037" s="190"/>
    </row>
    <row r="115038" spans="26:27">
      <c r="Z115038" s="190"/>
      <c r="AA115038" s="190"/>
    </row>
    <row r="115039" spans="26:27">
      <c r="Z115039" s="190"/>
      <c r="AA115039" s="190"/>
    </row>
    <row r="115040" spans="26:27">
      <c r="Z115040" s="190"/>
      <c r="AA115040" s="190"/>
    </row>
    <row r="115041" spans="26:27">
      <c r="Z115041" s="190"/>
      <c r="AA115041" s="190"/>
    </row>
    <row r="115042" spans="26:27">
      <c r="Z115042" s="190"/>
      <c r="AA115042" s="190"/>
    </row>
    <row r="115043" spans="26:27">
      <c r="Z115043" s="190"/>
      <c r="AA115043" s="190"/>
    </row>
    <row r="115044" spans="26:27">
      <c r="Z115044" s="190"/>
      <c r="AA115044" s="190"/>
    </row>
    <row r="115045" spans="26:27">
      <c r="Z115045" s="190"/>
      <c r="AA115045" s="190"/>
    </row>
    <row r="115046" spans="26:27">
      <c r="Z115046" s="190"/>
      <c r="AA115046" s="190"/>
    </row>
    <row r="115047" spans="26:27">
      <c r="Z115047" s="190"/>
      <c r="AA115047" s="190"/>
    </row>
    <row r="115048" spans="26:27">
      <c r="Z115048" s="190"/>
      <c r="AA115048" s="190"/>
    </row>
    <row r="115049" spans="26:27">
      <c r="Z115049" s="190"/>
      <c r="AA115049" s="190"/>
    </row>
    <row r="115050" spans="26:27">
      <c r="Z115050" s="190"/>
      <c r="AA115050" s="190"/>
    </row>
    <row r="115051" spans="26:27">
      <c r="Z115051" s="190"/>
      <c r="AA115051" s="190"/>
    </row>
    <row r="115052" spans="26:27">
      <c r="Z115052" s="190"/>
      <c r="AA115052" s="190"/>
    </row>
    <row r="115053" spans="26:27">
      <c r="Z115053" s="190"/>
      <c r="AA115053" s="190"/>
    </row>
    <row r="115054" spans="26:27">
      <c r="Z115054" s="190"/>
      <c r="AA115054" s="190"/>
    </row>
    <row r="115055" spans="26:27">
      <c r="Z115055" s="190"/>
      <c r="AA115055" s="190"/>
    </row>
    <row r="115056" spans="26:27">
      <c r="Z115056" s="190"/>
      <c r="AA115056" s="190"/>
    </row>
    <row r="115057" spans="26:27">
      <c r="Z115057" s="190"/>
      <c r="AA115057" s="190"/>
    </row>
    <row r="115058" spans="26:27">
      <c r="Z115058" s="190"/>
      <c r="AA115058" s="190"/>
    </row>
    <row r="115059" spans="26:27">
      <c r="Z115059" s="190"/>
      <c r="AA115059" s="190"/>
    </row>
    <row r="115060" spans="26:27">
      <c r="Z115060" s="190"/>
      <c r="AA115060" s="190"/>
    </row>
    <row r="115061" spans="26:27">
      <c r="Z115061" s="190"/>
      <c r="AA115061" s="190"/>
    </row>
    <row r="115062" spans="26:27">
      <c r="Z115062" s="190"/>
      <c r="AA115062" s="190"/>
    </row>
    <row r="115063" spans="26:27">
      <c r="Z115063" s="190"/>
      <c r="AA115063" s="190"/>
    </row>
    <row r="115064" spans="26:27">
      <c r="Z115064" s="190"/>
      <c r="AA115064" s="190"/>
    </row>
    <row r="115065" spans="26:27">
      <c r="Z115065" s="190"/>
      <c r="AA115065" s="190"/>
    </row>
    <row r="115066" spans="26:27">
      <c r="Z115066" s="190"/>
      <c r="AA115066" s="190"/>
    </row>
    <row r="115067" spans="26:27">
      <c r="Z115067" s="190"/>
      <c r="AA115067" s="190"/>
    </row>
    <row r="115068" spans="26:27">
      <c r="Z115068" s="190"/>
      <c r="AA115068" s="190"/>
    </row>
    <row r="115069" spans="26:27">
      <c r="Z115069" s="190"/>
      <c r="AA115069" s="190"/>
    </row>
    <row r="115070" spans="26:27">
      <c r="Z115070" s="190"/>
      <c r="AA115070" s="190"/>
    </row>
    <row r="115071" spans="26:27">
      <c r="Z115071" s="190"/>
      <c r="AA115071" s="190"/>
    </row>
    <row r="115072" spans="26:27">
      <c r="Z115072" s="190"/>
      <c r="AA115072" s="190"/>
    </row>
    <row r="115073" spans="26:27">
      <c r="Z115073" s="190"/>
      <c r="AA115073" s="190"/>
    </row>
    <row r="115074" spans="26:27">
      <c r="Z115074" s="190"/>
      <c r="AA115074" s="190"/>
    </row>
    <row r="115075" spans="26:27">
      <c r="Z115075" s="190"/>
      <c r="AA115075" s="190"/>
    </row>
    <row r="115076" spans="26:27">
      <c r="Z115076" s="190"/>
      <c r="AA115076" s="190"/>
    </row>
    <row r="115077" spans="26:27">
      <c r="Z115077" s="190"/>
      <c r="AA115077" s="190"/>
    </row>
    <row r="115078" spans="26:27">
      <c r="Z115078" s="190"/>
      <c r="AA115078" s="190"/>
    </row>
    <row r="115079" spans="26:27">
      <c r="Z115079" s="190"/>
      <c r="AA115079" s="190"/>
    </row>
    <row r="115080" spans="26:27">
      <c r="Z115080" s="190"/>
      <c r="AA115080" s="190"/>
    </row>
    <row r="115081" spans="26:27">
      <c r="Z115081" s="190"/>
      <c r="AA115081" s="190"/>
    </row>
    <row r="115082" spans="26:27">
      <c r="Z115082" s="190"/>
      <c r="AA115082" s="190"/>
    </row>
    <row r="115083" spans="26:27">
      <c r="Z115083" s="190"/>
      <c r="AA115083" s="190"/>
    </row>
    <row r="115084" spans="26:27">
      <c r="Z115084" s="190"/>
      <c r="AA115084" s="190"/>
    </row>
    <row r="115085" spans="26:27">
      <c r="Z115085" s="190"/>
      <c r="AA115085" s="190"/>
    </row>
    <row r="115086" spans="26:27">
      <c r="Z115086" s="190"/>
      <c r="AA115086" s="190"/>
    </row>
    <row r="115087" spans="26:27">
      <c r="Z115087" s="190"/>
      <c r="AA115087" s="190"/>
    </row>
    <row r="115088" spans="26:27">
      <c r="Z115088" s="190"/>
      <c r="AA115088" s="190"/>
    </row>
    <row r="115089" spans="26:27">
      <c r="Z115089" s="190"/>
      <c r="AA115089" s="190"/>
    </row>
    <row r="115090" spans="26:27">
      <c r="Z115090" s="190"/>
      <c r="AA115090" s="190"/>
    </row>
    <row r="115091" spans="26:27">
      <c r="Z115091" s="190"/>
      <c r="AA115091" s="190"/>
    </row>
    <row r="115092" spans="26:27">
      <c r="Z115092" s="190"/>
      <c r="AA115092" s="190"/>
    </row>
    <row r="115093" spans="26:27">
      <c r="Z115093" s="190"/>
      <c r="AA115093" s="190"/>
    </row>
    <row r="115094" spans="26:27">
      <c r="Z115094" s="190"/>
      <c r="AA115094" s="190"/>
    </row>
    <row r="115095" spans="26:27">
      <c r="Z115095" s="190"/>
      <c r="AA115095" s="190"/>
    </row>
    <row r="115096" spans="26:27">
      <c r="Z115096" s="190"/>
      <c r="AA115096" s="190"/>
    </row>
    <row r="115097" spans="26:27">
      <c r="Z115097" s="190"/>
      <c r="AA115097" s="190"/>
    </row>
    <row r="115098" spans="26:27">
      <c r="Z115098" s="190"/>
      <c r="AA115098" s="190"/>
    </row>
    <row r="115099" spans="26:27">
      <c r="Z115099" s="190"/>
      <c r="AA115099" s="190"/>
    </row>
    <row r="115100" spans="26:27">
      <c r="Z115100" s="190"/>
      <c r="AA115100" s="190"/>
    </row>
    <row r="115101" spans="26:27">
      <c r="Z115101" s="190"/>
      <c r="AA115101" s="190"/>
    </row>
    <row r="115102" spans="26:27">
      <c r="Z115102" s="190"/>
      <c r="AA115102" s="190"/>
    </row>
    <row r="115103" spans="26:27">
      <c r="Z115103" s="190"/>
      <c r="AA115103" s="190"/>
    </row>
    <row r="115104" spans="26:27">
      <c r="Z115104" s="190"/>
      <c r="AA115104" s="190"/>
    </row>
    <row r="115105" spans="26:27">
      <c r="Z115105" s="190"/>
      <c r="AA115105" s="190"/>
    </row>
    <row r="115106" spans="26:27">
      <c r="Z115106" s="190"/>
      <c r="AA115106" s="190"/>
    </row>
    <row r="115107" spans="26:27">
      <c r="Z115107" s="190"/>
      <c r="AA115107" s="190"/>
    </row>
    <row r="115108" spans="26:27">
      <c r="Z115108" s="190"/>
      <c r="AA115108" s="190"/>
    </row>
    <row r="115109" spans="26:27">
      <c r="Z115109" s="190"/>
      <c r="AA115109" s="190"/>
    </row>
    <row r="115110" spans="26:27">
      <c r="Z115110" s="190"/>
      <c r="AA115110" s="190"/>
    </row>
    <row r="115111" spans="26:27">
      <c r="Z115111" s="190"/>
      <c r="AA115111" s="190"/>
    </row>
    <row r="115112" spans="26:27">
      <c r="Z115112" s="190"/>
      <c r="AA115112" s="190"/>
    </row>
    <row r="115113" spans="26:27">
      <c r="Z115113" s="190"/>
      <c r="AA115113" s="190"/>
    </row>
    <row r="115114" spans="26:27">
      <c r="Z115114" s="190"/>
      <c r="AA115114" s="190"/>
    </row>
    <row r="115115" spans="26:27">
      <c r="Z115115" s="190"/>
      <c r="AA115115" s="190"/>
    </row>
    <row r="115116" spans="26:27">
      <c r="Z115116" s="190"/>
      <c r="AA115116" s="190"/>
    </row>
    <row r="115117" spans="26:27">
      <c r="Z115117" s="190"/>
      <c r="AA115117" s="190"/>
    </row>
    <row r="115118" spans="26:27">
      <c r="Z115118" s="190"/>
      <c r="AA115118" s="190"/>
    </row>
    <row r="115119" spans="26:27">
      <c r="Z115119" s="190"/>
      <c r="AA115119" s="190"/>
    </row>
    <row r="115120" spans="26:27">
      <c r="Z115120" s="190"/>
      <c r="AA115120" s="190"/>
    </row>
    <row r="115121" spans="26:27">
      <c r="Z115121" s="190"/>
      <c r="AA115121" s="190"/>
    </row>
    <row r="115122" spans="26:27">
      <c r="Z115122" s="190"/>
      <c r="AA115122" s="190"/>
    </row>
    <row r="115123" spans="26:27">
      <c r="Z115123" s="190"/>
      <c r="AA115123" s="190"/>
    </row>
    <row r="115124" spans="26:27">
      <c r="Z115124" s="190"/>
      <c r="AA115124" s="190"/>
    </row>
    <row r="115125" spans="26:27">
      <c r="Z115125" s="190"/>
      <c r="AA115125" s="190"/>
    </row>
    <row r="115126" spans="26:27">
      <c r="Z115126" s="190"/>
      <c r="AA115126" s="190"/>
    </row>
    <row r="115127" spans="26:27">
      <c r="Z115127" s="190"/>
      <c r="AA115127" s="190"/>
    </row>
    <row r="115128" spans="26:27">
      <c r="Z115128" s="190"/>
      <c r="AA115128" s="190"/>
    </row>
    <row r="115129" spans="26:27">
      <c r="Z115129" s="190"/>
      <c r="AA115129" s="190"/>
    </row>
    <row r="115130" spans="26:27">
      <c r="Z115130" s="190"/>
      <c r="AA115130" s="190"/>
    </row>
    <row r="115131" spans="26:27">
      <c r="Z115131" s="190"/>
      <c r="AA115131" s="190"/>
    </row>
    <row r="115132" spans="26:27">
      <c r="Z115132" s="190"/>
      <c r="AA115132" s="190"/>
    </row>
    <row r="115133" spans="26:27">
      <c r="Z115133" s="190"/>
      <c r="AA115133" s="190"/>
    </row>
    <row r="115134" spans="26:27">
      <c r="Z115134" s="190"/>
      <c r="AA115134" s="190"/>
    </row>
    <row r="115135" spans="26:27">
      <c r="Z115135" s="190"/>
      <c r="AA115135" s="190"/>
    </row>
    <row r="115136" spans="26:27">
      <c r="Z115136" s="190"/>
      <c r="AA115136" s="190"/>
    </row>
    <row r="115137" spans="26:27">
      <c r="Z115137" s="190"/>
      <c r="AA115137" s="190"/>
    </row>
    <row r="115138" spans="26:27">
      <c r="Z115138" s="190"/>
      <c r="AA115138" s="190"/>
    </row>
    <row r="115139" spans="26:27">
      <c r="Z115139" s="190"/>
      <c r="AA115139" s="190"/>
    </row>
    <row r="115140" spans="26:27">
      <c r="Z115140" s="190"/>
      <c r="AA115140" s="190"/>
    </row>
    <row r="115141" spans="26:27">
      <c r="Z115141" s="190"/>
      <c r="AA115141" s="190"/>
    </row>
    <row r="115142" spans="26:27">
      <c r="Z115142" s="190"/>
      <c r="AA115142" s="190"/>
    </row>
    <row r="115143" spans="26:27">
      <c r="Z115143" s="190"/>
      <c r="AA115143" s="190"/>
    </row>
    <row r="115144" spans="26:27">
      <c r="Z115144" s="190"/>
      <c r="AA115144" s="190"/>
    </row>
    <row r="115145" spans="26:27">
      <c r="Z115145" s="190"/>
      <c r="AA115145" s="190"/>
    </row>
    <row r="115146" spans="26:27">
      <c r="Z115146" s="190"/>
      <c r="AA115146" s="190"/>
    </row>
    <row r="115147" spans="26:27">
      <c r="Z115147" s="190"/>
      <c r="AA115147" s="190"/>
    </row>
    <row r="115148" spans="26:27">
      <c r="Z115148" s="190"/>
      <c r="AA115148" s="190"/>
    </row>
    <row r="115149" spans="26:27">
      <c r="Z115149" s="190"/>
      <c r="AA115149" s="190"/>
    </row>
    <row r="115150" spans="26:27">
      <c r="Z115150" s="190"/>
      <c r="AA115150" s="190"/>
    </row>
    <row r="115151" spans="26:27">
      <c r="Z115151" s="190"/>
      <c r="AA115151" s="190"/>
    </row>
    <row r="115152" spans="26:27">
      <c r="Z115152" s="190"/>
      <c r="AA115152" s="190"/>
    </row>
    <row r="115153" spans="26:27">
      <c r="Z115153" s="190"/>
      <c r="AA115153" s="190"/>
    </row>
    <row r="115154" spans="26:27">
      <c r="Z115154" s="190"/>
      <c r="AA115154" s="190"/>
    </row>
    <row r="115155" spans="26:27">
      <c r="Z115155" s="190"/>
      <c r="AA115155" s="190"/>
    </row>
    <row r="115156" spans="26:27">
      <c r="Z115156" s="190"/>
      <c r="AA115156" s="190"/>
    </row>
    <row r="115157" spans="26:27">
      <c r="Z115157" s="190"/>
      <c r="AA115157" s="190"/>
    </row>
    <row r="115158" spans="26:27">
      <c r="Z115158" s="190"/>
      <c r="AA115158" s="190"/>
    </row>
    <row r="115159" spans="26:27">
      <c r="Z115159" s="190"/>
      <c r="AA115159" s="190"/>
    </row>
    <row r="115160" spans="26:27">
      <c r="Z115160" s="190"/>
      <c r="AA115160" s="190"/>
    </row>
    <row r="115161" spans="26:27">
      <c r="Z115161" s="190"/>
      <c r="AA115161" s="190"/>
    </row>
    <row r="115162" spans="26:27">
      <c r="Z115162" s="190"/>
      <c r="AA115162" s="190"/>
    </row>
    <row r="115163" spans="26:27">
      <c r="Z115163" s="190"/>
      <c r="AA115163" s="190"/>
    </row>
    <row r="115164" spans="26:27">
      <c r="Z115164" s="190"/>
      <c r="AA115164" s="190"/>
    </row>
    <row r="115165" spans="26:27">
      <c r="Z115165" s="190"/>
      <c r="AA115165" s="190"/>
    </row>
    <row r="115166" spans="26:27">
      <c r="Z115166" s="190"/>
      <c r="AA115166" s="190"/>
    </row>
    <row r="115167" spans="26:27">
      <c r="Z115167" s="190"/>
      <c r="AA115167" s="190"/>
    </row>
    <row r="115168" spans="26:27">
      <c r="Z115168" s="190"/>
      <c r="AA115168" s="190"/>
    </row>
    <row r="115169" spans="26:27">
      <c r="Z115169" s="190"/>
      <c r="AA115169" s="190"/>
    </row>
    <row r="115170" spans="26:27">
      <c r="Z115170" s="190"/>
      <c r="AA115170" s="190"/>
    </row>
    <row r="115171" spans="26:27">
      <c r="Z115171" s="190"/>
      <c r="AA115171" s="190"/>
    </row>
    <row r="115172" spans="26:27">
      <c r="Z115172" s="190"/>
      <c r="AA115172" s="190"/>
    </row>
    <row r="115173" spans="26:27">
      <c r="Z115173" s="190"/>
      <c r="AA115173" s="190"/>
    </row>
    <row r="115174" spans="26:27">
      <c r="Z115174" s="190"/>
      <c r="AA115174" s="190"/>
    </row>
    <row r="115175" spans="26:27">
      <c r="Z115175" s="190"/>
      <c r="AA115175" s="190"/>
    </row>
    <row r="115176" spans="26:27">
      <c r="Z115176" s="190"/>
      <c r="AA115176" s="190"/>
    </row>
    <row r="115177" spans="26:27">
      <c r="Z115177" s="190"/>
      <c r="AA115177" s="190"/>
    </row>
    <row r="115178" spans="26:27">
      <c r="Z115178" s="190"/>
      <c r="AA115178" s="190"/>
    </row>
    <row r="115179" spans="26:27">
      <c r="Z115179" s="190"/>
      <c r="AA115179" s="190"/>
    </row>
    <row r="115180" spans="26:27">
      <c r="Z115180" s="190"/>
      <c r="AA115180" s="190"/>
    </row>
    <row r="115181" spans="26:27">
      <c r="Z115181" s="190"/>
      <c r="AA115181" s="190"/>
    </row>
    <row r="115182" spans="26:27">
      <c r="Z115182" s="190"/>
      <c r="AA115182" s="190"/>
    </row>
    <row r="115183" spans="26:27">
      <c r="Z115183" s="190"/>
      <c r="AA115183" s="190"/>
    </row>
    <row r="115184" spans="26:27">
      <c r="Z115184" s="190"/>
      <c r="AA115184" s="190"/>
    </row>
    <row r="115185" spans="26:27">
      <c r="Z115185" s="190"/>
      <c r="AA115185" s="190"/>
    </row>
    <row r="115186" spans="26:27">
      <c r="Z115186" s="190"/>
      <c r="AA115186" s="190"/>
    </row>
    <row r="115187" spans="26:27">
      <c r="Z115187" s="190"/>
      <c r="AA115187" s="190"/>
    </row>
    <row r="115188" spans="26:27">
      <c r="Z115188" s="190"/>
      <c r="AA115188" s="190"/>
    </row>
    <row r="115189" spans="26:27">
      <c r="Z115189" s="190"/>
      <c r="AA115189" s="190"/>
    </row>
    <row r="115190" spans="26:27">
      <c r="Z115190" s="190"/>
      <c r="AA115190" s="190"/>
    </row>
    <row r="115191" spans="26:27">
      <c r="Z115191" s="190"/>
      <c r="AA115191" s="190"/>
    </row>
    <row r="115192" spans="26:27">
      <c r="Z115192" s="190"/>
      <c r="AA115192" s="190"/>
    </row>
    <row r="115193" spans="26:27">
      <c r="Z115193" s="190"/>
      <c r="AA115193" s="190"/>
    </row>
    <row r="115194" spans="26:27">
      <c r="Z115194" s="190"/>
      <c r="AA115194" s="190"/>
    </row>
    <row r="115195" spans="26:27">
      <c r="Z115195" s="190"/>
      <c r="AA115195" s="190"/>
    </row>
    <row r="115196" spans="26:27">
      <c r="Z115196" s="190"/>
      <c r="AA115196" s="190"/>
    </row>
    <row r="115197" spans="26:27">
      <c r="Z115197" s="190"/>
      <c r="AA115197" s="190"/>
    </row>
    <row r="115198" spans="26:27">
      <c r="Z115198" s="190"/>
      <c r="AA115198" s="190"/>
    </row>
    <row r="115199" spans="26:27">
      <c r="Z115199" s="190"/>
      <c r="AA115199" s="190"/>
    </row>
    <row r="115200" spans="26:27">
      <c r="Z115200" s="190"/>
      <c r="AA115200" s="190"/>
    </row>
    <row r="115201" spans="26:27">
      <c r="Z115201" s="190"/>
      <c r="AA115201" s="190"/>
    </row>
    <row r="115202" spans="26:27">
      <c r="Z115202" s="190"/>
      <c r="AA115202" s="190"/>
    </row>
    <row r="115203" spans="26:27">
      <c r="Z115203" s="190"/>
      <c r="AA115203" s="190"/>
    </row>
    <row r="115204" spans="26:27">
      <c r="Z115204" s="190"/>
      <c r="AA115204" s="190"/>
    </row>
    <row r="115205" spans="26:27">
      <c r="Z115205" s="190"/>
      <c r="AA115205" s="190"/>
    </row>
    <row r="115206" spans="26:27">
      <c r="Z115206" s="190"/>
      <c r="AA115206" s="190"/>
    </row>
    <row r="115207" spans="26:27">
      <c r="Z115207" s="190"/>
      <c r="AA115207" s="190"/>
    </row>
    <row r="115208" spans="26:27">
      <c r="Z115208" s="190"/>
      <c r="AA115208" s="190"/>
    </row>
    <row r="115209" spans="26:27">
      <c r="Z115209" s="190"/>
      <c r="AA115209" s="190"/>
    </row>
    <row r="115210" spans="26:27">
      <c r="Z115210" s="190"/>
      <c r="AA115210" s="190"/>
    </row>
    <row r="115211" spans="26:27">
      <c r="Z115211" s="190"/>
      <c r="AA115211" s="190"/>
    </row>
    <row r="115212" spans="26:27">
      <c r="Z115212" s="190"/>
      <c r="AA115212" s="190"/>
    </row>
    <row r="115213" spans="26:27">
      <c r="Z115213" s="190"/>
      <c r="AA115213" s="190"/>
    </row>
    <row r="115214" spans="26:27">
      <c r="Z115214" s="190"/>
      <c r="AA115214" s="190"/>
    </row>
    <row r="115215" spans="26:27">
      <c r="Z115215" s="190"/>
      <c r="AA115215" s="190"/>
    </row>
    <row r="115216" spans="26:27">
      <c r="Z115216" s="190"/>
      <c r="AA115216" s="190"/>
    </row>
    <row r="115217" spans="26:27">
      <c r="Z115217" s="190"/>
      <c r="AA115217" s="190"/>
    </row>
    <row r="115218" spans="26:27">
      <c r="Z115218" s="190"/>
      <c r="AA115218" s="190"/>
    </row>
    <row r="115219" spans="26:27">
      <c r="Z115219" s="190"/>
      <c r="AA115219" s="190"/>
    </row>
    <row r="115220" spans="26:27">
      <c r="Z115220" s="190"/>
      <c r="AA115220" s="190"/>
    </row>
    <row r="115221" spans="26:27">
      <c r="Z115221" s="190"/>
      <c r="AA115221" s="190"/>
    </row>
    <row r="115222" spans="26:27">
      <c r="Z115222" s="190"/>
      <c r="AA115222" s="190"/>
    </row>
    <row r="115223" spans="26:27">
      <c r="Z115223" s="190"/>
      <c r="AA115223" s="190"/>
    </row>
    <row r="115224" spans="26:27">
      <c r="Z115224" s="190"/>
      <c r="AA115224" s="190"/>
    </row>
    <row r="115225" spans="26:27">
      <c r="Z115225" s="190"/>
      <c r="AA115225" s="190"/>
    </row>
    <row r="115226" spans="26:27">
      <c r="Z115226" s="190"/>
      <c r="AA115226" s="190"/>
    </row>
    <row r="115227" spans="26:27">
      <c r="Z115227" s="190"/>
      <c r="AA115227" s="190"/>
    </row>
    <row r="115228" spans="26:27">
      <c r="Z115228" s="190"/>
      <c r="AA115228" s="190"/>
    </row>
    <row r="115229" spans="26:27">
      <c r="Z115229" s="190"/>
      <c r="AA115229" s="190"/>
    </row>
    <row r="115230" spans="26:27">
      <c r="Z115230" s="190"/>
      <c r="AA115230" s="190"/>
    </row>
    <row r="115231" spans="26:27">
      <c r="Z115231" s="190"/>
      <c r="AA115231" s="190"/>
    </row>
    <row r="115232" spans="26:27">
      <c r="Z115232" s="190"/>
      <c r="AA115232" s="190"/>
    </row>
    <row r="115233" spans="26:27">
      <c r="Z115233" s="190"/>
      <c r="AA115233" s="190"/>
    </row>
    <row r="115234" spans="26:27">
      <c r="Z115234" s="190"/>
      <c r="AA115234" s="190"/>
    </row>
    <row r="115235" spans="26:27">
      <c r="Z115235" s="190"/>
      <c r="AA115235" s="190"/>
    </row>
    <row r="115236" spans="26:27">
      <c r="Z115236" s="190"/>
      <c r="AA115236" s="190"/>
    </row>
    <row r="115237" spans="26:27">
      <c r="Z115237" s="190"/>
      <c r="AA115237" s="190"/>
    </row>
    <row r="115238" spans="26:27">
      <c r="Z115238" s="190"/>
      <c r="AA115238" s="190"/>
    </row>
    <row r="115239" spans="26:27">
      <c r="Z115239" s="190"/>
      <c r="AA115239" s="190"/>
    </row>
    <row r="115240" spans="26:27">
      <c r="Z115240" s="190"/>
      <c r="AA115240" s="190"/>
    </row>
    <row r="115241" spans="26:27">
      <c r="Z115241" s="190"/>
      <c r="AA115241" s="190"/>
    </row>
    <row r="115242" spans="26:27">
      <c r="Z115242" s="190"/>
      <c r="AA115242" s="190"/>
    </row>
    <row r="115243" spans="26:27">
      <c r="Z115243" s="190"/>
      <c r="AA115243" s="190"/>
    </row>
    <row r="115244" spans="26:27">
      <c r="Z115244" s="190"/>
      <c r="AA115244" s="190"/>
    </row>
    <row r="115245" spans="26:27">
      <c r="Z115245" s="190"/>
      <c r="AA115245" s="190"/>
    </row>
    <row r="115246" spans="26:27">
      <c r="Z115246" s="190"/>
      <c r="AA115246" s="190"/>
    </row>
    <row r="115247" spans="26:27">
      <c r="Z115247" s="190"/>
      <c r="AA115247" s="190"/>
    </row>
    <row r="115248" spans="26:27">
      <c r="Z115248" s="190"/>
      <c r="AA115248" s="190"/>
    </row>
    <row r="115249" spans="26:27">
      <c r="Z115249" s="190"/>
      <c r="AA115249" s="190"/>
    </row>
    <row r="115250" spans="26:27">
      <c r="Z115250" s="190"/>
      <c r="AA115250" s="190"/>
    </row>
    <row r="115251" spans="26:27">
      <c r="Z115251" s="190"/>
      <c r="AA115251" s="190"/>
    </row>
    <row r="115252" spans="26:27">
      <c r="Z115252" s="190"/>
      <c r="AA115252" s="190"/>
    </row>
    <row r="115253" spans="26:27">
      <c r="Z115253" s="190"/>
      <c r="AA115253" s="190"/>
    </row>
    <row r="115254" spans="26:27">
      <c r="Z115254" s="190"/>
      <c r="AA115254" s="190"/>
    </row>
    <row r="115255" spans="26:27">
      <c r="Z115255" s="190"/>
      <c r="AA115255" s="190"/>
    </row>
    <row r="115256" spans="26:27">
      <c r="Z115256" s="190"/>
      <c r="AA115256" s="190"/>
    </row>
    <row r="115257" spans="26:27">
      <c r="Z115257" s="190"/>
      <c r="AA115257" s="190"/>
    </row>
    <row r="115258" spans="26:27">
      <c r="Z115258" s="190"/>
      <c r="AA115258" s="190"/>
    </row>
    <row r="115259" spans="26:27">
      <c r="Z115259" s="190"/>
      <c r="AA115259" s="190"/>
    </row>
    <row r="115260" spans="26:27">
      <c r="Z115260" s="190"/>
      <c r="AA115260" s="190"/>
    </row>
    <row r="115261" spans="26:27">
      <c r="Z115261" s="190"/>
      <c r="AA115261" s="190"/>
    </row>
    <row r="115262" spans="26:27">
      <c r="Z115262" s="190"/>
      <c r="AA115262" s="190"/>
    </row>
    <row r="115263" spans="26:27">
      <c r="Z115263" s="190"/>
      <c r="AA115263" s="190"/>
    </row>
    <row r="115264" spans="26:27">
      <c r="Z115264" s="190"/>
      <c r="AA115264" s="190"/>
    </row>
    <row r="115265" spans="26:27">
      <c r="Z115265" s="190"/>
      <c r="AA115265" s="190"/>
    </row>
    <row r="115266" spans="26:27">
      <c r="Z115266" s="190"/>
      <c r="AA115266" s="190"/>
    </row>
    <row r="115267" spans="26:27">
      <c r="Z115267" s="190"/>
      <c r="AA115267" s="190"/>
    </row>
    <row r="115268" spans="26:27">
      <c r="Z115268" s="190"/>
      <c r="AA115268" s="190"/>
    </row>
    <row r="115269" spans="26:27">
      <c r="Z115269" s="190"/>
      <c r="AA115269" s="190"/>
    </row>
    <row r="115270" spans="26:27">
      <c r="Z115270" s="190"/>
      <c r="AA115270" s="190"/>
    </row>
    <row r="115271" spans="26:27">
      <c r="Z115271" s="190"/>
      <c r="AA115271" s="190"/>
    </row>
    <row r="115272" spans="26:27">
      <c r="Z115272" s="190"/>
      <c r="AA115272" s="190"/>
    </row>
    <row r="115273" spans="26:27">
      <c r="Z115273" s="190"/>
      <c r="AA115273" s="190"/>
    </row>
    <row r="115274" spans="26:27">
      <c r="Z115274" s="190"/>
      <c r="AA115274" s="190"/>
    </row>
    <row r="115275" spans="26:27">
      <c r="Z115275" s="190"/>
      <c r="AA115275" s="190"/>
    </row>
    <row r="115276" spans="26:27">
      <c r="Z115276" s="190"/>
      <c r="AA115276" s="190"/>
    </row>
    <row r="115277" spans="26:27">
      <c r="Z115277" s="190"/>
      <c r="AA115277" s="190"/>
    </row>
    <row r="115278" spans="26:27">
      <c r="Z115278" s="190"/>
      <c r="AA115278" s="190"/>
    </row>
    <row r="115279" spans="26:27">
      <c r="Z115279" s="190"/>
      <c r="AA115279" s="190"/>
    </row>
    <row r="115280" spans="26:27">
      <c r="Z115280" s="190"/>
      <c r="AA115280" s="190"/>
    </row>
    <row r="115281" spans="26:27">
      <c r="Z115281" s="190"/>
      <c r="AA115281" s="190"/>
    </row>
    <row r="115282" spans="26:27">
      <c r="Z115282" s="190"/>
      <c r="AA115282" s="190"/>
    </row>
    <row r="115283" spans="26:27">
      <c r="Z115283" s="190"/>
      <c r="AA115283" s="190"/>
    </row>
    <row r="115284" spans="26:27">
      <c r="Z115284" s="190"/>
      <c r="AA115284" s="190"/>
    </row>
    <row r="115285" spans="26:27">
      <c r="Z115285" s="190"/>
      <c r="AA115285" s="190"/>
    </row>
    <row r="115286" spans="26:27">
      <c r="Z115286" s="190"/>
      <c r="AA115286" s="190"/>
    </row>
    <row r="115287" spans="26:27">
      <c r="Z115287" s="190"/>
      <c r="AA115287" s="190"/>
    </row>
    <row r="115288" spans="26:27">
      <c r="Z115288" s="190"/>
      <c r="AA115288" s="190"/>
    </row>
    <row r="115289" spans="26:27">
      <c r="Z115289" s="190"/>
      <c r="AA115289" s="190"/>
    </row>
    <row r="115290" spans="26:27">
      <c r="Z115290" s="190"/>
      <c r="AA115290" s="190"/>
    </row>
    <row r="115291" spans="26:27">
      <c r="Z115291" s="190"/>
      <c r="AA115291" s="190"/>
    </row>
    <row r="115292" spans="26:27">
      <c r="Z115292" s="190"/>
      <c r="AA115292" s="190"/>
    </row>
    <row r="115293" spans="26:27">
      <c r="Z115293" s="190"/>
      <c r="AA115293" s="190"/>
    </row>
    <row r="115294" spans="26:27">
      <c r="Z115294" s="190"/>
      <c r="AA115294" s="190"/>
    </row>
    <row r="115295" spans="26:27">
      <c r="Z115295" s="190"/>
      <c r="AA115295" s="190"/>
    </row>
    <row r="115296" spans="26:27">
      <c r="Z115296" s="190"/>
      <c r="AA115296" s="190"/>
    </row>
    <row r="115297" spans="26:27">
      <c r="Z115297" s="190"/>
      <c r="AA115297" s="190"/>
    </row>
    <row r="115298" spans="26:27">
      <c r="Z115298" s="190"/>
      <c r="AA115298" s="190"/>
    </row>
    <row r="115299" spans="26:27">
      <c r="Z115299" s="190"/>
      <c r="AA115299" s="190"/>
    </row>
    <row r="115300" spans="26:27">
      <c r="Z115300" s="190"/>
      <c r="AA115300" s="190"/>
    </row>
    <row r="115301" spans="26:27">
      <c r="Z115301" s="190"/>
      <c r="AA115301" s="190"/>
    </row>
    <row r="115302" spans="26:27">
      <c r="Z115302" s="190"/>
      <c r="AA115302" s="190"/>
    </row>
    <row r="115303" spans="26:27">
      <c r="Z115303" s="190"/>
      <c r="AA115303" s="190"/>
    </row>
    <row r="115304" spans="26:27">
      <c r="Z115304" s="190"/>
      <c r="AA115304" s="190"/>
    </row>
    <row r="115305" spans="26:27">
      <c r="Z115305" s="190"/>
      <c r="AA115305" s="190"/>
    </row>
    <row r="115306" spans="26:27">
      <c r="Z115306" s="190"/>
      <c r="AA115306" s="190"/>
    </row>
    <row r="115307" spans="26:27">
      <c r="Z115307" s="190"/>
      <c r="AA115307" s="190"/>
    </row>
    <row r="115308" spans="26:27">
      <c r="Z115308" s="190"/>
      <c r="AA115308" s="190"/>
    </row>
    <row r="115309" spans="26:27">
      <c r="Z115309" s="190"/>
      <c r="AA115309" s="190"/>
    </row>
    <row r="115310" spans="26:27">
      <c r="Z115310" s="190"/>
      <c r="AA115310" s="190"/>
    </row>
    <row r="115311" spans="26:27">
      <c r="Z115311" s="190"/>
      <c r="AA115311" s="190"/>
    </row>
    <row r="115312" spans="26:27">
      <c r="Z115312" s="190"/>
      <c r="AA115312" s="190"/>
    </row>
    <row r="115313" spans="26:27">
      <c r="Z115313" s="190"/>
      <c r="AA115313" s="190"/>
    </row>
    <row r="115314" spans="26:27">
      <c r="Z115314" s="190"/>
      <c r="AA115314" s="190"/>
    </row>
    <row r="115315" spans="26:27">
      <c r="Z115315" s="190"/>
      <c r="AA115315" s="190"/>
    </row>
    <row r="115316" spans="26:27">
      <c r="Z115316" s="190"/>
      <c r="AA115316" s="190"/>
    </row>
    <row r="115317" spans="26:27">
      <c r="Z115317" s="190"/>
      <c r="AA115317" s="190"/>
    </row>
    <row r="115318" spans="26:27">
      <c r="Z115318" s="190"/>
      <c r="AA115318" s="190"/>
    </row>
    <row r="115319" spans="26:27">
      <c r="Z115319" s="190"/>
      <c r="AA115319" s="190"/>
    </row>
    <row r="115320" spans="26:27">
      <c r="Z115320" s="190"/>
      <c r="AA115320" s="190"/>
    </row>
    <row r="115321" spans="26:27">
      <c r="Z115321" s="190"/>
      <c r="AA115321" s="190"/>
    </row>
    <row r="115322" spans="26:27">
      <c r="Z115322" s="190"/>
      <c r="AA115322" s="190"/>
    </row>
    <row r="115323" spans="26:27">
      <c r="Z115323" s="190"/>
      <c r="AA115323" s="190"/>
    </row>
    <row r="115324" spans="26:27">
      <c r="Z115324" s="190"/>
      <c r="AA115324" s="190"/>
    </row>
    <row r="115325" spans="26:27">
      <c r="Z115325" s="190"/>
      <c r="AA115325" s="190"/>
    </row>
    <row r="115326" spans="26:27">
      <c r="Z115326" s="190"/>
      <c r="AA115326" s="190"/>
    </row>
    <row r="115327" spans="26:27">
      <c r="Z115327" s="190"/>
      <c r="AA115327" s="190"/>
    </row>
    <row r="115328" spans="26:27">
      <c r="Z115328" s="190"/>
      <c r="AA115328" s="190"/>
    </row>
    <row r="115329" spans="26:27">
      <c r="Z115329" s="190"/>
      <c r="AA115329" s="190"/>
    </row>
    <row r="115330" spans="26:27">
      <c r="Z115330" s="190"/>
      <c r="AA115330" s="190"/>
    </row>
    <row r="115331" spans="26:27">
      <c r="Z115331" s="190"/>
      <c r="AA115331" s="190"/>
    </row>
    <row r="115332" spans="26:27">
      <c r="Z115332" s="190"/>
      <c r="AA115332" s="190"/>
    </row>
    <row r="115333" spans="26:27">
      <c r="Z115333" s="190"/>
      <c r="AA115333" s="190"/>
    </row>
    <row r="115334" spans="26:27">
      <c r="Z115334" s="190"/>
      <c r="AA115334" s="190"/>
    </row>
    <row r="115335" spans="26:27">
      <c r="Z115335" s="190"/>
      <c r="AA115335" s="190"/>
    </row>
    <row r="115336" spans="26:27">
      <c r="Z115336" s="190"/>
      <c r="AA115336" s="190"/>
    </row>
    <row r="115337" spans="26:27">
      <c r="Z115337" s="190"/>
      <c r="AA115337" s="190"/>
    </row>
    <row r="115338" spans="26:27">
      <c r="Z115338" s="190"/>
      <c r="AA115338" s="190"/>
    </row>
    <row r="115339" spans="26:27">
      <c r="Z115339" s="190"/>
      <c r="AA115339" s="190"/>
    </row>
    <row r="115340" spans="26:27">
      <c r="Z115340" s="190"/>
      <c r="AA115340" s="190"/>
    </row>
    <row r="115341" spans="26:27">
      <c r="Z115341" s="190"/>
      <c r="AA115341" s="190"/>
    </row>
    <row r="115342" spans="26:27">
      <c r="Z115342" s="190"/>
      <c r="AA115342" s="190"/>
    </row>
    <row r="115343" spans="26:27">
      <c r="Z115343" s="190"/>
      <c r="AA115343" s="190"/>
    </row>
    <row r="115344" spans="26:27">
      <c r="Z115344" s="190"/>
      <c r="AA115344" s="190"/>
    </row>
    <row r="115345" spans="26:27">
      <c r="Z115345" s="190"/>
      <c r="AA115345" s="190"/>
    </row>
    <row r="115346" spans="26:27">
      <c r="Z115346" s="190"/>
      <c r="AA115346" s="190"/>
    </row>
    <row r="115347" spans="26:27">
      <c r="Z115347" s="190"/>
      <c r="AA115347" s="190"/>
    </row>
    <row r="115348" spans="26:27">
      <c r="Z115348" s="190"/>
      <c r="AA115348" s="190"/>
    </row>
    <row r="115349" spans="26:27">
      <c r="Z115349" s="190"/>
      <c r="AA115349" s="190"/>
    </row>
    <row r="115350" spans="26:27">
      <c r="Z115350" s="190"/>
      <c r="AA115350" s="190"/>
    </row>
    <row r="115351" spans="26:27">
      <c r="Z115351" s="190"/>
      <c r="AA115351" s="190"/>
    </row>
    <row r="115352" spans="26:27">
      <c r="Z115352" s="190"/>
      <c r="AA115352" s="190"/>
    </row>
    <row r="115353" spans="26:27">
      <c r="Z115353" s="190"/>
      <c r="AA115353" s="190"/>
    </row>
    <row r="115354" spans="26:27">
      <c r="Z115354" s="190"/>
      <c r="AA115354" s="190"/>
    </row>
    <row r="115355" spans="26:27">
      <c r="Z115355" s="190"/>
      <c r="AA115355" s="190"/>
    </row>
    <row r="115356" spans="26:27">
      <c r="Z115356" s="190"/>
      <c r="AA115356" s="190"/>
    </row>
    <row r="115357" spans="26:27">
      <c r="Z115357" s="190"/>
      <c r="AA115357" s="190"/>
    </row>
    <row r="115358" spans="26:27">
      <c r="Z115358" s="190"/>
      <c r="AA115358" s="190"/>
    </row>
    <row r="115359" spans="26:27">
      <c r="Z115359" s="190"/>
      <c r="AA115359" s="190"/>
    </row>
    <row r="115360" spans="26:27">
      <c r="Z115360" s="190"/>
      <c r="AA115360" s="190"/>
    </row>
    <row r="115361" spans="26:27">
      <c r="Z115361" s="190"/>
      <c r="AA115361" s="190"/>
    </row>
    <row r="115362" spans="26:27">
      <c r="Z115362" s="190"/>
      <c r="AA115362" s="190"/>
    </row>
    <row r="115363" spans="26:27">
      <c r="Z115363" s="190"/>
      <c r="AA115363" s="190"/>
    </row>
    <row r="115364" spans="26:27">
      <c r="Z115364" s="190"/>
      <c r="AA115364" s="190"/>
    </row>
    <row r="115365" spans="26:27">
      <c r="Z115365" s="190"/>
      <c r="AA115365" s="190"/>
    </row>
    <row r="115366" spans="26:27">
      <c r="Z115366" s="190"/>
      <c r="AA115366" s="190"/>
    </row>
    <row r="115367" spans="26:27">
      <c r="Z115367" s="190"/>
      <c r="AA115367" s="190"/>
    </row>
    <row r="115368" spans="26:27">
      <c r="Z115368" s="190"/>
      <c r="AA115368" s="190"/>
    </row>
    <row r="115369" spans="26:27">
      <c r="Z115369" s="190"/>
      <c r="AA115369" s="190"/>
    </row>
    <row r="115370" spans="26:27">
      <c r="Z115370" s="190"/>
      <c r="AA115370" s="190"/>
    </row>
    <row r="115371" spans="26:27">
      <c r="Z115371" s="190"/>
      <c r="AA115371" s="190"/>
    </row>
    <row r="115372" spans="26:27">
      <c r="Z115372" s="190"/>
      <c r="AA115372" s="190"/>
    </row>
    <row r="115373" spans="26:27">
      <c r="Z115373" s="190"/>
      <c r="AA115373" s="190"/>
    </row>
    <row r="115374" spans="26:27">
      <c r="Z115374" s="190"/>
      <c r="AA115374" s="190"/>
    </row>
    <row r="115375" spans="26:27">
      <c r="Z115375" s="190"/>
      <c r="AA115375" s="190"/>
    </row>
    <row r="115376" spans="26:27">
      <c r="Z115376" s="190"/>
      <c r="AA115376" s="190"/>
    </row>
    <row r="115377" spans="26:27">
      <c r="Z115377" s="190"/>
      <c r="AA115377" s="190"/>
    </row>
    <row r="115378" spans="26:27">
      <c r="Z115378" s="190"/>
      <c r="AA115378" s="190"/>
    </row>
    <row r="115379" spans="26:27">
      <c r="Z115379" s="190"/>
      <c r="AA115379" s="190"/>
    </row>
    <row r="115380" spans="26:27">
      <c r="Z115380" s="190"/>
      <c r="AA115380" s="190"/>
    </row>
    <row r="115381" spans="26:27">
      <c r="Z115381" s="190"/>
      <c r="AA115381" s="190"/>
    </row>
    <row r="115382" spans="26:27">
      <c r="Z115382" s="190"/>
      <c r="AA115382" s="190"/>
    </row>
    <row r="115383" spans="26:27">
      <c r="Z115383" s="190"/>
      <c r="AA115383" s="190"/>
    </row>
    <row r="115384" spans="26:27">
      <c r="Z115384" s="190"/>
      <c r="AA115384" s="190"/>
    </row>
    <row r="115385" spans="26:27">
      <c r="Z115385" s="190"/>
      <c r="AA115385" s="190"/>
    </row>
    <row r="115386" spans="26:27">
      <c r="Z115386" s="190"/>
      <c r="AA115386" s="190"/>
    </row>
    <row r="115387" spans="26:27">
      <c r="Z115387" s="190"/>
      <c r="AA115387" s="190"/>
    </row>
    <row r="115388" spans="26:27">
      <c r="Z115388" s="190"/>
      <c r="AA115388" s="190"/>
    </row>
    <row r="115389" spans="26:27">
      <c r="Z115389" s="190"/>
      <c r="AA115389" s="190"/>
    </row>
    <row r="115390" spans="26:27">
      <c r="Z115390" s="190"/>
      <c r="AA115390" s="190"/>
    </row>
    <row r="115391" spans="26:27">
      <c r="Z115391" s="190"/>
      <c r="AA115391" s="190"/>
    </row>
    <row r="115392" spans="26:27">
      <c r="Z115392" s="190"/>
      <c r="AA115392" s="190"/>
    </row>
    <row r="115393" spans="26:27">
      <c r="Z115393" s="190"/>
      <c r="AA115393" s="190"/>
    </row>
    <row r="115394" spans="26:27">
      <c r="Z115394" s="190"/>
      <c r="AA115394" s="190"/>
    </row>
    <row r="115395" spans="26:27">
      <c r="Z115395" s="190"/>
      <c r="AA115395" s="190"/>
    </row>
    <row r="115396" spans="26:27">
      <c r="Z115396" s="190"/>
      <c r="AA115396" s="190"/>
    </row>
    <row r="115397" spans="26:27">
      <c r="Z115397" s="190"/>
      <c r="AA115397" s="190"/>
    </row>
    <row r="115398" spans="26:27">
      <c r="Z115398" s="190"/>
      <c r="AA115398" s="190"/>
    </row>
    <row r="115399" spans="26:27">
      <c r="Z115399" s="190"/>
      <c r="AA115399" s="190"/>
    </row>
    <row r="115400" spans="26:27">
      <c r="Z115400" s="190"/>
      <c r="AA115400" s="190"/>
    </row>
    <row r="115401" spans="26:27">
      <c r="Z115401" s="190"/>
      <c r="AA115401" s="190"/>
    </row>
    <row r="115402" spans="26:27">
      <c r="Z115402" s="190"/>
      <c r="AA115402" s="190"/>
    </row>
    <row r="115403" spans="26:27">
      <c r="Z115403" s="190"/>
      <c r="AA115403" s="190"/>
    </row>
    <row r="115404" spans="26:27">
      <c r="Z115404" s="190"/>
      <c r="AA115404" s="190"/>
    </row>
    <row r="115405" spans="26:27">
      <c r="Z115405" s="190"/>
      <c r="AA115405" s="190"/>
    </row>
    <row r="115406" spans="26:27">
      <c r="Z115406" s="190"/>
      <c r="AA115406" s="190"/>
    </row>
    <row r="115407" spans="26:27">
      <c r="Z115407" s="190"/>
      <c r="AA115407" s="190"/>
    </row>
    <row r="115408" spans="26:27">
      <c r="Z115408" s="190"/>
      <c r="AA115408" s="190"/>
    </row>
    <row r="115409" spans="26:27">
      <c r="Z115409" s="190"/>
      <c r="AA115409" s="190"/>
    </row>
    <row r="115410" spans="26:27">
      <c r="Z115410" s="190"/>
      <c r="AA115410" s="190"/>
    </row>
    <row r="115411" spans="26:27">
      <c r="Z115411" s="190"/>
      <c r="AA115411" s="190"/>
    </row>
    <row r="115412" spans="26:27">
      <c r="Z115412" s="190"/>
      <c r="AA115412" s="190"/>
    </row>
    <row r="115413" spans="26:27">
      <c r="Z115413" s="190"/>
      <c r="AA115413" s="190"/>
    </row>
    <row r="115414" spans="26:27">
      <c r="Z115414" s="190"/>
      <c r="AA115414" s="190"/>
    </row>
    <row r="115415" spans="26:27">
      <c r="Z115415" s="190"/>
      <c r="AA115415" s="190"/>
    </row>
    <row r="115416" spans="26:27">
      <c r="Z115416" s="190"/>
      <c r="AA115416" s="190"/>
    </row>
    <row r="115417" spans="26:27">
      <c r="Z115417" s="190"/>
      <c r="AA115417" s="190"/>
    </row>
    <row r="115418" spans="26:27">
      <c r="Z115418" s="190"/>
      <c r="AA115418" s="190"/>
    </row>
    <row r="115419" spans="26:27">
      <c r="Z115419" s="190"/>
      <c r="AA115419" s="190"/>
    </row>
    <row r="115420" spans="26:27">
      <c r="Z115420" s="190"/>
      <c r="AA115420" s="190"/>
    </row>
    <row r="115421" spans="26:27">
      <c r="Z115421" s="190"/>
      <c r="AA115421" s="190"/>
    </row>
    <row r="115422" spans="26:27">
      <c r="Z115422" s="190"/>
      <c r="AA115422" s="190"/>
    </row>
    <row r="115423" spans="26:27">
      <c r="Z115423" s="190"/>
      <c r="AA115423" s="190"/>
    </row>
    <row r="115424" spans="26:27">
      <c r="Z115424" s="190"/>
      <c r="AA115424" s="190"/>
    </row>
    <row r="115425" spans="26:27">
      <c r="Z115425" s="190"/>
      <c r="AA115425" s="190"/>
    </row>
    <row r="115426" spans="26:27">
      <c r="Z115426" s="190"/>
      <c r="AA115426" s="190"/>
    </row>
    <row r="115427" spans="26:27">
      <c r="Z115427" s="190"/>
      <c r="AA115427" s="190"/>
    </row>
    <row r="115428" spans="26:27">
      <c r="Z115428" s="190"/>
      <c r="AA115428" s="190"/>
    </row>
    <row r="115429" spans="26:27">
      <c r="Z115429" s="190"/>
      <c r="AA115429" s="190"/>
    </row>
    <row r="115430" spans="26:27">
      <c r="Z115430" s="190"/>
      <c r="AA115430" s="190"/>
    </row>
    <row r="115431" spans="26:27">
      <c r="Z115431" s="190"/>
      <c r="AA115431" s="190"/>
    </row>
    <row r="115432" spans="26:27">
      <c r="Z115432" s="190"/>
      <c r="AA115432" s="190"/>
    </row>
    <row r="115433" spans="26:27">
      <c r="Z115433" s="190"/>
      <c r="AA115433" s="190"/>
    </row>
    <row r="115434" spans="26:27">
      <c r="Z115434" s="190"/>
      <c r="AA115434" s="190"/>
    </row>
    <row r="115435" spans="26:27">
      <c r="Z115435" s="190"/>
      <c r="AA115435" s="190"/>
    </row>
    <row r="115436" spans="26:27">
      <c r="Z115436" s="190"/>
      <c r="AA115436" s="190"/>
    </row>
    <row r="115437" spans="26:27">
      <c r="Z115437" s="190"/>
      <c r="AA115437" s="190"/>
    </row>
    <row r="115438" spans="26:27">
      <c r="Z115438" s="190"/>
      <c r="AA115438" s="190"/>
    </row>
    <row r="115439" spans="26:27">
      <c r="Z115439" s="190"/>
      <c r="AA115439" s="190"/>
    </row>
    <row r="115440" spans="26:27">
      <c r="Z115440" s="190"/>
      <c r="AA115440" s="190"/>
    </row>
    <row r="115441" spans="26:27">
      <c r="Z115441" s="190"/>
      <c r="AA115441" s="190"/>
    </row>
    <row r="115442" spans="26:27">
      <c r="Z115442" s="190"/>
      <c r="AA115442" s="190"/>
    </row>
    <row r="115443" spans="26:27">
      <c r="Z115443" s="190"/>
      <c r="AA115443" s="190"/>
    </row>
    <row r="115444" spans="26:27">
      <c r="Z115444" s="190"/>
      <c r="AA115444" s="190"/>
    </row>
    <row r="115445" spans="26:27">
      <c r="Z115445" s="190"/>
      <c r="AA115445" s="190"/>
    </row>
    <row r="115446" spans="26:27">
      <c r="Z115446" s="190"/>
      <c r="AA115446" s="190"/>
    </row>
    <row r="115447" spans="26:27">
      <c r="Z115447" s="190"/>
      <c r="AA115447" s="190"/>
    </row>
    <row r="115448" spans="26:27">
      <c r="Z115448" s="190"/>
      <c r="AA115448" s="190"/>
    </row>
    <row r="115449" spans="26:27">
      <c r="Z115449" s="190"/>
      <c r="AA115449" s="190"/>
    </row>
    <row r="115450" spans="26:27">
      <c r="Z115450" s="190"/>
      <c r="AA115450" s="190"/>
    </row>
    <row r="115451" spans="26:27">
      <c r="Z115451" s="190"/>
      <c r="AA115451" s="190"/>
    </row>
    <row r="115452" spans="26:27">
      <c r="Z115452" s="190"/>
      <c r="AA115452" s="190"/>
    </row>
    <row r="115453" spans="26:27">
      <c r="Z115453" s="190"/>
      <c r="AA115453" s="190"/>
    </row>
    <row r="115454" spans="26:27">
      <c r="Z115454" s="190"/>
      <c r="AA115454" s="190"/>
    </row>
    <row r="115455" spans="26:27">
      <c r="Z115455" s="190"/>
      <c r="AA115455" s="190"/>
    </row>
    <row r="115456" spans="26:27">
      <c r="Z115456" s="190"/>
      <c r="AA115456" s="190"/>
    </row>
    <row r="115457" spans="26:27">
      <c r="Z115457" s="190"/>
      <c r="AA115457" s="190"/>
    </row>
    <row r="115458" spans="26:27">
      <c r="Z115458" s="190"/>
      <c r="AA115458" s="190"/>
    </row>
    <row r="115459" spans="26:27">
      <c r="Z115459" s="190"/>
      <c r="AA115459" s="190"/>
    </row>
    <row r="115460" spans="26:27">
      <c r="Z115460" s="190"/>
      <c r="AA115460" s="190"/>
    </row>
    <row r="115461" spans="26:27">
      <c r="Z115461" s="190"/>
      <c r="AA115461" s="190"/>
    </row>
    <row r="115462" spans="26:27">
      <c r="Z115462" s="190"/>
      <c r="AA115462" s="190"/>
    </row>
    <row r="115463" spans="26:27">
      <c r="Z115463" s="190"/>
      <c r="AA115463" s="190"/>
    </row>
    <row r="115464" spans="26:27">
      <c r="Z115464" s="190"/>
      <c r="AA115464" s="190"/>
    </row>
    <row r="115465" spans="26:27">
      <c r="Z115465" s="190"/>
      <c r="AA115465" s="190"/>
    </row>
    <row r="115466" spans="26:27">
      <c r="Z115466" s="190"/>
      <c r="AA115466" s="190"/>
    </row>
    <row r="115467" spans="26:27">
      <c r="Z115467" s="190"/>
      <c r="AA115467" s="190"/>
    </row>
    <row r="115468" spans="26:27">
      <c r="Z115468" s="190"/>
      <c r="AA115468" s="190"/>
    </row>
    <row r="115469" spans="26:27">
      <c r="Z115469" s="190"/>
      <c r="AA115469" s="190"/>
    </row>
    <row r="115470" spans="26:27">
      <c r="Z115470" s="190"/>
      <c r="AA115470" s="190"/>
    </row>
    <row r="115471" spans="26:27">
      <c r="Z115471" s="190"/>
      <c r="AA115471" s="190"/>
    </row>
    <row r="115472" spans="26:27">
      <c r="Z115472" s="190"/>
      <c r="AA115472" s="190"/>
    </row>
    <row r="115473" spans="26:27">
      <c r="Z115473" s="190"/>
      <c r="AA115473" s="190"/>
    </row>
    <row r="115474" spans="26:27">
      <c r="Z115474" s="190"/>
      <c r="AA115474" s="190"/>
    </row>
    <row r="115475" spans="26:27">
      <c r="Z115475" s="190"/>
      <c r="AA115475" s="190"/>
    </row>
    <row r="115476" spans="26:27">
      <c r="Z115476" s="190"/>
      <c r="AA115476" s="190"/>
    </row>
    <row r="115477" spans="26:27">
      <c r="Z115477" s="190"/>
      <c r="AA115477" s="190"/>
    </row>
    <row r="115478" spans="26:27">
      <c r="Z115478" s="190"/>
      <c r="AA115478" s="190"/>
    </row>
    <row r="115479" spans="26:27">
      <c r="Z115479" s="190"/>
      <c r="AA115479" s="190"/>
    </row>
    <row r="115480" spans="26:27">
      <c r="Z115480" s="190"/>
      <c r="AA115480" s="190"/>
    </row>
    <row r="115481" spans="26:27">
      <c r="Z115481" s="190"/>
      <c r="AA115481" s="190"/>
    </row>
    <row r="115482" spans="26:27">
      <c r="Z115482" s="190"/>
      <c r="AA115482" s="190"/>
    </row>
    <row r="115483" spans="26:27">
      <c r="Z115483" s="190"/>
      <c r="AA115483" s="190"/>
    </row>
    <row r="115484" spans="26:27">
      <c r="Z115484" s="190"/>
      <c r="AA115484" s="190"/>
    </row>
    <row r="115485" spans="26:27">
      <c r="Z115485" s="190"/>
      <c r="AA115485" s="190"/>
    </row>
    <row r="115486" spans="26:27">
      <c r="Z115486" s="190"/>
      <c r="AA115486" s="190"/>
    </row>
    <row r="115487" spans="26:27">
      <c r="Z115487" s="190"/>
      <c r="AA115487" s="190"/>
    </row>
    <row r="115488" spans="26:27">
      <c r="Z115488" s="190"/>
      <c r="AA115488" s="190"/>
    </row>
    <row r="115489" spans="26:27">
      <c r="Z115489" s="190"/>
      <c r="AA115489" s="190"/>
    </row>
    <row r="115490" spans="26:27">
      <c r="Z115490" s="190"/>
      <c r="AA115490" s="190"/>
    </row>
    <row r="115491" spans="26:27">
      <c r="Z115491" s="190"/>
      <c r="AA115491" s="190"/>
    </row>
    <row r="115492" spans="26:27">
      <c r="Z115492" s="190"/>
      <c r="AA115492" s="190"/>
    </row>
    <row r="115493" spans="26:27">
      <c r="Z115493" s="190"/>
      <c r="AA115493" s="190"/>
    </row>
    <row r="115494" spans="26:27">
      <c r="Z115494" s="190"/>
      <c r="AA115494" s="190"/>
    </row>
    <row r="115495" spans="26:27">
      <c r="Z115495" s="190"/>
      <c r="AA115495" s="190"/>
    </row>
    <row r="115496" spans="26:27">
      <c r="Z115496" s="190"/>
      <c r="AA115496" s="190"/>
    </row>
    <row r="115497" spans="26:27">
      <c r="Z115497" s="190"/>
      <c r="AA115497" s="190"/>
    </row>
    <row r="115498" spans="26:27">
      <c r="Z115498" s="190"/>
      <c r="AA115498" s="190"/>
    </row>
    <row r="115499" spans="26:27">
      <c r="Z115499" s="190"/>
      <c r="AA115499" s="190"/>
    </row>
    <row r="115500" spans="26:27">
      <c r="Z115500" s="190"/>
      <c r="AA115500" s="190"/>
    </row>
    <row r="115501" spans="26:27">
      <c r="Z115501" s="190"/>
      <c r="AA115501" s="190"/>
    </row>
    <row r="115502" spans="26:27">
      <c r="Z115502" s="190"/>
      <c r="AA115502" s="190"/>
    </row>
    <row r="115503" spans="26:27">
      <c r="Z115503" s="190"/>
      <c r="AA115503" s="190"/>
    </row>
    <row r="115504" spans="26:27">
      <c r="Z115504" s="190"/>
      <c r="AA115504" s="190"/>
    </row>
    <row r="115505" spans="26:27">
      <c r="Z115505" s="190"/>
      <c r="AA115505" s="190"/>
    </row>
    <row r="115506" spans="26:27">
      <c r="Z115506" s="190"/>
      <c r="AA115506" s="190"/>
    </row>
    <row r="115507" spans="26:27">
      <c r="Z115507" s="190"/>
      <c r="AA115507" s="190"/>
    </row>
    <row r="115508" spans="26:27">
      <c r="Z115508" s="190"/>
      <c r="AA115508" s="190"/>
    </row>
    <row r="115509" spans="26:27">
      <c r="Z115509" s="190"/>
      <c r="AA115509" s="190"/>
    </row>
    <row r="115510" spans="26:27">
      <c r="Z115510" s="190"/>
      <c r="AA115510" s="190"/>
    </row>
    <row r="115511" spans="26:27">
      <c r="Z115511" s="190"/>
      <c r="AA115511" s="190"/>
    </row>
    <row r="115512" spans="26:27">
      <c r="Z115512" s="190"/>
      <c r="AA115512" s="190"/>
    </row>
    <row r="115513" spans="26:27">
      <c r="Z115513" s="190"/>
      <c r="AA115513" s="190"/>
    </row>
    <row r="115514" spans="26:27">
      <c r="Z115514" s="190"/>
      <c r="AA115514" s="190"/>
    </row>
    <row r="115515" spans="26:27">
      <c r="Z115515" s="190"/>
      <c r="AA115515" s="190"/>
    </row>
    <row r="115516" spans="26:27">
      <c r="Z115516" s="190"/>
      <c r="AA115516" s="190"/>
    </row>
    <row r="115517" spans="26:27">
      <c r="Z115517" s="190"/>
      <c r="AA115517" s="190"/>
    </row>
    <row r="115518" spans="26:27">
      <c r="Z115518" s="190"/>
      <c r="AA115518" s="190"/>
    </row>
    <row r="115519" spans="26:27">
      <c r="Z115519" s="190"/>
      <c r="AA115519" s="190"/>
    </row>
    <row r="115520" spans="26:27">
      <c r="Z115520" s="190"/>
      <c r="AA115520" s="190"/>
    </row>
    <row r="115521" spans="26:27">
      <c r="Z115521" s="190"/>
      <c r="AA115521" s="190"/>
    </row>
    <row r="115522" spans="26:27">
      <c r="Z115522" s="190"/>
      <c r="AA115522" s="190"/>
    </row>
    <row r="115523" spans="26:27">
      <c r="Z115523" s="190"/>
      <c r="AA115523" s="190"/>
    </row>
    <row r="115524" spans="26:27">
      <c r="Z115524" s="190"/>
      <c r="AA115524" s="190"/>
    </row>
    <row r="115525" spans="26:27">
      <c r="Z115525" s="190"/>
      <c r="AA115525" s="190"/>
    </row>
    <row r="115526" spans="26:27">
      <c r="Z115526" s="190"/>
      <c r="AA115526" s="190"/>
    </row>
    <row r="115527" spans="26:27">
      <c r="Z115527" s="190"/>
      <c r="AA115527" s="190"/>
    </row>
    <row r="115528" spans="26:27">
      <c r="Z115528" s="190"/>
      <c r="AA115528" s="190"/>
    </row>
    <row r="115529" spans="26:27">
      <c r="Z115529" s="190"/>
      <c r="AA115529" s="190"/>
    </row>
    <row r="115530" spans="26:27">
      <c r="Z115530" s="190"/>
      <c r="AA115530" s="190"/>
    </row>
    <row r="115531" spans="26:27">
      <c r="Z115531" s="190"/>
      <c r="AA115531" s="190"/>
    </row>
    <row r="115532" spans="26:27">
      <c r="Z115532" s="190"/>
      <c r="AA115532" s="190"/>
    </row>
    <row r="115533" spans="26:27">
      <c r="Z115533" s="190"/>
      <c r="AA115533" s="190"/>
    </row>
    <row r="115534" spans="26:27">
      <c r="Z115534" s="190"/>
      <c r="AA115534" s="190"/>
    </row>
    <row r="115535" spans="26:27">
      <c r="Z115535" s="190"/>
      <c r="AA115535" s="190"/>
    </row>
    <row r="115536" spans="26:27">
      <c r="Z115536" s="190"/>
      <c r="AA115536" s="190"/>
    </row>
    <row r="115537" spans="26:27">
      <c r="Z115537" s="190"/>
      <c r="AA115537" s="190"/>
    </row>
    <row r="115538" spans="26:27">
      <c r="Z115538" s="190"/>
      <c r="AA115538" s="190"/>
    </row>
    <row r="115539" spans="26:27">
      <c r="Z115539" s="190"/>
      <c r="AA115539" s="190"/>
    </row>
    <row r="115540" spans="26:27">
      <c r="Z115540" s="190"/>
      <c r="AA115540" s="190"/>
    </row>
    <row r="115541" spans="26:27">
      <c r="Z115541" s="190"/>
      <c r="AA115541" s="190"/>
    </row>
    <row r="115542" spans="26:27">
      <c r="Z115542" s="190"/>
      <c r="AA115542" s="190"/>
    </row>
    <row r="115543" spans="26:27">
      <c r="Z115543" s="190"/>
      <c r="AA115543" s="190"/>
    </row>
    <row r="115544" spans="26:27">
      <c r="Z115544" s="190"/>
      <c r="AA115544" s="190"/>
    </row>
    <row r="115545" spans="26:27">
      <c r="Z115545" s="190"/>
      <c r="AA115545" s="190"/>
    </row>
    <row r="115546" spans="26:27">
      <c r="Z115546" s="190"/>
      <c r="AA115546" s="190"/>
    </row>
    <row r="115547" spans="26:27">
      <c r="Z115547" s="190"/>
      <c r="AA115547" s="190"/>
    </row>
    <row r="115548" spans="26:27">
      <c r="Z115548" s="190"/>
      <c r="AA115548" s="190"/>
    </row>
    <row r="115549" spans="26:27">
      <c r="Z115549" s="190"/>
      <c r="AA115549" s="190"/>
    </row>
    <row r="115550" spans="26:27">
      <c r="Z115550" s="190"/>
      <c r="AA115550" s="190"/>
    </row>
    <row r="115551" spans="26:27">
      <c r="Z115551" s="190"/>
      <c r="AA115551" s="190"/>
    </row>
    <row r="115552" spans="26:27">
      <c r="Z115552" s="190"/>
      <c r="AA115552" s="190"/>
    </row>
    <row r="115553" spans="26:27">
      <c r="Z115553" s="190"/>
      <c r="AA115553" s="190"/>
    </row>
    <row r="115554" spans="26:27">
      <c r="Z115554" s="190"/>
      <c r="AA115554" s="190"/>
    </row>
    <row r="115555" spans="26:27">
      <c r="Z115555" s="190"/>
      <c r="AA115555" s="190"/>
    </row>
    <row r="115556" spans="26:27">
      <c r="Z115556" s="190"/>
      <c r="AA115556" s="190"/>
    </row>
    <row r="115557" spans="26:27">
      <c r="Z115557" s="190"/>
      <c r="AA115557" s="190"/>
    </row>
    <row r="115558" spans="26:27">
      <c r="Z115558" s="190"/>
      <c r="AA115558" s="190"/>
    </row>
    <row r="115559" spans="26:27">
      <c r="Z115559" s="190"/>
      <c r="AA115559" s="190"/>
    </row>
    <row r="115560" spans="26:27">
      <c r="Z115560" s="190"/>
      <c r="AA115560" s="190"/>
    </row>
    <row r="115561" spans="26:27">
      <c r="Z115561" s="190"/>
      <c r="AA115561" s="190"/>
    </row>
    <row r="115562" spans="26:27">
      <c r="Z115562" s="190"/>
      <c r="AA115562" s="190"/>
    </row>
    <row r="115563" spans="26:27">
      <c r="Z115563" s="190"/>
      <c r="AA115563" s="190"/>
    </row>
    <row r="115564" spans="26:27">
      <c r="Z115564" s="190"/>
      <c r="AA115564" s="190"/>
    </row>
    <row r="115565" spans="26:27">
      <c r="Z115565" s="190"/>
      <c r="AA115565" s="190"/>
    </row>
    <row r="115566" spans="26:27">
      <c r="Z115566" s="190"/>
      <c r="AA115566" s="190"/>
    </row>
    <row r="115567" spans="26:27">
      <c r="Z115567" s="190"/>
      <c r="AA115567" s="190"/>
    </row>
    <row r="115568" spans="26:27">
      <c r="Z115568" s="190"/>
      <c r="AA115568" s="190"/>
    </row>
    <row r="115569" spans="26:27">
      <c r="Z115569" s="190"/>
      <c r="AA115569" s="190"/>
    </row>
    <row r="115570" spans="26:27">
      <c r="Z115570" s="190"/>
      <c r="AA115570" s="190"/>
    </row>
    <row r="115571" spans="26:27">
      <c r="Z115571" s="190"/>
      <c r="AA115571" s="190"/>
    </row>
    <row r="115572" spans="26:27">
      <c r="Z115572" s="190"/>
      <c r="AA115572" s="190"/>
    </row>
    <row r="115573" spans="26:27">
      <c r="Z115573" s="190"/>
      <c r="AA115573" s="190"/>
    </row>
    <row r="115574" spans="26:27">
      <c r="Z115574" s="190"/>
      <c r="AA115574" s="190"/>
    </row>
    <row r="115575" spans="26:27">
      <c r="Z115575" s="190"/>
      <c r="AA115575" s="190"/>
    </row>
    <row r="115576" spans="26:27">
      <c r="Z115576" s="190"/>
      <c r="AA115576" s="190"/>
    </row>
    <row r="115577" spans="26:27">
      <c r="Z115577" s="190"/>
      <c r="AA115577" s="190"/>
    </row>
    <row r="115578" spans="26:27">
      <c r="Z115578" s="190"/>
      <c r="AA115578" s="190"/>
    </row>
    <row r="115579" spans="26:27">
      <c r="Z115579" s="190"/>
      <c r="AA115579" s="190"/>
    </row>
    <row r="115580" spans="26:27">
      <c r="Z115580" s="190"/>
      <c r="AA115580" s="190"/>
    </row>
    <row r="115581" spans="26:27">
      <c r="Z115581" s="190"/>
      <c r="AA115581" s="190"/>
    </row>
    <row r="115582" spans="26:27">
      <c r="Z115582" s="190"/>
      <c r="AA115582" s="190"/>
    </row>
    <row r="115583" spans="26:27">
      <c r="Z115583" s="190"/>
      <c r="AA115583" s="190"/>
    </row>
    <row r="115584" spans="26:27">
      <c r="Z115584" s="190"/>
      <c r="AA115584" s="190"/>
    </row>
    <row r="115585" spans="26:27">
      <c r="Z115585" s="190"/>
      <c r="AA115585" s="190"/>
    </row>
    <row r="115586" spans="26:27">
      <c r="Z115586" s="190"/>
      <c r="AA115586" s="190"/>
    </row>
    <row r="115587" spans="26:27">
      <c r="Z115587" s="190"/>
      <c r="AA115587" s="190"/>
    </row>
    <row r="115588" spans="26:27">
      <c r="Z115588" s="190"/>
      <c r="AA115588" s="190"/>
    </row>
    <row r="115589" spans="26:27">
      <c r="Z115589" s="190"/>
      <c r="AA115589" s="190"/>
    </row>
    <row r="115590" spans="26:27">
      <c r="Z115590" s="190"/>
      <c r="AA115590" s="190"/>
    </row>
    <row r="115591" spans="26:27">
      <c r="Z115591" s="190"/>
      <c r="AA115591" s="190"/>
    </row>
    <row r="115592" spans="26:27">
      <c r="Z115592" s="190"/>
      <c r="AA115592" s="190"/>
    </row>
    <row r="115593" spans="26:27">
      <c r="Z115593" s="190"/>
      <c r="AA115593" s="190"/>
    </row>
    <row r="115594" spans="26:27">
      <c r="Z115594" s="190"/>
      <c r="AA115594" s="190"/>
    </row>
    <row r="115595" spans="26:27">
      <c r="Z115595" s="190"/>
      <c r="AA115595" s="190"/>
    </row>
    <row r="115596" spans="26:27">
      <c r="Z115596" s="190"/>
      <c r="AA115596" s="190"/>
    </row>
    <row r="115597" spans="26:27">
      <c r="Z115597" s="190"/>
      <c r="AA115597" s="190"/>
    </row>
    <row r="115598" spans="26:27">
      <c r="Z115598" s="190"/>
      <c r="AA115598" s="190"/>
    </row>
    <row r="115599" spans="26:27">
      <c r="Z115599" s="190"/>
      <c r="AA115599" s="190"/>
    </row>
    <row r="115600" spans="26:27">
      <c r="Z115600" s="190"/>
      <c r="AA115600" s="190"/>
    </row>
    <row r="115601" spans="26:27">
      <c r="Z115601" s="190"/>
      <c r="AA115601" s="190"/>
    </row>
    <row r="115602" spans="26:27">
      <c r="Z115602" s="190"/>
      <c r="AA115602" s="190"/>
    </row>
    <row r="115603" spans="26:27">
      <c r="Z115603" s="190"/>
      <c r="AA115603" s="190"/>
    </row>
    <row r="115604" spans="26:27">
      <c r="Z115604" s="190"/>
      <c r="AA115604" s="190"/>
    </row>
    <row r="115605" spans="26:27">
      <c r="Z115605" s="190"/>
      <c r="AA115605" s="190"/>
    </row>
    <row r="115606" spans="26:27">
      <c r="Z115606" s="190"/>
      <c r="AA115606" s="190"/>
    </row>
    <row r="115607" spans="26:27">
      <c r="Z115607" s="190"/>
      <c r="AA115607" s="190"/>
    </row>
    <row r="115608" spans="26:27">
      <c r="Z115608" s="190"/>
      <c r="AA115608" s="190"/>
    </row>
    <row r="115609" spans="26:27">
      <c r="Z115609" s="190"/>
      <c r="AA115609" s="190"/>
    </row>
    <row r="115610" spans="26:27">
      <c r="Z115610" s="190"/>
      <c r="AA115610" s="190"/>
    </row>
    <row r="115611" spans="26:27">
      <c r="Z115611" s="190"/>
      <c r="AA115611" s="190"/>
    </row>
    <row r="115612" spans="26:27">
      <c r="Z115612" s="190"/>
      <c r="AA115612" s="190"/>
    </row>
    <row r="115613" spans="26:27">
      <c r="Z115613" s="190"/>
      <c r="AA115613" s="190"/>
    </row>
    <row r="115614" spans="26:27">
      <c r="Z115614" s="190"/>
      <c r="AA115614" s="190"/>
    </row>
    <row r="115615" spans="26:27">
      <c r="Z115615" s="190"/>
      <c r="AA115615" s="190"/>
    </row>
    <row r="115616" spans="26:27">
      <c r="Z115616" s="190"/>
      <c r="AA115616" s="190"/>
    </row>
    <row r="115617" spans="26:27">
      <c r="Z115617" s="190"/>
      <c r="AA115617" s="190"/>
    </row>
    <row r="115618" spans="26:27">
      <c r="Z115618" s="190"/>
      <c r="AA115618" s="190"/>
    </row>
    <row r="115619" spans="26:27">
      <c r="Z115619" s="190"/>
      <c r="AA115619" s="190"/>
    </row>
    <row r="115620" spans="26:27">
      <c r="Z115620" s="190"/>
      <c r="AA115620" s="190"/>
    </row>
    <row r="115621" spans="26:27">
      <c r="Z115621" s="190"/>
      <c r="AA115621" s="190"/>
    </row>
    <row r="115622" spans="26:27">
      <c r="Z115622" s="190"/>
      <c r="AA115622" s="190"/>
    </row>
    <row r="115623" spans="26:27">
      <c r="Z115623" s="190"/>
      <c r="AA115623" s="190"/>
    </row>
    <row r="115624" spans="26:27">
      <c r="Z115624" s="190"/>
      <c r="AA115624" s="190"/>
    </row>
    <row r="115625" spans="26:27">
      <c r="Z115625" s="190"/>
      <c r="AA115625" s="190"/>
    </row>
    <row r="115626" spans="26:27">
      <c r="Z115626" s="190"/>
      <c r="AA115626" s="190"/>
    </row>
    <row r="115627" spans="26:27">
      <c r="Z115627" s="190"/>
      <c r="AA115627" s="190"/>
    </row>
    <row r="115628" spans="26:27">
      <c r="Z115628" s="190"/>
      <c r="AA115628" s="190"/>
    </row>
    <row r="115629" spans="26:27">
      <c r="Z115629" s="190"/>
      <c r="AA115629" s="190"/>
    </row>
    <row r="115630" spans="26:27">
      <c r="Z115630" s="190"/>
      <c r="AA115630" s="190"/>
    </row>
    <row r="115631" spans="26:27">
      <c r="Z115631" s="190"/>
      <c r="AA115631" s="190"/>
    </row>
    <row r="115632" spans="26:27">
      <c r="Z115632" s="190"/>
      <c r="AA115632" s="190"/>
    </row>
    <row r="115633" spans="26:27">
      <c r="Z115633" s="190"/>
      <c r="AA115633" s="190"/>
    </row>
    <row r="115634" spans="26:27">
      <c r="Z115634" s="190"/>
      <c r="AA115634" s="190"/>
    </row>
    <row r="115635" spans="26:27">
      <c r="Z115635" s="190"/>
      <c r="AA115635" s="190"/>
    </row>
    <row r="115636" spans="26:27">
      <c r="Z115636" s="190"/>
      <c r="AA115636" s="190"/>
    </row>
    <row r="115637" spans="26:27">
      <c r="Z115637" s="190"/>
      <c r="AA115637" s="190"/>
    </row>
    <row r="115638" spans="26:27">
      <c r="Z115638" s="190"/>
      <c r="AA115638" s="190"/>
    </row>
    <row r="115639" spans="26:27">
      <c r="Z115639" s="190"/>
      <c r="AA115639" s="190"/>
    </row>
    <row r="115640" spans="26:27">
      <c r="Z115640" s="190"/>
      <c r="AA115640" s="190"/>
    </row>
    <row r="115641" spans="26:27">
      <c r="Z115641" s="190"/>
      <c r="AA115641" s="190"/>
    </row>
    <row r="115642" spans="26:27">
      <c r="Z115642" s="190"/>
      <c r="AA115642" s="190"/>
    </row>
    <row r="115643" spans="26:27">
      <c r="Z115643" s="190"/>
      <c r="AA115643" s="190"/>
    </row>
    <row r="115644" spans="26:27">
      <c r="Z115644" s="190"/>
      <c r="AA115644" s="190"/>
    </row>
    <row r="115645" spans="26:27">
      <c r="Z115645" s="190"/>
      <c r="AA115645" s="190"/>
    </row>
    <row r="115646" spans="26:27">
      <c r="Z115646" s="190"/>
      <c r="AA115646" s="190"/>
    </row>
    <row r="115647" spans="26:27">
      <c r="Z115647" s="190"/>
      <c r="AA115647" s="190"/>
    </row>
    <row r="115648" spans="26:27">
      <c r="Z115648" s="190"/>
      <c r="AA115648" s="190"/>
    </row>
    <row r="115649" spans="26:27">
      <c r="Z115649" s="190"/>
      <c r="AA115649" s="190"/>
    </row>
    <row r="115650" spans="26:27">
      <c r="Z115650" s="190"/>
      <c r="AA115650" s="190"/>
    </row>
    <row r="115651" spans="26:27">
      <c r="Z115651" s="190"/>
      <c r="AA115651" s="190"/>
    </row>
    <row r="115652" spans="26:27">
      <c r="Z115652" s="190"/>
      <c r="AA115652" s="190"/>
    </row>
    <row r="115653" spans="26:27">
      <c r="Z115653" s="190"/>
      <c r="AA115653" s="190"/>
    </row>
    <row r="115654" spans="26:27">
      <c r="Z115654" s="190"/>
      <c r="AA115654" s="190"/>
    </row>
    <row r="115655" spans="26:27">
      <c r="Z115655" s="190"/>
      <c r="AA115655" s="190"/>
    </row>
    <row r="115656" spans="26:27">
      <c r="Z115656" s="190"/>
      <c r="AA115656" s="190"/>
    </row>
    <row r="115657" spans="26:27">
      <c r="Z115657" s="190"/>
      <c r="AA115657" s="190"/>
    </row>
    <row r="115658" spans="26:27">
      <c r="Z115658" s="190"/>
      <c r="AA115658" s="190"/>
    </row>
    <row r="115659" spans="26:27">
      <c r="Z115659" s="190"/>
      <c r="AA115659" s="190"/>
    </row>
    <row r="115660" spans="26:27">
      <c r="Z115660" s="190"/>
      <c r="AA115660" s="190"/>
    </row>
    <row r="115661" spans="26:27">
      <c r="Z115661" s="190"/>
      <c r="AA115661" s="190"/>
    </row>
    <row r="115662" spans="26:27">
      <c r="Z115662" s="190"/>
      <c r="AA115662" s="190"/>
    </row>
    <row r="115663" spans="26:27">
      <c r="Z115663" s="190"/>
      <c r="AA115663" s="190"/>
    </row>
    <row r="115664" spans="26:27">
      <c r="Z115664" s="190"/>
      <c r="AA115664" s="190"/>
    </row>
    <row r="115665" spans="26:27">
      <c r="Z115665" s="190"/>
      <c r="AA115665" s="190"/>
    </row>
    <row r="115666" spans="26:27">
      <c r="Z115666" s="190"/>
      <c r="AA115666" s="190"/>
    </row>
    <row r="115667" spans="26:27">
      <c r="Z115667" s="190"/>
      <c r="AA115667" s="190"/>
    </row>
    <row r="115668" spans="26:27">
      <c r="Z115668" s="190"/>
      <c r="AA115668" s="190"/>
    </row>
    <row r="115669" spans="26:27">
      <c r="Z115669" s="190"/>
      <c r="AA115669" s="190"/>
    </row>
    <row r="115670" spans="26:27">
      <c r="Z115670" s="190"/>
      <c r="AA115670" s="190"/>
    </row>
    <row r="115671" spans="26:27">
      <c r="Z115671" s="190"/>
      <c r="AA115671" s="190"/>
    </row>
    <row r="115672" spans="26:27">
      <c r="Z115672" s="190"/>
      <c r="AA115672" s="190"/>
    </row>
    <row r="115673" spans="26:27">
      <c r="Z115673" s="190"/>
      <c r="AA115673" s="190"/>
    </row>
    <row r="115674" spans="26:27">
      <c r="Z115674" s="190"/>
      <c r="AA115674" s="190"/>
    </row>
    <row r="115675" spans="26:27">
      <c r="Z115675" s="190"/>
      <c r="AA115675" s="190"/>
    </row>
    <row r="115676" spans="26:27">
      <c r="Z115676" s="190"/>
      <c r="AA115676" s="190"/>
    </row>
    <row r="115677" spans="26:27">
      <c r="Z115677" s="190"/>
      <c r="AA115677" s="190"/>
    </row>
    <row r="115678" spans="26:27">
      <c r="Z115678" s="190"/>
      <c r="AA115678" s="190"/>
    </row>
    <row r="115679" spans="26:27">
      <c r="Z115679" s="190"/>
      <c r="AA115679" s="190"/>
    </row>
    <row r="115680" spans="26:27">
      <c r="Z115680" s="190"/>
      <c r="AA115680" s="190"/>
    </row>
    <row r="115681" spans="26:27">
      <c r="Z115681" s="190"/>
      <c r="AA115681" s="190"/>
    </row>
    <row r="115682" spans="26:27">
      <c r="Z115682" s="190"/>
      <c r="AA115682" s="190"/>
    </row>
    <row r="115683" spans="26:27">
      <c r="Z115683" s="190"/>
      <c r="AA115683" s="190"/>
    </row>
    <row r="115684" spans="26:27">
      <c r="Z115684" s="190"/>
      <c r="AA115684" s="190"/>
    </row>
    <row r="115685" spans="26:27">
      <c r="Z115685" s="190"/>
      <c r="AA115685" s="190"/>
    </row>
    <row r="115686" spans="26:27">
      <c r="Z115686" s="190"/>
      <c r="AA115686" s="190"/>
    </row>
    <row r="115687" spans="26:27">
      <c r="Z115687" s="190"/>
      <c r="AA115687" s="190"/>
    </row>
    <row r="115688" spans="26:27">
      <c r="Z115688" s="190"/>
      <c r="AA115688" s="190"/>
    </row>
    <row r="115689" spans="26:27">
      <c r="Z115689" s="190"/>
      <c r="AA115689" s="190"/>
    </row>
    <row r="115690" spans="26:27">
      <c r="Z115690" s="190"/>
      <c r="AA115690" s="190"/>
    </row>
    <row r="115691" spans="26:27">
      <c r="Z115691" s="190"/>
      <c r="AA115691" s="190"/>
    </row>
    <row r="115692" spans="26:27">
      <c r="Z115692" s="190"/>
      <c r="AA115692" s="190"/>
    </row>
    <row r="115693" spans="26:27">
      <c r="Z115693" s="190"/>
      <c r="AA115693" s="190"/>
    </row>
    <row r="115694" spans="26:27">
      <c r="Z115694" s="190"/>
      <c r="AA115694" s="190"/>
    </row>
    <row r="115695" spans="26:27">
      <c r="Z115695" s="190"/>
      <c r="AA115695" s="190"/>
    </row>
    <row r="115696" spans="26:27">
      <c r="Z115696" s="190"/>
      <c r="AA115696" s="190"/>
    </row>
    <row r="115697" spans="26:27">
      <c r="Z115697" s="190"/>
      <c r="AA115697" s="190"/>
    </row>
    <row r="115698" spans="26:27">
      <c r="Z115698" s="190"/>
      <c r="AA115698" s="190"/>
    </row>
    <row r="115699" spans="26:27">
      <c r="Z115699" s="190"/>
      <c r="AA115699" s="190"/>
    </row>
    <row r="115700" spans="26:27">
      <c r="Z115700" s="190"/>
      <c r="AA115700" s="190"/>
    </row>
    <row r="115701" spans="26:27">
      <c r="Z115701" s="190"/>
      <c r="AA115701" s="190"/>
    </row>
    <row r="115702" spans="26:27">
      <c r="Z115702" s="190"/>
      <c r="AA115702" s="190"/>
    </row>
    <row r="115703" spans="26:27">
      <c r="Z115703" s="190"/>
      <c r="AA115703" s="190"/>
    </row>
    <row r="115704" spans="26:27">
      <c r="Z115704" s="190"/>
      <c r="AA115704" s="190"/>
    </row>
    <row r="115705" spans="26:27">
      <c r="Z115705" s="190"/>
      <c r="AA115705" s="190"/>
    </row>
    <row r="115706" spans="26:27">
      <c r="Z115706" s="190"/>
      <c r="AA115706" s="190"/>
    </row>
    <row r="115707" spans="26:27">
      <c r="Z115707" s="190"/>
      <c r="AA115707" s="190"/>
    </row>
    <row r="115708" spans="26:27">
      <c r="Z115708" s="190"/>
      <c r="AA115708" s="190"/>
    </row>
    <row r="115709" spans="26:27">
      <c r="Z115709" s="190"/>
      <c r="AA115709" s="190"/>
    </row>
    <row r="115710" spans="26:27">
      <c r="Z115710" s="190"/>
      <c r="AA115710" s="190"/>
    </row>
    <row r="115711" spans="26:27">
      <c r="Z115711" s="190"/>
      <c r="AA115711" s="190"/>
    </row>
    <row r="115712" spans="26:27">
      <c r="Z115712" s="190"/>
      <c r="AA115712" s="190"/>
    </row>
    <row r="115713" spans="26:27">
      <c r="Z115713" s="190"/>
      <c r="AA115713" s="190"/>
    </row>
    <row r="115714" spans="26:27">
      <c r="Z115714" s="190"/>
      <c r="AA115714" s="190"/>
    </row>
    <row r="115715" spans="26:27">
      <c r="Z115715" s="190"/>
      <c r="AA115715" s="190"/>
    </row>
    <row r="115716" spans="26:27">
      <c r="Z115716" s="190"/>
      <c r="AA115716" s="190"/>
    </row>
    <row r="115717" spans="26:27">
      <c r="Z115717" s="190"/>
      <c r="AA115717" s="190"/>
    </row>
    <row r="115718" spans="26:27">
      <c r="Z115718" s="190"/>
      <c r="AA115718" s="190"/>
    </row>
    <row r="115719" spans="26:27">
      <c r="Z115719" s="190"/>
      <c r="AA115719" s="190"/>
    </row>
    <row r="115720" spans="26:27">
      <c r="Z115720" s="190"/>
      <c r="AA115720" s="190"/>
    </row>
    <row r="115721" spans="26:27">
      <c r="Z115721" s="190"/>
      <c r="AA115721" s="190"/>
    </row>
    <row r="115722" spans="26:27">
      <c r="Z115722" s="190"/>
      <c r="AA115722" s="190"/>
    </row>
    <row r="115723" spans="26:27">
      <c r="Z115723" s="190"/>
      <c r="AA115723" s="190"/>
    </row>
    <row r="115724" spans="26:27">
      <c r="Z115724" s="190"/>
      <c r="AA115724" s="190"/>
    </row>
    <row r="115725" spans="26:27">
      <c r="Z115725" s="190"/>
      <c r="AA115725" s="190"/>
    </row>
    <row r="115726" spans="26:27">
      <c r="Z115726" s="190"/>
      <c r="AA115726" s="190"/>
    </row>
    <row r="115727" spans="26:27">
      <c r="Z115727" s="190"/>
      <c r="AA115727" s="190"/>
    </row>
    <row r="115728" spans="26:27">
      <c r="Z115728" s="190"/>
      <c r="AA115728" s="190"/>
    </row>
    <row r="115729" spans="26:27">
      <c r="Z115729" s="190"/>
      <c r="AA115729" s="190"/>
    </row>
    <row r="115730" spans="26:27">
      <c r="Z115730" s="190"/>
      <c r="AA115730" s="190"/>
    </row>
    <row r="115731" spans="26:27">
      <c r="Z115731" s="190"/>
      <c r="AA115731" s="190"/>
    </row>
    <row r="115732" spans="26:27">
      <c r="Z115732" s="190"/>
      <c r="AA115732" s="190"/>
    </row>
    <row r="115733" spans="26:27">
      <c r="Z115733" s="190"/>
      <c r="AA115733" s="190"/>
    </row>
    <row r="115734" spans="26:27">
      <c r="Z115734" s="190"/>
      <c r="AA115734" s="190"/>
    </row>
    <row r="115735" spans="26:27">
      <c r="Z115735" s="190"/>
      <c r="AA115735" s="190"/>
    </row>
    <row r="115736" spans="26:27">
      <c r="Z115736" s="190"/>
      <c r="AA115736" s="190"/>
    </row>
    <row r="115737" spans="26:27">
      <c r="Z115737" s="190"/>
      <c r="AA115737" s="190"/>
    </row>
    <row r="115738" spans="26:27">
      <c r="Z115738" s="190"/>
      <c r="AA115738" s="190"/>
    </row>
    <row r="115739" spans="26:27">
      <c r="Z115739" s="190"/>
      <c r="AA115739" s="190"/>
    </row>
    <row r="115740" spans="26:27">
      <c r="Z115740" s="190"/>
      <c r="AA115740" s="190"/>
    </row>
    <row r="115741" spans="26:27">
      <c r="Z115741" s="190"/>
      <c r="AA115741" s="190"/>
    </row>
    <row r="115742" spans="26:27">
      <c r="Z115742" s="190"/>
      <c r="AA115742" s="190"/>
    </row>
    <row r="115743" spans="26:27">
      <c r="Z115743" s="190"/>
      <c r="AA115743" s="190"/>
    </row>
    <row r="115744" spans="26:27">
      <c r="Z115744" s="190"/>
      <c r="AA115744" s="190"/>
    </row>
    <row r="115745" spans="26:27">
      <c r="Z115745" s="190"/>
      <c r="AA115745" s="190"/>
    </row>
    <row r="115746" spans="26:27">
      <c r="Z115746" s="190"/>
      <c r="AA115746" s="190"/>
    </row>
    <row r="115747" spans="26:27">
      <c r="Z115747" s="190"/>
      <c r="AA115747" s="190"/>
    </row>
    <row r="115748" spans="26:27">
      <c r="Z115748" s="190"/>
      <c r="AA115748" s="190"/>
    </row>
    <row r="115749" spans="26:27">
      <c r="Z115749" s="190"/>
      <c r="AA115749" s="190"/>
    </row>
    <row r="115750" spans="26:27">
      <c r="Z115750" s="190"/>
      <c r="AA115750" s="190"/>
    </row>
    <row r="115751" spans="26:27">
      <c r="Z115751" s="190"/>
      <c r="AA115751" s="190"/>
    </row>
    <row r="115752" spans="26:27">
      <c r="Z115752" s="190"/>
      <c r="AA115752" s="190"/>
    </row>
    <row r="115753" spans="26:27">
      <c r="Z115753" s="190"/>
      <c r="AA115753" s="190"/>
    </row>
    <row r="115754" spans="26:27">
      <c r="Z115754" s="190"/>
      <c r="AA115754" s="190"/>
    </row>
    <row r="115755" spans="26:27">
      <c r="Z115755" s="190"/>
      <c r="AA115755" s="190"/>
    </row>
    <row r="115756" spans="26:27">
      <c r="Z115756" s="190"/>
      <c r="AA115756" s="190"/>
    </row>
    <row r="115757" spans="26:27">
      <c r="Z115757" s="190"/>
      <c r="AA115757" s="190"/>
    </row>
    <row r="115758" spans="26:27">
      <c r="Z115758" s="190"/>
      <c r="AA115758" s="190"/>
    </row>
    <row r="115759" spans="26:27">
      <c r="Z115759" s="190"/>
      <c r="AA115759" s="190"/>
    </row>
    <row r="115760" spans="26:27">
      <c r="Z115760" s="190"/>
      <c r="AA115760" s="190"/>
    </row>
    <row r="115761" spans="26:27">
      <c r="Z115761" s="190"/>
      <c r="AA115761" s="190"/>
    </row>
    <row r="115762" spans="26:27">
      <c r="Z115762" s="190"/>
      <c r="AA115762" s="190"/>
    </row>
    <row r="115763" spans="26:27">
      <c r="Z115763" s="190"/>
      <c r="AA115763" s="190"/>
    </row>
    <row r="115764" spans="26:27">
      <c r="Z115764" s="190"/>
      <c r="AA115764" s="190"/>
    </row>
    <row r="115765" spans="26:27">
      <c r="Z115765" s="190"/>
      <c r="AA115765" s="190"/>
    </row>
    <row r="115766" spans="26:27">
      <c r="Z115766" s="190"/>
      <c r="AA115766" s="190"/>
    </row>
    <row r="115767" spans="26:27">
      <c r="Z115767" s="190"/>
      <c r="AA115767" s="190"/>
    </row>
    <row r="115768" spans="26:27">
      <c r="Z115768" s="190"/>
      <c r="AA115768" s="190"/>
    </row>
    <row r="115769" spans="26:27">
      <c r="Z115769" s="190"/>
      <c r="AA115769" s="190"/>
    </row>
    <row r="115770" spans="26:27">
      <c r="Z115770" s="190"/>
      <c r="AA115770" s="190"/>
    </row>
    <row r="115771" spans="26:27">
      <c r="Z115771" s="190"/>
      <c r="AA115771" s="190"/>
    </row>
    <row r="115772" spans="26:27">
      <c r="Z115772" s="190"/>
      <c r="AA115772" s="190"/>
    </row>
    <row r="115773" spans="26:27">
      <c r="Z115773" s="190"/>
      <c r="AA115773" s="190"/>
    </row>
    <row r="115774" spans="26:27">
      <c r="Z115774" s="190"/>
      <c r="AA115774" s="190"/>
    </row>
    <row r="115775" spans="26:27">
      <c r="Z115775" s="190"/>
      <c r="AA115775" s="190"/>
    </row>
    <row r="115776" spans="26:27">
      <c r="Z115776" s="190"/>
      <c r="AA115776" s="190"/>
    </row>
    <row r="115777" spans="26:27">
      <c r="Z115777" s="190"/>
      <c r="AA115777" s="190"/>
    </row>
    <row r="115778" spans="26:27">
      <c r="Z115778" s="190"/>
      <c r="AA115778" s="190"/>
    </row>
    <row r="115779" spans="26:27">
      <c r="Z115779" s="190"/>
      <c r="AA115779" s="190"/>
    </row>
    <row r="115780" spans="26:27">
      <c r="Z115780" s="190"/>
      <c r="AA115780" s="190"/>
    </row>
    <row r="115781" spans="26:27">
      <c r="Z115781" s="190"/>
      <c r="AA115781" s="190"/>
    </row>
    <row r="115782" spans="26:27">
      <c r="Z115782" s="190"/>
      <c r="AA115782" s="190"/>
    </row>
    <row r="115783" spans="26:27">
      <c r="Z115783" s="190"/>
      <c r="AA115783" s="190"/>
    </row>
    <row r="115784" spans="26:27">
      <c r="Z115784" s="190"/>
      <c r="AA115784" s="190"/>
    </row>
    <row r="115785" spans="26:27">
      <c r="Z115785" s="190"/>
      <c r="AA115785" s="190"/>
    </row>
    <row r="115786" spans="26:27">
      <c r="Z115786" s="190"/>
      <c r="AA115786" s="190"/>
    </row>
    <row r="115787" spans="26:27">
      <c r="Z115787" s="190"/>
      <c r="AA115787" s="190"/>
    </row>
    <row r="115788" spans="26:27">
      <c r="Z115788" s="190"/>
      <c r="AA115788" s="190"/>
    </row>
    <row r="115789" spans="26:27">
      <c r="Z115789" s="190"/>
      <c r="AA115789" s="190"/>
    </row>
    <row r="115790" spans="26:27">
      <c r="Z115790" s="190"/>
      <c r="AA115790" s="190"/>
    </row>
    <row r="115791" spans="26:27">
      <c r="Z115791" s="190"/>
      <c r="AA115791" s="190"/>
    </row>
    <row r="115792" spans="26:27">
      <c r="Z115792" s="190"/>
      <c r="AA115792" s="190"/>
    </row>
    <row r="115793" spans="26:27">
      <c r="Z115793" s="190"/>
      <c r="AA115793" s="190"/>
    </row>
    <row r="115794" spans="26:27">
      <c r="Z115794" s="190"/>
      <c r="AA115794" s="190"/>
    </row>
    <row r="115795" spans="26:27">
      <c r="Z115795" s="190"/>
      <c r="AA115795" s="190"/>
    </row>
    <row r="115796" spans="26:27">
      <c r="Z115796" s="190"/>
      <c r="AA115796" s="190"/>
    </row>
    <row r="115797" spans="26:27">
      <c r="Z115797" s="190"/>
      <c r="AA115797" s="190"/>
    </row>
    <row r="115798" spans="26:27">
      <c r="Z115798" s="190"/>
      <c r="AA115798" s="190"/>
    </row>
    <row r="115799" spans="26:27">
      <c r="Z115799" s="190"/>
      <c r="AA115799" s="190"/>
    </row>
    <row r="115800" spans="26:27">
      <c r="Z115800" s="190"/>
      <c r="AA115800" s="190"/>
    </row>
    <row r="115801" spans="26:27">
      <c r="Z115801" s="190"/>
      <c r="AA115801" s="190"/>
    </row>
    <row r="115802" spans="26:27">
      <c r="Z115802" s="190"/>
      <c r="AA115802" s="190"/>
    </row>
    <row r="115803" spans="26:27">
      <c r="Z115803" s="190"/>
      <c r="AA115803" s="190"/>
    </row>
    <row r="115804" spans="26:27">
      <c r="Z115804" s="190"/>
      <c r="AA115804" s="190"/>
    </row>
    <row r="115805" spans="26:27">
      <c r="Z115805" s="190"/>
      <c r="AA115805" s="190"/>
    </row>
    <row r="115806" spans="26:27">
      <c r="Z115806" s="190"/>
      <c r="AA115806" s="190"/>
    </row>
    <row r="115807" spans="26:27">
      <c r="Z115807" s="190"/>
      <c r="AA115807" s="190"/>
    </row>
    <row r="115808" spans="26:27">
      <c r="Z115808" s="190"/>
      <c r="AA115808" s="190"/>
    </row>
    <row r="115809" spans="26:27">
      <c r="Z115809" s="190"/>
      <c r="AA115809" s="190"/>
    </row>
    <row r="115810" spans="26:27">
      <c r="Z115810" s="190"/>
      <c r="AA115810" s="190"/>
    </row>
    <row r="115811" spans="26:27">
      <c r="Z115811" s="190"/>
      <c r="AA115811" s="190"/>
    </row>
    <row r="115812" spans="26:27">
      <c r="Z115812" s="190"/>
      <c r="AA115812" s="190"/>
    </row>
    <row r="115813" spans="26:27">
      <c r="Z115813" s="190"/>
      <c r="AA115813" s="190"/>
    </row>
    <row r="115814" spans="26:27">
      <c r="Z115814" s="190"/>
      <c r="AA115814" s="190"/>
    </row>
    <row r="115815" spans="26:27">
      <c r="Z115815" s="190"/>
      <c r="AA115815" s="190"/>
    </row>
    <row r="115816" spans="26:27">
      <c r="Z115816" s="190"/>
      <c r="AA115816" s="190"/>
    </row>
    <row r="115817" spans="26:27">
      <c r="Z115817" s="190"/>
      <c r="AA115817" s="190"/>
    </row>
    <row r="115818" spans="26:27">
      <c r="Z115818" s="190"/>
      <c r="AA115818" s="190"/>
    </row>
    <row r="115819" spans="26:27">
      <c r="Z115819" s="190"/>
      <c r="AA115819" s="190"/>
    </row>
    <row r="115820" spans="26:27">
      <c r="Z115820" s="190"/>
      <c r="AA115820" s="190"/>
    </row>
    <row r="115821" spans="26:27">
      <c r="Z115821" s="190"/>
      <c r="AA115821" s="190"/>
    </row>
    <row r="115822" spans="26:27">
      <c r="Z115822" s="190"/>
      <c r="AA115822" s="190"/>
    </row>
    <row r="115823" spans="26:27">
      <c r="Z115823" s="190"/>
      <c r="AA115823" s="190"/>
    </row>
    <row r="115824" spans="26:27">
      <c r="Z115824" s="190"/>
      <c r="AA115824" s="190"/>
    </row>
    <row r="115825" spans="26:27">
      <c r="Z115825" s="190"/>
      <c r="AA115825" s="190"/>
    </row>
    <row r="115826" spans="26:27">
      <c r="Z115826" s="190"/>
      <c r="AA115826" s="190"/>
    </row>
    <row r="115827" spans="26:27">
      <c r="Z115827" s="190"/>
      <c r="AA115827" s="190"/>
    </row>
    <row r="115828" spans="26:27">
      <c r="Z115828" s="190"/>
      <c r="AA115828" s="190"/>
    </row>
    <row r="115829" spans="26:27">
      <c r="Z115829" s="190"/>
      <c r="AA115829" s="190"/>
    </row>
    <row r="115830" spans="26:27">
      <c r="Z115830" s="190"/>
      <c r="AA115830" s="190"/>
    </row>
    <row r="115831" spans="26:27">
      <c r="Z115831" s="190"/>
      <c r="AA115831" s="190"/>
    </row>
    <row r="115832" spans="26:27">
      <c r="Z115832" s="190"/>
      <c r="AA115832" s="190"/>
    </row>
    <row r="115833" spans="26:27">
      <c r="Z115833" s="190"/>
      <c r="AA115833" s="190"/>
    </row>
    <row r="115834" spans="26:27">
      <c r="Z115834" s="190"/>
      <c r="AA115834" s="190"/>
    </row>
    <row r="115835" spans="26:27">
      <c r="Z115835" s="190"/>
      <c r="AA115835" s="190"/>
    </row>
    <row r="115836" spans="26:27">
      <c r="Z115836" s="190"/>
      <c r="AA115836" s="190"/>
    </row>
    <row r="115837" spans="26:27">
      <c r="Z115837" s="190"/>
      <c r="AA115837" s="190"/>
    </row>
    <row r="115838" spans="26:27">
      <c r="Z115838" s="190"/>
      <c r="AA115838" s="190"/>
    </row>
    <row r="115839" spans="26:27">
      <c r="Z115839" s="190"/>
      <c r="AA115839" s="190"/>
    </row>
    <row r="115840" spans="26:27">
      <c r="Z115840" s="190"/>
      <c r="AA115840" s="190"/>
    </row>
    <row r="115841" spans="26:27">
      <c r="Z115841" s="190"/>
      <c r="AA115841" s="190"/>
    </row>
    <row r="115842" spans="26:27">
      <c r="Z115842" s="190"/>
      <c r="AA115842" s="190"/>
    </row>
    <row r="115843" spans="26:27">
      <c r="Z115843" s="190"/>
      <c r="AA115843" s="190"/>
    </row>
    <row r="115844" spans="26:27">
      <c r="Z115844" s="190"/>
      <c r="AA115844" s="190"/>
    </row>
    <row r="115845" spans="26:27">
      <c r="Z115845" s="190"/>
      <c r="AA115845" s="190"/>
    </row>
    <row r="115846" spans="26:27">
      <c r="Z115846" s="190"/>
      <c r="AA115846" s="190"/>
    </row>
    <row r="115847" spans="26:27">
      <c r="Z115847" s="190"/>
      <c r="AA115847" s="190"/>
    </row>
    <row r="115848" spans="26:27">
      <c r="Z115848" s="190"/>
      <c r="AA115848" s="190"/>
    </row>
    <row r="115849" spans="26:27">
      <c r="Z115849" s="190"/>
      <c r="AA115849" s="190"/>
    </row>
    <row r="115850" spans="26:27">
      <c r="Z115850" s="190"/>
      <c r="AA115850" s="190"/>
    </row>
    <row r="115851" spans="26:27">
      <c r="Z115851" s="190"/>
      <c r="AA115851" s="190"/>
    </row>
    <row r="115852" spans="26:27">
      <c r="Z115852" s="190"/>
      <c r="AA115852" s="190"/>
    </row>
    <row r="115853" spans="26:27">
      <c r="Z115853" s="190"/>
      <c r="AA115853" s="190"/>
    </row>
    <row r="115854" spans="26:27">
      <c r="Z115854" s="190"/>
      <c r="AA115854" s="190"/>
    </row>
    <row r="115855" spans="26:27">
      <c r="Z115855" s="190"/>
      <c r="AA115855" s="190"/>
    </row>
    <row r="115856" spans="26:27">
      <c r="Z115856" s="190"/>
      <c r="AA115856" s="190"/>
    </row>
    <row r="115857" spans="26:27">
      <c r="Z115857" s="190"/>
      <c r="AA115857" s="190"/>
    </row>
    <row r="115858" spans="26:27">
      <c r="Z115858" s="190"/>
      <c r="AA115858" s="190"/>
    </row>
    <row r="115859" spans="26:27">
      <c r="Z115859" s="190"/>
      <c r="AA115859" s="190"/>
    </row>
    <row r="115860" spans="26:27">
      <c r="Z115860" s="190"/>
      <c r="AA115860" s="190"/>
    </row>
    <row r="115861" spans="26:27">
      <c r="Z115861" s="190"/>
      <c r="AA115861" s="190"/>
    </row>
    <row r="115862" spans="26:27">
      <c r="Z115862" s="190"/>
      <c r="AA115862" s="190"/>
    </row>
    <row r="115863" spans="26:27">
      <c r="Z115863" s="190"/>
      <c r="AA115863" s="190"/>
    </row>
    <row r="115864" spans="26:27">
      <c r="Z115864" s="190"/>
      <c r="AA115864" s="190"/>
    </row>
    <row r="115865" spans="26:27">
      <c r="Z115865" s="190"/>
      <c r="AA115865" s="190"/>
    </row>
    <row r="115866" spans="26:27">
      <c r="Z115866" s="190"/>
      <c r="AA115866" s="190"/>
    </row>
    <row r="115867" spans="26:27">
      <c r="Z115867" s="190"/>
      <c r="AA115867" s="190"/>
    </row>
    <row r="115868" spans="26:27">
      <c r="Z115868" s="190"/>
      <c r="AA115868" s="190"/>
    </row>
    <row r="115869" spans="26:27">
      <c r="Z115869" s="190"/>
      <c r="AA115869" s="190"/>
    </row>
    <row r="115870" spans="26:27">
      <c r="Z115870" s="190"/>
      <c r="AA115870" s="190"/>
    </row>
    <row r="115871" spans="26:27">
      <c r="Z115871" s="190"/>
      <c r="AA115871" s="190"/>
    </row>
    <row r="115872" spans="26:27">
      <c r="Z115872" s="190"/>
      <c r="AA115872" s="190"/>
    </row>
    <row r="115873" spans="26:27">
      <c r="Z115873" s="190"/>
      <c r="AA115873" s="190"/>
    </row>
    <row r="115874" spans="26:27">
      <c r="Z115874" s="190"/>
      <c r="AA115874" s="190"/>
    </row>
    <row r="115875" spans="26:27">
      <c r="Z115875" s="190"/>
      <c r="AA115875" s="190"/>
    </row>
    <row r="115876" spans="26:27">
      <c r="Z115876" s="190"/>
      <c r="AA115876" s="190"/>
    </row>
    <row r="115877" spans="26:27">
      <c r="Z115877" s="190"/>
      <c r="AA115877" s="190"/>
    </row>
    <row r="115878" spans="26:27">
      <c r="Z115878" s="190"/>
      <c r="AA115878" s="190"/>
    </row>
    <row r="115879" spans="26:27">
      <c r="Z115879" s="190"/>
      <c r="AA115879" s="190"/>
    </row>
    <row r="115880" spans="26:27">
      <c r="Z115880" s="190"/>
      <c r="AA115880" s="190"/>
    </row>
    <row r="115881" spans="26:27">
      <c r="Z115881" s="190"/>
      <c r="AA115881" s="190"/>
    </row>
    <row r="115882" spans="26:27">
      <c r="Z115882" s="190"/>
      <c r="AA115882" s="190"/>
    </row>
    <row r="115883" spans="26:27">
      <c r="Z115883" s="190"/>
      <c r="AA115883" s="190"/>
    </row>
    <row r="115884" spans="26:27">
      <c r="Z115884" s="190"/>
      <c r="AA115884" s="190"/>
    </row>
    <row r="115885" spans="26:27">
      <c r="Z115885" s="190"/>
      <c r="AA115885" s="190"/>
    </row>
    <row r="115886" spans="26:27">
      <c r="Z115886" s="190"/>
      <c r="AA115886" s="190"/>
    </row>
    <row r="115887" spans="26:27">
      <c r="Z115887" s="190"/>
      <c r="AA115887" s="190"/>
    </row>
    <row r="115888" spans="26:27">
      <c r="Z115888" s="190"/>
      <c r="AA115888" s="190"/>
    </row>
    <row r="115889" spans="26:27">
      <c r="Z115889" s="190"/>
      <c r="AA115889" s="190"/>
    </row>
    <row r="115890" spans="26:27">
      <c r="Z115890" s="190"/>
      <c r="AA115890" s="190"/>
    </row>
    <row r="115891" spans="26:27">
      <c r="Z115891" s="190"/>
      <c r="AA115891" s="190"/>
    </row>
    <row r="115892" spans="26:27">
      <c r="Z115892" s="190"/>
      <c r="AA115892" s="190"/>
    </row>
    <row r="115893" spans="26:27">
      <c r="Z115893" s="190"/>
      <c r="AA115893" s="190"/>
    </row>
    <row r="115894" spans="26:27">
      <c r="Z115894" s="190"/>
      <c r="AA115894" s="190"/>
    </row>
    <row r="115895" spans="26:27">
      <c r="Z115895" s="190"/>
      <c r="AA115895" s="190"/>
    </row>
    <row r="115896" spans="26:27">
      <c r="Z115896" s="190"/>
      <c r="AA115896" s="190"/>
    </row>
    <row r="115897" spans="26:27">
      <c r="Z115897" s="190"/>
      <c r="AA115897" s="190"/>
    </row>
    <row r="115898" spans="26:27">
      <c r="Z115898" s="190"/>
      <c r="AA115898" s="190"/>
    </row>
    <row r="115899" spans="26:27">
      <c r="Z115899" s="190"/>
      <c r="AA115899" s="190"/>
    </row>
    <row r="115900" spans="26:27">
      <c r="Z115900" s="190"/>
      <c r="AA115900" s="190"/>
    </row>
    <row r="115901" spans="26:27">
      <c r="Z115901" s="190"/>
      <c r="AA115901" s="190"/>
    </row>
    <row r="115902" spans="26:27">
      <c r="Z115902" s="190"/>
      <c r="AA115902" s="190"/>
    </row>
    <row r="115903" spans="26:27">
      <c r="Z115903" s="190"/>
      <c r="AA115903" s="190"/>
    </row>
    <row r="115904" spans="26:27">
      <c r="Z115904" s="190"/>
      <c r="AA115904" s="190"/>
    </row>
    <row r="115905" spans="26:27">
      <c r="Z115905" s="190"/>
      <c r="AA115905" s="190"/>
    </row>
    <row r="115906" spans="26:27">
      <c r="Z115906" s="190"/>
      <c r="AA115906" s="190"/>
    </row>
    <row r="115907" spans="26:27">
      <c r="Z115907" s="190"/>
      <c r="AA115907" s="190"/>
    </row>
    <row r="115908" spans="26:27">
      <c r="Z115908" s="190"/>
      <c r="AA115908" s="190"/>
    </row>
    <row r="115909" spans="26:27">
      <c r="Z115909" s="190"/>
      <c r="AA115909" s="190"/>
    </row>
    <row r="115910" spans="26:27">
      <c r="Z115910" s="190"/>
      <c r="AA115910" s="190"/>
    </row>
    <row r="115911" spans="26:27">
      <c r="Z115911" s="190"/>
      <c r="AA115911" s="190"/>
    </row>
    <row r="115912" spans="26:27">
      <c r="Z115912" s="190"/>
      <c r="AA115912" s="190"/>
    </row>
    <row r="115913" spans="26:27">
      <c r="Z115913" s="190"/>
      <c r="AA115913" s="190"/>
    </row>
    <row r="115914" spans="26:27">
      <c r="Z115914" s="190"/>
      <c r="AA115914" s="190"/>
    </row>
    <row r="115915" spans="26:27">
      <c r="Z115915" s="190"/>
      <c r="AA115915" s="190"/>
    </row>
    <row r="115916" spans="26:27">
      <c r="Z115916" s="190"/>
      <c r="AA115916" s="190"/>
    </row>
    <row r="115917" spans="26:27">
      <c r="Z115917" s="190"/>
      <c r="AA115917" s="190"/>
    </row>
    <row r="115918" spans="26:27">
      <c r="Z115918" s="190"/>
      <c r="AA115918" s="190"/>
    </row>
    <row r="115919" spans="26:27">
      <c r="Z115919" s="190"/>
      <c r="AA115919" s="190"/>
    </row>
    <row r="115920" spans="26:27">
      <c r="Z115920" s="190"/>
      <c r="AA115920" s="190"/>
    </row>
    <row r="115921" spans="26:27">
      <c r="Z115921" s="190"/>
      <c r="AA115921" s="190"/>
    </row>
    <row r="115922" spans="26:27">
      <c r="Z115922" s="190"/>
      <c r="AA115922" s="190"/>
    </row>
    <row r="115923" spans="26:27">
      <c r="Z115923" s="190"/>
      <c r="AA115923" s="190"/>
    </row>
    <row r="115924" spans="26:27">
      <c r="Z115924" s="190"/>
      <c r="AA115924" s="190"/>
    </row>
    <row r="115925" spans="26:27">
      <c r="Z115925" s="190"/>
      <c r="AA115925" s="190"/>
    </row>
    <row r="115926" spans="26:27">
      <c r="Z115926" s="190"/>
      <c r="AA115926" s="190"/>
    </row>
    <row r="115927" spans="26:27">
      <c r="Z115927" s="190"/>
      <c r="AA115927" s="190"/>
    </row>
    <row r="115928" spans="26:27">
      <c r="Z115928" s="190"/>
      <c r="AA115928" s="190"/>
    </row>
    <row r="115929" spans="26:27">
      <c r="Z115929" s="190"/>
      <c r="AA115929" s="190"/>
    </row>
    <row r="115930" spans="26:27">
      <c r="Z115930" s="190"/>
      <c r="AA115930" s="190"/>
    </row>
    <row r="115931" spans="26:27">
      <c r="Z115931" s="190"/>
      <c r="AA115931" s="190"/>
    </row>
    <row r="115932" spans="26:27">
      <c r="Z115932" s="190"/>
      <c r="AA115932" s="190"/>
    </row>
    <row r="115933" spans="26:27">
      <c r="Z115933" s="190"/>
      <c r="AA115933" s="190"/>
    </row>
    <row r="115934" spans="26:27">
      <c r="Z115934" s="190"/>
      <c r="AA115934" s="190"/>
    </row>
    <row r="115935" spans="26:27">
      <c r="Z115935" s="190"/>
      <c r="AA115935" s="190"/>
    </row>
    <row r="115936" spans="26:27">
      <c r="Z115936" s="190"/>
      <c r="AA115936" s="190"/>
    </row>
    <row r="115937" spans="26:27">
      <c r="Z115937" s="190"/>
      <c r="AA115937" s="190"/>
    </row>
    <row r="115938" spans="26:27">
      <c r="Z115938" s="190"/>
      <c r="AA115938" s="190"/>
    </row>
    <row r="115939" spans="26:27">
      <c r="Z115939" s="190"/>
      <c r="AA115939" s="190"/>
    </row>
    <row r="115940" spans="26:27">
      <c r="Z115940" s="190"/>
      <c r="AA115940" s="190"/>
    </row>
    <row r="115941" spans="26:27">
      <c r="Z115941" s="190"/>
      <c r="AA115941" s="190"/>
    </row>
    <row r="115942" spans="26:27">
      <c r="Z115942" s="190"/>
      <c r="AA115942" s="190"/>
    </row>
    <row r="115943" spans="26:27">
      <c r="Z115943" s="190"/>
      <c r="AA115943" s="190"/>
    </row>
    <row r="115944" spans="26:27">
      <c r="Z115944" s="190"/>
      <c r="AA115944" s="190"/>
    </row>
    <row r="115945" spans="26:27">
      <c r="Z115945" s="190"/>
      <c r="AA115945" s="190"/>
    </row>
    <row r="115946" spans="26:27">
      <c r="Z115946" s="190"/>
      <c r="AA115946" s="190"/>
    </row>
    <row r="115947" spans="26:27">
      <c r="Z115947" s="190"/>
      <c r="AA115947" s="190"/>
    </row>
    <row r="115948" spans="26:27">
      <c r="Z115948" s="190"/>
      <c r="AA115948" s="190"/>
    </row>
    <row r="115949" spans="26:27">
      <c r="Z115949" s="190"/>
      <c r="AA115949" s="190"/>
    </row>
    <row r="115950" spans="26:27">
      <c r="Z115950" s="190"/>
      <c r="AA115950" s="190"/>
    </row>
    <row r="115951" spans="26:27">
      <c r="Z115951" s="190"/>
      <c r="AA115951" s="190"/>
    </row>
    <row r="115952" spans="26:27">
      <c r="Z115952" s="190"/>
      <c r="AA115952" s="190"/>
    </row>
    <row r="115953" spans="26:27">
      <c r="Z115953" s="190"/>
      <c r="AA115953" s="190"/>
    </row>
    <row r="115954" spans="26:27">
      <c r="Z115954" s="190"/>
      <c r="AA115954" s="190"/>
    </row>
    <row r="115955" spans="26:27">
      <c r="Z115955" s="190"/>
      <c r="AA115955" s="190"/>
    </row>
    <row r="115956" spans="26:27">
      <c r="Z115956" s="190"/>
      <c r="AA115956" s="190"/>
    </row>
    <row r="115957" spans="26:27">
      <c r="Z115957" s="190"/>
      <c r="AA115957" s="190"/>
    </row>
    <row r="115958" spans="26:27">
      <c r="Z115958" s="190"/>
      <c r="AA115958" s="190"/>
    </row>
    <row r="115959" spans="26:27">
      <c r="Z115959" s="190"/>
      <c r="AA115959" s="190"/>
    </row>
    <row r="115960" spans="26:27">
      <c r="Z115960" s="190"/>
      <c r="AA115960" s="190"/>
    </row>
    <row r="115961" spans="26:27">
      <c r="Z115961" s="190"/>
      <c r="AA115961" s="190"/>
    </row>
    <row r="115962" spans="26:27">
      <c r="Z115962" s="190"/>
      <c r="AA115962" s="190"/>
    </row>
    <row r="115963" spans="26:27">
      <c r="Z115963" s="190"/>
      <c r="AA115963" s="190"/>
    </row>
    <row r="115964" spans="26:27">
      <c r="Z115964" s="190"/>
      <c r="AA115964" s="190"/>
    </row>
    <row r="115965" spans="26:27">
      <c r="Z115965" s="190"/>
      <c r="AA115965" s="190"/>
    </row>
    <row r="115966" spans="26:27">
      <c r="Z115966" s="190"/>
      <c r="AA115966" s="190"/>
    </row>
    <row r="115967" spans="26:27">
      <c r="Z115967" s="190"/>
      <c r="AA115967" s="190"/>
    </row>
    <row r="115968" spans="26:27">
      <c r="Z115968" s="190"/>
      <c r="AA115968" s="190"/>
    </row>
    <row r="115969" spans="26:27">
      <c r="Z115969" s="190"/>
      <c r="AA115969" s="190"/>
    </row>
    <row r="115970" spans="26:27">
      <c r="Z115970" s="190"/>
      <c r="AA115970" s="190"/>
    </row>
    <row r="115971" spans="26:27">
      <c r="Z115971" s="190"/>
      <c r="AA115971" s="190"/>
    </row>
    <row r="115972" spans="26:27">
      <c r="Z115972" s="190"/>
      <c r="AA115972" s="190"/>
    </row>
    <row r="115973" spans="26:27">
      <c r="Z115973" s="190"/>
      <c r="AA115973" s="190"/>
    </row>
    <row r="115974" spans="26:27">
      <c r="Z115974" s="190"/>
      <c r="AA115974" s="190"/>
    </row>
    <row r="115975" spans="26:27">
      <c r="Z115975" s="190"/>
      <c r="AA115975" s="190"/>
    </row>
    <row r="115976" spans="26:27">
      <c r="Z115976" s="190"/>
      <c r="AA115976" s="190"/>
    </row>
    <row r="115977" spans="26:27">
      <c r="Z115977" s="190"/>
      <c r="AA115977" s="190"/>
    </row>
    <row r="115978" spans="26:27">
      <c r="Z115978" s="190"/>
      <c r="AA115978" s="190"/>
    </row>
    <row r="115979" spans="26:27">
      <c r="Z115979" s="190"/>
      <c r="AA115979" s="190"/>
    </row>
    <row r="115980" spans="26:27">
      <c r="Z115980" s="190"/>
      <c r="AA115980" s="190"/>
    </row>
    <row r="115981" spans="26:27">
      <c r="Z115981" s="190"/>
      <c r="AA115981" s="190"/>
    </row>
    <row r="115982" spans="26:27">
      <c r="Z115982" s="190"/>
      <c r="AA115982" s="190"/>
    </row>
    <row r="115983" spans="26:27">
      <c r="Z115983" s="190"/>
      <c r="AA115983" s="190"/>
    </row>
    <row r="115984" spans="26:27">
      <c r="Z115984" s="190"/>
      <c r="AA115984" s="190"/>
    </row>
    <row r="115985" spans="26:27">
      <c r="Z115985" s="190"/>
      <c r="AA115985" s="190"/>
    </row>
    <row r="115986" spans="26:27">
      <c r="Z115986" s="190"/>
      <c r="AA115986" s="190"/>
    </row>
    <row r="115987" spans="26:27">
      <c r="Z115987" s="190"/>
      <c r="AA115987" s="190"/>
    </row>
    <row r="115988" spans="26:27">
      <c r="Z115988" s="190"/>
      <c r="AA115988" s="190"/>
    </row>
    <row r="115989" spans="26:27">
      <c r="Z115989" s="190"/>
      <c r="AA115989" s="190"/>
    </row>
    <row r="115990" spans="26:27">
      <c r="Z115990" s="190"/>
      <c r="AA115990" s="190"/>
    </row>
    <row r="115991" spans="26:27">
      <c r="Z115991" s="190"/>
      <c r="AA115991" s="190"/>
    </row>
    <row r="115992" spans="26:27">
      <c r="Z115992" s="190"/>
      <c r="AA115992" s="190"/>
    </row>
    <row r="115993" spans="26:27">
      <c r="Z115993" s="190"/>
      <c r="AA115993" s="190"/>
    </row>
    <row r="115994" spans="26:27">
      <c r="Z115994" s="190"/>
      <c r="AA115994" s="190"/>
    </row>
    <row r="115995" spans="26:27">
      <c r="Z115995" s="190"/>
      <c r="AA115995" s="190"/>
    </row>
    <row r="115996" spans="26:27">
      <c r="Z115996" s="190"/>
      <c r="AA115996" s="190"/>
    </row>
    <row r="115997" spans="26:27">
      <c r="Z115997" s="190"/>
      <c r="AA115997" s="190"/>
    </row>
    <row r="115998" spans="26:27">
      <c r="Z115998" s="190"/>
      <c r="AA115998" s="190"/>
    </row>
    <row r="115999" spans="26:27">
      <c r="Z115999" s="190"/>
      <c r="AA115999" s="190"/>
    </row>
    <row r="116000" spans="26:27">
      <c r="Z116000" s="190"/>
      <c r="AA116000" s="190"/>
    </row>
    <row r="116001" spans="26:27">
      <c r="Z116001" s="190"/>
      <c r="AA116001" s="190"/>
    </row>
    <row r="116002" spans="26:27">
      <c r="Z116002" s="190"/>
      <c r="AA116002" s="190"/>
    </row>
    <row r="116003" spans="26:27">
      <c r="Z116003" s="190"/>
      <c r="AA116003" s="190"/>
    </row>
    <row r="116004" spans="26:27">
      <c r="Z116004" s="190"/>
      <c r="AA116004" s="190"/>
    </row>
    <row r="116005" spans="26:27">
      <c r="Z116005" s="190"/>
      <c r="AA116005" s="190"/>
    </row>
    <row r="116006" spans="26:27">
      <c r="Z116006" s="190"/>
      <c r="AA116006" s="190"/>
    </row>
    <row r="116007" spans="26:27">
      <c r="Z116007" s="190"/>
      <c r="AA116007" s="190"/>
    </row>
    <row r="116008" spans="26:27">
      <c r="Z116008" s="190"/>
      <c r="AA116008" s="190"/>
    </row>
    <row r="116009" spans="26:27">
      <c r="Z116009" s="190"/>
      <c r="AA116009" s="190"/>
    </row>
    <row r="116010" spans="26:27">
      <c r="Z116010" s="190"/>
      <c r="AA116010" s="190"/>
    </row>
    <row r="116011" spans="26:27">
      <c r="Z116011" s="190"/>
      <c r="AA116011" s="190"/>
    </row>
    <row r="116012" spans="26:27">
      <c r="Z116012" s="190"/>
      <c r="AA116012" s="190"/>
    </row>
    <row r="116013" spans="26:27">
      <c r="Z116013" s="190"/>
      <c r="AA116013" s="190"/>
    </row>
    <row r="116014" spans="26:27">
      <c r="Z116014" s="190"/>
      <c r="AA116014" s="190"/>
    </row>
    <row r="116015" spans="26:27">
      <c r="Z116015" s="190"/>
      <c r="AA116015" s="190"/>
    </row>
    <row r="116016" spans="26:27">
      <c r="Z116016" s="190"/>
      <c r="AA116016" s="190"/>
    </row>
    <row r="116017" spans="26:27">
      <c r="Z116017" s="190"/>
      <c r="AA116017" s="190"/>
    </row>
    <row r="116018" spans="26:27">
      <c r="Z116018" s="190"/>
      <c r="AA116018" s="190"/>
    </row>
    <row r="116019" spans="26:27">
      <c r="Z116019" s="190"/>
      <c r="AA116019" s="190"/>
    </row>
    <row r="116020" spans="26:27">
      <c r="Z116020" s="190"/>
      <c r="AA116020" s="190"/>
    </row>
    <row r="116021" spans="26:27">
      <c r="Z116021" s="190"/>
      <c r="AA116021" s="190"/>
    </row>
    <row r="116022" spans="26:27">
      <c r="Z116022" s="190"/>
      <c r="AA116022" s="190"/>
    </row>
    <row r="116023" spans="26:27">
      <c r="Z116023" s="190"/>
      <c r="AA116023" s="190"/>
    </row>
    <row r="116024" spans="26:27">
      <c r="Z116024" s="190"/>
      <c r="AA116024" s="190"/>
    </row>
    <row r="116025" spans="26:27">
      <c r="Z116025" s="190"/>
      <c r="AA116025" s="190"/>
    </row>
    <row r="116026" spans="26:27">
      <c r="Z116026" s="190"/>
      <c r="AA116026" s="190"/>
    </row>
    <row r="116027" spans="26:27">
      <c r="Z116027" s="190"/>
      <c r="AA116027" s="190"/>
    </row>
    <row r="116028" spans="26:27">
      <c r="Z116028" s="190"/>
      <c r="AA116028" s="190"/>
    </row>
    <row r="116029" spans="26:27">
      <c r="Z116029" s="190"/>
      <c r="AA116029" s="190"/>
    </row>
    <row r="116030" spans="26:27">
      <c r="Z116030" s="190"/>
      <c r="AA116030" s="190"/>
    </row>
    <row r="116031" spans="26:27">
      <c r="Z116031" s="190"/>
      <c r="AA116031" s="190"/>
    </row>
    <row r="116032" spans="26:27">
      <c r="Z116032" s="190"/>
      <c r="AA116032" s="190"/>
    </row>
    <row r="116033" spans="26:27">
      <c r="Z116033" s="190"/>
      <c r="AA116033" s="190"/>
    </row>
    <row r="116034" spans="26:27">
      <c r="Z116034" s="190"/>
      <c r="AA116034" s="190"/>
    </row>
    <row r="116035" spans="26:27">
      <c r="Z116035" s="190"/>
      <c r="AA116035" s="190"/>
    </row>
    <row r="116036" spans="26:27">
      <c r="Z116036" s="190"/>
      <c r="AA116036" s="190"/>
    </row>
    <row r="116037" spans="26:27">
      <c r="Z116037" s="190"/>
      <c r="AA116037" s="190"/>
    </row>
    <row r="116038" spans="26:27">
      <c r="Z116038" s="190"/>
      <c r="AA116038" s="190"/>
    </row>
    <row r="116039" spans="26:27">
      <c r="Z116039" s="190"/>
      <c r="AA116039" s="190"/>
    </row>
    <row r="116040" spans="26:27">
      <c r="Z116040" s="190"/>
      <c r="AA116040" s="190"/>
    </row>
    <row r="116041" spans="26:27">
      <c r="Z116041" s="190"/>
      <c r="AA116041" s="190"/>
    </row>
    <row r="116042" spans="26:27">
      <c r="Z116042" s="190"/>
      <c r="AA116042" s="190"/>
    </row>
    <row r="116043" spans="26:27">
      <c r="Z116043" s="190"/>
      <c r="AA116043" s="190"/>
    </row>
    <row r="116044" spans="26:27">
      <c r="Z116044" s="190"/>
      <c r="AA116044" s="190"/>
    </row>
    <row r="116045" spans="26:27">
      <c r="Z116045" s="190"/>
      <c r="AA116045" s="190"/>
    </row>
    <row r="116046" spans="26:27">
      <c r="Z116046" s="190"/>
      <c r="AA116046" s="190"/>
    </row>
    <row r="116047" spans="26:27">
      <c r="Z116047" s="190"/>
      <c r="AA116047" s="190"/>
    </row>
    <row r="116048" spans="26:27">
      <c r="Z116048" s="190"/>
      <c r="AA116048" s="190"/>
    </row>
    <row r="116049" spans="26:27">
      <c r="Z116049" s="190"/>
      <c r="AA116049" s="190"/>
    </row>
    <row r="116050" spans="26:27">
      <c r="Z116050" s="190"/>
      <c r="AA116050" s="190"/>
    </row>
    <row r="116051" spans="26:27">
      <c r="Z116051" s="190"/>
      <c r="AA116051" s="190"/>
    </row>
    <row r="116052" spans="26:27">
      <c r="Z116052" s="190"/>
      <c r="AA116052" s="190"/>
    </row>
    <row r="116053" spans="26:27">
      <c r="Z116053" s="190"/>
      <c r="AA116053" s="190"/>
    </row>
    <row r="116054" spans="26:27">
      <c r="Z116054" s="190"/>
      <c r="AA116054" s="190"/>
    </row>
    <row r="116055" spans="26:27">
      <c r="Z116055" s="190"/>
      <c r="AA116055" s="190"/>
    </row>
    <row r="116056" spans="26:27">
      <c r="Z116056" s="190"/>
      <c r="AA116056" s="190"/>
    </row>
    <row r="116057" spans="26:27">
      <c r="Z116057" s="190"/>
      <c r="AA116057" s="190"/>
    </row>
    <row r="116058" spans="26:27">
      <c r="Z116058" s="190"/>
      <c r="AA116058" s="190"/>
    </row>
    <row r="116059" spans="26:27">
      <c r="Z116059" s="190"/>
      <c r="AA116059" s="190"/>
    </row>
    <row r="116060" spans="26:27">
      <c r="Z116060" s="190"/>
      <c r="AA116060" s="190"/>
    </row>
    <row r="116061" spans="26:27">
      <c r="Z116061" s="190"/>
      <c r="AA116061" s="190"/>
    </row>
    <row r="116062" spans="26:27">
      <c r="Z116062" s="190"/>
      <c r="AA116062" s="190"/>
    </row>
    <row r="116063" spans="26:27">
      <c r="Z116063" s="190"/>
      <c r="AA116063" s="190"/>
    </row>
    <row r="116064" spans="26:27">
      <c r="Z116064" s="190"/>
      <c r="AA116064" s="190"/>
    </row>
    <row r="116065" spans="26:27">
      <c r="Z116065" s="190"/>
      <c r="AA116065" s="190"/>
    </row>
    <row r="116066" spans="26:27">
      <c r="Z116066" s="190"/>
      <c r="AA116066" s="190"/>
    </row>
    <row r="116067" spans="26:27">
      <c r="Z116067" s="190"/>
      <c r="AA116067" s="190"/>
    </row>
    <row r="116068" spans="26:27">
      <c r="Z116068" s="190"/>
      <c r="AA116068" s="190"/>
    </row>
    <row r="116069" spans="26:27">
      <c r="Z116069" s="190"/>
      <c r="AA116069" s="190"/>
    </row>
    <row r="116070" spans="26:27">
      <c r="Z116070" s="190"/>
      <c r="AA116070" s="190"/>
    </row>
    <row r="116071" spans="26:27">
      <c r="Z116071" s="190"/>
      <c r="AA116071" s="190"/>
    </row>
    <row r="116072" spans="26:27">
      <c r="Z116072" s="190"/>
      <c r="AA116072" s="190"/>
    </row>
    <row r="116073" spans="26:27">
      <c r="Z116073" s="190"/>
      <c r="AA116073" s="190"/>
    </row>
    <row r="116074" spans="26:27">
      <c r="Z116074" s="190"/>
      <c r="AA116074" s="190"/>
    </row>
    <row r="116075" spans="26:27">
      <c r="Z116075" s="190"/>
      <c r="AA116075" s="190"/>
    </row>
    <row r="116076" spans="26:27">
      <c r="Z116076" s="190"/>
      <c r="AA116076" s="190"/>
    </row>
    <row r="116077" spans="26:27">
      <c r="Z116077" s="190"/>
      <c r="AA116077" s="190"/>
    </row>
    <row r="116078" spans="26:27">
      <c r="Z116078" s="190"/>
      <c r="AA116078" s="190"/>
    </row>
    <row r="116079" spans="26:27">
      <c r="Z116079" s="190"/>
      <c r="AA116079" s="190"/>
    </row>
    <row r="116080" spans="26:27">
      <c r="Z116080" s="190"/>
      <c r="AA116080" s="190"/>
    </row>
    <row r="116081" spans="26:27">
      <c r="Z116081" s="190"/>
      <c r="AA116081" s="190"/>
    </row>
    <row r="116082" spans="26:27">
      <c r="Z116082" s="190"/>
      <c r="AA116082" s="190"/>
    </row>
    <row r="116083" spans="26:27">
      <c r="Z116083" s="190"/>
      <c r="AA116083" s="190"/>
    </row>
    <row r="116084" spans="26:27">
      <c r="Z116084" s="190"/>
      <c r="AA116084" s="190"/>
    </row>
    <row r="116085" spans="26:27">
      <c r="Z116085" s="190"/>
      <c r="AA116085" s="190"/>
    </row>
    <row r="116086" spans="26:27">
      <c r="Z116086" s="190"/>
      <c r="AA116086" s="190"/>
    </row>
    <row r="116087" spans="26:27">
      <c r="Z116087" s="190"/>
      <c r="AA116087" s="190"/>
    </row>
    <row r="116088" spans="26:27">
      <c r="Z116088" s="190"/>
      <c r="AA116088" s="190"/>
    </row>
    <row r="116089" spans="26:27">
      <c r="Z116089" s="190"/>
      <c r="AA116089" s="190"/>
    </row>
    <row r="116090" spans="26:27">
      <c r="Z116090" s="190"/>
      <c r="AA116090" s="190"/>
    </row>
    <row r="116091" spans="26:27">
      <c r="Z116091" s="190"/>
      <c r="AA116091" s="190"/>
    </row>
    <row r="116092" spans="26:27">
      <c r="Z116092" s="190"/>
      <c r="AA116092" s="190"/>
    </row>
    <row r="116093" spans="26:27">
      <c r="Z116093" s="190"/>
      <c r="AA116093" s="190"/>
    </row>
    <row r="116094" spans="26:27">
      <c r="Z116094" s="190"/>
      <c r="AA116094" s="190"/>
    </row>
    <row r="116095" spans="26:27">
      <c r="Z116095" s="190"/>
      <c r="AA116095" s="190"/>
    </row>
    <row r="116096" spans="26:27">
      <c r="Z116096" s="190"/>
      <c r="AA116096" s="190"/>
    </row>
    <row r="116097" spans="26:27">
      <c r="Z116097" s="190"/>
      <c r="AA116097" s="190"/>
    </row>
    <row r="116098" spans="26:27">
      <c r="Z116098" s="190"/>
      <c r="AA116098" s="190"/>
    </row>
    <row r="116099" spans="26:27">
      <c r="Z116099" s="190"/>
      <c r="AA116099" s="190"/>
    </row>
    <row r="116100" spans="26:27">
      <c r="Z116100" s="190"/>
      <c r="AA116100" s="190"/>
    </row>
    <row r="116101" spans="26:27">
      <c r="Z116101" s="190"/>
      <c r="AA116101" s="190"/>
    </row>
    <row r="116102" spans="26:27">
      <c r="Z116102" s="190"/>
      <c r="AA116102" s="190"/>
    </row>
    <row r="116103" spans="26:27">
      <c r="Z116103" s="190"/>
      <c r="AA116103" s="190"/>
    </row>
    <row r="116104" spans="26:27">
      <c r="Z116104" s="190"/>
      <c r="AA116104" s="190"/>
    </row>
    <row r="116105" spans="26:27">
      <c r="Z116105" s="190"/>
      <c r="AA116105" s="190"/>
    </row>
    <row r="116106" spans="26:27">
      <c r="Z116106" s="190"/>
      <c r="AA116106" s="190"/>
    </row>
    <row r="116107" spans="26:27">
      <c r="Z116107" s="190"/>
      <c r="AA116107" s="190"/>
    </row>
    <row r="116108" spans="26:27">
      <c r="Z116108" s="190"/>
      <c r="AA116108" s="190"/>
    </row>
    <row r="116109" spans="26:27">
      <c r="Z116109" s="190"/>
      <c r="AA116109" s="190"/>
    </row>
    <row r="116110" spans="26:27">
      <c r="Z116110" s="190"/>
      <c r="AA116110" s="190"/>
    </row>
    <row r="116111" spans="26:27">
      <c r="Z116111" s="190"/>
      <c r="AA116111" s="190"/>
    </row>
    <row r="116112" spans="26:27">
      <c r="Z116112" s="190"/>
      <c r="AA116112" s="190"/>
    </row>
    <row r="116113" spans="26:27">
      <c r="Z116113" s="190"/>
      <c r="AA116113" s="190"/>
    </row>
    <row r="116114" spans="26:27">
      <c r="Z116114" s="190"/>
      <c r="AA116114" s="190"/>
    </row>
    <row r="116115" spans="26:27">
      <c r="Z116115" s="190"/>
      <c r="AA116115" s="190"/>
    </row>
    <row r="116116" spans="26:27">
      <c r="Z116116" s="190"/>
      <c r="AA116116" s="190"/>
    </row>
    <row r="116117" spans="26:27">
      <c r="Z116117" s="190"/>
      <c r="AA116117" s="190"/>
    </row>
    <row r="116118" spans="26:27">
      <c r="Z116118" s="190"/>
      <c r="AA116118" s="190"/>
    </row>
    <row r="116119" spans="26:27">
      <c r="Z116119" s="190"/>
      <c r="AA116119" s="190"/>
    </row>
    <row r="116120" spans="26:27">
      <c r="Z116120" s="190"/>
      <c r="AA116120" s="190"/>
    </row>
    <row r="116121" spans="26:27">
      <c r="Z116121" s="190"/>
      <c r="AA116121" s="190"/>
    </row>
    <row r="116122" spans="26:27">
      <c r="Z116122" s="190"/>
      <c r="AA116122" s="190"/>
    </row>
    <row r="116123" spans="26:27">
      <c r="Z116123" s="190"/>
      <c r="AA116123" s="190"/>
    </row>
    <row r="116124" spans="26:27">
      <c r="Z116124" s="190"/>
      <c r="AA116124" s="190"/>
    </row>
    <row r="116125" spans="26:27">
      <c r="Z116125" s="190"/>
      <c r="AA116125" s="190"/>
    </row>
    <row r="116126" spans="26:27">
      <c r="Z116126" s="190"/>
      <c r="AA116126" s="190"/>
    </row>
    <row r="116127" spans="26:27">
      <c r="Z116127" s="190"/>
      <c r="AA116127" s="190"/>
    </row>
    <row r="116128" spans="26:27">
      <c r="Z116128" s="190"/>
      <c r="AA116128" s="190"/>
    </row>
    <row r="116129" spans="26:27">
      <c r="Z116129" s="190"/>
      <c r="AA116129" s="190"/>
    </row>
    <row r="116130" spans="26:27">
      <c r="Z116130" s="190"/>
      <c r="AA116130" s="190"/>
    </row>
    <row r="116131" spans="26:27">
      <c r="Z116131" s="190"/>
      <c r="AA116131" s="190"/>
    </row>
    <row r="116132" spans="26:27">
      <c r="Z116132" s="190"/>
      <c r="AA116132" s="190"/>
    </row>
    <row r="116133" spans="26:27">
      <c r="Z116133" s="190"/>
      <c r="AA116133" s="190"/>
    </row>
    <row r="116134" spans="26:27">
      <c r="Z116134" s="190"/>
      <c r="AA116134" s="190"/>
    </row>
    <row r="116135" spans="26:27">
      <c r="Z116135" s="190"/>
      <c r="AA116135" s="190"/>
    </row>
    <row r="116136" spans="26:27">
      <c r="Z116136" s="190"/>
      <c r="AA116136" s="190"/>
    </row>
    <row r="116137" spans="26:27">
      <c r="Z116137" s="190"/>
      <c r="AA116137" s="190"/>
    </row>
    <row r="116138" spans="26:27">
      <c r="Z116138" s="190"/>
      <c r="AA116138" s="190"/>
    </row>
    <row r="116139" spans="26:27">
      <c r="Z116139" s="190"/>
      <c r="AA116139" s="190"/>
    </row>
    <row r="116140" spans="26:27">
      <c r="Z116140" s="190"/>
      <c r="AA116140" s="190"/>
    </row>
    <row r="116141" spans="26:27">
      <c r="Z116141" s="190"/>
      <c r="AA116141" s="190"/>
    </row>
    <row r="116142" spans="26:27">
      <c r="Z116142" s="190"/>
      <c r="AA116142" s="190"/>
    </row>
    <row r="116143" spans="26:27">
      <c r="Z116143" s="190"/>
      <c r="AA116143" s="190"/>
    </row>
    <row r="116144" spans="26:27">
      <c r="Z116144" s="190"/>
      <c r="AA116144" s="190"/>
    </row>
    <row r="116145" spans="26:27">
      <c r="Z116145" s="190"/>
      <c r="AA116145" s="190"/>
    </row>
    <row r="116146" spans="26:27">
      <c r="Z116146" s="190"/>
      <c r="AA116146" s="190"/>
    </row>
    <row r="116147" spans="26:27">
      <c r="Z116147" s="190"/>
      <c r="AA116147" s="190"/>
    </row>
    <row r="116148" spans="26:27">
      <c r="Z116148" s="190"/>
      <c r="AA116148" s="190"/>
    </row>
    <row r="116149" spans="26:27">
      <c r="Z116149" s="190"/>
      <c r="AA116149" s="190"/>
    </row>
    <row r="116150" spans="26:27">
      <c r="Z116150" s="190"/>
      <c r="AA116150" s="190"/>
    </row>
    <row r="116151" spans="26:27">
      <c r="Z116151" s="190"/>
      <c r="AA116151" s="190"/>
    </row>
    <row r="116152" spans="26:27">
      <c r="Z116152" s="190"/>
      <c r="AA116152" s="190"/>
    </row>
    <row r="116153" spans="26:27">
      <c r="Z116153" s="190"/>
      <c r="AA116153" s="190"/>
    </row>
    <row r="116154" spans="26:27">
      <c r="Z116154" s="190"/>
      <c r="AA116154" s="190"/>
    </row>
    <row r="116155" spans="26:27">
      <c r="Z116155" s="190"/>
      <c r="AA116155" s="190"/>
    </row>
    <row r="116156" spans="26:27">
      <c r="Z116156" s="190"/>
      <c r="AA116156" s="190"/>
    </row>
    <row r="116157" spans="26:27">
      <c r="Z116157" s="190"/>
      <c r="AA116157" s="190"/>
    </row>
    <row r="116158" spans="26:27">
      <c r="Z116158" s="190"/>
      <c r="AA116158" s="190"/>
    </row>
    <row r="116159" spans="26:27">
      <c r="Z116159" s="190"/>
      <c r="AA116159" s="190"/>
    </row>
    <row r="116160" spans="26:27">
      <c r="Z116160" s="190"/>
      <c r="AA116160" s="190"/>
    </row>
    <row r="116161" spans="26:27">
      <c r="Z116161" s="190"/>
      <c r="AA116161" s="190"/>
    </row>
    <row r="116162" spans="26:27">
      <c r="Z116162" s="190"/>
      <c r="AA116162" s="190"/>
    </row>
    <row r="116163" spans="26:27">
      <c r="Z116163" s="190"/>
      <c r="AA116163" s="190"/>
    </row>
    <row r="116164" spans="26:27">
      <c r="Z116164" s="190"/>
      <c r="AA116164" s="190"/>
    </row>
    <row r="116165" spans="26:27">
      <c r="Z116165" s="190"/>
      <c r="AA116165" s="190"/>
    </row>
    <row r="116166" spans="26:27">
      <c r="Z116166" s="190"/>
      <c r="AA116166" s="190"/>
    </row>
    <row r="116167" spans="26:27">
      <c r="Z116167" s="190"/>
      <c r="AA116167" s="190"/>
    </row>
    <row r="116168" spans="26:27">
      <c r="Z116168" s="190"/>
      <c r="AA116168" s="190"/>
    </row>
    <row r="116169" spans="26:27">
      <c r="Z116169" s="190"/>
      <c r="AA116169" s="190"/>
    </row>
    <row r="116170" spans="26:27">
      <c r="Z116170" s="190"/>
      <c r="AA116170" s="190"/>
    </row>
    <row r="116171" spans="26:27">
      <c r="Z116171" s="190"/>
      <c r="AA116171" s="190"/>
    </row>
    <row r="116172" spans="26:27">
      <c r="Z116172" s="190"/>
      <c r="AA116172" s="190"/>
    </row>
    <row r="116173" spans="26:27">
      <c r="Z116173" s="190"/>
      <c r="AA116173" s="190"/>
    </row>
    <row r="116174" spans="26:27">
      <c r="Z116174" s="190"/>
      <c r="AA116174" s="190"/>
    </row>
    <row r="116175" spans="26:27">
      <c r="Z116175" s="190"/>
      <c r="AA116175" s="190"/>
    </row>
    <row r="116176" spans="26:27">
      <c r="Z116176" s="190"/>
      <c r="AA116176" s="190"/>
    </row>
    <row r="116177" spans="26:27">
      <c r="Z116177" s="190"/>
      <c r="AA116177" s="190"/>
    </row>
    <row r="116178" spans="26:27">
      <c r="Z116178" s="190"/>
      <c r="AA116178" s="190"/>
    </row>
    <row r="116179" spans="26:27">
      <c r="Z116179" s="190"/>
      <c r="AA116179" s="190"/>
    </row>
    <row r="116180" spans="26:27">
      <c r="Z116180" s="190"/>
      <c r="AA116180" s="190"/>
    </row>
    <row r="116181" spans="26:27">
      <c r="Z116181" s="190"/>
      <c r="AA116181" s="190"/>
    </row>
    <row r="116182" spans="26:27">
      <c r="Z116182" s="190"/>
      <c r="AA116182" s="190"/>
    </row>
    <row r="116183" spans="26:27">
      <c r="Z116183" s="190"/>
      <c r="AA116183" s="190"/>
    </row>
    <row r="116184" spans="26:27">
      <c r="Z116184" s="190"/>
      <c r="AA116184" s="190"/>
    </row>
    <row r="116185" spans="26:27">
      <c r="Z116185" s="190"/>
      <c r="AA116185" s="190"/>
    </row>
    <row r="116186" spans="26:27">
      <c r="Z116186" s="190"/>
      <c r="AA116186" s="190"/>
    </row>
    <row r="116187" spans="26:27">
      <c r="Z116187" s="190"/>
      <c r="AA116187" s="190"/>
    </row>
    <row r="116188" spans="26:27">
      <c r="Z116188" s="190"/>
      <c r="AA116188" s="190"/>
    </row>
    <row r="116189" spans="26:27">
      <c r="Z116189" s="190"/>
      <c r="AA116189" s="190"/>
    </row>
    <row r="116190" spans="26:27">
      <c r="Z116190" s="190"/>
      <c r="AA116190" s="190"/>
    </row>
    <row r="116191" spans="26:27">
      <c r="Z116191" s="190"/>
      <c r="AA116191" s="190"/>
    </row>
    <row r="116192" spans="26:27">
      <c r="Z116192" s="190"/>
      <c r="AA116192" s="190"/>
    </row>
    <row r="116193" spans="26:27">
      <c r="Z116193" s="190"/>
      <c r="AA116193" s="190"/>
    </row>
    <row r="116194" spans="26:27">
      <c r="Z116194" s="190"/>
      <c r="AA116194" s="190"/>
    </row>
    <row r="116195" spans="26:27">
      <c r="Z116195" s="190"/>
      <c r="AA116195" s="190"/>
    </row>
    <row r="116196" spans="26:27">
      <c r="Z116196" s="190"/>
      <c r="AA116196" s="190"/>
    </row>
    <row r="116197" spans="26:27">
      <c r="Z116197" s="190"/>
      <c r="AA116197" s="190"/>
    </row>
    <row r="116198" spans="26:27">
      <c r="Z116198" s="190"/>
      <c r="AA116198" s="190"/>
    </row>
    <row r="116199" spans="26:27">
      <c r="Z116199" s="190"/>
      <c r="AA116199" s="190"/>
    </row>
    <row r="116200" spans="26:27">
      <c r="Z116200" s="190"/>
      <c r="AA116200" s="190"/>
    </row>
    <row r="116201" spans="26:27">
      <c r="Z116201" s="190"/>
      <c r="AA116201" s="190"/>
    </row>
    <row r="116202" spans="26:27">
      <c r="Z116202" s="190"/>
      <c r="AA116202" s="190"/>
    </row>
    <row r="116203" spans="26:27">
      <c r="Z116203" s="190"/>
      <c r="AA116203" s="190"/>
    </row>
    <row r="116204" spans="26:27">
      <c r="Z116204" s="190"/>
      <c r="AA116204" s="190"/>
    </row>
    <row r="116205" spans="26:27">
      <c r="Z116205" s="190"/>
      <c r="AA116205" s="190"/>
    </row>
    <row r="116206" spans="26:27">
      <c r="Z116206" s="190"/>
      <c r="AA116206" s="190"/>
    </row>
    <row r="116207" spans="26:27">
      <c r="Z116207" s="190"/>
      <c r="AA116207" s="190"/>
    </row>
    <row r="116208" spans="26:27">
      <c r="Z116208" s="190"/>
      <c r="AA116208" s="190"/>
    </row>
    <row r="116209" spans="26:27">
      <c r="Z116209" s="190"/>
      <c r="AA116209" s="190"/>
    </row>
    <row r="116210" spans="26:27">
      <c r="Z116210" s="190"/>
      <c r="AA116210" s="190"/>
    </row>
    <row r="116211" spans="26:27">
      <c r="Z116211" s="190"/>
      <c r="AA116211" s="190"/>
    </row>
    <row r="116212" spans="26:27">
      <c r="Z116212" s="190"/>
      <c r="AA116212" s="190"/>
    </row>
    <row r="116213" spans="26:27">
      <c r="Z116213" s="190"/>
      <c r="AA116213" s="190"/>
    </row>
    <row r="116214" spans="26:27">
      <c r="Z116214" s="190"/>
      <c r="AA116214" s="190"/>
    </row>
    <row r="116215" spans="26:27">
      <c r="Z116215" s="190"/>
      <c r="AA116215" s="190"/>
    </row>
    <row r="116216" spans="26:27">
      <c r="Z116216" s="190"/>
      <c r="AA116216" s="190"/>
    </row>
    <row r="116217" spans="26:27">
      <c r="Z116217" s="190"/>
      <c r="AA116217" s="190"/>
    </row>
    <row r="116218" spans="26:27">
      <c r="Z116218" s="190"/>
      <c r="AA116218" s="190"/>
    </row>
    <row r="116219" spans="26:27">
      <c r="Z116219" s="190"/>
      <c r="AA116219" s="190"/>
    </row>
    <row r="116220" spans="26:27">
      <c r="Z116220" s="190"/>
      <c r="AA116220" s="190"/>
    </row>
    <row r="116221" spans="26:27">
      <c r="Z116221" s="190"/>
      <c r="AA116221" s="190"/>
    </row>
    <row r="116222" spans="26:27">
      <c r="Z116222" s="190"/>
      <c r="AA116222" s="190"/>
    </row>
    <row r="116223" spans="26:27">
      <c r="Z116223" s="190"/>
      <c r="AA116223" s="190"/>
    </row>
    <row r="116224" spans="26:27">
      <c r="Z116224" s="190"/>
      <c r="AA116224" s="190"/>
    </row>
    <row r="116225" spans="26:27">
      <c r="Z116225" s="190"/>
      <c r="AA116225" s="190"/>
    </row>
    <row r="116226" spans="26:27">
      <c r="Z116226" s="190"/>
      <c r="AA116226" s="190"/>
    </row>
    <row r="116227" spans="26:27">
      <c r="Z116227" s="190"/>
      <c r="AA116227" s="190"/>
    </row>
    <row r="116228" spans="26:27">
      <c r="Z116228" s="190"/>
      <c r="AA116228" s="190"/>
    </row>
    <row r="116229" spans="26:27">
      <c r="Z116229" s="190"/>
      <c r="AA116229" s="190"/>
    </row>
    <row r="116230" spans="26:27">
      <c r="Z116230" s="190"/>
      <c r="AA116230" s="190"/>
    </row>
    <row r="116231" spans="26:27">
      <c r="Z116231" s="190"/>
      <c r="AA116231" s="190"/>
    </row>
    <row r="116232" spans="26:27">
      <c r="Z116232" s="190"/>
      <c r="AA116232" s="190"/>
    </row>
    <row r="116233" spans="26:27">
      <c r="Z116233" s="190"/>
      <c r="AA116233" s="190"/>
    </row>
    <row r="116234" spans="26:27">
      <c r="Z116234" s="190"/>
      <c r="AA116234" s="190"/>
    </row>
    <row r="116235" spans="26:27">
      <c r="Z116235" s="190"/>
      <c r="AA116235" s="190"/>
    </row>
    <row r="116236" spans="26:27">
      <c r="Z116236" s="190"/>
      <c r="AA116236" s="190"/>
    </row>
    <row r="116237" spans="26:27">
      <c r="Z116237" s="190"/>
      <c r="AA116237" s="190"/>
    </row>
    <row r="116238" spans="26:27">
      <c r="Z116238" s="190"/>
      <c r="AA116238" s="190"/>
    </row>
    <row r="116239" spans="26:27">
      <c r="Z116239" s="190"/>
      <c r="AA116239" s="190"/>
    </row>
    <row r="116240" spans="26:27">
      <c r="Z116240" s="190"/>
      <c r="AA116240" s="190"/>
    </row>
    <row r="116241" spans="26:27">
      <c r="Z116241" s="190"/>
      <c r="AA116241" s="190"/>
    </row>
    <row r="116242" spans="26:27">
      <c r="Z116242" s="190"/>
      <c r="AA116242" s="190"/>
    </row>
    <row r="116243" spans="26:27">
      <c r="Z116243" s="190"/>
      <c r="AA116243" s="190"/>
    </row>
    <row r="116244" spans="26:27">
      <c r="Z116244" s="190"/>
      <c r="AA116244" s="190"/>
    </row>
    <row r="116245" spans="26:27">
      <c r="Z116245" s="190"/>
      <c r="AA116245" s="190"/>
    </row>
    <row r="116246" spans="26:27">
      <c r="Z116246" s="190"/>
      <c r="AA116246" s="190"/>
    </row>
    <row r="116247" spans="26:27">
      <c r="Z116247" s="190"/>
      <c r="AA116247" s="190"/>
    </row>
    <row r="116248" spans="26:27">
      <c r="Z116248" s="190"/>
      <c r="AA116248" s="190"/>
    </row>
    <row r="116249" spans="26:27">
      <c r="Z116249" s="190"/>
      <c r="AA116249" s="190"/>
    </row>
    <row r="116250" spans="26:27">
      <c r="Z116250" s="190"/>
      <c r="AA116250" s="190"/>
    </row>
    <row r="116251" spans="26:27">
      <c r="Z116251" s="190"/>
      <c r="AA116251" s="190"/>
    </row>
    <row r="116252" spans="26:27">
      <c r="Z116252" s="190"/>
      <c r="AA116252" s="190"/>
    </row>
    <row r="116253" spans="26:27">
      <c r="Z116253" s="190"/>
      <c r="AA116253" s="190"/>
    </row>
    <row r="116254" spans="26:27">
      <c r="Z116254" s="190"/>
      <c r="AA116254" s="190"/>
    </row>
    <row r="116255" spans="26:27">
      <c r="Z116255" s="190"/>
      <c r="AA116255" s="190"/>
    </row>
    <row r="116256" spans="26:27">
      <c r="Z116256" s="190"/>
      <c r="AA116256" s="190"/>
    </row>
    <row r="116257" spans="26:27">
      <c r="Z116257" s="190"/>
      <c r="AA116257" s="190"/>
    </row>
    <row r="116258" spans="26:27">
      <c r="Z116258" s="190"/>
      <c r="AA116258" s="190"/>
    </row>
    <row r="116259" spans="26:27">
      <c r="Z116259" s="190"/>
      <c r="AA116259" s="190"/>
    </row>
    <row r="116260" spans="26:27">
      <c r="Z116260" s="190"/>
      <c r="AA116260" s="190"/>
    </row>
    <row r="116261" spans="26:27">
      <c r="Z116261" s="190"/>
      <c r="AA116261" s="190"/>
    </row>
    <row r="116262" spans="26:27">
      <c r="Z116262" s="190"/>
      <c r="AA116262" s="190"/>
    </row>
    <row r="116263" spans="26:27">
      <c r="Z116263" s="190"/>
      <c r="AA116263" s="190"/>
    </row>
    <row r="116264" spans="26:27">
      <c r="Z116264" s="190"/>
      <c r="AA116264" s="190"/>
    </row>
    <row r="116265" spans="26:27">
      <c r="Z116265" s="190"/>
      <c r="AA116265" s="190"/>
    </row>
    <row r="116266" spans="26:27">
      <c r="Z116266" s="190"/>
      <c r="AA116266" s="190"/>
    </row>
    <row r="116267" spans="26:27">
      <c r="Z116267" s="190"/>
      <c r="AA116267" s="190"/>
    </row>
    <row r="116268" spans="26:27">
      <c r="Z116268" s="190"/>
      <c r="AA116268" s="190"/>
    </row>
    <row r="116269" spans="26:27">
      <c r="Z116269" s="190"/>
      <c r="AA116269" s="190"/>
    </row>
    <row r="116270" spans="26:27">
      <c r="Z116270" s="190"/>
      <c r="AA116270" s="190"/>
    </row>
    <row r="116271" spans="26:27">
      <c r="Z116271" s="190"/>
      <c r="AA116271" s="190"/>
    </row>
    <row r="116272" spans="26:27">
      <c r="Z116272" s="190"/>
      <c r="AA116272" s="190"/>
    </row>
    <row r="116273" spans="26:27">
      <c r="Z116273" s="190"/>
      <c r="AA116273" s="190"/>
    </row>
    <row r="116274" spans="26:27">
      <c r="Z116274" s="190"/>
      <c r="AA116274" s="190"/>
    </row>
    <row r="116275" spans="26:27">
      <c r="Z116275" s="190"/>
      <c r="AA116275" s="190"/>
    </row>
    <row r="116276" spans="26:27">
      <c r="Z116276" s="190"/>
      <c r="AA116276" s="190"/>
    </row>
    <row r="116277" spans="26:27">
      <c r="Z116277" s="190"/>
      <c r="AA116277" s="190"/>
    </row>
    <row r="116278" spans="26:27">
      <c r="Z116278" s="190"/>
      <c r="AA116278" s="190"/>
    </row>
    <row r="116279" spans="26:27">
      <c r="Z116279" s="190"/>
      <c r="AA116279" s="190"/>
    </row>
    <row r="116280" spans="26:27">
      <c r="Z116280" s="190"/>
      <c r="AA116280" s="190"/>
    </row>
    <row r="116281" spans="26:27">
      <c r="Z116281" s="190"/>
      <c r="AA116281" s="190"/>
    </row>
    <row r="116282" spans="26:27">
      <c r="Z116282" s="190"/>
      <c r="AA116282" s="190"/>
    </row>
    <row r="116283" spans="26:27">
      <c r="Z116283" s="190"/>
      <c r="AA116283" s="190"/>
    </row>
    <row r="116284" spans="26:27">
      <c r="Z116284" s="190"/>
      <c r="AA116284" s="190"/>
    </row>
    <row r="116285" spans="26:27">
      <c r="Z116285" s="190"/>
      <c r="AA116285" s="190"/>
    </row>
    <row r="116286" spans="26:27">
      <c r="Z116286" s="190"/>
      <c r="AA116286" s="190"/>
    </row>
    <row r="116287" spans="26:27">
      <c r="Z116287" s="190"/>
      <c r="AA116287" s="190"/>
    </row>
    <row r="116288" spans="26:27">
      <c r="Z116288" s="190"/>
      <c r="AA116288" s="190"/>
    </row>
    <row r="116289" spans="26:27">
      <c r="Z116289" s="190"/>
      <c r="AA116289" s="190"/>
    </row>
    <row r="116290" spans="26:27">
      <c r="Z116290" s="190"/>
      <c r="AA116290" s="190"/>
    </row>
    <row r="116291" spans="26:27">
      <c r="Z116291" s="190"/>
      <c r="AA116291" s="190"/>
    </row>
    <row r="116292" spans="26:27">
      <c r="Z116292" s="190"/>
      <c r="AA116292" s="190"/>
    </row>
    <row r="116293" spans="26:27">
      <c r="Z116293" s="190"/>
      <c r="AA116293" s="190"/>
    </row>
    <row r="116294" spans="26:27">
      <c r="Z116294" s="190"/>
      <c r="AA116294" s="190"/>
    </row>
    <row r="116295" spans="26:27">
      <c r="Z116295" s="190"/>
      <c r="AA116295" s="190"/>
    </row>
    <row r="116296" spans="26:27">
      <c r="Z116296" s="190"/>
      <c r="AA116296" s="190"/>
    </row>
    <row r="116297" spans="26:27">
      <c r="Z116297" s="190"/>
      <c r="AA116297" s="190"/>
    </row>
    <row r="116298" spans="26:27">
      <c r="Z116298" s="190"/>
      <c r="AA116298" s="190"/>
    </row>
    <row r="116299" spans="26:27">
      <c r="Z116299" s="190"/>
      <c r="AA116299" s="190"/>
    </row>
    <row r="116300" spans="26:27">
      <c r="Z116300" s="190"/>
      <c r="AA116300" s="190"/>
    </row>
    <row r="116301" spans="26:27">
      <c r="Z116301" s="190"/>
      <c r="AA116301" s="190"/>
    </row>
    <row r="116302" spans="26:27">
      <c r="Z116302" s="190"/>
      <c r="AA116302" s="190"/>
    </row>
    <row r="116303" spans="26:27">
      <c r="Z116303" s="190"/>
      <c r="AA116303" s="190"/>
    </row>
    <row r="116304" spans="26:27">
      <c r="Z116304" s="190"/>
      <c r="AA116304" s="190"/>
    </row>
    <row r="116305" spans="26:27">
      <c r="Z116305" s="190"/>
      <c r="AA116305" s="190"/>
    </row>
    <row r="116306" spans="26:27">
      <c r="Z116306" s="190"/>
      <c r="AA116306" s="190"/>
    </row>
    <row r="116307" spans="26:27">
      <c r="Z116307" s="190"/>
      <c r="AA116307" s="190"/>
    </row>
    <row r="116308" spans="26:27">
      <c r="Z116308" s="190"/>
      <c r="AA116308" s="190"/>
    </row>
    <row r="116309" spans="26:27">
      <c r="Z116309" s="190"/>
      <c r="AA116309" s="190"/>
    </row>
    <row r="116310" spans="26:27">
      <c r="Z116310" s="190"/>
      <c r="AA116310" s="190"/>
    </row>
    <row r="116311" spans="26:27">
      <c r="Z116311" s="190"/>
      <c r="AA116311" s="190"/>
    </row>
    <row r="116312" spans="26:27">
      <c r="Z116312" s="190"/>
      <c r="AA116312" s="190"/>
    </row>
    <row r="116313" spans="26:27">
      <c r="Z116313" s="190"/>
      <c r="AA116313" s="190"/>
    </row>
    <row r="116314" spans="26:27">
      <c r="Z116314" s="190"/>
      <c r="AA116314" s="190"/>
    </row>
    <row r="116315" spans="26:27">
      <c r="Z116315" s="190"/>
      <c r="AA116315" s="190"/>
    </row>
    <row r="116316" spans="26:27">
      <c r="Z116316" s="190"/>
      <c r="AA116316" s="190"/>
    </row>
    <row r="116317" spans="26:27">
      <c r="Z116317" s="190"/>
      <c r="AA116317" s="190"/>
    </row>
    <row r="116318" spans="26:27">
      <c r="Z116318" s="190"/>
      <c r="AA116318" s="190"/>
    </row>
    <row r="116319" spans="26:27">
      <c r="Z116319" s="190"/>
      <c r="AA116319" s="190"/>
    </row>
    <row r="116320" spans="26:27">
      <c r="Z116320" s="190"/>
      <c r="AA116320" s="190"/>
    </row>
    <row r="116321" spans="26:27">
      <c r="Z116321" s="190"/>
      <c r="AA116321" s="190"/>
    </row>
    <row r="116322" spans="26:27">
      <c r="Z116322" s="190"/>
      <c r="AA116322" s="190"/>
    </row>
    <row r="116323" spans="26:27">
      <c r="Z116323" s="190"/>
      <c r="AA116323" s="190"/>
    </row>
    <row r="116324" spans="26:27">
      <c r="Z116324" s="190"/>
      <c r="AA116324" s="190"/>
    </row>
    <row r="116325" spans="26:27">
      <c r="Z116325" s="190"/>
      <c r="AA116325" s="190"/>
    </row>
    <row r="116326" spans="26:27">
      <c r="Z116326" s="190"/>
      <c r="AA116326" s="190"/>
    </row>
    <row r="116327" spans="26:27">
      <c r="Z116327" s="190"/>
      <c r="AA116327" s="190"/>
    </row>
    <row r="116328" spans="26:27">
      <c r="Z116328" s="190"/>
      <c r="AA116328" s="190"/>
    </row>
    <row r="116329" spans="26:27">
      <c r="Z116329" s="190"/>
      <c r="AA116329" s="190"/>
    </row>
    <row r="116330" spans="26:27">
      <c r="Z116330" s="190"/>
      <c r="AA116330" s="190"/>
    </row>
    <row r="116331" spans="26:27">
      <c r="Z116331" s="190"/>
      <c r="AA116331" s="190"/>
    </row>
    <row r="116332" spans="26:27">
      <c r="Z116332" s="190"/>
      <c r="AA116332" s="190"/>
    </row>
    <row r="116333" spans="26:27">
      <c r="Z116333" s="190"/>
      <c r="AA116333" s="190"/>
    </row>
    <row r="116334" spans="26:27">
      <c r="Z116334" s="190"/>
      <c r="AA116334" s="190"/>
    </row>
    <row r="116335" spans="26:27">
      <c r="Z116335" s="190"/>
      <c r="AA116335" s="190"/>
    </row>
    <row r="116336" spans="26:27">
      <c r="Z116336" s="190"/>
      <c r="AA116336" s="190"/>
    </row>
    <row r="116337" spans="26:27">
      <c r="Z116337" s="190"/>
      <c r="AA116337" s="190"/>
    </row>
    <row r="116338" spans="26:27">
      <c r="Z116338" s="190"/>
      <c r="AA116338" s="190"/>
    </row>
    <row r="116339" spans="26:27">
      <c r="Z116339" s="190"/>
      <c r="AA116339" s="190"/>
    </row>
    <row r="116340" spans="26:27">
      <c r="Z116340" s="190"/>
      <c r="AA116340" s="190"/>
    </row>
    <row r="116341" spans="26:27">
      <c r="Z116341" s="190"/>
      <c r="AA116341" s="190"/>
    </row>
    <row r="116342" spans="26:27">
      <c r="Z116342" s="190"/>
      <c r="AA116342" s="190"/>
    </row>
    <row r="116343" spans="26:27">
      <c r="Z116343" s="190"/>
      <c r="AA116343" s="190"/>
    </row>
    <row r="116344" spans="26:27">
      <c r="Z116344" s="190"/>
      <c r="AA116344" s="190"/>
    </row>
    <row r="116345" spans="26:27">
      <c r="Z116345" s="190"/>
      <c r="AA116345" s="190"/>
    </row>
    <row r="116346" spans="26:27">
      <c r="Z116346" s="190"/>
      <c r="AA116346" s="190"/>
    </row>
    <row r="116347" spans="26:27">
      <c r="Z116347" s="190"/>
      <c r="AA116347" s="190"/>
    </row>
    <row r="116348" spans="26:27">
      <c r="Z116348" s="190"/>
      <c r="AA116348" s="190"/>
    </row>
    <row r="116349" spans="26:27">
      <c r="Z116349" s="190"/>
      <c r="AA116349" s="190"/>
    </row>
    <row r="116350" spans="26:27">
      <c r="Z116350" s="190"/>
      <c r="AA116350" s="190"/>
    </row>
    <row r="116351" spans="26:27">
      <c r="Z116351" s="190"/>
      <c r="AA116351" s="190"/>
    </row>
    <row r="116352" spans="26:27">
      <c r="Z116352" s="190"/>
      <c r="AA116352" s="190"/>
    </row>
    <row r="116353" spans="26:27">
      <c r="Z116353" s="190"/>
      <c r="AA116353" s="190"/>
    </row>
    <row r="116354" spans="26:27">
      <c r="Z116354" s="190"/>
      <c r="AA116354" s="190"/>
    </row>
    <row r="116355" spans="26:27">
      <c r="Z116355" s="190"/>
      <c r="AA116355" s="190"/>
    </row>
    <row r="116356" spans="26:27">
      <c r="Z116356" s="190"/>
      <c r="AA116356" s="190"/>
    </row>
    <row r="116357" spans="26:27">
      <c r="Z116357" s="190"/>
      <c r="AA116357" s="190"/>
    </row>
    <row r="116358" spans="26:27">
      <c r="Z116358" s="190"/>
      <c r="AA116358" s="190"/>
    </row>
    <row r="116359" spans="26:27">
      <c r="Z116359" s="190"/>
      <c r="AA116359" s="190"/>
    </row>
    <row r="116360" spans="26:27">
      <c r="Z116360" s="190"/>
      <c r="AA116360" s="190"/>
    </row>
    <row r="116361" spans="26:27">
      <c r="Z116361" s="190"/>
      <c r="AA116361" s="190"/>
    </row>
    <row r="116362" spans="26:27">
      <c r="Z116362" s="190"/>
      <c r="AA116362" s="190"/>
    </row>
    <row r="116363" spans="26:27">
      <c r="Z116363" s="190"/>
      <c r="AA116363" s="190"/>
    </row>
    <row r="116364" spans="26:27">
      <c r="Z116364" s="190"/>
      <c r="AA116364" s="190"/>
    </row>
    <row r="116365" spans="26:27">
      <c r="Z116365" s="190"/>
      <c r="AA116365" s="190"/>
    </row>
    <row r="116366" spans="26:27">
      <c r="Z116366" s="190"/>
      <c r="AA116366" s="190"/>
    </row>
    <row r="116367" spans="26:27">
      <c r="Z116367" s="190"/>
      <c r="AA116367" s="190"/>
    </row>
    <row r="116368" spans="26:27">
      <c r="Z116368" s="190"/>
      <c r="AA116368" s="190"/>
    </row>
    <row r="116369" spans="26:27">
      <c r="Z116369" s="190"/>
      <c r="AA116369" s="190"/>
    </row>
    <row r="116370" spans="26:27">
      <c r="Z116370" s="190"/>
      <c r="AA116370" s="190"/>
    </row>
    <row r="116371" spans="26:27">
      <c r="Z116371" s="190"/>
      <c r="AA116371" s="190"/>
    </row>
    <row r="116372" spans="26:27">
      <c r="Z116372" s="190"/>
      <c r="AA116372" s="190"/>
    </row>
    <row r="116373" spans="26:27">
      <c r="Z116373" s="190"/>
      <c r="AA116373" s="190"/>
    </row>
    <row r="116374" spans="26:27">
      <c r="Z116374" s="190"/>
      <c r="AA116374" s="190"/>
    </row>
    <row r="116375" spans="26:27">
      <c r="Z116375" s="190"/>
      <c r="AA116375" s="190"/>
    </row>
    <row r="116376" spans="26:27">
      <c r="Z116376" s="190"/>
      <c r="AA116376" s="190"/>
    </row>
    <row r="116377" spans="26:27">
      <c r="Z116377" s="190"/>
      <c r="AA116377" s="190"/>
    </row>
    <row r="116378" spans="26:27">
      <c r="Z116378" s="190"/>
      <c r="AA116378" s="190"/>
    </row>
    <row r="116379" spans="26:27">
      <c r="Z116379" s="190"/>
      <c r="AA116379" s="190"/>
    </row>
    <row r="116380" spans="26:27">
      <c r="Z116380" s="190"/>
      <c r="AA116380" s="190"/>
    </row>
    <row r="116381" spans="26:27">
      <c r="Z116381" s="190"/>
      <c r="AA116381" s="190"/>
    </row>
    <row r="116382" spans="26:27">
      <c r="Z116382" s="190"/>
      <c r="AA116382" s="190"/>
    </row>
    <row r="116383" spans="26:27">
      <c r="Z116383" s="190"/>
      <c r="AA116383" s="190"/>
    </row>
    <row r="116384" spans="26:27">
      <c r="Z116384" s="190"/>
      <c r="AA116384" s="190"/>
    </row>
    <row r="116385" spans="26:27">
      <c r="Z116385" s="190"/>
      <c r="AA116385" s="190"/>
    </row>
    <row r="116386" spans="26:27">
      <c r="Z116386" s="190"/>
      <c r="AA116386" s="190"/>
    </row>
    <row r="116387" spans="26:27">
      <c r="Z116387" s="190"/>
      <c r="AA116387" s="190"/>
    </row>
    <row r="116388" spans="26:27">
      <c r="Z116388" s="190"/>
      <c r="AA116388" s="190"/>
    </row>
    <row r="116389" spans="26:27">
      <c r="Z116389" s="190"/>
      <c r="AA116389" s="190"/>
    </row>
    <row r="116390" spans="26:27">
      <c r="Z116390" s="190"/>
      <c r="AA116390" s="190"/>
    </row>
    <row r="116391" spans="26:27">
      <c r="Z116391" s="190"/>
      <c r="AA116391" s="190"/>
    </row>
    <row r="116392" spans="26:27">
      <c r="Z116392" s="190"/>
      <c r="AA116392" s="190"/>
    </row>
    <row r="116393" spans="26:27">
      <c r="Z116393" s="190"/>
      <c r="AA116393" s="190"/>
    </row>
    <row r="116394" spans="26:27">
      <c r="Z116394" s="190"/>
      <c r="AA116394" s="190"/>
    </row>
    <row r="116395" spans="26:27">
      <c r="Z116395" s="190"/>
      <c r="AA116395" s="190"/>
    </row>
    <row r="116396" spans="26:27">
      <c r="Z116396" s="190"/>
      <c r="AA116396" s="190"/>
    </row>
    <row r="116397" spans="26:27">
      <c r="Z116397" s="190"/>
      <c r="AA116397" s="190"/>
    </row>
    <row r="116398" spans="26:27">
      <c r="Z116398" s="190"/>
      <c r="AA116398" s="190"/>
    </row>
    <row r="116399" spans="26:27">
      <c r="Z116399" s="190"/>
      <c r="AA116399" s="190"/>
    </row>
    <row r="116400" spans="26:27">
      <c r="Z116400" s="190"/>
      <c r="AA116400" s="190"/>
    </row>
    <row r="116401" spans="26:27">
      <c r="Z116401" s="190"/>
      <c r="AA116401" s="190"/>
    </row>
    <row r="116402" spans="26:27">
      <c r="Z116402" s="190"/>
      <c r="AA116402" s="190"/>
    </row>
    <row r="116403" spans="26:27">
      <c r="Z116403" s="190"/>
      <c r="AA116403" s="190"/>
    </row>
    <row r="116404" spans="26:27">
      <c r="Z116404" s="190"/>
      <c r="AA116404" s="190"/>
    </row>
    <row r="116405" spans="26:27">
      <c r="Z116405" s="190"/>
      <c r="AA116405" s="190"/>
    </row>
    <row r="116406" spans="26:27">
      <c r="Z116406" s="190"/>
      <c r="AA116406" s="190"/>
    </row>
    <row r="116407" spans="26:27">
      <c r="Z116407" s="190"/>
      <c r="AA116407" s="190"/>
    </row>
    <row r="116408" spans="26:27">
      <c r="Z116408" s="190"/>
      <c r="AA116408" s="190"/>
    </row>
    <row r="116409" spans="26:27">
      <c r="Z116409" s="190"/>
      <c r="AA116409" s="190"/>
    </row>
    <row r="116410" spans="26:27">
      <c r="Z116410" s="190"/>
      <c r="AA116410" s="190"/>
    </row>
    <row r="116411" spans="26:27">
      <c r="Z116411" s="190"/>
      <c r="AA116411" s="190"/>
    </row>
    <row r="116412" spans="26:27">
      <c r="Z116412" s="190"/>
      <c r="AA116412" s="190"/>
    </row>
    <row r="116413" spans="26:27">
      <c r="Z116413" s="190"/>
      <c r="AA116413" s="190"/>
    </row>
    <row r="116414" spans="26:27">
      <c r="Z116414" s="190"/>
      <c r="AA116414" s="190"/>
    </row>
    <row r="116415" spans="26:27">
      <c r="Z116415" s="190"/>
      <c r="AA116415" s="190"/>
    </row>
    <row r="116416" spans="26:27">
      <c r="Z116416" s="190"/>
      <c r="AA116416" s="190"/>
    </row>
    <row r="116417" spans="26:27">
      <c r="Z116417" s="190"/>
      <c r="AA116417" s="190"/>
    </row>
    <row r="116418" spans="26:27">
      <c r="Z116418" s="190"/>
      <c r="AA116418" s="190"/>
    </row>
    <row r="116419" spans="26:27">
      <c r="Z116419" s="190"/>
      <c r="AA116419" s="190"/>
    </row>
    <row r="116420" spans="26:27">
      <c r="Z116420" s="190"/>
      <c r="AA116420" s="190"/>
    </row>
    <row r="116421" spans="26:27">
      <c r="Z116421" s="190"/>
      <c r="AA116421" s="190"/>
    </row>
    <row r="116422" spans="26:27">
      <c r="Z116422" s="190"/>
      <c r="AA116422" s="190"/>
    </row>
    <row r="116423" spans="26:27">
      <c r="Z116423" s="190"/>
      <c r="AA116423" s="190"/>
    </row>
    <row r="116424" spans="26:27">
      <c r="Z116424" s="190"/>
      <c r="AA116424" s="190"/>
    </row>
    <row r="116425" spans="26:27">
      <c r="Z116425" s="190"/>
      <c r="AA116425" s="190"/>
    </row>
    <row r="116426" spans="26:27">
      <c r="Z116426" s="190"/>
      <c r="AA116426" s="190"/>
    </row>
    <row r="116427" spans="26:27">
      <c r="Z116427" s="190"/>
      <c r="AA116427" s="190"/>
    </row>
    <row r="116428" spans="26:27">
      <c r="Z116428" s="190"/>
      <c r="AA116428" s="190"/>
    </row>
    <row r="116429" spans="26:27">
      <c r="Z116429" s="190"/>
      <c r="AA116429" s="190"/>
    </row>
    <row r="116430" spans="26:27">
      <c r="Z116430" s="190"/>
      <c r="AA116430" s="190"/>
    </row>
    <row r="116431" spans="26:27">
      <c r="Z116431" s="190"/>
      <c r="AA116431" s="190"/>
    </row>
    <row r="116432" spans="26:27">
      <c r="Z116432" s="190"/>
      <c r="AA116432" s="190"/>
    </row>
    <row r="116433" spans="26:27">
      <c r="Z116433" s="190"/>
      <c r="AA116433" s="190"/>
    </row>
    <row r="116434" spans="26:27">
      <c r="Z116434" s="190"/>
      <c r="AA116434" s="190"/>
    </row>
    <row r="116435" spans="26:27">
      <c r="Z116435" s="190"/>
      <c r="AA116435" s="190"/>
    </row>
    <row r="116436" spans="26:27">
      <c r="Z116436" s="190"/>
      <c r="AA116436" s="190"/>
    </row>
    <row r="116437" spans="26:27">
      <c r="Z116437" s="190"/>
      <c r="AA116437" s="190"/>
    </row>
    <row r="116438" spans="26:27">
      <c r="Z116438" s="190"/>
      <c r="AA116438" s="190"/>
    </row>
    <row r="116439" spans="26:27">
      <c r="Z116439" s="190"/>
      <c r="AA116439" s="190"/>
    </row>
    <row r="116440" spans="26:27">
      <c r="Z116440" s="190"/>
      <c r="AA116440" s="190"/>
    </row>
    <row r="116441" spans="26:27">
      <c r="Z116441" s="190"/>
      <c r="AA116441" s="190"/>
    </row>
    <row r="116442" spans="26:27">
      <c r="Z116442" s="190"/>
      <c r="AA116442" s="190"/>
    </row>
    <row r="116443" spans="26:27">
      <c r="Z116443" s="190"/>
      <c r="AA116443" s="190"/>
    </row>
    <row r="116444" spans="26:27">
      <c r="Z116444" s="190"/>
      <c r="AA116444" s="190"/>
    </row>
    <row r="116445" spans="26:27">
      <c r="Z116445" s="190"/>
      <c r="AA116445" s="190"/>
    </row>
    <row r="116446" spans="26:27">
      <c r="Z116446" s="190"/>
      <c r="AA116446" s="190"/>
    </row>
    <row r="116447" spans="26:27">
      <c r="Z116447" s="190"/>
      <c r="AA116447" s="190"/>
    </row>
    <row r="116448" spans="26:27">
      <c r="Z116448" s="190"/>
      <c r="AA116448" s="190"/>
    </row>
    <row r="116449" spans="26:27">
      <c r="Z116449" s="190"/>
      <c r="AA116449" s="190"/>
    </row>
    <row r="116450" spans="26:27">
      <c r="Z116450" s="190"/>
      <c r="AA116450" s="190"/>
    </row>
    <row r="116451" spans="26:27">
      <c r="Z116451" s="190"/>
      <c r="AA116451" s="190"/>
    </row>
    <row r="116452" spans="26:27">
      <c r="Z116452" s="190"/>
      <c r="AA116452" s="190"/>
    </row>
    <row r="116453" spans="26:27">
      <c r="Z116453" s="190"/>
      <c r="AA116453" s="190"/>
    </row>
    <row r="116454" spans="26:27">
      <c r="Z116454" s="190"/>
      <c r="AA116454" s="190"/>
    </row>
    <row r="116455" spans="26:27">
      <c r="Z116455" s="190"/>
      <c r="AA116455" s="190"/>
    </row>
    <row r="116456" spans="26:27">
      <c r="Z116456" s="190"/>
      <c r="AA116456" s="190"/>
    </row>
    <row r="116457" spans="26:27">
      <c r="Z116457" s="190"/>
      <c r="AA116457" s="190"/>
    </row>
    <row r="116458" spans="26:27">
      <c r="Z116458" s="190"/>
      <c r="AA116458" s="190"/>
    </row>
    <row r="116459" spans="26:27">
      <c r="Z116459" s="190"/>
      <c r="AA116459" s="190"/>
    </row>
    <row r="116460" spans="26:27">
      <c r="Z116460" s="190"/>
      <c r="AA116460" s="190"/>
    </row>
    <row r="116461" spans="26:27">
      <c r="Z116461" s="190"/>
      <c r="AA116461" s="190"/>
    </row>
    <row r="116462" spans="26:27">
      <c r="Z116462" s="190"/>
      <c r="AA116462" s="190"/>
    </row>
    <row r="116463" spans="26:27">
      <c r="Z116463" s="190"/>
      <c r="AA116463" s="190"/>
    </row>
    <row r="116464" spans="26:27">
      <c r="Z116464" s="190"/>
      <c r="AA116464" s="190"/>
    </row>
    <row r="116465" spans="26:27">
      <c r="Z116465" s="190"/>
      <c r="AA116465" s="190"/>
    </row>
    <row r="116466" spans="26:27">
      <c r="Z116466" s="190"/>
      <c r="AA116466" s="190"/>
    </row>
    <row r="116467" spans="26:27">
      <c r="Z116467" s="190"/>
      <c r="AA116467" s="190"/>
    </row>
    <row r="116468" spans="26:27">
      <c r="Z116468" s="190"/>
      <c r="AA116468" s="190"/>
    </row>
    <row r="116469" spans="26:27">
      <c r="Z116469" s="190"/>
      <c r="AA116469" s="190"/>
    </row>
    <row r="116470" spans="26:27">
      <c r="Z116470" s="190"/>
      <c r="AA116470" s="190"/>
    </row>
    <row r="116471" spans="26:27">
      <c r="Z116471" s="190"/>
      <c r="AA116471" s="190"/>
    </row>
    <row r="116472" spans="26:27">
      <c r="Z116472" s="190"/>
      <c r="AA116472" s="190"/>
    </row>
    <row r="116473" spans="26:27">
      <c r="Z116473" s="190"/>
      <c r="AA116473" s="190"/>
    </row>
    <row r="116474" spans="26:27">
      <c r="Z116474" s="190"/>
      <c r="AA116474" s="190"/>
    </row>
    <row r="116475" spans="26:27">
      <c r="Z116475" s="190"/>
      <c r="AA116475" s="190"/>
    </row>
    <row r="116476" spans="26:27">
      <c r="Z116476" s="190"/>
      <c r="AA116476" s="190"/>
    </row>
    <row r="116477" spans="26:27">
      <c r="Z116477" s="190"/>
      <c r="AA116477" s="190"/>
    </row>
    <row r="116478" spans="26:27">
      <c r="Z116478" s="190"/>
      <c r="AA116478" s="190"/>
    </row>
    <row r="116479" spans="26:27">
      <c r="Z116479" s="190"/>
      <c r="AA116479" s="190"/>
    </row>
    <row r="116480" spans="26:27">
      <c r="Z116480" s="190"/>
      <c r="AA116480" s="190"/>
    </row>
    <row r="116481" spans="26:27">
      <c r="Z116481" s="190"/>
      <c r="AA116481" s="190"/>
    </row>
    <row r="116482" spans="26:27">
      <c r="Z116482" s="190"/>
      <c r="AA116482" s="190"/>
    </row>
    <row r="116483" spans="26:27">
      <c r="Z116483" s="190"/>
      <c r="AA116483" s="190"/>
    </row>
    <row r="116484" spans="26:27">
      <c r="Z116484" s="190"/>
      <c r="AA116484" s="190"/>
    </row>
    <row r="116485" spans="26:27">
      <c r="Z116485" s="190"/>
      <c r="AA116485" s="190"/>
    </row>
    <row r="116486" spans="26:27">
      <c r="Z116486" s="190"/>
      <c r="AA116486" s="190"/>
    </row>
    <row r="116487" spans="26:27">
      <c r="Z116487" s="190"/>
      <c r="AA116487" s="190"/>
    </row>
    <row r="116488" spans="26:27">
      <c r="Z116488" s="190"/>
      <c r="AA116488" s="190"/>
    </row>
    <row r="116489" spans="26:27">
      <c r="Z116489" s="190"/>
      <c r="AA116489" s="190"/>
    </row>
    <row r="116490" spans="26:27">
      <c r="Z116490" s="190"/>
      <c r="AA116490" s="190"/>
    </row>
    <row r="116491" spans="26:27">
      <c r="Z116491" s="190"/>
      <c r="AA116491" s="190"/>
    </row>
    <row r="116492" spans="26:27">
      <c r="Z116492" s="190"/>
      <c r="AA116492" s="190"/>
    </row>
    <row r="116493" spans="26:27">
      <c r="Z116493" s="190"/>
      <c r="AA116493" s="190"/>
    </row>
    <row r="116494" spans="26:27">
      <c r="Z116494" s="190"/>
      <c r="AA116494" s="190"/>
    </row>
    <row r="116495" spans="26:27">
      <c r="Z116495" s="190"/>
      <c r="AA116495" s="190"/>
    </row>
    <row r="116496" spans="26:27">
      <c r="Z116496" s="190"/>
      <c r="AA116496" s="190"/>
    </row>
    <row r="116497" spans="26:27">
      <c r="Z116497" s="190"/>
      <c r="AA116497" s="190"/>
    </row>
    <row r="116498" spans="26:27">
      <c r="Z116498" s="190"/>
      <c r="AA116498" s="190"/>
    </row>
    <row r="116499" spans="26:27">
      <c r="Z116499" s="190"/>
      <c r="AA116499" s="190"/>
    </row>
    <row r="116500" spans="26:27">
      <c r="Z116500" s="190"/>
      <c r="AA116500" s="190"/>
    </row>
    <row r="116501" spans="26:27">
      <c r="Z116501" s="190"/>
      <c r="AA116501" s="190"/>
    </row>
    <row r="116502" spans="26:27">
      <c r="Z116502" s="190"/>
      <c r="AA116502" s="190"/>
    </row>
    <row r="116503" spans="26:27">
      <c r="Z116503" s="190"/>
      <c r="AA116503" s="190"/>
    </row>
    <row r="116504" spans="26:27">
      <c r="Z116504" s="190"/>
      <c r="AA116504" s="190"/>
    </row>
    <row r="116505" spans="26:27">
      <c r="Z116505" s="190"/>
      <c r="AA116505" s="190"/>
    </row>
    <row r="116506" spans="26:27">
      <c r="Z116506" s="190"/>
      <c r="AA116506" s="190"/>
    </row>
    <row r="116507" spans="26:27">
      <c r="Z116507" s="190"/>
      <c r="AA116507" s="190"/>
    </row>
    <row r="116508" spans="26:27">
      <c r="Z116508" s="190"/>
      <c r="AA116508" s="190"/>
    </row>
    <row r="116509" spans="26:27">
      <c r="Z116509" s="190"/>
      <c r="AA116509" s="190"/>
    </row>
    <row r="116510" spans="26:27">
      <c r="Z116510" s="190"/>
      <c r="AA116510" s="190"/>
    </row>
    <row r="116511" spans="26:27">
      <c r="Z116511" s="190"/>
      <c r="AA116511" s="190"/>
    </row>
    <row r="116512" spans="26:27">
      <c r="Z116512" s="190"/>
      <c r="AA116512" s="190"/>
    </row>
    <row r="116513" spans="26:27">
      <c r="Z116513" s="190"/>
      <c r="AA116513" s="190"/>
    </row>
    <row r="116514" spans="26:27">
      <c r="Z116514" s="190"/>
      <c r="AA116514" s="190"/>
    </row>
    <row r="116515" spans="26:27">
      <c r="Z116515" s="190"/>
      <c r="AA116515" s="190"/>
    </row>
    <row r="116516" spans="26:27">
      <c r="Z116516" s="190"/>
      <c r="AA116516" s="190"/>
    </row>
    <row r="116517" spans="26:27">
      <c r="Z116517" s="190"/>
      <c r="AA116517" s="190"/>
    </row>
    <row r="116518" spans="26:27">
      <c r="Z116518" s="190"/>
      <c r="AA116518" s="190"/>
    </row>
    <row r="116519" spans="26:27">
      <c r="Z116519" s="190"/>
      <c r="AA116519" s="190"/>
    </row>
    <row r="116520" spans="26:27">
      <c r="Z116520" s="190"/>
      <c r="AA116520" s="190"/>
    </row>
    <row r="116521" spans="26:27">
      <c r="Z116521" s="190"/>
      <c r="AA116521" s="190"/>
    </row>
    <row r="116522" spans="26:27">
      <c r="Z116522" s="190"/>
      <c r="AA116522" s="190"/>
    </row>
    <row r="116523" spans="26:27">
      <c r="Z116523" s="190"/>
      <c r="AA116523" s="190"/>
    </row>
    <row r="116524" spans="26:27">
      <c r="Z116524" s="190"/>
      <c r="AA116524" s="190"/>
    </row>
    <row r="116525" spans="26:27">
      <c r="Z116525" s="190"/>
      <c r="AA116525" s="190"/>
    </row>
    <row r="116526" spans="26:27">
      <c r="Z116526" s="190"/>
      <c r="AA116526" s="190"/>
    </row>
    <row r="116527" spans="26:27">
      <c r="Z116527" s="190"/>
      <c r="AA116527" s="190"/>
    </row>
    <row r="116528" spans="26:27">
      <c r="Z116528" s="190"/>
      <c r="AA116528" s="190"/>
    </row>
    <row r="116529" spans="26:27">
      <c r="Z116529" s="190"/>
      <c r="AA116529" s="190"/>
    </row>
    <row r="116530" spans="26:27">
      <c r="Z116530" s="190"/>
      <c r="AA116530" s="190"/>
    </row>
    <row r="116531" spans="26:27">
      <c r="Z116531" s="190"/>
      <c r="AA116531" s="190"/>
    </row>
    <row r="116532" spans="26:27">
      <c r="Z116532" s="190"/>
      <c r="AA116532" s="190"/>
    </row>
    <row r="116533" spans="26:27">
      <c r="Z116533" s="190"/>
      <c r="AA116533" s="190"/>
    </row>
    <row r="116534" spans="26:27">
      <c r="Z116534" s="190"/>
      <c r="AA116534" s="190"/>
    </row>
    <row r="116535" spans="26:27">
      <c r="Z116535" s="190"/>
      <c r="AA116535" s="190"/>
    </row>
    <row r="116536" spans="26:27">
      <c r="Z116536" s="190"/>
      <c r="AA116536" s="190"/>
    </row>
    <row r="116537" spans="26:27">
      <c r="Z116537" s="190"/>
      <c r="AA116537" s="190"/>
    </row>
    <row r="116538" spans="26:27">
      <c r="Z116538" s="190"/>
      <c r="AA116538" s="190"/>
    </row>
    <row r="116539" spans="26:27">
      <c r="Z116539" s="190"/>
      <c r="AA116539" s="190"/>
    </row>
    <row r="116540" spans="26:27">
      <c r="Z116540" s="190"/>
      <c r="AA116540" s="190"/>
    </row>
    <row r="116541" spans="26:27">
      <c r="Z116541" s="190"/>
      <c r="AA116541" s="190"/>
    </row>
    <row r="116542" spans="26:27">
      <c r="Z116542" s="190"/>
      <c r="AA116542" s="190"/>
    </row>
    <row r="116543" spans="26:27">
      <c r="Z116543" s="190"/>
      <c r="AA116543" s="190"/>
    </row>
    <row r="116544" spans="26:27">
      <c r="Z116544" s="190"/>
      <c r="AA116544" s="190"/>
    </row>
    <row r="116545" spans="26:27">
      <c r="Z116545" s="190"/>
      <c r="AA116545" s="190"/>
    </row>
    <row r="116546" spans="26:27">
      <c r="Z116546" s="190"/>
      <c r="AA116546" s="190"/>
    </row>
    <row r="116547" spans="26:27">
      <c r="Z116547" s="190"/>
      <c r="AA116547" s="190"/>
    </row>
    <row r="116548" spans="26:27">
      <c r="Z116548" s="190"/>
      <c r="AA116548" s="190"/>
    </row>
    <row r="116549" spans="26:27">
      <c r="Z116549" s="190"/>
      <c r="AA116549" s="190"/>
    </row>
    <row r="116550" spans="26:27">
      <c r="Z116550" s="190"/>
      <c r="AA116550" s="190"/>
    </row>
    <row r="116551" spans="26:27">
      <c r="Z116551" s="190"/>
      <c r="AA116551" s="190"/>
    </row>
    <row r="116552" spans="26:27">
      <c r="Z116552" s="190"/>
      <c r="AA116552" s="190"/>
    </row>
    <row r="116553" spans="26:27">
      <c r="Z116553" s="190"/>
      <c r="AA116553" s="190"/>
    </row>
    <row r="116554" spans="26:27">
      <c r="Z116554" s="190"/>
      <c r="AA116554" s="190"/>
    </row>
    <row r="116555" spans="26:27">
      <c r="Z116555" s="190"/>
      <c r="AA116555" s="190"/>
    </row>
    <row r="116556" spans="26:27">
      <c r="Z116556" s="190"/>
      <c r="AA116556" s="190"/>
    </row>
    <row r="116557" spans="26:27">
      <c r="Z116557" s="190"/>
      <c r="AA116557" s="190"/>
    </row>
    <row r="116558" spans="26:27">
      <c r="Z116558" s="190"/>
      <c r="AA116558" s="190"/>
    </row>
    <row r="116559" spans="26:27">
      <c r="Z116559" s="190"/>
      <c r="AA116559" s="190"/>
    </row>
    <row r="116560" spans="26:27">
      <c r="Z116560" s="190"/>
      <c r="AA116560" s="190"/>
    </row>
    <row r="116561" spans="26:27">
      <c r="Z116561" s="190"/>
      <c r="AA116561" s="190"/>
    </row>
    <row r="116562" spans="26:27">
      <c r="Z116562" s="190"/>
      <c r="AA116562" s="190"/>
    </row>
    <row r="116563" spans="26:27">
      <c r="Z116563" s="190"/>
      <c r="AA116563" s="190"/>
    </row>
    <row r="116564" spans="26:27">
      <c r="Z116564" s="190"/>
      <c r="AA116564" s="190"/>
    </row>
    <row r="116565" spans="26:27">
      <c r="Z116565" s="190"/>
      <c r="AA116565" s="190"/>
    </row>
    <row r="116566" spans="26:27">
      <c r="Z116566" s="190"/>
      <c r="AA116566" s="190"/>
    </row>
    <row r="116567" spans="26:27">
      <c r="Z116567" s="190"/>
      <c r="AA116567" s="190"/>
    </row>
    <row r="116568" spans="26:27">
      <c r="Z116568" s="190"/>
      <c r="AA116568" s="190"/>
    </row>
    <row r="116569" spans="26:27">
      <c r="Z116569" s="190"/>
      <c r="AA116569" s="190"/>
    </row>
    <row r="116570" spans="26:27">
      <c r="Z116570" s="190"/>
      <c r="AA116570" s="190"/>
    </row>
    <row r="116571" spans="26:27">
      <c r="Z116571" s="190"/>
      <c r="AA116571" s="190"/>
    </row>
    <row r="116572" spans="26:27">
      <c r="Z116572" s="190"/>
      <c r="AA116572" s="190"/>
    </row>
    <row r="116573" spans="26:27">
      <c r="Z116573" s="190"/>
      <c r="AA116573" s="190"/>
    </row>
    <row r="116574" spans="26:27">
      <c r="Z116574" s="190"/>
      <c r="AA116574" s="190"/>
    </row>
    <row r="116575" spans="26:27">
      <c r="Z116575" s="190"/>
      <c r="AA116575" s="190"/>
    </row>
    <row r="116576" spans="26:27">
      <c r="Z116576" s="190"/>
      <c r="AA116576" s="190"/>
    </row>
    <row r="116577" spans="26:27">
      <c r="Z116577" s="190"/>
      <c r="AA116577" s="190"/>
    </row>
    <row r="116578" spans="26:27">
      <c r="Z116578" s="190"/>
      <c r="AA116578" s="190"/>
    </row>
    <row r="116579" spans="26:27">
      <c r="Z116579" s="190"/>
      <c r="AA116579" s="190"/>
    </row>
    <row r="116580" spans="26:27">
      <c r="Z116580" s="190"/>
      <c r="AA116580" s="190"/>
    </row>
    <row r="116581" spans="26:27">
      <c r="Z116581" s="190"/>
      <c r="AA116581" s="190"/>
    </row>
    <row r="116582" spans="26:27">
      <c r="Z116582" s="190"/>
      <c r="AA116582" s="190"/>
    </row>
    <row r="116583" spans="26:27">
      <c r="Z116583" s="190"/>
      <c r="AA116583" s="190"/>
    </row>
    <row r="116584" spans="26:27">
      <c r="Z116584" s="190"/>
      <c r="AA116584" s="190"/>
    </row>
    <row r="116585" spans="26:27">
      <c r="Z116585" s="190"/>
      <c r="AA116585" s="190"/>
    </row>
    <row r="116586" spans="26:27">
      <c r="Z116586" s="190"/>
      <c r="AA116586" s="190"/>
    </row>
    <row r="116587" spans="26:27">
      <c r="Z116587" s="190"/>
      <c r="AA116587" s="190"/>
    </row>
    <row r="116588" spans="26:27">
      <c r="Z116588" s="190"/>
      <c r="AA116588" s="190"/>
    </row>
    <row r="116589" spans="26:27">
      <c r="Z116589" s="190"/>
      <c r="AA116589" s="190"/>
    </row>
    <row r="116590" spans="26:27">
      <c r="Z116590" s="190"/>
      <c r="AA116590" s="190"/>
    </row>
    <row r="116591" spans="26:27">
      <c r="Z116591" s="190"/>
      <c r="AA116591" s="190"/>
    </row>
    <row r="116592" spans="26:27">
      <c r="Z116592" s="190"/>
      <c r="AA116592" s="190"/>
    </row>
    <row r="116593" spans="26:27">
      <c r="Z116593" s="190"/>
      <c r="AA116593" s="190"/>
    </row>
    <row r="116594" spans="26:27">
      <c r="Z116594" s="190"/>
      <c r="AA116594" s="190"/>
    </row>
    <row r="116595" spans="26:27">
      <c r="Z116595" s="190"/>
      <c r="AA116595" s="190"/>
    </row>
    <row r="116596" spans="26:27">
      <c r="Z116596" s="190"/>
      <c r="AA116596" s="190"/>
    </row>
    <row r="116597" spans="26:27">
      <c r="Z116597" s="190"/>
      <c r="AA116597" s="190"/>
    </row>
    <row r="116598" spans="26:27">
      <c r="Z116598" s="190"/>
      <c r="AA116598" s="190"/>
    </row>
    <row r="116599" spans="26:27">
      <c r="Z116599" s="190"/>
      <c r="AA116599" s="190"/>
    </row>
    <row r="116600" spans="26:27">
      <c r="Z116600" s="190"/>
      <c r="AA116600" s="190"/>
    </row>
    <row r="116601" spans="26:27">
      <c r="Z116601" s="190"/>
      <c r="AA116601" s="190"/>
    </row>
    <row r="116602" spans="26:27">
      <c r="Z116602" s="190"/>
      <c r="AA116602" s="190"/>
    </row>
    <row r="116603" spans="26:27">
      <c r="Z116603" s="190"/>
      <c r="AA116603" s="190"/>
    </row>
    <row r="116604" spans="26:27">
      <c r="Z116604" s="190"/>
      <c r="AA116604" s="190"/>
    </row>
    <row r="116605" spans="26:27">
      <c r="Z116605" s="190"/>
      <c r="AA116605" s="190"/>
    </row>
    <row r="116606" spans="26:27">
      <c r="Z116606" s="190"/>
      <c r="AA116606" s="190"/>
    </row>
    <row r="116607" spans="26:27">
      <c r="Z116607" s="190"/>
      <c r="AA116607" s="190"/>
    </row>
    <row r="116608" spans="26:27">
      <c r="Z116608" s="190"/>
      <c r="AA116608" s="190"/>
    </row>
    <row r="116609" spans="26:27">
      <c r="Z116609" s="190"/>
      <c r="AA116609" s="190"/>
    </row>
    <row r="116610" spans="26:27">
      <c r="Z116610" s="190"/>
      <c r="AA116610" s="190"/>
    </row>
    <row r="116611" spans="26:27">
      <c r="Z116611" s="190"/>
      <c r="AA116611" s="190"/>
    </row>
    <row r="116612" spans="26:27">
      <c r="Z116612" s="190"/>
      <c r="AA116612" s="190"/>
    </row>
    <row r="116613" spans="26:27">
      <c r="Z116613" s="190"/>
      <c r="AA116613" s="190"/>
    </row>
    <row r="116614" spans="26:27">
      <c r="Z116614" s="190"/>
      <c r="AA116614" s="190"/>
    </row>
    <row r="116615" spans="26:27">
      <c r="Z116615" s="190"/>
      <c r="AA116615" s="190"/>
    </row>
    <row r="116616" spans="26:27">
      <c r="Z116616" s="190"/>
      <c r="AA116616" s="190"/>
    </row>
    <row r="116617" spans="26:27">
      <c r="Z116617" s="190"/>
      <c r="AA116617" s="190"/>
    </row>
    <row r="116618" spans="26:27">
      <c r="Z116618" s="190"/>
      <c r="AA116618" s="190"/>
    </row>
    <row r="116619" spans="26:27">
      <c r="Z116619" s="190"/>
      <c r="AA116619" s="190"/>
    </row>
    <row r="116620" spans="26:27">
      <c r="Z116620" s="190"/>
      <c r="AA116620" s="190"/>
    </row>
    <row r="116621" spans="26:27">
      <c r="Z116621" s="190"/>
      <c r="AA116621" s="190"/>
    </row>
    <row r="116622" spans="26:27">
      <c r="Z116622" s="190"/>
      <c r="AA116622" s="190"/>
    </row>
    <row r="116623" spans="26:27">
      <c r="Z116623" s="190"/>
      <c r="AA116623" s="190"/>
    </row>
    <row r="116624" spans="26:27">
      <c r="Z116624" s="190"/>
      <c r="AA116624" s="190"/>
    </row>
    <row r="116625" spans="26:27">
      <c r="Z116625" s="190"/>
      <c r="AA116625" s="190"/>
    </row>
    <row r="116626" spans="26:27">
      <c r="Z116626" s="190"/>
      <c r="AA116626" s="190"/>
    </row>
    <row r="116627" spans="26:27">
      <c r="Z116627" s="190"/>
      <c r="AA116627" s="190"/>
    </row>
    <row r="116628" spans="26:27">
      <c r="Z116628" s="190"/>
      <c r="AA116628" s="190"/>
    </row>
    <row r="116629" spans="26:27">
      <c r="Z116629" s="190"/>
      <c r="AA116629" s="190"/>
    </row>
    <row r="116630" spans="26:27">
      <c r="Z116630" s="190"/>
      <c r="AA116630" s="190"/>
    </row>
    <row r="116631" spans="26:27">
      <c r="Z116631" s="190"/>
      <c r="AA116631" s="190"/>
    </row>
    <row r="116632" spans="26:27">
      <c r="Z116632" s="190"/>
      <c r="AA116632" s="190"/>
    </row>
    <row r="116633" spans="26:27">
      <c r="Z116633" s="190"/>
      <c r="AA116633" s="190"/>
    </row>
    <row r="116634" spans="26:27">
      <c r="Z116634" s="190"/>
      <c r="AA116634" s="190"/>
    </row>
    <row r="116635" spans="26:27">
      <c r="Z116635" s="190"/>
      <c r="AA116635" s="190"/>
    </row>
    <row r="116636" spans="26:27">
      <c r="Z116636" s="190"/>
      <c r="AA116636" s="190"/>
    </row>
    <row r="116637" spans="26:27">
      <c r="Z116637" s="190"/>
      <c r="AA116637" s="190"/>
    </row>
    <row r="116638" spans="26:27">
      <c r="Z116638" s="190"/>
      <c r="AA116638" s="190"/>
    </row>
    <row r="116639" spans="26:27">
      <c r="Z116639" s="190"/>
      <c r="AA116639" s="190"/>
    </row>
    <row r="116640" spans="26:27">
      <c r="Z116640" s="190"/>
      <c r="AA116640" s="190"/>
    </row>
    <row r="116641" spans="26:27">
      <c r="Z116641" s="190"/>
      <c r="AA116641" s="190"/>
    </row>
    <row r="116642" spans="26:27">
      <c r="Z116642" s="190"/>
      <c r="AA116642" s="190"/>
    </row>
    <row r="116643" spans="26:27">
      <c r="Z116643" s="190"/>
      <c r="AA116643" s="190"/>
    </row>
    <row r="116644" spans="26:27">
      <c r="Z116644" s="190"/>
      <c r="AA116644" s="190"/>
    </row>
    <row r="116645" spans="26:27">
      <c r="Z116645" s="190"/>
      <c r="AA116645" s="190"/>
    </row>
    <row r="116646" spans="26:27">
      <c r="Z116646" s="190"/>
      <c r="AA116646" s="190"/>
    </row>
    <row r="116647" spans="26:27">
      <c r="Z116647" s="190"/>
      <c r="AA116647" s="190"/>
    </row>
    <row r="116648" spans="26:27">
      <c r="Z116648" s="190"/>
      <c r="AA116648" s="190"/>
    </row>
    <row r="116649" spans="26:27">
      <c r="Z116649" s="190"/>
      <c r="AA116649" s="190"/>
    </row>
    <row r="116650" spans="26:27">
      <c r="Z116650" s="190"/>
      <c r="AA116650" s="190"/>
    </row>
    <row r="116651" spans="26:27">
      <c r="Z116651" s="190"/>
      <c r="AA116651" s="190"/>
    </row>
    <row r="116652" spans="26:27">
      <c r="Z116652" s="190"/>
      <c r="AA116652" s="190"/>
    </row>
    <row r="116653" spans="26:27">
      <c r="Z116653" s="190"/>
      <c r="AA116653" s="190"/>
    </row>
    <row r="116654" spans="26:27">
      <c r="Z116654" s="190"/>
      <c r="AA116654" s="190"/>
    </row>
    <row r="116655" spans="26:27">
      <c r="Z116655" s="190"/>
      <c r="AA116655" s="190"/>
    </row>
    <row r="116656" spans="26:27">
      <c r="Z116656" s="190"/>
      <c r="AA116656" s="190"/>
    </row>
    <row r="116657" spans="26:27">
      <c r="Z116657" s="190"/>
      <c r="AA116657" s="190"/>
    </row>
    <row r="116658" spans="26:27">
      <c r="Z116658" s="190"/>
      <c r="AA116658" s="190"/>
    </row>
    <row r="116659" spans="26:27">
      <c r="Z116659" s="190"/>
      <c r="AA116659" s="190"/>
    </row>
    <row r="116660" spans="26:27">
      <c r="Z116660" s="190"/>
      <c r="AA116660" s="190"/>
    </row>
    <row r="116661" spans="26:27">
      <c r="Z116661" s="190"/>
      <c r="AA116661" s="190"/>
    </row>
    <row r="116662" spans="26:27">
      <c r="Z116662" s="190"/>
      <c r="AA116662" s="190"/>
    </row>
    <row r="116663" spans="26:27">
      <c r="Z116663" s="190"/>
      <c r="AA116663" s="190"/>
    </row>
    <row r="116664" spans="26:27">
      <c r="Z116664" s="190"/>
      <c r="AA116664" s="190"/>
    </row>
    <row r="116665" spans="26:27">
      <c r="Z116665" s="190"/>
      <c r="AA116665" s="190"/>
    </row>
    <row r="116666" spans="26:27">
      <c r="Z116666" s="190"/>
      <c r="AA116666" s="190"/>
    </row>
    <row r="116667" spans="26:27">
      <c r="Z116667" s="190"/>
      <c r="AA116667" s="190"/>
    </row>
    <row r="116668" spans="26:27">
      <c r="Z116668" s="190"/>
      <c r="AA116668" s="190"/>
    </row>
    <row r="116669" spans="26:27">
      <c r="Z116669" s="190"/>
      <c r="AA116669" s="190"/>
    </row>
    <row r="116670" spans="26:27">
      <c r="Z116670" s="190"/>
      <c r="AA116670" s="190"/>
    </row>
    <row r="116671" spans="26:27">
      <c r="Z116671" s="190"/>
      <c r="AA116671" s="190"/>
    </row>
    <row r="116672" spans="26:27">
      <c r="Z116672" s="190"/>
      <c r="AA116672" s="190"/>
    </row>
    <row r="116673" spans="26:27">
      <c r="Z116673" s="190"/>
      <c r="AA116673" s="190"/>
    </row>
    <row r="116674" spans="26:27">
      <c r="Z116674" s="190"/>
      <c r="AA116674" s="190"/>
    </row>
    <row r="116675" spans="26:27">
      <c r="Z116675" s="190"/>
      <c r="AA116675" s="190"/>
    </row>
    <row r="116676" spans="26:27">
      <c r="Z116676" s="190"/>
      <c r="AA116676" s="190"/>
    </row>
    <row r="116677" spans="26:27">
      <c r="Z116677" s="190"/>
      <c r="AA116677" s="190"/>
    </row>
    <row r="116678" spans="26:27">
      <c r="Z116678" s="190"/>
      <c r="AA116678" s="190"/>
    </row>
    <row r="116679" spans="26:27">
      <c r="Z116679" s="190"/>
      <c r="AA116679" s="190"/>
    </row>
    <row r="116680" spans="26:27">
      <c r="Z116680" s="190"/>
      <c r="AA116680" s="190"/>
    </row>
    <row r="116681" spans="26:27">
      <c r="Z116681" s="190"/>
      <c r="AA116681" s="190"/>
    </row>
    <row r="116682" spans="26:27">
      <c r="Z116682" s="190"/>
      <c r="AA116682" s="190"/>
    </row>
    <row r="116683" spans="26:27">
      <c r="Z116683" s="190"/>
      <c r="AA116683" s="190"/>
    </row>
    <row r="116684" spans="26:27">
      <c r="Z116684" s="190"/>
      <c r="AA116684" s="190"/>
    </row>
    <row r="116685" spans="26:27">
      <c r="Z116685" s="190"/>
      <c r="AA116685" s="190"/>
    </row>
    <row r="116686" spans="26:27">
      <c r="Z116686" s="190"/>
      <c r="AA116686" s="190"/>
    </row>
    <row r="116687" spans="26:27">
      <c r="Z116687" s="190"/>
      <c r="AA116687" s="190"/>
    </row>
    <row r="116688" spans="26:27">
      <c r="Z116688" s="190"/>
      <c r="AA116688" s="190"/>
    </row>
    <row r="116689" spans="26:27">
      <c r="Z116689" s="190"/>
      <c r="AA116689" s="190"/>
    </row>
    <row r="116690" spans="26:27">
      <c r="Z116690" s="190"/>
      <c r="AA116690" s="190"/>
    </row>
    <row r="116691" spans="26:27">
      <c r="Z116691" s="190"/>
      <c r="AA116691" s="190"/>
    </row>
    <row r="116692" spans="26:27">
      <c r="Z116692" s="190"/>
      <c r="AA116692" s="190"/>
    </row>
    <row r="116693" spans="26:27">
      <c r="Z116693" s="190"/>
      <c r="AA116693" s="190"/>
    </row>
    <row r="116694" spans="26:27">
      <c r="Z116694" s="190"/>
      <c r="AA116694" s="190"/>
    </row>
    <row r="116695" spans="26:27">
      <c r="Z116695" s="190"/>
      <c r="AA116695" s="190"/>
    </row>
    <row r="116696" spans="26:27">
      <c r="Z116696" s="190"/>
      <c r="AA116696" s="190"/>
    </row>
    <row r="116697" spans="26:27">
      <c r="Z116697" s="190"/>
      <c r="AA116697" s="190"/>
    </row>
    <row r="116698" spans="26:27">
      <c r="Z116698" s="190"/>
      <c r="AA116698" s="190"/>
    </row>
    <row r="116699" spans="26:27">
      <c r="Z116699" s="190"/>
      <c r="AA116699" s="190"/>
    </row>
    <row r="116700" spans="26:27">
      <c r="Z116700" s="190"/>
      <c r="AA116700" s="190"/>
    </row>
    <row r="116701" spans="26:27">
      <c r="Z116701" s="190"/>
      <c r="AA116701" s="190"/>
    </row>
    <row r="116702" spans="26:27">
      <c r="Z116702" s="190"/>
      <c r="AA116702" s="190"/>
    </row>
    <row r="116703" spans="26:27">
      <c r="Z116703" s="190"/>
      <c r="AA116703" s="190"/>
    </row>
    <row r="116704" spans="26:27">
      <c r="Z116704" s="190"/>
      <c r="AA116704" s="190"/>
    </row>
    <row r="116705" spans="26:27">
      <c r="Z116705" s="190"/>
      <c r="AA116705" s="190"/>
    </row>
    <row r="116706" spans="26:27">
      <c r="Z116706" s="190"/>
      <c r="AA116706" s="190"/>
    </row>
    <row r="116707" spans="26:27">
      <c r="Z116707" s="190"/>
      <c r="AA116707" s="190"/>
    </row>
    <row r="116708" spans="26:27">
      <c r="Z116708" s="190"/>
      <c r="AA116708" s="190"/>
    </row>
    <row r="116709" spans="26:27">
      <c r="Z116709" s="190"/>
      <c r="AA116709" s="190"/>
    </row>
    <row r="116710" spans="26:27">
      <c r="Z116710" s="190"/>
      <c r="AA116710" s="190"/>
    </row>
    <row r="116711" spans="26:27">
      <c r="Z116711" s="190"/>
      <c r="AA116711" s="190"/>
    </row>
    <row r="116712" spans="26:27">
      <c r="Z116712" s="190"/>
      <c r="AA116712" s="190"/>
    </row>
    <row r="116713" spans="26:27">
      <c r="Z116713" s="190"/>
      <c r="AA116713" s="190"/>
    </row>
    <row r="116714" spans="26:27">
      <c r="Z116714" s="190"/>
      <c r="AA116714" s="190"/>
    </row>
    <row r="116715" spans="26:27">
      <c r="Z116715" s="190"/>
      <c r="AA116715" s="190"/>
    </row>
    <row r="116716" spans="26:27">
      <c r="Z116716" s="190"/>
      <c r="AA116716" s="190"/>
    </row>
    <row r="116717" spans="26:27">
      <c r="Z116717" s="190"/>
      <c r="AA116717" s="190"/>
    </row>
    <row r="116718" spans="26:27">
      <c r="Z116718" s="190"/>
      <c r="AA116718" s="190"/>
    </row>
    <row r="116719" spans="26:27">
      <c r="Z116719" s="190"/>
      <c r="AA116719" s="190"/>
    </row>
    <row r="116720" spans="26:27">
      <c r="Z116720" s="190"/>
      <c r="AA116720" s="190"/>
    </row>
    <row r="116721" spans="26:27">
      <c r="Z116721" s="190"/>
      <c r="AA116721" s="190"/>
    </row>
    <row r="116722" spans="26:27">
      <c r="Z116722" s="190"/>
      <c r="AA116722" s="190"/>
    </row>
    <row r="116723" spans="26:27">
      <c r="Z116723" s="190"/>
      <c r="AA116723" s="190"/>
    </row>
    <row r="116724" spans="26:27">
      <c r="Z116724" s="190"/>
      <c r="AA116724" s="190"/>
    </row>
    <row r="116725" spans="26:27">
      <c r="Z116725" s="190"/>
      <c r="AA116725" s="190"/>
    </row>
    <row r="116726" spans="26:27">
      <c r="Z116726" s="190"/>
      <c r="AA116726" s="190"/>
    </row>
    <row r="116727" spans="26:27">
      <c r="Z116727" s="190"/>
      <c r="AA116727" s="190"/>
    </row>
    <row r="116728" spans="26:27">
      <c r="Z116728" s="190"/>
      <c r="AA116728" s="190"/>
    </row>
    <row r="116729" spans="26:27">
      <c r="Z116729" s="190"/>
      <c r="AA116729" s="190"/>
    </row>
    <row r="116730" spans="26:27">
      <c r="Z116730" s="190"/>
      <c r="AA116730" s="190"/>
    </row>
    <row r="116731" spans="26:27">
      <c r="Z116731" s="190"/>
      <c r="AA116731" s="190"/>
    </row>
    <row r="116732" spans="26:27">
      <c r="Z116732" s="190"/>
      <c r="AA116732" s="190"/>
    </row>
    <row r="116733" spans="26:27">
      <c r="Z116733" s="190"/>
      <c r="AA116733" s="190"/>
    </row>
    <row r="116734" spans="26:27">
      <c r="Z116734" s="190"/>
      <c r="AA116734" s="190"/>
    </row>
    <row r="116735" spans="26:27">
      <c r="Z116735" s="190"/>
      <c r="AA116735" s="190"/>
    </row>
    <row r="116736" spans="26:27">
      <c r="Z116736" s="190"/>
      <c r="AA116736" s="190"/>
    </row>
    <row r="116737" spans="26:27">
      <c r="Z116737" s="190"/>
      <c r="AA116737" s="190"/>
    </row>
    <row r="116738" spans="26:27">
      <c r="Z116738" s="190"/>
      <c r="AA116738" s="190"/>
    </row>
    <row r="116739" spans="26:27">
      <c r="Z116739" s="190"/>
      <c r="AA116739" s="190"/>
    </row>
    <row r="116740" spans="26:27">
      <c r="Z116740" s="190"/>
      <c r="AA116740" s="190"/>
    </row>
    <row r="116741" spans="26:27">
      <c r="Z116741" s="190"/>
      <c r="AA116741" s="190"/>
    </row>
    <row r="116742" spans="26:27">
      <c r="Z116742" s="190"/>
      <c r="AA116742" s="190"/>
    </row>
    <row r="116743" spans="26:27">
      <c r="Z116743" s="190"/>
      <c r="AA116743" s="190"/>
    </row>
    <row r="116744" spans="26:27">
      <c r="Z116744" s="190"/>
      <c r="AA116744" s="190"/>
    </row>
    <row r="116745" spans="26:27">
      <c r="Z116745" s="190"/>
      <c r="AA116745" s="190"/>
    </row>
    <row r="116746" spans="26:27">
      <c r="Z116746" s="190"/>
      <c r="AA116746" s="190"/>
    </row>
    <row r="116747" spans="26:27">
      <c r="Z116747" s="190"/>
      <c r="AA116747" s="190"/>
    </row>
    <row r="116748" spans="26:27">
      <c r="Z116748" s="190"/>
      <c r="AA116748" s="190"/>
    </row>
    <row r="116749" spans="26:27">
      <c r="Z116749" s="190"/>
      <c r="AA116749" s="190"/>
    </row>
    <row r="116750" spans="26:27">
      <c r="Z116750" s="190"/>
      <c r="AA116750" s="190"/>
    </row>
    <row r="116751" spans="26:27">
      <c r="Z116751" s="190"/>
      <c r="AA116751" s="190"/>
    </row>
    <row r="116752" spans="26:27">
      <c r="Z116752" s="190"/>
      <c r="AA116752" s="190"/>
    </row>
    <row r="116753" spans="26:27">
      <c r="Z116753" s="190"/>
      <c r="AA116753" s="190"/>
    </row>
    <row r="116754" spans="26:27">
      <c r="Z116754" s="190"/>
      <c r="AA116754" s="190"/>
    </row>
    <row r="116755" spans="26:27">
      <c r="Z116755" s="190"/>
      <c r="AA116755" s="190"/>
    </row>
    <row r="116756" spans="26:27">
      <c r="Z116756" s="190"/>
      <c r="AA116756" s="190"/>
    </row>
    <row r="116757" spans="26:27">
      <c r="Z116757" s="190"/>
      <c r="AA116757" s="190"/>
    </row>
    <row r="116758" spans="26:27">
      <c r="Z116758" s="190"/>
      <c r="AA116758" s="190"/>
    </row>
    <row r="116759" spans="26:27">
      <c r="Z116759" s="190"/>
      <c r="AA116759" s="190"/>
    </row>
    <row r="116760" spans="26:27">
      <c r="Z116760" s="190"/>
      <c r="AA116760" s="190"/>
    </row>
    <row r="116761" spans="26:27">
      <c r="Z116761" s="190"/>
      <c r="AA116761" s="190"/>
    </row>
    <row r="116762" spans="26:27">
      <c r="Z116762" s="190"/>
      <c r="AA116762" s="190"/>
    </row>
    <row r="116763" spans="26:27">
      <c r="Z116763" s="190"/>
      <c r="AA116763" s="190"/>
    </row>
    <row r="116764" spans="26:27">
      <c r="Z116764" s="190"/>
      <c r="AA116764" s="190"/>
    </row>
    <row r="116765" spans="26:27">
      <c r="Z116765" s="190"/>
      <c r="AA116765" s="190"/>
    </row>
    <row r="116766" spans="26:27">
      <c r="Z116766" s="190"/>
      <c r="AA116766" s="190"/>
    </row>
    <row r="116767" spans="26:27">
      <c r="Z116767" s="190"/>
      <c r="AA116767" s="190"/>
    </row>
    <row r="116768" spans="26:27">
      <c r="Z116768" s="190"/>
      <c r="AA116768" s="190"/>
    </row>
    <row r="116769" spans="26:27">
      <c r="Z116769" s="190"/>
      <c r="AA116769" s="190"/>
    </row>
    <row r="116770" spans="26:27">
      <c r="Z116770" s="190"/>
      <c r="AA116770" s="190"/>
    </row>
    <row r="116771" spans="26:27">
      <c r="Z116771" s="190"/>
      <c r="AA116771" s="190"/>
    </row>
    <row r="116772" spans="26:27">
      <c r="Z116772" s="190"/>
      <c r="AA116772" s="190"/>
    </row>
    <row r="116773" spans="26:27">
      <c r="Z116773" s="190"/>
      <c r="AA116773" s="190"/>
    </row>
    <row r="116774" spans="26:27">
      <c r="Z116774" s="190"/>
      <c r="AA116774" s="190"/>
    </row>
    <row r="116775" spans="26:27">
      <c r="Z116775" s="190"/>
      <c r="AA116775" s="190"/>
    </row>
    <row r="116776" spans="26:27">
      <c r="Z116776" s="190"/>
      <c r="AA116776" s="190"/>
    </row>
    <row r="116777" spans="26:27">
      <c r="Z116777" s="190"/>
      <c r="AA116777" s="190"/>
    </row>
    <row r="116778" spans="26:27">
      <c r="Z116778" s="190"/>
      <c r="AA116778" s="190"/>
    </row>
    <row r="116779" spans="26:27">
      <c r="Z116779" s="190"/>
      <c r="AA116779" s="190"/>
    </row>
    <row r="116780" spans="26:27">
      <c r="Z116780" s="190"/>
      <c r="AA116780" s="190"/>
    </row>
    <row r="116781" spans="26:27">
      <c r="Z116781" s="190"/>
      <c r="AA116781" s="190"/>
    </row>
    <row r="116782" spans="26:27">
      <c r="Z116782" s="190"/>
      <c r="AA116782" s="190"/>
    </row>
    <row r="116783" spans="26:27">
      <c r="Z116783" s="190"/>
      <c r="AA116783" s="190"/>
    </row>
    <row r="116784" spans="26:27">
      <c r="Z116784" s="190"/>
      <c r="AA116784" s="190"/>
    </row>
    <row r="116785" spans="26:27">
      <c r="Z116785" s="190"/>
      <c r="AA116785" s="190"/>
    </row>
    <row r="116786" spans="26:27">
      <c r="Z116786" s="190"/>
      <c r="AA116786" s="190"/>
    </row>
    <row r="116787" spans="26:27">
      <c r="Z116787" s="190"/>
      <c r="AA116787" s="190"/>
    </row>
    <row r="116788" spans="26:27">
      <c r="Z116788" s="190"/>
      <c r="AA116788" s="190"/>
    </row>
    <row r="116789" spans="26:27">
      <c r="Z116789" s="190"/>
      <c r="AA116789" s="190"/>
    </row>
    <row r="116790" spans="26:27">
      <c r="Z116790" s="190"/>
      <c r="AA116790" s="190"/>
    </row>
    <row r="116791" spans="26:27">
      <c r="Z116791" s="190"/>
      <c r="AA116791" s="190"/>
    </row>
    <row r="116792" spans="26:27">
      <c r="Z116792" s="190"/>
      <c r="AA116792" s="190"/>
    </row>
    <row r="116793" spans="26:27">
      <c r="Z116793" s="190"/>
      <c r="AA116793" s="190"/>
    </row>
    <row r="116794" spans="26:27">
      <c r="Z116794" s="190"/>
      <c r="AA116794" s="190"/>
    </row>
    <row r="116795" spans="26:27">
      <c r="Z116795" s="190"/>
      <c r="AA116795" s="190"/>
    </row>
    <row r="116796" spans="26:27">
      <c r="Z116796" s="190"/>
      <c r="AA116796" s="190"/>
    </row>
    <row r="116797" spans="26:27">
      <c r="Z116797" s="190"/>
      <c r="AA116797" s="190"/>
    </row>
    <row r="116798" spans="26:27">
      <c r="Z116798" s="190"/>
      <c r="AA116798" s="190"/>
    </row>
    <row r="116799" spans="26:27">
      <c r="Z116799" s="190"/>
      <c r="AA116799" s="190"/>
    </row>
    <row r="116800" spans="26:27">
      <c r="Z116800" s="190"/>
      <c r="AA116800" s="190"/>
    </row>
    <row r="116801" spans="26:27">
      <c r="Z116801" s="190"/>
      <c r="AA116801" s="190"/>
    </row>
    <row r="116802" spans="26:27">
      <c r="Z116802" s="190"/>
      <c r="AA116802" s="190"/>
    </row>
    <row r="116803" spans="26:27">
      <c r="Z116803" s="190"/>
      <c r="AA116803" s="190"/>
    </row>
    <row r="116804" spans="26:27">
      <c r="Z116804" s="190"/>
      <c r="AA116804" s="190"/>
    </row>
    <row r="116805" spans="26:27">
      <c r="Z116805" s="190"/>
      <c r="AA116805" s="190"/>
    </row>
    <row r="116806" spans="26:27">
      <c r="Z116806" s="190"/>
      <c r="AA116806" s="190"/>
    </row>
    <row r="116807" spans="26:27">
      <c r="Z116807" s="190"/>
      <c r="AA116807" s="190"/>
    </row>
    <row r="116808" spans="26:27">
      <c r="Z116808" s="190"/>
      <c r="AA116808" s="190"/>
    </row>
    <row r="116809" spans="26:27">
      <c r="Z116809" s="190"/>
      <c r="AA116809" s="190"/>
    </row>
    <row r="116810" spans="26:27">
      <c r="Z116810" s="190"/>
      <c r="AA116810" s="190"/>
    </row>
    <row r="116811" spans="26:27">
      <c r="Z116811" s="190"/>
      <c r="AA116811" s="190"/>
    </row>
    <row r="116812" spans="26:27">
      <c r="Z116812" s="190"/>
      <c r="AA116812" s="190"/>
    </row>
    <row r="116813" spans="26:27">
      <c r="Z116813" s="190"/>
      <c r="AA116813" s="190"/>
    </row>
    <row r="116814" spans="26:27">
      <c r="Z116814" s="190"/>
      <c r="AA116814" s="190"/>
    </row>
    <row r="116815" spans="26:27">
      <c r="Z116815" s="190"/>
      <c r="AA116815" s="190"/>
    </row>
    <row r="116816" spans="26:27">
      <c r="Z116816" s="190"/>
      <c r="AA116816" s="190"/>
    </row>
    <row r="116817" spans="26:27">
      <c r="Z116817" s="190"/>
      <c r="AA116817" s="190"/>
    </row>
    <row r="116818" spans="26:27">
      <c r="Z116818" s="190"/>
      <c r="AA116818" s="190"/>
    </row>
    <row r="116819" spans="26:27">
      <c r="Z116819" s="190"/>
      <c r="AA116819" s="190"/>
    </row>
    <row r="116820" spans="26:27">
      <c r="Z116820" s="190"/>
      <c r="AA116820" s="190"/>
    </row>
    <row r="116821" spans="26:27">
      <c r="Z116821" s="190"/>
      <c r="AA116821" s="190"/>
    </row>
    <row r="116822" spans="26:27">
      <c r="Z116822" s="190"/>
      <c r="AA116822" s="190"/>
    </row>
    <row r="116823" spans="26:27">
      <c r="Z116823" s="190"/>
      <c r="AA116823" s="190"/>
    </row>
    <row r="116824" spans="26:27">
      <c r="Z116824" s="190"/>
      <c r="AA116824" s="190"/>
    </row>
    <row r="116825" spans="26:27">
      <c r="Z116825" s="190"/>
      <c r="AA116825" s="190"/>
    </row>
    <row r="116826" spans="26:27">
      <c r="Z116826" s="190"/>
      <c r="AA116826" s="190"/>
    </row>
    <row r="116827" spans="26:27">
      <c r="Z116827" s="190"/>
      <c r="AA116827" s="190"/>
    </row>
    <row r="116828" spans="26:27">
      <c r="Z116828" s="190"/>
      <c r="AA116828" s="190"/>
    </row>
    <row r="116829" spans="26:27">
      <c r="Z116829" s="190"/>
      <c r="AA116829" s="190"/>
    </row>
    <row r="116830" spans="26:27">
      <c r="Z116830" s="190"/>
      <c r="AA116830" s="190"/>
    </row>
    <row r="116831" spans="26:27">
      <c r="Z116831" s="190"/>
      <c r="AA116831" s="190"/>
    </row>
    <row r="116832" spans="26:27">
      <c r="Z116832" s="190"/>
      <c r="AA116832" s="190"/>
    </row>
    <row r="116833" spans="26:27">
      <c r="Z116833" s="190"/>
      <c r="AA116833" s="190"/>
    </row>
    <row r="116834" spans="26:27">
      <c r="Z116834" s="190"/>
      <c r="AA116834" s="190"/>
    </row>
    <row r="116835" spans="26:27">
      <c r="Z116835" s="190"/>
      <c r="AA116835" s="190"/>
    </row>
    <row r="116836" spans="26:27">
      <c r="Z116836" s="190"/>
      <c r="AA116836" s="190"/>
    </row>
    <row r="116837" spans="26:27">
      <c r="Z116837" s="190"/>
      <c r="AA116837" s="190"/>
    </row>
    <row r="116838" spans="26:27">
      <c r="Z116838" s="190"/>
      <c r="AA116838" s="190"/>
    </row>
    <row r="116839" spans="26:27">
      <c r="Z116839" s="190"/>
      <c r="AA116839" s="190"/>
    </row>
    <row r="116840" spans="26:27">
      <c r="Z116840" s="190"/>
      <c r="AA116840" s="190"/>
    </row>
    <row r="116841" spans="26:27">
      <c r="Z116841" s="190"/>
      <c r="AA116841" s="190"/>
    </row>
    <row r="116842" spans="26:27">
      <c r="Z116842" s="190"/>
      <c r="AA116842" s="190"/>
    </row>
    <row r="116843" spans="26:27">
      <c r="Z116843" s="190"/>
      <c r="AA116843" s="190"/>
    </row>
    <row r="116844" spans="26:27">
      <c r="Z116844" s="190"/>
      <c r="AA116844" s="190"/>
    </row>
    <row r="116845" spans="26:27">
      <c r="Z116845" s="190"/>
      <c r="AA116845" s="190"/>
    </row>
    <row r="116846" spans="26:27">
      <c r="Z116846" s="190"/>
      <c r="AA116846" s="190"/>
    </row>
    <row r="116847" spans="26:27">
      <c r="Z116847" s="190"/>
      <c r="AA116847" s="190"/>
    </row>
    <row r="116848" spans="26:27">
      <c r="Z116848" s="190"/>
      <c r="AA116848" s="190"/>
    </row>
    <row r="116849" spans="26:27">
      <c r="Z116849" s="190"/>
      <c r="AA116849" s="190"/>
    </row>
    <row r="116850" spans="26:27">
      <c r="Z116850" s="190"/>
      <c r="AA116850" s="190"/>
    </row>
    <row r="116851" spans="26:27">
      <c r="Z116851" s="190"/>
      <c r="AA116851" s="190"/>
    </row>
    <row r="116852" spans="26:27">
      <c r="Z116852" s="190"/>
      <c r="AA116852" s="190"/>
    </row>
    <row r="116853" spans="26:27">
      <c r="Z116853" s="190"/>
      <c r="AA116853" s="190"/>
    </row>
    <row r="116854" spans="26:27">
      <c r="Z116854" s="190"/>
      <c r="AA116854" s="190"/>
    </row>
    <row r="116855" spans="26:27">
      <c r="Z116855" s="190"/>
      <c r="AA116855" s="190"/>
    </row>
    <row r="116856" spans="26:27">
      <c r="Z116856" s="190"/>
      <c r="AA116856" s="190"/>
    </row>
    <row r="116857" spans="26:27">
      <c r="Z116857" s="190"/>
      <c r="AA116857" s="190"/>
    </row>
    <row r="116858" spans="26:27">
      <c r="Z116858" s="190"/>
      <c r="AA116858" s="190"/>
    </row>
    <row r="116859" spans="26:27">
      <c r="Z116859" s="190"/>
      <c r="AA116859" s="190"/>
    </row>
    <row r="116860" spans="26:27">
      <c r="Z116860" s="190"/>
      <c r="AA116860" s="190"/>
    </row>
    <row r="116861" spans="26:27">
      <c r="Z116861" s="190"/>
      <c r="AA116861" s="190"/>
    </row>
    <row r="116862" spans="26:27">
      <c r="Z116862" s="190"/>
      <c r="AA116862" s="190"/>
    </row>
    <row r="116863" spans="26:27">
      <c r="Z116863" s="190"/>
      <c r="AA116863" s="190"/>
    </row>
    <row r="116864" spans="26:27">
      <c r="Z116864" s="190"/>
      <c r="AA116864" s="190"/>
    </row>
    <row r="116865" spans="26:27">
      <c r="Z116865" s="190"/>
      <c r="AA116865" s="190"/>
    </row>
    <row r="116866" spans="26:27">
      <c r="Z116866" s="190"/>
      <c r="AA116866" s="190"/>
    </row>
    <row r="116867" spans="26:27">
      <c r="Z116867" s="190"/>
      <c r="AA116867" s="190"/>
    </row>
    <row r="116868" spans="26:27">
      <c r="Z116868" s="190"/>
      <c r="AA116868" s="190"/>
    </row>
    <row r="116869" spans="26:27">
      <c r="Z116869" s="190"/>
      <c r="AA116869" s="190"/>
    </row>
    <row r="116870" spans="26:27">
      <c r="Z116870" s="190"/>
      <c r="AA116870" s="190"/>
    </row>
    <row r="116871" spans="26:27">
      <c r="Z116871" s="190"/>
      <c r="AA116871" s="190"/>
    </row>
    <row r="116872" spans="26:27">
      <c r="Z116872" s="190"/>
      <c r="AA116872" s="190"/>
    </row>
    <row r="116873" spans="26:27">
      <c r="Z116873" s="190"/>
      <c r="AA116873" s="190"/>
    </row>
    <row r="116874" spans="26:27">
      <c r="Z116874" s="190"/>
      <c r="AA116874" s="190"/>
    </row>
    <row r="116875" spans="26:27">
      <c r="Z116875" s="190"/>
      <c r="AA116875" s="190"/>
    </row>
    <row r="116876" spans="26:27">
      <c r="Z116876" s="190"/>
      <c r="AA116876" s="190"/>
    </row>
    <row r="116877" spans="26:27">
      <c r="Z116877" s="190"/>
      <c r="AA116877" s="190"/>
    </row>
    <row r="116878" spans="26:27">
      <c r="Z116878" s="190"/>
      <c r="AA116878" s="190"/>
    </row>
    <row r="116879" spans="26:27">
      <c r="Z116879" s="190"/>
      <c r="AA116879" s="190"/>
    </row>
    <row r="116880" spans="26:27">
      <c r="Z116880" s="190"/>
      <c r="AA116880" s="190"/>
    </row>
    <row r="116881" spans="26:27">
      <c r="Z116881" s="190"/>
      <c r="AA116881" s="190"/>
    </row>
    <row r="116882" spans="26:27">
      <c r="Z116882" s="190"/>
      <c r="AA116882" s="190"/>
    </row>
    <row r="116883" spans="26:27">
      <c r="Z116883" s="190"/>
      <c r="AA116883" s="190"/>
    </row>
    <row r="116884" spans="26:27">
      <c r="Z116884" s="190"/>
      <c r="AA116884" s="190"/>
    </row>
    <row r="116885" spans="26:27">
      <c r="Z116885" s="190"/>
      <c r="AA116885" s="190"/>
    </row>
    <row r="116886" spans="26:27">
      <c r="Z116886" s="190"/>
      <c r="AA116886" s="190"/>
    </row>
    <row r="116887" spans="26:27">
      <c r="Z116887" s="190"/>
      <c r="AA116887" s="190"/>
    </row>
    <row r="116888" spans="26:27">
      <c r="Z116888" s="190"/>
      <c r="AA116888" s="190"/>
    </row>
    <row r="116889" spans="26:27">
      <c r="Z116889" s="190"/>
      <c r="AA116889" s="190"/>
    </row>
    <row r="116890" spans="26:27">
      <c r="Z116890" s="190"/>
      <c r="AA116890" s="190"/>
    </row>
    <row r="116891" spans="26:27">
      <c r="Z116891" s="190"/>
      <c r="AA116891" s="190"/>
    </row>
    <row r="116892" spans="26:27">
      <c r="Z116892" s="190"/>
      <c r="AA116892" s="190"/>
    </row>
    <row r="116893" spans="26:27">
      <c r="Z116893" s="190"/>
      <c r="AA116893" s="190"/>
    </row>
    <row r="116894" spans="26:27">
      <c r="Z116894" s="190"/>
      <c r="AA116894" s="190"/>
    </row>
    <row r="116895" spans="26:27">
      <c r="Z116895" s="190"/>
      <c r="AA116895" s="190"/>
    </row>
    <row r="116896" spans="26:27">
      <c r="Z116896" s="190"/>
      <c r="AA116896" s="190"/>
    </row>
    <row r="116897" spans="26:27">
      <c r="Z116897" s="190"/>
      <c r="AA116897" s="190"/>
    </row>
    <row r="116898" spans="26:27">
      <c r="Z116898" s="190"/>
      <c r="AA116898" s="190"/>
    </row>
    <row r="116899" spans="26:27">
      <c r="Z116899" s="190"/>
      <c r="AA116899" s="190"/>
    </row>
    <row r="116900" spans="26:27">
      <c r="Z116900" s="190"/>
      <c r="AA116900" s="190"/>
    </row>
    <row r="116901" spans="26:27">
      <c r="Z116901" s="190"/>
      <c r="AA116901" s="190"/>
    </row>
    <row r="116902" spans="26:27">
      <c r="Z116902" s="190"/>
      <c r="AA116902" s="190"/>
    </row>
    <row r="116903" spans="26:27">
      <c r="Z116903" s="190"/>
      <c r="AA116903" s="190"/>
    </row>
    <row r="116904" spans="26:27">
      <c r="Z116904" s="190"/>
      <c r="AA116904" s="190"/>
    </row>
    <row r="116905" spans="26:27">
      <c r="Z116905" s="190"/>
      <c r="AA116905" s="190"/>
    </row>
    <row r="116906" spans="26:27">
      <c r="Z116906" s="190"/>
      <c r="AA116906" s="190"/>
    </row>
    <row r="116907" spans="26:27">
      <c r="Z116907" s="190"/>
      <c r="AA116907" s="190"/>
    </row>
    <row r="116908" spans="26:27">
      <c r="Z116908" s="190"/>
      <c r="AA116908" s="190"/>
    </row>
    <row r="116909" spans="26:27">
      <c r="Z116909" s="190"/>
      <c r="AA116909" s="190"/>
    </row>
    <row r="116910" spans="26:27">
      <c r="Z116910" s="190"/>
      <c r="AA116910" s="190"/>
    </row>
    <row r="116911" spans="26:27">
      <c r="Z116911" s="190"/>
      <c r="AA116911" s="190"/>
    </row>
    <row r="116912" spans="26:27">
      <c r="Z116912" s="190"/>
      <c r="AA116912" s="190"/>
    </row>
    <row r="116913" spans="26:27">
      <c r="Z116913" s="190"/>
      <c r="AA116913" s="190"/>
    </row>
    <row r="116914" spans="26:27">
      <c r="Z116914" s="190"/>
      <c r="AA116914" s="190"/>
    </row>
    <row r="116915" spans="26:27">
      <c r="Z116915" s="190"/>
      <c r="AA116915" s="190"/>
    </row>
    <row r="116916" spans="26:27">
      <c r="Z116916" s="190"/>
      <c r="AA116916" s="190"/>
    </row>
    <row r="116917" spans="26:27">
      <c r="Z116917" s="190"/>
      <c r="AA116917" s="190"/>
    </row>
    <row r="116918" spans="26:27">
      <c r="Z116918" s="190"/>
      <c r="AA116918" s="190"/>
    </row>
    <row r="116919" spans="26:27">
      <c r="Z116919" s="190"/>
      <c r="AA116919" s="190"/>
    </row>
    <row r="116920" spans="26:27">
      <c r="Z116920" s="190"/>
      <c r="AA116920" s="190"/>
    </row>
    <row r="116921" spans="26:27">
      <c r="Z116921" s="190"/>
      <c r="AA116921" s="190"/>
    </row>
    <row r="116922" spans="26:27">
      <c r="Z116922" s="190"/>
      <c r="AA116922" s="190"/>
    </row>
    <row r="116923" spans="26:27">
      <c r="Z116923" s="190"/>
      <c r="AA116923" s="190"/>
    </row>
    <row r="116924" spans="26:27">
      <c r="Z116924" s="190"/>
      <c r="AA116924" s="190"/>
    </row>
    <row r="116925" spans="26:27">
      <c r="Z116925" s="190"/>
      <c r="AA116925" s="190"/>
    </row>
    <row r="116926" spans="26:27">
      <c r="Z116926" s="190"/>
      <c r="AA116926" s="190"/>
    </row>
    <row r="116927" spans="26:27">
      <c r="Z116927" s="190"/>
      <c r="AA116927" s="190"/>
    </row>
    <row r="116928" spans="26:27">
      <c r="Z116928" s="190"/>
      <c r="AA116928" s="190"/>
    </row>
    <row r="116929" spans="26:27">
      <c r="Z116929" s="190"/>
      <c r="AA116929" s="190"/>
    </row>
    <row r="116930" spans="26:27">
      <c r="Z116930" s="190"/>
      <c r="AA116930" s="190"/>
    </row>
    <row r="116931" spans="26:27">
      <c r="Z116931" s="190"/>
      <c r="AA116931" s="190"/>
    </row>
    <row r="116932" spans="26:27">
      <c r="Z116932" s="190"/>
      <c r="AA116932" s="190"/>
    </row>
    <row r="116933" spans="26:27">
      <c r="Z116933" s="190"/>
      <c r="AA116933" s="190"/>
    </row>
    <row r="116934" spans="26:27">
      <c r="Z116934" s="190"/>
      <c r="AA116934" s="190"/>
    </row>
    <row r="116935" spans="26:27">
      <c r="Z116935" s="190"/>
      <c r="AA116935" s="190"/>
    </row>
    <row r="116936" spans="26:27">
      <c r="Z116936" s="190"/>
      <c r="AA116936" s="190"/>
    </row>
    <row r="116937" spans="26:27">
      <c r="Z116937" s="190"/>
      <c r="AA116937" s="190"/>
    </row>
    <row r="116938" spans="26:27">
      <c r="Z116938" s="190"/>
      <c r="AA116938" s="190"/>
    </row>
    <row r="116939" spans="26:27">
      <c r="Z116939" s="190"/>
      <c r="AA116939" s="190"/>
    </row>
    <row r="116940" spans="26:27">
      <c r="Z116940" s="190"/>
      <c r="AA116940" s="190"/>
    </row>
    <row r="116941" spans="26:27">
      <c r="Z116941" s="190"/>
      <c r="AA116941" s="190"/>
    </row>
    <row r="116942" spans="26:27">
      <c r="Z116942" s="190"/>
      <c r="AA116942" s="190"/>
    </row>
    <row r="116943" spans="26:27">
      <c r="Z116943" s="190"/>
      <c r="AA116943" s="190"/>
    </row>
    <row r="116944" spans="26:27">
      <c r="Z116944" s="190"/>
      <c r="AA116944" s="190"/>
    </row>
    <row r="116945" spans="26:27">
      <c r="Z116945" s="190"/>
      <c r="AA116945" s="190"/>
    </row>
    <row r="116946" spans="26:27">
      <c r="Z116946" s="190"/>
      <c r="AA116946" s="190"/>
    </row>
    <row r="116947" spans="26:27">
      <c r="Z116947" s="190"/>
      <c r="AA116947" s="190"/>
    </row>
    <row r="116948" spans="26:27">
      <c r="Z116948" s="190"/>
      <c r="AA116948" s="190"/>
    </row>
    <row r="116949" spans="26:27">
      <c r="Z116949" s="190"/>
      <c r="AA116949" s="190"/>
    </row>
    <row r="116950" spans="26:27">
      <c r="Z116950" s="190"/>
      <c r="AA116950" s="190"/>
    </row>
    <row r="116951" spans="26:27">
      <c r="Z116951" s="190"/>
      <c r="AA116951" s="190"/>
    </row>
    <row r="116952" spans="26:27">
      <c r="Z116952" s="190"/>
      <c r="AA116952" s="190"/>
    </row>
    <row r="116953" spans="26:27">
      <c r="Z116953" s="190"/>
      <c r="AA116953" s="190"/>
    </row>
    <row r="116954" spans="26:27">
      <c r="Z116954" s="190"/>
      <c r="AA116954" s="190"/>
    </row>
    <row r="116955" spans="26:27">
      <c r="Z116955" s="190"/>
      <c r="AA116955" s="190"/>
    </row>
    <row r="116956" spans="26:27">
      <c r="Z116956" s="190"/>
      <c r="AA116956" s="190"/>
    </row>
    <row r="116957" spans="26:27">
      <c r="Z116957" s="190"/>
      <c r="AA116957" s="190"/>
    </row>
    <row r="116958" spans="26:27">
      <c r="Z116958" s="190"/>
      <c r="AA116958" s="190"/>
    </row>
    <row r="116959" spans="26:27">
      <c r="Z116959" s="190"/>
      <c r="AA116959" s="190"/>
    </row>
    <row r="116960" spans="26:27">
      <c r="Z116960" s="190"/>
      <c r="AA116960" s="190"/>
    </row>
    <row r="116961" spans="26:27">
      <c r="Z116961" s="190"/>
      <c r="AA116961" s="190"/>
    </row>
    <row r="116962" spans="26:27">
      <c r="Z116962" s="190"/>
      <c r="AA116962" s="190"/>
    </row>
    <row r="116963" spans="26:27">
      <c r="Z116963" s="190"/>
      <c r="AA116963" s="190"/>
    </row>
    <row r="116964" spans="26:27">
      <c r="Z116964" s="190"/>
      <c r="AA116964" s="190"/>
    </row>
    <row r="116965" spans="26:27">
      <c r="Z116965" s="190"/>
      <c r="AA116965" s="190"/>
    </row>
    <row r="116966" spans="26:27">
      <c r="Z116966" s="190"/>
      <c r="AA116966" s="190"/>
    </row>
    <row r="116967" spans="26:27">
      <c r="Z116967" s="190"/>
      <c r="AA116967" s="190"/>
    </row>
    <row r="116968" spans="26:27">
      <c r="Z116968" s="190"/>
      <c r="AA116968" s="190"/>
    </row>
    <row r="116969" spans="26:27">
      <c r="Z116969" s="190"/>
      <c r="AA116969" s="190"/>
    </row>
    <row r="116970" spans="26:27">
      <c r="Z116970" s="190"/>
      <c r="AA116970" s="190"/>
    </row>
    <row r="116971" spans="26:27">
      <c r="Z116971" s="190"/>
      <c r="AA116971" s="190"/>
    </row>
    <row r="116972" spans="26:27">
      <c r="Z116972" s="190"/>
      <c r="AA116972" s="190"/>
    </row>
    <row r="116973" spans="26:27">
      <c r="Z116973" s="190"/>
      <c r="AA116973" s="190"/>
    </row>
    <row r="116974" spans="26:27">
      <c r="Z116974" s="190"/>
      <c r="AA116974" s="190"/>
    </row>
    <row r="116975" spans="26:27">
      <c r="Z116975" s="190"/>
      <c r="AA116975" s="190"/>
    </row>
    <row r="116976" spans="26:27">
      <c r="Z116976" s="190"/>
      <c r="AA116976" s="190"/>
    </row>
    <row r="116977" spans="26:27">
      <c r="Z116977" s="190"/>
      <c r="AA116977" s="190"/>
    </row>
    <row r="116978" spans="26:27">
      <c r="Z116978" s="190"/>
      <c r="AA116978" s="190"/>
    </row>
    <row r="116979" spans="26:27">
      <c r="Z116979" s="190"/>
      <c r="AA116979" s="190"/>
    </row>
    <row r="116980" spans="26:27">
      <c r="Z116980" s="190"/>
      <c r="AA116980" s="190"/>
    </row>
    <row r="116981" spans="26:27">
      <c r="Z116981" s="190"/>
      <c r="AA116981" s="190"/>
    </row>
    <row r="116982" spans="26:27">
      <c r="Z116982" s="190"/>
      <c r="AA116982" s="190"/>
    </row>
    <row r="116983" spans="26:27">
      <c r="Z116983" s="190"/>
      <c r="AA116983" s="190"/>
    </row>
    <row r="116984" spans="26:27">
      <c r="Z116984" s="190"/>
      <c r="AA116984" s="190"/>
    </row>
    <row r="116985" spans="26:27">
      <c r="Z116985" s="190"/>
      <c r="AA116985" s="190"/>
    </row>
    <row r="116986" spans="26:27">
      <c r="Z116986" s="190"/>
      <c r="AA116986" s="190"/>
    </row>
    <row r="116987" spans="26:27">
      <c r="Z116987" s="190"/>
      <c r="AA116987" s="190"/>
    </row>
    <row r="116988" spans="26:27">
      <c r="Z116988" s="190"/>
      <c r="AA116988" s="190"/>
    </row>
    <row r="116989" spans="26:27">
      <c r="Z116989" s="190"/>
      <c r="AA116989" s="190"/>
    </row>
    <row r="116990" spans="26:27">
      <c r="Z116990" s="190"/>
      <c r="AA116990" s="190"/>
    </row>
    <row r="116991" spans="26:27">
      <c r="Z116991" s="190"/>
      <c r="AA116991" s="190"/>
    </row>
    <row r="116992" spans="26:27">
      <c r="Z116992" s="190"/>
      <c r="AA116992" s="190"/>
    </row>
    <row r="116993" spans="26:27">
      <c r="Z116993" s="190"/>
      <c r="AA116993" s="190"/>
    </row>
    <row r="116994" spans="26:27">
      <c r="Z116994" s="190"/>
      <c r="AA116994" s="190"/>
    </row>
    <row r="116995" spans="26:27">
      <c r="Z116995" s="190"/>
      <c r="AA116995" s="190"/>
    </row>
    <row r="116996" spans="26:27">
      <c r="Z116996" s="190"/>
      <c r="AA116996" s="190"/>
    </row>
    <row r="116997" spans="26:27">
      <c r="Z116997" s="190"/>
      <c r="AA116997" s="190"/>
    </row>
    <row r="116998" spans="26:27">
      <c r="Z116998" s="190"/>
      <c r="AA116998" s="190"/>
    </row>
    <row r="116999" spans="26:27">
      <c r="Z116999" s="190"/>
      <c r="AA116999" s="190"/>
    </row>
    <row r="117000" spans="26:27">
      <c r="Z117000" s="190"/>
      <c r="AA117000" s="190"/>
    </row>
    <row r="117001" spans="26:27">
      <c r="Z117001" s="190"/>
      <c r="AA117001" s="190"/>
    </row>
    <row r="117002" spans="26:27">
      <c r="Z117002" s="190"/>
      <c r="AA117002" s="190"/>
    </row>
    <row r="117003" spans="26:27">
      <c r="Z117003" s="190"/>
      <c r="AA117003" s="190"/>
    </row>
    <row r="117004" spans="26:27">
      <c r="Z117004" s="190"/>
      <c r="AA117004" s="190"/>
    </row>
    <row r="117005" spans="26:27">
      <c r="Z117005" s="190"/>
      <c r="AA117005" s="190"/>
    </row>
    <row r="117006" spans="26:27">
      <c r="Z117006" s="190"/>
      <c r="AA117006" s="190"/>
    </row>
    <row r="117007" spans="26:27">
      <c r="Z117007" s="190"/>
      <c r="AA117007" s="190"/>
    </row>
    <row r="117008" spans="26:27">
      <c r="Z117008" s="190"/>
      <c r="AA117008" s="190"/>
    </row>
    <row r="117009" spans="26:27">
      <c r="Z117009" s="190"/>
      <c r="AA117009" s="190"/>
    </row>
    <row r="117010" spans="26:27">
      <c r="Z117010" s="190"/>
      <c r="AA117010" s="190"/>
    </row>
    <row r="117011" spans="26:27">
      <c r="Z117011" s="190"/>
      <c r="AA117011" s="190"/>
    </row>
    <row r="117012" spans="26:27">
      <c r="Z117012" s="190"/>
      <c r="AA117012" s="190"/>
    </row>
    <row r="117013" spans="26:27">
      <c r="Z117013" s="190"/>
      <c r="AA117013" s="190"/>
    </row>
    <row r="117014" spans="26:27">
      <c r="Z117014" s="190"/>
      <c r="AA117014" s="190"/>
    </row>
    <row r="117015" spans="26:27">
      <c r="Z117015" s="190"/>
      <c r="AA117015" s="190"/>
    </row>
    <row r="117016" spans="26:27">
      <c r="Z117016" s="190"/>
      <c r="AA117016" s="190"/>
    </row>
    <row r="117017" spans="26:27">
      <c r="Z117017" s="190"/>
      <c r="AA117017" s="190"/>
    </row>
    <row r="117018" spans="26:27">
      <c r="Z117018" s="190"/>
      <c r="AA117018" s="190"/>
    </row>
    <row r="117019" spans="26:27">
      <c r="Z117019" s="190"/>
      <c r="AA117019" s="190"/>
    </row>
    <row r="117020" spans="26:27">
      <c r="Z117020" s="190"/>
      <c r="AA117020" s="190"/>
    </row>
    <row r="117021" spans="26:27">
      <c r="Z117021" s="190"/>
      <c r="AA117021" s="190"/>
    </row>
    <row r="117022" spans="26:27">
      <c r="Z117022" s="190"/>
      <c r="AA117022" s="190"/>
    </row>
    <row r="117023" spans="26:27">
      <c r="Z117023" s="190"/>
      <c r="AA117023" s="190"/>
    </row>
    <row r="117024" spans="26:27">
      <c r="Z117024" s="190"/>
      <c r="AA117024" s="190"/>
    </row>
    <row r="117025" spans="26:27">
      <c r="Z117025" s="190"/>
      <c r="AA117025" s="190"/>
    </row>
    <row r="117026" spans="26:27">
      <c r="Z117026" s="190"/>
      <c r="AA117026" s="190"/>
    </row>
    <row r="117027" spans="26:27">
      <c r="Z117027" s="190"/>
      <c r="AA117027" s="190"/>
    </row>
    <row r="117028" spans="26:27">
      <c r="Z117028" s="190"/>
      <c r="AA117028" s="190"/>
    </row>
    <row r="117029" spans="26:27">
      <c r="Z117029" s="190"/>
      <c r="AA117029" s="190"/>
    </row>
    <row r="117030" spans="26:27">
      <c r="Z117030" s="190"/>
      <c r="AA117030" s="190"/>
    </row>
    <row r="117031" spans="26:27">
      <c r="Z117031" s="190"/>
      <c r="AA117031" s="190"/>
    </row>
    <row r="117032" spans="26:27">
      <c r="Z117032" s="190"/>
      <c r="AA117032" s="190"/>
    </row>
    <row r="117033" spans="26:27">
      <c r="Z117033" s="190"/>
      <c r="AA117033" s="190"/>
    </row>
    <row r="117034" spans="26:27">
      <c r="Z117034" s="190"/>
      <c r="AA117034" s="190"/>
    </row>
    <row r="117035" spans="26:27">
      <c r="Z117035" s="190"/>
      <c r="AA117035" s="190"/>
    </row>
    <row r="117036" spans="26:27">
      <c r="Z117036" s="190"/>
      <c r="AA117036" s="190"/>
    </row>
    <row r="117037" spans="26:27">
      <c r="Z117037" s="190"/>
      <c r="AA117037" s="190"/>
    </row>
    <row r="117038" spans="26:27">
      <c r="Z117038" s="190"/>
      <c r="AA117038" s="190"/>
    </row>
    <row r="117039" spans="26:27">
      <c r="Z117039" s="190"/>
      <c r="AA117039" s="190"/>
    </row>
    <row r="117040" spans="26:27">
      <c r="Z117040" s="190"/>
      <c r="AA117040" s="190"/>
    </row>
    <row r="117041" spans="26:27">
      <c r="Z117041" s="190"/>
      <c r="AA117041" s="190"/>
    </row>
    <row r="117042" spans="26:27">
      <c r="Z117042" s="190"/>
      <c r="AA117042" s="190"/>
    </row>
    <row r="117043" spans="26:27">
      <c r="Z117043" s="190"/>
      <c r="AA117043" s="190"/>
    </row>
    <row r="117044" spans="26:27">
      <c r="Z117044" s="190"/>
      <c r="AA117044" s="190"/>
    </row>
    <row r="117045" spans="26:27">
      <c r="Z117045" s="190"/>
      <c r="AA117045" s="190"/>
    </row>
    <row r="117046" spans="26:27">
      <c r="Z117046" s="190"/>
      <c r="AA117046" s="190"/>
    </row>
    <row r="117047" spans="26:27">
      <c r="Z117047" s="190"/>
      <c r="AA117047" s="190"/>
    </row>
    <row r="117048" spans="26:27">
      <c r="Z117048" s="190"/>
      <c r="AA117048" s="190"/>
    </row>
    <row r="117049" spans="26:27">
      <c r="Z117049" s="190"/>
      <c r="AA117049" s="190"/>
    </row>
    <row r="117050" spans="26:27">
      <c r="Z117050" s="190"/>
      <c r="AA117050" s="190"/>
    </row>
    <row r="117051" spans="26:27">
      <c r="Z117051" s="190"/>
      <c r="AA117051" s="190"/>
    </row>
    <row r="117052" spans="26:27">
      <c r="Z117052" s="190"/>
      <c r="AA117052" s="190"/>
    </row>
    <row r="117053" spans="26:27">
      <c r="Z117053" s="190"/>
      <c r="AA117053" s="190"/>
    </row>
    <row r="117054" spans="26:27">
      <c r="Z117054" s="190"/>
      <c r="AA117054" s="190"/>
    </row>
    <row r="117055" spans="26:27">
      <c r="Z117055" s="190"/>
      <c r="AA117055" s="190"/>
    </row>
    <row r="117056" spans="26:27">
      <c r="Z117056" s="190"/>
      <c r="AA117056" s="190"/>
    </row>
    <row r="117057" spans="26:27">
      <c r="Z117057" s="190"/>
      <c r="AA117057" s="190"/>
    </row>
    <row r="117058" spans="26:27">
      <c r="Z117058" s="190"/>
      <c r="AA117058" s="190"/>
    </row>
    <row r="117059" spans="26:27">
      <c r="Z117059" s="190"/>
      <c r="AA117059" s="190"/>
    </row>
    <row r="117060" spans="26:27">
      <c r="Z117060" s="190"/>
      <c r="AA117060" s="190"/>
    </row>
    <row r="117061" spans="26:27">
      <c r="Z117061" s="190"/>
      <c r="AA117061" s="190"/>
    </row>
    <row r="117062" spans="26:27">
      <c r="Z117062" s="190"/>
      <c r="AA117062" s="190"/>
    </row>
    <row r="117063" spans="26:27">
      <c r="Z117063" s="190"/>
      <c r="AA117063" s="190"/>
    </row>
    <row r="117064" spans="26:27">
      <c r="Z117064" s="190"/>
      <c r="AA117064" s="190"/>
    </row>
    <row r="117065" spans="26:27">
      <c r="Z117065" s="190"/>
      <c r="AA117065" s="190"/>
    </row>
    <row r="117066" spans="26:27">
      <c r="Z117066" s="190"/>
      <c r="AA117066" s="190"/>
    </row>
    <row r="117067" spans="26:27">
      <c r="Z117067" s="190"/>
      <c r="AA117067" s="190"/>
    </row>
    <row r="117068" spans="26:27">
      <c r="Z117068" s="190"/>
      <c r="AA117068" s="190"/>
    </row>
    <row r="117069" spans="26:27">
      <c r="Z117069" s="190"/>
      <c r="AA117069" s="190"/>
    </row>
    <row r="117070" spans="26:27">
      <c r="Z117070" s="190"/>
      <c r="AA117070" s="190"/>
    </row>
    <row r="117071" spans="26:27">
      <c r="Z117071" s="190"/>
      <c r="AA117071" s="190"/>
    </row>
    <row r="117072" spans="26:27">
      <c r="Z117072" s="190"/>
      <c r="AA117072" s="190"/>
    </row>
    <row r="117073" spans="26:27">
      <c r="Z117073" s="190"/>
      <c r="AA117073" s="190"/>
    </row>
    <row r="117074" spans="26:27">
      <c r="Z117074" s="190"/>
      <c r="AA117074" s="190"/>
    </row>
    <row r="117075" spans="26:27">
      <c r="Z117075" s="190"/>
      <c r="AA117075" s="190"/>
    </row>
    <row r="117076" spans="26:27">
      <c r="Z117076" s="190"/>
      <c r="AA117076" s="190"/>
    </row>
    <row r="117077" spans="26:27">
      <c r="Z117077" s="190"/>
      <c r="AA117077" s="190"/>
    </row>
    <row r="117078" spans="26:27">
      <c r="Z117078" s="190"/>
      <c r="AA117078" s="190"/>
    </row>
    <row r="117079" spans="26:27">
      <c r="Z117079" s="190"/>
      <c r="AA117079" s="190"/>
    </row>
    <row r="117080" spans="26:27">
      <c r="Z117080" s="190"/>
      <c r="AA117080" s="190"/>
    </row>
    <row r="117081" spans="26:27">
      <c r="Z117081" s="190"/>
      <c r="AA117081" s="190"/>
    </row>
    <row r="117082" spans="26:27">
      <c r="Z117082" s="190"/>
      <c r="AA117082" s="190"/>
    </row>
    <row r="117083" spans="26:27">
      <c r="Z117083" s="190"/>
      <c r="AA117083" s="190"/>
    </row>
    <row r="117084" spans="26:27">
      <c r="Z117084" s="190"/>
      <c r="AA117084" s="190"/>
    </row>
    <row r="117085" spans="26:27">
      <c r="Z117085" s="190"/>
      <c r="AA117085" s="190"/>
    </row>
    <row r="117086" spans="26:27">
      <c r="Z117086" s="190"/>
      <c r="AA117086" s="190"/>
    </row>
    <row r="117087" spans="26:27">
      <c r="Z117087" s="190"/>
      <c r="AA117087" s="190"/>
    </row>
    <row r="117088" spans="26:27">
      <c r="Z117088" s="190"/>
      <c r="AA117088" s="190"/>
    </row>
    <row r="117089" spans="26:27">
      <c r="Z117089" s="190"/>
      <c r="AA117089" s="190"/>
    </row>
    <row r="117090" spans="26:27">
      <c r="Z117090" s="190"/>
      <c r="AA117090" s="190"/>
    </row>
    <row r="117091" spans="26:27">
      <c r="Z117091" s="190"/>
      <c r="AA117091" s="190"/>
    </row>
    <row r="117092" spans="26:27">
      <c r="Z117092" s="190"/>
      <c r="AA117092" s="190"/>
    </row>
    <row r="117093" spans="26:27">
      <c r="Z117093" s="190"/>
      <c r="AA117093" s="190"/>
    </row>
    <row r="117094" spans="26:27">
      <c r="Z117094" s="190"/>
      <c r="AA117094" s="190"/>
    </row>
    <row r="117095" spans="26:27">
      <c r="Z117095" s="190"/>
      <c r="AA117095" s="190"/>
    </row>
    <row r="117096" spans="26:27">
      <c r="Z117096" s="190"/>
      <c r="AA117096" s="190"/>
    </row>
    <row r="117097" spans="26:27">
      <c r="Z117097" s="190"/>
      <c r="AA117097" s="190"/>
    </row>
    <row r="117098" spans="26:27">
      <c r="Z117098" s="190"/>
      <c r="AA117098" s="190"/>
    </row>
    <row r="117099" spans="26:27">
      <c r="Z117099" s="190"/>
      <c r="AA117099" s="190"/>
    </row>
    <row r="117100" spans="26:27">
      <c r="Z117100" s="190"/>
      <c r="AA117100" s="190"/>
    </row>
    <row r="117101" spans="26:27">
      <c r="Z117101" s="190"/>
      <c r="AA117101" s="190"/>
    </row>
    <row r="117102" spans="26:27">
      <c r="Z117102" s="190"/>
      <c r="AA117102" s="190"/>
    </row>
    <row r="117103" spans="26:27">
      <c r="Z117103" s="190"/>
      <c r="AA117103" s="190"/>
    </row>
    <row r="117104" spans="26:27">
      <c r="Z117104" s="190"/>
      <c r="AA117104" s="190"/>
    </row>
    <row r="117105" spans="26:27">
      <c r="Z117105" s="190"/>
      <c r="AA117105" s="190"/>
    </row>
    <row r="117106" spans="26:27">
      <c r="Z117106" s="190"/>
      <c r="AA117106" s="190"/>
    </row>
    <row r="117107" spans="26:27">
      <c r="Z117107" s="190"/>
      <c r="AA117107" s="190"/>
    </row>
    <row r="117108" spans="26:27">
      <c r="Z117108" s="190"/>
      <c r="AA117108" s="190"/>
    </row>
    <row r="117109" spans="26:27">
      <c r="Z117109" s="190"/>
      <c r="AA117109" s="190"/>
    </row>
    <row r="117110" spans="26:27">
      <c r="Z117110" s="190"/>
      <c r="AA117110" s="190"/>
    </row>
    <row r="117111" spans="26:27">
      <c r="Z117111" s="190"/>
      <c r="AA117111" s="190"/>
    </row>
    <row r="117112" spans="26:27">
      <c r="Z117112" s="190"/>
      <c r="AA117112" s="190"/>
    </row>
    <row r="117113" spans="26:27">
      <c r="Z117113" s="190"/>
      <c r="AA117113" s="190"/>
    </row>
    <row r="117114" spans="26:27">
      <c r="Z117114" s="190"/>
      <c r="AA117114" s="190"/>
    </row>
    <row r="117115" spans="26:27">
      <c r="Z117115" s="190"/>
      <c r="AA117115" s="190"/>
    </row>
    <row r="117116" spans="26:27">
      <c r="Z117116" s="190"/>
      <c r="AA117116" s="190"/>
    </row>
    <row r="117117" spans="26:27">
      <c r="Z117117" s="190"/>
      <c r="AA117117" s="190"/>
    </row>
    <row r="117118" spans="26:27">
      <c r="Z117118" s="190"/>
      <c r="AA117118" s="190"/>
    </row>
    <row r="117119" spans="26:27">
      <c r="Z117119" s="190"/>
      <c r="AA117119" s="190"/>
    </row>
    <row r="117120" spans="26:27">
      <c r="Z117120" s="190"/>
      <c r="AA117120" s="190"/>
    </row>
    <row r="117121" spans="26:27">
      <c r="Z117121" s="190"/>
      <c r="AA117121" s="190"/>
    </row>
    <row r="117122" spans="26:27">
      <c r="Z117122" s="190"/>
      <c r="AA117122" s="190"/>
    </row>
    <row r="117123" spans="26:27">
      <c r="Z117123" s="190"/>
      <c r="AA117123" s="190"/>
    </row>
    <row r="117124" spans="26:27">
      <c r="Z117124" s="190"/>
      <c r="AA117124" s="190"/>
    </row>
    <row r="117125" spans="26:27">
      <c r="Z117125" s="190"/>
      <c r="AA117125" s="190"/>
    </row>
    <row r="117126" spans="26:27">
      <c r="Z117126" s="190"/>
      <c r="AA117126" s="190"/>
    </row>
    <row r="117127" spans="26:27">
      <c r="Z117127" s="190"/>
      <c r="AA117127" s="190"/>
    </row>
    <row r="117128" spans="26:27">
      <c r="Z117128" s="190"/>
      <c r="AA117128" s="190"/>
    </row>
    <row r="117129" spans="26:27">
      <c r="Z117129" s="190"/>
      <c r="AA117129" s="190"/>
    </row>
    <row r="117130" spans="26:27">
      <c r="Z117130" s="190"/>
      <c r="AA117130" s="190"/>
    </row>
    <row r="117131" spans="26:27">
      <c r="Z117131" s="190"/>
      <c r="AA117131" s="190"/>
    </row>
    <row r="117132" spans="26:27">
      <c r="Z117132" s="190"/>
      <c r="AA117132" s="190"/>
    </row>
    <row r="117133" spans="26:27">
      <c r="Z117133" s="190"/>
      <c r="AA117133" s="190"/>
    </row>
    <row r="117134" spans="26:27">
      <c r="Z117134" s="190"/>
      <c r="AA117134" s="190"/>
    </row>
    <row r="117135" spans="26:27">
      <c r="Z117135" s="190"/>
      <c r="AA117135" s="190"/>
    </row>
    <row r="117136" spans="26:27">
      <c r="Z117136" s="190"/>
      <c r="AA117136" s="190"/>
    </row>
    <row r="117137" spans="26:27">
      <c r="Z117137" s="190"/>
      <c r="AA117137" s="190"/>
    </row>
    <row r="117138" spans="26:27">
      <c r="Z117138" s="190"/>
      <c r="AA117138" s="190"/>
    </row>
    <row r="117139" spans="26:27">
      <c r="Z117139" s="190"/>
      <c r="AA117139" s="190"/>
    </row>
    <row r="117140" spans="26:27">
      <c r="Z117140" s="190"/>
      <c r="AA117140" s="190"/>
    </row>
    <row r="117141" spans="26:27">
      <c r="Z117141" s="190"/>
      <c r="AA117141" s="190"/>
    </row>
    <row r="117142" spans="26:27">
      <c r="Z117142" s="190"/>
      <c r="AA117142" s="190"/>
    </row>
    <row r="117143" spans="26:27">
      <c r="Z117143" s="190"/>
      <c r="AA117143" s="190"/>
    </row>
    <row r="117144" spans="26:27">
      <c r="Z117144" s="190"/>
      <c r="AA117144" s="190"/>
    </row>
    <row r="117145" spans="26:27">
      <c r="Z117145" s="190"/>
      <c r="AA117145" s="190"/>
    </row>
    <row r="117146" spans="26:27">
      <c r="Z117146" s="190"/>
      <c r="AA117146" s="190"/>
    </row>
    <row r="117147" spans="26:27">
      <c r="Z117147" s="190"/>
      <c r="AA117147" s="190"/>
    </row>
    <row r="117148" spans="26:27">
      <c r="Z117148" s="190"/>
      <c r="AA117148" s="190"/>
    </row>
    <row r="117149" spans="26:27">
      <c r="Z117149" s="190"/>
      <c r="AA117149" s="190"/>
    </row>
    <row r="117150" spans="26:27">
      <c r="Z117150" s="190"/>
      <c r="AA117150" s="190"/>
    </row>
    <row r="117151" spans="26:27">
      <c r="Z117151" s="190"/>
      <c r="AA117151" s="190"/>
    </row>
    <row r="117152" spans="26:27">
      <c r="Z117152" s="190"/>
      <c r="AA117152" s="190"/>
    </row>
    <row r="117153" spans="26:27">
      <c r="Z117153" s="190"/>
      <c r="AA117153" s="190"/>
    </row>
    <row r="117154" spans="26:27">
      <c r="Z117154" s="190"/>
      <c r="AA117154" s="190"/>
    </row>
    <row r="117155" spans="26:27">
      <c r="Z117155" s="190"/>
      <c r="AA117155" s="190"/>
    </row>
    <row r="117156" spans="26:27">
      <c r="Z117156" s="190"/>
      <c r="AA117156" s="190"/>
    </row>
    <row r="117157" spans="26:27">
      <c r="Z117157" s="190"/>
      <c r="AA117157" s="190"/>
    </row>
    <row r="117158" spans="26:27">
      <c r="Z117158" s="190"/>
      <c r="AA117158" s="190"/>
    </row>
    <row r="117159" spans="26:27">
      <c r="Z117159" s="190"/>
      <c r="AA117159" s="190"/>
    </row>
    <row r="117160" spans="26:27">
      <c r="Z117160" s="190"/>
      <c r="AA117160" s="190"/>
    </row>
    <row r="117161" spans="26:27">
      <c r="Z117161" s="190"/>
      <c r="AA117161" s="190"/>
    </row>
    <row r="117162" spans="26:27">
      <c r="Z117162" s="190"/>
      <c r="AA117162" s="190"/>
    </row>
    <row r="117163" spans="26:27">
      <c r="Z117163" s="190"/>
      <c r="AA117163" s="190"/>
    </row>
    <row r="117164" spans="26:27">
      <c r="Z117164" s="190"/>
      <c r="AA117164" s="190"/>
    </row>
    <row r="117165" spans="26:27">
      <c r="Z117165" s="190"/>
      <c r="AA117165" s="190"/>
    </row>
    <row r="117166" spans="26:27">
      <c r="Z117166" s="190"/>
      <c r="AA117166" s="190"/>
    </row>
    <row r="117167" spans="26:27">
      <c r="Z117167" s="190"/>
      <c r="AA117167" s="190"/>
    </row>
    <row r="117168" spans="26:27">
      <c r="Z117168" s="190"/>
      <c r="AA117168" s="190"/>
    </row>
    <row r="117169" spans="26:27">
      <c r="Z117169" s="190"/>
      <c r="AA117169" s="190"/>
    </row>
    <row r="117170" spans="26:27">
      <c r="Z117170" s="190"/>
      <c r="AA117170" s="190"/>
    </row>
    <row r="117171" spans="26:27">
      <c r="Z117171" s="190"/>
      <c r="AA117171" s="190"/>
    </row>
    <row r="117172" spans="26:27">
      <c r="Z117172" s="190"/>
      <c r="AA117172" s="190"/>
    </row>
    <row r="117173" spans="26:27">
      <c r="Z117173" s="190"/>
      <c r="AA117173" s="190"/>
    </row>
    <row r="117174" spans="26:27">
      <c r="Z117174" s="190"/>
      <c r="AA117174" s="190"/>
    </row>
    <row r="117175" spans="26:27">
      <c r="Z117175" s="190"/>
      <c r="AA117175" s="190"/>
    </row>
    <row r="117176" spans="26:27">
      <c r="Z117176" s="190"/>
      <c r="AA117176" s="190"/>
    </row>
    <row r="117177" spans="26:27">
      <c r="Z117177" s="190"/>
      <c r="AA117177" s="190"/>
    </row>
    <row r="117178" spans="26:27">
      <c r="Z117178" s="190"/>
      <c r="AA117178" s="190"/>
    </row>
    <row r="117179" spans="26:27">
      <c r="Z117179" s="190"/>
      <c r="AA117179" s="190"/>
    </row>
    <row r="117180" spans="26:27">
      <c r="Z117180" s="190"/>
      <c r="AA117180" s="190"/>
    </row>
    <row r="117181" spans="26:27">
      <c r="Z117181" s="190"/>
      <c r="AA117181" s="190"/>
    </row>
    <row r="117182" spans="26:27">
      <c r="Z117182" s="190"/>
      <c r="AA117182" s="190"/>
    </row>
    <row r="117183" spans="26:27">
      <c r="Z117183" s="190"/>
      <c r="AA117183" s="190"/>
    </row>
    <row r="117184" spans="26:27">
      <c r="Z117184" s="190"/>
      <c r="AA117184" s="190"/>
    </row>
    <row r="117185" spans="26:27">
      <c r="Z117185" s="190"/>
      <c r="AA117185" s="190"/>
    </row>
    <row r="117186" spans="26:27">
      <c r="Z117186" s="190"/>
      <c r="AA117186" s="190"/>
    </row>
    <row r="117187" spans="26:27">
      <c r="Z117187" s="190"/>
      <c r="AA117187" s="190"/>
    </row>
    <row r="117188" spans="26:27">
      <c r="Z117188" s="190"/>
      <c r="AA117188" s="190"/>
    </row>
    <row r="117189" spans="26:27">
      <c r="Z117189" s="190"/>
      <c r="AA117189" s="190"/>
    </row>
    <row r="117190" spans="26:27">
      <c r="Z117190" s="190"/>
      <c r="AA117190" s="190"/>
    </row>
    <row r="117191" spans="26:27">
      <c r="Z117191" s="190"/>
      <c r="AA117191" s="190"/>
    </row>
    <row r="117192" spans="26:27">
      <c r="Z117192" s="190"/>
      <c r="AA117192" s="190"/>
    </row>
    <row r="117193" spans="26:27">
      <c r="Z117193" s="190"/>
      <c r="AA117193" s="190"/>
    </row>
    <row r="117194" spans="26:27">
      <c r="Z117194" s="190"/>
      <c r="AA117194" s="190"/>
    </row>
    <row r="117195" spans="26:27">
      <c r="Z117195" s="190"/>
      <c r="AA117195" s="190"/>
    </row>
    <row r="117196" spans="26:27">
      <c r="Z117196" s="190"/>
      <c r="AA117196" s="190"/>
    </row>
    <row r="117197" spans="26:27">
      <c r="Z117197" s="190"/>
      <c r="AA117197" s="190"/>
    </row>
    <row r="117198" spans="26:27">
      <c r="Z117198" s="190"/>
      <c r="AA117198" s="190"/>
    </row>
    <row r="117199" spans="26:27">
      <c r="Z117199" s="190"/>
      <c r="AA117199" s="190"/>
    </row>
    <row r="117200" spans="26:27">
      <c r="Z117200" s="190"/>
      <c r="AA117200" s="190"/>
    </row>
    <row r="117201" spans="26:27">
      <c r="Z117201" s="190"/>
      <c r="AA117201" s="190"/>
    </row>
    <row r="117202" spans="26:27">
      <c r="Z117202" s="190"/>
      <c r="AA117202" s="190"/>
    </row>
    <row r="117203" spans="26:27">
      <c r="Z117203" s="190"/>
      <c r="AA117203" s="190"/>
    </row>
    <row r="117204" spans="26:27">
      <c r="Z117204" s="190"/>
      <c r="AA117204" s="190"/>
    </row>
    <row r="117205" spans="26:27">
      <c r="Z117205" s="190"/>
      <c r="AA117205" s="190"/>
    </row>
    <row r="117206" spans="26:27">
      <c r="Z117206" s="190"/>
      <c r="AA117206" s="190"/>
    </row>
    <row r="117207" spans="26:27">
      <c r="Z117207" s="190"/>
      <c r="AA117207" s="190"/>
    </row>
    <row r="117208" spans="26:27">
      <c r="Z117208" s="190"/>
      <c r="AA117208" s="190"/>
    </row>
    <row r="117209" spans="26:27">
      <c r="Z117209" s="190"/>
      <c r="AA117209" s="190"/>
    </row>
    <row r="117210" spans="26:27">
      <c r="Z117210" s="190"/>
      <c r="AA117210" s="190"/>
    </row>
    <row r="117211" spans="26:27">
      <c r="Z117211" s="190"/>
      <c r="AA117211" s="190"/>
    </row>
    <row r="117212" spans="26:27">
      <c r="Z117212" s="190"/>
      <c r="AA117212" s="190"/>
    </row>
    <row r="117213" spans="26:27">
      <c r="Z117213" s="190"/>
      <c r="AA117213" s="190"/>
    </row>
    <row r="117214" spans="26:27">
      <c r="Z117214" s="190"/>
      <c r="AA117214" s="190"/>
    </row>
    <row r="117215" spans="26:27">
      <c r="Z117215" s="190"/>
      <c r="AA117215" s="190"/>
    </row>
    <row r="117216" spans="26:27">
      <c r="Z117216" s="190"/>
      <c r="AA117216" s="190"/>
    </row>
    <row r="117217" spans="26:27">
      <c r="Z117217" s="190"/>
      <c r="AA117217" s="190"/>
    </row>
    <row r="117218" spans="26:27">
      <c r="Z117218" s="190"/>
      <c r="AA117218" s="190"/>
    </row>
    <row r="117219" spans="26:27">
      <c r="Z117219" s="190"/>
      <c r="AA117219" s="190"/>
    </row>
    <row r="117220" spans="26:27">
      <c r="Z117220" s="190"/>
      <c r="AA117220" s="190"/>
    </row>
    <row r="117221" spans="26:27">
      <c r="Z117221" s="190"/>
      <c r="AA117221" s="190"/>
    </row>
    <row r="117222" spans="26:27">
      <c r="Z117222" s="190"/>
      <c r="AA117222" s="190"/>
    </row>
    <row r="117223" spans="26:27">
      <c r="Z117223" s="190"/>
      <c r="AA117223" s="190"/>
    </row>
    <row r="117224" spans="26:27">
      <c r="Z117224" s="190"/>
      <c r="AA117224" s="190"/>
    </row>
    <row r="117225" spans="26:27">
      <c r="Z117225" s="190"/>
      <c r="AA117225" s="190"/>
    </row>
    <row r="117226" spans="26:27">
      <c r="Z117226" s="190"/>
      <c r="AA117226" s="190"/>
    </row>
    <row r="117227" spans="26:27">
      <c r="Z117227" s="190"/>
      <c r="AA117227" s="190"/>
    </row>
    <row r="117228" spans="26:27">
      <c r="Z117228" s="190"/>
      <c r="AA117228" s="190"/>
    </row>
    <row r="117229" spans="26:27">
      <c r="Z117229" s="190"/>
      <c r="AA117229" s="190"/>
    </row>
    <row r="117230" spans="26:27">
      <c r="Z117230" s="190"/>
      <c r="AA117230" s="190"/>
    </row>
    <row r="117231" spans="26:27">
      <c r="Z117231" s="190"/>
      <c r="AA117231" s="190"/>
    </row>
    <row r="117232" spans="26:27">
      <c r="Z117232" s="190"/>
      <c r="AA117232" s="190"/>
    </row>
    <row r="117233" spans="26:27">
      <c r="Z117233" s="190"/>
      <c r="AA117233" s="190"/>
    </row>
    <row r="117234" spans="26:27">
      <c r="Z117234" s="190"/>
      <c r="AA117234" s="190"/>
    </row>
    <row r="117235" spans="26:27">
      <c r="Z117235" s="190"/>
      <c r="AA117235" s="190"/>
    </row>
    <row r="117236" spans="26:27">
      <c r="Z117236" s="190"/>
      <c r="AA117236" s="190"/>
    </row>
    <row r="117237" spans="26:27">
      <c r="Z117237" s="190"/>
      <c r="AA117237" s="190"/>
    </row>
    <row r="117238" spans="26:27">
      <c r="Z117238" s="190"/>
      <c r="AA117238" s="190"/>
    </row>
    <row r="117239" spans="26:27">
      <c r="Z117239" s="190"/>
      <c r="AA117239" s="190"/>
    </row>
    <row r="117240" spans="26:27">
      <c r="Z117240" s="190"/>
      <c r="AA117240" s="190"/>
    </row>
    <row r="117241" spans="26:27">
      <c r="Z117241" s="190"/>
      <c r="AA117241" s="190"/>
    </row>
    <row r="117242" spans="26:27">
      <c r="Z117242" s="190"/>
      <c r="AA117242" s="190"/>
    </row>
    <row r="117243" spans="26:27">
      <c r="Z117243" s="190"/>
      <c r="AA117243" s="190"/>
    </row>
    <row r="117244" spans="26:27">
      <c r="Z117244" s="190"/>
      <c r="AA117244" s="190"/>
    </row>
    <row r="117245" spans="26:27">
      <c r="Z117245" s="190"/>
      <c r="AA117245" s="190"/>
    </row>
    <row r="117246" spans="26:27">
      <c r="Z117246" s="190"/>
      <c r="AA117246" s="190"/>
    </row>
    <row r="117247" spans="26:27">
      <c r="Z117247" s="190"/>
      <c r="AA117247" s="190"/>
    </row>
    <row r="117248" spans="26:27">
      <c r="Z117248" s="190"/>
      <c r="AA117248" s="190"/>
    </row>
    <row r="117249" spans="26:27">
      <c r="Z117249" s="190"/>
      <c r="AA117249" s="190"/>
    </row>
    <row r="117250" spans="26:27">
      <c r="Z117250" s="190"/>
      <c r="AA117250" s="190"/>
    </row>
    <row r="117251" spans="26:27">
      <c r="Z117251" s="190"/>
      <c r="AA117251" s="190"/>
    </row>
    <row r="117252" spans="26:27">
      <c r="Z117252" s="190"/>
      <c r="AA117252" s="190"/>
    </row>
    <row r="117253" spans="26:27">
      <c r="Z117253" s="190"/>
      <c r="AA117253" s="190"/>
    </row>
    <row r="117254" spans="26:27">
      <c r="Z117254" s="190"/>
      <c r="AA117254" s="190"/>
    </row>
    <row r="117255" spans="26:27">
      <c r="Z117255" s="190"/>
      <c r="AA117255" s="190"/>
    </row>
    <row r="117256" spans="26:27">
      <c r="Z117256" s="190"/>
      <c r="AA117256" s="190"/>
    </row>
    <row r="117257" spans="26:27">
      <c r="Z117257" s="190"/>
      <c r="AA117257" s="190"/>
    </row>
    <row r="117258" spans="26:27">
      <c r="Z117258" s="190"/>
      <c r="AA117258" s="190"/>
    </row>
    <row r="117259" spans="26:27">
      <c r="Z117259" s="190"/>
      <c r="AA117259" s="190"/>
    </row>
    <row r="117260" spans="26:27">
      <c r="Z117260" s="190"/>
      <c r="AA117260" s="190"/>
    </row>
    <row r="117261" spans="26:27">
      <c r="Z117261" s="190"/>
      <c r="AA117261" s="190"/>
    </row>
    <row r="117262" spans="26:27">
      <c r="Z117262" s="190"/>
      <c r="AA117262" s="190"/>
    </row>
    <row r="117263" spans="26:27">
      <c r="Z117263" s="190"/>
      <c r="AA117263" s="190"/>
    </row>
    <row r="117264" spans="26:27">
      <c r="Z117264" s="190"/>
      <c r="AA117264" s="190"/>
    </row>
    <row r="117265" spans="26:27">
      <c r="Z117265" s="190"/>
      <c r="AA117265" s="190"/>
    </row>
    <row r="117266" spans="26:27">
      <c r="Z117266" s="190"/>
      <c r="AA117266" s="190"/>
    </row>
    <row r="117267" spans="26:27">
      <c r="Z117267" s="190"/>
      <c r="AA117267" s="190"/>
    </row>
    <row r="117268" spans="26:27">
      <c r="Z117268" s="190"/>
      <c r="AA117268" s="190"/>
    </row>
    <row r="117269" spans="26:27">
      <c r="Z117269" s="190"/>
      <c r="AA117269" s="190"/>
    </row>
    <row r="117270" spans="26:27">
      <c r="Z117270" s="190"/>
      <c r="AA117270" s="190"/>
    </row>
    <row r="117271" spans="26:27">
      <c r="Z117271" s="190"/>
      <c r="AA117271" s="190"/>
    </row>
    <row r="117272" spans="26:27">
      <c r="Z117272" s="190"/>
      <c r="AA117272" s="190"/>
    </row>
    <row r="117273" spans="26:27">
      <c r="Z117273" s="190"/>
      <c r="AA117273" s="190"/>
    </row>
    <row r="117274" spans="26:27">
      <c r="Z117274" s="190"/>
      <c r="AA117274" s="190"/>
    </row>
    <row r="117275" spans="26:27">
      <c r="Z117275" s="190"/>
      <c r="AA117275" s="190"/>
    </row>
    <row r="117276" spans="26:27">
      <c r="Z117276" s="190"/>
      <c r="AA117276" s="190"/>
    </row>
    <row r="117277" spans="26:27">
      <c r="Z117277" s="190"/>
      <c r="AA117277" s="190"/>
    </row>
    <row r="117278" spans="26:27">
      <c r="Z117278" s="190"/>
      <c r="AA117278" s="190"/>
    </row>
    <row r="117279" spans="26:27">
      <c r="Z117279" s="190"/>
      <c r="AA117279" s="190"/>
    </row>
    <row r="117280" spans="26:27">
      <c r="Z117280" s="190"/>
      <c r="AA117280" s="190"/>
    </row>
    <row r="117281" spans="26:27">
      <c r="Z117281" s="190"/>
      <c r="AA117281" s="190"/>
    </row>
    <row r="117282" spans="26:27">
      <c r="Z117282" s="190"/>
      <c r="AA117282" s="190"/>
    </row>
    <row r="117283" spans="26:27">
      <c r="Z117283" s="190"/>
      <c r="AA117283" s="190"/>
    </row>
    <row r="117284" spans="26:27">
      <c r="Z117284" s="190"/>
      <c r="AA117284" s="190"/>
    </row>
    <row r="117285" spans="26:27">
      <c r="Z117285" s="190"/>
      <c r="AA117285" s="190"/>
    </row>
    <row r="117286" spans="26:27">
      <c r="Z117286" s="190"/>
      <c r="AA117286" s="190"/>
    </row>
    <row r="117287" spans="26:27">
      <c r="Z117287" s="190"/>
      <c r="AA117287" s="190"/>
    </row>
    <row r="117288" spans="26:27">
      <c r="Z117288" s="190"/>
      <c r="AA117288" s="190"/>
    </row>
    <row r="117289" spans="26:27">
      <c r="Z117289" s="190"/>
      <c r="AA117289" s="190"/>
    </row>
    <row r="117290" spans="26:27">
      <c r="Z117290" s="190"/>
      <c r="AA117290" s="190"/>
    </row>
    <row r="117291" spans="26:27">
      <c r="Z117291" s="190"/>
      <c r="AA117291" s="190"/>
    </row>
    <row r="117292" spans="26:27">
      <c r="Z117292" s="190"/>
      <c r="AA117292" s="190"/>
    </row>
    <row r="117293" spans="26:27">
      <c r="Z117293" s="190"/>
      <c r="AA117293" s="190"/>
    </row>
    <row r="117294" spans="26:27">
      <c r="Z117294" s="190"/>
      <c r="AA117294" s="190"/>
    </row>
    <row r="117295" spans="26:27">
      <c r="Z117295" s="190"/>
      <c r="AA117295" s="190"/>
    </row>
    <row r="117296" spans="26:27">
      <c r="Z117296" s="190"/>
      <c r="AA117296" s="190"/>
    </row>
    <row r="117297" spans="26:27">
      <c r="Z117297" s="190"/>
      <c r="AA117297" s="190"/>
    </row>
    <row r="117298" spans="26:27">
      <c r="Z117298" s="190"/>
      <c r="AA117298" s="190"/>
    </row>
    <row r="117299" spans="26:27">
      <c r="Z117299" s="190"/>
      <c r="AA117299" s="190"/>
    </row>
    <row r="117300" spans="26:27">
      <c r="Z117300" s="190"/>
      <c r="AA117300" s="190"/>
    </row>
    <row r="117301" spans="26:27">
      <c r="Z117301" s="190"/>
      <c r="AA117301" s="190"/>
    </row>
    <row r="117302" spans="26:27">
      <c r="Z117302" s="190"/>
      <c r="AA117302" s="190"/>
    </row>
    <row r="117303" spans="26:27">
      <c r="Z117303" s="190"/>
      <c r="AA117303" s="190"/>
    </row>
    <row r="117304" spans="26:27">
      <c r="Z117304" s="190"/>
      <c r="AA117304" s="190"/>
    </row>
    <row r="117305" spans="26:27">
      <c r="Z117305" s="190"/>
      <c r="AA117305" s="190"/>
    </row>
    <row r="117306" spans="26:27">
      <c r="Z117306" s="190"/>
      <c r="AA117306" s="190"/>
    </row>
    <row r="117307" spans="26:27">
      <c r="Z117307" s="190"/>
      <c r="AA117307" s="190"/>
    </row>
    <row r="117308" spans="26:27">
      <c r="Z117308" s="190"/>
      <c r="AA117308" s="190"/>
    </row>
    <row r="117309" spans="26:27">
      <c r="Z117309" s="190"/>
      <c r="AA117309" s="190"/>
    </row>
    <row r="117310" spans="26:27">
      <c r="Z117310" s="190"/>
      <c r="AA117310" s="190"/>
    </row>
    <row r="117311" spans="26:27">
      <c r="Z117311" s="190"/>
      <c r="AA117311" s="190"/>
    </row>
    <row r="117312" spans="26:27">
      <c r="Z117312" s="190"/>
      <c r="AA117312" s="190"/>
    </row>
    <row r="117313" spans="26:27">
      <c r="Z117313" s="190"/>
      <c r="AA117313" s="190"/>
    </row>
    <row r="117314" spans="26:27">
      <c r="Z117314" s="190"/>
      <c r="AA117314" s="190"/>
    </row>
    <row r="117315" spans="26:27">
      <c r="Z117315" s="190"/>
      <c r="AA117315" s="190"/>
    </row>
    <row r="117316" spans="26:27">
      <c r="Z117316" s="190"/>
      <c r="AA117316" s="190"/>
    </row>
    <row r="117317" spans="26:27">
      <c r="Z117317" s="190"/>
      <c r="AA117317" s="190"/>
    </row>
    <row r="117318" spans="26:27">
      <c r="Z117318" s="190"/>
      <c r="AA117318" s="190"/>
    </row>
    <row r="117319" spans="26:27">
      <c r="Z117319" s="190"/>
      <c r="AA117319" s="190"/>
    </row>
    <row r="117320" spans="26:27">
      <c r="Z117320" s="190"/>
      <c r="AA117320" s="190"/>
    </row>
    <row r="117321" spans="26:27">
      <c r="Z117321" s="190"/>
      <c r="AA117321" s="190"/>
    </row>
    <row r="117322" spans="26:27">
      <c r="Z117322" s="190"/>
      <c r="AA117322" s="190"/>
    </row>
    <row r="117323" spans="26:27">
      <c r="Z117323" s="190"/>
      <c r="AA117323" s="190"/>
    </row>
    <row r="117324" spans="26:27">
      <c r="Z117324" s="190"/>
      <c r="AA117324" s="190"/>
    </row>
    <row r="117325" spans="26:27">
      <c r="Z117325" s="190"/>
      <c r="AA117325" s="190"/>
    </row>
    <row r="117326" spans="26:27">
      <c r="Z117326" s="190"/>
      <c r="AA117326" s="190"/>
    </row>
    <row r="117327" spans="26:27">
      <c r="Z117327" s="190"/>
      <c r="AA117327" s="190"/>
    </row>
    <row r="117328" spans="26:27">
      <c r="Z117328" s="190"/>
      <c r="AA117328" s="190"/>
    </row>
    <row r="117329" spans="26:27">
      <c r="Z117329" s="190"/>
      <c r="AA117329" s="190"/>
    </row>
    <row r="117330" spans="26:27">
      <c r="Z117330" s="190"/>
      <c r="AA117330" s="190"/>
    </row>
    <row r="117331" spans="26:27">
      <c r="Z117331" s="190"/>
      <c r="AA117331" s="190"/>
    </row>
    <row r="117332" spans="26:27">
      <c r="Z117332" s="190"/>
      <c r="AA117332" s="190"/>
    </row>
    <row r="117333" spans="26:27">
      <c r="Z117333" s="190"/>
      <c r="AA117333" s="190"/>
    </row>
    <row r="117334" spans="26:27">
      <c r="Z117334" s="190"/>
      <c r="AA117334" s="190"/>
    </row>
    <row r="117335" spans="26:27">
      <c r="Z117335" s="190"/>
      <c r="AA117335" s="190"/>
    </row>
    <row r="117336" spans="26:27">
      <c r="Z117336" s="190"/>
      <c r="AA117336" s="190"/>
    </row>
    <row r="117337" spans="26:27">
      <c r="Z117337" s="190"/>
      <c r="AA117337" s="190"/>
    </row>
    <row r="117338" spans="26:27">
      <c r="Z117338" s="190"/>
      <c r="AA117338" s="190"/>
    </row>
    <row r="117339" spans="26:27">
      <c r="Z117339" s="190"/>
      <c r="AA117339" s="190"/>
    </row>
    <row r="117340" spans="26:27">
      <c r="Z117340" s="190"/>
      <c r="AA117340" s="190"/>
    </row>
    <row r="117341" spans="26:27">
      <c r="Z117341" s="190"/>
      <c r="AA117341" s="190"/>
    </row>
    <row r="117342" spans="26:27">
      <c r="Z117342" s="190"/>
      <c r="AA117342" s="190"/>
    </row>
    <row r="117343" spans="26:27">
      <c r="Z117343" s="190"/>
      <c r="AA117343" s="190"/>
    </row>
    <row r="117344" spans="26:27">
      <c r="Z117344" s="190"/>
      <c r="AA117344" s="190"/>
    </row>
    <row r="117345" spans="26:27">
      <c r="Z117345" s="190"/>
      <c r="AA117345" s="190"/>
    </row>
    <row r="117346" spans="26:27">
      <c r="Z117346" s="190"/>
      <c r="AA117346" s="190"/>
    </row>
    <row r="117347" spans="26:27">
      <c r="Z117347" s="190"/>
      <c r="AA117347" s="190"/>
    </row>
    <row r="117348" spans="26:27">
      <c r="Z117348" s="190"/>
      <c r="AA117348" s="190"/>
    </row>
    <row r="117349" spans="26:27">
      <c r="Z117349" s="190"/>
      <c r="AA117349" s="190"/>
    </row>
    <row r="117350" spans="26:27">
      <c r="Z117350" s="190"/>
      <c r="AA117350" s="190"/>
    </row>
    <row r="117351" spans="26:27">
      <c r="Z117351" s="190"/>
      <c r="AA117351" s="190"/>
    </row>
    <row r="117352" spans="26:27">
      <c r="Z117352" s="190"/>
      <c r="AA117352" s="190"/>
    </row>
    <row r="117353" spans="26:27">
      <c r="Z117353" s="190"/>
      <c r="AA117353" s="190"/>
    </row>
    <row r="117354" spans="26:27">
      <c r="Z117354" s="190"/>
      <c r="AA117354" s="190"/>
    </row>
    <row r="117355" spans="26:27">
      <c r="Z117355" s="190"/>
      <c r="AA117355" s="190"/>
    </row>
    <row r="117356" spans="26:27">
      <c r="Z117356" s="190"/>
      <c r="AA117356" s="190"/>
    </row>
    <row r="117357" spans="26:27">
      <c r="Z117357" s="190"/>
      <c r="AA117357" s="190"/>
    </row>
    <row r="117358" spans="26:27">
      <c r="Z117358" s="190"/>
      <c r="AA117358" s="190"/>
    </row>
    <row r="117359" spans="26:27">
      <c r="Z117359" s="190"/>
      <c r="AA117359" s="190"/>
    </row>
    <row r="117360" spans="26:27">
      <c r="Z117360" s="190"/>
      <c r="AA117360" s="190"/>
    </row>
    <row r="117361" spans="26:27">
      <c r="Z117361" s="190"/>
      <c r="AA117361" s="190"/>
    </row>
    <row r="117362" spans="26:27">
      <c r="Z117362" s="190"/>
      <c r="AA117362" s="190"/>
    </row>
    <row r="117363" spans="26:27">
      <c r="Z117363" s="190"/>
      <c r="AA117363" s="190"/>
    </row>
    <row r="117364" spans="26:27">
      <c r="Z117364" s="190"/>
      <c r="AA117364" s="190"/>
    </row>
    <row r="117365" spans="26:27">
      <c r="Z117365" s="190"/>
      <c r="AA117365" s="190"/>
    </row>
    <row r="117366" spans="26:27">
      <c r="Z117366" s="190"/>
      <c r="AA117366" s="190"/>
    </row>
    <row r="117367" spans="26:27">
      <c r="Z117367" s="190"/>
      <c r="AA117367" s="190"/>
    </row>
    <row r="117368" spans="26:27">
      <c r="Z117368" s="190"/>
      <c r="AA117368" s="190"/>
    </row>
    <row r="117369" spans="26:27">
      <c r="Z117369" s="190"/>
      <c r="AA117369" s="190"/>
    </row>
    <row r="117370" spans="26:27">
      <c r="Z117370" s="190"/>
      <c r="AA117370" s="190"/>
    </row>
    <row r="117371" spans="26:27">
      <c r="Z117371" s="190"/>
      <c r="AA117371" s="190"/>
    </row>
    <row r="117372" spans="26:27">
      <c r="Z117372" s="190"/>
      <c r="AA117372" s="190"/>
    </row>
    <row r="117373" spans="26:27">
      <c r="Z117373" s="190"/>
      <c r="AA117373" s="190"/>
    </row>
    <row r="117374" spans="26:27">
      <c r="Z117374" s="190"/>
      <c r="AA117374" s="190"/>
    </row>
    <row r="117375" spans="26:27">
      <c r="Z117375" s="190"/>
      <c r="AA117375" s="190"/>
    </row>
    <row r="117376" spans="26:27">
      <c r="Z117376" s="190"/>
      <c r="AA117376" s="190"/>
    </row>
    <row r="117377" spans="26:27">
      <c r="Z117377" s="190"/>
      <c r="AA117377" s="190"/>
    </row>
    <row r="117378" spans="26:27">
      <c r="Z117378" s="190"/>
      <c r="AA117378" s="190"/>
    </row>
    <row r="117379" spans="26:27">
      <c r="Z117379" s="190"/>
      <c r="AA117379" s="190"/>
    </row>
    <row r="117380" spans="26:27">
      <c r="Z117380" s="190"/>
      <c r="AA117380" s="190"/>
    </row>
    <row r="117381" spans="26:27">
      <c r="Z117381" s="190"/>
      <c r="AA117381" s="190"/>
    </row>
    <row r="117382" spans="26:27">
      <c r="Z117382" s="190"/>
      <c r="AA117382" s="190"/>
    </row>
    <row r="117383" spans="26:27">
      <c r="Z117383" s="190"/>
      <c r="AA117383" s="190"/>
    </row>
    <row r="117384" spans="26:27">
      <c r="Z117384" s="190"/>
      <c r="AA117384" s="190"/>
    </row>
    <row r="117385" spans="26:27">
      <c r="Z117385" s="190"/>
      <c r="AA117385" s="190"/>
    </row>
    <row r="117386" spans="26:27">
      <c r="Z117386" s="190"/>
      <c r="AA117386" s="190"/>
    </row>
    <row r="117387" spans="26:27">
      <c r="Z117387" s="190"/>
      <c r="AA117387" s="190"/>
    </row>
    <row r="117388" spans="26:27">
      <c r="Z117388" s="190"/>
      <c r="AA117388" s="190"/>
    </row>
    <row r="117389" spans="26:27">
      <c r="Z117389" s="190"/>
      <c r="AA117389" s="190"/>
    </row>
    <row r="117390" spans="26:27">
      <c r="Z117390" s="190"/>
      <c r="AA117390" s="190"/>
    </row>
    <row r="117391" spans="26:27">
      <c r="Z117391" s="190"/>
      <c r="AA117391" s="190"/>
    </row>
    <row r="117392" spans="26:27">
      <c r="Z117392" s="190"/>
      <c r="AA117392" s="190"/>
    </row>
    <row r="117393" spans="26:27">
      <c r="Z117393" s="190"/>
      <c r="AA117393" s="190"/>
    </row>
    <row r="117394" spans="26:27">
      <c r="Z117394" s="190"/>
      <c r="AA117394" s="190"/>
    </row>
    <row r="117395" spans="26:27">
      <c r="Z117395" s="190"/>
      <c r="AA117395" s="190"/>
    </row>
    <row r="117396" spans="26:27">
      <c r="Z117396" s="190"/>
      <c r="AA117396" s="190"/>
    </row>
    <row r="117397" spans="26:27">
      <c r="Z117397" s="190"/>
      <c r="AA117397" s="190"/>
    </row>
    <row r="117398" spans="26:27">
      <c r="Z117398" s="190"/>
      <c r="AA117398" s="190"/>
    </row>
    <row r="117399" spans="26:27">
      <c r="Z117399" s="190"/>
      <c r="AA117399" s="190"/>
    </row>
    <row r="117400" spans="26:27">
      <c r="Z117400" s="190"/>
      <c r="AA117400" s="190"/>
    </row>
    <row r="117401" spans="26:27">
      <c r="Z117401" s="190"/>
      <c r="AA117401" s="190"/>
    </row>
    <row r="117402" spans="26:27">
      <c r="Z117402" s="190"/>
      <c r="AA117402" s="190"/>
    </row>
    <row r="117403" spans="26:27">
      <c r="Z117403" s="190"/>
      <c r="AA117403" s="190"/>
    </row>
    <row r="117404" spans="26:27">
      <c r="Z117404" s="190"/>
      <c r="AA117404" s="190"/>
    </row>
    <row r="117405" spans="26:27">
      <c r="Z117405" s="190"/>
      <c r="AA117405" s="190"/>
    </row>
    <row r="117406" spans="26:27">
      <c r="Z117406" s="190"/>
      <c r="AA117406" s="190"/>
    </row>
    <row r="117407" spans="26:27">
      <c r="Z117407" s="190"/>
      <c r="AA117407" s="190"/>
    </row>
    <row r="117408" spans="26:27">
      <c r="Z117408" s="190"/>
      <c r="AA117408" s="190"/>
    </row>
    <row r="117409" spans="26:27">
      <c r="Z117409" s="190"/>
      <c r="AA117409" s="190"/>
    </row>
    <row r="117410" spans="26:27">
      <c r="Z117410" s="190"/>
      <c r="AA117410" s="190"/>
    </row>
    <row r="117411" spans="26:27">
      <c r="Z117411" s="190"/>
      <c r="AA117411" s="190"/>
    </row>
    <row r="117412" spans="26:27">
      <c r="Z117412" s="190"/>
      <c r="AA117412" s="190"/>
    </row>
    <row r="117413" spans="26:27">
      <c r="Z117413" s="190"/>
      <c r="AA117413" s="190"/>
    </row>
    <row r="117414" spans="26:27">
      <c r="Z117414" s="190"/>
      <c r="AA117414" s="190"/>
    </row>
    <row r="117415" spans="26:27">
      <c r="Z117415" s="190"/>
      <c r="AA117415" s="190"/>
    </row>
    <row r="117416" spans="26:27">
      <c r="Z117416" s="190"/>
      <c r="AA117416" s="190"/>
    </row>
    <row r="117417" spans="26:27">
      <c r="Z117417" s="190"/>
      <c r="AA117417" s="190"/>
    </row>
    <row r="117418" spans="26:27">
      <c r="Z117418" s="190"/>
      <c r="AA117418" s="190"/>
    </row>
    <row r="117419" spans="26:27">
      <c r="Z117419" s="190"/>
      <c r="AA117419" s="190"/>
    </row>
    <row r="117420" spans="26:27">
      <c r="Z117420" s="190"/>
      <c r="AA117420" s="190"/>
    </row>
    <row r="117421" spans="26:27">
      <c r="Z117421" s="190"/>
      <c r="AA117421" s="190"/>
    </row>
    <row r="117422" spans="26:27">
      <c r="Z117422" s="190"/>
      <c r="AA117422" s="190"/>
    </row>
    <row r="117423" spans="26:27">
      <c r="Z117423" s="190"/>
      <c r="AA117423" s="190"/>
    </row>
    <row r="117424" spans="26:27">
      <c r="Z117424" s="190"/>
      <c r="AA117424" s="190"/>
    </row>
    <row r="117425" spans="26:27">
      <c r="Z117425" s="190"/>
      <c r="AA117425" s="190"/>
    </row>
    <row r="117426" spans="26:27">
      <c r="Z117426" s="190"/>
      <c r="AA117426" s="190"/>
    </row>
    <row r="117427" spans="26:27">
      <c r="Z117427" s="190"/>
      <c r="AA117427" s="190"/>
    </row>
    <row r="117428" spans="26:27">
      <c r="Z117428" s="190"/>
      <c r="AA117428" s="190"/>
    </row>
    <row r="117429" spans="26:27">
      <c r="Z117429" s="190"/>
      <c r="AA117429" s="190"/>
    </row>
    <row r="117430" spans="26:27">
      <c r="Z117430" s="190"/>
      <c r="AA117430" s="190"/>
    </row>
    <row r="117431" spans="26:27">
      <c r="Z117431" s="190"/>
      <c r="AA117431" s="190"/>
    </row>
    <row r="117432" spans="26:27">
      <c r="Z117432" s="190"/>
      <c r="AA117432" s="190"/>
    </row>
    <row r="117433" spans="26:27">
      <c r="Z117433" s="190"/>
      <c r="AA117433" s="190"/>
    </row>
    <row r="117434" spans="26:27">
      <c r="Z117434" s="190"/>
      <c r="AA117434" s="190"/>
    </row>
    <row r="117435" spans="26:27">
      <c r="Z117435" s="190"/>
      <c r="AA117435" s="190"/>
    </row>
    <row r="117436" spans="26:27">
      <c r="Z117436" s="190"/>
      <c r="AA117436" s="190"/>
    </row>
    <row r="117437" spans="26:27">
      <c r="Z117437" s="190"/>
      <c r="AA117437" s="190"/>
    </row>
    <row r="117438" spans="26:27">
      <c r="Z117438" s="190"/>
      <c r="AA117438" s="190"/>
    </row>
    <row r="117439" spans="26:27">
      <c r="Z117439" s="190"/>
      <c r="AA117439" s="190"/>
    </row>
    <row r="117440" spans="26:27">
      <c r="Z117440" s="190"/>
      <c r="AA117440" s="190"/>
    </row>
    <row r="117441" spans="26:27">
      <c r="Z117441" s="190"/>
      <c r="AA117441" s="190"/>
    </row>
    <row r="117442" spans="26:27">
      <c r="Z117442" s="190"/>
      <c r="AA117442" s="190"/>
    </row>
    <row r="117443" spans="26:27">
      <c r="Z117443" s="190"/>
      <c r="AA117443" s="190"/>
    </row>
    <row r="117444" spans="26:27">
      <c r="Z117444" s="190"/>
      <c r="AA117444" s="190"/>
    </row>
    <row r="117445" spans="26:27">
      <c r="Z117445" s="190"/>
      <c r="AA117445" s="190"/>
    </row>
    <row r="117446" spans="26:27">
      <c r="Z117446" s="190"/>
      <c r="AA117446" s="190"/>
    </row>
    <row r="117447" spans="26:27">
      <c r="Z117447" s="190"/>
      <c r="AA117447" s="190"/>
    </row>
    <row r="117448" spans="26:27">
      <c r="Z117448" s="190"/>
      <c r="AA117448" s="190"/>
    </row>
    <row r="117449" spans="26:27">
      <c r="Z117449" s="190"/>
      <c r="AA117449" s="190"/>
    </row>
    <row r="117450" spans="26:27">
      <c r="Z117450" s="190"/>
      <c r="AA117450" s="190"/>
    </row>
    <row r="117451" spans="26:27">
      <c r="Z117451" s="190"/>
      <c r="AA117451" s="190"/>
    </row>
    <row r="117452" spans="26:27">
      <c r="Z117452" s="190"/>
      <c r="AA117452" s="190"/>
    </row>
    <row r="117453" spans="26:27">
      <c r="Z117453" s="190"/>
      <c r="AA117453" s="190"/>
    </row>
    <row r="117454" spans="26:27">
      <c r="Z117454" s="190"/>
      <c r="AA117454" s="190"/>
    </row>
    <row r="117455" spans="26:27">
      <c r="Z117455" s="190"/>
      <c r="AA117455" s="190"/>
    </row>
    <row r="117456" spans="26:27">
      <c r="Z117456" s="190"/>
      <c r="AA117456" s="190"/>
    </row>
    <row r="117457" spans="26:27">
      <c r="Z117457" s="190"/>
      <c r="AA117457" s="190"/>
    </row>
    <row r="117458" spans="26:27">
      <c r="Z117458" s="190"/>
      <c r="AA117458" s="190"/>
    </row>
    <row r="117459" spans="26:27">
      <c r="Z117459" s="190"/>
      <c r="AA117459" s="190"/>
    </row>
    <row r="117460" spans="26:27">
      <c r="Z117460" s="190"/>
      <c r="AA117460" s="190"/>
    </row>
    <row r="117461" spans="26:27">
      <c r="Z117461" s="190"/>
      <c r="AA117461" s="190"/>
    </row>
    <row r="117462" spans="26:27">
      <c r="Z117462" s="190"/>
      <c r="AA117462" s="190"/>
    </row>
    <row r="117463" spans="26:27">
      <c r="Z117463" s="190"/>
      <c r="AA117463" s="190"/>
    </row>
    <row r="117464" spans="26:27">
      <c r="Z117464" s="190"/>
      <c r="AA117464" s="190"/>
    </row>
    <row r="117465" spans="26:27">
      <c r="Z117465" s="190"/>
      <c r="AA117465" s="190"/>
    </row>
    <row r="117466" spans="26:27">
      <c r="Z117466" s="190"/>
      <c r="AA117466" s="190"/>
    </row>
    <row r="117467" spans="26:27">
      <c r="Z117467" s="190"/>
      <c r="AA117467" s="190"/>
    </row>
    <row r="117468" spans="26:27">
      <c r="Z117468" s="190"/>
      <c r="AA117468" s="190"/>
    </row>
    <row r="117469" spans="26:27">
      <c r="Z117469" s="190"/>
      <c r="AA117469" s="190"/>
    </row>
    <row r="117470" spans="26:27">
      <c r="Z117470" s="190"/>
      <c r="AA117470" s="190"/>
    </row>
    <row r="117471" spans="26:27">
      <c r="Z117471" s="190"/>
      <c r="AA117471" s="190"/>
    </row>
    <row r="117472" spans="26:27">
      <c r="Z117472" s="190"/>
      <c r="AA117472" s="190"/>
    </row>
    <row r="117473" spans="26:27">
      <c r="Z117473" s="190"/>
      <c r="AA117473" s="190"/>
    </row>
    <row r="117474" spans="26:27">
      <c r="Z117474" s="190"/>
      <c r="AA117474" s="190"/>
    </row>
    <row r="117475" spans="26:27">
      <c r="Z117475" s="190"/>
      <c r="AA117475" s="190"/>
    </row>
    <row r="117476" spans="26:27">
      <c r="Z117476" s="190"/>
      <c r="AA117476" s="190"/>
    </row>
    <row r="117477" spans="26:27">
      <c r="Z117477" s="190"/>
      <c r="AA117477" s="190"/>
    </row>
    <row r="117478" spans="26:27">
      <c r="Z117478" s="190"/>
      <c r="AA117478" s="190"/>
    </row>
    <row r="117479" spans="26:27">
      <c r="Z117479" s="190"/>
      <c r="AA117479" s="190"/>
    </row>
    <row r="117480" spans="26:27">
      <c r="Z117480" s="190"/>
      <c r="AA117480" s="190"/>
    </row>
    <row r="117481" spans="26:27">
      <c r="Z117481" s="190"/>
      <c r="AA117481" s="190"/>
    </row>
    <row r="117482" spans="26:27">
      <c r="Z117482" s="190"/>
      <c r="AA117482" s="190"/>
    </row>
    <row r="117483" spans="26:27">
      <c r="Z117483" s="190"/>
      <c r="AA117483" s="190"/>
    </row>
    <row r="117484" spans="26:27">
      <c r="Z117484" s="190"/>
      <c r="AA117484" s="190"/>
    </row>
    <row r="117485" spans="26:27">
      <c r="Z117485" s="190"/>
      <c r="AA117485" s="190"/>
    </row>
    <row r="117486" spans="26:27">
      <c r="Z117486" s="190"/>
      <c r="AA117486" s="190"/>
    </row>
    <row r="117487" spans="26:27">
      <c r="Z117487" s="190"/>
      <c r="AA117487" s="190"/>
    </row>
    <row r="117488" spans="26:27">
      <c r="Z117488" s="190"/>
      <c r="AA117488" s="190"/>
    </row>
    <row r="117489" spans="26:27">
      <c r="Z117489" s="190"/>
      <c r="AA117489" s="190"/>
    </row>
    <row r="117490" spans="26:27">
      <c r="Z117490" s="190"/>
      <c r="AA117490" s="190"/>
    </row>
    <row r="117491" spans="26:27">
      <c r="Z117491" s="190"/>
      <c r="AA117491" s="190"/>
    </row>
    <row r="117492" spans="26:27">
      <c r="Z117492" s="190"/>
      <c r="AA117492" s="190"/>
    </row>
    <row r="117493" spans="26:27">
      <c r="Z117493" s="190"/>
      <c r="AA117493" s="190"/>
    </row>
    <row r="117494" spans="26:27">
      <c r="Z117494" s="190"/>
      <c r="AA117494" s="190"/>
    </row>
    <row r="117495" spans="26:27">
      <c r="Z117495" s="190"/>
      <c r="AA117495" s="190"/>
    </row>
    <row r="117496" spans="26:27">
      <c r="Z117496" s="190"/>
      <c r="AA117496" s="190"/>
    </row>
    <row r="117497" spans="26:27">
      <c r="Z117497" s="190"/>
      <c r="AA117497" s="190"/>
    </row>
    <row r="117498" spans="26:27">
      <c r="Z117498" s="190"/>
      <c r="AA117498" s="190"/>
    </row>
    <row r="117499" spans="26:27">
      <c r="Z117499" s="190"/>
      <c r="AA117499" s="190"/>
    </row>
    <row r="117500" spans="26:27">
      <c r="Z117500" s="190"/>
      <c r="AA117500" s="190"/>
    </row>
    <row r="117501" spans="26:27">
      <c r="Z117501" s="190"/>
      <c r="AA117501" s="190"/>
    </row>
    <row r="117502" spans="26:27">
      <c r="Z117502" s="190"/>
      <c r="AA117502" s="190"/>
    </row>
    <row r="117503" spans="26:27">
      <c r="Z117503" s="190"/>
      <c r="AA117503" s="190"/>
    </row>
    <row r="117504" spans="26:27">
      <c r="Z117504" s="190"/>
      <c r="AA117504" s="190"/>
    </row>
    <row r="117505" spans="26:27">
      <c r="Z117505" s="190"/>
      <c r="AA117505" s="190"/>
    </row>
    <row r="117506" spans="26:27">
      <c r="Z117506" s="190"/>
      <c r="AA117506" s="190"/>
    </row>
    <row r="117507" spans="26:27">
      <c r="Z117507" s="190"/>
      <c r="AA117507" s="190"/>
    </row>
    <row r="117508" spans="26:27">
      <c r="Z117508" s="190"/>
      <c r="AA117508" s="190"/>
    </row>
    <row r="117509" spans="26:27">
      <c r="Z117509" s="190"/>
      <c r="AA117509" s="190"/>
    </row>
    <row r="117510" spans="26:27">
      <c r="Z117510" s="190"/>
      <c r="AA117510" s="190"/>
    </row>
    <row r="117511" spans="26:27">
      <c r="Z117511" s="190"/>
      <c r="AA117511" s="190"/>
    </row>
    <row r="117512" spans="26:27">
      <c r="Z117512" s="190"/>
      <c r="AA117512" s="190"/>
    </row>
    <row r="117513" spans="26:27">
      <c r="Z117513" s="190"/>
      <c r="AA117513" s="190"/>
    </row>
    <row r="117514" spans="26:27">
      <c r="Z117514" s="190"/>
      <c r="AA117514" s="190"/>
    </row>
    <row r="117515" spans="26:27">
      <c r="Z117515" s="190"/>
      <c r="AA117515" s="190"/>
    </row>
    <row r="117516" spans="26:27">
      <c r="Z117516" s="190"/>
      <c r="AA117516" s="190"/>
    </row>
    <row r="117517" spans="26:27">
      <c r="Z117517" s="190"/>
      <c r="AA117517" s="190"/>
    </row>
    <row r="117518" spans="26:27">
      <c r="Z117518" s="190"/>
      <c r="AA117518" s="190"/>
    </row>
    <row r="117519" spans="26:27">
      <c r="Z117519" s="190"/>
      <c r="AA117519" s="190"/>
    </row>
    <row r="117520" spans="26:27">
      <c r="Z117520" s="190"/>
      <c r="AA117520" s="190"/>
    </row>
    <row r="117521" spans="26:27">
      <c r="Z117521" s="190"/>
      <c r="AA117521" s="190"/>
    </row>
    <row r="117522" spans="26:27">
      <c r="Z117522" s="190"/>
      <c r="AA117522" s="190"/>
    </row>
    <row r="117523" spans="26:27">
      <c r="Z117523" s="190"/>
      <c r="AA117523" s="190"/>
    </row>
    <row r="117524" spans="26:27">
      <c r="Z117524" s="190"/>
      <c r="AA117524" s="190"/>
    </row>
    <row r="117525" spans="26:27">
      <c r="Z117525" s="190"/>
      <c r="AA117525" s="190"/>
    </row>
    <row r="117526" spans="26:27">
      <c r="Z117526" s="190"/>
      <c r="AA117526" s="190"/>
    </row>
    <row r="117527" spans="26:27">
      <c r="Z117527" s="190"/>
      <c r="AA117527" s="190"/>
    </row>
    <row r="117528" spans="26:27">
      <c r="Z117528" s="190"/>
      <c r="AA117528" s="190"/>
    </row>
    <row r="117529" spans="26:27">
      <c r="Z117529" s="190"/>
      <c r="AA117529" s="190"/>
    </row>
    <row r="117530" spans="26:27">
      <c r="Z117530" s="190"/>
      <c r="AA117530" s="190"/>
    </row>
    <row r="117531" spans="26:27">
      <c r="Z117531" s="190"/>
      <c r="AA117531" s="190"/>
    </row>
    <row r="117532" spans="26:27">
      <c r="Z117532" s="190"/>
      <c r="AA117532" s="190"/>
    </row>
    <row r="117533" spans="26:27">
      <c r="Z117533" s="190"/>
      <c r="AA117533" s="190"/>
    </row>
    <row r="117534" spans="26:27">
      <c r="Z117534" s="190"/>
      <c r="AA117534" s="190"/>
    </row>
    <row r="117535" spans="26:27">
      <c r="Z117535" s="190"/>
      <c r="AA117535" s="190"/>
    </row>
    <row r="117536" spans="26:27">
      <c r="Z117536" s="190"/>
      <c r="AA117536" s="190"/>
    </row>
    <row r="117537" spans="26:27">
      <c r="Z117537" s="190"/>
      <c r="AA117537" s="190"/>
    </row>
    <row r="117538" spans="26:27">
      <c r="Z117538" s="190"/>
      <c r="AA117538" s="190"/>
    </row>
    <row r="117539" spans="26:27">
      <c r="Z117539" s="190"/>
      <c r="AA117539" s="190"/>
    </row>
    <row r="117540" spans="26:27">
      <c r="Z117540" s="190"/>
      <c r="AA117540" s="190"/>
    </row>
    <row r="117541" spans="26:27">
      <c r="Z117541" s="190"/>
      <c r="AA117541" s="190"/>
    </row>
    <row r="117542" spans="26:27">
      <c r="Z117542" s="190"/>
      <c r="AA117542" s="190"/>
    </row>
    <row r="117543" spans="26:27">
      <c r="Z117543" s="190"/>
      <c r="AA117543" s="190"/>
    </row>
    <row r="117544" spans="26:27">
      <c r="Z117544" s="190"/>
      <c r="AA117544" s="190"/>
    </row>
    <row r="117545" spans="26:27">
      <c r="Z117545" s="190"/>
      <c r="AA117545" s="190"/>
    </row>
    <row r="117546" spans="26:27">
      <c r="Z117546" s="190"/>
      <c r="AA117546" s="190"/>
    </row>
    <row r="117547" spans="26:27">
      <c r="Z117547" s="190"/>
      <c r="AA117547" s="190"/>
    </row>
    <row r="117548" spans="26:27">
      <c r="Z117548" s="190"/>
      <c r="AA117548" s="190"/>
    </row>
    <row r="117549" spans="26:27">
      <c r="Z117549" s="190"/>
      <c r="AA117549" s="190"/>
    </row>
    <row r="117550" spans="26:27">
      <c r="Z117550" s="190"/>
      <c r="AA117550" s="190"/>
    </row>
    <row r="117551" spans="26:27">
      <c r="Z117551" s="190"/>
      <c r="AA117551" s="190"/>
    </row>
    <row r="117552" spans="26:27">
      <c r="Z117552" s="190"/>
      <c r="AA117552" s="190"/>
    </row>
    <row r="117553" spans="26:27">
      <c r="Z117553" s="190"/>
      <c r="AA117553" s="190"/>
    </row>
    <row r="117554" spans="26:27">
      <c r="Z117554" s="190"/>
      <c r="AA117554" s="190"/>
    </row>
    <row r="117555" spans="26:27">
      <c r="Z117555" s="190"/>
      <c r="AA117555" s="190"/>
    </row>
    <row r="117556" spans="26:27">
      <c r="Z117556" s="190"/>
      <c r="AA117556" s="190"/>
    </row>
    <row r="117557" spans="26:27">
      <c r="Z117557" s="190"/>
      <c r="AA117557" s="190"/>
    </row>
    <row r="117558" spans="26:27">
      <c r="Z117558" s="190"/>
      <c r="AA117558" s="190"/>
    </row>
    <row r="117559" spans="26:27">
      <c r="Z117559" s="190"/>
      <c r="AA117559" s="190"/>
    </row>
    <row r="117560" spans="26:27">
      <c r="Z117560" s="190"/>
      <c r="AA117560" s="190"/>
    </row>
    <row r="117561" spans="26:27">
      <c r="Z117561" s="190"/>
      <c r="AA117561" s="190"/>
    </row>
    <row r="117562" spans="26:27">
      <c r="Z117562" s="190"/>
      <c r="AA117562" s="190"/>
    </row>
    <row r="117563" spans="26:27">
      <c r="Z117563" s="190"/>
      <c r="AA117563" s="190"/>
    </row>
    <row r="117564" spans="26:27">
      <c r="Z117564" s="190"/>
      <c r="AA117564" s="190"/>
    </row>
    <row r="117565" spans="26:27">
      <c r="Z117565" s="190"/>
      <c r="AA117565" s="190"/>
    </row>
    <row r="117566" spans="26:27">
      <c r="Z117566" s="190"/>
      <c r="AA117566" s="190"/>
    </row>
    <row r="117567" spans="26:27">
      <c r="Z117567" s="190"/>
      <c r="AA117567" s="190"/>
    </row>
    <row r="117568" spans="26:27">
      <c r="Z117568" s="190"/>
      <c r="AA117568" s="190"/>
    </row>
    <row r="117569" spans="26:27">
      <c r="Z117569" s="190"/>
      <c r="AA117569" s="190"/>
    </row>
    <row r="117570" spans="26:27">
      <c r="Z117570" s="190"/>
      <c r="AA117570" s="190"/>
    </row>
    <row r="117571" spans="26:27">
      <c r="Z117571" s="190"/>
      <c r="AA117571" s="190"/>
    </row>
    <row r="117572" spans="26:27">
      <c r="Z117572" s="190"/>
      <c r="AA117572" s="190"/>
    </row>
    <row r="117573" spans="26:27">
      <c r="Z117573" s="190"/>
      <c r="AA117573" s="190"/>
    </row>
    <row r="117574" spans="26:27">
      <c r="Z117574" s="190"/>
      <c r="AA117574" s="190"/>
    </row>
    <row r="117575" spans="26:27">
      <c r="Z117575" s="190"/>
      <c r="AA117575" s="190"/>
    </row>
    <row r="117576" spans="26:27">
      <c r="Z117576" s="190"/>
      <c r="AA117576" s="190"/>
    </row>
    <row r="117577" spans="26:27">
      <c r="Z117577" s="190"/>
      <c r="AA117577" s="190"/>
    </row>
    <row r="117578" spans="26:27">
      <c r="Z117578" s="190"/>
      <c r="AA117578" s="190"/>
    </row>
    <row r="117579" spans="26:27">
      <c r="Z117579" s="190"/>
      <c r="AA117579" s="190"/>
    </row>
    <row r="117580" spans="26:27">
      <c r="Z117580" s="190"/>
      <c r="AA117580" s="190"/>
    </row>
    <row r="117581" spans="26:27">
      <c r="Z117581" s="190"/>
      <c r="AA117581" s="190"/>
    </row>
    <row r="117582" spans="26:27">
      <c r="Z117582" s="190"/>
      <c r="AA117582" s="190"/>
    </row>
    <row r="117583" spans="26:27">
      <c r="Z117583" s="190"/>
      <c r="AA117583" s="190"/>
    </row>
    <row r="117584" spans="26:27">
      <c r="Z117584" s="190"/>
      <c r="AA117584" s="190"/>
    </row>
    <row r="117585" spans="26:27">
      <c r="Z117585" s="190"/>
      <c r="AA117585" s="190"/>
    </row>
    <row r="117586" spans="26:27">
      <c r="Z117586" s="190"/>
      <c r="AA117586" s="190"/>
    </row>
    <row r="117587" spans="26:27">
      <c r="Z117587" s="190"/>
      <c r="AA117587" s="190"/>
    </row>
    <row r="117588" spans="26:27">
      <c r="Z117588" s="190"/>
      <c r="AA117588" s="190"/>
    </row>
    <row r="117589" spans="26:27">
      <c r="Z117589" s="190"/>
      <c r="AA117589" s="190"/>
    </row>
    <row r="117590" spans="26:27">
      <c r="Z117590" s="190"/>
      <c r="AA117590" s="190"/>
    </row>
    <row r="117591" spans="26:27">
      <c r="Z117591" s="190"/>
      <c r="AA117591" s="190"/>
    </row>
    <row r="117592" spans="26:27">
      <c r="Z117592" s="190"/>
      <c r="AA117592" s="190"/>
    </row>
    <row r="117593" spans="26:27">
      <c r="Z117593" s="190"/>
      <c r="AA117593" s="190"/>
    </row>
    <row r="117594" spans="26:27">
      <c r="Z117594" s="190"/>
      <c r="AA117594" s="190"/>
    </row>
    <row r="117595" spans="26:27">
      <c r="Z117595" s="190"/>
      <c r="AA117595" s="190"/>
    </row>
    <row r="117596" spans="26:27">
      <c r="Z117596" s="190"/>
      <c r="AA117596" s="190"/>
    </row>
    <row r="117597" spans="26:27">
      <c r="Z117597" s="190"/>
      <c r="AA117597" s="190"/>
    </row>
    <row r="117598" spans="26:27">
      <c r="Z117598" s="190"/>
      <c r="AA117598" s="190"/>
    </row>
    <row r="117599" spans="26:27">
      <c r="Z117599" s="190"/>
      <c r="AA117599" s="190"/>
    </row>
    <row r="117600" spans="26:27">
      <c r="Z117600" s="190"/>
      <c r="AA117600" s="190"/>
    </row>
    <row r="117601" spans="26:27">
      <c r="Z117601" s="190"/>
      <c r="AA117601" s="190"/>
    </row>
    <row r="117602" spans="26:27">
      <c r="Z117602" s="190"/>
      <c r="AA117602" s="190"/>
    </row>
    <row r="117603" spans="26:27">
      <c r="Z117603" s="190"/>
      <c r="AA117603" s="190"/>
    </row>
    <row r="117604" spans="26:27">
      <c r="Z117604" s="190"/>
      <c r="AA117604" s="190"/>
    </row>
    <row r="117605" spans="26:27">
      <c r="Z117605" s="190"/>
      <c r="AA117605" s="190"/>
    </row>
    <row r="117606" spans="26:27">
      <c r="Z117606" s="190"/>
      <c r="AA117606" s="190"/>
    </row>
    <row r="117607" spans="26:27">
      <c r="Z117607" s="190"/>
      <c r="AA117607" s="190"/>
    </row>
    <row r="117608" spans="26:27">
      <c r="Z117608" s="190"/>
      <c r="AA117608" s="190"/>
    </row>
    <row r="117609" spans="26:27">
      <c r="Z117609" s="190"/>
      <c r="AA117609" s="190"/>
    </row>
    <row r="117610" spans="26:27">
      <c r="Z117610" s="190"/>
      <c r="AA117610" s="190"/>
    </row>
    <row r="117611" spans="26:27">
      <c r="Z117611" s="190"/>
      <c r="AA117611" s="190"/>
    </row>
    <row r="117612" spans="26:27">
      <c r="Z117612" s="190"/>
      <c r="AA117612" s="190"/>
    </row>
    <row r="117613" spans="26:27">
      <c r="Z117613" s="190"/>
      <c r="AA117613" s="190"/>
    </row>
    <row r="117614" spans="26:27">
      <c r="Z117614" s="190"/>
      <c r="AA117614" s="190"/>
    </row>
    <row r="117615" spans="26:27">
      <c r="Z117615" s="190"/>
      <c r="AA117615" s="190"/>
    </row>
    <row r="117616" spans="26:27">
      <c r="Z117616" s="190"/>
      <c r="AA117616" s="190"/>
    </row>
    <row r="117617" spans="26:27">
      <c r="Z117617" s="190"/>
      <c r="AA117617" s="190"/>
    </row>
    <row r="117618" spans="26:27">
      <c r="Z117618" s="190"/>
      <c r="AA117618" s="190"/>
    </row>
    <row r="117619" spans="26:27">
      <c r="Z117619" s="190"/>
      <c r="AA117619" s="190"/>
    </row>
    <row r="117620" spans="26:27">
      <c r="Z117620" s="190"/>
      <c r="AA117620" s="190"/>
    </row>
    <row r="117621" spans="26:27">
      <c r="Z117621" s="190"/>
      <c r="AA117621" s="190"/>
    </row>
    <row r="117622" spans="26:27">
      <c r="Z117622" s="190"/>
      <c r="AA117622" s="190"/>
    </row>
    <row r="117623" spans="26:27">
      <c r="Z117623" s="190"/>
      <c r="AA117623" s="190"/>
    </row>
    <row r="117624" spans="26:27">
      <c r="Z117624" s="190"/>
      <c r="AA117624" s="190"/>
    </row>
    <row r="117625" spans="26:27">
      <c r="Z117625" s="190"/>
      <c r="AA117625" s="190"/>
    </row>
    <row r="117626" spans="26:27">
      <c r="Z117626" s="190"/>
      <c r="AA117626" s="190"/>
    </row>
    <row r="117627" spans="26:27">
      <c r="Z117627" s="190"/>
      <c r="AA117627" s="190"/>
    </row>
    <row r="117628" spans="26:27">
      <c r="Z117628" s="190"/>
      <c r="AA117628" s="190"/>
    </row>
    <row r="117629" spans="26:27">
      <c r="Z117629" s="190"/>
      <c r="AA117629" s="190"/>
    </row>
    <row r="117630" spans="26:27">
      <c r="Z117630" s="190"/>
      <c r="AA117630" s="190"/>
    </row>
    <row r="117631" spans="26:27">
      <c r="Z117631" s="190"/>
      <c r="AA117631" s="190"/>
    </row>
    <row r="117632" spans="26:27">
      <c r="Z117632" s="190"/>
      <c r="AA117632" s="190"/>
    </row>
    <row r="117633" spans="26:27">
      <c r="Z117633" s="190"/>
      <c r="AA117633" s="190"/>
    </row>
    <row r="117634" spans="26:27">
      <c r="Z117634" s="190"/>
      <c r="AA117634" s="190"/>
    </row>
    <row r="117635" spans="26:27">
      <c r="Z117635" s="190"/>
      <c r="AA117635" s="190"/>
    </row>
    <row r="117636" spans="26:27">
      <c r="Z117636" s="190"/>
      <c r="AA117636" s="190"/>
    </row>
    <row r="117637" spans="26:27">
      <c r="Z117637" s="190"/>
      <c r="AA117637" s="190"/>
    </row>
    <row r="117638" spans="26:27">
      <c r="Z117638" s="190"/>
      <c r="AA117638" s="190"/>
    </row>
    <row r="117639" spans="26:27">
      <c r="Z117639" s="190"/>
      <c r="AA117639" s="190"/>
    </row>
    <row r="117640" spans="26:27">
      <c r="Z117640" s="190"/>
      <c r="AA117640" s="190"/>
    </row>
    <row r="117641" spans="26:27">
      <c r="Z117641" s="190"/>
      <c r="AA117641" s="190"/>
    </row>
    <row r="117642" spans="26:27">
      <c r="Z117642" s="190"/>
      <c r="AA117642" s="190"/>
    </row>
    <row r="117643" spans="26:27">
      <c r="Z117643" s="190"/>
      <c r="AA117643" s="190"/>
    </row>
    <row r="117644" spans="26:27">
      <c r="Z117644" s="190"/>
      <c r="AA117644" s="190"/>
    </row>
    <row r="117645" spans="26:27">
      <c r="Z117645" s="190"/>
      <c r="AA117645" s="190"/>
    </row>
    <row r="117646" spans="26:27">
      <c r="Z117646" s="190"/>
      <c r="AA117646" s="190"/>
    </row>
    <row r="117647" spans="26:27">
      <c r="Z117647" s="190"/>
      <c r="AA117647" s="190"/>
    </row>
    <row r="117648" spans="26:27">
      <c r="Z117648" s="190"/>
      <c r="AA117648" s="190"/>
    </row>
    <row r="117649" spans="26:27">
      <c r="Z117649" s="190"/>
      <c r="AA117649" s="190"/>
    </row>
    <row r="117650" spans="26:27">
      <c r="Z117650" s="190"/>
      <c r="AA117650" s="190"/>
    </row>
    <row r="117651" spans="26:27">
      <c r="Z117651" s="190"/>
      <c r="AA117651" s="190"/>
    </row>
    <row r="117652" spans="26:27">
      <c r="Z117652" s="190"/>
      <c r="AA117652" s="190"/>
    </row>
    <row r="117653" spans="26:27">
      <c r="Z117653" s="190"/>
      <c r="AA117653" s="190"/>
    </row>
    <row r="117654" spans="26:27">
      <c r="Z117654" s="190"/>
      <c r="AA117654" s="190"/>
    </row>
    <row r="117655" spans="26:27">
      <c r="Z117655" s="190"/>
      <c r="AA117655" s="190"/>
    </row>
    <row r="117656" spans="26:27">
      <c r="Z117656" s="190"/>
      <c r="AA117656" s="190"/>
    </row>
    <row r="117657" spans="26:27">
      <c r="Z117657" s="190"/>
      <c r="AA117657" s="190"/>
    </row>
    <row r="117658" spans="26:27">
      <c r="Z117658" s="190"/>
      <c r="AA117658" s="190"/>
    </row>
    <row r="117659" spans="26:27">
      <c r="Z117659" s="190"/>
      <c r="AA117659" s="190"/>
    </row>
    <row r="117660" spans="26:27">
      <c r="Z117660" s="190"/>
      <c r="AA117660" s="190"/>
    </row>
    <row r="117661" spans="26:27">
      <c r="Z117661" s="190"/>
      <c r="AA117661" s="190"/>
    </row>
    <row r="117662" spans="26:27">
      <c r="Z117662" s="190"/>
      <c r="AA117662" s="190"/>
    </row>
    <row r="117663" spans="26:27">
      <c r="Z117663" s="190"/>
      <c r="AA117663" s="190"/>
    </row>
    <row r="117664" spans="26:27">
      <c r="Z117664" s="190"/>
      <c r="AA117664" s="190"/>
    </row>
    <row r="117665" spans="26:27">
      <c r="Z117665" s="190"/>
      <c r="AA117665" s="190"/>
    </row>
    <row r="117666" spans="26:27">
      <c r="Z117666" s="190"/>
      <c r="AA117666" s="190"/>
    </row>
    <row r="117667" spans="26:27">
      <c r="Z117667" s="190"/>
      <c r="AA117667" s="190"/>
    </row>
    <row r="117668" spans="26:27">
      <c r="Z117668" s="190"/>
      <c r="AA117668" s="190"/>
    </row>
    <row r="117669" spans="26:27">
      <c r="Z117669" s="190"/>
      <c r="AA117669" s="190"/>
    </row>
    <row r="117670" spans="26:27">
      <c r="Z117670" s="190"/>
      <c r="AA117670" s="190"/>
    </row>
    <row r="117671" spans="26:27">
      <c r="Z117671" s="190"/>
      <c r="AA117671" s="190"/>
    </row>
    <row r="117672" spans="26:27">
      <c r="Z117672" s="190"/>
      <c r="AA117672" s="190"/>
    </row>
    <row r="117673" spans="26:27">
      <c r="Z117673" s="190"/>
      <c r="AA117673" s="190"/>
    </row>
    <row r="117674" spans="26:27">
      <c r="Z117674" s="190"/>
      <c r="AA117674" s="190"/>
    </row>
    <row r="117675" spans="26:27">
      <c r="Z117675" s="190"/>
      <c r="AA117675" s="190"/>
    </row>
    <row r="117676" spans="26:27">
      <c r="Z117676" s="190"/>
      <c r="AA117676" s="190"/>
    </row>
    <row r="117677" spans="26:27">
      <c r="Z117677" s="190"/>
      <c r="AA117677" s="190"/>
    </row>
    <row r="117678" spans="26:27">
      <c r="Z117678" s="190"/>
      <c r="AA117678" s="190"/>
    </row>
    <row r="117679" spans="26:27">
      <c r="Z117679" s="190"/>
      <c r="AA117679" s="190"/>
    </row>
    <row r="117680" spans="26:27">
      <c r="Z117680" s="190"/>
      <c r="AA117680" s="190"/>
    </row>
    <row r="117681" spans="26:27">
      <c r="Z117681" s="190"/>
      <c r="AA117681" s="190"/>
    </row>
    <row r="117682" spans="26:27">
      <c r="Z117682" s="190"/>
      <c r="AA117682" s="190"/>
    </row>
    <row r="117683" spans="26:27">
      <c r="Z117683" s="190"/>
      <c r="AA117683" s="190"/>
    </row>
    <row r="117684" spans="26:27">
      <c r="Z117684" s="190"/>
      <c r="AA117684" s="190"/>
    </row>
    <row r="117685" spans="26:27">
      <c r="Z117685" s="190"/>
      <c r="AA117685" s="190"/>
    </row>
    <row r="117686" spans="26:27">
      <c r="Z117686" s="190"/>
      <c r="AA117686" s="190"/>
    </row>
    <row r="117687" spans="26:27">
      <c r="Z117687" s="190"/>
      <c r="AA117687" s="190"/>
    </row>
    <row r="117688" spans="26:27">
      <c r="Z117688" s="190"/>
      <c r="AA117688" s="190"/>
    </row>
    <row r="117689" spans="26:27">
      <c r="Z117689" s="190"/>
      <c r="AA117689" s="190"/>
    </row>
    <row r="117690" spans="26:27">
      <c r="Z117690" s="190"/>
      <c r="AA117690" s="190"/>
    </row>
    <row r="117691" spans="26:27">
      <c r="Z117691" s="190"/>
      <c r="AA117691" s="190"/>
    </row>
    <row r="117692" spans="26:27">
      <c r="Z117692" s="190"/>
      <c r="AA117692" s="190"/>
    </row>
    <row r="117693" spans="26:27">
      <c r="Z117693" s="190"/>
      <c r="AA117693" s="190"/>
    </row>
    <row r="117694" spans="26:27">
      <c r="Z117694" s="190"/>
      <c r="AA117694" s="190"/>
    </row>
    <row r="117695" spans="26:27">
      <c r="Z117695" s="190"/>
      <c r="AA117695" s="190"/>
    </row>
    <row r="117696" spans="26:27">
      <c r="Z117696" s="190"/>
      <c r="AA117696" s="190"/>
    </row>
    <row r="117697" spans="26:27">
      <c r="Z117697" s="190"/>
      <c r="AA117697" s="190"/>
    </row>
    <row r="117698" spans="26:27">
      <c r="Z117698" s="190"/>
      <c r="AA117698" s="190"/>
    </row>
    <row r="117699" spans="26:27">
      <c r="Z117699" s="190"/>
      <c r="AA117699" s="190"/>
    </row>
    <row r="117700" spans="26:27">
      <c r="Z117700" s="190"/>
      <c r="AA117700" s="190"/>
    </row>
    <row r="117701" spans="26:27">
      <c r="Z117701" s="190"/>
      <c r="AA117701" s="190"/>
    </row>
    <row r="117702" spans="26:27">
      <c r="Z117702" s="190"/>
      <c r="AA117702" s="190"/>
    </row>
    <row r="117703" spans="26:27">
      <c r="Z117703" s="190"/>
      <c r="AA117703" s="190"/>
    </row>
    <row r="117704" spans="26:27">
      <c r="Z117704" s="190"/>
      <c r="AA117704" s="190"/>
    </row>
    <row r="117705" spans="26:27">
      <c r="Z117705" s="190"/>
      <c r="AA117705" s="190"/>
    </row>
    <row r="117706" spans="26:27">
      <c r="Z117706" s="190"/>
      <c r="AA117706" s="190"/>
    </row>
    <row r="117707" spans="26:27">
      <c r="Z117707" s="190"/>
      <c r="AA117707" s="190"/>
    </row>
    <row r="117708" spans="26:27">
      <c r="Z117708" s="190"/>
      <c r="AA117708" s="190"/>
    </row>
    <row r="117709" spans="26:27">
      <c r="Z117709" s="190"/>
      <c r="AA117709" s="190"/>
    </row>
    <row r="117710" spans="26:27">
      <c r="Z117710" s="190"/>
      <c r="AA117710" s="190"/>
    </row>
    <row r="117711" spans="26:27">
      <c r="Z117711" s="190"/>
      <c r="AA117711" s="190"/>
    </row>
    <row r="117712" spans="26:27">
      <c r="Z117712" s="190"/>
      <c r="AA117712" s="190"/>
    </row>
    <row r="117713" spans="26:27">
      <c r="Z117713" s="190"/>
      <c r="AA117713" s="190"/>
    </row>
    <row r="117714" spans="26:27">
      <c r="Z117714" s="190"/>
      <c r="AA117714" s="190"/>
    </row>
    <row r="117715" spans="26:27">
      <c r="Z117715" s="190"/>
      <c r="AA117715" s="190"/>
    </row>
    <row r="117716" spans="26:27">
      <c r="Z117716" s="190"/>
      <c r="AA117716" s="190"/>
    </row>
    <row r="117717" spans="26:27">
      <c r="Z117717" s="190"/>
      <c r="AA117717" s="190"/>
    </row>
    <row r="117718" spans="26:27">
      <c r="Z117718" s="190"/>
      <c r="AA117718" s="190"/>
    </row>
    <row r="117719" spans="26:27">
      <c r="Z117719" s="190"/>
      <c r="AA117719" s="190"/>
    </row>
    <row r="117720" spans="26:27">
      <c r="Z117720" s="190"/>
      <c r="AA117720" s="190"/>
    </row>
    <row r="117721" spans="26:27">
      <c r="Z117721" s="190"/>
      <c r="AA117721" s="190"/>
    </row>
    <row r="117722" spans="26:27">
      <c r="Z117722" s="190"/>
      <c r="AA117722" s="190"/>
    </row>
    <row r="117723" spans="26:27">
      <c r="Z117723" s="190"/>
      <c r="AA117723" s="190"/>
    </row>
    <row r="117724" spans="26:27">
      <c r="Z117724" s="190"/>
      <c r="AA117724" s="190"/>
    </row>
    <row r="117725" spans="26:27">
      <c r="Z117725" s="190"/>
      <c r="AA117725" s="190"/>
    </row>
    <row r="117726" spans="26:27">
      <c r="Z117726" s="190"/>
      <c r="AA117726" s="190"/>
    </row>
    <row r="117727" spans="26:27">
      <c r="Z117727" s="190"/>
      <c r="AA117727" s="190"/>
    </row>
    <row r="117728" spans="26:27">
      <c r="Z117728" s="190"/>
      <c r="AA117728" s="190"/>
    </row>
    <row r="117729" spans="26:27">
      <c r="Z117729" s="190"/>
      <c r="AA117729" s="190"/>
    </row>
    <row r="117730" spans="26:27">
      <c r="Z117730" s="190"/>
      <c r="AA117730" s="190"/>
    </row>
    <row r="117731" spans="26:27">
      <c r="Z117731" s="190"/>
      <c r="AA117731" s="190"/>
    </row>
    <row r="117732" spans="26:27">
      <c r="Z117732" s="190"/>
      <c r="AA117732" s="190"/>
    </row>
    <row r="117733" spans="26:27">
      <c r="Z117733" s="190"/>
      <c r="AA117733" s="190"/>
    </row>
    <row r="117734" spans="26:27">
      <c r="Z117734" s="190"/>
      <c r="AA117734" s="190"/>
    </row>
    <row r="117735" spans="26:27">
      <c r="Z117735" s="190"/>
      <c r="AA117735" s="190"/>
    </row>
    <row r="117736" spans="26:27">
      <c r="Z117736" s="190"/>
      <c r="AA117736" s="190"/>
    </row>
    <row r="117737" spans="26:27">
      <c r="Z117737" s="190"/>
      <c r="AA117737" s="190"/>
    </row>
    <row r="117738" spans="26:27">
      <c r="Z117738" s="190"/>
      <c r="AA117738" s="190"/>
    </row>
    <row r="117739" spans="26:27">
      <c r="Z117739" s="190"/>
      <c r="AA117739" s="190"/>
    </row>
    <row r="117740" spans="26:27">
      <c r="Z117740" s="190"/>
      <c r="AA117740" s="190"/>
    </row>
    <row r="117741" spans="26:27">
      <c r="Z117741" s="190"/>
      <c r="AA117741" s="190"/>
    </row>
    <row r="117742" spans="26:27">
      <c r="Z117742" s="190"/>
      <c r="AA117742" s="190"/>
    </row>
    <row r="117743" spans="26:27">
      <c r="Z117743" s="190"/>
      <c r="AA117743" s="190"/>
    </row>
    <row r="117744" spans="26:27">
      <c r="Z117744" s="190"/>
      <c r="AA117744" s="190"/>
    </row>
    <row r="117745" spans="26:27">
      <c r="Z117745" s="190"/>
      <c r="AA117745" s="190"/>
    </row>
    <row r="117746" spans="26:27">
      <c r="Z117746" s="190"/>
      <c r="AA117746" s="190"/>
    </row>
    <row r="117747" spans="26:27">
      <c r="Z117747" s="190"/>
      <c r="AA117747" s="190"/>
    </row>
    <row r="117748" spans="26:27">
      <c r="Z117748" s="190"/>
      <c r="AA117748" s="190"/>
    </row>
    <row r="117749" spans="26:27">
      <c r="Z117749" s="190"/>
      <c r="AA117749" s="190"/>
    </row>
    <row r="117750" spans="26:27">
      <c r="Z117750" s="190"/>
      <c r="AA117750" s="190"/>
    </row>
    <row r="117751" spans="26:27">
      <c r="Z117751" s="190"/>
      <c r="AA117751" s="190"/>
    </row>
    <row r="117752" spans="26:27">
      <c r="Z117752" s="190"/>
      <c r="AA117752" s="190"/>
    </row>
    <row r="117753" spans="26:27">
      <c r="Z117753" s="190"/>
      <c r="AA117753" s="190"/>
    </row>
    <row r="117754" spans="26:27">
      <c r="Z117754" s="190"/>
      <c r="AA117754" s="190"/>
    </row>
    <row r="117755" spans="26:27">
      <c r="Z117755" s="190"/>
      <c r="AA117755" s="190"/>
    </row>
    <row r="117756" spans="26:27">
      <c r="Z117756" s="190"/>
      <c r="AA117756" s="190"/>
    </row>
    <row r="117757" spans="26:27">
      <c r="Z117757" s="190"/>
      <c r="AA117757" s="190"/>
    </row>
    <row r="117758" spans="26:27">
      <c r="Z117758" s="190"/>
      <c r="AA117758" s="190"/>
    </row>
    <row r="117759" spans="26:27">
      <c r="Z117759" s="190"/>
      <c r="AA117759" s="190"/>
    </row>
    <row r="117760" spans="26:27">
      <c r="Z117760" s="190"/>
      <c r="AA117760" s="190"/>
    </row>
    <row r="117761" spans="26:27">
      <c r="Z117761" s="190"/>
      <c r="AA117761" s="190"/>
    </row>
    <row r="117762" spans="26:27">
      <c r="Z117762" s="190"/>
      <c r="AA117762" s="190"/>
    </row>
    <row r="117763" spans="26:27">
      <c r="Z117763" s="190"/>
      <c r="AA117763" s="190"/>
    </row>
    <row r="117764" spans="26:27">
      <c r="Z117764" s="190"/>
      <c r="AA117764" s="190"/>
    </row>
    <row r="117765" spans="26:27">
      <c r="Z117765" s="190"/>
      <c r="AA117765" s="190"/>
    </row>
    <row r="117766" spans="26:27">
      <c r="Z117766" s="190"/>
      <c r="AA117766" s="190"/>
    </row>
    <row r="117767" spans="26:27">
      <c r="Z117767" s="190"/>
      <c r="AA117767" s="190"/>
    </row>
    <row r="117768" spans="26:27">
      <c r="Z117768" s="190"/>
      <c r="AA117768" s="190"/>
    </row>
    <row r="117769" spans="26:27">
      <c r="Z117769" s="190"/>
      <c r="AA117769" s="190"/>
    </row>
    <row r="117770" spans="26:27">
      <c r="Z117770" s="190"/>
      <c r="AA117770" s="190"/>
    </row>
    <row r="117771" spans="26:27">
      <c r="Z117771" s="190"/>
      <c r="AA117771" s="190"/>
    </row>
    <row r="117772" spans="26:27">
      <c r="Z117772" s="190"/>
      <c r="AA117772" s="190"/>
    </row>
    <row r="117773" spans="26:27">
      <c r="Z117773" s="190"/>
      <c r="AA117773" s="190"/>
    </row>
    <row r="117774" spans="26:27">
      <c r="Z117774" s="190"/>
      <c r="AA117774" s="190"/>
    </row>
    <row r="117775" spans="26:27">
      <c r="Z117775" s="190"/>
      <c r="AA117775" s="190"/>
    </row>
    <row r="117776" spans="26:27">
      <c r="Z117776" s="190"/>
      <c r="AA117776" s="190"/>
    </row>
    <row r="117777" spans="26:27">
      <c r="Z117777" s="190"/>
      <c r="AA117777" s="190"/>
    </row>
    <row r="117778" spans="26:27">
      <c r="Z117778" s="190"/>
      <c r="AA117778" s="190"/>
    </row>
    <row r="117779" spans="26:27">
      <c r="Z117779" s="190"/>
      <c r="AA117779" s="190"/>
    </row>
    <row r="117780" spans="26:27">
      <c r="Z117780" s="190"/>
      <c r="AA117780" s="190"/>
    </row>
    <row r="117781" spans="26:27">
      <c r="Z117781" s="190"/>
      <c r="AA117781" s="190"/>
    </row>
    <row r="117782" spans="26:27">
      <c r="Z117782" s="190"/>
      <c r="AA117782" s="190"/>
    </row>
    <row r="117783" spans="26:27">
      <c r="Z117783" s="190"/>
      <c r="AA117783" s="190"/>
    </row>
    <row r="117784" spans="26:27">
      <c r="Z117784" s="190"/>
      <c r="AA117784" s="190"/>
    </row>
    <row r="117785" spans="26:27">
      <c r="Z117785" s="190"/>
      <c r="AA117785" s="190"/>
    </row>
    <row r="117786" spans="26:27">
      <c r="Z117786" s="190"/>
      <c r="AA117786" s="190"/>
    </row>
    <row r="117787" spans="26:27">
      <c r="Z117787" s="190"/>
      <c r="AA117787" s="190"/>
    </row>
    <row r="117788" spans="26:27">
      <c r="Z117788" s="190"/>
      <c r="AA117788" s="190"/>
    </row>
    <row r="117789" spans="26:27">
      <c r="Z117789" s="190"/>
      <c r="AA117789" s="190"/>
    </row>
    <row r="117790" spans="26:27">
      <c r="Z117790" s="190"/>
      <c r="AA117790" s="190"/>
    </row>
    <row r="117791" spans="26:27">
      <c r="Z117791" s="190"/>
      <c r="AA117791" s="190"/>
    </row>
    <row r="117792" spans="26:27">
      <c r="Z117792" s="190"/>
      <c r="AA117792" s="190"/>
    </row>
    <row r="117793" spans="26:27">
      <c r="Z117793" s="190"/>
      <c r="AA117793" s="190"/>
    </row>
    <row r="117794" spans="26:27">
      <c r="Z117794" s="190"/>
      <c r="AA117794" s="190"/>
    </row>
    <row r="117795" spans="26:27">
      <c r="Z117795" s="190"/>
      <c r="AA117795" s="190"/>
    </row>
    <row r="117796" spans="26:27">
      <c r="Z117796" s="190"/>
      <c r="AA117796" s="190"/>
    </row>
    <row r="117797" spans="26:27">
      <c r="Z117797" s="190"/>
      <c r="AA117797" s="190"/>
    </row>
    <row r="117798" spans="26:27">
      <c r="Z117798" s="190"/>
      <c r="AA117798" s="190"/>
    </row>
    <row r="117799" spans="26:27">
      <c r="Z117799" s="190"/>
      <c r="AA117799" s="190"/>
    </row>
    <row r="117800" spans="26:27">
      <c r="Z117800" s="190"/>
      <c r="AA117800" s="190"/>
    </row>
    <row r="117801" spans="26:27">
      <c r="Z117801" s="190"/>
      <c r="AA117801" s="190"/>
    </row>
    <row r="117802" spans="26:27">
      <c r="Z117802" s="190"/>
      <c r="AA117802" s="190"/>
    </row>
    <row r="117803" spans="26:27">
      <c r="Z117803" s="190"/>
      <c r="AA117803" s="190"/>
    </row>
    <row r="117804" spans="26:27">
      <c r="Z117804" s="190"/>
      <c r="AA117804" s="190"/>
    </row>
    <row r="117805" spans="26:27">
      <c r="Z117805" s="190"/>
      <c r="AA117805" s="190"/>
    </row>
    <row r="117806" spans="26:27">
      <c r="Z117806" s="190"/>
      <c r="AA117806" s="190"/>
    </row>
    <row r="117807" spans="26:27">
      <c r="Z117807" s="190"/>
      <c r="AA117807" s="190"/>
    </row>
    <row r="117808" spans="26:27">
      <c r="Z117808" s="190"/>
      <c r="AA117808" s="190"/>
    </row>
    <row r="117809" spans="26:27">
      <c r="Z117809" s="190"/>
      <c r="AA117809" s="190"/>
    </row>
    <row r="117810" spans="26:27">
      <c r="Z117810" s="190"/>
      <c r="AA117810" s="190"/>
    </row>
    <row r="117811" spans="26:27">
      <c r="Z117811" s="190"/>
      <c r="AA117811" s="190"/>
    </row>
    <row r="117812" spans="26:27">
      <c r="Z117812" s="190"/>
      <c r="AA117812" s="190"/>
    </row>
    <row r="117813" spans="26:27">
      <c r="Z117813" s="190"/>
      <c r="AA117813" s="190"/>
    </row>
    <row r="117814" spans="26:27">
      <c r="Z117814" s="190"/>
      <c r="AA117814" s="190"/>
    </row>
    <row r="117815" spans="26:27">
      <c r="Z117815" s="190"/>
      <c r="AA117815" s="190"/>
    </row>
    <row r="117816" spans="26:27">
      <c r="Z117816" s="190"/>
      <c r="AA117816" s="190"/>
    </row>
    <row r="117817" spans="26:27">
      <c r="Z117817" s="190"/>
      <c r="AA117817" s="190"/>
    </row>
    <row r="117818" spans="26:27">
      <c r="Z117818" s="190"/>
      <c r="AA117818" s="190"/>
    </row>
    <row r="117819" spans="26:27">
      <c r="Z117819" s="190"/>
      <c r="AA117819" s="190"/>
    </row>
    <row r="117820" spans="26:27">
      <c r="Z117820" s="190"/>
      <c r="AA117820" s="190"/>
    </row>
    <row r="117821" spans="26:27">
      <c r="Z117821" s="190"/>
      <c r="AA117821" s="190"/>
    </row>
    <row r="117822" spans="26:27">
      <c r="Z117822" s="190"/>
      <c r="AA117822" s="190"/>
    </row>
    <row r="117823" spans="26:27">
      <c r="Z117823" s="190"/>
      <c r="AA117823" s="190"/>
    </row>
    <row r="117824" spans="26:27">
      <c r="Z117824" s="190"/>
      <c r="AA117824" s="190"/>
    </row>
    <row r="117825" spans="26:27">
      <c r="Z117825" s="190"/>
      <c r="AA117825" s="190"/>
    </row>
    <row r="117826" spans="26:27">
      <c r="Z117826" s="190"/>
      <c r="AA117826" s="190"/>
    </row>
    <row r="117827" spans="26:27">
      <c r="Z117827" s="190"/>
      <c r="AA117827" s="190"/>
    </row>
    <row r="117828" spans="26:27">
      <c r="Z117828" s="190"/>
      <c r="AA117828" s="190"/>
    </row>
    <row r="117829" spans="26:27">
      <c r="Z117829" s="190"/>
      <c r="AA117829" s="190"/>
    </row>
    <row r="117830" spans="26:27">
      <c r="Z117830" s="190"/>
      <c r="AA117830" s="190"/>
    </row>
    <row r="117831" spans="26:27">
      <c r="Z117831" s="190"/>
      <c r="AA117831" s="190"/>
    </row>
    <row r="117832" spans="26:27">
      <c r="Z117832" s="190"/>
      <c r="AA117832" s="190"/>
    </row>
    <row r="117833" spans="26:27">
      <c r="Z117833" s="190"/>
      <c r="AA117833" s="190"/>
    </row>
    <row r="117834" spans="26:27">
      <c r="Z117834" s="190"/>
      <c r="AA117834" s="190"/>
    </row>
    <row r="117835" spans="26:27">
      <c r="Z117835" s="190"/>
      <c r="AA117835" s="190"/>
    </row>
    <row r="117836" spans="26:27">
      <c r="Z117836" s="190"/>
      <c r="AA117836" s="190"/>
    </row>
    <row r="117837" spans="26:27">
      <c r="Z117837" s="190"/>
      <c r="AA117837" s="190"/>
    </row>
    <row r="117838" spans="26:27">
      <c r="Z117838" s="190"/>
      <c r="AA117838" s="190"/>
    </row>
    <row r="117839" spans="26:27">
      <c r="Z117839" s="190"/>
      <c r="AA117839" s="190"/>
    </row>
    <row r="117840" spans="26:27">
      <c r="Z117840" s="190"/>
      <c r="AA117840" s="190"/>
    </row>
    <row r="117841" spans="26:27">
      <c r="Z117841" s="190"/>
      <c r="AA117841" s="190"/>
    </row>
    <row r="117842" spans="26:27">
      <c r="Z117842" s="190"/>
      <c r="AA117842" s="190"/>
    </row>
    <row r="117843" spans="26:27">
      <c r="Z117843" s="190"/>
      <c r="AA117843" s="190"/>
    </row>
    <row r="117844" spans="26:27">
      <c r="Z117844" s="190"/>
      <c r="AA117844" s="190"/>
    </row>
    <row r="117845" spans="26:27">
      <c r="Z117845" s="190"/>
      <c r="AA117845" s="190"/>
    </row>
    <row r="117846" spans="26:27">
      <c r="Z117846" s="190"/>
      <c r="AA117846" s="190"/>
    </row>
    <row r="117847" spans="26:27">
      <c r="Z117847" s="190"/>
      <c r="AA117847" s="190"/>
    </row>
    <row r="117848" spans="26:27">
      <c r="Z117848" s="190"/>
      <c r="AA117848" s="190"/>
    </row>
    <row r="117849" spans="26:27">
      <c r="Z117849" s="190"/>
      <c r="AA117849" s="190"/>
    </row>
    <row r="117850" spans="26:27">
      <c r="Z117850" s="190"/>
      <c r="AA117850" s="190"/>
    </row>
    <row r="117851" spans="26:27">
      <c r="Z117851" s="190"/>
      <c r="AA117851" s="190"/>
    </row>
    <row r="117852" spans="26:27">
      <c r="Z117852" s="190"/>
      <c r="AA117852" s="190"/>
    </row>
    <row r="117853" spans="26:27">
      <c r="Z117853" s="190"/>
      <c r="AA117853" s="190"/>
    </row>
    <row r="117854" spans="26:27">
      <c r="Z117854" s="190"/>
      <c r="AA117854" s="190"/>
    </row>
    <row r="117855" spans="26:27">
      <c r="Z117855" s="190"/>
      <c r="AA117855" s="190"/>
    </row>
    <row r="117856" spans="26:27">
      <c r="Z117856" s="190"/>
      <c r="AA117856" s="190"/>
    </row>
    <row r="117857" spans="26:27">
      <c r="Z117857" s="190"/>
      <c r="AA117857" s="190"/>
    </row>
    <row r="117858" spans="26:27">
      <c r="Z117858" s="190"/>
      <c r="AA117858" s="190"/>
    </row>
    <row r="117859" spans="26:27">
      <c r="Z117859" s="190"/>
      <c r="AA117859" s="190"/>
    </row>
    <row r="117860" spans="26:27">
      <c r="Z117860" s="190"/>
      <c r="AA117860" s="190"/>
    </row>
    <row r="117861" spans="26:27">
      <c r="Z117861" s="190"/>
      <c r="AA117861" s="190"/>
    </row>
    <row r="117862" spans="26:27">
      <c r="Z117862" s="190"/>
      <c r="AA117862" s="190"/>
    </row>
    <row r="117863" spans="26:27">
      <c r="Z117863" s="190"/>
      <c r="AA117863" s="190"/>
    </row>
    <row r="117864" spans="26:27">
      <c r="Z117864" s="190"/>
      <c r="AA117864" s="190"/>
    </row>
    <row r="117865" spans="26:27">
      <c r="Z117865" s="190"/>
      <c r="AA117865" s="190"/>
    </row>
    <row r="117866" spans="26:27">
      <c r="Z117866" s="190"/>
      <c r="AA117866" s="190"/>
    </row>
    <row r="117867" spans="26:27">
      <c r="Z117867" s="190"/>
      <c r="AA117867" s="190"/>
    </row>
    <row r="117868" spans="26:27">
      <c r="Z117868" s="190"/>
      <c r="AA117868" s="190"/>
    </row>
    <row r="117869" spans="26:27">
      <c r="Z117869" s="190"/>
      <c r="AA117869" s="190"/>
    </row>
    <row r="117870" spans="26:27">
      <c r="Z117870" s="190"/>
      <c r="AA117870" s="190"/>
    </row>
    <row r="117871" spans="26:27">
      <c r="Z117871" s="190"/>
      <c r="AA117871" s="190"/>
    </row>
    <row r="117872" spans="26:27">
      <c r="Z117872" s="190"/>
      <c r="AA117872" s="190"/>
    </row>
    <row r="117873" spans="26:27">
      <c r="Z117873" s="190"/>
      <c r="AA117873" s="190"/>
    </row>
    <row r="117874" spans="26:27">
      <c r="Z117874" s="190"/>
      <c r="AA117874" s="190"/>
    </row>
    <row r="117875" spans="26:27">
      <c r="Z117875" s="190"/>
      <c r="AA117875" s="190"/>
    </row>
    <row r="117876" spans="26:27">
      <c r="Z117876" s="190"/>
      <c r="AA117876" s="190"/>
    </row>
    <row r="117877" spans="26:27">
      <c r="Z117877" s="190"/>
      <c r="AA117877" s="190"/>
    </row>
    <row r="117878" spans="26:27">
      <c r="Z117878" s="190"/>
      <c r="AA117878" s="190"/>
    </row>
    <row r="117879" spans="26:27">
      <c r="Z117879" s="190"/>
      <c r="AA117879" s="190"/>
    </row>
    <row r="117880" spans="26:27">
      <c r="Z117880" s="190"/>
      <c r="AA117880" s="190"/>
    </row>
    <row r="117881" spans="26:27">
      <c r="Z117881" s="190"/>
      <c r="AA117881" s="190"/>
    </row>
    <row r="117882" spans="26:27">
      <c r="Z117882" s="190"/>
      <c r="AA117882" s="190"/>
    </row>
    <row r="117883" spans="26:27">
      <c r="Z117883" s="190"/>
      <c r="AA117883" s="190"/>
    </row>
    <row r="117884" spans="26:27">
      <c r="Z117884" s="190"/>
      <c r="AA117884" s="190"/>
    </row>
    <row r="117885" spans="26:27">
      <c r="Z117885" s="190"/>
      <c r="AA117885" s="190"/>
    </row>
    <row r="117886" spans="26:27">
      <c r="Z117886" s="190"/>
      <c r="AA117886" s="190"/>
    </row>
    <row r="117887" spans="26:27">
      <c r="Z117887" s="190"/>
      <c r="AA117887" s="190"/>
    </row>
    <row r="117888" spans="26:27">
      <c r="Z117888" s="190"/>
      <c r="AA117888" s="190"/>
    </row>
    <row r="117889" spans="26:27">
      <c r="Z117889" s="190"/>
      <c r="AA117889" s="190"/>
    </row>
    <row r="117890" spans="26:27">
      <c r="Z117890" s="190"/>
      <c r="AA117890" s="190"/>
    </row>
    <row r="117891" spans="26:27">
      <c r="Z117891" s="190"/>
      <c r="AA117891" s="190"/>
    </row>
    <row r="117892" spans="26:27">
      <c r="Z117892" s="190"/>
      <c r="AA117892" s="190"/>
    </row>
    <row r="117893" spans="26:27">
      <c r="Z117893" s="190"/>
      <c r="AA117893" s="190"/>
    </row>
    <row r="117894" spans="26:27">
      <c r="Z117894" s="190"/>
      <c r="AA117894" s="190"/>
    </row>
    <row r="117895" spans="26:27">
      <c r="Z117895" s="190"/>
      <c r="AA117895" s="190"/>
    </row>
    <row r="117896" spans="26:27">
      <c r="Z117896" s="190"/>
      <c r="AA117896" s="190"/>
    </row>
    <row r="117897" spans="26:27">
      <c r="Z117897" s="190"/>
      <c r="AA117897" s="190"/>
    </row>
    <row r="117898" spans="26:27">
      <c r="Z117898" s="190"/>
      <c r="AA117898" s="190"/>
    </row>
    <row r="117899" spans="26:27">
      <c r="Z117899" s="190"/>
      <c r="AA117899" s="190"/>
    </row>
    <row r="117900" spans="26:27">
      <c r="Z117900" s="190"/>
      <c r="AA117900" s="190"/>
    </row>
    <row r="117901" spans="26:27">
      <c r="Z117901" s="190"/>
      <c r="AA117901" s="190"/>
    </row>
    <row r="117902" spans="26:27">
      <c r="Z117902" s="190"/>
      <c r="AA117902" s="190"/>
    </row>
    <row r="117903" spans="26:27">
      <c r="Z117903" s="190"/>
      <c r="AA117903" s="190"/>
    </row>
    <row r="117904" spans="26:27">
      <c r="Z117904" s="190"/>
      <c r="AA117904" s="190"/>
    </row>
    <row r="117905" spans="26:27">
      <c r="Z117905" s="190"/>
      <c r="AA117905" s="190"/>
    </row>
    <row r="117906" spans="26:27">
      <c r="Z117906" s="190"/>
      <c r="AA117906" s="190"/>
    </row>
    <row r="117907" spans="26:27">
      <c r="Z117907" s="190"/>
      <c r="AA117907" s="190"/>
    </row>
    <row r="117908" spans="26:27">
      <c r="Z117908" s="190"/>
      <c r="AA117908" s="190"/>
    </row>
    <row r="117909" spans="26:27">
      <c r="Z117909" s="190"/>
      <c r="AA117909" s="190"/>
    </row>
    <row r="117910" spans="26:27">
      <c r="Z117910" s="190"/>
      <c r="AA117910" s="190"/>
    </row>
    <row r="117911" spans="26:27">
      <c r="Z117911" s="190"/>
      <c r="AA117911" s="190"/>
    </row>
    <row r="117912" spans="26:27">
      <c r="Z117912" s="190"/>
      <c r="AA117912" s="190"/>
    </row>
    <row r="117913" spans="26:27">
      <c r="Z117913" s="190"/>
      <c r="AA117913" s="190"/>
    </row>
    <row r="117914" spans="26:27">
      <c r="Z117914" s="190"/>
      <c r="AA117914" s="190"/>
    </row>
    <row r="117915" spans="26:27">
      <c r="Z117915" s="190"/>
      <c r="AA117915" s="190"/>
    </row>
    <row r="117916" spans="26:27">
      <c r="Z117916" s="190"/>
      <c r="AA117916" s="190"/>
    </row>
    <row r="117917" spans="26:27">
      <c r="Z117917" s="190"/>
      <c r="AA117917" s="190"/>
    </row>
    <row r="117918" spans="26:27">
      <c r="Z117918" s="190"/>
      <c r="AA117918" s="190"/>
    </row>
    <row r="117919" spans="26:27">
      <c r="Z117919" s="190"/>
      <c r="AA117919" s="190"/>
    </row>
    <row r="117920" spans="26:27">
      <c r="Z117920" s="190"/>
      <c r="AA117920" s="190"/>
    </row>
    <row r="117921" spans="26:27">
      <c r="Z117921" s="190"/>
      <c r="AA117921" s="190"/>
    </row>
    <row r="117922" spans="26:27">
      <c r="Z117922" s="190"/>
      <c r="AA117922" s="190"/>
    </row>
    <row r="117923" spans="26:27">
      <c r="Z117923" s="190"/>
      <c r="AA117923" s="190"/>
    </row>
    <row r="117924" spans="26:27">
      <c r="Z117924" s="190"/>
      <c r="AA117924" s="190"/>
    </row>
    <row r="117925" spans="26:27">
      <c r="Z117925" s="190"/>
      <c r="AA117925" s="190"/>
    </row>
    <row r="117926" spans="26:27">
      <c r="Z117926" s="190"/>
      <c r="AA117926" s="190"/>
    </row>
    <row r="117927" spans="26:27">
      <c r="Z117927" s="190"/>
      <c r="AA117927" s="190"/>
    </row>
    <row r="117928" spans="26:27">
      <c r="Z117928" s="190"/>
      <c r="AA117928" s="190"/>
    </row>
    <row r="117929" spans="26:27">
      <c r="Z117929" s="190"/>
      <c r="AA117929" s="190"/>
    </row>
    <row r="117930" spans="26:27">
      <c r="Z117930" s="190"/>
      <c r="AA117930" s="190"/>
    </row>
    <row r="117931" spans="26:27">
      <c r="Z117931" s="190"/>
      <c r="AA117931" s="190"/>
    </row>
    <row r="117932" spans="26:27">
      <c r="Z117932" s="190"/>
      <c r="AA117932" s="190"/>
    </row>
    <row r="117933" spans="26:27">
      <c r="Z117933" s="190"/>
      <c r="AA117933" s="190"/>
    </row>
    <row r="117934" spans="26:27">
      <c r="Z117934" s="190"/>
      <c r="AA117934" s="190"/>
    </row>
    <row r="117935" spans="26:27">
      <c r="Z117935" s="190"/>
      <c r="AA117935" s="190"/>
    </row>
    <row r="117936" spans="26:27">
      <c r="Z117936" s="190"/>
      <c r="AA117936" s="190"/>
    </row>
    <row r="117937" spans="26:27">
      <c r="Z117937" s="190"/>
      <c r="AA117937" s="190"/>
    </row>
    <row r="117938" spans="26:27">
      <c r="Z117938" s="190"/>
      <c r="AA117938" s="190"/>
    </row>
    <row r="117939" spans="26:27">
      <c r="Z117939" s="190"/>
      <c r="AA117939" s="190"/>
    </row>
    <row r="117940" spans="26:27">
      <c r="Z117940" s="190"/>
      <c r="AA117940" s="190"/>
    </row>
    <row r="117941" spans="26:27">
      <c r="Z117941" s="190"/>
      <c r="AA117941" s="190"/>
    </row>
    <row r="117942" spans="26:27">
      <c r="Z117942" s="190"/>
      <c r="AA117942" s="190"/>
    </row>
    <row r="117943" spans="26:27">
      <c r="Z117943" s="190"/>
      <c r="AA117943" s="190"/>
    </row>
    <row r="117944" spans="26:27">
      <c r="Z117944" s="190"/>
      <c r="AA117944" s="190"/>
    </row>
    <row r="117945" spans="26:27">
      <c r="Z117945" s="190"/>
      <c r="AA117945" s="190"/>
    </row>
    <row r="117946" spans="26:27">
      <c r="Z117946" s="190"/>
      <c r="AA117946" s="190"/>
    </row>
    <row r="117947" spans="26:27">
      <c r="Z117947" s="190"/>
      <c r="AA117947" s="190"/>
    </row>
    <row r="117948" spans="26:27">
      <c r="Z117948" s="190"/>
      <c r="AA117948" s="190"/>
    </row>
    <row r="117949" spans="26:27">
      <c r="Z117949" s="190"/>
      <c r="AA117949" s="190"/>
    </row>
    <row r="117950" spans="26:27">
      <c r="Z117950" s="190"/>
      <c r="AA117950" s="190"/>
    </row>
    <row r="117951" spans="26:27">
      <c r="Z117951" s="190"/>
      <c r="AA117951" s="190"/>
    </row>
    <row r="117952" spans="26:27">
      <c r="Z117952" s="190"/>
      <c r="AA117952" s="190"/>
    </row>
    <row r="117953" spans="26:27">
      <c r="Z117953" s="190"/>
      <c r="AA117953" s="190"/>
    </row>
    <row r="117954" spans="26:27">
      <c r="Z117954" s="190"/>
      <c r="AA117954" s="190"/>
    </row>
    <row r="117955" spans="26:27">
      <c r="Z117955" s="190"/>
      <c r="AA117955" s="190"/>
    </row>
    <row r="117956" spans="26:27">
      <c r="Z117956" s="190"/>
      <c r="AA117956" s="190"/>
    </row>
    <row r="117957" spans="26:27">
      <c r="Z117957" s="190"/>
      <c r="AA117957" s="190"/>
    </row>
    <row r="117958" spans="26:27">
      <c r="Z117958" s="190"/>
      <c r="AA117958" s="190"/>
    </row>
    <row r="117959" spans="26:27">
      <c r="Z117959" s="190"/>
      <c r="AA117959" s="190"/>
    </row>
    <row r="117960" spans="26:27">
      <c r="Z117960" s="190"/>
      <c r="AA117960" s="190"/>
    </row>
    <row r="117961" spans="26:27">
      <c r="Z117961" s="190"/>
      <c r="AA117961" s="190"/>
    </row>
    <row r="117962" spans="26:27">
      <c r="Z117962" s="190"/>
      <c r="AA117962" s="190"/>
    </row>
    <row r="117963" spans="26:27">
      <c r="Z117963" s="190"/>
      <c r="AA117963" s="190"/>
    </row>
    <row r="117964" spans="26:27">
      <c r="Z117964" s="190"/>
      <c r="AA117964" s="190"/>
    </row>
    <row r="117965" spans="26:27">
      <c r="Z117965" s="190"/>
      <c r="AA117965" s="190"/>
    </row>
    <row r="117966" spans="26:27">
      <c r="Z117966" s="190"/>
      <c r="AA117966" s="190"/>
    </row>
    <row r="117967" spans="26:27">
      <c r="Z117967" s="190"/>
      <c r="AA117967" s="190"/>
    </row>
    <row r="117968" spans="26:27">
      <c r="Z117968" s="190"/>
      <c r="AA117968" s="190"/>
    </row>
    <row r="117969" spans="26:27">
      <c r="Z117969" s="190"/>
      <c r="AA117969" s="190"/>
    </row>
    <row r="117970" spans="26:27">
      <c r="Z117970" s="190"/>
      <c r="AA117970" s="190"/>
    </row>
    <row r="117971" spans="26:27">
      <c r="Z117971" s="190"/>
      <c r="AA117971" s="190"/>
    </row>
    <row r="117972" spans="26:27">
      <c r="Z117972" s="190"/>
      <c r="AA117972" s="190"/>
    </row>
    <row r="117973" spans="26:27">
      <c r="Z117973" s="190"/>
      <c r="AA117973" s="190"/>
    </row>
    <row r="117974" spans="26:27">
      <c r="Z117974" s="190"/>
      <c r="AA117974" s="190"/>
    </row>
    <row r="117975" spans="26:27">
      <c r="Z117975" s="190"/>
      <c r="AA117975" s="190"/>
    </row>
    <row r="117976" spans="26:27">
      <c r="Z117976" s="190"/>
      <c r="AA117976" s="190"/>
    </row>
    <row r="117977" spans="26:27">
      <c r="Z117977" s="190"/>
      <c r="AA117977" s="190"/>
    </row>
    <row r="117978" spans="26:27">
      <c r="Z117978" s="190"/>
      <c r="AA117978" s="190"/>
    </row>
    <row r="117979" spans="26:27">
      <c r="Z117979" s="190"/>
      <c r="AA117979" s="190"/>
    </row>
    <row r="117980" spans="26:27">
      <c r="Z117980" s="190"/>
      <c r="AA117980" s="190"/>
    </row>
    <row r="117981" spans="26:27">
      <c r="Z117981" s="190"/>
      <c r="AA117981" s="190"/>
    </row>
    <row r="117982" spans="26:27">
      <c r="Z117982" s="190"/>
      <c r="AA117982" s="190"/>
    </row>
    <row r="117983" spans="26:27">
      <c r="Z117983" s="190"/>
      <c r="AA117983" s="190"/>
    </row>
    <row r="117984" spans="26:27">
      <c r="Z117984" s="190"/>
      <c r="AA117984" s="190"/>
    </row>
    <row r="117985" spans="26:27">
      <c r="Z117985" s="190"/>
      <c r="AA117985" s="190"/>
    </row>
    <row r="117986" spans="26:27">
      <c r="Z117986" s="190"/>
      <c r="AA117986" s="190"/>
    </row>
    <row r="117987" spans="26:27">
      <c r="Z117987" s="190"/>
      <c r="AA117987" s="190"/>
    </row>
    <row r="117988" spans="26:27">
      <c r="Z117988" s="190"/>
      <c r="AA117988" s="190"/>
    </row>
    <row r="117989" spans="26:27">
      <c r="Z117989" s="190"/>
      <c r="AA117989" s="190"/>
    </row>
    <row r="117990" spans="26:27">
      <c r="Z117990" s="190"/>
      <c r="AA117990" s="190"/>
    </row>
    <row r="117991" spans="26:27">
      <c r="Z117991" s="190"/>
      <c r="AA117991" s="190"/>
    </row>
    <row r="117992" spans="26:27">
      <c r="Z117992" s="190"/>
      <c r="AA117992" s="190"/>
    </row>
    <row r="117993" spans="26:27">
      <c r="Z117993" s="190"/>
      <c r="AA117993" s="190"/>
    </row>
    <row r="117994" spans="26:27">
      <c r="Z117994" s="190"/>
      <c r="AA117994" s="190"/>
    </row>
    <row r="117995" spans="26:27">
      <c r="Z117995" s="190"/>
      <c r="AA117995" s="190"/>
    </row>
    <row r="117996" spans="26:27">
      <c r="Z117996" s="190"/>
      <c r="AA117996" s="190"/>
    </row>
    <row r="117997" spans="26:27">
      <c r="Z117997" s="190"/>
      <c r="AA117997" s="190"/>
    </row>
    <row r="117998" spans="26:27">
      <c r="Z117998" s="190"/>
      <c r="AA117998" s="190"/>
    </row>
    <row r="117999" spans="26:27">
      <c r="Z117999" s="190"/>
      <c r="AA117999" s="190"/>
    </row>
    <row r="118000" spans="26:27">
      <c r="Z118000" s="190"/>
      <c r="AA118000" s="190"/>
    </row>
    <row r="118001" spans="26:27">
      <c r="Z118001" s="190"/>
      <c r="AA118001" s="190"/>
    </row>
    <row r="118002" spans="26:27">
      <c r="Z118002" s="190"/>
      <c r="AA118002" s="190"/>
    </row>
    <row r="118003" spans="26:27">
      <c r="Z118003" s="190"/>
      <c r="AA118003" s="190"/>
    </row>
    <row r="118004" spans="26:27">
      <c r="Z118004" s="190"/>
      <c r="AA118004" s="190"/>
    </row>
    <row r="118005" spans="26:27">
      <c r="Z118005" s="190"/>
      <c r="AA118005" s="190"/>
    </row>
    <row r="118006" spans="26:27">
      <c r="Z118006" s="190"/>
      <c r="AA118006" s="190"/>
    </row>
    <row r="118007" spans="26:27">
      <c r="Z118007" s="190"/>
      <c r="AA118007" s="190"/>
    </row>
    <row r="118008" spans="26:27">
      <c r="Z118008" s="190"/>
      <c r="AA118008" s="190"/>
    </row>
    <row r="118009" spans="26:27">
      <c r="Z118009" s="190"/>
      <c r="AA118009" s="190"/>
    </row>
    <row r="118010" spans="26:27">
      <c r="Z118010" s="190"/>
      <c r="AA118010" s="190"/>
    </row>
    <row r="118011" spans="26:27">
      <c r="Z118011" s="190"/>
      <c r="AA118011" s="190"/>
    </row>
    <row r="118012" spans="26:27">
      <c r="Z118012" s="190"/>
      <c r="AA118012" s="190"/>
    </row>
    <row r="118013" spans="26:27">
      <c r="Z118013" s="190"/>
      <c r="AA118013" s="190"/>
    </row>
    <row r="118014" spans="26:27">
      <c r="Z118014" s="190"/>
      <c r="AA118014" s="190"/>
    </row>
    <row r="118015" spans="26:27">
      <c r="Z118015" s="190"/>
      <c r="AA118015" s="190"/>
    </row>
    <row r="118016" spans="26:27">
      <c r="Z118016" s="190"/>
      <c r="AA118016" s="190"/>
    </row>
    <row r="118017" spans="26:27">
      <c r="Z118017" s="190"/>
      <c r="AA118017" s="190"/>
    </row>
    <row r="118018" spans="26:27">
      <c r="Z118018" s="190"/>
      <c r="AA118018" s="190"/>
    </row>
    <row r="118019" spans="26:27">
      <c r="Z118019" s="190"/>
      <c r="AA118019" s="190"/>
    </row>
    <row r="118020" spans="26:27">
      <c r="Z118020" s="190"/>
      <c r="AA118020" s="190"/>
    </row>
    <row r="118021" spans="26:27">
      <c r="Z118021" s="190"/>
      <c r="AA118021" s="190"/>
    </row>
    <row r="118022" spans="26:27">
      <c r="Z118022" s="190"/>
      <c r="AA118022" s="190"/>
    </row>
    <row r="118023" spans="26:27">
      <c r="Z118023" s="190"/>
      <c r="AA118023" s="190"/>
    </row>
    <row r="118024" spans="26:27">
      <c r="Z118024" s="190"/>
      <c r="AA118024" s="190"/>
    </row>
    <row r="118025" spans="26:27">
      <c r="Z118025" s="190"/>
      <c r="AA118025" s="190"/>
    </row>
    <row r="118026" spans="26:27">
      <c r="Z118026" s="190"/>
      <c r="AA118026" s="190"/>
    </row>
    <row r="118027" spans="26:27">
      <c r="Z118027" s="190"/>
      <c r="AA118027" s="190"/>
    </row>
    <row r="118028" spans="26:27">
      <c r="Z118028" s="190"/>
      <c r="AA118028" s="190"/>
    </row>
    <row r="118029" spans="26:27">
      <c r="Z118029" s="190"/>
      <c r="AA118029" s="190"/>
    </row>
    <row r="118030" spans="26:27">
      <c r="Z118030" s="190"/>
      <c r="AA118030" s="190"/>
    </row>
    <row r="118031" spans="26:27">
      <c r="Z118031" s="190"/>
      <c r="AA118031" s="190"/>
    </row>
    <row r="118032" spans="26:27">
      <c r="Z118032" s="190"/>
      <c r="AA118032" s="190"/>
    </row>
    <row r="118033" spans="26:27">
      <c r="Z118033" s="190"/>
      <c r="AA118033" s="190"/>
    </row>
    <row r="118034" spans="26:27">
      <c r="Z118034" s="190"/>
      <c r="AA118034" s="190"/>
    </row>
    <row r="118035" spans="26:27">
      <c r="Z118035" s="190"/>
      <c r="AA118035" s="190"/>
    </row>
    <row r="118036" spans="26:27">
      <c r="Z118036" s="190"/>
      <c r="AA118036" s="190"/>
    </row>
    <row r="118037" spans="26:27">
      <c r="Z118037" s="190"/>
      <c r="AA118037" s="190"/>
    </row>
    <row r="118038" spans="26:27">
      <c r="Z118038" s="190"/>
      <c r="AA118038" s="190"/>
    </row>
    <row r="118039" spans="26:27">
      <c r="Z118039" s="190"/>
      <c r="AA118039" s="190"/>
    </row>
    <row r="118040" spans="26:27">
      <c r="Z118040" s="190"/>
      <c r="AA118040" s="190"/>
    </row>
    <row r="118041" spans="26:27">
      <c r="Z118041" s="190"/>
      <c r="AA118041" s="190"/>
    </row>
    <row r="118042" spans="26:27">
      <c r="Z118042" s="190"/>
      <c r="AA118042" s="190"/>
    </row>
    <row r="118043" spans="26:27">
      <c r="Z118043" s="190"/>
      <c r="AA118043" s="190"/>
    </row>
    <row r="118044" spans="26:27">
      <c r="Z118044" s="190"/>
      <c r="AA118044" s="190"/>
    </row>
    <row r="118045" spans="26:27">
      <c r="Z118045" s="190"/>
      <c r="AA118045" s="190"/>
    </row>
    <row r="118046" spans="26:27">
      <c r="Z118046" s="190"/>
      <c r="AA118046" s="190"/>
    </row>
    <row r="118047" spans="26:27">
      <c r="Z118047" s="190"/>
      <c r="AA118047" s="190"/>
    </row>
    <row r="118048" spans="26:27">
      <c r="Z118048" s="190"/>
      <c r="AA118048" s="190"/>
    </row>
    <row r="118049" spans="26:27">
      <c r="Z118049" s="190"/>
      <c r="AA118049" s="190"/>
    </row>
    <row r="118050" spans="26:27">
      <c r="Z118050" s="190"/>
      <c r="AA118050" s="190"/>
    </row>
    <row r="118051" spans="26:27">
      <c r="Z118051" s="190"/>
      <c r="AA118051" s="190"/>
    </row>
    <row r="118052" spans="26:27">
      <c r="Z118052" s="190"/>
      <c r="AA118052" s="190"/>
    </row>
    <row r="118053" spans="26:27">
      <c r="Z118053" s="190"/>
      <c r="AA118053" s="190"/>
    </row>
    <row r="118054" spans="26:27">
      <c r="Z118054" s="190"/>
      <c r="AA118054" s="190"/>
    </row>
    <row r="118055" spans="26:27">
      <c r="Z118055" s="190"/>
      <c r="AA118055" s="190"/>
    </row>
    <row r="118056" spans="26:27">
      <c r="Z118056" s="190"/>
      <c r="AA118056" s="190"/>
    </row>
    <row r="118057" spans="26:27">
      <c r="Z118057" s="190"/>
      <c r="AA118057" s="190"/>
    </row>
    <row r="118058" spans="26:27">
      <c r="Z118058" s="190"/>
      <c r="AA118058" s="190"/>
    </row>
    <row r="118059" spans="26:27">
      <c r="Z118059" s="190"/>
      <c r="AA118059" s="190"/>
    </row>
    <row r="118060" spans="26:27">
      <c r="Z118060" s="190"/>
      <c r="AA118060" s="190"/>
    </row>
    <row r="118061" spans="26:27">
      <c r="Z118061" s="190"/>
      <c r="AA118061" s="190"/>
    </row>
    <row r="118062" spans="26:27">
      <c r="Z118062" s="190"/>
      <c r="AA118062" s="190"/>
    </row>
    <row r="118063" spans="26:27">
      <c r="Z118063" s="190"/>
      <c r="AA118063" s="190"/>
    </row>
    <row r="118064" spans="26:27">
      <c r="Z118064" s="190"/>
      <c r="AA118064" s="190"/>
    </row>
    <row r="118065" spans="26:27">
      <c r="Z118065" s="190"/>
      <c r="AA118065" s="190"/>
    </row>
    <row r="118066" spans="26:27">
      <c r="Z118066" s="190"/>
      <c r="AA118066" s="190"/>
    </row>
    <row r="118067" spans="26:27">
      <c r="Z118067" s="190"/>
      <c r="AA118067" s="190"/>
    </row>
    <row r="118068" spans="26:27">
      <c r="Z118068" s="190"/>
      <c r="AA118068" s="190"/>
    </row>
    <row r="118069" spans="26:27">
      <c r="Z118069" s="190"/>
      <c r="AA118069" s="190"/>
    </row>
    <row r="118070" spans="26:27">
      <c r="Z118070" s="190"/>
      <c r="AA118070" s="190"/>
    </row>
    <row r="118071" spans="26:27">
      <c r="Z118071" s="190"/>
      <c r="AA118071" s="190"/>
    </row>
    <row r="118072" spans="26:27">
      <c r="Z118072" s="190"/>
      <c r="AA118072" s="190"/>
    </row>
    <row r="118073" spans="26:27">
      <c r="Z118073" s="190"/>
      <c r="AA118073" s="190"/>
    </row>
    <row r="118074" spans="26:27">
      <c r="Z118074" s="190"/>
      <c r="AA118074" s="190"/>
    </row>
    <row r="118075" spans="26:27">
      <c r="Z118075" s="190"/>
      <c r="AA118075" s="190"/>
    </row>
    <row r="118076" spans="26:27">
      <c r="Z118076" s="190"/>
      <c r="AA118076" s="190"/>
    </row>
    <row r="118077" spans="26:27">
      <c r="Z118077" s="190"/>
      <c r="AA118077" s="190"/>
    </row>
    <row r="118078" spans="26:27">
      <c r="Z118078" s="190"/>
      <c r="AA118078" s="190"/>
    </row>
    <row r="118079" spans="26:27">
      <c r="Z118079" s="190"/>
      <c r="AA118079" s="190"/>
    </row>
    <row r="118080" spans="26:27">
      <c r="Z118080" s="190"/>
      <c r="AA118080" s="190"/>
    </row>
    <row r="118081" spans="26:27">
      <c r="Z118081" s="190"/>
      <c r="AA118081" s="190"/>
    </row>
    <row r="118082" spans="26:27">
      <c r="Z118082" s="190"/>
      <c r="AA118082" s="190"/>
    </row>
    <row r="118083" spans="26:27">
      <c r="Z118083" s="190"/>
      <c r="AA118083" s="190"/>
    </row>
    <row r="118084" spans="26:27">
      <c r="Z118084" s="190"/>
      <c r="AA118084" s="190"/>
    </row>
    <row r="118085" spans="26:27">
      <c r="Z118085" s="190"/>
      <c r="AA118085" s="190"/>
    </row>
    <row r="118086" spans="26:27">
      <c r="Z118086" s="190"/>
      <c r="AA118086" s="190"/>
    </row>
    <row r="118087" spans="26:27">
      <c r="Z118087" s="190"/>
      <c r="AA118087" s="190"/>
    </row>
    <row r="118088" spans="26:27">
      <c r="Z118088" s="190"/>
      <c r="AA118088" s="190"/>
    </row>
    <row r="118089" spans="26:27">
      <c r="Z118089" s="190"/>
      <c r="AA118089" s="190"/>
    </row>
    <row r="118090" spans="26:27">
      <c r="Z118090" s="190"/>
      <c r="AA118090" s="190"/>
    </row>
    <row r="118091" spans="26:27">
      <c r="Z118091" s="190"/>
      <c r="AA118091" s="190"/>
    </row>
    <row r="118092" spans="26:27">
      <c r="Z118092" s="190"/>
      <c r="AA118092" s="190"/>
    </row>
    <row r="118093" spans="26:27">
      <c r="Z118093" s="190"/>
      <c r="AA118093" s="190"/>
    </row>
    <row r="118094" spans="26:27">
      <c r="Z118094" s="190"/>
      <c r="AA118094" s="190"/>
    </row>
    <row r="118095" spans="26:27">
      <c r="Z118095" s="190"/>
      <c r="AA118095" s="190"/>
    </row>
    <row r="118096" spans="26:27">
      <c r="Z118096" s="190"/>
      <c r="AA118096" s="190"/>
    </row>
    <row r="118097" spans="26:27">
      <c r="Z118097" s="190"/>
      <c r="AA118097" s="190"/>
    </row>
    <row r="118098" spans="26:27">
      <c r="Z118098" s="190"/>
      <c r="AA118098" s="190"/>
    </row>
    <row r="118099" spans="26:27">
      <c r="Z118099" s="190"/>
      <c r="AA118099" s="190"/>
    </row>
    <row r="118100" spans="26:27">
      <c r="Z118100" s="190"/>
      <c r="AA118100" s="190"/>
    </row>
    <row r="118101" spans="26:27">
      <c r="Z118101" s="190"/>
      <c r="AA118101" s="190"/>
    </row>
    <row r="118102" spans="26:27">
      <c r="Z118102" s="190"/>
      <c r="AA118102" s="190"/>
    </row>
    <row r="118103" spans="26:27">
      <c r="Z118103" s="190"/>
      <c r="AA118103" s="190"/>
    </row>
    <row r="118104" spans="26:27">
      <c r="Z118104" s="190"/>
      <c r="AA118104" s="190"/>
    </row>
    <row r="118105" spans="26:27">
      <c r="Z118105" s="190"/>
      <c r="AA118105" s="190"/>
    </row>
    <row r="118106" spans="26:27">
      <c r="Z118106" s="190"/>
      <c r="AA118106" s="190"/>
    </row>
    <row r="118107" spans="26:27">
      <c r="Z118107" s="190"/>
      <c r="AA118107" s="190"/>
    </row>
    <row r="118108" spans="26:27">
      <c r="Z118108" s="190"/>
      <c r="AA118108" s="190"/>
    </row>
    <row r="118109" spans="26:27">
      <c r="Z118109" s="190"/>
      <c r="AA118109" s="190"/>
    </row>
    <row r="118110" spans="26:27">
      <c r="Z118110" s="190"/>
      <c r="AA118110" s="190"/>
    </row>
    <row r="118111" spans="26:27">
      <c r="Z118111" s="190"/>
      <c r="AA118111" s="190"/>
    </row>
    <row r="118112" spans="26:27">
      <c r="Z118112" s="190"/>
      <c r="AA118112" s="190"/>
    </row>
    <row r="118113" spans="26:27">
      <c r="Z118113" s="190"/>
      <c r="AA118113" s="190"/>
    </row>
    <row r="118114" spans="26:27">
      <c r="Z118114" s="190"/>
      <c r="AA118114" s="190"/>
    </row>
    <row r="118115" spans="26:27">
      <c r="Z118115" s="190"/>
      <c r="AA118115" s="190"/>
    </row>
    <row r="118116" spans="26:27">
      <c r="Z118116" s="190"/>
      <c r="AA118116" s="190"/>
    </row>
    <row r="118117" spans="26:27">
      <c r="Z118117" s="190"/>
      <c r="AA118117" s="190"/>
    </row>
    <row r="118118" spans="26:27">
      <c r="Z118118" s="190"/>
      <c r="AA118118" s="190"/>
    </row>
    <row r="118119" spans="26:27">
      <c r="Z118119" s="190"/>
      <c r="AA118119" s="190"/>
    </row>
    <row r="118120" spans="26:27">
      <c r="Z118120" s="190"/>
      <c r="AA118120" s="190"/>
    </row>
    <row r="118121" spans="26:27">
      <c r="Z118121" s="190"/>
      <c r="AA118121" s="190"/>
    </row>
    <row r="118122" spans="26:27">
      <c r="Z118122" s="190"/>
      <c r="AA118122" s="190"/>
    </row>
    <row r="118123" spans="26:27">
      <c r="Z118123" s="190"/>
      <c r="AA118123" s="190"/>
    </row>
    <row r="118124" spans="26:27">
      <c r="Z118124" s="190"/>
      <c r="AA118124" s="190"/>
    </row>
    <row r="118125" spans="26:27">
      <c r="Z118125" s="190"/>
      <c r="AA118125" s="190"/>
    </row>
    <row r="118126" spans="26:27">
      <c r="Z118126" s="190"/>
      <c r="AA118126" s="190"/>
    </row>
    <row r="118127" spans="26:27">
      <c r="Z118127" s="190"/>
      <c r="AA118127" s="190"/>
    </row>
    <row r="118128" spans="26:27">
      <c r="Z118128" s="190"/>
      <c r="AA118128" s="190"/>
    </row>
    <row r="118129" spans="26:27">
      <c r="Z118129" s="190"/>
      <c r="AA118129" s="190"/>
    </row>
    <row r="118130" spans="26:27">
      <c r="Z118130" s="190"/>
      <c r="AA118130" s="190"/>
    </row>
    <row r="118131" spans="26:27">
      <c r="Z118131" s="190"/>
      <c r="AA118131" s="190"/>
    </row>
    <row r="118132" spans="26:27">
      <c r="Z118132" s="190"/>
      <c r="AA118132" s="190"/>
    </row>
    <row r="118133" spans="26:27">
      <c r="Z118133" s="190"/>
      <c r="AA118133" s="190"/>
    </row>
    <row r="118134" spans="26:27">
      <c r="Z118134" s="190"/>
      <c r="AA118134" s="190"/>
    </row>
    <row r="118135" spans="26:27">
      <c r="Z118135" s="190"/>
      <c r="AA118135" s="190"/>
    </row>
    <row r="118136" spans="26:27">
      <c r="Z118136" s="190"/>
      <c r="AA118136" s="190"/>
    </row>
    <row r="118137" spans="26:27">
      <c r="Z118137" s="190"/>
      <c r="AA118137" s="190"/>
    </row>
    <row r="118138" spans="26:27">
      <c r="Z118138" s="190"/>
      <c r="AA118138" s="190"/>
    </row>
    <row r="118139" spans="26:27">
      <c r="Z118139" s="190"/>
      <c r="AA118139" s="190"/>
    </row>
    <row r="118140" spans="26:27">
      <c r="Z118140" s="190"/>
      <c r="AA118140" s="190"/>
    </row>
    <row r="118141" spans="26:27">
      <c r="Z118141" s="190"/>
      <c r="AA118141" s="190"/>
    </row>
    <row r="118142" spans="26:27">
      <c r="Z118142" s="190"/>
      <c r="AA118142" s="190"/>
    </row>
    <row r="118143" spans="26:27">
      <c r="Z118143" s="190"/>
      <c r="AA118143" s="190"/>
    </row>
    <row r="118144" spans="26:27">
      <c r="Z118144" s="190"/>
      <c r="AA118144" s="190"/>
    </row>
    <row r="118145" spans="26:27">
      <c r="Z118145" s="190"/>
      <c r="AA118145" s="190"/>
    </row>
    <row r="118146" spans="26:27">
      <c r="Z118146" s="190"/>
      <c r="AA118146" s="190"/>
    </row>
    <row r="118147" spans="26:27">
      <c r="Z118147" s="190"/>
      <c r="AA118147" s="190"/>
    </row>
    <row r="118148" spans="26:27">
      <c r="Z118148" s="190"/>
      <c r="AA118148" s="190"/>
    </row>
    <row r="118149" spans="26:27">
      <c r="Z118149" s="190"/>
      <c r="AA118149" s="190"/>
    </row>
    <row r="118150" spans="26:27">
      <c r="Z118150" s="190"/>
      <c r="AA118150" s="190"/>
    </row>
    <row r="118151" spans="26:27">
      <c r="Z118151" s="190"/>
      <c r="AA118151" s="190"/>
    </row>
    <row r="118152" spans="26:27">
      <c r="Z118152" s="190"/>
      <c r="AA118152" s="190"/>
    </row>
    <row r="118153" spans="26:27">
      <c r="Z118153" s="190"/>
      <c r="AA118153" s="190"/>
    </row>
    <row r="118154" spans="26:27">
      <c r="Z118154" s="190"/>
      <c r="AA118154" s="190"/>
    </row>
    <row r="118155" spans="26:27">
      <c r="Z118155" s="190"/>
      <c r="AA118155" s="190"/>
    </row>
    <row r="118156" spans="26:27">
      <c r="Z118156" s="190"/>
      <c r="AA118156" s="190"/>
    </row>
    <row r="118157" spans="26:27">
      <c r="Z118157" s="190"/>
      <c r="AA118157" s="190"/>
    </row>
    <row r="118158" spans="26:27">
      <c r="Z118158" s="190"/>
      <c r="AA118158" s="190"/>
    </row>
    <row r="118159" spans="26:27">
      <c r="Z118159" s="190"/>
      <c r="AA118159" s="190"/>
    </row>
    <row r="118160" spans="26:27">
      <c r="Z118160" s="190"/>
      <c r="AA118160" s="190"/>
    </row>
    <row r="118161" spans="26:27">
      <c r="Z118161" s="190"/>
      <c r="AA118161" s="190"/>
    </row>
    <row r="118162" spans="26:27">
      <c r="Z118162" s="190"/>
      <c r="AA118162" s="190"/>
    </row>
    <row r="118163" spans="26:27">
      <c r="Z118163" s="190"/>
      <c r="AA118163" s="190"/>
    </row>
    <row r="118164" spans="26:27">
      <c r="Z118164" s="190"/>
      <c r="AA118164" s="190"/>
    </row>
    <row r="118165" spans="26:27">
      <c r="Z118165" s="190"/>
      <c r="AA118165" s="190"/>
    </row>
    <row r="118166" spans="26:27">
      <c r="Z118166" s="190"/>
      <c r="AA118166" s="190"/>
    </row>
    <row r="118167" spans="26:27">
      <c r="Z118167" s="190"/>
      <c r="AA118167" s="190"/>
    </row>
    <row r="118168" spans="26:27">
      <c r="Z118168" s="190"/>
      <c r="AA118168" s="190"/>
    </row>
    <row r="118169" spans="26:27">
      <c r="Z118169" s="190"/>
      <c r="AA118169" s="190"/>
    </row>
    <row r="118170" spans="26:27">
      <c r="Z118170" s="190"/>
      <c r="AA118170" s="190"/>
    </row>
    <row r="118171" spans="26:27">
      <c r="Z118171" s="190"/>
      <c r="AA118171" s="190"/>
    </row>
    <row r="118172" spans="26:27">
      <c r="Z118172" s="190"/>
      <c r="AA118172" s="190"/>
    </row>
    <row r="118173" spans="26:27">
      <c r="Z118173" s="190"/>
      <c r="AA118173" s="190"/>
    </row>
    <row r="118174" spans="26:27">
      <c r="Z118174" s="190"/>
      <c r="AA118174" s="190"/>
    </row>
    <row r="118175" spans="26:27">
      <c r="Z118175" s="190"/>
      <c r="AA118175" s="190"/>
    </row>
    <row r="118176" spans="26:27">
      <c r="Z118176" s="190"/>
      <c r="AA118176" s="190"/>
    </row>
    <row r="118177" spans="26:27">
      <c r="Z118177" s="190"/>
      <c r="AA118177" s="190"/>
    </row>
    <row r="118178" spans="26:27">
      <c r="Z118178" s="190"/>
      <c r="AA118178" s="190"/>
    </row>
    <row r="118179" spans="26:27">
      <c r="Z118179" s="190"/>
      <c r="AA118179" s="190"/>
    </row>
    <row r="118180" spans="26:27">
      <c r="Z118180" s="190"/>
      <c r="AA118180" s="190"/>
    </row>
    <row r="118181" spans="26:27">
      <c r="Z118181" s="190"/>
      <c r="AA118181" s="190"/>
    </row>
    <row r="118182" spans="26:27">
      <c r="Z118182" s="190"/>
      <c r="AA118182" s="190"/>
    </row>
    <row r="118183" spans="26:27">
      <c r="Z118183" s="190"/>
      <c r="AA118183" s="190"/>
    </row>
    <row r="118184" spans="26:27">
      <c r="Z118184" s="190"/>
      <c r="AA118184" s="190"/>
    </row>
    <row r="118185" spans="26:27">
      <c r="Z118185" s="190"/>
      <c r="AA118185" s="190"/>
    </row>
    <row r="118186" spans="26:27">
      <c r="Z118186" s="190"/>
      <c r="AA118186" s="190"/>
    </row>
    <row r="118187" spans="26:27">
      <c r="Z118187" s="190"/>
      <c r="AA118187" s="190"/>
    </row>
    <row r="118188" spans="26:27">
      <c r="Z118188" s="190"/>
      <c r="AA118188" s="190"/>
    </row>
    <row r="118189" spans="26:27">
      <c r="Z118189" s="190"/>
      <c r="AA118189" s="190"/>
    </row>
    <row r="118190" spans="26:27">
      <c r="Z118190" s="190"/>
      <c r="AA118190" s="190"/>
    </row>
    <row r="118191" spans="26:27">
      <c r="Z118191" s="190"/>
      <c r="AA118191" s="190"/>
    </row>
    <row r="118192" spans="26:27">
      <c r="Z118192" s="190"/>
      <c r="AA118192" s="190"/>
    </row>
    <row r="118193" spans="26:27">
      <c r="Z118193" s="190"/>
      <c r="AA118193" s="190"/>
    </row>
    <row r="118194" spans="26:27">
      <c r="Z118194" s="190"/>
      <c r="AA118194" s="190"/>
    </row>
    <row r="118195" spans="26:27">
      <c r="Z118195" s="190"/>
      <c r="AA118195" s="190"/>
    </row>
    <row r="118196" spans="26:27">
      <c r="Z118196" s="190"/>
      <c r="AA118196" s="190"/>
    </row>
    <row r="118197" spans="26:27">
      <c r="Z118197" s="190"/>
      <c r="AA118197" s="190"/>
    </row>
    <row r="118198" spans="26:27">
      <c r="Z118198" s="190"/>
      <c r="AA118198" s="190"/>
    </row>
    <row r="118199" spans="26:27">
      <c r="Z118199" s="190"/>
      <c r="AA118199" s="190"/>
    </row>
    <row r="118200" spans="26:27">
      <c r="Z118200" s="190"/>
      <c r="AA118200" s="190"/>
    </row>
    <row r="118201" spans="26:27">
      <c r="Z118201" s="190"/>
      <c r="AA118201" s="190"/>
    </row>
    <row r="118202" spans="26:27">
      <c r="Z118202" s="190"/>
      <c r="AA118202" s="190"/>
    </row>
    <row r="118203" spans="26:27">
      <c r="Z118203" s="190"/>
      <c r="AA118203" s="190"/>
    </row>
    <row r="118204" spans="26:27">
      <c r="Z118204" s="190"/>
      <c r="AA118204" s="190"/>
    </row>
    <row r="118205" spans="26:27">
      <c r="Z118205" s="190"/>
      <c r="AA118205" s="190"/>
    </row>
    <row r="118206" spans="26:27">
      <c r="Z118206" s="190"/>
      <c r="AA118206" s="190"/>
    </row>
    <row r="118207" spans="26:27">
      <c r="Z118207" s="190"/>
      <c r="AA118207" s="190"/>
    </row>
    <row r="118208" spans="26:27">
      <c r="Z118208" s="190"/>
      <c r="AA118208" s="190"/>
    </row>
    <row r="118209" spans="26:27">
      <c r="Z118209" s="190"/>
      <c r="AA118209" s="190"/>
    </row>
    <row r="118210" spans="26:27">
      <c r="Z118210" s="190"/>
      <c r="AA118210" s="190"/>
    </row>
    <row r="118211" spans="26:27">
      <c r="Z118211" s="190"/>
      <c r="AA118211" s="190"/>
    </row>
    <row r="118212" spans="26:27">
      <c r="Z118212" s="190"/>
      <c r="AA118212" s="190"/>
    </row>
    <row r="118213" spans="26:27">
      <c r="Z118213" s="190"/>
      <c r="AA118213" s="190"/>
    </row>
    <row r="118214" spans="26:27">
      <c r="Z118214" s="190"/>
      <c r="AA118214" s="190"/>
    </row>
    <row r="118215" spans="26:27">
      <c r="Z118215" s="190"/>
      <c r="AA118215" s="190"/>
    </row>
    <row r="118216" spans="26:27">
      <c r="Z118216" s="190"/>
      <c r="AA118216" s="190"/>
    </row>
    <row r="118217" spans="26:27">
      <c r="Z118217" s="190"/>
      <c r="AA118217" s="190"/>
    </row>
    <row r="118218" spans="26:27">
      <c r="Z118218" s="190"/>
      <c r="AA118218" s="190"/>
    </row>
    <row r="118219" spans="26:27">
      <c r="Z118219" s="190"/>
      <c r="AA118219" s="190"/>
    </row>
    <row r="118220" spans="26:27">
      <c r="Z118220" s="190"/>
      <c r="AA118220" s="190"/>
    </row>
    <row r="118221" spans="26:27">
      <c r="Z118221" s="190"/>
      <c r="AA118221" s="190"/>
    </row>
    <row r="118222" spans="26:27">
      <c r="Z118222" s="190"/>
      <c r="AA118222" s="190"/>
    </row>
    <row r="118223" spans="26:27">
      <c r="Z118223" s="190"/>
      <c r="AA118223" s="190"/>
    </row>
    <row r="118224" spans="26:27">
      <c r="Z118224" s="190"/>
      <c r="AA118224" s="190"/>
    </row>
    <row r="118225" spans="26:27">
      <c r="Z118225" s="190"/>
      <c r="AA118225" s="190"/>
    </row>
    <row r="118226" spans="26:27">
      <c r="Z118226" s="190"/>
      <c r="AA118226" s="190"/>
    </row>
    <row r="118227" spans="26:27">
      <c r="Z118227" s="190"/>
      <c r="AA118227" s="190"/>
    </row>
    <row r="118228" spans="26:27">
      <c r="Z118228" s="190"/>
      <c r="AA118228" s="190"/>
    </row>
    <row r="118229" spans="26:27">
      <c r="Z118229" s="190"/>
      <c r="AA118229" s="190"/>
    </row>
    <row r="118230" spans="26:27">
      <c r="Z118230" s="190"/>
      <c r="AA118230" s="190"/>
    </row>
    <row r="118231" spans="26:27">
      <c r="Z118231" s="190"/>
      <c r="AA118231" s="190"/>
    </row>
    <row r="118232" spans="26:27">
      <c r="Z118232" s="190"/>
      <c r="AA118232" s="190"/>
    </row>
    <row r="118233" spans="26:27">
      <c r="Z118233" s="190"/>
      <c r="AA118233" s="190"/>
    </row>
    <row r="118234" spans="26:27">
      <c r="Z118234" s="190"/>
      <c r="AA118234" s="190"/>
    </row>
    <row r="118235" spans="26:27">
      <c r="Z118235" s="190"/>
      <c r="AA118235" s="190"/>
    </row>
    <row r="118236" spans="26:27">
      <c r="Z118236" s="190"/>
      <c r="AA118236" s="190"/>
    </row>
    <row r="118237" spans="26:27">
      <c r="Z118237" s="190"/>
      <c r="AA118237" s="190"/>
    </row>
    <row r="118238" spans="26:27">
      <c r="Z118238" s="190"/>
      <c r="AA118238" s="190"/>
    </row>
    <row r="118239" spans="26:27">
      <c r="Z118239" s="190"/>
      <c r="AA118239" s="190"/>
    </row>
    <row r="118240" spans="26:27">
      <c r="Z118240" s="190"/>
      <c r="AA118240" s="190"/>
    </row>
    <row r="118241" spans="26:27">
      <c r="Z118241" s="190"/>
      <c r="AA118241" s="190"/>
    </row>
    <row r="118242" spans="26:27">
      <c r="Z118242" s="190"/>
      <c r="AA118242" s="190"/>
    </row>
    <row r="118243" spans="26:27">
      <c r="Z118243" s="190"/>
      <c r="AA118243" s="190"/>
    </row>
    <row r="118244" spans="26:27">
      <c r="Z118244" s="190"/>
      <c r="AA118244" s="190"/>
    </row>
    <row r="118245" spans="26:27">
      <c r="Z118245" s="190"/>
      <c r="AA118245" s="190"/>
    </row>
    <row r="118246" spans="26:27">
      <c r="Z118246" s="190"/>
      <c r="AA118246" s="190"/>
    </row>
    <row r="118247" spans="26:27">
      <c r="Z118247" s="190"/>
      <c r="AA118247" s="190"/>
    </row>
    <row r="118248" spans="26:27">
      <c r="Z118248" s="190"/>
      <c r="AA118248" s="190"/>
    </row>
    <row r="118249" spans="26:27">
      <c r="Z118249" s="190"/>
      <c r="AA118249" s="190"/>
    </row>
    <row r="118250" spans="26:27">
      <c r="Z118250" s="190"/>
      <c r="AA118250" s="190"/>
    </row>
    <row r="118251" spans="26:27">
      <c r="Z118251" s="190"/>
      <c r="AA118251" s="190"/>
    </row>
    <row r="118252" spans="26:27">
      <c r="Z118252" s="190"/>
      <c r="AA118252" s="190"/>
    </row>
    <row r="118253" spans="26:27">
      <c r="Z118253" s="190"/>
      <c r="AA118253" s="190"/>
    </row>
    <row r="118254" spans="26:27">
      <c r="Z118254" s="190"/>
      <c r="AA118254" s="190"/>
    </row>
    <row r="118255" spans="26:27">
      <c r="Z118255" s="190"/>
      <c r="AA118255" s="190"/>
    </row>
    <row r="118256" spans="26:27">
      <c r="Z118256" s="190"/>
      <c r="AA118256" s="190"/>
    </row>
    <row r="118257" spans="26:27">
      <c r="Z118257" s="190"/>
      <c r="AA118257" s="190"/>
    </row>
    <row r="118258" spans="26:27">
      <c r="Z118258" s="190"/>
      <c r="AA118258" s="190"/>
    </row>
    <row r="118259" spans="26:27">
      <c r="Z118259" s="190"/>
      <c r="AA118259" s="190"/>
    </row>
    <row r="118260" spans="26:27">
      <c r="Z118260" s="190"/>
      <c r="AA118260" s="190"/>
    </row>
    <row r="118261" spans="26:27">
      <c r="Z118261" s="190"/>
      <c r="AA118261" s="190"/>
    </row>
    <row r="118262" spans="26:27">
      <c r="Z118262" s="190"/>
      <c r="AA118262" s="190"/>
    </row>
    <row r="118263" spans="26:27">
      <c r="Z118263" s="190"/>
      <c r="AA118263" s="190"/>
    </row>
    <row r="118264" spans="26:27">
      <c r="Z118264" s="190"/>
      <c r="AA118264" s="190"/>
    </row>
    <row r="118265" spans="26:27">
      <c r="Z118265" s="190"/>
      <c r="AA118265" s="190"/>
    </row>
    <row r="118266" spans="26:27">
      <c r="Z118266" s="190"/>
      <c r="AA118266" s="190"/>
    </row>
    <row r="118267" spans="26:27">
      <c r="Z118267" s="190"/>
      <c r="AA118267" s="190"/>
    </row>
    <row r="118268" spans="26:27">
      <c r="Z118268" s="190"/>
      <c r="AA118268" s="190"/>
    </row>
    <row r="118269" spans="26:27">
      <c r="Z118269" s="190"/>
      <c r="AA118269" s="190"/>
    </row>
    <row r="118270" spans="26:27">
      <c r="Z118270" s="190"/>
      <c r="AA118270" s="190"/>
    </row>
    <row r="118271" spans="26:27">
      <c r="Z118271" s="190"/>
      <c r="AA118271" s="190"/>
    </row>
    <row r="118272" spans="26:27">
      <c r="Z118272" s="190"/>
      <c r="AA118272" s="190"/>
    </row>
    <row r="118273" spans="26:27">
      <c r="Z118273" s="190"/>
      <c r="AA118273" s="190"/>
    </row>
    <row r="118274" spans="26:27">
      <c r="Z118274" s="190"/>
      <c r="AA118274" s="190"/>
    </row>
    <row r="118275" spans="26:27">
      <c r="Z118275" s="190"/>
      <c r="AA118275" s="190"/>
    </row>
    <row r="118276" spans="26:27">
      <c r="Z118276" s="190"/>
      <c r="AA118276" s="190"/>
    </row>
    <row r="118277" spans="26:27">
      <c r="Z118277" s="190"/>
      <c r="AA118277" s="190"/>
    </row>
    <row r="118278" spans="26:27">
      <c r="Z118278" s="190"/>
      <c r="AA118278" s="190"/>
    </row>
    <row r="118279" spans="26:27">
      <c r="Z118279" s="190"/>
      <c r="AA118279" s="190"/>
    </row>
    <row r="118280" spans="26:27">
      <c r="Z118280" s="190"/>
      <c r="AA118280" s="190"/>
    </row>
    <row r="118281" spans="26:27">
      <c r="Z118281" s="190"/>
      <c r="AA118281" s="190"/>
    </row>
    <row r="118282" spans="26:27">
      <c r="Z118282" s="190"/>
      <c r="AA118282" s="190"/>
    </row>
    <row r="118283" spans="26:27">
      <c r="Z118283" s="190"/>
      <c r="AA118283" s="190"/>
    </row>
    <row r="118284" spans="26:27">
      <c r="Z118284" s="190"/>
      <c r="AA118284" s="190"/>
    </row>
    <row r="118285" spans="26:27">
      <c r="Z118285" s="190"/>
      <c r="AA118285" s="190"/>
    </row>
    <row r="118286" spans="26:27">
      <c r="Z118286" s="190"/>
      <c r="AA118286" s="190"/>
    </row>
    <row r="118287" spans="26:27">
      <c r="Z118287" s="190"/>
      <c r="AA118287" s="190"/>
    </row>
    <row r="118288" spans="26:27">
      <c r="Z118288" s="190"/>
      <c r="AA118288" s="190"/>
    </row>
    <row r="118289" spans="26:27">
      <c r="Z118289" s="190"/>
      <c r="AA118289" s="190"/>
    </row>
    <row r="118290" spans="26:27">
      <c r="Z118290" s="190"/>
      <c r="AA118290" s="190"/>
    </row>
    <row r="118291" spans="26:27">
      <c r="Z118291" s="190"/>
      <c r="AA118291" s="190"/>
    </row>
    <row r="118292" spans="26:27">
      <c r="Z118292" s="190"/>
      <c r="AA118292" s="190"/>
    </row>
    <row r="118293" spans="26:27">
      <c r="Z118293" s="190"/>
      <c r="AA118293" s="190"/>
    </row>
    <row r="118294" spans="26:27">
      <c r="Z118294" s="190"/>
      <c r="AA118294" s="190"/>
    </row>
    <row r="118295" spans="26:27">
      <c r="Z118295" s="190"/>
      <c r="AA118295" s="190"/>
    </row>
    <row r="118296" spans="26:27">
      <c r="Z118296" s="190"/>
      <c r="AA118296" s="190"/>
    </row>
    <row r="118297" spans="26:27">
      <c r="Z118297" s="190"/>
      <c r="AA118297" s="190"/>
    </row>
    <row r="118298" spans="26:27">
      <c r="Z118298" s="190"/>
      <c r="AA118298" s="190"/>
    </row>
    <row r="118299" spans="26:27">
      <c r="Z118299" s="190"/>
      <c r="AA118299" s="190"/>
    </row>
    <row r="118300" spans="26:27">
      <c r="Z118300" s="190"/>
      <c r="AA118300" s="190"/>
    </row>
    <row r="118301" spans="26:27">
      <c r="Z118301" s="190"/>
      <c r="AA118301" s="190"/>
    </row>
    <row r="118302" spans="26:27">
      <c r="Z118302" s="190"/>
      <c r="AA118302" s="190"/>
    </row>
    <row r="118303" spans="26:27">
      <c r="Z118303" s="190"/>
      <c r="AA118303" s="190"/>
    </row>
    <row r="118304" spans="26:27">
      <c r="Z118304" s="190"/>
      <c r="AA118304" s="190"/>
    </row>
    <row r="118305" spans="26:27">
      <c r="Z118305" s="190"/>
      <c r="AA118305" s="190"/>
    </row>
    <row r="118306" spans="26:27">
      <c r="Z118306" s="190"/>
      <c r="AA118306" s="190"/>
    </row>
    <row r="118307" spans="26:27">
      <c r="Z118307" s="190"/>
      <c r="AA118307" s="190"/>
    </row>
    <row r="118308" spans="26:27">
      <c r="Z118308" s="190"/>
      <c r="AA118308" s="190"/>
    </row>
    <row r="118309" spans="26:27">
      <c r="Z118309" s="190"/>
      <c r="AA118309" s="190"/>
    </row>
    <row r="118310" spans="26:27">
      <c r="Z118310" s="190"/>
      <c r="AA118310" s="190"/>
    </row>
    <row r="118311" spans="26:27">
      <c r="Z118311" s="190"/>
      <c r="AA118311" s="190"/>
    </row>
    <row r="118312" spans="26:27">
      <c r="Z118312" s="190"/>
      <c r="AA118312" s="190"/>
    </row>
    <row r="118313" spans="26:27">
      <c r="Z118313" s="190"/>
      <c r="AA118313" s="190"/>
    </row>
    <row r="118314" spans="26:27">
      <c r="Z118314" s="190"/>
      <c r="AA118314" s="190"/>
    </row>
    <row r="118315" spans="26:27">
      <c r="Z118315" s="190"/>
      <c r="AA118315" s="190"/>
    </row>
    <row r="118316" spans="26:27">
      <c r="Z118316" s="190"/>
      <c r="AA118316" s="190"/>
    </row>
    <row r="118317" spans="26:27">
      <c r="Z118317" s="190"/>
      <c r="AA118317" s="190"/>
    </row>
    <row r="118318" spans="26:27">
      <c r="Z118318" s="190"/>
      <c r="AA118318" s="190"/>
    </row>
    <row r="118319" spans="26:27">
      <c r="Z118319" s="190"/>
      <c r="AA118319" s="190"/>
    </row>
    <row r="118320" spans="26:27">
      <c r="Z118320" s="190"/>
      <c r="AA118320" s="190"/>
    </row>
    <row r="118321" spans="26:27">
      <c r="Z118321" s="190"/>
      <c r="AA118321" s="190"/>
    </row>
    <row r="118322" spans="26:27">
      <c r="Z118322" s="190"/>
      <c r="AA118322" s="190"/>
    </row>
    <row r="118323" spans="26:27">
      <c r="Z118323" s="190"/>
      <c r="AA118323" s="190"/>
    </row>
    <row r="118324" spans="26:27">
      <c r="Z118324" s="190"/>
      <c r="AA118324" s="190"/>
    </row>
    <row r="118325" spans="26:27">
      <c r="Z118325" s="190"/>
      <c r="AA118325" s="190"/>
    </row>
    <row r="118326" spans="26:27">
      <c r="Z118326" s="190"/>
      <c r="AA118326" s="190"/>
    </row>
    <row r="118327" spans="26:27">
      <c r="Z118327" s="190"/>
      <c r="AA118327" s="190"/>
    </row>
    <row r="118328" spans="26:27">
      <c r="Z118328" s="190"/>
      <c r="AA118328" s="190"/>
    </row>
    <row r="118329" spans="26:27">
      <c r="Z118329" s="190"/>
      <c r="AA118329" s="190"/>
    </row>
    <row r="118330" spans="26:27">
      <c r="Z118330" s="190"/>
      <c r="AA118330" s="190"/>
    </row>
    <row r="118331" spans="26:27">
      <c r="Z118331" s="190"/>
      <c r="AA118331" s="190"/>
    </row>
    <row r="118332" spans="26:27">
      <c r="Z118332" s="190"/>
      <c r="AA118332" s="190"/>
    </row>
    <row r="118333" spans="26:27">
      <c r="Z118333" s="190"/>
      <c r="AA118333" s="190"/>
    </row>
    <row r="118334" spans="26:27">
      <c r="Z118334" s="190"/>
      <c r="AA118334" s="190"/>
    </row>
    <row r="118335" spans="26:27">
      <c r="Z118335" s="190"/>
      <c r="AA118335" s="190"/>
    </row>
    <row r="118336" spans="26:27">
      <c r="Z118336" s="190"/>
      <c r="AA118336" s="190"/>
    </row>
    <row r="118337" spans="26:27">
      <c r="Z118337" s="190"/>
      <c r="AA118337" s="190"/>
    </row>
    <row r="118338" spans="26:27">
      <c r="Z118338" s="190"/>
      <c r="AA118338" s="190"/>
    </row>
    <row r="118339" spans="26:27">
      <c r="Z118339" s="190"/>
      <c r="AA118339" s="190"/>
    </row>
    <row r="118340" spans="26:27">
      <c r="Z118340" s="190"/>
      <c r="AA118340" s="190"/>
    </row>
    <row r="118341" spans="26:27">
      <c r="Z118341" s="190"/>
      <c r="AA118341" s="190"/>
    </row>
    <row r="118342" spans="26:27">
      <c r="Z118342" s="190"/>
      <c r="AA118342" s="190"/>
    </row>
    <row r="118343" spans="26:27">
      <c r="Z118343" s="190"/>
      <c r="AA118343" s="190"/>
    </row>
    <row r="118344" spans="26:27">
      <c r="Z118344" s="190"/>
      <c r="AA118344" s="190"/>
    </row>
    <row r="118345" spans="26:27">
      <c r="Z118345" s="190"/>
      <c r="AA118345" s="190"/>
    </row>
    <row r="118346" spans="26:27">
      <c r="Z118346" s="190"/>
      <c r="AA118346" s="190"/>
    </row>
    <row r="118347" spans="26:27">
      <c r="Z118347" s="190"/>
      <c r="AA118347" s="190"/>
    </row>
    <row r="118348" spans="26:27">
      <c r="Z118348" s="190"/>
      <c r="AA118348" s="190"/>
    </row>
    <row r="118349" spans="26:27">
      <c r="Z118349" s="190"/>
      <c r="AA118349" s="190"/>
    </row>
    <row r="118350" spans="26:27">
      <c r="Z118350" s="190"/>
      <c r="AA118350" s="190"/>
    </row>
    <row r="118351" spans="26:27">
      <c r="Z118351" s="190"/>
      <c r="AA118351" s="190"/>
    </row>
    <row r="118352" spans="26:27">
      <c r="Z118352" s="190"/>
      <c r="AA118352" s="190"/>
    </row>
    <row r="118353" spans="26:27">
      <c r="Z118353" s="190"/>
      <c r="AA118353" s="190"/>
    </row>
    <row r="118354" spans="26:27">
      <c r="Z118354" s="190"/>
      <c r="AA118354" s="190"/>
    </row>
    <row r="118355" spans="26:27">
      <c r="Z118355" s="190"/>
      <c r="AA118355" s="190"/>
    </row>
    <row r="118356" spans="26:27">
      <c r="Z118356" s="190"/>
      <c r="AA118356" s="190"/>
    </row>
    <row r="118357" spans="26:27">
      <c r="Z118357" s="190"/>
      <c r="AA118357" s="190"/>
    </row>
    <row r="118358" spans="26:27">
      <c r="Z118358" s="190"/>
      <c r="AA118358" s="190"/>
    </row>
    <row r="118359" spans="26:27">
      <c r="Z118359" s="190"/>
      <c r="AA118359" s="190"/>
    </row>
    <row r="118360" spans="26:27">
      <c r="Z118360" s="190"/>
      <c r="AA118360" s="190"/>
    </row>
    <row r="118361" spans="26:27">
      <c r="Z118361" s="190"/>
      <c r="AA118361" s="190"/>
    </row>
    <row r="118362" spans="26:27">
      <c r="Z118362" s="190"/>
      <c r="AA118362" s="190"/>
    </row>
    <row r="118363" spans="26:27">
      <c r="Z118363" s="190"/>
      <c r="AA118363" s="190"/>
    </row>
    <row r="118364" spans="26:27">
      <c r="Z118364" s="190"/>
      <c r="AA118364" s="190"/>
    </row>
    <row r="118365" spans="26:27">
      <c r="Z118365" s="190"/>
      <c r="AA118365" s="190"/>
    </row>
    <row r="118366" spans="26:27">
      <c r="Z118366" s="190"/>
      <c r="AA118366" s="190"/>
    </row>
    <row r="118367" spans="26:27">
      <c r="Z118367" s="190"/>
      <c r="AA118367" s="190"/>
    </row>
    <row r="118368" spans="26:27">
      <c r="Z118368" s="190"/>
      <c r="AA118368" s="190"/>
    </row>
    <row r="118369" spans="26:27">
      <c r="Z118369" s="190"/>
      <c r="AA118369" s="190"/>
    </row>
    <row r="118370" spans="26:27">
      <c r="Z118370" s="190"/>
      <c r="AA118370" s="190"/>
    </row>
    <row r="118371" spans="26:27">
      <c r="Z118371" s="190"/>
      <c r="AA118371" s="190"/>
    </row>
    <row r="118372" spans="26:27">
      <c r="Z118372" s="190"/>
      <c r="AA118372" s="190"/>
    </row>
    <row r="118373" spans="26:27">
      <c r="Z118373" s="190"/>
      <c r="AA118373" s="190"/>
    </row>
    <row r="118374" spans="26:27">
      <c r="Z118374" s="190"/>
      <c r="AA118374" s="190"/>
    </row>
    <row r="118375" spans="26:27">
      <c r="Z118375" s="190"/>
      <c r="AA118375" s="190"/>
    </row>
    <row r="118376" spans="26:27">
      <c r="Z118376" s="190"/>
      <c r="AA118376" s="190"/>
    </row>
    <row r="118377" spans="26:27">
      <c r="Z118377" s="190"/>
      <c r="AA118377" s="190"/>
    </row>
    <row r="118378" spans="26:27">
      <c r="Z118378" s="190"/>
      <c r="AA118378" s="190"/>
    </row>
    <row r="118379" spans="26:27">
      <c r="Z118379" s="190"/>
      <c r="AA118379" s="190"/>
    </row>
    <row r="118380" spans="26:27">
      <c r="Z118380" s="190"/>
      <c r="AA118380" s="190"/>
    </row>
    <row r="118381" spans="26:27">
      <c r="Z118381" s="190"/>
      <c r="AA118381" s="190"/>
    </row>
    <row r="118382" spans="26:27">
      <c r="Z118382" s="190"/>
      <c r="AA118382" s="190"/>
    </row>
    <row r="118383" spans="26:27">
      <c r="Z118383" s="190"/>
      <c r="AA118383" s="190"/>
    </row>
    <row r="118384" spans="26:27">
      <c r="Z118384" s="190"/>
      <c r="AA118384" s="190"/>
    </row>
    <row r="118385" spans="26:27">
      <c r="Z118385" s="190"/>
      <c r="AA118385" s="190"/>
    </row>
    <row r="118386" spans="26:27">
      <c r="Z118386" s="190"/>
      <c r="AA118386" s="190"/>
    </row>
    <row r="118387" spans="26:27">
      <c r="Z118387" s="190"/>
      <c r="AA118387" s="190"/>
    </row>
    <row r="118388" spans="26:27">
      <c r="Z118388" s="190"/>
      <c r="AA118388" s="190"/>
    </row>
    <row r="118389" spans="26:27">
      <c r="Z118389" s="190"/>
      <c r="AA118389" s="190"/>
    </row>
    <row r="118390" spans="26:27">
      <c r="Z118390" s="190"/>
      <c r="AA118390" s="190"/>
    </row>
    <row r="118391" spans="26:27">
      <c r="Z118391" s="190"/>
      <c r="AA118391" s="190"/>
    </row>
    <row r="118392" spans="26:27">
      <c r="Z118392" s="190"/>
      <c r="AA118392" s="190"/>
    </row>
    <row r="118393" spans="26:27">
      <c r="Z118393" s="190"/>
      <c r="AA118393" s="190"/>
    </row>
    <row r="118394" spans="26:27">
      <c r="Z118394" s="190"/>
      <c r="AA118394" s="190"/>
    </row>
    <row r="118395" spans="26:27">
      <c r="Z118395" s="190"/>
      <c r="AA118395" s="190"/>
    </row>
    <row r="118396" spans="26:27">
      <c r="Z118396" s="190"/>
      <c r="AA118396" s="190"/>
    </row>
    <row r="118397" spans="26:27">
      <c r="Z118397" s="190"/>
      <c r="AA118397" s="190"/>
    </row>
    <row r="118398" spans="26:27">
      <c r="Z118398" s="190"/>
      <c r="AA118398" s="190"/>
    </row>
    <row r="118399" spans="26:27">
      <c r="Z118399" s="190"/>
      <c r="AA118399" s="190"/>
    </row>
    <row r="118400" spans="26:27">
      <c r="Z118400" s="190"/>
      <c r="AA118400" s="190"/>
    </row>
    <row r="118401" spans="26:27">
      <c r="Z118401" s="190"/>
      <c r="AA118401" s="190"/>
    </row>
    <row r="118402" spans="26:27">
      <c r="Z118402" s="190"/>
      <c r="AA118402" s="190"/>
    </row>
    <row r="118403" spans="26:27">
      <c r="Z118403" s="190"/>
      <c r="AA118403" s="190"/>
    </row>
    <row r="118404" spans="26:27">
      <c r="Z118404" s="190"/>
      <c r="AA118404" s="190"/>
    </row>
    <row r="118405" spans="26:27">
      <c r="Z118405" s="190"/>
      <c r="AA118405" s="190"/>
    </row>
    <row r="118406" spans="26:27">
      <c r="Z118406" s="190"/>
      <c r="AA118406" s="190"/>
    </row>
    <row r="118407" spans="26:27">
      <c r="Z118407" s="190"/>
      <c r="AA118407" s="190"/>
    </row>
    <row r="118408" spans="26:27">
      <c r="Z118408" s="190"/>
      <c r="AA118408" s="190"/>
    </row>
    <row r="118409" spans="26:27">
      <c r="Z118409" s="190"/>
      <c r="AA118409" s="190"/>
    </row>
    <row r="118410" spans="26:27">
      <c r="Z118410" s="190"/>
      <c r="AA118410" s="190"/>
    </row>
    <row r="118411" spans="26:27">
      <c r="Z118411" s="190"/>
      <c r="AA118411" s="190"/>
    </row>
    <row r="118412" spans="26:27">
      <c r="Z118412" s="190"/>
      <c r="AA118412" s="190"/>
    </row>
    <row r="118413" spans="26:27">
      <c r="Z118413" s="190"/>
      <c r="AA118413" s="190"/>
    </row>
    <row r="118414" spans="26:27">
      <c r="Z118414" s="190"/>
      <c r="AA118414" s="190"/>
    </row>
    <row r="118415" spans="26:27">
      <c r="Z118415" s="190"/>
      <c r="AA118415" s="190"/>
    </row>
    <row r="118416" spans="26:27">
      <c r="Z118416" s="190"/>
      <c r="AA118416" s="190"/>
    </row>
    <row r="118417" spans="26:27">
      <c r="Z118417" s="190"/>
      <c r="AA118417" s="190"/>
    </row>
    <row r="118418" spans="26:27">
      <c r="Z118418" s="190"/>
      <c r="AA118418" s="190"/>
    </row>
    <row r="118419" spans="26:27">
      <c r="Z118419" s="190"/>
      <c r="AA118419" s="190"/>
    </row>
    <row r="118420" spans="26:27">
      <c r="Z118420" s="190"/>
      <c r="AA118420" s="190"/>
    </row>
    <row r="118421" spans="26:27">
      <c r="Z118421" s="190"/>
      <c r="AA118421" s="190"/>
    </row>
    <row r="118422" spans="26:27">
      <c r="Z118422" s="190"/>
      <c r="AA118422" s="190"/>
    </row>
    <row r="118423" spans="26:27">
      <c r="Z118423" s="190"/>
      <c r="AA118423" s="190"/>
    </row>
    <row r="118424" spans="26:27">
      <c r="Z118424" s="190"/>
      <c r="AA118424" s="190"/>
    </row>
    <row r="118425" spans="26:27">
      <c r="Z118425" s="190"/>
      <c r="AA118425" s="190"/>
    </row>
    <row r="118426" spans="26:27">
      <c r="Z118426" s="190"/>
      <c r="AA118426" s="190"/>
    </row>
    <row r="118427" spans="26:27">
      <c r="Z118427" s="190"/>
      <c r="AA118427" s="190"/>
    </row>
    <row r="118428" spans="26:27">
      <c r="Z118428" s="190"/>
      <c r="AA118428" s="190"/>
    </row>
    <row r="118429" spans="26:27">
      <c r="Z118429" s="190"/>
      <c r="AA118429" s="190"/>
    </row>
    <row r="118430" spans="26:27">
      <c r="Z118430" s="190"/>
      <c r="AA118430" s="190"/>
    </row>
    <row r="118431" spans="26:27">
      <c r="Z118431" s="190"/>
      <c r="AA118431" s="190"/>
    </row>
    <row r="118432" spans="26:27">
      <c r="Z118432" s="190"/>
      <c r="AA118432" s="190"/>
    </row>
    <row r="118433" spans="26:27">
      <c r="Z118433" s="190"/>
      <c r="AA118433" s="190"/>
    </row>
    <row r="118434" spans="26:27">
      <c r="Z118434" s="190"/>
      <c r="AA118434" s="190"/>
    </row>
    <row r="118435" spans="26:27">
      <c r="Z118435" s="190"/>
      <c r="AA118435" s="190"/>
    </row>
    <row r="118436" spans="26:27">
      <c r="Z118436" s="190"/>
      <c r="AA118436" s="190"/>
    </row>
    <row r="118437" spans="26:27">
      <c r="Z118437" s="190"/>
      <c r="AA118437" s="190"/>
    </row>
    <row r="118438" spans="26:27">
      <c r="Z118438" s="190"/>
      <c r="AA118438" s="190"/>
    </row>
    <row r="118439" spans="26:27">
      <c r="Z118439" s="190"/>
      <c r="AA118439" s="190"/>
    </row>
    <row r="118440" spans="26:27">
      <c r="Z118440" s="190"/>
      <c r="AA118440" s="190"/>
    </row>
    <row r="118441" spans="26:27">
      <c r="Z118441" s="190"/>
      <c r="AA118441" s="190"/>
    </row>
    <row r="118442" spans="26:27">
      <c r="Z118442" s="190"/>
      <c r="AA118442" s="190"/>
    </row>
    <row r="118443" spans="26:27">
      <c r="Z118443" s="190"/>
      <c r="AA118443" s="190"/>
    </row>
    <row r="118444" spans="26:27">
      <c r="Z118444" s="190"/>
      <c r="AA118444" s="190"/>
    </row>
    <row r="118445" spans="26:27">
      <c r="Z118445" s="190"/>
      <c r="AA118445" s="190"/>
    </row>
    <row r="118446" spans="26:27">
      <c r="Z118446" s="190"/>
      <c r="AA118446" s="190"/>
    </row>
    <row r="118447" spans="26:27">
      <c r="Z118447" s="190"/>
      <c r="AA118447" s="190"/>
    </row>
    <row r="118448" spans="26:27">
      <c r="Z118448" s="190"/>
      <c r="AA118448" s="190"/>
    </row>
    <row r="118449" spans="26:27">
      <c r="Z118449" s="190"/>
      <c r="AA118449" s="190"/>
    </row>
    <row r="118450" spans="26:27">
      <c r="Z118450" s="190"/>
      <c r="AA118450" s="190"/>
    </row>
    <row r="118451" spans="26:27">
      <c r="Z118451" s="190"/>
      <c r="AA118451" s="190"/>
    </row>
    <row r="118452" spans="26:27">
      <c r="Z118452" s="190"/>
      <c r="AA118452" s="190"/>
    </row>
    <row r="118453" spans="26:27">
      <c r="Z118453" s="190"/>
      <c r="AA118453" s="190"/>
    </row>
    <row r="118454" spans="26:27">
      <c r="Z118454" s="190"/>
      <c r="AA118454" s="190"/>
    </row>
    <row r="118455" spans="26:27">
      <c r="Z118455" s="190"/>
      <c r="AA118455" s="190"/>
    </row>
    <row r="118456" spans="26:27">
      <c r="Z118456" s="190"/>
      <c r="AA118456" s="190"/>
    </row>
    <row r="118457" spans="26:27">
      <c r="Z118457" s="190"/>
      <c r="AA118457" s="190"/>
    </row>
    <row r="118458" spans="26:27">
      <c r="Z118458" s="190"/>
      <c r="AA118458" s="190"/>
    </row>
    <row r="118459" spans="26:27">
      <c r="Z118459" s="190"/>
      <c r="AA118459" s="190"/>
    </row>
    <row r="118460" spans="26:27">
      <c r="Z118460" s="190"/>
      <c r="AA118460" s="190"/>
    </row>
    <row r="118461" spans="26:27">
      <c r="Z118461" s="190"/>
      <c r="AA118461" s="190"/>
    </row>
    <row r="118462" spans="26:27">
      <c r="Z118462" s="190"/>
      <c r="AA118462" s="190"/>
    </row>
    <row r="118463" spans="26:27">
      <c r="Z118463" s="190"/>
      <c r="AA118463" s="190"/>
    </row>
    <row r="118464" spans="26:27">
      <c r="Z118464" s="190"/>
      <c r="AA118464" s="190"/>
    </row>
    <row r="118465" spans="26:27">
      <c r="Z118465" s="190"/>
      <c r="AA118465" s="190"/>
    </row>
    <row r="118466" spans="26:27">
      <c r="Z118466" s="190"/>
      <c r="AA118466" s="190"/>
    </row>
    <row r="118467" spans="26:27">
      <c r="Z118467" s="190"/>
      <c r="AA118467" s="190"/>
    </row>
    <row r="118468" spans="26:27">
      <c r="Z118468" s="190"/>
      <c r="AA118468" s="190"/>
    </row>
    <row r="118469" spans="26:27">
      <c r="Z118469" s="190"/>
      <c r="AA118469" s="190"/>
    </row>
    <row r="118470" spans="26:27">
      <c r="Z118470" s="190"/>
      <c r="AA118470" s="190"/>
    </row>
    <row r="118471" spans="26:27">
      <c r="Z118471" s="190"/>
      <c r="AA118471" s="190"/>
    </row>
    <row r="118472" spans="26:27">
      <c r="Z118472" s="190"/>
      <c r="AA118472" s="190"/>
    </row>
    <row r="118473" spans="26:27">
      <c r="Z118473" s="190"/>
      <c r="AA118473" s="190"/>
    </row>
    <row r="118474" spans="26:27">
      <c r="Z118474" s="190"/>
      <c r="AA118474" s="190"/>
    </row>
    <row r="118475" spans="26:27">
      <c r="Z118475" s="190"/>
      <c r="AA118475" s="190"/>
    </row>
    <row r="118476" spans="26:27">
      <c r="Z118476" s="190"/>
      <c r="AA118476" s="190"/>
    </row>
    <row r="118477" spans="26:27">
      <c r="Z118477" s="190"/>
      <c r="AA118477" s="190"/>
    </row>
    <row r="118478" spans="26:27">
      <c r="Z118478" s="190"/>
      <c r="AA118478" s="190"/>
    </row>
    <row r="118479" spans="26:27">
      <c r="Z118479" s="190"/>
      <c r="AA118479" s="190"/>
    </row>
    <row r="118480" spans="26:27">
      <c r="Z118480" s="190"/>
      <c r="AA118480" s="190"/>
    </row>
    <row r="118481" spans="26:27">
      <c r="Z118481" s="190"/>
      <c r="AA118481" s="190"/>
    </row>
    <row r="118482" spans="26:27">
      <c r="Z118482" s="190"/>
      <c r="AA118482" s="190"/>
    </row>
    <row r="118483" spans="26:27">
      <c r="Z118483" s="190"/>
      <c r="AA118483" s="190"/>
    </row>
    <row r="118484" spans="26:27">
      <c r="Z118484" s="190"/>
      <c r="AA118484" s="190"/>
    </row>
    <row r="118485" spans="26:27">
      <c r="Z118485" s="190"/>
      <c r="AA118485" s="190"/>
    </row>
    <row r="118486" spans="26:27">
      <c r="Z118486" s="190"/>
      <c r="AA118486" s="190"/>
    </row>
    <row r="118487" spans="26:27">
      <c r="Z118487" s="190"/>
      <c r="AA118487" s="190"/>
    </row>
    <row r="118488" spans="26:27">
      <c r="Z118488" s="190"/>
      <c r="AA118488" s="190"/>
    </row>
    <row r="118489" spans="26:27">
      <c r="Z118489" s="190"/>
      <c r="AA118489" s="190"/>
    </row>
    <row r="118490" spans="26:27">
      <c r="Z118490" s="190"/>
      <c r="AA118490" s="190"/>
    </row>
    <row r="118491" spans="26:27">
      <c r="Z118491" s="190"/>
      <c r="AA118491" s="190"/>
    </row>
    <row r="118492" spans="26:27">
      <c r="Z118492" s="190"/>
      <c r="AA118492" s="190"/>
    </row>
    <row r="118493" spans="26:27">
      <c r="Z118493" s="190"/>
      <c r="AA118493" s="190"/>
    </row>
    <row r="118494" spans="26:27">
      <c r="Z118494" s="190"/>
      <c r="AA118494" s="190"/>
    </row>
    <row r="118495" spans="26:27">
      <c r="Z118495" s="190"/>
      <c r="AA118495" s="190"/>
    </row>
    <row r="118496" spans="26:27">
      <c r="Z118496" s="190"/>
      <c r="AA118496" s="190"/>
    </row>
    <row r="118497" spans="26:27">
      <c r="Z118497" s="190"/>
      <c r="AA118497" s="190"/>
    </row>
    <row r="118498" spans="26:27">
      <c r="Z118498" s="190"/>
      <c r="AA118498" s="190"/>
    </row>
    <row r="118499" spans="26:27">
      <c r="Z118499" s="190"/>
      <c r="AA118499" s="190"/>
    </row>
    <row r="118500" spans="26:27">
      <c r="Z118500" s="190"/>
      <c r="AA118500" s="190"/>
    </row>
    <row r="118501" spans="26:27">
      <c r="Z118501" s="190"/>
      <c r="AA118501" s="190"/>
    </row>
    <row r="118502" spans="26:27">
      <c r="Z118502" s="190"/>
      <c r="AA118502" s="190"/>
    </row>
    <row r="118503" spans="26:27">
      <c r="Z118503" s="190"/>
      <c r="AA118503" s="190"/>
    </row>
    <row r="118504" spans="26:27">
      <c r="Z118504" s="190"/>
      <c r="AA118504" s="190"/>
    </row>
    <row r="118505" spans="26:27">
      <c r="Z118505" s="190"/>
      <c r="AA118505" s="190"/>
    </row>
    <row r="118506" spans="26:27">
      <c r="Z118506" s="190"/>
      <c r="AA118506" s="190"/>
    </row>
    <row r="118507" spans="26:27">
      <c r="Z118507" s="190"/>
      <c r="AA118507" s="190"/>
    </row>
    <row r="118508" spans="26:27">
      <c r="Z118508" s="190"/>
      <c r="AA118508" s="190"/>
    </row>
    <row r="118509" spans="26:27">
      <c r="Z118509" s="190"/>
      <c r="AA118509" s="190"/>
    </row>
    <row r="118510" spans="26:27">
      <c r="Z118510" s="190"/>
      <c r="AA118510" s="190"/>
    </row>
    <row r="118511" spans="26:27">
      <c r="Z118511" s="190"/>
      <c r="AA118511" s="190"/>
    </row>
    <row r="118512" spans="26:27">
      <c r="Z118512" s="190"/>
      <c r="AA118512" s="190"/>
    </row>
    <row r="118513" spans="26:27">
      <c r="Z118513" s="190"/>
      <c r="AA118513" s="190"/>
    </row>
    <row r="118514" spans="26:27">
      <c r="Z118514" s="190"/>
      <c r="AA118514" s="190"/>
    </row>
    <row r="118515" spans="26:27">
      <c r="Z118515" s="190"/>
      <c r="AA118515" s="190"/>
    </row>
    <row r="118516" spans="26:27">
      <c r="Z118516" s="190"/>
      <c r="AA118516" s="190"/>
    </row>
    <row r="118517" spans="26:27">
      <c r="Z118517" s="190"/>
      <c r="AA118517" s="190"/>
    </row>
    <row r="118518" spans="26:27">
      <c r="Z118518" s="190"/>
      <c r="AA118518" s="190"/>
    </row>
    <row r="118519" spans="26:27">
      <c r="Z118519" s="190"/>
      <c r="AA118519" s="190"/>
    </row>
    <row r="118520" spans="26:27">
      <c r="Z118520" s="190"/>
      <c r="AA118520" s="190"/>
    </row>
    <row r="118521" spans="26:27">
      <c r="Z118521" s="190"/>
      <c r="AA118521" s="190"/>
    </row>
    <row r="118522" spans="26:27">
      <c r="Z118522" s="190"/>
      <c r="AA118522" s="190"/>
    </row>
    <row r="118523" spans="26:27">
      <c r="Z118523" s="190"/>
      <c r="AA118523" s="190"/>
    </row>
    <row r="118524" spans="26:27">
      <c r="Z118524" s="190"/>
      <c r="AA118524" s="190"/>
    </row>
    <row r="118525" spans="26:27">
      <c r="Z118525" s="190"/>
      <c r="AA118525" s="190"/>
    </row>
    <row r="118526" spans="26:27">
      <c r="Z118526" s="190"/>
      <c r="AA118526" s="190"/>
    </row>
    <row r="118527" spans="26:27">
      <c r="Z118527" s="190"/>
      <c r="AA118527" s="190"/>
    </row>
    <row r="118528" spans="26:27">
      <c r="Z118528" s="190"/>
      <c r="AA118528" s="190"/>
    </row>
    <row r="118529" spans="26:27">
      <c r="Z118529" s="190"/>
      <c r="AA118529" s="190"/>
    </row>
    <row r="118530" spans="26:27">
      <c r="Z118530" s="190"/>
      <c r="AA118530" s="190"/>
    </row>
    <row r="118531" spans="26:27">
      <c r="Z118531" s="190"/>
      <c r="AA118531" s="190"/>
    </row>
    <row r="118532" spans="26:27">
      <c r="Z118532" s="190"/>
      <c r="AA118532" s="190"/>
    </row>
    <row r="118533" spans="26:27">
      <c r="Z118533" s="190"/>
      <c r="AA118533" s="190"/>
    </row>
    <row r="118534" spans="26:27">
      <c r="Z118534" s="190"/>
      <c r="AA118534" s="190"/>
    </row>
    <row r="118535" spans="26:27">
      <c r="Z118535" s="190"/>
      <c r="AA118535" s="190"/>
    </row>
    <row r="118536" spans="26:27">
      <c r="Z118536" s="190"/>
      <c r="AA118536" s="190"/>
    </row>
    <row r="118537" spans="26:27">
      <c r="Z118537" s="190"/>
      <c r="AA118537" s="190"/>
    </row>
    <row r="118538" spans="26:27">
      <c r="Z118538" s="190"/>
      <c r="AA118538" s="190"/>
    </row>
    <row r="118539" spans="26:27">
      <c r="Z118539" s="190"/>
      <c r="AA118539" s="190"/>
    </row>
    <row r="118540" spans="26:27">
      <c r="Z118540" s="190"/>
      <c r="AA118540" s="190"/>
    </row>
    <row r="118541" spans="26:27">
      <c r="Z118541" s="190"/>
      <c r="AA118541" s="190"/>
    </row>
    <row r="118542" spans="26:27">
      <c r="Z118542" s="190"/>
      <c r="AA118542" s="190"/>
    </row>
    <row r="118543" spans="26:27">
      <c r="Z118543" s="190"/>
      <c r="AA118543" s="190"/>
    </row>
    <row r="118544" spans="26:27">
      <c r="Z118544" s="190"/>
      <c r="AA118544" s="190"/>
    </row>
    <row r="118545" spans="26:27">
      <c r="Z118545" s="190"/>
      <c r="AA118545" s="190"/>
    </row>
    <row r="118546" spans="26:27">
      <c r="Z118546" s="190"/>
      <c r="AA118546" s="190"/>
    </row>
    <row r="118547" spans="26:27">
      <c r="Z118547" s="190"/>
      <c r="AA118547" s="190"/>
    </row>
    <row r="118548" spans="26:27">
      <c r="Z118548" s="190"/>
      <c r="AA118548" s="190"/>
    </row>
    <row r="118549" spans="26:27">
      <c r="Z118549" s="190"/>
      <c r="AA118549" s="190"/>
    </row>
    <row r="118550" spans="26:27">
      <c r="Z118550" s="190"/>
      <c r="AA118550" s="190"/>
    </row>
    <row r="118551" spans="26:27">
      <c r="Z118551" s="190"/>
      <c r="AA118551" s="190"/>
    </row>
    <row r="118552" spans="26:27">
      <c r="Z118552" s="190"/>
      <c r="AA118552" s="190"/>
    </row>
    <row r="118553" spans="26:27">
      <c r="Z118553" s="190"/>
      <c r="AA118553" s="190"/>
    </row>
    <row r="118554" spans="26:27">
      <c r="Z118554" s="190"/>
      <c r="AA118554" s="190"/>
    </row>
    <row r="118555" spans="26:27">
      <c r="Z118555" s="190"/>
      <c r="AA118555" s="190"/>
    </row>
    <row r="118556" spans="26:27">
      <c r="Z118556" s="190"/>
      <c r="AA118556" s="190"/>
    </row>
    <row r="118557" spans="26:27">
      <c r="Z118557" s="190"/>
      <c r="AA118557" s="190"/>
    </row>
    <row r="118558" spans="26:27">
      <c r="Z118558" s="190"/>
      <c r="AA118558" s="190"/>
    </row>
    <row r="118559" spans="26:27">
      <c r="Z118559" s="190"/>
      <c r="AA118559" s="190"/>
    </row>
    <row r="118560" spans="26:27">
      <c r="Z118560" s="190"/>
      <c r="AA118560" s="190"/>
    </row>
    <row r="118561" spans="26:27">
      <c r="Z118561" s="190"/>
      <c r="AA118561" s="190"/>
    </row>
    <row r="118562" spans="26:27">
      <c r="Z118562" s="190"/>
      <c r="AA118562" s="190"/>
    </row>
    <row r="118563" spans="26:27">
      <c r="Z118563" s="190"/>
      <c r="AA118563" s="190"/>
    </row>
    <row r="118564" spans="26:27">
      <c r="Z118564" s="190"/>
      <c r="AA118564" s="190"/>
    </row>
    <row r="118565" spans="26:27">
      <c r="Z118565" s="190"/>
      <c r="AA118565" s="190"/>
    </row>
    <row r="118566" spans="26:27">
      <c r="Z118566" s="190"/>
      <c r="AA118566" s="190"/>
    </row>
    <row r="118567" spans="26:27">
      <c r="Z118567" s="190"/>
      <c r="AA118567" s="190"/>
    </row>
    <row r="118568" spans="26:27">
      <c r="Z118568" s="190"/>
      <c r="AA118568" s="190"/>
    </row>
    <row r="118569" spans="26:27">
      <c r="Z118569" s="190"/>
      <c r="AA118569" s="190"/>
    </row>
    <row r="118570" spans="26:27">
      <c r="Z118570" s="190"/>
      <c r="AA118570" s="190"/>
    </row>
    <row r="118571" spans="26:27">
      <c r="Z118571" s="190"/>
      <c r="AA118571" s="190"/>
    </row>
    <row r="118572" spans="26:27">
      <c r="Z118572" s="190"/>
      <c r="AA118572" s="190"/>
    </row>
    <row r="118573" spans="26:27">
      <c r="Z118573" s="190"/>
      <c r="AA118573" s="190"/>
    </row>
    <row r="118574" spans="26:27">
      <c r="Z118574" s="190"/>
      <c r="AA118574" s="190"/>
    </row>
    <row r="118575" spans="26:27">
      <c r="Z118575" s="190"/>
      <c r="AA118575" s="190"/>
    </row>
    <row r="118576" spans="26:27">
      <c r="Z118576" s="190"/>
      <c r="AA118576" s="190"/>
    </row>
    <row r="118577" spans="26:27">
      <c r="Z118577" s="190"/>
      <c r="AA118577" s="190"/>
    </row>
    <row r="118578" spans="26:27">
      <c r="Z118578" s="190"/>
      <c r="AA118578" s="190"/>
    </row>
    <row r="118579" spans="26:27">
      <c r="Z118579" s="190"/>
      <c r="AA118579" s="190"/>
    </row>
    <row r="118580" spans="26:27">
      <c r="Z118580" s="190"/>
      <c r="AA118580" s="190"/>
    </row>
    <row r="118581" spans="26:27">
      <c r="Z118581" s="190"/>
      <c r="AA118581" s="190"/>
    </row>
    <row r="118582" spans="26:27">
      <c r="Z118582" s="190"/>
      <c r="AA118582" s="190"/>
    </row>
    <row r="118583" spans="26:27">
      <c r="Z118583" s="190"/>
      <c r="AA118583" s="190"/>
    </row>
    <row r="118584" spans="26:27">
      <c r="Z118584" s="190"/>
      <c r="AA118584" s="190"/>
    </row>
    <row r="118585" spans="26:27">
      <c r="Z118585" s="190"/>
      <c r="AA118585" s="190"/>
    </row>
    <row r="118586" spans="26:27">
      <c r="Z118586" s="190"/>
      <c r="AA118586" s="190"/>
    </row>
    <row r="118587" spans="26:27">
      <c r="Z118587" s="190"/>
      <c r="AA118587" s="190"/>
    </row>
    <row r="118588" spans="26:27">
      <c r="Z118588" s="190"/>
      <c r="AA118588" s="190"/>
    </row>
    <row r="118589" spans="26:27">
      <c r="Z118589" s="190"/>
      <c r="AA118589" s="190"/>
    </row>
    <row r="118590" spans="26:27">
      <c r="Z118590" s="190"/>
      <c r="AA118590" s="190"/>
    </row>
    <row r="118591" spans="26:27">
      <c r="Z118591" s="190"/>
      <c r="AA118591" s="190"/>
    </row>
    <row r="118592" spans="26:27">
      <c r="Z118592" s="190"/>
      <c r="AA118592" s="190"/>
    </row>
    <row r="118593" spans="26:27">
      <c r="Z118593" s="190"/>
      <c r="AA118593" s="190"/>
    </row>
    <row r="118594" spans="26:27">
      <c r="Z118594" s="190"/>
      <c r="AA118594" s="190"/>
    </row>
    <row r="118595" spans="26:27">
      <c r="Z118595" s="190"/>
      <c r="AA118595" s="190"/>
    </row>
    <row r="118596" spans="26:27">
      <c r="Z118596" s="190"/>
      <c r="AA118596" s="190"/>
    </row>
    <row r="118597" spans="26:27">
      <c r="Z118597" s="190"/>
      <c r="AA118597" s="190"/>
    </row>
    <row r="118598" spans="26:27">
      <c r="Z118598" s="190"/>
      <c r="AA118598" s="190"/>
    </row>
    <row r="118599" spans="26:27">
      <c r="Z118599" s="190"/>
      <c r="AA118599" s="190"/>
    </row>
    <row r="118600" spans="26:27">
      <c r="Z118600" s="190"/>
      <c r="AA118600" s="190"/>
    </row>
    <row r="118601" spans="26:27">
      <c r="Z118601" s="190"/>
      <c r="AA118601" s="190"/>
    </row>
    <row r="118602" spans="26:27">
      <c r="Z118602" s="190"/>
      <c r="AA118602" s="190"/>
    </row>
    <row r="118603" spans="26:27">
      <c r="Z118603" s="190"/>
      <c r="AA118603" s="190"/>
    </row>
    <row r="118604" spans="26:27">
      <c r="Z118604" s="190"/>
      <c r="AA118604" s="190"/>
    </row>
    <row r="118605" spans="26:27">
      <c r="Z118605" s="190"/>
      <c r="AA118605" s="190"/>
    </row>
    <row r="118606" spans="26:27">
      <c r="Z118606" s="190"/>
      <c r="AA118606" s="190"/>
    </row>
    <row r="118607" spans="26:27">
      <c r="Z118607" s="190"/>
      <c r="AA118607" s="190"/>
    </row>
    <row r="118608" spans="26:27">
      <c r="Z118608" s="190"/>
      <c r="AA118608" s="190"/>
    </row>
    <row r="118609" spans="26:27">
      <c r="Z118609" s="190"/>
      <c r="AA118609" s="190"/>
    </row>
    <row r="118610" spans="26:27">
      <c r="Z118610" s="190"/>
      <c r="AA118610" s="190"/>
    </row>
    <row r="118611" spans="26:27">
      <c r="Z118611" s="190"/>
      <c r="AA118611" s="190"/>
    </row>
    <row r="118612" spans="26:27">
      <c r="Z118612" s="190"/>
      <c r="AA118612" s="190"/>
    </row>
    <row r="118613" spans="26:27">
      <c r="Z118613" s="190"/>
      <c r="AA118613" s="190"/>
    </row>
    <row r="118614" spans="26:27">
      <c r="Z118614" s="190"/>
      <c r="AA118614" s="190"/>
    </row>
    <row r="118615" spans="26:27">
      <c r="Z118615" s="190"/>
      <c r="AA118615" s="190"/>
    </row>
    <row r="118616" spans="26:27">
      <c r="Z118616" s="190"/>
      <c r="AA118616" s="190"/>
    </row>
    <row r="118617" spans="26:27">
      <c r="Z118617" s="190"/>
      <c r="AA118617" s="190"/>
    </row>
    <row r="118618" spans="26:27">
      <c r="Z118618" s="190"/>
      <c r="AA118618" s="190"/>
    </row>
    <row r="118619" spans="26:27">
      <c r="Z118619" s="190"/>
      <c r="AA118619" s="190"/>
    </row>
    <row r="118620" spans="26:27">
      <c r="Z118620" s="190"/>
      <c r="AA118620" s="190"/>
    </row>
    <row r="118621" spans="26:27">
      <c r="Z118621" s="190"/>
      <c r="AA118621" s="190"/>
    </row>
    <row r="118622" spans="26:27">
      <c r="Z118622" s="190"/>
      <c r="AA118622" s="190"/>
    </row>
    <row r="118623" spans="26:27">
      <c r="Z118623" s="190"/>
      <c r="AA118623" s="190"/>
    </row>
    <row r="118624" spans="26:27">
      <c r="Z118624" s="190"/>
      <c r="AA118624" s="190"/>
    </row>
    <row r="118625" spans="26:27">
      <c r="Z118625" s="190"/>
      <c r="AA118625" s="190"/>
    </row>
    <row r="118626" spans="26:27">
      <c r="Z118626" s="190"/>
      <c r="AA118626" s="190"/>
    </row>
    <row r="118627" spans="26:27">
      <c r="Z118627" s="190"/>
      <c r="AA118627" s="190"/>
    </row>
    <row r="118628" spans="26:27">
      <c r="Z118628" s="190"/>
      <c r="AA118628" s="190"/>
    </row>
    <row r="118629" spans="26:27">
      <c r="Z118629" s="190"/>
      <c r="AA118629" s="190"/>
    </row>
    <row r="118630" spans="26:27">
      <c r="Z118630" s="190"/>
      <c r="AA118630" s="190"/>
    </row>
    <row r="118631" spans="26:27">
      <c r="Z118631" s="190"/>
      <c r="AA118631" s="190"/>
    </row>
    <row r="118632" spans="26:27">
      <c r="Z118632" s="190"/>
      <c r="AA118632" s="190"/>
    </row>
    <row r="118633" spans="26:27">
      <c r="Z118633" s="190"/>
      <c r="AA118633" s="190"/>
    </row>
    <row r="118634" spans="26:27">
      <c r="Z118634" s="190"/>
      <c r="AA118634" s="190"/>
    </row>
    <row r="118635" spans="26:27">
      <c r="Z118635" s="190"/>
      <c r="AA118635" s="190"/>
    </row>
    <row r="118636" spans="26:27">
      <c r="Z118636" s="190"/>
      <c r="AA118636" s="190"/>
    </row>
    <row r="118637" spans="26:27">
      <c r="Z118637" s="190"/>
      <c r="AA118637" s="190"/>
    </row>
    <row r="118638" spans="26:27">
      <c r="Z118638" s="190"/>
      <c r="AA118638" s="190"/>
    </row>
    <row r="118639" spans="26:27">
      <c r="Z118639" s="190"/>
      <c r="AA118639" s="190"/>
    </row>
    <row r="118640" spans="26:27">
      <c r="Z118640" s="190"/>
      <c r="AA118640" s="190"/>
    </row>
    <row r="118641" spans="26:27">
      <c r="Z118641" s="190"/>
      <c r="AA118641" s="190"/>
    </row>
    <row r="118642" spans="26:27">
      <c r="Z118642" s="190"/>
      <c r="AA118642" s="190"/>
    </row>
    <row r="118643" spans="26:27">
      <c r="Z118643" s="190"/>
      <c r="AA118643" s="190"/>
    </row>
    <row r="118644" spans="26:27">
      <c r="Z118644" s="190"/>
      <c r="AA118644" s="190"/>
    </row>
    <row r="118645" spans="26:27">
      <c r="Z118645" s="190"/>
      <c r="AA118645" s="190"/>
    </row>
    <row r="118646" spans="26:27">
      <c r="Z118646" s="190"/>
      <c r="AA118646" s="190"/>
    </row>
    <row r="118647" spans="26:27">
      <c r="Z118647" s="190"/>
      <c r="AA118647" s="190"/>
    </row>
    <row r="118648" spans="26:27">
      <c r="Z118648" s="190"/>
      <c r="AA118648" s="190"/>
    </row>
    <row r="118649" spans="26:27">
      <c r="Z118649" s="190"/>
      <c r="AA118649" s="190"/>
    </row>
    <row r="118650" spans="26:27">
      <c r="Z118650" s="190"/>
      <c r="AA118650" s="190"/>
    </row>
    <row r="118651" spans="26:27">
      <c r="Z118651" s="190"/>
      <c r="AA118651" s="190"/>
    </row>
    <row r="118652" spans="26:27">
      <c r="Z118652" s="190"/>
      <c r="AA118652" s="190"/>
    </row>
    <row r="118653" spans="26:27">
      <c r="Z118653" s="190"/>
      <c r="AA118653" s="190"/>
    </row>
    <row r="118654" spans="26:27">
      <c r="Z118654" s="190"/>
      <c r="AA118654" s="190"/>
    </row>
    <row r="118655" spans="26:27">
      <c r="Z118655" s="190"/>
      <c r="AA118655" s="190"/>
    </row>
    <row r="118656" spans="26:27">
      <c r="Z118656" s="190"/>
      <c r="AA118656" s="190"/>
    </row>
    <row r="118657" spans="26:27">
      <c r="Z118657" s="190"/>
      <c r="AA118657" s="190"/>
    </row>
    <row r="118658" spans="26:27">
      <c r="Z118658" s="190"/>
      <c r="AA118658" s="190"/>
    </row>
    <row r="118659" spans="26:27">
      <c r="Z118659" s="190"/>
      <c r="AA118659" s="190"/>
    </row>
    <row r="118660" spans="26:27">
      <c r="Z118660" s="190"/>
      <c r="AA118660" s="190"/>
    </row>
    <row r="118661" spans="26:27">
      <c r="Z118661" s="190"/>
      <c r="AA118661" s="190"/>
    </row>
    <row r="118662" spans="26:27">
      <c r="Z118662" s="190"/>
      <c r="AA118662" s="190"/>
    </row>
    <row r="118663" spans="26:27">
      <c r="Z118663" s="190"/>
      <c r="AA118663" s="190"/>
    </row>
    <row r="118664" spans="26:27">
      <c r="Z118664" s="190"/>
      <c r="AA118664" s="190"/>
    </row>
    <row r="118665" spans="26:27">
      <c r="Z118665" s="190"/>
      <c r="AA118665" s="190"/>
    </row>
    <row r="118666" spans="26:27">
      <c r="Z118666" s="190"/>
      <c r="AA118666" s="190"/>
    </row>
    <row r="118667" spans="26:27">
      <c r="Z118667" s="190"/>
      <c r="AA118667" s="190"/>
    </row>
    <row r="118668" spans="26:27">
      <c r="Z118668" s="190"/>
      <c r="AA118668" s="190"/>
    </row>
    <row r="118669" spans="26:27">
      <c r="Z118669" s="190"/>
      <c r="AA118669" s="190"/>
    </row>
    <row r="118670" spans="26:27">
      <c r="Z118670" s="190"/>
      <c r="AA118670" s="190"/>
    </row>
    <row r="118671" spans="26:27">
      <c r="Z118671" s="190"/>
      <c r="AA118671" s="190"/>
    </row>
    <row r="118672" spans="26:27">
      <c r="Z118672" s="190"/>
      <c r="AA118672" s="190"/>
    </row>
    <row r="118673" spans="26:27">
      <c r="Z118673" s="190"/>
      <c r="AA118673" s="190"/>
    </row>
    <row r="118674" spans="26:27">
      <c r="Z118674" s="190"/>
      <c r="AA118674" s="190"/>
    </row>
    <row r="118675" spans="26:27">
      <c r="Z118675" s="190"/>
      <c r="AA118675" s="190"/>
    </row>
    <row r="118676" spans="26:27">
      <c r="Z118676" s="190"/>
      <c r="AA118676" s="190"/>
    </row>
    <row r="118677" spans="26:27">
      <c r="Z118677" s="190"/>
      <c r="AA118677" s="190"/>
    </row>
    <row r="118678" spans="26:27">
      <c r="Z118678" s="190"/>
      <c r="AA118678" s="190"/>
    </row>
    <row r="118679" spans="26:27">
      <c r="Z118679" s="190"/>
      <c r="AA118679" s="190"/>
    </row>
    <row r="118680" spans="26:27">
      <c r="Z118680" s="190"/>
      <c r="AA118680" s="190"/>
    </row>
    <row r="118681" spans="26:27">
      <c r="Z118681" s="190"/>
      <c r="AA118681" s="190"/>
    </row>
    <row r="118682" spans="26:27">
      <c r="Z118682" s="190"/>
      <c r="AA118682" s="190"/>
    </row>
    <row r="118683" spans="26:27">
      <c r="Z118683" s="190"/>
      <c r="AA118683" s="190"/>
    </row>
    <row r="118684" spans="26:27">
      <c r="Z118684" s="190"/>
      <c r="AA118684" s="190"/>
    </row>
    <row r="118685" spans="26:27">
      <c r="Z118685" s="190"/>
      <c r="AA118685" s="190"/>
    </row>
    <row r="118686" spans="26:27">
      <c r="Z118686" s="190"/>
      <c r="AA118686" s="190"/>
    </row>
    <row r="118687" spans="26:27">
      <c r="Z118687" s="190"/>
      <c r="AA118687" s="190"/>
    </row>
    <row r="118688" spans="26:27">
      <c r="Z118688" s="190"/>
      <c r="AA118688" s="190"/>
    </row>
    <row r="118689" spans="26:27">
      <c r="Z118689" s="190"/>
      <c r="AA118689" s="190"/>
    </row>
    <row r="118690" spans="26:27">
      <c r="Z118690" s="190"/>
      <c r="AA118690" s="190"/>
    </row>
    <row r="118691" spans="26:27">
      <c r="Z118691" s="190"/>
      <c r="AA118691" s="190"/>
    </row>
    <row r="118692" spans="26:27">
      <c r="Z118692" s="190"/>
      <c r="AA118692" s="190"/>
    </row>
    <row r="118693" spans="26:27">
      <c r="Z118693" s="190"/>
      <c r="AA118693" s="190"/>
    </row>
    <row r="118694" spans="26:27">
      <c r="Z118694" s="190"/>
      <c r="AA118694" s="190"/>
    </row>
    <row r="118695" spans="26:27">
      <c r="Z118695" s="190"/>
      <c r="AA118695" s="190"/>
    </row>
    <row r="118696" spans="26:27">
      <c r="Z118696" s="190"/>
      <c r="AA118696" s="190"/>
    </row>
    <row r="118697" spans="26:27">
      <c r="Z118697" s="190"/>
      <c r="AA118697" s="190"/>
    </row>
    <row r="118698" spans="26:27">
      <c r="Z118698" s="190"/>
      <c r="AA118698" s="190"/>
    </row>
    <row r="118699" spans="26:27">
      <c r="Z118699" s="190"/>
      <c r="AA118699" s="190"/>
    </row>
    <row r="118700" spans="26:27">
      <c r="Z118700" s="190"/>
      <c r="AA118700" s="190"/>
    </row>
    <row r="118701" spans="26:27">
      <c r="Z118701" s="190"/>
      <c r="AA118701" s="190"/>
    </row>
    <row r="118702" spans="26:27">
      <c r="Z118702" s="190"/>
      <c r="AA118702" s="190"/>
    </row>
    <row r="118703" spans="26:27">
      <c r="Z118703" s="190"/>
      <c r="AA118703" s="190"/>
    </row>
    <row r="118704" spans="26:27">
      <c r="Z118704" s="190"/>
      <c r="AA118704" s="190"/>
    </row>
    <row r="118705" spans="26:27">
      <c r="Z118705" s="190"/>
      <c r="AA118705" s="190"/>
    </row>
    <row r="118706" spans="26:27">
      <c r="Z118706" s="190"/>
      <c r="AA118706" s="190"/>
    </row>
    <row r="118707" spans="26:27">
      <c r="Z118707" s="190"/>
      <c r="AA118707" s="190"/>
    </row>
    <row r="118708" spans="26:27">
      <c r="Z118708" s="190"/>
      <c r="AA118708" s="190"/>
    </row>
    <row r="118709" spans="26:27">
      <c r="Z118709" s="190"/>
      <c r="AA118709" s="190"/>
    </row>
    <row r="118710" spans="26:27">
      <c r="Z118710" s="190"/>
      <c r="AA118710" s="190"/>
    </row>
    <row r="118711" spans="26:27">
      <c r="Z118711" s="190"/>
      <c r="AA118711" s="190"/>
    </row>
    <row r="118712" spans="26:27">
      <c r="Z118712" s="190"/>
      <c r="AA118712" s="190"/>
    </row>
    <row r="118713" spans="26:27">
      <c r="Z118713" s="190"/>
      <c r="AA118713" s="190"/>
    </row>
    <row r="118714" spans="26:27">
      <c r="Z118714" s="190"/>
      <c r="AA118714" s="190"/>
    </row>
    <row r="118715" spans="26:27">
      <c r="Z118715" s="190"/>
      <c r="AA118715" s="190"/>
    </row>
    <row r="118716" spans="26:27">
      <c r="Z118716" s="190"/>
      <c r="AA118716" s="190"/>
    </row>
    <row r="118717" spans="26:27">
      <c r="Z118717" s="190"/>
      <c r="AA118717" s="190"/>
    </row>
    <row r="118718" spans="26:27">
      <c r="Z118718" s="190"/>
      <c r="AA118718" s="190"/>
    </row>
    <row r="118719" spans="26:27">
      <c r="Z118719" s="190"/>
      <c r="AA118719" s="190"/>
    </row>
    <row r="118720" spans="26:27">
      <c r="Z118720" s="190"/>
      <c r="AA118720" s="190"/>
    </row>
    <row r="118721" spans="26:27">
      <c r="Z118721" s="190"/>
      <c r="AA118721" s="190"/>
    </row>
    <row r="118722" spans="26:27">
      <c r="Z118722" s="190"/>
      <c r="AA118722" s="190"/>
    </row>
    <row r="118723" spans="26:27">
      <c r="Z118723" s="190"/>
      <c r="AA118723" s="190"/>
    </row>
    <row r="118724" spans="26:27">
      <c r="Z118724" s="190"/>
      <c r="AA118724" s="190"/>
    </row>
    <row r="118725" spans="26:27">
      <c r="Z118725" s="190"/>
      <c r="AA118725" s="190"/>
    </row>
    <row r="118726" spans="26:27">
      <c r="Z118726" s="190"/>
      <c r="AA118726" s="190"/>
    </row>
    <row r="118727" spans="26:27">
      <c r="Z118727" s="190"/>
      <c r="AA118727" s="190"/>
    </row>
    <row r="118728" spans="26:27">
      <c r="Z118728" s="190"/>
      <c r="AA118728" s="190"/>
    </row>
    <row r="118729" spans="26:27">
      <c r="Z118729" s="190"/>
      <c r="AA118729" s="190"/>
    </row>
    <row r="118730" spans="26:27">
      <c r="Z118730" s="190"/>
      <c r="AA118730" s="190"/>
    </row>
    <row r="118731" spans="26:27">
      <c r="Z118731" s="190"/>
      <c r="AA118731" s="190"/>
    </row>
    <row r="118732" spans="26:27">
      <c r="Z118732" s="190"/>
      <c r="AA118732" s="190"/>
    </row>
    <row r="118733" spans="26:27">
      <c r="Z118733" s="190"/>
      <c r="AA118733" s="190"/>
    </row>
    <row r="118734" spans="26:27">
      <c r="Z118734" s="190"/>
      <c r="AA118734" s="190"/>
    </row>
    <row r="118735" spans="26:27">
      <c r="Z118735" s="190"/>
      <c r="AA118735" s="190"/>
    </row>
    <row r="118736" spans="26:27">
      <c r="Z118736" s="190"/>
      <c r="AA118736" s="190"/>
    </row>
    <row r="118737" spans="26:27">
      <c r="Z118737" s="190"/>
      <c r="AA118737" s="190"/>
    </row>
    <row r="118738" spans="26:27">
      <c r="Z118738" s="190"/>
      <c r="AA118738" s="190"/>
    </row>
    <row r="118739" spans="26:27">
      <c r="Z118739" s="190"/>
      <c r="AA118739" s="190"/>
    </row>
    <row r="118740" spans="26:27">
      <c r="Z118740" s="190"/>
      <c r="AA118740" s="190"/>
    </row>
    <row r="118741" spans="26:27">
      <c r="Z118741" s="190"/>
      <c r="AA118741" s="190"/>
    </row>
    <row r="118742" spans="26:27">
      <c r="Z118742" s="190"/>
      <c r="AA118742" s="190"/>
    </row>
    <row r="118743" spans="26:27">
      <c r="Z118743" s="190"/>
      <c r="AA118743" s="190"/>
    </row>
    <row r="118744" spans="26:27">
      <c r="Z118744" s="190"/>
      <c r="AA118744" s="190"/>
    </row>
    <row r="118745" spans="26:27">
      <c r="Z118745" s="190"/>
      <c r="AA118745" s="190"/>
    </row>
    <row r="118746" spans="26:27">
      <c r="Z118746" s="190"/>
      <c r="AA118746" s="190"/>
    </row>
    <row r="118747" spans="26:27">
      <c r="Z118747" s="190"/>
      <c r="AA118747" s="190"/>
    </row>
    <row r="118748" spans="26:27">
      <c r="Z118748" s="190"/>
      <c r="AA118748" s="190"/>
    </row>
    <row r="118749" spans="26:27">
      <c r="Z118749" s="190"/>
      <c r="AA118749" s="190"/>
    </row>
    <row r="118750" spans="26:27">
      <c r="Z118750" s="190"/>
      <c r="AA118750" s="190"/>
    </row>
    <row r="118751" spans="26:27">
      <c r="Z118751" s="190"/>
      <c r="AA118751" s="190"/>
    </row>
    <row r="118752" spans="26:27">
      <c r="Z118752" s="190"/>
      <c r="AA118752" s="190"/>
    </row>
    <row r="118753" spans="26:27">
      <c r="Z118753" s="190"/>
      <c r="AA118753" s="190"/>
    </row>
    <row r="118754" spans="26:27">
      <c r="Z118754" s="190"/>
      <c r="AA118754" s="190"/>
    </row>
    <row r="118755" spans="26:27">
      <c r="Z118755" s="190"/>
      <c r="AA118755" s="190"/>
    </row>
    <row r="118756" spans="26:27">
      <c r="Z118756" s="190"/>
      <c r="AA118756" s="190"/>
    </row>
    <row r="118757" spans="26:27">
      <c r="Z118757" s="190"/>
      <c r="AA118757" s="190"/>
    </row>
    <row r="118758" spans="26:27">
      <c r="Z118758" s="190"/>
      <c r="AA118758" s="190"/>
    </row>
    <row r="118759" spans="26:27">
      <c r="Z118759" s="190"/>
      <c r="AA118759" s="190"/>
    </row>
    <row r="118760" spans="26:27">
      <c r="Z118760" s="190"/>
      <c r="AA118760" s="190"/>
    </row>
    <row r="118761" spans="26:27">
      <c r="Z118761" s="190"/>
      <c r="AA118761" s="190"/>
    </row>
    <row r="118762" spans="26:27">
      <c r="Z118762" s="190"/>
      <c r="AA118762" s="190"/>
    </row>
    <row r="118763" spans="26:27">
      <c r="Z118763" s="190"/>
      <c r="AA118763" s="190"/>
    </row>
    <row r="118764" spans="26:27">
      <c r="Z118764" s="190"/>
      <c r="AA118764" s="190"/>
    </row>
    <row r="118765" spans="26:27">
      <c r="Z118765" s="190"/>
      <c r="AA118765" s="190"/>
    </row>
    <row r="118766" spans="26:27">
      <c r="Z118766" s="190"/>
      <c r="AA118766" s="190"/>
    </row>
    <row r="118767" spans="26:27">
      <c r="Z118767" s="190"/>
      <c r="AA118767" s="190"/>
    </row>
    <row r="118768" spans="26:27">
      <c r="Z118768" s="190"/>
      <c r="AA118768" s="190"/>
    </row>
    <row r="118769" spans="26:27">
      <c r="Z118769" s="190"/>
      <c r="AA118769" s="190"/>
    </row>
    <row r="118770" spans="26:27">
      <c r="Z118770" s="190"/>
      <c r="AA118770" s="190"/>
    </row>
    <row r="118771" spans="26:27">
      <c r="Z118771" s="190"/>
      <c r="AA118771" s="190"/>
    </row>
    <row r="118772" spans="26:27">
      <c r="Z118772" s="190"/>
      <c r="AA118772" s="190"/>
    </row>
    <row r="118773" spans="26:27">
      <c r="Z118773" s="190"/>
      <c r="AA118773" s="190"/>
    </row>
    <row r="118774" spans="26:27">
      <c r="Z118774" s="190"/>
      <c r="AA118774" s="190"/>
    </row>
    <row r="118775" spans="26:27">
      <c r="Z118775" s="190"/>
      <c r="AA118775" s="190"/>
    </row>
    <row r="118776" spans="26:27">
      <c r="Z118776" s="190"/>
      <c r="AA118776" s="190"/>
    </row>
    <row r="118777" spans="26:27">
      <c r="Z118777" s="190"/>
      <c r="AA118777" s="190"/>
    </row>
    <row r="118778" spans="26:27">
      <c r="Z118778" s="190"/>
      <c r="AA118778" s="190"/>
    </row>
    <row r="118779" spans="26:27">
      <c r="Z118779" s="190"/>
      <c r="AA118779" s="190"/>
    </row>
    <row r="118780" spans="26:27">
      <c r="Z118780" s="190"/>
      <c r="AA118780" s="190"/>
    </row>
    <row r="118781" spans="26:27">
      <c r="Z118781" s="190"/>
      <c r="AA118781" s="190"/>
    </row>
    <row r="118782" spans="26:27">
      <c r="Z118782" s="190"/>
      <c r="AA118782" s="190"/>
    </row>
    <row r="118783" spans="26:27">
      <c r="Z118783" s="190"/>
      <c r="AA118783" s="190"/>
    </row>
    <row r="118784" spans="26:27">
      <c r="Z118784" s="190"/>
      <c r="AA118784" s="190"/>
    </row>
    <row r="118785" spans="26:27">
      <c r="Z118785" s="190"/>
      <c r="AA118785" s="190"/>
    </row>
    <row r="118786" spans="26:27">
      <c r="Z118786" s="190"/>
      <c r="AA118786" s="190"/>
    </row>
    <row r="118787" spans="26:27">
      <c r="Z118787" s="190"/>
      <c r="AA118787" s="190"/>
    </row>
    <row r="118788" spans="26:27">
      <c r="Z118788" s="190"/>
      <c r="AA118788" s="190"/>
    </row>
    <row r="118789" spans="26:27">
      <c r="Z118789" s="190"/>
      <c r="AA118789" s="190"/>
    </row>
    <row r="118790" spans="26:27">
      <c r="Z118790" s="190"/>
      <c r="AA118790" s="190"/>
    </row>
    <row r="118791" spans="26:27">
      <c r="Z118791" s="190"/>
      <c r="AA118791" s="190"/>
    </row>
    <row r="118792" spans="26:27">
      <c r="Z118792" s="190"/>
      <c r="AA118792" s="190"/>
    </row>
    <row r="118793" spans="26:27">
      <c r="Z118793" s="190"/>
      <c r="AA118793" s="190"/>
    </row>
    <row r="118794" spans="26:27">
      <c r="Z118794" s="190"/>
      <c r="AA118794" s="190"/>
    </row>
    <row r="118795" spans="26:27">
      <c r="Z118795" s="190"/>
      <c r="AA118795" s="190"/>
    </row>
    <row r="118796" spans="26:27">
      <c r="Z118796" s="190"/>
      <c r="AA118796" s="190"/>
    </row>
    <row r="118797" spans="26:27">
      <c r="Z118797" s="190"/>
      <c r="AA118797" s="190"/>
    </row>
    <row r="118798" spans="26:27">
      <c r="Z118798" s="190"/>
      <c r="AA118798" s="190"/>
    </row>
    <row r="118799" spans="26:27">
      <c r="Z118799" s="190"/>
      <c r="AA118799" s="190"/>
    </row>
    <row r="118800" spans="26:27">
      <c r="Z118800" s="190"/>
      <c r="AA118800" s="190"/>
    </row>
    <row r="118801" spans="26:27">
      <c r="Z118801" s="190"/>
      <c r="AA118801" s="190"/>
    </row>
    <row r="118802" spans="26:27">
      <c r="Z118802" s="190"/>
      <c r="AA118802" s="190"/>
    </row>
    <row r="118803" spans="26:27">
      <c r="Z118803" s="190"/>
      <c r="AA118803" s="190"/>
    </row>
    <row r="118804" spans="26:27">
      <c r="Z118804" s="190"/>
      <c r="AA118804" s="190"/>
    </row>
    <row r="118805" spans="26:27">
      <c r="Z118805" s="190"/>
      <c r="AA118805" s="190"/>
    </row>
    <row r="118806" spans="26:27">
      <c r="Z118806" s="190"/>
      <c r="AA118806" s="190"/>
    </row>
    <row r="118807" spans="26:27">
      <c r="Z118807" s="190"/>
      <c r="AA118807" s="190"/>
    </row>
    <row r="118808" spans="26:27">
      <c r="Z118808" s="190"/>
      <c r="AA118808" s="190"/>
    </row>
    <row r="118809" spans="26:27">
      <c r="Z118809" s="190"/>
      <c r="AA118809" s="190"/>
    </row>
    <row r="118810" spans="26:27">
      <c r="Z118810" s="190"/>
      <c r="AA118810" s="190"/>
    </row>
    <row r="118811" spans="26:27">
      <c r="Z118811" s="190"/>
      <c r="AA118811" s="190"/>
    </row>
    <row r="118812" spans="26:27">
      <c r="Z118812" s="190"/>
      <c r="AA118812" s="190"/>
    </row>
    <row r="118813" spans="26:27">
      <c r="Z118813" s="190"/>
      <c r="AA118813" s="190"/>
    </row>
    <row r="118814" spans="26:27">
      <c r="Z118814" s="190"/>
      <c r="AA118814" s="190"/>
    </row>
    <row r="118815" spans="26:27">
      <c r="Z118815" s="190"/>
      <c r="AA118815" s="190"/>
    </row>
    <row r="118816" spans="26:27">
      <c r="Z118816" s="190"/>
      <c r="AA118816" s="190"/>
    </row>
    <row r="118817" spans="26:27">
      <c r="Z118817" s="190"/>
      <c r="AA118817" s="190"/>
    </row>
    <row r="118818" spans="26:27">
      <c r="Z118818" s="190"/>
      <c r="AA118818" s="190"/>
    </row>
    <row r="118819" spans="26:27">
      <c r="Z118819" s="190"/>
      <c r="AA118819" s="190"/>
    </row>
    <row r="118820" spans="26:27">
      <c r="Z118820" s="190"/>
      <c r="AA118820" s="190"/>
    </row>
    <row r="118821" spans="26:27">
      <c r="Z118821" s="190"/>
      <c r="AA118821" s="190"/>
    </row>
    <row r="118822" spans="26:27">
      <c r="Z118822" s="190"/>
      <c r="AA118822" s="190"/>
    </row>
    <row r="118823" spans="26:27">
      <c r="Z118823" s="190"/>
      <c r="AA118823" s="190"/>
    </row>
    <row r="118824" spans="26:27">
      <c r="Z118824" s="190"/>
      <c r="AA118824" s="190"/>
    </row>
    <row r="118825" spans="26:27">
      <c r="Z118825" s="190"/>
      <c r="AA118825" s="190"/>
    </row>
    <row r="118826" spans="26:27">
      <c r="Z118826" s="190"/>
      <c r="AA118826" s="190"/>
    </row>
    <row r="118827" spans="26:27">
      <c r="Z118827" s="190"/>
      <c r="AA118827" s="190"/>
    </row>
    <row r="118828" spans="26:27">
      <c r="Z118828" s="190"/>
      <c r="AA118828" s="190"/>
    </row>
    <row r="118829" spans="26:27">
      <c r="Z118829" s="190"/>
      <c r="AA118829" s="190"/>
    </row>
    <row r="118830" spans="26:27">
      <c r="Z118830" s="190"/>
      <c r="AA118830" s="190"/>
    </row>
    <row r="118831" spans="26:27">
      <c r="Z118831" s="190"/>
      <c r="AA118831" s="190"/>
    </row>
    <row r="118832" spans="26:27">
      <c r="Z118832" s="190"/>
      <c r="AA118832" s="190"/>
    </row>
    <row r="118833" spans="26:27">
      <c r="Z118833" s="190"/>
      <c r="AA118833" s="190"/>
    </row>
    <row r="118834" spans="26:27">
      <c r="Z118834" s="190"/>
      <c r="AA118834" s="190"/>
    </row>
    <row r="118835" spans="26:27">
      <c r="Z118835" s="190"/>
      <c r="AA118835" s="190"/>
    </row>
    <row r="118836" spans="26:27">
      <c r="Z118836" s="190"/>
      <c r="AA118836" s="190"/>
    </row>
    <row r="118837" spans="26:27">
      <c r="Z118837" s="190"/>
      <c r="AA118837" s="190"/>
    </row>
    <row r="118838" spans="26:27">
      <c r="Z118838" s="190"/>
      <c r="AA118838" s="190"/>
    </row>
    <row r="118839" spans="26:27">
      <c r="Z118839" s="190"/>
      <c r="AA118839" s="190"/>
    </row>
    <row r="118840" spans="26:27">
      <c r="Z118840" s="190"/>
      <c r="AA118840" s="190"/>
    </row>
    <row r="118841" spans="26:27">
      <c r="Z118841" s="190"/>
      <c r="AA118841" s="190"/>
    </row>
    <row r="118842" spans="26:27">
      <c r="Z118842" s="190"/>
      <c r="AA118842" s="190"/>
    </row>
    <row r="118843" spans="26:27">
      <c r="Z118843" s="190"/>
      <c r="AA118843" s="190"/>
    </row>
    <row r="118844" spans="26:27">
      <c r="Z118844" s="190"/>
      <c r="AA118844" s="190"/>
    </row>
    <row r="118845" spans="26:27">
      <c r="Z118845" s="190"/>
      <c r="AA118845" s="190"/>
    </row>
    <row r="118846" spans="26:27">
      <c r="Z118846" s="190"/>
      <c r="AA118846" s="190"/>
    </row>
    <row r="118847" spans="26:27">
      <c r="Z118847" s="190"/>
      <c r="AA118847" s="190"/>
    </row>
    <row r="118848" spans="26:27">
      <c r="Z118848" s="190"/>
      <c r="AA118848" s="190"/>
    </row>
    <row r="118849" spans="26:27">
      <c r="Z118849" s="190"/>
      <c r="AA118849" s="190"/>
    </row>
    <row r="118850" spans="26:27">
      <c r="Z118850" s="190"/>
      <c r="AA118850" s="190"/>
    </row>
    <row r="118851" spans="26:27">
      <c r="Z118851" s="190"/>
      <c r="AA118851" s="190"/>
    </row>
    <row r="118852" spans="26:27">
      <c r="Z118852" s="190"/>
      <c r="AA118852" s="190"/>
    </row>
    <row r="118853" spans="26:27">
      <c r="Z118853" s="190"/>
      <c r="AA118853" s="190"/>
    </row>
    <row r="118854" spans="26:27">
      <c r="Z118854" s="190"/>
      <c r="AA118854" s="190"/>
    </row>
    <row r="118855" spans="26:27">
      <c r="Z118855" s="190"/>
      <c r="AA118855" s="190"/>
    </row>
    <row r="118856" spans="26:27">
      <c r="Z118856" s="190"/>
      <c r="AA118856" s="190"/>
    </row>
    <row r="118857" spans="26:27">
      <c r="Z118857" s="190"/>
      <c r="AA118857" s="190"/>
    </row>
    <row r="118858" spans="26:27">
      <c r="Z118858" s="190"/>
      <c r="AA118858" s="190"/>
    </row>
    <row r="118859" spans="26:27">
      <c r="Z118859" s="190"/>
      <c r="AA118859" s="190"/>
    </row>
    <row r="118860" spans="26:27">
      <c r="Z118860" s="190"/>
      <c r="AA118860" s="190"/>
    </row>
    <row r="118861" spans="26:27">
      <c r="Z118861" s="190"/>
      <c r="AA118861" s="190"/>
    </row>
    <row r="118862" spans="26:27">
      <c r="Z118862" s="190"/>
      <c r="AA118862" s="190"/>
    </row>
    <row r="118863" spans="26:27">
      <c r="Z118863" s="190"/>
      <c r="AA118863" s="190"/>
    </row>
    <row r="118864" spans="26:27">
      <c r="Z118864" s="190"/>
      <c r="AA118864" s="190"/>
    </row>
    <row r="118865" spans="26:27">
      <c r="Z118865" s="190"/>
      <c r="AA118865" s="190"/>
    </row>
    <row r="118866" spans="26:27">
      <c r="Z118866" s="190"/>
      <c r="AA118866" s="190"/>
    </row>
    <row r="118867" spans="26:27">
      <c r="Z118867" s="190"/>
      <c r="AA118867" s="190"/>
    </row>
    <row r="118868" spans="26:27">
      <c r="Z118868" s="190"/>
      <c r="AA118868" s="190"/>
    </row>
    <row r="118869" spans="26:27">
      <c r="Z118869" s="190"/>
      <c r="AA118869" s="190"/>
    </row>
    <row r="118870" spans="26:27">
      <c r="Z118870" s="190"/>
      <c r="AA118870" s="190"/>
    </row>
    <row r="118871" spans="26:27">
      <c r="Z118871" s="190"/>
      <c r="AA118871" s="190"/>
    </row>
    <row r="118872" spans="26:27">
      <c r="Z118872" s="190"/>
      <c r="AA118872" s="190"/>
    </row>
    <row r="118873" spans="26:27">
      <c r="Z118873" s="190"/>
      <c r="AA118873" s="190"/>
    </row>
    <row r="118874" spans="26:27">
      <c r="Z118874" s="190"/>
      <c r="AA118874" s="190"/>
    </row>
    <row r="118875" spans="26:27">
      <c r="Z118875" s="190"/>
      <c r="AA118875" s="190"/>
    </row>
    <row r="118876" spans="26:27">
      <c r="Z118876" s="190"/>
      <c r="AA118876" s="190"/>
    </row>
    <row r="118877" spans="26:27">
      <c r="Z118877" s="190"/>
      <c r="AA118877" s="190"/>
    </row>
    <row r="118878" spans="26:27">
      <c r="Z118878" s="190"/>
      <c r="AA118878" s="190"/>
    </row>
    <row r="118879" spans="26:27">
      <c r="Z118879" s="190"/>
      <c r="AA118879" s="190"/>
    </row>
    <row r="118880" spans="26:27">
      <c r="Z118880" s="190"/>
      <c r="AA118880" s="190"/>
    </row>
    <row r="118881" spans="26:27">
      <c r="Z118881" s="190"/>
      <c r="AA118881" s="190"/>
    </row>
    <row r="118882" spans="26:27">
      <c r="Z118882" s="190"/>
      <c r="AA118882" s="190"/>
    </row>
    <row r="118883" spans="26:27">
      <c r="Z118883" s="190"/>
      <c r="AA118883" s="190"/>
    </row>
    <row r="118884" spans="26:27">
      <c r="Z118884" s="190"/>
      <c r="AA118884" s="190"/>
    </row>
    <row r="118885" spans="26:27">
      <c r="Z118885" s="190"/>
      <c r="AA118885" s="190"/>
    </row>
    <row r="118886" spans="26:27">
      <c r="Z118886" s="190"/>
      <c r="AA118886" s="190"/>
    </row>
    <row r="118887" spans="26:27">
      <c r="Z118887" s="190"/>
      <c r="AA118887" s="190"/>
    </row>
    <row r="118888" spans="26:27">
      <c r="Z118888" s="190"/>
      <c r="AA118888" s="190"/>
    </row>
    <row r="118889" spans="26:27">
      <c r="Z118889" s="190"/>
      <c r="AA118889" s="190"/>
    </row>
    <row r="118890" spans="26:27">
      <c r="Z118890" s="190"/>
      <c r="AA118890" s="190"/>
    </row>
    <row r="118891" spans="26:27">
      <c r="Z118891" s="190"/>
      <c r="AA118891" s="190"/>
    </row>
    <row r="118892" spans="26:27">
      <c r="Z118892" s="190"/>
      <c r="AA118892" s="190"/>
    </row>
    <row r="118893" spans="26:27">
      <c r="Z118893" s="190"/>
      <c r="AA118893" s="190"/>
    </row>
    <row r="118894" spans="26:27">
      <c r="Z118894" s="190"/>
      <c r="AA118894" s="190"/>
    </row>
    <row r="118895" spans="26:27">
      <c r="Z118895" s="190"/>
      <c r="AA118895" s="190"/>
    </row>
    <row r="118896" spans="26:27">
      <c r="Z118896" s="190"/>
      <c r="AA118896" s="190"/>
    </row>
    <row r="118897" spans="26:27">
      <c r="Z118897" s="190"/>
      <c r="AA118897" s="190"/>
    </row>
    <row r="118898" spans="26:27">
      <c r="Z118898" s="190"/>
      <c r="AA118898" s="190"/>
    </row>
    <row r="118899" spans="26:27">
      <c r="Z118899" s="190"/>
      <c r="AA118899" s="190"/>
    </row>
    <row r="118900" spans="26:27">
      <c r="Z118900" s="190"/>
      <c r="AA118900" s="190"/>
    </row>
    <row r="118901" spans="26:27">
      <c r="Z118901" s="190"/>
      <c r="AA118901" s="190"/>
    </row>
    <row r="118902" spans="26:27">
      <c r="Z118902" s="190"/>
      <c r="AA118902" s="190"/>
    </row>
    <row r="118903" spans="26:27">
      <c r="Z118903" s="190"/>
      <c r="AA118903" s="190"/>
    </row>
    <row r="118904" spans="26:27">
      <c r="Z118904" s="190"/>
      <c r="AA118904" s="190"/>
    </row>
    <row r="118905" spans="26:27">
      <c r="Z118905" s="190"/>
      <c r="AA118905" s="190"/>
    </row>
    <row r="118906" spans="26:27">
      <c r="Z118906" s="190"/>
      <c r="AA118906" s="190"/>
    </row>
    <row r="118907" spans="26:27">
      <c r="Z118907" s="190"/>
      <c r="AA118907" s="190"/>
    </row>
    <row r="118908" spans="26:27">
      <c r="Z118908" s="190"/>
      <c r="AA118908" s="190"/>
    </row>
    <row r="118909" spans="26:27">
      <c r="Z118909" s="190"/>
      <c r="AA118909" s="190"/>
    </row>
    <row r="118910" spans="26:27">
      <c r="Z118910" s="190"/>
      <c r="AA118910" s="190"/>
    </row>
    <row r="118911" spans="26:27">
      <c r="Z118911" s="190"/>
      <c r="AA118911" s="190"/>
    </row>
    <row r="118912" spans="26:27">
      <c r="Z118912" s="190"/>
      <c r="AA118912" s="190"/>
    </row>
    <row r="118913" spans="26:27">
      <c r="Z118913" s="190"/>
      <c r="AA118913" s="190"/>
    </row>
    <row r="118914" spans="26:27">
      <c r="Z118914" s="190"/>
      <c r="AA118914" s="190"/>
    </row>
    <row r="118915" spans="26:27">
      <c r="Z118915" s="190"/>
      <c r="AA118915" s="190"/>
    </row>
    <row r="118916" spans="26:27">
      <c r="Z118916" s="190"/>
      <c r="AA118916" s="190"/>
    </row>
    <row r="118917" spans="26:27">
      <c r="Z118917" s="190"/>
      <c r="AA118917" s="190"/>
    </row>
    <row r="118918" spans="26:27">
      <c r="Z118918" s="190"/>
      <c r="AA118918" s="190"/>
    </row>
    <row r="118919" spans="26:27">
      <c r="Z118919" s="190"/>
      <c r="AA118919" s="190"/>
    </row>
    <row r="118920" spans="26:27">
      <c r="Z118920" s="190"/>
      <c r="AA118920" s="190"/>
    </row>
    <row r="118921" spans="26:27">
      <c r="Z118921" s="190"/>
      <c r="AA118921" s="190"/>
    </row>
    <row r="118922" spans="26:27">
      <c r="Z118922" s="190"/>
      <c r="AA118922" s="190"/>
    </row>
    <row r="118923" spans="26:27">
      <c r="Z118923" s="190"/>
      <c r="AA118923" s="190"/>
    </row>
    <row r="118924" spans="26:27">
      <c r="Z118924" s="190"/>
      <c r="AA118924" s="190"/>
    </row>
    <row r="118925" spans="26:27">
      <c r="Z118925" s="190"/>
      <c r="AA118925" s="190"/>
    </row>
    <row r="118926" spans="26:27">
      <c r="Z118926" s="190"/>
      <c r="AA118926" s="190"/>
    </row>
    <row r="118927" spans="26:27">
      <c r="Z118927" s="190"/>
      <c r="AA118927" s="190"/>
    </row>
    <row r="118928" spans="26:27">
      <c r="Z118928" s="190"/>
      <c r="AA118928" s="190"/>
    </row>
    <row r="118929" spans="26:27">
      <c r="Z118929" s="190"/>
      <c r="AA118929" s="190"/>
    </row>
    <row r="118930" spans="26:27">
      <c r="Z118930" s="190"/>
      <c r="AA118930" s="190"/>
    </row>
    <row r="118931" spans="26:27">
      <c r="Z118931" s="190"/>
      <c r="AA118931" s="190"/>
    </row>
    <row r="118932" spans="26:27">
      <c r="Z118932" s="190"/>
      <c r="AA118932" s="190"/>
    </row>
    <row r="118933" spans="26:27">
      <c r="Z118933" s="190"/>
      <c r="AA118933" s="190"/>
    </row>
    <row r="118934" spans="26:27">
      <c r="Z118934" s="190"/>
      <c r="AA118934" s="190"/>
    </row>
    <row r="118935" spans="26:27">
      <c r="Z118935" s="190"/>
      <c r="AA118935" s="190"/>
    </row>
    <row r="118936" spans="26:27">
      <c r="Z118936" s="190"/>
      <c r="AA118936" s="190"/>
    </row>
    <row r="118937" spans="26:27">
      <c r="Z118937" s="190"/>
      <c r="AA118937" s="190"/>
    </row>
    <row r="118938" spans="26:27">
      <c r="Z118938" s="190"/>
      <c r="AA118938" s="190"/>
    </row>
    <row r="118939" spans="26:27">
      <c r="Z118939" s="190"/>
      <c r="AA118939" s="190"/>
    </row>
    <row r="118940" spans="26:27">
      <c r="Z118940" s="190"/>
      <c r="AA118940" s="190"/>
    </row>
    <row r="118941" spans="26:27">
      <c r="Z118941" s="190"/>
      <c r="AA118941" s="190"/>
    </row>
    <row r="118942" spans="26:27">
      <c r="Z118942" s="190"/>
      <c r="AA118942" s="190"/>
    </row>
    <row r="118943" spans="26:27">
      <c r="Z118943" s="190"/>
      <c r="AA118943" s="190"/>
    </row>
    <row r="118944" spans="26:27">
      <c r="Z118944" s="190"/>
      <c r="AA118944" s="190"/>
    </row>
    <row r="118945" spans="26:27">
      <c r="Z118945" s="190"/>
      <c r="AA118945" s="190"/>
    </row>
    <row r="118946" spans="26:27">
      <c r="Z118946" s="190"/>
      <c r="AA118946" s="190"/>
    </row>
    <row r="118947" spans="26:27">
      <c r="Z118947" s="190"/>
      <c r="AA118947" s="190"/>
    </row>
    <row r="118948" spans="26:27">
      <c r="Z118948" s="190"/>
      <c r="AA118948" s="190"/>
    </row>
    <row r="118949" spans="26:27">
      <c r="Z118949" s="190"/>
      <c r="AA118949" s="190"/>
    </row>
    <row r="118950" spans="26:27">
      <c r="Z118950" s="190"/>
      <c r="AA118950" s="190"/>
    </row>
    <row r="118951" spans="26:27">
      <c r="Z118951" s="190"/>
      <c r="AA118951" s="190"/>
    </row>
    <row r="118952" spans="26:27">
      <c r="Z118952" s="190"/>
      <c r="AA118952" s="190"/>
    </row>
    <row r="118953" spans="26:27">
      <c r="Z118953" s="190"/>
      <c r="AA118953" s="190"/>
    </row>
    <row r="118954" spans="26:27">
      <c r="Z118954" s="190"/>
      <c r="AA118954" s="190"/>
    </row>
    <row r="118955" spans="26:27">
      <c r="Z118955" s="190"/>
      <c r="AA118955" s="190"/>
    </row>
    <row r="118956" spans="26:27">
      <c r="Z118956" s="190"/>
      <c r="AA118956" s="190"/>
    </row>
    <row r="118957" spans="26:27">
      <c r="Z118957" s="190"/>
      <c r="AA118957" s="190"/>
    </row>
    <row r="118958" spans="26:27">
      <c r="Z118958" s="190"/>
      <c r="AA118958" s="190"/>
    </row>
    <row r="118959" spans="26:27">
      <c r="Z118959" s="190"/>
      <c r="AA118959" s="190"/>
    </row>
    <row r="118960" spans="26:27">
      <c r="Z118960" s="190"/>
      <c r="AA118960" s="190"/>
    </row>
    <row r="118961" spans="26:27">
      <c r="Z118961" s="190"/>
      <c r="AA118961" s="190"/>
    </row>
    <row r="118962" spans="26:27">
      <c r="Z118962" s="190"/>
      <c r="AA118962" s="190"/>
    </row>
    <row r="118963" spans="26:27">
      <c r="Z118963" s="190"/>
      <c r="AA118963" s="190"/>
    </row>
    <row r="118964" spans="26:27">
      <c r="Z118964" s="190"/>
      <c r="AA118964" s="190"/>
    </row>
    <row r="118965" spans="26:27">
      <c r="Z118965" s="190"/>
      <c r="AA118965" s="190"/>
    </row>
    <row r="118966" spans="26:27">
      <c r="Z118966" s="190"/>
      <c r="AA118966" s="190"/>
    </row>
    <row r="118967" spans="26:27">
      <c r="Z118967" s="190"/>
      <c r="AA118967" s="190"/>
    </row>
    <row r="118968" spans="26:27">
      <c r="Z118968" s="190"/>
      <c r="AA118968" s="190"/>
    </row>
    <row r="118969" spans="26:27">
      <c r="Z118969" s="190"/>
      <c r="AA118969" s="190"/>
    </row>
    <row r="118970" spans="26:27">
      <c r="Z118970" s="190"/>
      <c r="AA118970" s="190"/>
    </row>
    <row r="118971" spans="26:27">
      <c r="Z118971" s="190"/>
      <c r="AA118971" s="190"/>
    </row>
    <row r="118972" spans="26:27">
      <c r="Z118972" s="190"/>
      <c r="AA118972" s="190"/>
    </row>
    <row r="118973" spans="26:27">
      <c r="Z118973" s="190"/>
      <c r="AA118973" s="190"/>
    </row>
    <row r="118974" spans="26:27">
      <c r="Z118974" s="190"/>
      <c r="AA118974" s="190"/>
    </row>
    <row r="118975" spans="26:27">
      <c r="Z118975" s="190"/>
      <c r="AA118975" s="190"/>
    </row>
    <row r="118976" spans="26:27">
      <c r="Z118976" s="190"/>
      <c r="AA118976" s="190"/>
    </row>
    <row r="118977" spans="26:27">
      <c r="Z118977" s="190"/>
      <c r="AA118977" s="190"/>
    </row>
    <row r="118978" spans="26:27">
      <c r="Z118978" s="190"/>
      <c r="AA118978" s="190"/>
    </row>
    <row r="118979" spans="26:27">
      <c r="Z118979" s="190"/>
      <c r="AA118979" s="190"/>
    </row>
    <row r="118980" spans="26:27">
      <c r="Z118980" s="190"/>
      <c r="AA118980" s="190"/>
    </row>
    <row r="118981" spans="26:27">
      <c r="Z118981" s="190"/>
      <c r="AA118981" s="190"/>
    </row>
    <row r="118982" spans="26:27">
      <c r="Z118982" s="190"/>
      <c r="AA118982" s="190"/>
    </row>
    <row r="118983" spans="26:27">
      <c r="Z118983" s="190"/>
      <c r="AA118983" s="190"/>
    </row>
    <row r="118984" spans="26:27">
      <c r="Z118984" s="190"/>
      <c r="AA118984" s="190"/>
    </row>
    <row r="118985" spans="26:27">
      <c r="Z118985" s="190"/>
      <c r="AA118985" s="190"/>
    </row>
    <row r="118986" spans="26:27">
      <c r="Z118986" s="190"/>
      <c r="AA118986" s="190"/>
    </row>
    <row r="118987" spans="26:27">
      <c r="Z118987" s="190"/>
      <c r="AA118987" s="190"/>
    </row>
    <row r="118988" spans="26:27">
      <c r="Z118988" s="190"/>
      <c r="AA118988" s="190"/>
    </row>
    <row r="118989" spans="26:27">
      <c r="Z118989" s="190"/>
      <c r="AA118989" s="190"/>
    </row>
    <row r="118990" spans="26:27">
      <c r="Z118990" s="190"/>
      <c r="AA118990" s="190"/>
    </row>
    <row r="118991" spans="26:27">
      <c r="Z118991" s="190"/>
      <c r="AA118991" s="190"/>
    </row>
    <row r="118992" spans="26:27">
      <c r="Z118992" s="190"/>
      <c r="AA118992" s="190"/>
    </row>
    <row r="118993" spans="26:27">
      <c r="Z118993" s="190"/>
      <c r="AA118993" s="190"/>
    </row>
    <row r="118994" spans="26:27">
      <c r="Z118994" s="190"/>
      <c r="AA118994" s="190"/>
    </row>
    <row r="118995" spans="26:27">
      <c r="Z118995" s="190"/>
      <c r="AA118995" s="190"/>
    </row>
    <row r="118996" spans="26:27">
      <c r="Z118996" s="190"/>
      <c r="AA118996" s="190"/>
    </row>
    <row r="118997" spans="26:27">
      <c r="Z118997" s="190"/>
      <c r="AA118997" s="190"/>
    </row>
    <row r="118998" spans="26:27">
      <c r="Z118998" s="190"/>
      <c r="AA118998" s="190"/>
    </row>
    <row r="118999" spans="26:27">
      <c r="Z118999" s="190"/>
      <c r="AA118999" s="190"/>
    </row>
    <row r="119000" spans="26:27">
      <c r="Z119000" s="190"/>
      <c r="AA119000" s="190"/>
    </row>
    <row r="119001" spans="26:27">
      <c r="Z119001" s="190"/>
      <c r="AA119001" s="190"/>
    </row>
    <row r="119002" spans="26:27">
      <c r="Z119002" s="190"/>
      <c r="AA119002" s="190"/>
    </row>
    <row r="119003" spans="26:27">
      <c r="Z119003" s="190"/>
      <c r="AA119003" s="190"/>
    </row>
    <row r="119004" spans="26:27">
      <c r="Z119004" s="190"/>
      <c r="AA119004" s="190"/>
    </row>
    <row r="119005" spans="26:27">
      <c r="Z119005" s="190"/>
      <c r="AA119005" s="190"/>
    </row>
    <row r="119006" spans="26:27">
      <c r="Z119006" s="190"/>
      <c r="AA119006" s="190"/>
    </row>
    <row r="119007" spans="26:27">
      <c r="Z119007" s="190"/>
      <c r="AA119007" s="190"/>
    </row>
    <row r="119008" spans="26:27">
      <c r="Z119008" s="190"/>
      <c r="AA119008" s="190"/>
    </row>
    <row r="119009" spans="26:27">
      <c r="Z119009" s="190"/>
      <c r="AA119009" s="190"/>
    </row>
    <row r="119010" spans="26:27">
      <c r="Z119010" s="190"/>
      <c r="AA119010" s="190"/>
    </row>
    <row r="119011" spans="26:27">
      <c r="Z119011" s="190"/>
      <c r="AA119011" s="190"/>
    </row>
    <row r="119012" spans="26:27">
      <c r="Z119012" s="190"/>
      <c r="AA119012" s="190"/>
    </row>
    <row r="119013" spans="26:27">
      <c r="Z119013" s="190"/>
      <c r="AA119013" s="190"/>
    </row>
    <row r="119014" spans="26:27">
      <c r="Z119014" s="190"/>
      <c r="AA119014" s="190"/>
    </row>
    <row r="119015" spans="26:27">
      <c r="Z119015" s="190"/>
      <c r="AA119015" s="190"/>
    </row>
    <row r="119016" spans="26:27">
      <c r="Z119016" s="190"/>
      <c r="AA119016" s="190"/>
    </row>
    <row r="119017" spans="26:27">
      <c r="Z119017" s="190"/>
      <c r="AA119017" s="190"/>
    </row>
    <row r="119018" spans="26:27">
      <c r="Z119018" s="190"/>
      <c r="AA119018" s="190"/>
    </row>
    <row r="119019" spans="26:27">
      <c r="Z119019" s="190"/>
      <c r="AA119019" s="190"/>
    </row>
    <row r="119020" spans="26:27">
      <c r="Z119020" s="190"/>
      <c r="AA119020" s="190"/>
    </row>
    <row r="119021" spans="26:27">
      <c r="Z119021" s="190"/>
      <c r="AA119021" s="190"/>
    </row>
    <row r="119022" spans="26:27">
      <c r="Z119022" s="190"/>
      <c r="AA119022" s="190"/>
    </row>
    <row r="119023" spans="26:27">
      <c r="Z119023" s="190"/>
      <c r="AA119023" s="190"/>
    </row>
    <row r="119024" spans="26:27">
      <c r="Z119024" s="190"/>
      <c r="AA119024" s="190"/>
    </row>
    <row r="119025" spans="26:27">
      <c r="Z119025" s="190"/>
      <c r="AA119025" s="190"/>
    </row>
    <row r="119026" spans="26:27">
      <c r="Z119026" s="190"/>
      <c r="AA119026" s="190"/>
    </row>
    <row r="119027" spans="26:27">
      <c r="Z119027" s="190"/>
      <c r="AA119027" s="190"/>
    </row>
    <row r="119028" spans="26:27">
      <c r="Z119028" s="190"/>
      <c r="AA119028" s="190"/>
    </row>
    <row r="119029" spans="26:27">
      <c r="Z119029" s="190"/>
      <c r="AA119029" s="190"/>
    </row>
    <row r="119030" spans="26:27">
      <c r="Z119030" s="190"/>
      <c r="AA119030" s="190"/>
    </row>
    <row r="119031" spans="26:27">
      <c r="Z119031" s="190"/>
      <c r="AA119031" s="190"/>
    </row>
    <row r="119032" spans="26:27">
      <c r="Z119032" s="190"/>
      <c r="AA119032" s="190"/>
    </row>
    <row r="119033" spans="26:27">
      <c r="Z119033" s="190"/>
      <c r="AA119033" s="190"/>
    </row>
    <row r="119034" spans="26:27">
      <c r="Z119034" s="190"/>
      <c r="AA119034" s="190"/>
    </row>
    <row r="119035" spans="26:27">
      <c r="Z119035" s="190"/>
      <c r="AA119035" s="190"/>
    </row>
    <row r="119036" spans="26:27">
      <c r="Z119036" s="190"/>
      <c r="AA119036" s="190"/>
    </row>
    <row r="119037" spans="26:27">
      <c r="Z119037" s="190"/>
      <c r="AA119037" s="190"/>
    </row>
    <row r="119038" spans="26:27">
      <c r="Z119038" s="190"/>
      <c r="AA119038" s="190"/>
    </row>
    <row r="119039" spans="26:27">
      <c r="Z119039" s="190"/>
      <c r="AA119039" s="190"/>
    </row>
    <row r="119040" spans="26:27">
      <c r="Z119040" s="190"/>
      <c r="AA119040" s="190"/>
    </row>
    <row r="119041" spans="26:27">
      <c r="Z119041" s="190"/>
      <c r="AA119041" s="190"/>
    </row>
    <row r="119042" spans="26:27">
      <c r="Z119042" s="190"/>
      <c r="AA119042" s="190"/>
    </row>
    <row r="119043" spans="26:27">
      <c r="Z119043" s="190"/>
      <c r="AA119043" s="190"/>
    </row>
    <row r="119044" spans="26:27">
      <c r="Z119044" s="190"/>
      <c r="AA119044" s="190"/>
    </row>
    <row r="119045" spans="26:27">
      <c r="Z119045" s="190"/>
      <c r="AA119045" s="190"/>
    </row>
    <row r="119046" spans="26:27">
      <c r="Z119046" s="190"/>
      <c r="AA119046" s="190"/>
    </row>
    <row r="119047" spans="26:27">
      <c r="Z119047" s="190"/>
      <c r="AA119047" s="190"/>
    </row>
    <row r="119048" spans="26:27">
      <c r="Z119048" s="190"/>
      <c r="AA119048" s="190"/>
    </row>
    <row r="119049" spans="26:27">
      <c r="Z119049" s="190"/>
      <c r="AA119049" s="190"/>
    </row>
    <row r="119050" spans="26:27">
      <c r="Z119050" s="190"/>
      <c r="AA119050" s="190"/>
    </row>
    <row r="119051" spans="26:27">
      <c r="Z119051" s="190"/>
      <c r="AA119051" s="190"/>
    </row>
    <row r="119052" spans="26:27">
      <c r="Z119052" s="190"/>
      <c r="AA119052" s="190"/>
    </row>
    <row r="119053" spans="26:27">
      <c r="Z119053" s="190"/>
      <c r="AA119053" s="190"/>
    </row>
    <row r="119054" spans="26:27">
      <c r="Z119054" s="190"/>
      <c r="AA119054" s="190"/>
    </row>
    <row r="119055" spans="26:27">
      <c r="Z119055" s="190"/>
      <c r="AA119055" s="190"/>
    </row>
    <row r="119056" spans="26:27">
      <c r="Z119056" s="190"/>
      <c r="AA119056" s="190"/>
    </row>
    <row r="119057" spans="26:27">
      <c r="Z119057" s="190"/>
      <c r="AA119057" s="190"/>
    </row>
    <row r="119058" spans="26:27">
      <c r="Z119058" s="190"/>
      <c r="AA119058" s="190"/>
    </row>
    <row r="119059" spans="26:27">
      <c r="Z119059" s="190"/>
      <c r="AA119059" s="190"/>
    </row>
    <row r="119060" spans="26:27">
      <c r="Z119060" s="190"/>
      <c r="AA119060" s="190"/>
    </row>
    <row r="119061" spans="26:27">
      <c r="Z119061" s="190"/>
      <c r="AA119061" s="190"/>
    </row>
    <row r="119062" spans="26:27">
      <c r="Z119062" s="190"/>
      <c r="AA119062" s="190"/>
    </row>
    <row r="119063" spans="26:27">
      <c r="Z119063" s="190"/>
      <c r="AA119063" s="190"/>
    </row>
    <row r="119064" spans="26:27">
      <c r="Z119064" s="190"/>
      <c r="AA119064" s="190"/>
    </row>
    <row r="119065" spans="26:27">
      <c r="Z119065" s="190"/>
      <c r="AA119065" s="190"/>
    </row>
    <row r="119066" spans="26:27">
      <c r="Z119066" s="190"/>
      <c r="AA119066" s="190"/>
    </row>
    <row r="119067" spans="26:27">
      <c r="Z119067" s="190"/>
      <c r="AA119067" s="190"/>
    </row>
    <row r="119068" spans="26:27">
      <c r="Z119068" s="190"/>
      <c r="AA119068" s="190"/>
    </row>
    <row r="119069" spans="26:27">
      <c r="Z119069" s="190"/>
      <c r="AA119069" s="190"/>
    </row>
    <row r="119070" spans="26:27">
      <c r="Z119070" s="190"/>
      <c r="AA119070" s="190"/>
    </row>
    <row r="119071" spans="26:27">
      <c r="Z119071" s="190"/>
      <c r="AA119071" s="190"/>
    </row>
    <row r="119072" spans="26:27">
      <c r="Z119072" s="190"/>
      <c r="AA119072" s="190"/>
    </row>
    <row r="119073" spans="26:27">
      <c r="Z119073" s="190"/>
      <c r="AA119073" s="190"/>
    </row>
    <row r="119074" spans="26:27">
      <c r="Z119074" s="190"/>
      <c r="AA119074" s="190"/>
    </row>
    <row r="119075" spans="26:27">
      <c r="Z119075" s="190"/>
      <c r="AA119075" s="190"/>
    </row>
    <row r="119076" spans="26:27">
      <c r="Z119076" s="190"/>
      <c r="AA119076" s="190"/>
    </row>
    <row r="119077" spans="26:27">
      <c r="Z119077" s="190"/>
      <c r="AA119077" s="190"/>
    </row>
    <row r="119078" spans="26:27">
      <c r="Z119078" s="190"/>
      <c r="AA119078" s="190"/>
    </row>
    <row r="119079" spans="26:27">
      <c r="Z119079" s="190"/>
      <c r="AA119079" s="190"/>
    </row>
    <row r="119080" spans="26:27">
      <c r="Z119080" s="190"/>
      <c r="AA119080" s="190"/>
    </row>
    <row r="119081" spans="26:27">
      <c r="Z119081" s="190"/>
      <c r="AA119081" s="190"/>
    </row>
    <row r="119082" spans="26:27">
      <c r="Z119082" s="190"/>
      <c r="AA119082" s="190"/>
    </row>
    <row r="119083" spans="26:27">
      <c r="Z119083" s="190"/>
      <c r="AA119083" s="190"/>
    </row>
    <row r="119084" spans="26:27">
      <c r="Z119084" s="190"/>
      <c r="AA119084" s="190"/>
    </row>
    <row r="119085" spans="26:27">
      <c r="Z119085" s="190"/>
      <c r="AA119085" s="190"/>
    </row>
    <row r="119086" spans="26:27">
      <c r="Z119086" s="190"/>
      <c r="AA119086" s="190"/>
    </row>
    <row r="119087" spans="26:27">
      <c r="Z119087" s="190"/>
      <c r="AA119087" s="190"/>
    </row>
    <row r="119088" spans="26:27">
      <c r="Z119088" s="190"/>
      <c r="AA119088" s="190"/>
    </row>
    <row r="119089" spans="26:27">
      <c r="Z119089" s="190"/>
      <c r="AA119089" s="190"/>
    </row>
    <row r="119090" spans="26:27">
      <c r="Z119090" s="190"/>
      <c r="AA119090" s="190"/>
    </row>
    <row r="119091" spans="26:27">
      <c r="Z119091" s="190"/>
      <c r="AA119091" s="190"/>
    </row>
    <row r="119092" spans="26:27">
      <c r="Z119092" s="190"/>
      <c r="AA119092" s="190"/>
    </row>
    <row r="119093" spans="26:27">
      <c r="Z119093" s="190"/>
      <c r="AA119093" s="190"/>
    </row>
    <row r="119094" spans="26:27">
      <c r="Z119094" s="190"/>
      <c r="AA119094" s="190"/>
    </row>
    <row r="119095" spans="26:27">
      <c r="Z119095" s="190"/>
      <c r="AA119095" s="190"/>
    </row>
    <row r="119096" spans="26:27">
      <c r="Z119096" s="190"/>
      <c r="AA119096" s="190"/>
    </row>
    <row r="119097" spans="26:27">
      <c r="Z119097" s="190"/>
      <c r="AA119097" s="190"/>
    </row>
    <row r="119098" spans="26:27">
      <c r="Z119098" s="190"/>
      <c r="AA119098" s="190"/>
    </row>
    <row r="119099" spans="26:27">
      <c r="Z119099" s="190"/>
      <c r="AA119099" s="190"/>
    </row>
    <row r="119100" spans="26:27">
      <c r="Z119100" s="190"/>
      <c r="AA119100" s="190"/>
    </row>
    <row r="119101" spans="26:27">
      <c r="Z119101" s="190"/>
      <c r="AA119101" s="190"/>
    </row>
    <row r="119102" spans="26:27">
      <c r="Z119102" s="190"/>
      <c r="AA119102" s="190"/>
    </row>
    <row r="119103" spans="26:27">
      <c r="Z119103" s="190"/>
      <c r="AA119103" s="190"/>
    </row>
    <row r="119104" spans="26:27">
      <c r="Z119104" s="190"/>
      <c r="AA119104" s="190"/>
    </row>
    <row r="119105" spans="26:27">
      <c r="Z119105" s="190"/>
      <c r="AA119105" s="190"/>
    </row>
    <row r="119106" spans="26:27">
      <c r="Z119106" s="190"/>
      <c r="AA119106" s="190"/>
    </row>
    <row r="119107" spans="26:27">
      <c r="Z119107" s="190"/>
      <c r="AA119107" s="190"/>
    </row>
    <row r="119108" spans="26:27">
      <c r="Z119108" s="190"/>
      <c r="AA119108" s="190"/>
    </row>
    <row r="119109" spans="26:27">
      <c r="Z119109" s="190"/>
      <c r="AA119109" s="190"/>
    </row>
    <row r="119110" spans="26:27">
      <c r="Z119110" s="190"/>
      <c r="AA119110" s="190"/>
    </row>
    <row r="119111" spans="26:27">
      <c r="Z119111" s="190"/>
      <c r="AA119111" s="190"/>
    </row>
    <row r="119112" spans="26:27">
      <c r="Z119112" s="190"/>
      <c r="AA119112" s="190"/>
    </row>
    <row r="119113" spans="26:27">
      <c r="Z119113" s="190"/>
      <c r="AA119113" s="190"/>
    </row>
    <row r="119114" spans="26:27">
      <c r="Z119114" s="190"/>
      <c r="AA119114" s="190"/>
    </row>
    <row r="119115" spans="26:27">
      <c r="Z119115" s="190"/>
      <c r="AA119115" s="190"/>
    </row>
    <row r="119116" spans="26:27">
      <c r="Z119116" s="190"/>
      <c r="AA119116" s="190"/>
    </row>
    <row r="119117" spans="26:27">
      <c r="Z119117" s="190"/>
      <c r="AA119117" s="190"/>
    </row>
    <row r="119118" spans="26:27">
      <c r="Z119118" s="190"/>
      <c r="AA119118" s="190"/>
    </row>
    <row r="119119" spans="26:27">
      <c r="Z119119" s="190"/>
      <c r="AA119119" s="190"/>
    </row>
    <row r="119120" spans="26:27">
      <c r="Z119120" s="190"/>
      <c r="AA119120" s="190"/>
    </row>
    <row r="119121" spans="26:27">
      <c r="Z119121" s="190"/>
      <c r="AA119121" s="190"/>
    </row>
    <row r="119122" spans="26:27">
      <c r="Z119122" s="190"/>
      <c r="AA119122" s="190"/>
    </row>
    <row r="119123" spans="26:27">
      <c r="Z119123" s="190"/>
      <c r="AA119123" s="190"/>
    </row>
    <row r="119124" spans="26:27">
      <c r="Z119124" s="190"/>
      <c r="AA119124" s="190"/>
    </row>
    <row r="119125" spans="26:27">
      <c r="Z119125" s="190"/>
      <c r="AA119125" s="190"/>
    </row>
    <row r="119126" spans="26:27">
      <c r="Z119126" s="190"/>
      <c r="AA119126" s="190"/>
    </row>
    <row r="119127" spans="26:27">
      <c r="Z119127" s="190"/>
      <c r="AA119127" s="190"/>
    </row>
    <row r="119128" spans="26:27">
      <c r="Z119128" s="190"/>
      <c r="AA119128" s="190"/>
    </row>
    <row r="119129" spans="26:27">
      <c r="Z119129" s="190"/>
      <c r="AA119129" s="190"/>
    </row>
    <row r="119130" spans="26:27">
      <c r="Z119130" s="190"/>
      <c r="AA119130" s="190"/>
    </row>
    <row r="119131" spans="26:27">
      <c r="Z119131" s="190"/>
      <c r="AA119131" s="190"/>
    </row>
    <row r="119132" spans="26:27">
      <c r="Z119132" s="190"/>
      <c r="AA119132" s="190"/>
    </row>
    <row r="119133" spans="26:27">
      <c r="Z119133" s="190"/>
      <c r="AA119133" s="190"/>
    </row>
    <row r="119134" spans="26:27">
      <c r="Z119134" s="190"/>
      <c r="AA119134" s="190"/>
    </row>
    <row r="119135" spans="26:27">
      <c r="Z119135" s="190"/>
      <c r="AA119135" s="190"/>
    </row>
    <row r="119136" spans="26:27">
      <c r="Z119136" s="190"/>
      <c r="AA119136" s="190"/>
    </row>
    <row r="119137" spans="26:27">
      <c r="Z119137" s="190"/>
      <c r="AA119137" s="190"/>
    </row>
    <row r="119138" spans="26:27">
      <c r="Z119138" s="190"/>
      <c r="AA119138" s="190"/>
    </row>
    <row r="119139" spans="26:27">
      <c r="Z119139" s="190"/>
      <c r="AA119139" s="190"/>
    </row>
    <row r="119140" spans="26:27">
      <c r="Z119140" s="190"/>
      <c r="AA119140" s="190"/>
    </row>
    <row r="119141" spans="26:27">
      <c r="Z119141" s="190"/>
      <c r="AA119141" s="190"/>
    </row>
    <row r="119142" spans="26:27">
      <c r="Z119142" s="190"/>
      <c r="AA119142" s="190"/>
    </row>
    <row r="119143" spans="26:27">
      <c r="Z119143" s="190"/>
      <c r="AA119143" s="190"/>
    </row>
    <row r="119144" spans="26:27">
      <c r="Z119144" s="190"/>
      <c r="AA119144" s="190"/>
    </row>
    <row r="119145" spans="26:27">
      <c r="Z119145" s="190"/>
      <c r="AA119145" s="190"/>
    </row>
    <row r="119146" spans="26:27">
      <c r="Z119146" s="190"/>
      <c r="AA119146" s="190"/>
    </row>
    <row r="119147" spans="26:27">
      <c r="Z119147" s="190"/>
      <c r="AA119147" s="190"/>
    </row>
    <row r="119148" spans="26:27">
      <c r="Z119148" s="190"/>
      <c r="AA119148" s="190"/>
    </row>
    <row r="119149" spans="26:27">
      <c r="Z119149" s="190"/>
      <c r="AA119149" s="190"/>
    </row>
    <row r="119150" spans="26:27">
      <c r="Z119150" s="190"/>
      <c r="AA119150" s="190"/>
    </row>
    <row r="119151" spans="26:27">
      <c r="Z119151" s="190"/>
      <c r="AA119151" s="190"/>
    </row>
    <row r="119152" spans="26:27">
      <c r="Z119152" s="190"/>
      <c r="AA119152" s="190"/>
    </row>
    <row r="119153" spans="26:27">
      <c r="Z119153" s="190"/>
      <c r="AA119153" s="190"/>
    </row>
    <row r="119154" spans="26:27">
      <c r="Z119154" s="190"/>
      <c r="AA119154" s="190"/>
    </row>
    <row r="119155" spans="26:27">
      <c r="Z119155" s="190"/>
      <c r="AA119155" s="190"/>
    </row>
    <row r="119156" spans="26:27">
      <c r="Z119156" s="190"/>
      <c r="AA119156" s="190"/>
    </row>
    <row r="119157" spans="26:27">
      <c r="Z119157" s="190"/>
      <c r="AA119157" s="190"/>
    </row>
    <row r="119158" spans="26:27">
      <c r="Z119158" s="190"/>
      <c r="AA119158" s="190"/>
    </row>
    <row r="119159" spans="26:27">
      <c r="Z119159" s="190"/>
      <c r="AA119159" s="190"/>
    </row>
    <row r="119160" spans="26:27">
      <c r="Z119160" s="190"/>
      <c r="AA119160" s="190"/>
    </row>
    <row r="119161" spans="26:27">
      <c r="Z119161" s="190"/>
      <c r="AA119161" s="190"/>
    </row>
    <row r="119162" spans="26:27">
      <c r="Z119162" s="190"/>
      <c r="AA119162" s="190"/>
    </row>
    <row r="119163" spans="26:27">
      <c r="Z119163" s="190"/>
      <c r="AA119163" s="190"/>
    </row>
    <row r="119164" spans="26:27">
      <c r="Z119164" s="190"/>
      <c r="AA119164" s="190"/>
    </row>
    <row r="119165" spans="26:27">
      <c r="Z119165" s="190"/>
      <c r="AA119165" s="190"/>
    </row>
    <row r="119166" spans="26:27">
      <c r="Z119166" s="190"/>
      <c r="AA119166" s="190"/>
    </row>
    <row r="119167" spans="26:27">
      <c r="Z119167" s="190"/>
      <c r="AA119167" s="190"/>
    </row>
    <row r="119168" spans="26:27">
      <c r="Z119168" s="190"/>
      <c r="AA119168" s="190"/>
    </row>
    <row r="119169" spans="26:27">
      <c r="Z119169" s="190"/>
      <c r="AA119169" s="190"/>
    </row>
    <row r="119170" spans="26:27">
      <c r="Z119170" s="190"/>
      <c r="AA119170" s="190"/>
    </row>
    <row r="119171" spans="26:27">
      <c r="Z119171" s="190"/>
      <c r="AA119171" s="190"/>
    </row>
    <row r="119172" spans="26:27">
      <c r="Z119172" s="190"/>
      <c r="AA119172" s="190"/>
    </row>
    <row r="119173" spans="26:27">
      <c r="Z119173" s="190"/>
      <c r="AA119173" s="190"/>
    </row>
    <row r="119174" spans="26:27">
      <c r="Z119174" s="190"/>
      <c r="AA119174" s="190"/>
    </row>
    <row r="119175" spans="26:27">
      <c r="Z119175" s="190"/>
      <c r="AA119175" s="190"/>
    </row>
    <row r="119176" spans="26:27">
      <c r="Z119176" s="190"/>
      <c r="AA119176" s="190"/>
    </row>
    <row r="119177" spans="26:27">
      <c r="Z119177" s="190"/>
      <c r="AA119177" s="190"/>
    </row>
    <row r="119178" spans="26:27">
      <c r="Z119178" s="190"/>
      <c r="AA119178" s="190"/>
    </row>
    <row r="119179" spans="26:27">
      <c r="Z119179" s="190"/>
      <c r="AA119179" s="190"/>
    </row>
    <row r="119180" spans="26:27">
      <c r="Z119180" s="190"/>
      <c r="AA119180" s="190"/>
    </row>
    <row r="119181" spans="26:27">
      <c r="Z119181" s="190"/>
      <c r="AA119181" s="190"/>
    </row>
    <row r="119182" spans="26:27">
      <c r="Z119182" s="190"/>
      <c r="AA119182" s="190"/>
    </row>
    <row r="119183" spans="26:27">
      <c r="Z119183" s="190"/>
      <c r="AA119183" s="190"/>
    </row>
    <row r="119184" spans="26:27">
      <c r="Z119184" s="190"/>
      <c r="AA119184" s="190"/>
    </row>
    <row r="119185" spans="26:27">
      <c r="Z119185" s="190"/>
      <c r="AA119185" s="190"/>
    </row>
    <row r="119186" spans="26:27">
      <c r="Z119186" s="190"/>
      <c r="AA119186" s="190"/>
    </row>
    <row r="119187" spans="26:27">
      <c r="Z119187" s="190"/>
      <c r="AA119187" s="190"/>
    </row>
    <row r="119188" spans="26:27">
      <c r="Z119188" s="190"/>
      <c r="AA119188" s="190"/>
    </row>
    <row r="119189" spans="26:27">
      <c r="Z119189" s="190"/>
      <c r="AA119189" s="190"/>
    </row>
    <row r="119190" spans="26:27">
      <c r="Z119190" s="190"/>
      <c r="AA119190" s="190"/>
    </row>
    <row r="119191" spans="26:27">
      <c r="Z119191" s="190"/>
      <c r="AA119191" s="190"/>
    </row>
    <row r="119192" spans="26:27">
      <c r="Z119192" s="190"/>
      <c r="AA119192" s="190"/>
    </row>
    <row r="119193" spans="26:27">
      <c r="Z119193" s="190"/>
      <c r="AA119193" s="190"/>
    </row>
    <row r="119194" spans="26:27">
      <c r="Z119194" s="190"/>
      <c r="AA119194" s="190"/>
    </row>
    <row r="119195" spans="26:27">
      <c r="Z119195" s="190"/>
      <c r="AA119195" s="190"/>
    </row>
    <row r="119196" spans="26:27">
      <c r="Z119196" s="190"/>
      <c r="AA119196" s="190"/>
    </row>
    <row r="119197" spans="26:27">
      <c r="Z119197" s="190"/>
      <c r="AA119197" s="190"/>
    </row>
    <row r="119198" spans="26:27">
      <c r="Z119198" s="190"/>
      <c r="AA119198" s="190"/>
    </row>
    <row r="119199" spans="26:27">
      <c r="Z119199" s="190"/>
      <c r="AA119199" s="190"/>
    </row>
    <row r="119200" spans="26:27">
      <c r="Z119200" s="190"/>
      <c r="AA119200" s="190"/>
    </row>
    <row r="119201" spans="26:27">
      <c r="Z119201" s="190"/>
      <c r="AA119201" s="190"/>
    </row>
    <row r="119202" spans="26:27">
      <c r="Z119202" s="190"/>
      <c r="AA119202" s="190"/>
    </row>
    <row r="119203" spans="26:27">
      <c r="Z119203" s="190"/>
      <c r="AA119203" s="190"/>
    </row>
    <row r="119204" spans="26:27">
      <c r="Z119204" s="190"/>
      <c r="AA119204" s="190"/>
    </row>
    <row r="119205" spans="26:27">
      <c r="Z119205" s="190"/>
      <c r="AA119205" s="190"/>
    </row>
    <row r="119206" spans="26:27">
      <c r="Z119206" s="190"/>
      <c r="AA119206" s="190"/>
    </row>
    <row r="119207" spans="26:27">
      <c r="Z119207" s="190"/>
      <c r="AA119207" s="190"/>
    </row>
    <row r="119208" spans="26:27">
      <c r="Z119208" s="190"/>
      <c r="AA119208" s="190"/>
    </row>
    <row r="119209" spans="26:27">
      <c r="Z119209" s="190"/>
      <c r="AA119209" s="190"/>
    </row>
    <row r="119210" spans="26:27">
      <c r="Z119210" s="190"/>
      <c r="AA119210" s="190"/>
    </row>
    <row r="119211" spans="26:27">
      <c r="Z119211" s="190"/>
      <c r="AA119211" s="190"/>
    </row>
    <row r="119212" spans="26:27">
      <c r="Z119212" s="190"/>
      <c r="AA119212" s="190"/>
    </row>
    <row r="119213" spans="26:27">
      <c r="Z119213" s="190"/>
      <c r="AA119213" s="190"/>
    </row>
    <row r="119214" spans="26:27">
      <c r="Z119214" s="190"/>
      <c r="AA119214" s="190"/>
    </row>
    <row r="119215" spans="26:27">
      <c r="Z119215" s="190"/>
      <c r="AA119215" s="190"/>
    </row>
    <row r="119216" spans="26:27">
      <c r="Z119216" s="190"/>
      <c r="AA119216" s="190"/>
    </row>
    <row r="119217" spans="26:27">
      <c r="Z119217" s="190"/>
      <c r="AA119217" s="190"/>
    </row>
    <row r="119218" spans="26:27">
      <c r="Z119218" s="190"/>
      <c r="AA119218" s="190"/>
    </row>
    <row r="119219" spans="26:27">
      <c r="Z119219" s="190"/>
      <c r="AA119219" s="190"/>
    </row>
    <row r="119220" spans="26:27">
      <c r="Z119220" s="190"/>
      <c r="AA119220" s="190"/>
    </row>
    <row r="119221" spans="26:27">
      <c r="Z119221" s="190"/>
      <c r="AA119221" s="190"/>
    </row>
    <row r="119222" spans="26:27">
      <c r="Z119222" s="190"/>
      <c r="AA119222" s="190"/>
    </row>
    <row r="119223" spans="26:27">
      <c r="Z119223" s="190"/>
      <c r="AA119223" s="190"/>
    </row>
    <row r="119224" spans="26:27">
      <c r="Z119224" s="190"/>
      <c r="AA119224" s="190"/>
    </row>
    <row r="119225" spans="26:27">
      <c r="Z119225" s="190"/>
      <c r="AA119225" s="190"/>
    </row>
    <row r="119226" spans="26:27">
      <c r="Z119226" s="190"/>
      <c r="AA119226" s="190"/>
    </row>
    <row r="119227" spans="26:27">
      <c r="Z119227" s="190"/>
      <c r="AA119227" s="190"/>
    </row>
    <row r="119228" spans="26:27">
      <c r="Z119228" s="190"/>
      <c r="AA119228" s="190"/>
    </row>
    <row r="119229" spans="26:27">
      <c r="Z119229" s="190"/>
      <c r="AA119229" s="190"/>
    </row>
    <row r="119230" spans="26:27">
      <c r="Z119230" s="190"/>
      <c r="AA119230" s="190"/>
    </row>
    <row r="119231" spans="26:27">
      <c r="Z119231" s="190"/>
      <c r="AA119231" s="190"/>
    </row>
    <row r="119232" spans="26:27">
      <c r="Z119232" s="190"/>
      <c r="AA119232" s="190"/>
    </row>
    <row r="119233" spans="26:27">
      <c r="Z119233" s="190"/>
      <c r="AA119233" s="190"/>
    </row>
    <row r="119234" spans="26:27">
      <c r="Z119234" s="190"/>
      <c r="AA119234" s="190"/>
    </row>
    <row r="119235" spans="26:27">
      <c r="Z119235" s="190"/>
      <c r="AA119235" s="190"/>
    </row>
    <row r="119236" spans="26:27">
      <c r="Z119236" s="190"/>
      <c r="AA119236" s="190"/>
    </row>
    <row r="119237" spans="26:27">
      <c r="Z119237" s="190"/>
      <c r="AA119237" s="190"/>
    </row>
    <row r="119238" spans="26:27">
      <c r="Z119238" s="190"/>
      <c r="AA119238" s="190"/>
    </row>
    <row r="119239" spans="26:27">
      <c r="Z119239" s="190"/>
      <c r="AA119239" s="190"/>
    </row>
    <row r="119240" spans="26:27">
      <c r="Z119240" s="190"/>
      <c r="AA119240" s="190"/>
    </row>
    <row r="119241" spans="26:27">
      <c r="Z119241" s="190"/>
      <c r="AA119241" s="190"/>
    </row>
    <row r="119242" spans="26:27">
      <c r="Z119242" s="190"/>
      <c r="AA119242" s="190"/>
    </row>
    <row r="119243" spans="26:27">
      <c r="Z119243" s="190"/>
      <c r="AA119243" s="190"/>
    </row>
    <row r="119244" spans="26:27">
      <c r="Z119244" s="190"/>
      <c r="AA119244" s="190"/>
    </row>
    <row r="119245" spans="26:27">
      <c r="Z119245" s="190"/>
      <c r="AA119245" s="190"/>
    </row>
    <row r="119246" spans="26:27">
      <c r="Z119246" s="190"/>
      <c r="AA119246" s="190"/>
    </row>
    <row r="119247" spans="26:27">
      <c r="Z119247" s="190"/>
      <c r="AA119247" s="190"/>
    </row>
    <row r="119248" spans="26:27">
      <c r="Z119248" s="190"/>
      <c r="AA119248" s="190"/>
    </row>
    <row r="119249" spans="26:27">
      <c r="Z119249" s="190"/>
      <c r="AA119249" s="190"/>
    </row>
    <row r="119250" spans="26:27">
      <c r="Z119250" s="190"/>
      <c r="AA119250" s="190"/>
    </row>
    <row r="119251" spans="26:27">
      <c r="Z119251" s="190"/>
      <c r="AA119251" s="190"/>
    </row>
    <row r="119252" spans="26:27">
      <c r="Z119252" s="190"/>
      <c r="AA119252" s="190"/>
    </row>
    <row r="119253" spans="26:27">
      <c r="Z119253" s="190"/>
      <c r="AA119253" s="190"/>
    </row>
    <row r="119254" spans="26:27">
      <c r="Z119254" s="190"/>
      <c r="AA119254" s="190"/>
    </row>
    <row r="119255" spans="26:27">
      <c r="Z119255" s="190"/>
      <c r="AA119255" s="190"/>
    </row>
    <row r="119256" spans="26:27">
      <c r="Z119256" s="190"/>
      <c r="AA119256" s="190"/>
    </row>
    <row r="119257" spans="26:27">
      <c r="Z119257" s="190"/>
      <c r="AA119257" s="190"/>
    </row>
    <row r="119258" spans="26:27">
      <c r="Z119258" s="190"/>
      <c r="AA119258" s="190"/>
    </row>
    <row r="119259" spans="26:27">
      <c r="Z119259" s="190"/>
      <c r="AA119259" s="190"/>
    </row>
    <row r="119260" spans="26:27">
      <c r="Z119260" s="190"/>
      <c r="AA119260" s="190"/>
    </row>
    <row r="119261" spans="26:27">
      <c r="Z119261" s="190"/>
      <c r="AA119261" s="190"/>
    </row>
    <row r="119262" spans="26:27">
      <c r="Z119262" s="190"/>
      <c r="AA119262" s="190"/>
    </row>
    <row r="119263" spans="26:27">
      <c r="Z119263" s="190"/>
      <c r="AA119263" s="190"/>
    </row>
    <row r="119264" spans="26:27">
      <c r="Z119264" s="190"/>
      <c r="AA119264" s="190"/>
    </row>
    <row r="119265" spans="26:27">
      <c r="Z119265" s="190"/>
      <c r="AA119265" s="190"/>
    </row>
    <row r="119266" spans="26:27">
      <c r="Z119266" s="190"/>
      <c r="AA119266" s="190"/>
    </row>
    <row r="119267" spans="26:27">
      <c r="Z119267" s="190"/>
      <c r="AA119267" s="190"/>
    </row>
    <row r="119268" spans="26:27">
      <c r="Z119268" s="190"/>
      <c r="AA119268" s="190"/>
    </row>
    <row r="119269" spans="26:27">
      <c r="Z119269" s="190"/>
      <c r="AA119269" s="190"/>
    </row>
    <row r="119270" spans="26:27">
      <c r="Z119270" s="190"/>
      <c r="AA119270" s="190"/>
    </row>
    <row r="119271" spans="26:27">
      <c r="Z119271" s="190"/>
      <c r="AA119271" s="190"/>
    </row>
    <row r="119272" spans="26:27">
      <c r="Z119272" s="190"/>
      <c r="AA119272" s="190"/>
    </row>
    <row r="119273" spans="26:27">
      <c r="Z119273" s="190"/>
      <c r="AA119273" s="190"/>
    </row>
    <row r="119274" spans="26:27">
      <c r="Z119274" s="190"/>
      <c r="AA119274" s="190"/>
    </row>
    <row r="119275" spans="26:27">
      <c r="Z119275" s="190"/>
      <c r="AA119275" s="190"/>
    </row>
    <row r="119276" spans="26:27">
      <c r="Z119276" s="190"/>
      <c r="AA119276" s="190"/>
    </row>
    <row r="119277" spans="26:27">
      <c r="Z119277" s="190"/>
      <c r="AA119277" s="190"/>
    </row>
    <row r="119278" spans="26:27">
      <c r="Z119278" s="190"/>
      <c r="AA119278" s="190"/>
    </row>
    <row r="119279" spans="26:27">
      <c r="Z119279" s="190"/>
      <c r="AA119279" s="190"/>
    </row>
    <row r="119280" spans="26:27">
      <c r="Z119280" s="190"/>
      <c r="AA119280" s="190"/>
    </row>
    <row r="119281" spans="26:27">
      <c r="Z119281" s="190"/>
      <c r="AA119281" s="190"/>
    </row>
    <row r="119282" spans="26:27">
      <c r="Z119282" s="190"/>
      <c r="AA119282" s="190"/>
    </row>
    <row r="119283" spans="26:27">
      <c r="Z119283" s="190"/>
      <c r="AA119283" s="190"/>
    </row>
    <row r="119284" spans="26:27">
      <c r="Z119284" s="190"/>
      <c r="AA119284" s="190"/>
    </row>
    <row r="119285" spans="26:27">
      <c r="Z119285" s="190"/>
      <c r="AA119285" s="190"/>
    </row>
    <row r="119286" spans="26:27">
      <c r="Z119286" s="190"/>
      <c r="AA119286" s="190"/>
    </row>
    <row r="119287" spans="26:27">
      <c r="Z119287" s="190"/>
      <c r="AA119287" s="190"/>
    </row>
    <row r="119288" spans="26:27">
      <c r="Z119288" s="190"/>
      <c r="AA119288" s="190"/>
    </row>
    <row r="119289" spans="26:27">
      <c r="Z119289" s="190"/>
      <c r="AA119289" s="190"/>
    </row>
    <row r="119290" spans="26:27">
      <c r="Z119290" s="190"/>
      <c r="AA119290" s="190"/>
    </row>
    <row r="119291" spans="26:27">
      <c r="Z119291" s="190"/>
      <c r="AA119291" s="190"/>
    </row>
    <row r="119292" spans="26:27">
      <c r="Z119292" s="190"/>
      <c r="AA119292" s="190"/>
    </row>
    <row r="119293" spans="26:27">
      <c r="Z119293" s="190"/>
      <c r="AA119293" s="190"/>
    </row>
    <row r="119294" spans="26:27">
      <c r="Z119294" s="190"/>
      <c r="AA119294" s="190"/>
    </row>
    <row r="119295" spans="26:27">
      <c r="Z119295" s="190"/>
      <c r="AA119295" s="190"/>
    </row>
    <row r="119296" spans="26:27">
      <c r="Z119296" s="190"/>
      <c r="AA119296" s="190"/>
    </row>
    <row r="119297" spans="26:27">
      <c r="Z119297" s="190"/>
      <c r="AA119297" s="190"/>
    </row>
    <row r="119298" spans="26:27">
      <c r="Z119298" s="190"/>
      <c r="AA119298" s="190"/>
    </row>
    <row r="119299" spans="26:27">
      <c r="Z119299" s="190"/>
      <c r="AA119299" s="190"/>
    </row>
    <row r="119300" spans="26:27">
      <c r="Z119300" s="190"/>
      <c r="AA119300" s="190"/>
    </row>
    <row r="119301" spans="26:27">
      <c r="Z119301" s="190"/>
      <c r="AA119301" s="190"/>
    </row>
    <row r="119302" spans="26:27">
      <c r="Z119302" s="190"/>
      <c r="AA119302" s="190"/>
    </row>
    <row r="119303" spans="26:27">
      <c r="Z119303" s="190"/>
      <c r="AA119303" s="190"/>
    </row>
    <row r="119304" spans="26:27">
      <c r="Z119304" s="190"/>
      <c r="AA119304" s="190"/>
    </row>
    <row r="119305" spans="26:27">
      <c r="Z119305" s="190"/>
      <c r="AA119305" s="190"/>
    </row>
    <row r="119306" spans="26:27">
      <c r="Z119306" s="190"/>
      <c r="AA119306" s="190"/>
    </row>
    <row r="119307" spans="26:27">
      <c r="Z119307" s="190"/>
      <c r="AA119307" s="190"/>
    </row>
    <row r="119308" spans="26:27">
      <c r="Z119308" s="190"/>
      <c r="AA119308" s="190"/>
    </row>
    <row r="119309" spans="26:27">
      <c r="Z119309" s="190"/>
      <c r="AA119309" s="190"/>
    </row>
    <row r="119310" spans="26:27">
      <c r="Z119310" s="190"/>
      <c r="AA119310" s="190"/>
    </row>
    <row r="119311" spans="26:27">
      <c r="Z119311" s="190"/>
      <c r="AA119311" s="190"/>
    </row>
    <row r="119312" spans="26:27">
      <c r="Z119312" s="190"/>
      <c r="AA119312" s="190"/>
    </row>
    <row r="119313" spans="26:27">
      <c r="Z119313" s="190"/>
      <c r="AA119313" s="190"/>
    </row>
    <row r="119314" spans="26:27">
      <c r="Z119314" s="190"/>
      <c r="AA119314" s="190"/>
    </row>
    <row r="119315" spans="26:27">
      <c r="Z119315" s="190"/>
      <c r="AA119315" s="190"/>
    </row>
    <row r="119316" spans="26:27">
      <c r="Z119316" s="190"/>
      <c r="AA119316" s="190"/>
    </row>
    <row r="119317" spans="26:27">
      <c r="Z119317" s="190"/>
      <c r="AA119317" s="190"/>
    </row>
    <row r="119318" spans="26:27">
      <c r="Z119318" s="190"/>
      <c r="AA119318" s="190"/>
    </row>
    <row r="119319" spans="26:27">
      <c r="Z119319" s="190"/>
      <c r="AA119319" s="190"/>
    </row>
    <row r="119320" spans="26:27">
      <c r="Z119320" s="190"/>
      <c r="AA119320" s="190"/>
    </row>
    <row r="119321" spans="26:27">
      <c r="Z119321" s="190"/>
      <c r="AA119321" s="190"/>
    </row>
    <row r="119322" spans="26:27">
      <c r="Z119322" s="190"/>
      <c r="AA119322" s="190"/>
    </row>
    <row r="119323" spans="26:27">
      <c r="Z119323" s="190"/>
      <c r="AA119323" s="190"/>
    </row>
    <row r="119324" spans="26:27">
      <c r="Z119324" s="190"/>
      <c r="AA119324" s="190"/>
    </row>
    <row r="119325" spans="26:27">
      <c r="Z119325" s="190"/>
      <c r="AA119325" s="190"/>
    </row>
    <row r="119326" spans="26:27">
      <c r="Z119326" s="190"/>
      <c r="AA119326" s="190"/>
    </row>
    <row r="119327" spans="26:27">
      <c r="Z119327" s="190"/>
      <c r="AA119327" s="190"/>
    </row>
    <row r="119328" spans="26:27">
      <c r="Z119328" s="190"/>
      <c r="AA119328" s="190"/>
    </row>
    <row r="119329" spans="26:27">
      <c r="Z119329" s="190"/>
      <c r="AA119329" s="190"/>
    </row>
    <row r="119330" spans="26:27">
      <c r="Z119330" s="190"/>
      <c r="AA119330" s="190"/>
    </row>
    <row r="119331" spans="26:27">
      <c r="Z119331" s="190"/>
      <c r="AA119331" s="190"/>
    </row>
    <row r="119332" spans="26:27">
      <c r="Z119332" s="190"/>
      <c r="AA119332" s="190"/>
    </row>
    <row r="119333" spans="26:27">
      <c r="Z119333" s="190"/>
      <c r="AA119333" s="190"/>
    </row>
    <row r="119334" spans="26:27">
      <c r="Z119334" s="190"/>
      <c r="AA119334" s="190"/>
    </row>
    <row r="119335" spans="26:27">
      <c r="Z119335" s="190"/>
      <c r="AA119335" s="190"/>
    </row>
    <row r="119336" spans="26:27">
      <c r="Z119336" s="190"/>
      <c r="AA119336" s="190"/>
    </row>
    <row r="119337" spans="26:27">
      <c r="Z119337" s="190"/>
      <c r="AA119337" s="190"/>
    </row>
    <row r="119338" spans="26:27">
      <c r="Z119338" s="190"/>
      <c r="AA119338" s="190"/>
    </row>
    <row r="119339" spans="26:27">
      <c r="Z119339" s="190"/>
      <c r="AA119339" s="190"/>
    </row>
    <row r="119340" spans="26:27">
      <c r="Z119340" s="190"/>
      <c r="AA119340" s="190"/>
    </row>
    <row r="119341" spans="26:27">
      <c r="Z119341" s="190"/>
      <c r="AA119341" s="190"/>
    </row>
    <row r="119342" spans="26:27">
      <c r="Z119342" s="190"/>
      <c r="AA119342" s="190"/>
    </row>
    <row r="119343" spans="26:27">
      <c r="Z119343" s="190"/>
      <c r="AA119343" s="190"/>
    </row>
    <row r="119344" spans="26:27">
      <c r="Z119344" s="190"/>
      <c r="AA119344" s="190"/>
    </row>
    <row r="119345" spans="26:27">
      <c r="Z119345" s="190"/>
      <c r="AA119345" s="190"/>
    </row>
    <row r="119346" spans="26:27">
      <c r="Z119346" s="190"/>
      <c r="AA119346" s="190"/>
    </row>
    <row r="119347" spans="26:27">
      <c r="Z119347" s="190"/>
      <c r="AA119347" s="190"/>
    </row>
    <row r="119348" spans="26:27">
      <c r="Z119348" s="190"/>
      <c r="AA119348" s="190"/>
    </row>
    <row r="119349" spans="26:27">
      <c r="Z119349" s="190"/>
      <c r="AA119349" s="190"/>
    </row>
    <row r="119350" spans="26:27">
      <c r="Z119350" s="190"/>
      <c r="AA119350" s="190"/>
    </row>
    <row r="119351" spans="26:27">
      <c r="Z119351" s="190"/>
      <c r="AA119351" s="190"/>
    </row>
    <row r="119352" spans="26:27">
      <c r="Z119352" s="190"/>
      <c r="AA119352" s="190"/>
    </row>
    <row r="119353" spans="26:27">
      <c r="Z119353" s="190"/>
      <c r="AA119353" s="190"/>
    </row>
    <row r="119354" spans="26:27">
      <c r="Z119354" s="190"/>
      <c r="AA119354" s="190"/>
    </row>
    <row r="119355" spans="26:27">
      <c r="Z119355" s="190"/>
      <c r="AA119355" s="190"/>
    </row>
    <row r="119356" spans="26:27">
      <c r="Z119356" s="190"/>
      <c r="AA119356" s="190"/>
    </row>
    <row r="119357" spans="26:27">
      <c r="Z119357" s="190"/>
      <c r="AA119357" s="190"/>
    </row>
    <row r="119358" spans="26:27">
      <c r="Z119358" s="190"/>
      <c r="AA119358" s="190"/>
    </row>
    <row r="119359" spans="26:27">
      <c r="Z119359" s="190"/>
      <c r="AA119359" s="190"/>
    </row>
    <row r="119360" spans="26:27">
      <c r="Z119360" s="190"/>
      <c r="AA119360" s="190"/>
    </row>
    <row r="119361" spans="26:27">
      <c r="Z119361" s="190"/>
      <c r="AA119361" s="190"/>
    </row>
    <row r="119362" spans="26:27">
      <c r="Z119362" s="190"/>
      <c r="AA119362" s="190"/>
    </row>
    <row r="119363" spans="26:27">
      <c r="Z119363" s="190"/>
      <c r="AA119363" s="190"/>
    </row>
    <row r="119364" spans="26:27">
      <c r="Z119364" s="190"/>
      <c r="AA119364" s="190"/>
    </row>
    <row r="119365" spans="26:27">
      <c r="Z119365" s="190"/>
      <c r="AA119365" s="190"/>
    </row>
    <row r="119366" spans="26:27">
      <c r="Z119366" s="190"/>
      <c r="AA119366" s="190"/>
    </row>
    <row r="119367" spans="26:27">
      <c r="Z119367" s="190"/>
      <c r="AA119367" s="190"/>
    </row>
    <row r="119368" spans="26:27">
      <c r="Z119368" s="190"/>
      <c r="AA119368" s="190"/>
    </row>
    <row r="119369" spans="26:27">
      <c r="Z119369" s="190"/>
      <c r="AA119369" s="190"/>
    </row>
    <row r="119370" spans="26:27">
      <c r="Z119370" s="190"/>
      <c r="AA119370" s="190"/>
    </row>
    <row r="119371" spans="26:27">
      <c r="Z119371" s="190"/>
      <c r="AA119371" s="190"/>
    </row>
    <row r="119372" spans="26:27">
      <c r="Z119372" s="190"/>
      <c r="AA119372" s="190"/>
    </row>
    <row r="119373" spans="26:27">
      <c r="Z119373" s="190"/>
      <c r="AA119373" s="190"/>
    </row>
    <row r="119374" spans="26:27">
      <c r="Z119374" s="190"/>
      <c r="AA119374" s="190"/>
    </row>
    <row r="119375" spans="26:27">
      <c r="Z119375" s="190"/>
      <c r="AA119375" s="190"/>
    </row>
    <row r="119376" spans="26:27">
      <c r="Z119376" s="190"/>
      <c r="AA119376" s="190"/>
    </row>
    <row r="119377" spans="26:27">
      <c r="Z119377" s="190"/>
      <c r="AA119377" s="190"/>
    </row>
    <row r="119378" spans="26:27">
      <c r="Z119378" s="190"/>
      <c r="AA119378" s="190"/>
    </row>
    <row r="119379" spans="26:27">
      <c r="Z119379" s="190"/>
      <c r="AA119379" s="190"/>
    </row>
    <row r="119380" spans="26:27">
      <c r="Z119380" s="190"/>
      <c r="AA119380" s="190"/>
    </row>
    <row r="119381" spans="26:27">
      <c r="Z119381" s="190"/>
      <c r="AA119381" s="190"/>
    </row>
    <row r="119382" spans="26:27">
      <c r="Z119382" s="190"/>
      <c r="AA119382" s="190"/>
    </row>
    <row r="119383" spans="26:27">
      <c r="Z119383" s="190"/>
      <c r="AA119383" s="190"/>
    </row>
    <row r="119384" spans="26:27">
      <c r="Z119384" s="190"/>
      <c r="AA119384" s="190"/>
    </row>
    <row r="119385" spans="26:27">
      <c r="Z119385" s="190"/>
      <c r="AA119385" s="190"/>
    </row>
    <row r="119386" spans="26:27">
      <c r="Z119386" s="190"/>
      <c r="AA119386" s="190"/>
    </row>
    <row r="119387" spans="26:27">
      <c r="Z119387" s="190"/>
      <c r="AA119387" s="190"/>
    </row>
    <row r="119388" spans="26:27">
      <c r="Z119388" s="190"/>
      <c r="AA119388" s="190"/>
    </row>
    <row r="119389" spans="26:27">
      <c r="Z119389" s="190"/>
      <c r="AA119389" s="190"/>
    </row>
    <row r="119390" spans="26:27">
      <c r="Z119390" s="190"/>
      <c r="AA119390" s="190"/>
    </row>
    <row r="119391" spans="26:27">
      <c r="Z119391" s="190"/>
      <c r="AA119391" s="190"/>
    </row>
    <row r="119392" spans="26:27">
      <c r="Z119392" s="190"/>
      <c r="AA119392" s="190"/>
    </row>
    <row r="119393" spans="26:27">
      <c r="Z119393" s="190"/>
      <c r="AA119393" s="190"/>
    </row>
    <row r="119394" spans="26:27">
      <c r="Z119394" s="190"/>
      <c r="AA119394" s="190"/>
    </row>
    <row r="119395" spans="26:27">
      <c r="Z119395" s="190"/>
      <c r="AA119395" s="190"/>
    </row>
    <row r="119396" spans="26:27">
      <c r="Z119396" s="190"/>
      <c r="AA119396" s="190"/>
    </row>
    <row r="119397" spans="26:27">
      <c r="Z119397" s="190"/>
      <c r="AA119397" s="190"/>
    </row>
    <row r="119398" spans="26:27">
      <c r="Z119398" s="190"/>
      <c r="AA119398" s="190"/>
    </row>
    <row r="119399" spans="26:27">
      <c r="Z119399" s="190"/>
      <c r="AA119399" s="190"/>
    </row>
    <row r="119400" spans="26:27">
      <c r="Z119400" s="190"/>
      <c r="AA119400" s="190"/>
    </row>
    <row r="119401" spans="26:27">
      <c r="Z119401" s="190"/>
      <c r="AA119401" s="190"/>
    </row>
    <row r="119402" spans="26:27">
      <c r="Z119402" s="190"/>
      <c r="AA119402" s="190"/>
    </row>
    <row r="119403" spans="26:27">
      <c r="Z119403" s="190"/>
      <c r="AA119403" s="190"/>
    </row>
    <row r="119404" spans="26:27">
      <c r="Z119404" s="190"/>
      <c r="AA119404" s="190"/>
    </row>
    <row r="119405" spans="26:27">
      <c r="Z119405" s="190"/>
      <c r="AA119405" s="190"/>
    </row>
    <row r="119406" spans="26:27">
      <c r="Z119406" s="190"/>
      <c r="AA119406" s="190"/>
    </row>
    <row r="119407" spans="26:27">
      <c r="Z119407" s="190"/>
      <c r="AA119407" s="190"/>
    </row>
    <row r="119408" spans="26:27">
      <c r="Z119408" s="190"/>
      <c r="AA119408" s="190"/>
    </row>
    <row r="119409" spans="26:27">
      <c r="Z119409" s="190"/>
      <c r="AA119409" s="190"/>
    </row>
    <row r="119410" spans="26:27">
      <c r="Z119410" s="190"/>
      <c r="AA119410" s="190"/>
    </row>
    <row r="119411" spans="26:27">
      <c r="Z119411" s="190"/>
      <c r="AA119411" s="190"/>
    </row>
    <row r="119412" spans="26:27">
      <c r="Z119412" s="190"/>
      <c r="AA119412" s="190"/>
    </row>
    <row r="119413" spans="26:27">
      <c r="Z119413" s="190"/>
      <c r="AA119413" s="190"/>
    </row>
    <row r="119414" spans="26:27">
      <c r="Z119414" s="190"/>
      <c r="AA119414" s="190"/>
    </row>
    <row r="119415" spans="26:27">
      <c r="Z119415" s="190"/>
      <c r="AA119415" s="190"/>
    </row>
    <row r="119416" spans="26:27">
      <c r="Z119416" s="190"/>
      <c r="AA119416" s="190"/>
    </row>
    <row r="119417" spans="26:27">
      <c r="Z119417" s="190"/>
      <c r="AA119417" s="190"/>
    </row>
    <row r="119418" spans="26:27">
      <c r="Z119418" s="190"/>
      <c r="AA119418" s="190"/>
    </row>
    <row r="119419" spans="26:27">
      <c r="Z119419" s="190"/>
      <c r="AA119419" s="190"/>
    </row>
    <row r="119420" spans="26:27">
      <c r="Z119420" s="190"/>
      <c r="AA119420" s="190"/>
    </row>
    <row r="119421" spans="26:27">
      <c r="Z119421" s="190"/>
      <c r="AA119421" s="190"/>
    </row>
    <row r="119422" spans="26:27">
      <c r="Z119422" s="190"/>
      <c r="AA119422" s="190"/>
    </row>
    <row r="119423" spans="26:27">
      <c r="Z119423" s="190"/>
      <c r="AA119423" s="190"/>
    </row>
    <row r="119424" spans="26:27">
      <c r="Z119424" s="190"/>
      <c r="AA119424" s="190"/>
    </row>
    <row r="119425" spans="26:27">
      <c r="Z119425" s="190"/>
      <c r="AA119425" s="190"/>
    </row>
    <row r="119426" spans="26:27">
      <c r="Z119426" s="190"/>
      <c r="AA119426" s="190"/>
    </row>
    <row r="119427" spans="26:27">
      <c r="Z119427" s="190"/>
      <c r="AA119427" s="190"/>
    </row>
    <row r="119428" spans="26:27">
      <c r="Z119428" s="190"/>
      <c r="AA119428" s="190"/>
    </row>
    <row r="119429" spans="26:27">
      <c r="Z119429" s="190"/>
      <c r="AA119429" s="190"/>
    </row>
    <row r="119430" spans="26:27">
      <c r="Z119430" s="190"/>
      <c r="AA119430" s="190"/>
    </row>
    <row r="119431" spans="26:27">
      <c r="Z119431" s="190"/>
      <c r="AA119431" s="190"/>
    </row>
    <row r="119432" spans="26:27">
      <c r="Z119432" s="190"/>
      <c r="AA119432" s="190"/>
    </row>
    <row r="119433" spans="26:27">
      <c r="Z119433" s="190"/>
      <c r="AA119433" s="190"/>
    </row>
    <row r="119434" spans="26:27">
      <c r="Z119434" s="190"/>
      <c r="AA119434" s="190"/>
    </row>
    <row r="119435" spans="26:27">
      <c r="Z119435" s="190"/>
      <c r="AA119435" s="190"/>
    </row>
    <row r="119436" spans="26:27">
      <c r="Z119436" s="190"/>
      <c r="AA119436" s="190"/>
    </row>
    <row r="119437" spans="26:27">
      <c r="Z119437" s="190"/>
      <c r="AA119437" s="190"/>
    </row>
    <row r="119438" spans="26:27">
      <c r="Z119438" s="190"/>
      <c r="AA119438" s="190"/>
    </row>
    <row r="119439" spans="26:27">
      <c r="Z119439" s="190"/>
      <c r="AA119439" s="190"/>
    </row>
    <row r="119440" spans="26:27">
      <c r="Z119440" s="190"/>
      <c r="AA119440" s="190"/>
    </row>
    <row r="119441" spans="26:27">
      <c r="Z119441" s="190"/>
      <c r="AA119441" s="190"/>
    </row>
    <row r="119442" spans="26:27">
      <c r="Z119442" s="190"/>
      <c r="AA119442" s="190"/>
    </row>
    <row r="119443" spans="26:27">
      <c r="Z119443" s="190"/>
      <c r="AA119443" s="190"/>
    </row>
    <row r="119444" spans="26:27">
      <c r="Z119444" s="190"/>
      <c r="AA119444" s="190"/>
    </row>
    <row r="119445" spans="26:27">
      <c r="Z119445" s="190"/>
      <c r="AA119445" s="190"/>
    </row>
    <row r="119446" spans="26:27">
      <c r="Z119446" s="190"/>
      <c r="AA119446" s="190"/>
    </row>
    <row r="119447" spans="26:27">
      <c r="Z119447" s="190"/>
      <c r="AA119447" s="190"/>
    </row>
    <row r="119448" spans="26:27">
      <c r="Z119448" s="190"/>
      <c r="AA119448" s="190"/>
    </row>
    <row r="119449" spans="26:27">
      <c r="Z119449" s="190"/>
      <c r="AA119449" s="190"/>
    </row>
    <row r="119450" spans="26:27">
      <c r="Z119450" s="190"/>
      <c r="AA119450" s="190"/>
    </row>
    <row r="119451" spans="26:27">
      <c r="Z119451" s="190"/>
      <c r="AA119451" s="190"/>
    </row>
    <row r="119452" spans="26:27">
      <c r="Z119452" s="190"/>
      <c r="AA119452" s="190"/>
    </row>
    <row r="119453" spans="26:27">
      <c r="Z119453" s="190"/>
      <c r="AA119453" s="190"/>
    </row>
    <row r="119454" spans="26:27">
      <c r="Z119454" s="190"/>
      <c r="AA119454" s="190"/>
    </row>
    <row r="119455" spans="26:27">
      <c r="Z119455" s="190"/>
      <c r="AA119455" s="190"/>
    </row>
    <row r="119456" spans="26:27">
      <c r="Z119456" s="190"/>
      <c r="AA119456" s="190"/>
    </row>
    <row r="119457" spans="26:27">
      <c r="Z119457" s="190"/>
      <c r="AA119457" s="190"/>
    </row>
    <row r="119458" spans="26:27">
      <c r="Z119458" s="190"/>
      <c r="AA119458" s="190"/>
    </row>
    <row r="119459" spans="26:27">
      <c r="Z119459" s="190"/>
      <c r="AA119459" s="190"/>
    </row>
    <row r="119460" spans="26:27">
      <c r="Z119460" s="190"/>
      <c r="AA119460" s="190"/>
    </row>
    <row r="119461" spans="26:27">
      <c r="Z119461" s="190"/>
      <c r="AA119461" s="190"/>
    </row>
    <row r="119462" spans="26:27">
      <c r="Z119462" s="190"/>
      <c r="AA119462" s="190"/>
    </row>
    <row r="119463" spans="26:27">
      <c r="Z119463" s="190"/>
      <c r="AA119463" s="190"/>
    </row>
    <row r="119464" spans="26:27">
      <c r="Z119464" s="190"/>
      <c r="AA119464" s="190"/>
    </row>
    <row r="119465" spans="26:27">
      <c r="Z119465" s="190"/>
      <c r="AA119465" s="190"/>
    </row>
    <row r="119466" spans="26:27">
      <c r="Z119466" s="190"/>
      <c r="AA119466" s="190"/>
    </row>
    <row r="119467" spans="26:27">
      <c r="Z119467" s="190"/>
      <c r="AA119467" s="190"/>
    </row>
    <row r="119468" spans="26:27">
      <c r="Z119468" s="190"/>
      <c r="AA119468" s="190"/>
    </row>
    <row r="119469" spans="26:27">
      <c r="Z119469" s="190"/>
      <c r="AA119469" s="190"/>
    </row>
    <row r="119470" spans="26:27">
      <c r="Z119470" s="190"/>
      <c r="AA119470" s="190"/>
    </row>
    <row r="119471" spans="26:27">
      <c r="Z119471" s="190"/>
      <c r="AA119471" s="190"/>
    </row>
    <row r="119472" spans="26:27">
      <c r="Z119472" s="190"/>
      <c r="AA119472" s="190"/>
    </row>
    <row r="119473" spans="26:27">
      <c r="Z119473" s="190"/>
      <c r="AA119473" s="190"/>
    </row>
    <row r="119474" spans="26:27">
      <c r="Z119474" s="190"/>
      <c r="AA119474" s="190"/>
    </row>
    <row r="119475" spans="26:27">
      <c r="Z119475" s="190"/>
      <c r="AA119475" s="190"/>
    </row>
    <row r="119476" spans="26:27">
      <c r="Z119476" s="190"/>
      <c r="AA119476" s="190"/>
    </row>
    <row r="119477" spans="26:27">
      <c r="Z119477" s="190"/>
      <c r="AA119477" s="190"/>
    </row>
    <row r="119478" spans="26:27">
      <c r="Z119478" s="190"/>
      <c r="AA119478" s="190"/>
    </row>
    <row r="119479" spans="26:27">
      <c r="Z119479" s="190"/>
      <c r="AA119479" s="190"/>
    </row>
    <row r="119480" spans="26:27">
      <c r="Z119480" s="190"/>
      <c r="AA119480" s="190"/>
    </row>
    <row r="119481" spans="26:27">
      <c r="Z119481" s="190"/>
      <c r="AA119481" s="190"/>
    </row>
    <row r="119482" spans="26:27">
      <c r="Z119482" s="190"/>
      <c r="AA119482" s="190"/>
    </row>
    <row r="119483" spans="26:27">
      <c r="Z119483" s="190"/>
      <c r="AA119483" s="190"/>
    </row>
    <row r="119484" spans="26:27">
      <c r="Z119484" s="190"/>
      <c r="AA119484" s="190"/>
    </row>
    <row r="119485" spans="26:27">
      <c r="Z119485" s="190"/>
      <c r="AA119485" s="190"/>
    </row>
    <row r="119486" spans="26:27">
      <c r="Z119486" s="190"/>
      <c r="AA119486" s="190"/>
    </row>
    <row r="119487" spans="26:27">
      <c r="Z119487" s="190"/>
      <c r="AA119487" s="190"/>
    </row>
    <row r="119488" spans="26:27">
      <c r="Z119488" s="190"/>
      <c r="AA119488" s="190"/>
    </row>
    <row r="119489" spans="26:27">
      <c r="Z119489" s="190"/>
      <c r="AA119489" s="190"/>
    </row>
    <row r="119490" spans="26:27">
      <c r="Z119490" s="190"/>
      <c r="AA119490" s="190"/>
    </row>
    <row r="119491" spans="26:27">
      <c r="Z119491" s="190"/>
      <c r="AA119491" s="190"/>
    </row>
    <row r="119492" spans="26:27">
      <c r="Z119492" s="190"/>
      <c r="AA119492" s="190"/>
    </row>
    <row r="119493" spans="26:27">
      <c r="Z119493" s="190"/>
      <c r="AA119493" s="190"/>
    </row>
    <row r="119494" spans="26:27">
      <c r="Z119494" s="190"/>
      <c r="AA119494" s="190"/>
    </row>
    <row r="119495" spans="26:27">
      <c r="Z119495" s="190"/>
      <c r="AA119495" s="190"/>
    </row>
    <row r="119496" spans="26:27">
      <c r="Z119496" s="190"/>
      <c r="AA119496" s="190"/>
    </row>
    <row r="119497" spans="26:27">
      <c r="Z119497" s="190"/>
      <c r="AA119497" s="190"/>
    </row>
    <row r="119498" spans="26:27">
      <c r="Z119498" s="190"/>
      <c r="AA119498" s="190"/>
    </row>
    <row r="119499" spans="26:27">
      <c r="Z119499" s="190"/>
      <c r="AA119499" s="190"/>
    </row>
    <row r="119500" spans="26:27">
      <c r="Z119500" s="190"/>
      <c r="AA119500" s="190"/>
    </row>
    <row r="119501" spans="26:27">
      <c r="Z119501" s="190"/>
      <c r="AA119501" s="190"/>
    </row>
    <row r="119502" spans="26:27">
      <c r="Z119502" s="190"/>
      <c r="AA119502" s="190"/>
    </row>
    <row r="119503" spans="26:27">
      <c r="Z119503" s="190"/>
      <c r="AA119503" s="190"/>
    </row>
    <row r="119504" spans="26:27">
      <c r="Z119504" s="190"/>
      <c r="AA119504" s="190"/>
    </row>
    <row r="119505" spans="26:27">
      <c r="Z119505" s="190"/>
      <c r="AA119505" s="190"/>
    </row>
    <row r="119506" spans="26:27">
      <c r="Z119506" s="190"/>
      <c r="AA119506" s="190"/>
    </row>
    <row r="119507" spans="26:27">
      <c r="Z119507" s="190"/>
      <c r="AA119507" s="190"/>
    </row>
    <row r="119508" spans="26:27">
      <c r="Z119508" s="190"/>
      <c r="AA119508" s="190"/>
    </row>
    <row r="119509" spans="26:27">
      <c r="Z119509" s="190"/>
      <c r="AA119509" s="190"/>
    </row>
    <row r="119510" spans="26:27">
      <c r="Z119510" s="190"/>
      <c r="AA119510" s="190"/>
    </row>
    <row r="119511" spans="26:27">
      <c r="Z119511" s="190"/>
      <c r="AA119511" s="190"/>
    </row>
    <row r="119512" spans="26:27">
      <c r="Z119512" s="190"/>
      <c r="AA119512" s="190"/>
    </row>
    <row r="119513" spans="26:27">
      <c r="Z119513" s="190"/>
      <c r="AA119513" s="190"/>
    </row>
    <row r="119514" spans="26:27">
      <c r="Z119514" s="190"/>
      <c r="AA119514" s="190"/>
    </row>
    <row r="119515" spans="26:27">
      <c r="Z119515" s="190"/>
      <c r="AA119515" s="190"/>
    </row>
    <row r="119516" spans="26:27">
      <c r="Z119516" s="190"/>
      <c r="AA119516" s="190"/>
    </row>
    <row r="119517" spans="26:27">
      <c r="Z119517" s="190"/>
      <c r="AA119517" s="190"/>
    </row>
    <row r="119518" spans="26:27">
      <c r="Z119518" s="190"/>
      <c r="AA119518" s="190"/>
    </row>
    <row r="119519" spans="26:27">
      <c r="Z119519" s="190"/>
      <c r="AA119519" s="190"/>
    </row>
    <row r="119520" spans="26:27">
      <c r="Z119520" s="190"/>
      <c r="AA119520" s="190"/>
    </row>
    <row r="119521" spans="26:27">
      <c r="Z119521" s="190"/>
      <c r="AA119521" s="190"/>
    </row>
    <row r="119522" spans="26:27">
      <c r="Z119522" s="190"/>
      <c r="AA119522" s="190"/>
    </row>
    <row r="119523" spans="26:27">
      <c r="Z119523" s="190"/>
      <c r="AA119523" s="190"/>
    </row>
    <row r="119524" spans="26:27">
      <c r="Z119524" s="190"/>
      <c r="AA119524" s="190"/>
    </row>
    <row r="119525" spans="26:27">
      <c r="Z119525" s="190"/>
      <c r="AA119525" s="190"/>
    </row>
    <row r="119526" spans="26:27">
      <c r="Z119526" s="190"/>
      <c r="AA119526" s="190"/>
    </row>
    <row r="119527" spans="26:27">
      <c r="Z119527" s="190"/>
      <c r="AA119527" s="190"/>
    </row>
    <row r="119528" spans="26:27">
      <c r="Z119528" s="190"/>
      <c r="AA119528" s="190"/>
    </row>
    <row r="119529" spans="26:27">
      <c r="Z119529" s="190"/>
      <c r="AA119529" s="190"/>
    </row>
    <row r="119530" spans="26:27">
      <c r="Z119530" s="190"/>
      <c r="AA119530" s="190"/>
    </row>
    <row r="119531" spans="26:27">
      <c r="Z119531" s="190"/>
      <c r="AA119531" s="190"/>
    </row>
    <row r="119532" spans="26:27">
      <c r="Z119532" s="190"/>
      <c r="AA119532" s="190"/>
    </row>
    <row r="119533" spans="26:27">
      <c r="Z119533" s="190"/>
      <c r="AA119533" s="190"/>
    </row>
    <row r="119534" spans="26:27">
      <c r="Z119534" s="190"/>
      <c r="AA119534" s="190"/>
    </row>
    <row r="119535" spans="26:27">
      <c r="Z119535" s="190"/>
      <c r="AA119535" s="190"/>
    </row>
    <row r="119536" spans="26:27">
      <c r="Z119536" s="190"/>
      <c r="AA119536" s="190"/>
    </row>
    <row r="119537" spans="26:27">
      <c r="Z119537" s="190"/>
      <c r="AA119537" s="190"/>
    </row>
    <row r="119538" spans="26:27">
      <c r="Z119538" s="190"/>
      <c r="AA119538" s="190"/>
    </row>
    <row r="119539" spans="26:27">
      <c r="Z119539" s="190"/>
      <c r="AA119539" s="190"/>
    </row>
    <row r="119540" spans="26:27">
      <c r="Z119540" s="190"/>
      <c r="AA119540" s="190"/>
    </row>
    <row r="119541" spans="26:27">
      <c r="Z119541" s="190"/>
      <c r="AA119541" s="190"/>
    </row>
    <row r="119542" spans="26:27">
      <c r="Z119542" s="190"/>
      <c r="AA119542" s="190"/>
    </row>
    <row r="119543" spans="26:27">
      <c r="Z119543" s="190"/>
      <c r="AA119543" s="190"/>
    </row>
    <row r="119544" spans="26:27">
      <c r="Z119544" s="190"/>
      <c r="AA119544" s="190"/>
    </row>
    <row r="119545" spans="26:27">
      <c r="Z119545" s="190"/>
      <c r="AA119545" s="190"/>
    </row>
    <row r="119546" spans="26:27">
      <c r="Z119546" s="190"/>
      <c r="AA119546" s="190"/>
    </row>
    <row r="119547" spans="26:27">
      <c r="Z119547" s="190"/>
      <c r="AA119547" s="190"/>
    </row>
    <row r="119548" spans="26:27">
      <c r="Z119548" s="190"/>
      <c r="AA119548" s="190"/>
    </row>
    <row r="119549" spans="26:27">
      <c r="Z119549" s="190"/>
      <c r="AA119549" s="190"/>
    </row>
    <row r="119550" spans="26:27">
      <c r="Z119550" s="190"/>
      <c r="AA119550" s="190"/>
    </row>
    <row r="119551" spans="26:27">
      <c r="Z119551" s="190"/>
      <c r="AA119551" s="190"/>
    </row>
    <row r="119552" spans="26:27">
      <c r="Z119552" s="190"/>
      <c r="AA119552" s="190"/>
    </row>
    <row r="119553" spans="26:27">
      <c r="Z119553" s="190"/>
      <c r="AA119553" s="190"/>
    </row>
    <row r="119554" spans="26:27">
      <c r="Z119554" s="190"/>
      <c r="AA119554" s="190"/>
    </row>
    <row r="119555" spans="26:27">
      <c r="Z119555" s="190"/>
      <c r="AA119555" s="190"/>
    </row>
    <row r="119556" spans="26:27">
      <c r="Z119556" s="190"/>
      <c r="AA119556" s="190"/>
    </row>
    <row r="119557" spans="26:27">
      <c r="Z119557" s="190"/>
      <c r="AA119557" s="190"/>
    </row>
    <row r="119558" spans="26:27">
      <c r="Z119558" s="190"/>
      <c r="AA119558" s="190"/>
    </row>
    <row r="119559" spans="26:27">
      <c r="Z119559" s="190"/>
      <c r="AA119559" s="190"/>
    </row>
    <row r="119560" spans="26:27">
      <c r="Z119560" s="190"/>
      <c r="AA119560" s="190"/>
    </row>
    <row r="119561" spans="26:27">
      <c r="Z119561" s="190"/>
      <c r="AA119561" s="190"/>
    </row>
    <row r="119562" spans="26:27">
      <c r="Z119562" s="190"/>
      <c r="AA119562" s="190"/>
    </row>
    <row r="119563" spans="26:27">
      <c r="Z119563" s="190"/>
      <c r="AA119563" s="190"/>
    </row>
    <row r="119564" spans="26:27">
      <c r="Z119564" s="190"/>
      <c r="AA119564" s="190"/>
    </row>
    <row r="119565" spans="26:27">
      <c r="Z119565" s="190"/>
      <c r="AA119565" s="190"/>
    </row>
    <row r="119566" spans="26:27">
      <c r="Z119566" s="190"/>
      <c r="AA119566" s="190"/>
    </row>
    <row r="119567" spans="26:27">
      <c r="Z119567" s="190"/>
      <c r="AA119567" s="190"/>
    </row>
    <row r="119568" spans="26:27">
      <c r="Z119568" s="190"/>
      <c r="AA119568" s="190"/>
    </row>
    <row r="119569" spans="26:27">
      <c r="Z119569" s="190"/>
      <c r="AA119569" s="190"/>
    </row>
    <row r="119570" spans="26:27">
      <c r="Z119570" s="190"/>
      <c r="AA119570" s="190"/>
    </row>
    <row r="119571" spans="26:27">
      <c r="Z119571" s="190"/>
      <c r="AA119571" s="190"/>
    </row>
    <row r="119572" spans="26:27">
      <c r="Z119572" s="190"/>
      <c r="AA119572" s="190"/>
    </row>
    <row r="119573" spans="26:27">
      <c r="Z119573" s="190"/>
      <c r="AA119573" s="190"/>
    </row>
    <row r="119574" spans="26:27">
      <c r="Z119574" s="190"/>
      <c r="AA119574" s="190"/>
    </row>
    <row r="119575" spans="26:27">
      <c r="Z119575" s="190"/>
      <c r="AA119575" s="190"/>
    </row>
    <row r="119576" spans="26:27">
      <c r="Z119576" s="190"/>
      <c r="AA119576" s="190"/>
    </row>
    <row r="119577" spans="26:27">
      <c r="Z119577" s="190"/>
      <c r="AA119577" s="190"/>
    </row>
    <row r="119578" spans="26:27">
      <c r="Z119578" s="190"/>
      <c r="AA119578" s="190"/>
    </row>
    <row r="119579" spans="26:27">
      <c r="Z119579" s="190"/>
      <c r="AA119579" s="190"/>
    </row>
    <row r="119580" spans="26:27">
      <c r="Z119580" s="190"/>
      <c r="AA119580" s="190"/>
    </row>
    <row r="119581" spans="26:27">
      <c r="Z119581" s="190"/>
      <c r="AA119581" s="190"/>
    </row>
    <row r="119582" spans="26:27">
      <c r="Z119582" s="190"/>
      <c r="AA119582" s="190"/>
    </row>
    <row r="119583" spans="26:27">
      <c r="Z119583" s="190"/>
      <c r="AA119583" s="190"/>
    </row>
    <row r="119584" spans="26:27">
      <c r="Z119584" s="190"/>
      <c r="AA119584" s="190"/>
    </row>
    <row r="119585" spans="26:27">
      <c r="Z119585" s="190"/>
      <c r="AA119585" s="190"/>
    </row>
    <row r="119586" spans="26:27">
      <c r="Z119586" s="190"/>
      <c r="AA119586" s="190"/>
    </row>
    <row r="119587" spans="26:27">
      <c r="Z119587" s="190"/>
      <c r="AA119587" s="190"/>
    </row>
    <row r="119588" spans="26:27">
      <c r="Z119588" s="190"/>
      <c r="AA119588" s="190"/>
    </row>
    <row r="119589" spans="26:27">
      <c r="Z119589" s="190"/>
      <c r="AA119589" s="190"/>
    </row>
    <row r="119590" spans="26:27">
      <c r="Z119590" s="190"/>
      <c r="AA119590" s="190"/>
    </row>
    <row r="119591" spans="26:27">
      <c r="Z119591" s="190"/>
      <c r="AA119591" s="190"/>
    </row>
    <row r="119592" spans="26:27">
      <c r="Z119592" s="190"/>
      <c r="AA119592" s="190"/>
    </row>
    <row r="119593" spans="26:27">
      <c r="Z119593" s="190"/>
      <c r="AA119593" s="190"/>
    </row>
    <row r="119594" spans="26:27">
      <c r="Z119594" s="190"/>
      <c r="AA119594" s="190"/>
    </row>
    <row r="119595" spans="26:27">
      <c r="Z119595" s="190"/>
      <c r="AA119595" s="190"/>
    </row>
    <row r="119596" spans="26:27">
      <c r="Z119596" s="190"/>
      <c r="AA119596" s="190"/>
    </row>
    <row r="119597" spans="26:27">
      <c r="Z119597" s="190"/>
      <c r="AA119597" s="190"/>
    </row>
    <row r="119598" spans="26:27">
      <c r="Z119598" s="190"/>
      <c r="AA119598" s="190"/>
    </row>
    <row r="119599" spans="26:27">
      <c r="Z119599" s="190"/>
      <c r="AA119599" s="190"/>
    </row>
    <row r="119600" spans="26:27">
      <c r="Z119600" s="190"/>
      <c r="AA119600" s="190"/>
    </row>
    <row r="119601" spans="26:27">
      <c r="Z119601" s="190"/>
      <c r="AA119601" s="190"/>
    </row>
    <row r="119602" spans="26:27">
      <c r="Z119602" s="190"/>
      <c r="AA119602" s="190"/>
    </row>
    <row r="119603" spans="26:27">
      <c r="Z119603" s="190"/>
      <c r="AA119603" s="190"/>
    </row>
    <row r="119604" spans="26:27">
      <c r="Z119604" s="190"/>
      <c r="AA119604" s="190"/>
    </row>
    <row r="119605" spans="26:27">
      <c r="Z119605" s="190"/>
      <c r="AA119605" s="190"/>
    </row>
    <row r="119606" spans="26:27">
      <c r="Z119606" s="190"/>
      <c r="AA119606" s="190"/>
    </row>
    <row r="119607" spans="26:27">
      <c r="Z119607" s="190"/>
      <c r="AA119607" s="190"/>
    </row>
    <row r="119608" spans="26:27">
      <c r="Z119608" s="190"/>
      <c r="AA119608" s="190"/>
    </row>
    <row r="119609" spans="26:27">
      <c r="Z119609" s="190"/>
      <c r="AA119609" s="190"/>
    </row>
    <row r="119610" spans="26:27">
      <c r="Z119610" s="190"/>
      <c r="AA119610" s="190"/>
    </row>
    <row r="119611" spans="26:27">
      <c r="Z119611" s="190"/>
      <c r="AA119611" s="190"/>
    </row>
    <row r="119612" spans="26:27">
      <c r="Z119612" s="190"/>
      <c r="AA119612" s="190"/>
    </row>
    <row r="119613" spans="26:27">
      <c r="Z119613" s="190"/>
      <c r="AA119613" s="190"/>
    </row>
    <row r="119614" spans="26:27">
      <c r="Z119614" s="190"/>
      <c r="AA119614" s="190"/>
    </row>
    <row r="119615" spans="26:27">
      <c r="Z119615" s="190"/>
      <c r="AA119615" s="190"/>
    </row>
    <row r="119616" spans="26:27">
      <c r="Z119616" s="190"/>
      <c r="AA119616" s="190"/>
    </row>
    <row r="119617" spans="26:27">
      <c r="Z119617" s="190"/>
      <c r="AA119617" s="190"/>
    </row>
    <row r="119618" spans="26:27">
      <c r="Z119618" s="190"/>
      <c r="AA119618" s="190"/>
    </row>
    <row r="119619" spans="26:27">
      <c r="Z119619" s="190"/>
      <c r="AA119619" s="190"/>
    </row>
    <row r="119620" spans="26:27">
      <c r="Z119620" s="190"/>
      <c r="AA119620" s="190"/>
    </row>
    <row r="119621" spans="26:27">
      <c r="Z119621" s="190"/>
      <c r="AA119621" s="190"/>
    </row>
    <row r="119622" spans="26:27">
      <c r="Z119622" s="190"/>
      <c r="AA119622" s="190"/>
    </row>
    <row r="119623" spans="26:27">
      <c r="Z119623" s="190"/>
      <c r="AA119623" s="190"/>
    </row>
    <row r="119624" spans="26:27">
      <c r="Z119624" s="190"/>
      <c r="AA119624" s="190"/>
    </row>
    <row r="119625" spans="26:27">
      <c r="Z119625" s="190"/>
      <c r="AA119625" s="190"/>
    </row>
    <row r="119626" spans="26:27">
      <c r="Z119626" s="190"/>
      <c r="AA119626" s="190"/>
    </row>
    <row r="119627" spans="26:27">
      <c r="Z119627" s="190"/>
      <c r="AA119627" s="190"/>
    </row>
    <row r="119628" spans="26:27">
      <c r="Z119628" s="190"/>
      <c r="AA119628" s="190"/>
    </row>
    <row r="119629" spans="26:27">
      <c r="Z119629" s="190"/>
      <c r="AA119629" s="190"/>
    </row>
    <row r="119630" spans="26:27">
      <c r="Z119630" s="190"/>
      <c r="AA119630" s="190"/>
    </row>
    <row r="119631" spans="26:27">
      <c r="Z119631" s="190"/>
      <c r="AA119631" s="190"/>
    </row>
    <row r="119632" spans="26:27">
      <c r="Z119632" s="190"/>
      <c r="AA119632" s="190"/>
    </row>
    <row r="119633" spans="26:27">
      <c r="Z119633" s="190"/>
      <c r="AA119633" s="190"/>
    </row>
    <row r="119634" spans="26:27">
      <c r="Z119634" s="190"/>
      <c r="AA119634" s="190"/>
    </row>
    <row r="119635" spans="26:27">
      <c r="Z119635" s="190"/>
      <c r="AA119635" s="190"/>
    </row>
    <row r="119636" spans="26:27">
      <c r="Z119636" s="190"/>
      <c r="AA119636" s="190"/>
    </row>
    <row r="119637" spans="26:27">
      <c r="Z119637" s="190"/>
      <c r="AA119637" s="190"/>
    </row>
    <row r="119638" spans="26:27">
      <c r="Z119638" s="190"/>
      <c r="AA119638" s="190"/>
    </row>
    <row r="119639" spans="26:27">
      <c r="Z119639" s="190"/>
      <c r="AA119639" s="190"/>
    </row>
    <row r="119640" spans="26:27">
      <c r="Z119640" s="190"/>
      <c r="AA119640" s="190"/>
    </row>
    <row r="119641" spans="26:27">
      <c r="Z119641" s="190"/>
      <c r="AA119641" s="190"/>
    </row>
    <row r="119642" spans="26:27">
      <c r="Z119642" s="190"/>
      <c r="AA119642" s="190"/>
    </row>
    <row r="119643" spans="26:27">
      <c r="Z119643" s="190"/>
      <c r="AA119643" s="190"/>
    </row>
    <row r="119644" spans="26:27">
      <c r="Z119644" s="190"/>
      <c r="AA119644" s="190"/>
    </row>
    <row r="119645" spans="26:27">
      <c r="Z119645" s="190"/>
      <c r="AA119645" s="190"/>
    </row>
    <row r="119646" spans="26:27">
      <c r="Z119646" s="190"/>
      <c r="AA119646" s="190"/>
    </row>
    <row r="119647" spans="26:27">
      <c r="Z119647" s="190"/>
      <c r="AA119647" s="190"/>
    </row>
    <row r="119648" spans="26:27">
      <c r="Z119648" s="190"/>
      <c r="AA119648" s="190"/>
    </row>
    <row r="119649" spans="26:27">
      <c r="Z119649" s="190"/>
      <c r="AA119649" s="190"/>
    </row>
    <row r="119650" spans="26:27">
      <c r="Z119650" s="190"/>
      <c r="AA119650" s="190"/>
    </row>
    <row r="119651" spans="26:27">
      <c r="Z119651" s="190"/>
      <c r="AA119651" s="190"/>
    </row>
    <row r="119652" spans="26:27">
      <c r="Z119652" s="190"/>
      <c r="AA119652" s="190"/>
    </row>
    <row r="119653" spans="26:27">
      <c r="Z119653" s="190"/>
      <c r="AA119653" s="190"/>
    </row>
    <row r="119654" spans="26:27">
      <c r="Z119654" s="190"/>
      <c r="AA119654" s="190"/>
    </row>
    <row r="119655" spans="26:27">
      <c r="Z119655" s="190"/>
      <c r="AA119655" s="190"/>
    </row>
    <row r="119656" spans="26:27">
      <c r="Z119656" s="190"/>
      <c r="AA119656" s="190"/>
    </row>
    <row r="119657" spans="26:27">
      <c r="Z119657" s="190"/>
      <c r="AA119657" s="190"/>
    </row>
    <row r="119658" spans="26:27">
      <c r="Z119658" s="190"/>
      <c r="AA119658" s="190"/>
    </row>
    <row r="119659" spans="26:27">
      <c r="Z119659" s="190"/>
      <c r="AA119659" s="190"/>
    </row>
    <row r="119660" spans="26:27">
      <c r="Z119660" s="190"/>
      <c r="AA119660" s="190"/>
    </row>
    <row r="119661" spans="26:27">
      <c r="Z119661" s="190"/>
      <c r="AA119661" s="190"/>
    </row>
    <row r="119662" spans="26:27">
      <c r="Z119662" s="190"/>
      <c r="AA119662" s="190"/>
    </row>
    <row r="119663" spans="26:27">
      <c r="Z119663" s="190"/>
      <c r="AA119663" s="190"/>
    </row>
    <row r="119664" spans="26:27">
      <c r="Z119664" s="190"/>
      <c r="AA119664" s="190"/>
    </row>
    <row r="119665" spans="26:27">
      <c r="Z119665" s="190"/>
      <c r="AA119665" s="190"/>
    </row>
    <row r="119666" spans="26:27">
      <c r="Z119666" s="190"/>
      <c r="AA119666" s="190"/>
    </row>
    <row r="119667" spans="26:27">
      <c r="Z119667" s="190"/>
      <c r="AA119667" s="190"/>
    </row>
    <row r="119668" spans="26:27">
      <c r="Z119668" s="190"/>
      <c r="AA119668" s="190"/>
    </row>
    <row r="119669" spans="26:27">
      <c r="Z119669" s="190"/>
      <c r="AA119669" s="190"/>
    </row>
    <row r="119670" spans="26:27">
      <c r="Z119670" s="190"/>
      <c r="AA119670" s="190"/>
    </row>
    <row r="119671" spans="26:27">
      <c r="Z119671" s="190"/>
      <c r="AA119671" s="190"/>
    </row>
    <row r="119672" spans="26:27">
      <c r="Z119672" s="190"/>
      <c r="AA119672" s="190"/>
    </row>
    <row r="119673" spans="26:27">
      <c r="Z119673" s="190"/>
      <c r="AA119673" s="190"/>
    </row>
    <row r="119674" spans="26:27">
      <c r="Z119674" s="190"/>
      <c r="AA119674" s="190"/>
    </row>
    <row r="119675" spans="26:27">
      <c r="Z119675" s="190"/>
      <c r="AA119675" s="190"/>
    </row>
    <row r="119676" spans="26:27">
      <c r="Z119676" s="190"/>
      <c r="AA119676" s="190"/>
    </row>
    <row r="119677" spans="26:27">
      <c r="Z119677" s="190"/>
      <c r="AA119677" s="190"/>
    </row>
    <row r="119678" spans="26:27">
      <c r="Z119678" s="190"/>
      <c r="AA119678" s="190"/>
    </row>
    <row r="119679" spans="26:27">
      <c r="Z119679" s="190"/>
      <c r="AA119679" s="190"/>
    </row>
    <row r="119680" spans="26:27">
      <c r="Z119680" s="190"/>
      <c r="AA119680" s="190"/>
    </row>
    <row r="119681" spans="26:27">
      <c r="Z119681" s="190"/>
      <c r="AA119681" s="190"/>
    </row>
    <row r="119682" spans="26:27">
      <c r="Z119682" s="190"/>
      <c r="AA119682" s="190"/>
    </row>
    <row r="119683" spans="26:27">
      <c r="Z119683" s="190"/>
      <c r="AA119683" s="190"/>
    </row>
    <row r="119684" spans="26:27">
      <c r="Z119684" s="190"/>
      <c r="AA119684" s="190"/>
    </row>
    <row r="119685" spans="26:27">
      <c r="Z119685" s="190"/>
      <c r="AA119685" s="190"/>
    </row>
    <row r="119686" spans="26:27">
      <c r="Z119686" s="190"/>
      <c r="AA119686" s="190"/>
    </row>
    <row r="119687" spans="26:27">
      <c r="Z119687" s="190"/>
      <c r="AA119687" s="190"/>
    </row>
    <row r="119688" spans="26:27">
      <c r="Z119688" s="190"/>
      <c r="AA119688" s="190"/>
    </row>
    <row r="119689" spans="26:27">
      <c r="Z119689" s="190"/>
      <c r="AA119689" s="190"/>
    </row>
    <row r="119690" spans="26:27">
      <c r="Z119690" s="190"/>
      <c r="AA119690" s="190"/>
    </row>
    <row r="119691" spans="26:27">
      <c r="Z119691" s="190"/>
      <c r="AA119691" s="190"/>
    </row>
    <row r="119692" spans="26:27">
      <c r="Z119692" s="190"/>
      <c r="AA119692" s="190"/>
    </row>
    <row r="119693" spans="26:27">
      <c r="Z119693" s="190"/>
      <c r="AA119693" s="190"/>
    </row>
    <row r="119694" spans="26:27">
      <c r="Z119694" s="190"/>
      <c r="AA119694" s="190"/>
    </row>
    <row r="119695" spans="26:27">
      <c r="Z119695" s="190"/>
      <c r="AA119695" s="190"/>
    </row>
    <row r="119696" spans="26:27">
      <c r="Z119696" s="190"/>
      <c r="AA119696" s="190"/>
    </row>
    <row r="119697" spans="26:27">
      <c r="Z119697" s="190"/>
      <c r="AA119697" s="190"/>
    </row>
    <row r="119698" spans="26:27">
      <c r="Z119698" s="190"/>
      <c r="AA119698" s="190"/>
    </row>
    <row r="119699" spans="26:27">
      <c r="Z119699" s="190"/>
      <c r="AA119699" s="190"/>
    </row>
    <row r="119700" spans="26:27">
      <c r="Z119700" s="190"/>
      <c r="AA119700" s="190"/>
    </row>
    <row r="119701" spans="26:27">
      <c r="Z119701" s="190"/>
      <c r="AA119701" s="190"/>
    </row>
    <row r="119702" spans="26:27">
      <c r="Z119702" s="190"/>
      <c r="AA119702" s="190"/>
    </row>
    <row r="119703" spans="26:27">
      <c r="Z119703" s="190"/>
      <c r="AA119703" s="190"/>
    </row>
    <row r="119704" spans="26:27">
      <c r="Z119704" s="190"/>
      <c r="AA119704" s="190"/>
    </row>
    <row r="119705" spans="26:27">
      <c r="Z119705" s="190"/>
      <c r="AA119705" s="190"/>
    </row>
    <row r="119706" spans="26:27">
      <c r="Z119706" s="190"/>
      <c r="AA119706" s="190"/>
    </row>
    <row r="119707" spans="26:27">
      <c r="Z119707" s="190"/>
      <c r="AA119707" s="190"/>
    </row>
    <row r="119708" spans="26:27">
      <c r="Z119708" s="190"/>
      <c r="AA119708" s="190"/>
    </row>
    <row r="119709" spans="26:27">
      <c r="Z119709" s="190"/>
      <c r="AA119709" s="190"/>
    </row>
    <row r="119710" spans="26:27">
      <c r="Z119710" s="190"/>
      <c r="AA119710" s="190"/>
    </row>
    <row r="119711" spans="26:27">
      <c r="Z119711" s="190"/>
      <c r="AA119711" s="190"/>
    </row>
    <row r="119712" spans="26:27">
      <c r="Z119712" s="190"/>
      <c r="AA119712" s="190"/>
    </row>
    <row r="119713" spans="26:27">
      <c r="Z119713" s="190"/>
      <c r="AA119713" s="190"/>
    </row>
    <row r="119714" spans="26:27">
      <c r="Z119714" s="190"/>
      <c r="AA119714" s="190"/>
    </row>
    <row r="119715" spans="26:27">
      <c r="Z119715" s="190"/>
      <c r="AA119715" s="190"/>
    </row>
    <row r="119716" spans="26:27">
      <c r="Z119716" s="190"/>
      <c r="AA119716" s="190"/>
    </row>
    <row r="119717" spans="26:27">
      <c r="Z119717" s="190"/>
      <c r="AA119717" s="190"/>
    </row>
    <row r="119718" spans="26:27">
      <c r="Z119718" s="190"/>
      <c r="AA119718" s="190"/>
    </row>
    <row r="119719" spans="26:27">
      <c r="Z119719" s="190"/>
      <c r="AA119719" s="190"/>
    </row>
    <row r="119720" spans="26:27">
      <c r="Z119720" s="190"/>
      <c r="AA119720" s="190"/>
    </row>
    <row r="119721" spans="26:27">
      <c r="Z119721" s="190"/>
      <c r="AA119721" s="190"/>
    </row>
    <row r="119722" spans="26:27">
      <c r="Z119722" s="190"/>
      <c r="AA119722" s="190"/>
    </row>
    <row r="119723" spans="26:27">
      <c r="Z119723" s="190"/>
      <c r="AA119723" s="190"/>
    </row>
    <row r="119724" spans="26:27">
      <c r="Z119724" s="190"/>
      <c r="AA119724" s="190"/>
    </row>
    <row r="119725" spans="26:27">
      <c r="Z119725" s="190"/>
      <c r="AA119725" s="190"/>
    </row>
    <row r="119726" spans="26:27">
      <c r="Z119726" s="190"/>
      <c r="AA119726" s="190"/>
    </row>
    <row r="119727" spans="26:27">
      <c r="Z119727" s="190"/>
      <c r="AA119727" s="190"/>
    </row>
    <row r="119728" spans="26:27">
      <c r="Z119728" s="190"/>
      <c r="AA119728" s="190"/>
    </row>
    <row r="119729" spans="26:27">
      <c r="Z119729" s="190"/>
      <c r="AA119729" s="190"/>
    </row>
    <row r="119730" spans="26:27">
      <c r="Z119730" s="190"/>
      <c r="AA119730" s="190"/>
    </row>
    <row r="119731" spans="26:27">
      <c r="Z119731" s="190"/>
      <c r="AA119731" s="190"/>
    </row>
    <row r="119732" spans="26:27">
      <c r="Z119732" s="190"/>
      <c r="AA119732" s="190"/>
    </row>
    <row r="119733" spans="26:27">
      <c r="Z119733" s="190"/>
      <c r="AA119733" s="190"/>
    </row>
    <row r="119734" spans="26:27">
      <c r="Z119734" s="190"/>
      <c r="AA119734" s="190"/>
    </row>
    <row r="119735" spans="26:27">
      <c r="Z119735" s="190"/>
      <c r="AA119735" s="190"/>
    </row>
    <row r="119736" spans="26:27">
      <c r="Z119736" s="190"/>
      <c r="AA119736" s="190"/>
    </row>
    <row r="119737" spans="26:27">
      <c r="Z119737" s="190"/>
      <c r="AA119737" s="190"/>
    </row>
    <row r="119738" spans="26:27">
      <c r="Z119738" s="190"/>
      <c r="AA119738" s="190"/>
    </row>
    <row r="119739" spans="26:27">
      <c r="Z119739" s="190"/>
      <c r="AA119739" s="190"/>
    </row>
    <row r="119740" spans="26:27">
      <c r="Z119740" s="190"/>
      <c r="AA119740" s="190"/>
    </row>
    <row r="119741" spans="26:27">
      <c r="Z119741" s="190"/>
      <c r="AA119741" s="190"/>
    </row>
    <row r="119742" spans="26:27">
      <c r="Z119742" s="190"/>
      <c r="AA119742" s="190"/>
    </row>
    <row r="119743" spans="26:27">
      <c r="Z119743" s="190"/>
      <c r="AA119743" s="190"/>
    </row>
    <row r="119744" spans="26:27">
      <c r="Z119744" s="190"/>
      <c r="AA119744" s="190"/>
    </row>
    <row r="119745" spans="26:27">
      <c r="Z119745" s="190"/>
      <c r="AA119745" s="190"/>
    </row>
    <row r="119746" spans="26:27">
      <c r="Z119746" s="190"/>
      <c r="AA119746" s="190"/>
    </row>
    <row r="119747" spans="26:27">
      <c r="Z119747" s="190"/>
      <c r="AA119747" s="190"/>
    </row>
    <row r="119748" spans="26:27">
      <c r="Z119748" s="190"/>
      <c r="AA119748" s="190"/>
    </row>
    <row r="119749" spans="26:27">
      <c r="Z119749" s="190"/>
      <c r="AA119749" s="190"/>
    </row>
    <row r="119750" spans="26:27">
      <c r="Z119750" s="190"/>
      <c r="AA119750" s="190"/>
    </row>
    <row r="119751" spans="26:27">
      <c r="Z119751" s="190"/>
      <c r="AA119751" s="190"/>
    </row>
    <row r="119752" spans="26:27">
      <c r="Z119752" s="190"/>
      <c r="AA119752" s="190"/>
    </row>
    <row r="119753" spans="26:27">
      <c r="Z119753" s="190"/>
      <c r="AA119753" s="190"/>
    </row>
    <row r="119754" spans="26:27">
      <c r="Z119754" s="190"/>
      <c r="AA119754" s="190"/>
    </row>
    <row r="119755" spans="26:27">
      <c r="Z119755" s="190"/>
      <c r="AA119755" s="190"/>
    </row>
    <row r="119756" spans="26:27">
      <c r="Z119756" s="190"/>
      <c r="AA119756" s="190"/>
    </row>
    <row r="119757" spans="26:27">
      <c r="Z119757" s="190"/>
      <c r="AA119757" s="190"/>
    </row>
    <row r="119758" spans="26:27">
      <c r="Z119758" s="190"/>
      <c r="AA119758" s="190"/>
    </row>
    <row r="119759" spans="26:27">
      <c r="Z119759" s="190"/>
      <c r="AA119759" s="190"/>
    </row>
    <row r="119760" spans="26:27">
      <c r="Z119760" s="190"/>
      <c r="AA119760" s="190"/>
    </row>
    <row r="119761" spans="26:27">
      <c r="Z119761" s="190"/>
      <c r="AA119761" s="190"/>
    </row>
    <row r="119762" spans="26:27">
      <c r="Z119762" s="190"/>
      <c r="AA119762" s="190"/>
    </row>
    <row r="119763" spans="26:27">
      <c r="Z119763" s="190"/>
      <c r="AA119763" s="190"/>
    </row>
    <row r="119764" spans="26:27">
      <c r="Z119764" s="190"/>
      <c r="AA119764" s="190"/>
    </row>
    <row r="119765" spans="26:27">
      <c r="Z119765" s="190"/>
      <c r="AA119765" s="190"/>
    </row>
    <row r="119766" spans="26:27">
      <c r="Z119766" s="190"/>
      <c r="AA119766" s="190"/>
    </row>
    <row r="119767" spans="26:27">
      <c r="Z119767" s="190"/>
      <c r="AA119767" s="190"/>
    </row>
    <row r="119768" spans="26:27">
      <c r="Z119768" s="190"/>
      <c r="AA119768" s="190"/>
    </row>
    <row r="119769" spans="26:27">
      <c r="Z119769" s="190"/>
      <c r="AA119769" s="190"/>
    </row>
    <row r="119770" spans="26:27">
      <c r="Z119770" s="190"/>
      <c r="AA119770" s="190"/>
    </row>
    <row r="119771" spans="26:27">
      <c r="Z119771" s="190"/>
      <c r="AA119771" s="190"/>
    </row>
    <row r="119772" spans="26:27">
      <c r="Z119772" s="190"/>
      <c r="AA119772" s="190"/>
    </row>
    <row r="119773" spans="26:27">
      <c r="Z119773" s="190"/>
      <c r="AA119773" s="190"/>
    </row>
    <row r="119774" spans="26:27">
      <c r="Z119774" s="190"/>
      <c r="AA119774" s="190"/>
    </row>
    <row r="119775" spans="26:27">
      <c r="Z119775" s="190"/>
      <c r="AA119775" s="190"/>
    </row>
    <row r="119776" spans="26:27">
      <c r="Z119776" s="190"/>
      <c r="AA119776" s="190"/>
    </row>
    <row r="119777" spans="26:27">
      <c r="Z119777" s="190"/>
      <c r="AA119777" s="190"/>
    </row>
    <row r="119778" spans="26:27">
      <c r="Z119778" s="190"/>
      <c r="AA119778" s="190"/>
    </row>
    <row r="119779" spans="26:27">
      <c r="Z119779" s="190"/>
      <c r="AA119779" s="190"/>
    </row>
    <row r="119780" spans="26:27">
      <c r="Z119780" s="190"/>
      <c r="AA119780" s="190"/>
    </row>
    <row r="119781" spans="26:27">
      <c r="Z119781" s="190"/>
      <c r="AA119781" s="190"/>
    </row>
    <row r="119782" spans="26:27">
      <c r="Z119782" s="190"/>
      <c r="AA119782" s="190"/>
    </row>
    <row r="119783" spans="26:27">
      <c r="Z119783" s="190"/>
      <c r="AA119783" s="190"/>
    </row>
    <row r="119784" spans="26:27">
      <c r="Z119784" s="190"/>
      <c r="AA119784" s="190"/>
    </row>
    <row r="119785" spans="26:27">
      <c r="Z119785" s="190"/>
      <c r="AA119785" s="190"/>
    </row>
    <row r="119786" spans="26:27">
      <c r="Z119786" s="190"/>
      <c r="AA119786" s="190"/>
    </row>
    <row r="119787" spans="26:27">
      <c r="Z119787" s="190"/>
      <c r="AA119787" s="190"/>
    </row>
    <row r="119788" spans="26:27">
      <c r="Z119788" s="190"/>
      <c r="AA119788" s="190"/>
    </row>
    <row r="119789" spans="26:27">
      <c r="Z119789" s="190"/>
      <c r="AA119789" s="190"/>
    </row>
    <row r="119790" spans="26:27">
      <c r="Z119790" s="190"/>
      <c r="AA119790" s="190"/>
    </row>
    <row r="119791" spans="26:27">
      <c r="Z119791" s="190"/>
      <c r="AA119791" s="190"/>
    </row>
    <row r="119792" spans="26:27">
      <c r="Z119792" s="190"/>
      <c r="AA119792" s="190"/>
    </row>
    <row r="119793" spans="26:27">
      <c r="Z119793" s="190"/>
      <c r="AA119793" s="190"/>
    </row>
    <row r="119794" spans="26:27">
      <c r="Z119794" s="190"/>
      <c r="AA119794" s="190"/>
    </row>
    <row r="119795" spans="26:27">
      <c r="Z119795" s="190"/>
      <c r="AA119795" s="190"/>
    </row>
    <row r="119796" spans="26:27">
      <c r="Z119796" s="190"/>
      <c r="AA119796" s="190"/>
    </row>
    <row r="119797" spans="26:27">
      <c r="Z119797" s="190"/>
      <c r="AA119797" s="190"/>
    </row>
    <row r="119798" spans="26:27">
      <c r="Z119798" s="190"/>
      <c r="AA119798" s="190"/>
    </row>
    <row r="119799" spans="26:27">
      <c r="Z119799" s="190"/>
      <c r="AA119799" s="190"/>
    </row>
    <row r="119800" spans="26:27">
      <c r="Z119800" s="190"/>
      <c r="AA119800" s="190"/>
    </row>
    <row r="119801" spans="26:27">
      <c r="Z119801" s="190"/>
      <c r="AA119801" s="190"/>
    </row>
    <row r="119802" spans="26:27">
      <c r="Z119802" s="190"/>
      <c r="AA119802" s="190"/>
    </row>
    <row r="119803" spans="26:27">
      <c r="Z119803" s="190"/>
      <c r="AA119803" s="190"/>
    </row>
    <row r="119804" spans="26:27">
      <c r="Z119804" s="190"/>
      <c r="AA119804" s="190"/>
    </row>
    <row r="119805" spans="26:27">
      <c r="Z119805" s="190"/>
      <c r="AA119805" s="190"/>
    </row>
    <row r="119806" spans="26:27">
      <c r="Z119806" s="190"/>
      <c r="AA119806" s="190"/>
    </row>
    <row r="119807" spans="26:27">
      <c r="Z119807" s="190"/>
      <c r="AA119807" s="190"/>
    </row>
    <row r="119808" spans="26:27">
      <c r="Z119808" s="190"/>
      <c r="AA119808" s="190"/>
    </row>
    <row r="119809" spans="26:27">
      <c r="Z119809" s="190"/>
      <c r="AA119809" s="190"/>
    </row>
    <row r="119810" spans="26:27">
      <c r="Z119810" s="190"/>
      <c r="AA119810" s="190"/>
    </row>
    <row r="119811" spans="26:27">
      <c r="Z119811" s="190"/>
      <c r="AA119811" s="190"/>
    </row>
    <row r="119812" spans="26:27">
      <c r="Z119812" s="190"/>
      <c r="AA119812" s="190"/>
    </row>
    <row r="119813" spans="26:27">
      <c r="Z119813" s="190"/>
      <c r="AA119813" s="190"/>
    </row>
    <row r="119814" spans="26:27">
      <c r="Z119814" s="190"/>
      <c r="AA119814" s="190"/>
    </row>
    <row r="119815" spans="26:27">
      <c r="Z119815" s="190"/>
      <c r="AA119815" s="190"/>
    </row>
    <row r="119816" spans="26:27">
      <c r="Z119816" s="190"/>
      <c r="AA119816" s="190"/>
    </row>
    <row r="119817" spans="26:27">
      <c r="Z119817" s="190"/>
      <c r="AA119817" s="190"/>
    </row>
    <row r="119818" spans="26:27">
      <c r="Z119818" s="190"/>
      <c r="AA119818" s="190"/>
    </row>
    <row r="119819" spans="26:27">
      <c r="Z119819" s="190"/>
      <c r="AA119819" s="190"/>
    </row>
    <row r="119820" spans="26:27">
      <c r="Z119820" s="190"/>
      <c r="AA119820" s="190"/>
    </row>
    <row r="119821" spans="26:27">
      <c r="Z119821" s="190"/>
      <c r="AA119821" s="190"/>
    </row>
    <row r="119822" spans="26:27">
      <c r="Z119822" s="190"/>
      <c r="AA119822" s="190"/>
    </row>
    <row r="119823" spans="26:27">
      <c r="Z119823" s="190"/>
      <c r="AA119823" s="190"/>
    </row>
    <row r="119824" spans="26:27">
      <c r="Z119824" s="190"/>
      <c r="AA119824" s="190"/>
    </row>
    <row r="119825" spans="26:27">
      <c r="Z119825" s="190"/>
      <c r="AA119825" s="190"/>
    </row>
    <row r="119826" spans="26:27">
      <c r="Z119826" s="190"/>
      <c r="AA119826" s="190"/>
    </row>
    <row r="119827" spans="26:27">
      <c r="Z119827" s="190"/>
      <c r="AA119827" s="190"/>
    </row>
    <row r="119828" spans="26:27">
      <c r="Z119828" s="190"/>
      <c r="AA119828" s="190"/>
    </row>
    <row r="119829" spans="26:27">
      <c r="Z119829" s="190"/>
      <c r="AA119829" s="190"/>
    </row>
    <row r="119830" spans="26:27">
      <c r="Z119830" s="190"/>
      <c r="AA119830" s="190"/>
    </row>
    <row r="119831" spans="26:27">
      <c r="Z119831" s="190"/>
      <c r="AA119831" s="190"/>
    </row>
    <row r="119832" spans="26:27">
      <c r="Z119832" s="190"/>
      <c r="AA119832" s="190"/>
    </row>
    <row r="119833" spans="26:27">
      <c r="Z119833" s="190"/>
      <c r="AA119833" s="190"/>
    </row>
    <row r="119834" spans="26:27">
      <c r="Z119834" s="190"/>
      <c r="AA119834" s="190"/>
    </row>
    <row r="119835" spans="26:27">
      <c r="Z119835" s="190"/>
      <c r="AA119835" s="190"/>
    </row>
    <row r="119836" spans="26:27">
      <c r="Z119836" s="190"/>
      <c r="AA119836" s="190"/>
    </row>
    <row r="119837" spans="26:27">
      <c r="Z119837" s="190"/>
      <c r="AA119837" s="190"/>
    </row>
    <row r="119838" spans="26:27">
      <c r="Z119838" s="190"/>
      <c r="AA119838" s="190"/>
    </row>
    <row r="119839" spans="26:27">
      <c r="Z119839" s="190"/>
      <c r="AA119839" s="190"/>
    </row>
    <row r="119840" spans="26:27">
      <c r="Z119840" s="190"/>
      <c r="AA119840" s="190"/>
    </row>
    <row r="119841" spans="26:27">
      <c r="Z119841" s="190"/>
      <c r="AA119841" s="190"/>
    </row>
    <row r="119842" spans="26:27">
      <c r="Z119842" s="190"/>
      <c r="AA119842" s="190"/>
    </row>
    <row r="119843" spans="26:27">
      <c r="Z119843" s="190"/>
      <c r="AA119843" s="190"/>
    </row>
    <row r="119844" spans="26:27">
      <c r="Z119844" s="190"/>
      <c r="AA119844" s="190"/>
    </row>
    <row r="119845" spans="26:27">
      <c r="Z119845" s="190"/>
      <c r="AA119845" s="190"/>
    </row>
    <row r="119846" spans="26:27">
      <c r="Z119846" s="190"/>
      <c r="AA119846" s="190"/>
    </row>
    <row r="119847" spans="26:27">
      <c r="Z119847" s="190"/>
      <c r="AA119847" s="190"/>
    </row>
    <row r="119848" spans="26:27">
      <c r="Z119848" s="190"/>
      <c r="AA119848" s="190"/>
    </row>
    <row r="119849" spans="26:27">
      <c r="Z119849" s="190"/>
      <c r="AA119849" s="190"/>
    </row>
    <row r="119850" spans="26:27">
      <c r="Z119850" s="190"/>
      <c r="AA119850" s="190"/>
    </row>
    <row r="119851" spans="26:27">
      <c r="Z119851" s="190"/>
      <c r="AA119851" s="190"/>
    </row>
    <row r="119852" spans="26:27">
      <c r="Z119852" s="190"/>
      <c r="AA119852" s="190"/>
    </row>
    <row r="119853" spans="26:27">
      <c r="Z119853" s="190"/>
      <c r="AA119853" s="190"/>
    </row>
    <row r="119854" spans="26:27">
      <c r="Z119854" s="190"/>
      <c r="AA119854" s="190"/>
    </row>
    <row r="119855" spans="26:27">
      <c r="Z119855" s="190"/>
      <c r="AA119855" s="190"/>
    </row>
    <row r="119856" spans="26:27">
      <c r="Z119856" s="190"/>
      <c r="AA119856" s="190"/>
    </row>
    <row r="119857" spans="26:27">
      <c r="Z119857" s="190"/>
      <c r="AA119857" s="190"/>
    </row>
    <row r="119858" spans="26:27">
      <c r="Z119858" s="190"/>
      <c r="AA119858" s="190"/>
    </row>
    <row r="119859" spans="26:27">
      <c r="Z119859" s="190"/>
      <c r="AA119859" s="190"/>
    </row>
    <row r="119860" spans="26:27">
      <c r="Z119860" s="190"/>
      <c r="AA119860" s="190"/>
    </row>
    <row r="119861" spans="26:27">
      <c r="Z119861" s="190"/>
      <c r="AA119861" s="190"/>
    </row>
    <row r="119862" spans="26:27">
      <c r="Z119862" s="190"/>
      <c r="AA119862" s="190"/>
    </row>
    <row r="119863" spans="26:27">
      <c r="Z119863" s="190"/>
      <c r="AA119863" s="190"/>
    </row>
    <row r="119864" spans="26:27">
      <c r="Z119864" s="190"/>
      <c r="AA119864" s="190"/>
    </row>
    <row r="119865" spans="26:27">
      <c r="Z119865" s="190"/>
      <c r="AA119865" s="190"/>
    </row>
    <row r="119866" spans="26:27">
      <c r="Z119866" s="190"/>
      <c r="AA119866" s="190"/>
    </row>
    <row r="119867" spans="26:27">
      <c r="Z119867" s="190"/>
      <c r="AA119867" s="190"/>
    </row>
    <row r="119868" spans="26:27">
      <c r="Z119868" s="190"/>
      <c r="AA119868" s="190"/>
    </row>
    <row r="119869" spans="26:27">
      <c r="Z119869" s="190"/>
      <c r="AA119869" s="190"/>
    </row>
    <row r="119870" spans="26:27">
      <c r="Z119870" s="190"/>
      <c r="AA119870" s="190"/>
    </row>
    <row r="119871" spans="26:27">
      <c r="Z119871" s="190"/>
      <c r="AA119871" s="190"/>
    </row>
    <row r="119872" spans="26:27">
      <c r="Z119872" s="190"/>
      <c r="AA119872" s="190"/>
    </row>
    <row r="119873" spans="26:27">
      <c r="Z119873" s="190"/>
      <c r="AA119873" s="190"/>
    </row>
    <row r="119874" spans="26:27">
      <c r="Z119874" s="190"/>
      <c r="AA119874" s="190"/>
    </row>
    <row r="119875" spans="26:27">
      <c r="Z119875" s="190"/>
      <c r="AA119875" s="190"/>
    </row>
    <row r="119876" spans="26:27">
      <c r="Z119876" s="190"/>
      <c r="AA119876" s="190"/>
    </row>
    <row r="119877" spans="26:27">
      <c r="Z119877" s="190"/>
      <c r="AA119877" s="190"/>
    </row>
    <row r="119878" spans="26:27">
      <c r="Z119878" s="190"/>
      <c r="AA119878" s="190"/>
    </row>
    <row r="119879" spans="26:27">
      <c r="Z119879" s="190"/>
      <c r="AA119879" s="190"/>
    </row>
    <row r="119880" spans="26:27">
      <c r="Z119880" s="190"/>
      <c r="AA119880" s="190"/>
    </row>
    <row r="119881" spans="26:27">
      <c r="Z119881" s="190"/>
      <c r="AA119881" s="190"/>
    </row>
    <row r="119882" spans="26:27">
      <c r="Z119882" s="190"/>
      <c r="AA119882" s="190"/>
    </row>
    <row r="119883" spans="26:27">
      <c r="Z119883" s="190"/>
      <c r="AA119883" s="190"/>
    </row>
    <row r="119884" spans="26:27">
      <c r="Z119884" s="190"/>
      <c r="AA119884" s="190"/>
    </row>
    <row r="119885" spans="26:27">
      <c r="Z119885" s="190"/>
      <c r="AA119885" s="190"/>
    </row>
    <row r="119886" spans="26:27">
      <c r="Z119886" s="190"/>
      <c r="AA119886" s="190"/>
    </row>
    <row r="119887" spans="26:27">
      <c r="Z119887" s="190"/>
      <c r="AA119887" s="190"/>
    </row>
    <row r="119888" spans="26:27">
      <c r="Z119888" s="190"/>
      <c r="AA119888" s="190"/>
    </row>
    <row r="119889" spans="26:27">
      <c r="Z119889" s="190"/>
      <c r="AA119889" s="190"/>
    </row>
    <row r="119890" spans="26:27">
      <c r="Z119890" s="190"/>
      <c r="AA119890" s="190"/>
    </row>
    <row r="119891" spans="26:27">
      <c r="Z119891" s="190"/>
      <c r="AA119891" s="190"/>
    </row>
    <row r="119892" spans="26:27">
      <c r="Z119892" s="190"/>
      <c r="AA119892" s="190"/>
    </row>
    <row r="119893" spans="26:27">
      <c r="Z119893" s="190"/>
      <c r="AA119893" s="190"/>
    </row>
    <row r="119894" spans="26:27">
      <c r="Z119894" s="190"/>
      <c r="AA119894" s="190"/>
    </row>
    <row r="119895" spans="26:27">
      <c r="Z119895" s="190"/>
      <c r="AA119895" s="190"/>
    </row>
    <row r="119896" spans="26:27">
      <c r="Z119896" s="190"/>
      <c r="AA119896" s="190"/>
    </row>
    <row r="119897" spans="26:27">
      <c r="Z119897" s="190"/>
      <c r="AA119897" s="190"/>
    </row>
    <row r="119898" spans="26:27">
      <c r="Z119898" s="190"/>
      <c r="AA119898" s="190"/>
    </row>
    <row r="119899" spans="26:27">
      <c r="Z119899" s="190"/>
      <c r="AA119899" s="190"/>
    </row>
    <row r="119900" spans="26:27">
      <c r="Z119900" s="190"/>
      <c r="AA119900" s="190"/>
    </row>
    <row r="119901" spans="26:27">
      <c r="Z119901" s="190"/>
      <c r="AA119901" s="190"/>
    </row>
    <row r="119902" spans="26:27">
      <c r="Z119902" s="190"/>
      <c r="AA119902" s="190"/>
    </row>
    <row r="119903" spans="26:27">
      <c r="Z119903" s="190"/>
      <c r="AA119903" s="190"/>
    </row>
    <row r="119904" spans="26:27">
      <c r="Z119904" s="190"/>
      <c r="AA119904" s="190"/>
    </row>
    <row r="119905" spans="26:27">
      <c r="Z119905" s="190"/>
      <c r="AA119905" s="190"/>
    </row>
    <row r="119906" spans="26:27">
      <c r="Z119906" s="190"/>
      <c r="AA119906" s="190"/>
    </row>
    <row r="119907" spans="26:27">
      <c r="Z119907" s="190"/>
      <c r="AA119907" s="190"/>
    </row>
    <row r="119908" spans="26:27">
      <c r="Z119908" s="190"/>
      <c r="AA119908" s="190"/>
    </row>
    <row r="119909" spans="26:27">
      <c r="Z119909" s="190"/>
      <c r="AA119909" s="190"/>
    </row>
    <row r="119910" spans="26:27">
      <c r="Z119910" s="190"/>
      <c r="AA119910" s="190"/>
    </row>
    <row r="119911" spans="26:27">
      <c r="Z119911" s="190"/>
      <c r="AA119911" s="190"/>
    </row>
    <row r="119912" spans="26:27">
      <c r="Z119912" s="190"/>
      <c r="AA119912" s="190"/>
    </row>
    <row r="119913" spans="26:27">
      <c r="Z119913" s="190"/>
      <c r="AA119913" s="190"/>
    </row>
    <row r="119914" spans="26:27">
      <c r="Z119914" s="190"/>
      <c r="AA119914" s="190"/>
    </row>
    <row r="119915" spans="26:27">
      <c r="Z119915" s="190"/>
      <c r="AA119915" s="190"/>
    </row>
    <row r="119916" spans="26:27">
      <c r="Z119916" s="190"/>
      <c r="AA119916" s="190"/>
    </row>
    <row r="119917" spans="26:27">
      <c r="Z119917" s="190"/>
      <c r="AA119917" s="190"/>
    </row>
    <row r="119918" spans="26:27">
      <c r="Z119918" s="190"/>
      <c r="AA119918" s="190"/>
    </row>
    <row r="119919" spans="26:27">
      <c r="Z119919" s="190"/>
      <c r="AA119919" s="190"/>
    </row>
    <row r="119920" spans="26:27">
      <c r="Z119920" s="190"/>
      <c r="AA119920" s="190"/>
    </row>
    <row r="119921" spans="26:27">
      <c r="Z119921" s="190"/>
      <c r="AA119921" s="190"/>
    </row>
    <row r="119922" spans="26:27">
      <c r="Z119922" s="190"/>
      <c r="AA119922" s="190"/>
    </row>
    <row r="119923" spans="26:27">
      <c r="Z119923" s="190"/>
      <c r="AA119923" s="190"/>
    </row>
    <row r="119924" spans="26:27">
      <c r="Z119924" s="190"/>
      <c r="AA119924" s="190"/>
    </row>
    <row r="119925" spans="26:27">
      <c r="Z119925" s="190"/>
      <c r="AA119925" s="190"/>
    </row>
    <row r="119926" spans="26:27">
      <c r="Z119926" s="190"/>
      <c r="AA119926" s="190"/>
    </row>
    <row r="119927" spans="26:27">
      <c r="Z119927" s="190"/>
      <c r="AA119927" s="190"/>
    </row>
    <row r="119928" spans="26:27">
      <c r="Z119928" s="190"/>
      <c r="AA119928" s="190"/>
    </row>
    <row r="119929" spans="26:27">
      <c r="Z119929" s="190"/>
      <c r="AA119929" s="190"/>
    </row>
    <row r="119930" spans="26:27">
      <c r="Z119930" s="190"/>
      <c r="AA119930" s="190"/>
    </row>
    <row r="119931" spans="26:27">
      <c r="Z119931" s="190"/>
      <c r="AA119931" s="190"/>
    </row>
    <row r="119932" spans="26:27">
      <c r="Z119932" s="190"/>
      <c r="AA119932" s="190"/>
    </row>
    <row r="119933" spans="26:27">
      <c r="Z119933" s="190"/>
      <c r="AA119933" s="190"/>
    </row>
    <row r="119934" spans="26:27">
      <c r="Z119934" s="190"/>
      <c r="AA119934" s="190"/>
    </row>
    <row r="119935" spans="26:27">
      <c r="Z119935" s="190"/>
      <c r="AA119935" s="190"/>
    </row>
    <row r="119936" spans="26:27">
      <c r="Z119936" s="190"/>
      <c r="AA119936" s="190"/>
    </row>
    <row r="119937" spans="26:27">
      <c r="Z119937" s="190"/>
      <c r="AA119937" s="190"/>
    </row>
    <row r="119938" spans="26:27">
      <c r="Z119938" s="190"/>
      <c r="AA119938" s="190"/>
    </row>
    <row r="119939" spans="26:27">
      <c r="Z119939" s="190"/>
      <c r="AA119939" s="190"/>
    </row>
    <row r="119940" spans="26:27">
      <c r="Z119940" s="190"/>
      <c r="AA119940" s="190"/>
    </row>
    <row r="119941" spans="26:27">
      <c r="Z119941" s="190"/>
      <c r="AA119941" s="190"/>
    </row>
    <row r="119942" spans="26:27">
      <c r="Z119942" s="190"/>
      <c r="AA119942" s="190"/>
    </row>
    <row r="119943" spans="26:27">
      <c r="Z119943" s="190"/>
      <c r="AA119943" s="190"/>
    </row>
    <row r="119944" spans="26:27">
      <c r="Z119944" s="190"/>
      <c r="AA119944" s="190"/>
    </row>
    <row r="119945" spans="26:27">
      <c r="Z119945" s="190"/>
      <c r="AA119945" s="190"/>
    </row>
    <row r="119946" spans="26:27">
      <c r="Z119946" s="190"/>
      <c r="AA119946" s="190"/>
    </row>
    <row r="119947" spans="26:27">
      <c r="Z119947" s="190"/>
      <c r="AA119947" s="190"/>
    </row>
    <row r="119948" spans="26:27">
      <c r="Z119948" s="190"/>
      <c r="AA119948" s="190"/>
    </row>
    <row r="119949" spans="26:27">
      <c r="Z119949" s="190"/>
      <c r="AA119949" s="190"/>
    </row>
    <row r="119950" spans="26:27">
      <c r="Z119950" s="190"/>
      <c r="AA119950" s="190"/>
    </row>
    <row r="119951" spans="26:27">
      <c r="Z119951" s="190"/>
      <c r="AA119951" s="190"/>
    </row>
    <row r="119952" spans="26:27">
      <c r="Z119952" s="190"/>
      <c r="AA119952" s="190"/>
    </row>
    <row r="119953" spans="26:27">
      <c r="Z119953" s="190"/>
      <c r="AA119953" s="190"/>
    </row>
    <row r="119954" spans="26:27">
      <c r="Z119954" s="190"/>
      <c r="AA119954" s="190"/>
    </row>
    <row r="119955" spans="26:27">
      <c r="Z119955" s="190"/>
      <c r="AA119955" s="190"/>
    </row>
    <row r="119956" spans="26:27">
      <c r="Z119956" s="190"/>
      <c r="AA119956" s="190"/>
    </row>
    <row r="119957" spans="26:27">
      <c r="Z119957" s="190"/>
      <c r="AA119957" s="190"/>
    </row>
    <row r="119958" spans="26:27">
      <c r="Z119958" s="190"/>
      <c r="AA119958" s="190"/>
    </row>
    <row r="119959" spans="26:27">
      <c r="Z119959" s="190"/>
      <c r="AA119959" s="190"/>
    </row>
    <row r="119960" spans="26:27">
      <c r="Z119960" s="190"/>
      <c r="AA119960" s="190"/>
    </row>
    <row r="119961" spans="26:27">
      <c r="Z119961" s="190"/>
      <c r="AA119961" s="190"/>
    </row>
    <row r="119962" spans="26:27">
      <c r="Z119962" s="190"/>
      <c r="AA119962" s="190"/>
    </row>
    <row r="119963" spans="26:27">
      <c r="Z119963" s="190"/>
      <c r="AA119963" s="190"/>
    </row>
    <row r="119964" spans="26:27">
      <c r="Z119964" s="190"/>
      <c r="AA119964" s="190"/>
    </row>
    <row r="119965" spans="26:27">
      <c r="Z119965" s="190"/>
      <c r="AA119965" s="190"/>
    </row>
    <row r="119966" spans="26:27">
      <c r="Z119966" s="190"/>
      <c r="AA119966" s="190"/>
    </row>
    <row r="119967" spans="26:27">
      <c r="Z119967" s="190"/>
      <c r="AA119967" s="190"/>
    </row>
    <row r="119968" spans="26:27">
      <c r="Z119968" s="190"/>
      <c r="AA119968" s="190"/>
    </row>
    <row r="119969" spans="26:27">
      <c r="Z119969" s="190"/>
      <c r="AA119969" s="190"/>
    </row>
    <row r="119970" spans="26:27">
      <c r="Z119970" s="190"/>
      <c r="AA119970" s="190"/>
    </row>
    <row r="119971" spans="26:27">
      <c r="Z119971" s="190"/>
      <c r="AA119971" s="190"/>
    </row>
    <row r="119972" spans="26:27">
      <c r="Z119972" s="190"/>
      <c r="AA119972" s="190"/>
    </row>
    <row r="119973" spans="26:27">
      <c r="Z119973" s="190"/>
      <c r="AA119973" s="190"/>
    </row>
    <row r="119974" spans="26:27">
      <c r="Z119974" s="190"/>
      <c r="AA119974" s="190"/>
    </row>
    <row r="119975" spans="26:27">
      <c r="Z119975" s="190"/>
      <c r="AA119975" s="190"/>
    </row>
    <row r="119976" spans="26:27">
      <c r="Z119976" s="190"/>
      <c r="AA119976" s="190"/>
    </row>
    <row r="119977" spans="26:27">
      <c r="Z119977" s="190"/>
      <c r="AA119977" s="190"/>
    </row>
    <row r="119978" spans="26:27">
      <c r="Z119978" s="190"/>
      <c r="AA119978" s="190"/>
    </row>
    <row r="119979" spans="26:27">
      <c r="Z119979" s="190"/>
      <c r="AA119979" s="190"/>
    </row>
    <row r="119980" spans="26:27">
      <c r="Z119980" s="190"/>
      <c r="AA119980" s="190"/>
    </row>
    <row r="119981" spans="26:27">
      <c r="Z119981" s="190"/>
      <c r="AA119981" s="190"/>
    </row>
    <row r="119982" spans="26:27">
      <c r="Z119982" s="190"/>
      <c r="AA119982" s="190"/>
    </row>
    <row r="119983" spans="26:27">
      <c r="Z119983" s="190"/>
      <c r="AA119983" s="190"/>
    </row>
    <row r="119984" spans="26:27">
      <c r="Z119984" s="190"/>
      <c r="AA119984" s="190"/>
    </row>
    <row r="119985" spans="26:27">
      <c r="Z119985" s="190"/>
      <c r="AA119985" s="190"/>
    </row>
    <row r="119986" spans="26:27">
      <c r="Z119986" s="190"/>
      <c r="AA119986" s="190"/>
    </row>
    <row r="119987" spans="26:27">
      <c r="Z119987" s="190"/>
      <c r="AA119987" s="190"/>
    </row>
    <row r="119988" spans="26:27">
      <c r="Z119988" s="190"/>
      <c r="AA119988" s="190"/>
    </row>
    <row r="119989" spans="26:27">
      <c r="Z119989" s="190"/>
      <c r="AA119989" s="190"/>
    </row>
    <row r="119990" spans="26:27">
      <c r="Z119990" s="190"/>
      <c r="AA119990" s="190"/>
    </row>
    <row r="119991" spans="26:27">
      <c r="Z119991" s="190"/>
      <c r="AA119991" s="190"/>
    </row>
    <row r="119992" spans="26:27">
      <c r="Z119992" s="190"/>
      <c r="AA119992" s="190"/>
    </row>
    <row r="119993" spans="26:27">
      <c r="Z119993" s="190"/>
      <c r="AA119993" s="190"/>
    </row>
    <row r="119994" spans="26:27">
      <c r="Z119994" s="190"/>
      <c r="AA119994" s="190"/>
    </row>
    <row r="119995" spans="26:27">
      <c r="Z119995" s="190"/>
      <c r="AA119995" s="190"/>
    </row>
    <row r="119996" spans="26:27">
      <c r="Z119996" s="190"/>
      <c r="AA119996" s="190"/>
    </row>
    <row r="119997" spans="26:27">
      <c r="Z119997" s="190"/>
      <c r="AA119997" s="190"/>
    </row>
    <row r="119998" spans="26:27">
      <c r="Z119998" s="190"/>
      <c r="AA119998" s="190"/>
    </row>
    <row r="119999" spans="26:27">
      <c r="Z119999" s="190"/>
      <c r="AA119999" s="190"/>
    </row>
    <row r="120000" spans="26:27">
      <c r="Z120000" s="190"/>
      <c r="AA120000" s="190"/>
    </row>
    <row r="120001" spans="26:27">
      <c r="Z120001" s="190"/>
      <c r="AA120001" s="190"/>
    </row>
    <row r="120002" spans="26:27">
      <c r="Z120002" s="190"/>
      <c r="AA120002" s="190"/>
    </row>
    <row r="120003" spans="26:27">
      <c r="Z120003" s="190"/>
      <c r="AA120003" s="190"/>
    </row>
    <row r="120004" spans="26:27">
      <c r="Z120004" s="190"/>
      <c r="AA120004" s="190"/>
    </row>
    <row r="120005" spans="26:27">
      <c r="Z120005" s="190"/>
      <c r="AA120005" s="190"/>
    </row>
    <row r="120006" spans="26:27">
      <c r="Z120006" s="190"/>
      <c r="AA120006" s="190"/>
    </row>
    <row r="120007" spans="26:27">
      <c r="Z120007" s="190"/>
      <c r="AA120007" s="190"/>
    </row>
    <row r="120008" spans="26:27">
      <c r="Z120008" s="190"/>
      <c r="AA120008" s="190"/>
    </row>
    <row r="120009" spans="26:27">
      <c r="Z120009" s="190"/>
      <c r="AA120009" s="190"/>
    </row>
    <row r="120010" spans="26:27">
      <c r="Z120010" s="190"/>
      <c r="AA120010" s="190"/>
    </row>
    <row r="120011" spans="26:27">
      <c r="Z120011" s="190"/>
      <c r="AA120011" s="190"/>
    </row>
    <row r="120012" spans="26:27">
      <c r="Z120012" s="190"/>
      <c r="AA120012" s="190"/>
    </row>
    <row r="120013" spans="26:27">
      <c r="Z120013" s="190"/>
      <c r="AA120013" s="190"/>
    </row>
    <row r="120014" spans="26:27">
      <c r="Z120014" s="190"/>
      <c r="AA120014" s="190"/>
    </row>
    <row r="120015" spans="26:27">
      <c r="Z120015" s="190"/>
      <c r="AA120015" s="190"/>
    </row>
    <row r="120016" spans="26:27">
      <c r="Z120016" s="190"/>
      <c r="AA120016" s="190"/>
    </row>
    <row r="120017" spans="26:27">
      <c r="Z120017" s="190"/>
      <c r="AA120017" s="190"/>
    </row>
    <row r="120018" spans="26:27">
      <c r="Z120018" s="190"/>
      <c r="AA120018" s="190"/>
    </row>
    <row r="120019" spans="26:27">
      <c r="Z120019" s="190"/>
      <c r="AA120019" s="190"/>
    </row>
    <row r="120020" spans="26:27">
      <c r="Z120020" s="190"/>
      <c r="AA120020" s="190"/>
    </row>
    <row r="120021" spans="26:27">
      <c r="Z120021" s="190"/>
      <c r="AA120021" s="190"/>
    </row>
    <row r="120022" spans="26:27">
      <c r="Z120022" s="190"/>
      <c r="AA120022" s="190"/>
    </row>
    <row r="120023" spans="26:27">
      <c r="Z120023" s="190"/>
      <c r="AA120023" s="190"/>
    </row>
    <row r="120024" spans="26:27">
      <c r="Z120024" s="190"/>
      <c r="AA120024" s="190"/>
    </row>
    <row r="120025" spans="26:27">
      <c r="Z120025" s="190"/>
      <c r="AA120025" s="190"/>
    </row>
    <row r="120026" spans="26:27">
      <c r="Z120026" s="190"/>
      <c r="AA120026" s="190"/>
    </row>
    <row r="120027" spans="26:27">
      <c r="Z120027" s="190"/>
      <c r="AA120027" s="190"/>
    </row>
    <row r="120028" spans="26:27">
      <c r="Z120028" s="190"/>
      <c r="AA120028" s="190"/>
    </row>
    <row r="120029" spans="26:27">
      <c r="Z120029" s="190"/>
      <c r="AA120029" s="190"/>
    </row>
    <row r="120030" spans="26:27">
      <c r="Z120030" s="190"/>
      <c r="AA120030" s="190"/>
    </row>
    <row r="120031" spans="26:27">
      <c r="Z120031" s="190"/>
      <c r="AA120031" s="190"/>
    </row>
    <row r="120032" spans="26:27">
      <c r="Z120032" s="190"/>
      <c r="AA120032" s="190"/>
    </row>
    <row r="120033" spans="26:27">
      <c r="Z120033" s="190"/>
      <c r="AA120033" s="190"/>
    </row>
    <row r="120034" spans="26:27">
      <c r="Z120034" s="190"/>
      <c r="AA120034" s="190"/>
    </row>
    <row r="120035" spans="26:27">
      <c r="Z120035" s="190"/>
      <c r="AA120035" s="190"/>
    </row>
    <row r="120036" spans="26:27">
      <c r="Z120036" s="190"/>
      <c r="AA120036" s="190"/>
    </row>
    <row r="120037" spans="26:27">
      <c r="Z120037" s="190"/>
      <c r="AA120037" s="190"/>
    </row>
    <row r="120038" spans="26:27">
      <c r="Z120038" s="190"/>
      <c r="AA120038" s="190"/>
    </row>
    <row r="120039" spans="26:27">
      <c r="Z120039" s="190"/>
      <c r="AA120039" s="190"/>
    </row>
    <row r="120040" spans="26:27">
      <c r="Z120040" s="190"/>
      <c r="AA120040" s="190"/>
    </row>
    <row r="120041" spans="26:27">
      <c r="Z120041" s="190"/>
      <c r="AA120041" s="190"/>
    </row>
    <row r="120042" spans="26:27">
      <c r="Z120042" s="190"/>
      <c r="AA120042" s="190"/>
    </row>
    <row r="120043" spans="26:27">
      <c r="Z120043" s="190"/>
      <c r="AA120043" s="190"/>
    </row>
    <row r="120044" spans="26:27">
      <c r="Z120044" s="190"/>
      <c r="AA120044" s="190"/>
    </row>
    <row r="120045" spans="26:27">
      <c r="Z120045" s="190"/>
      <c r="AA120045" s="190"/>
    </row>
    <row r="120046" spans="26:27">
      <c r="Z120046" s="190"/>
      <c r="AA120046" s="190"/>
    </row>
    <row r="120047" spans="26:27">
      <c r="Z120047" s="190"/>
      <c r="AA120047" s="190"/>
    </row>
    <row r="120048" spans="26:27">
      <c r="Z120048" s="190"/>
      <c r="AA120048" s="190"/>
    </row>
    <row r="120049" spans="26:27">
      <c r="Z120049" s="190"/>
      <c r="AA120049" s="190"/>
    </row>
    <row r="120050" spans="26:27">
      <c r="Z120050" s="190"/>
      <c r="AA120050" s="190"/>
    </row>
    <row r="120051" spans="26:27">
      <c r="Z120051" s="190"/>
      <c r="AA120051" s="190"/>
    </row>
    <row r="120052" spans="26:27">
      <c r="Z120052" s="190"/>
      <c r="AA120052" s="190"/>
    </row>
    <row r="120053" spans="26:27">
      <c r="Z120053" s="190"/>
      <c r="AA120053" s="190"/>
    </row>
    <row r="120054" spans="26:27">
      <c r="Z120054" s="190"/>
      <c r="AA120054" s="190"/>
    </row>
    <row r="120055" spans="26:27">
      <c r="Z120055" s="190"/>
      <c r="AA120055" s="190"/>
    </row>
    <row r="120056" spans="26:27">
      <c r="Z120056" s="190"/>
      <c r="AA120056" s="190"/>
    </row>
    <row r="120057" spans="26:27">
      <c r="Z120057" s="190"/>
      <c r="AA120057" s="190"/>
    </row>
    <row r="120058" spans="26:27">
      <c r="Z120058" s="190"/>
      <c r="AA120058" s="190"/>
    </row>
    <row r="120059" spans="26:27">
      <c r="Z120059" s="190"/>
      <c r="AA120059" s="190"/>
    </row>
    <row r="120060" spans="26:27">
      <c r="Z120060" s="190"/>
      <c r="AA120060" s="190"/>
    </row>
    <row r="120061" spans="26:27">
      <c r="Z120061" s="190"/>
      <c r="AA120061" s="190"/>
    </row>
    <row r="120062" spans="26:27">
      <c r="Z120062" s="190"/>
      <c r="AA120062" s="190"/>
    </row>
    <row r="120063" spans="26:27">
      <c r="Z120063" s="190"/>
      <c r="AA120063" s="190"/>
    </row>
    <row r="120064" spans="26:27">
      <c r="Z120064" s="190"/>
      <c r="AA120064" s="190"/>
    </row>
    <row r="120065" spans="26:27">
      <c r="Z120065" s="190"/>
      <c r="AA120065" s="190"/>
    </row>
    <row r="120066" spans="26:27">
      <c r="Z120066" s="190"/>
      <c r="AA120066" s="190"/>
    </row>
    <row r="120067" spans="26:27">
      <c r="Z120067" s="190"/>
      <c r="AA120067" s="190"/>
    </row>
    <row r="120068" spans="26:27">
      <c r="Z120068" s="190"/>
      <c r="AA120068" s="190"/>
    </row>
    <row r="120069" spans="26:27">
      <c r="Z120069" s="190"/>
      <c r="AA120069" s="190"/>
    </row>
    <row r="120070" spans="26:27">
      <c r="Z120070" s="190"/>
      <c r="AA120070" s="190"/>
    </row>
    <row r="120071" spans="26:27">
      <c r="Z120071" s="190"/>
      <c r="AA120071" s="190"/>
    </row>
    <row r="120072" spans="26:27">
      <c r="Z120072" s="190"/>
      <c r="AA120072" s="190"/>
    </row>
    <row r="120073" spans="26:27">
      <c r="Z120073" s="190"/>
      <c r="AA120073" s="190"/>
    </row>
    <row r="120074" spans="26:27">
      <c r="Z120074" s="190"/>
      <c r="AA120074" s="190"/>
    </row>
    <row r="120075" spans="26:27">
      <c r="Z120075" s="190"/>
      <c r="AA120075" s="190"/>
    </row>
    <row r="120076" spans="26:27">
      <c r="Z120076" s="190"/>
      <c r="AA120076" s="190"/>
    </row>
    <row r="120077" spans="26:27">
      <c r="Z120077" s="190"/>
      <c r="AA120077" s="190"/>
    </row>
    <row r="120078" spans="26:27">
      <c r="Z120078" s="190"/>
      <c r="AA120078" s="190"/>
    </row>
    <row r="120079" spans="26:27">
      <c r="Z120079" s="190"/>
      <c r="AA120079" s="190"/>
    </row>
    <row r="120080" spans="26:27">
      <c r="Z120080" s="190"/>
      <c r="AA120080" s="190"/>
    </row>
    <row r="120081" spans="26:27">
      <c r="Z120081" s="190"/>
      <c r="AA120081" s="190"/>
    </row>
    <row r="120082" spans="26:27">
      <c r="Z120082" s="190"/>
      <c r="AA120082" s="190"/>
    </row>
    <row r="120083" spans="26:27">
      <c r="Z120083" s="190"/>
      <c r="AA120083" s="190"/>
    </row>
    <row r="120084" spans="26:27">
      <c r="Z120084" s="190"/>
      <c r="AA120084" s="190"/>
    </row>
    <row r="120085" spans="26:27">
      <c r="Z120085" s="190"/>
      <c r="AA120085" s="190"/>
    </row>
    <row r="120086" spans="26:27">
      <c r="Z120086" s="190"/>
      <c r="AA120086" s="190"/>
    </row>
    <row r="120087" spans="26:27">
      <c r="Z120087" s="190"/>
      <c r="AA120087" s="190"/>
    </row>
    <row r="120088" spans="26:27">
      <c r="Z120088" s="190"/>
      <c r="AA120088" s="190"/>
    </row>
    <row r="120089" spans="26:27">
      <c r="Z120089" s="190"/>
      <c r="AA120089" s="190"/>
    </row>
    <row r="120090" spans="26:27">
      <c r="Z120090" s="190"/>
      <c r="AA120090" s="190"/>
    </row>
    <row r="120091" spans="26:27">
      <c r="Z120091" s="190"/>
      <c r="AA120091" s="190"/>
    </row>
    <row r="120092" spans="26:27">
      <c r="Z120092" s="190"/>
      <c r="AA120092" s="190"/>
    </row>
    <row r="120093" spans="26:27">
      <c r="Z120093" s="190"/>
      <c r="AA120093" s="190"/>
    </row>
    <row r="120094" spans="26:27">
      <c r="Z120094" s="190"/>
      <c r="AA120094" s="190"/>
    </row>
    <row r="120095" spans="26:27">
      <c r="Z120095" s="190"/>
      <c r="AA120095" s="190"/>
    </row>
    <row r="120096" spans="26:27">
      <c r="Z120096" s="190"/>
      <c r="AA120096" s="190"/>
    </row>
    <row r="120097" spans="26:27">
      <c r="Z120097" s="190"/>
      <c r="AA120097" s="190"/>
    </row>
    <row r="120098" spans="26:27">
      <c r="Z120098" s="190"/>
      <c r="AA120098" s="190"/>
    </row>
    <row r="120099" spans="26:27">
      <c r="Z120099" s="190"/>
      <c r="AA120099" s="190"/>
    </row>
    <row r="120100" spans="26:27">
      <c r="Z120100" s="190"/>
      <c r="AA120100" s="190"/>
    </row>
    <row r="120101" spans="26:27">
      <c r="Z120101" s="190"/>
      <c r="AA120101" s="190"/>
    </row>
    <row r="120102" spans="26:27">
      <c r="Z120102" s="190"/>
      <c r="AA120102" s="190"/>
    </row>
    <row r="120103" spans="26:27">
      <c r="Z120103" s="190"/>
      <c r="AA120103" s="190"/>
    </row>
    <row r="120104" spans="26:27">
      <c r="Z120104" s="190"/>
      <c r="AA120104" s="190"/>
    </row>
    <row r="120105" spans="26:27">
      <c r="Z120105" s="190"/>
      <c r="AA120105" s="190"/>
    </row>
    <row r="120106" spans="26:27">
      <c r="Z120106" s="190"/>
      <c r="AA120106" s="190"/>
    </row>
    <row r="120107" spans="26:27">
      <c r="Z120107" s="190"/>
      <c r="AA120107" s="190"/>
    </row>
    <row r="120108" spans="26:27">
      <c r="Z120108" s="190"/>
      <c r="AA120108" s="190"/>
    </row>
    <row r="120109" spans="26:27">
      <c r="Z120109" s="190"/>
      <c r="AA120109" s="190"/>
    </row>
    <row r="120110" spans="26:27">
      <c r="Z120110" s="190"/>
      <c r="AA120110" s="190"/>
    </row>
    <row r="120111" spans="26:27">
      <c r="Z120111" s="190"/>
      <c r="AA120111" s="190"/>
    </row>
    <row r="120112" spans="26:27">
      <c r="Z120112" s="190"/>
      <c r="AA120112" s="190"/>
    </row>
    <row r="120113" spans="26:27">
      <c r="Z120113" s="190"/>
      <c r="AA120113" s="190"/>
    </row>
    <row r="120114" spans="26:27">
      <c r="Z120114" s="190"/>
      <c r="AA120114" s="190"/>
    </row>
    <row r="120115" spans="26:27">
      <c r="Z120115" s="190"/>
      <c r="AA120115" s="190"/>
    </row>
    <row r="120116" spans="26:27">
      <c r="Z120116" s="190"/>
      <c r="AA120116" s="190"/>
    </row>
    <row r="120117" spans="26:27">
      <c r="Z120117" s="190"/>
      <c r="AA120117" s="190"/>
    </row>
    <row r="120118" spans="26:27">
      <c r="Z120118" s="190"/>
      <c r="AA120118" s="190"/>
    </row>
    <row r="120119" spans="26:27">
      <c r="Z120119" s="190"/>
      <c r="AA120119" s="190"/>
    </row>
    <row r="120120" spans="26:27">
      <c r="Z120120" s="190"/>
      <c r="AA120120" s="190"/>
    </row>
    <row r="120121" spans="26:27">
      <c r="Z120121" s="190"/>
      <c r="AA120121" s="190"/>
    </row>
    <row r="120122" spans="26:27">
      <c r="Z120122" s="190"/>
      <c r="AA120122" s="190"/>
    </row>
    <row r="120123" spans="26:27">
      <c r="Z120123" s="190"/>
      <c r="AA120123" s="190"/>
    </row>
    <row r="120124" spans="26:27">
      <c r="Z120124" s="190"/>
      <c r="AA120124" s="190"/>
    </row>
    <row r="120125" spans="26:27">
      <c r="Z120125" s="190"/>
      <c r="AA120125" s="190"/>
    </row>
    <row r="120126" spans="26:27">
      <c r="Z120126" s="190"/>
      <c r="AA120126" s="190"/>
    </row>
    <row r="120127" spans="26:27">
      <c r="Z120127" s="190"/>
      <c r="AA120127" s="190"/>
    </row>
    <row r="120128" spans="26:27">
      <c r="Z120128" s="190"/>
      <c r="AA120128" s="190"/>
    </row>
    <row r="120129" spans="26:27">
      <c r="Z120129" s="190"/>
      <c r="AA120129" s="190"/>
    </row>
    <row r="120130" spans="26:27">
      <c r="Z120130" s="190"/>
      <c r="AA120130" s="190"/>
    </row>
    <row r="120131" spans="26:27">
      <c r="Z120131" s="190"/>
      <c r="AA120131" s="190"/>
    </row>
    <row r="120132" spans="26:27">
      <c r="Z120132" s="190"/>
      <c r="AA120132" s="190"/>
    </row>
    <row r="120133" spans="26:27">
      <c r="Z120133" s="190"/>
      <c r="AA120133" s="190"/>
    </row>
    <row r="120134" spans="26:27">
      <c r="Z120134" s="190"/>
      <c r="AA120134" s="190"/>
    </row>
    <row r="120135" spans="26:27">
      <c r="Z120135" s="190"/>
      <c r="AA120135" s="190"/>
    </row>
    <row r="120136" spans="26:27">
      <c r="Z120136" s="190"/>
      <c r="AA120136" s="190"/>
    </row>
    <row r="120137" spans="26:27">
      <c r="Z120137" s="190"/>
      <c r="AA120137" s="190"/>
    </row>
    <row r="120138" spans="26:27">
      <c r="Z120138" s="190"/>
      <c r="AA120138" s="190"/>
    </row>
    <row r="120139" spans="26:27">
      <c r="Z120139" s="190"/>
      <c r="AA120139" s="190"/>
    </row>
    <row r="120140" spans="26:27">
      <c r="Z120140" s="190"/>
      <c r="AA120140" s="190"/>
    </row>
    <row r="120141" spans="26:27">
      <c r="Z120141" s="190"/>
      <c r="AA120141" s="190"/>
    </row>
    <row r="120142" spans="26:27">
      <c r="Z120142" s="190"/>
      <c r="AA120142" s="190"/>
    </row>
    <row r="120143" spans="26:27">
      <c r="Z120143" s="190"/>
      <c r="AA120143" s="190"/>
    </row>
    <row r="120144" spans="26:27">
      <c r="Z120144" s="190"/>
      <c r="AA120144" s="190"/>
    </row>
    <row r="120145" spans="26:27">
      <c r="Z120145" s="190"/>
      <c r="AA120145" s="190"/>
    </row>
    <row r="120146" spans="26:27">
      <c r="Z120146" s="190"/>
      <c r="AA120146" s="190"/>
    </row>
    <row r="120147" spans="26:27">
      <c r="Z120147" s="190"/>
      <c r="AA120147" s="190"/>
    </row>
    <row r="120148" spans="26:27">
      <c r="Z120148" s="190"/>
      <c r="AA120148" s="190"/>
    </row>
    <row r="120149" spans="26:27">
      <c r="Z120149" s="190"/>
      <c r="AA120149" s="190"/>
    </row>
    <row r="120150" spans="26:27">
      <c r="Z120150" s="190"/>
      <c r="AA120150" s="190"/>
    </row>
    <row r="120151" spans="26:27">
      <c r="Z120151" s="190"/>
      <c r="AA120151" s="190"/>
    </row>
    <row r="120152" spans="26:27">
      <c r="Z120152" s="190"/>
      <c r="AA120152" s="190"/>
    </row>
    <row r="120153" spans="26:27">
      <c r="Z120153" s="190"/>
      <c r="AA120153" s="190"/>
    </row>
    <row r="120154" spans="26:27">
      <c r="Z120154" s="190"/>
      <c r="AA120154" s="190"/>
    </row>
    <row r="120155" spans="26:27">
      <c r="Z120155" s="190"/>
      <c r="AA120155" s="190"/>
    </row>
    <row r="120156" spans="26:27">
      <c r="Z120156" s="190"/>
      <c r="AA120156" s="190"/>
    </row>
    <row r="120157" spans="26:27">
      <c r="Z120157" s="190"/>
      <c r="AA120157" s="190"/>
    </row>
    <row r="120158" spans="26:27">
      <c r="Z120158" s="190"/>
      <c r="AA120158" s="190"/>
    </row>
    <row r="120159" spans="26:27">
      <c r="Z120159" s="190"/>
      <c r="AA120159" s="190"/>
    </row>
    <row r="120160" spans="26:27">
      <c r="Z120160" s="190"/>
      <c r="AA120160" s="190"/>
    </row>
    <row r="120161" spans="26:27">
      <c r="Z120161" s="190"/>
      <c r="AA120161" s="190"/>
    </row>
    <row r="120162" spans="26:27">
      <c r="Z120162" s="190"/>
      <c r="AA120162" s="190"/>
    </row>
    <row r="120163" spans="26:27">
      <c r="Z120163" s="190"/>
      <c r="AA120163" s="190"/>
    </row>
    <row r="120164" spans="26:27">
      <c r="Z120164" s="190"/>
      <c r="AA120164" s="190"/>
    </row>
    <row r="120165" spans="26:27">
      <c r="Z120165" s="190"/>
      <c r="AA120165" s="190"/>
    </row>
    <row r="120166" spans="26:27">
      <c r="Z120166" s="190"/>
      <c r="AA120166" s="190"/>
    </row>
    <row r="120167" spans="26:27">
      <c r="Z120167" s="190"/>
      <c r="AA120167" s="190"/>
    </row>
    <row r="120168" spans="26:27">
      <c r="Z120168" s="190"/>
      <c r="AA120168" s="190"/>
    </row>
    <row r="120169" spans="26:27">
      <c r="Z120169" s="190"/>
      <c r="AA120169" s="190"/>
    </row>
    <row r="120170" spans="26:27">
      <c r="Z120170" s="190"/>
      <c r="AA120170" s="190"/>
    </row>
    <row r="120171" spans="26:27">
      <c r="Z120171" s="190"/>
      <c r="AA120171" s="190"/>
    </row>
    <row r="120172" spans="26:27">
      <c r="Z120172" s="190"/>
      <c r="AA120172" s="190"/>
    </row>
    <row r="120173" spans="26:27">
      <c r="Z120173" s="190"/>
      <c r="AA120173" s="190"/>
    </row>
    <row r="120174" spans="26:27">
      <c r="Z120174" s="190"/>
      <c r="AA120174" s="190"/>
    </row>
    <row r="120175" spans="26:27">
      <c r="Z120175" s="190"/>
      <c r="AA120175" s="190"/>
    </row>
    <row r="120176" spans="26:27">
      <c r="Z120176" s="190"/>
      <c r="AA120176" s="190"/>
    </row>
    <row r="120177" spans="26:27">
      <c r="Z120177" s="190"/>
      <c r="AA120177" s="190"/>
    </row>
    <row r="120178" spans="26:27">
      <c r="Z120178" s="190"/>
      <c r="AA120178" s="190"/>
    </row>
    <row r="120179" spans="26:27">
      <c r="Z120179" s="190"/>
      <c r="AA120179" s="190"/>
    </row>
    <row r="120180" spans="26:27">
      <c r="Z120180" s="190"/>
      <c r="AA120180" s="190"/>
    </row>
    <row r="120181" spans="26:27">
      <c r="Z120181" s="190"/>
      <c r="AA120181" s="190"/>
    </row>
    <row r="120182" spans="26:27">
      <c r="Z120182" s="190"/>
      <c r="AA120182" s="190"/>
    </row>
    <row r="120183" spans="26:27">
      <c r="Z120183" s="190"/>
      <c r="AA120183" s="190"/>
    </row>
    <row r="120184" spans="26:27">
      <c r="Z120184" s="190"/>
      <c r="AA120184" s="190"/>
    </row>
    <row r="120185" spans="26:27">
      <c r="Z120185" s="190"/>
      <c r="AA120185" s="190"/>
    </row>
    <row r="120186" spans="26:27">
      <c r="Z120186" s="190"/>
      <c r="AA120186" s="190"/>
    </row>
    <row r="120187" spans="26:27">
      <c r="Z120187" s="190"/>
      <c r="AA120187" s="190"/>
    </row>
    <row r="120188" spans="26:27">
      <c r="Z120188" s="190"/>
      <c r="AA120188" s="190"/>
    </row>
    <row r="120189" spans="26:27">
      <c r="Z120189" s="190"/>
      <c r="AA120189" s="190"/>
    </row>
    <row r="120190" spans="26:27">
      <c r="Z120190" s="190"/>
      <c r="AA120190" s="190"/>
    </row>
    <row r="120191" spans="26:27">
      <c r="Z120191" s="190"/>
      <c r="AA120191" s="190"/>
    </row>
    <row r="120192" spans="26:27">
      <c r="Z120192" s="190"/>
      <c r="AA120192" s="190"/>
    </row>
    <row r="120193" spans="26:27">
      <c r="Z120193" s="190"/>
      <c r="AA120193" s="190"/>
    </row>
    <row r="120194" spans="26:27">
      <c r="Z120194" s="190"/>
      <c r="AA120194" s="190"/>
    </row>
    <row r="120195" spans="26:27">
      <c r="Z120195" s="190"/>
      <c r="AA120195" s="190"/>
    </row>
    <row r="120196" spans="26:27">
      <c r="Z120196" s="190"/>
      <c r="AA120196" s="190"/>
    </row>
    <row r="120197" spans="26:27">
      <c r="Z120197" s="190"/>
      <c r="AA120197" s="190"/>
    </row>
    <row r="120198" spans="26:27">
      <c r="Z120198" s="190"/>
      <c r="AA120198" s="190"/>
    </row>
    <row r="120199" spans="26:27">
      <c r="Z120199" s="190"/>
      <c r="AA120199" s="190"/>
    </row>
    <row r="120200" spans="26:27">
      <c r="Z120200" s="190"/>
      <c r="AA120200" s="190"/>
    </row>
    <row r="120201" spans="26:27">
      <c r="Z120201" s="190"/>
      <c r="AA120201" s="190"/>
    </row>
    <row r="120202" spans="26:27">
      <c r="Z120202" s="190"/>
      <c r="AA120202" s="190"/>
    </row>
    <row r="120203" spans="26:27">
      <c r="Z120203" s="190"/>
      <c r="AA120203" s="190"/>
    </row>
    <row r="120204" spans="26:27">
      <c r="Z120204" s="190"/>
      <c r="AA120204" s="190"/>
    </row>
    <row r="120205" spans="26:27">
      <c r="Z120205" s="190"/>
      <c r="AA120205" s="190"/>
    </row>
    <row r="120206" spans="26:27">
      <c r="Z120206" s="190"/>
      <c r="AA120206" s="190"/>
    </row>
    <row r="120207" spans="26:27">
      <c r="Z120207" s="190"/>
      <c r="AA120207" s="190"/>
    </row>
    <row r="120208" spans="26:27">
      <c r="Z120208" s="190"/>
      <c r="AA120208" s="190"/>
    </row>
    <row r="120209" spans="26:27">
      <c r="Z120209" s="190"/>
      <c r="AA120209" s="190"/>
    </row>
    <row r="120210" spans="26:27">
      <c r="Z120210" s="190"/>
      <c r="AA120210" s="190"/>
    </row>
    <row r="120211" spans="26:27">
      <c r="Z120211" s="190"/>
      <c r="AA120211" s="190"/>
    </row>
    <row r="120212" spans="26:27">
      <c r="Z120212" s="190"/>
      <c r="AA120212" s="190"/>
    </row>
    <row r="120213" spans="26:27">
      <c r="Z120213" s="190"/>
      <c r="AA120213" s="190"/>
    </row>
    <row r="120214" spans="26:27">
      <c r="Z120214" s="190"/>
      <c r="AA120214" s="190"/>
    </row>
    <row r="120215" spans="26:27">
      <c r="Z120215" s="190"/>
      <c r="AA120215" s="190"/>
    </row>
    <row r="120216" spans="26:27">
      <c r="Z120216" s="190"/>
      <c r="AA120216" s="190"/>
    </row>
    <row r="120217" spans="26:27">
      <c r="Z120217" s="190"/>
      <c r="AA120217" s="190"/>
    </row>
    <row r="120218" spans="26:27">
      <c r="Z120218" s="190"/>
      <c r="AA120218" s="190"/>
    </row>
    <row r="120219" spans="26:27">
      <c r="Z120219" s="190"/>
      <c r="AA120219" s="190"/>
    </row>
    <row r="120220" spans="26:27">
      <c r="Z120220" s="190"/>
      <c r="AA120220" s="190"/>
    </row>
    <row r="120221" spans="26:27">
      <c r="Z120221" s="190"/>
      <c r="AA120221" s="190"/>
    </row>
    <row r="120222" spans="26:27">
      <c r="Z120222" s="190"/>
      <c r="AA120222" s="190"/>
    </row>
    <row r="120223" spans="26:27">
      <c r="Z120223" s="190"/>
      <c r="AA120223" s="190"/>
    </row>
    <row r="120224" spans="26:27">
      <c r="Z120224" s="190"/>
      <c r="AA120224" s="190"/>
    </row>
    <row r="120225" spans="26:27">
      <c r="Z120225" s="190"/>
      <c r="AA120225" s="190"/>
    </row>
    <row r="120226" spans="26:27">
      <c r="Z120226" s="190"/>
      <c r="AA120226" s="190"/>
    </row>
    <row r="120227" spans="26:27">
      <c r="Z120227" s="190"/>
      <c r="AA120227" s="190"/>
    </row>
    <row r="120228" spans="26:27">
      <c r="Z120228" s="190"/>
      <c r="AA120228" s="190"/>
    </row>
    <row r="120229" spans="26:27">
      <c r="Z120229" s="190"/>
      <c r="AA120229" s="190"/>
    </row>
    <row r="120230" spans="26:27">
      <c r="Z120230" s="190"/>
      <c r="AA120230" s="190"/>
    </row>
    <row r="120231" spans="26:27">
      <c r="Z120231" s="190"/>
      <c r="AA120231" s="190"/>
    </row>
    <row r="120232" spans="26:27">
      <c r="Z120232" s="190"/>
      <c r="AA120232" s="190"/>
    </row>
    <row r="120233" spans="26:27">
      <c r="Z120233" s="190"/>
      <c r="AA120233" s="190"/>
    </row>
    <row r="120234" spans="26:27">
      <c r="Z120234" s="190"/>
      <c r="AA120234" s="190"/>
    </row>
    <row r="120235" spans="26:27">
      <c r="Z120235" s="190"/>
      <c r="AA120235" s="190"/>
    </row>
    <row r="120236" spans="26:27">
      <c r="Z120236" s="190"/>
      <c r="AA120236" s="190"/>
    </row>
    <row r="120237" spans="26:27">
      <c r="Z120237" s="190"/>
      <c r="AA120237" s="190"/>
    </row>
    <row r="120238" spans="26:27">
      <c r="Z120238" s="190"/>
      <c r="AA120238" s="190"/>
    </row>
    <row r="120239" spans="26:27">
      <c r="Z120239" s="190"/>
      <c r="AA120239" s="190"/>
    </row>
    <row r="120240" spans="26:27">
      <c r="Z120240" s="190"/>
      <c r="AA120240" s="190"/>
    </row>
    <row r="120241" spans="26:27">
      <c r="Z120241" s="190"/>
      <c r="AA120241" s="190"/>
    </row>
    <row r="120242" spans="26:27">
      <c r="Z120242" s="190"/>
      <c r="AA120242" s="190"/>
    </row>
    <row r="120243" spans="26:27">
      <c r="Z120243" s="190"/>
      <c r="AA120243" s="190"/>
    </row>
    <row r="120244" spans="26:27">
      <c r="Z120244" s="190"/>
      <c r="AA120244" s="190"/>
    </row>
    <row r="120245" spans="26:27">
      <c r="Z120245" s="190"/>
      <c r="AA120245" s="190"/>
    </row>
    <row r="120246" spans="26:27">
      <c r="Z120246" s="190"/>
      <c r="AA120246" s="190"/>
    </row>
    <row r="120247" spans="26:27">
      <c r="Z120247" s="190"/>
      <c r="AA120247" s="190"/>
    </row>
    <row r="120248" spans="26:27">
      <c r="Z120248" s="190"/>
      <c r="AA120248" s="190"/>
    </row>
    <row r="120249" spans="26:27">
      <c r="Z120249" s="190"/>
      <c r="AA120249" s="190"/>
    </row>
    <row r="120250" spans="26:27">
      <c r="Z120250" s="190"/>
      <c r="AA120250" s="190"/>
    </row>
    <row r="120251" spans="26:27">
      <c r="Z120251" s="190"/>
      <c r="AA120251" s="190"/>
    </row>
    <row r="120252" spans="26:27">
      <c r="Z120252" s="190"/>
      <c r="AA120252" s="190"/>
    </row>
    <row r="120253" spans="26:27">
      <c r="Z120253" s="190"/>
      <c r="AA120253" s="190"/>
    </row>
    <row r="120254" spans="26:27">
      <c r="Z120254" s="190"/>
      <c r="AA120254" s="190"/>
    </row>
    <row r="120255" spans="26:27">
      <c r="Z120255" s="190"/>
      <c r="AA120255" s="190"/>
    </row>
    <row r="120256" spans="26:27">
      <c r="Z120256" s="190"/>
      <c r="AA120256" s="190"/>
    </row>
    <row r="120257" spans="26:27">
      <c r="Z120257" s="190"/>
      <c r="AA120257" s="190"/>
    </row>
    <row r="120258" spans="26:27">
      <c r="Z120258" s="190"/>
      <c r="AA120258" s="190"/>
    </row>
    <row r="120259" spans="26:27">
      <c r="Z120259" s="190"/>
      <c r="AA120259" s="190"/>
    </row>
    <row r="120260" spans="26:27">
      <c r="Z120260" s="190"/>
      <c r="AA120260" s="190"/>
    </row>
    <row r="120261" spans="26:27">
      <c r="Z120261" s="190"/>
      <c r="AA120261" s="190"/>
    </row>
    <row r="120262" spans="26:27">
      <c r="Z120262" s="190"/>
      <c r="AA120262" s="190"/>
    </row>
    <row r="120263" spans="26:27">
      <c r="Z120263" s="190"/>
      <c r="AA120263" s="190"/>
    </row>
    <row r="120264" spans="26:27">
      <c r="Z120264" s="190"/>
      <c r="AA120264" s="190"/>
    </row>
    <row r="120265" spans="26:27">
      <c r="Z120265" s="190"/>
      <c r="AA120265" s="190"/>
    </row>
    <row r="120266" spans="26:27">
      <c r="Z120266" s="190"/>
      <c r="AA120266" s="190"/>
    </row>
    <row r="120267" spans="26:27">
      <c r="Z120267" s="190"/>
      <c r="AA120267" s="190"/>
    </row>
    <row r="120268" spans="26:27">
      <c r="Z120268" s="190"/>
      <c r="AA120268" s="190"/>
    </row>
    <row r="120269" spans="26:27">
      <c r="Z120269" s="190"/>
      <c r="AA120269" s="190"/>
    </row>
    <row r="120270" spans="26:27">
      <c r="Z120270" s="190"/>
      <c r="AA120270" s="190"/>
    </row>
    <row r="120271" spans="26:27">
      <c r="Z120271" s="190"/>
      <c r="AA120271" s="190"/>
    </row>
    <row r="120272" spans="26:27">
      <c r="Z120272" s="190"/>
      <c r="AA120272" s="190"/>
    </row>
    <row r="120273" spans="26:27">
      <c r="Z120273" s="190"/>
      <c r="AA120273" s="190"/>
    </row>
    <row r="120274" spans="26:27">
      <c r="Z120274" s="190"/>
      <c r="AA120274" s="190"/>
    </row>
    <row r="120275" spans="26:27">
      <c r="Z120275" s="190"/>
      <c r="AA120275" s="190"/>
    </row>
    <row r="120276" spans="26:27">
      <c r="Z120276" s="190"/>
      <c r="AA120276" s="190"/>
    </row>
    <row r="120277" spans="26:27">
      <c r="Z120277" s="190"/>
      <c r="AA120277" s="190"/>
    </row>
    <row r="120278" spans="26:27">
      <c r="Z120278" s="190"/>
      <c r="AA120278" s="190"/>
    </row>
    <row r="120279" spans="26:27">
      <c r="Z120279" s="190"/>
      <c r="AA120279" s="190"/>
    </row>
    <row r="120280" spans="26:27">
      <c r="Z120280" s="190"/>
      <c r="AA120280" s="190"/>
    </row>
    <row r="120281" spans="26:27">
      <c r="Z120281" s="190"/>
      <c r="AA120281" s="190"/>
    </row>
    <row r="120282" spans="26:27">
      <c r="Z120282" s="190"/>
      <c r="AA120282" s="190"/>
    </row>
    <row r="120283" spans="26:27">
      <c r="Z120283" s="190"/>
      <c r="AA120283" s="190"/>
    </row>
    <row r="120284" spans="26:27">
      <c r="Z120284" s="190"/>
      <c r="AA120284" s="190"/>
    </row>
    <row r="120285" spans="26:27">
      <c r="Z120285" s="190"/>
      <c r="AA120285" s="190"/>
    </row>
    <row r="120286" spans="26:27">
      <c r="Z120286" s="190"/>
      <c r="AA120286" s="190"/>
    </row>
    <row r="120287" spans="26:27">
      <c r="Z120287" s="190"/>
      <c r="AA120287" s="190"/>
    </row>
    <row r="120288" spans="26:27">
      <c r="Z120288" s="190"/>
      <c r="AA120288" s="190"/>
    </row>
    <row r="120289" spans="26:27">
      <c r="Z120289" s="190"/>
      <c r="AA120289" s="190"/>
    </row>
    <row r="120290" spans="26:27">
      <c r="Z120290" s="190"/>
      <c r="AA120290" s="190"/>
    </row>
    <row r="120291" spans="26:27">
      <c r="Z120291" s="190"/>
      <c r="AA120291" s="190"/>
    </row>
    <row r="120292" spans="26:27">
      <c r="Z120292" s="190"/>
      <c r="AA120292" s="190"/>
    </row>
    <row r="120293" spans="26:27">
      <c r="Z120293" s="190"/>
      <c r="AA120293" s="190"/>
    </row>
    <row r="120294" spans="26:27">
      <c r="Z120294" s="190"/>
      <c r="AA120294" s="190"/>
    </row>
    <row r="120295" spans="26:27">
      <c r="Z120295" s="190"/>
      <c r="AA120295" s="190"/>
    </row>
    <row r="120296" spans="26:27">
      <c r="Z120296" s="190"/>
      <c r="AA120296" s="190"/>
    </row>
    <row r="120297" spans="26:27">
      <c r="Z120297" s="190"/>
      <c r="AA120297" s="190"/>
    </row>
    <row r="120298" spans="26:27">
      <c r="Z120298" s="190"/>
      <c r="AA120298" s="190"/>
    </row>
    <row r="120299" spans="26:27">
      <c r="Z120299" s="190"/>
      <c r="AA120299" s="190"/>
    </row>
    <row r="120300" spans="26:27">
      <c r="Z120300" s="190"/>
      <c r="AA120300" s="190"/>
    </row>
    <row r="120301" spans="26:27">
      <c r="Z120301" s="190"/>
      <c r="AA120301" s="190"/>
    </row>
    <row r="120302" spans="26:27">
      <c r="Z120302" s="190"/>
      <c r="AA120302" s="190"/>
    </row>
    <row r="120303" spans="26:27">
      <c r="Z120303" s="190"/>
      <c r="AA120303" s="190"/>
    </row>
    <row r="120304" spans="26:27">
      <c r="Z120304" s="190"/>
      <c r="AA120304" s="190"/>
    </row>
    <row r="120305" spans="26:27">
      <c r="Z120305" s="190"/>
      <c r="AA120305" s="190"/>
    </row>
    <row r="120306" spans="26:27">
      <c r="Z120306" s="190"/>
      <c r="AA120306" s="190"/>
    </row>
    <row r="120307" spans="26:27">
      <c r="Z120307" s="190"/>
      <c r="AA120307" s="190"/>
    </row>
    <row r="120308" spans="26:27">
      <c r="Z120308" s="190"/>
      <c r="AA120308" s="190"/>
    </row>
    <row r="120309" spans="26:27">
      <c r="Z120309" s="190"/>
      <c r="AA120309" s="190"/>
    </row>
    <row r="120310" spans="26:27">
      <c r="Z120310" s="190"/>
      <c r="AA120310" s="190"/>
    </row>
    <row r="120311" spans="26:27">
      <c r="Z120311" s="190"/>
      <c r="AA120311" s="190"/>
    </row>
    <row r="120312" spans="26:27">
      <c r="Z120312" s="190"/>
      <c r="AA120312" s="190"/>
    </row>
    <row r="120313" spans="26:27">
      <c r="Z120313" s="190"/>
      <c r="AA120313" s="190"/>
    </row>
    <row r="120314" spans="26:27">
      <c r="Z120314" s="190"/>
      <c r="AA120314" s="190"/>
    </row>
    <row r="120315" spans="26:27">
      <c r="Z120315" s="190"/>
      <c r="AA120315" s="190"/>
    </row>
    <row r="120316" spans="26:27">
      <c r="Z120316" s="190"/>
      <c r="AA120316" s="190"/>
    </row>
    <row r="120317" spans="26:27">
      <c r="Z120317" s="190"/>
      <c r="AA120317" s="190"/>
    </row>
    <row r="120318" spans="26:27">
      <c r="Z120318" s="190"/>
      <c r="AA120318" s="190"/>
    </row>
    <row r="120319" spans="26:27">
      <c r="Z120319" s="190"/>
      <c r="AA120319" s="190"/>
    </row>
    <row r="120320" spans="26:27">
      <c r="Z120320" s="190"/>
      <c r="AA120320" s="190"/>
    </row>
    <row r="120321" spans="26:27">
      <c r="Z120321" s="190"/>
      <c r="AA120321" s="190"/>
    </row>
    <row r="120322" spans="26:27">
      <c r="Z120322" s="190"/>
      <c r="AA120322" s="190"/>
    </row>
    <row r="120323" spans="26:27">
      <c r="Z120323" s="190"/>
      <c r="AA120323" s="190"/>
    </row>
    <row r="120324" spans="26:27">
      <c r="Z120324" s="190"/>
      <c r="AA120324" s="190"/>
    </row>
    <row r="120325" spans="26:27">
      <c r="Z120325" s="190"/>
      <c r="AA120325" s="190"/>
    </row>
    <row r="120326" spans="26:27">
      <c r="Z120326" s="190"/>
      <c r="AA120326" s="190"/>
    </row>
    <row r="120327" spans="26:27">
      <c r="Z120327" s="190"/>
      <c r="AA120327" s="190"/>
    </row>
    <row r="120328" spans="26:27">
      <c r="Z120328" s="190"/>
      <c r="AA120328" s="190"/>
    </row>
    <row r="120329" spans="26:27">
      <c r="Z120329" s="190"/>
      <c r="AA120329" s="190"/>
    </row>
    <row r="120330" spans="26:27">
      <c r="Z120330" s="190"/>
      <c r="AA120330" s="190"/>
    </row>
    <row r="120331" spans="26:27">
      <c r="Z120331" s="190"/>
      <c r="AA120331" s="190"/>
    </row>
    <row r="120332" spans="26:27">
      <c r="Z120332" s="190"/>
      <c r="AA120332" s="190"/>
    </row>
    <row r="120333" spans="26:27">
      <c r="Z120333" s="190"/>
      <c r="AA120333" s="190"/>
    </row>
    <row r="120334" spans="26:27">
      <c r="Z120334" s="190"/>
      <c r="AA120334" s="190"/>
    </row>
    <row r="120335" spans="26:27">
      <c r="Z120335" s="190"/>
      <c r="AA120335" s="190"/>
    </row>
    <row r="120336" spans="26:27">
      <c r="Z120336" s="190"/>
      <c r="AA120336" s="190"/>
    </row>
    <row r="120337" spans="26:27">
      <c r="Z120337" s="190"/>
      <c r="AA120337" s="190"/>
    </row>
    <row r="120338" spans="26:27">
      <c r="Z120338" s="190"/>
      <c r="AA120338" s="190"/>
    </row>
    <row r="120339" spans="26:27">
      <c r="Z120339" s="190"/>
      <c r="AA120339" s="190"/>
    </row>
    <row r="120340" spans="26:27">
      <c r="Z120340" s="190"/>
      <c r="AA120340" s="190"/>
    </row>
    <row r="120341" spans="26:27">
      <c r="Z120341" s="190"/>
      <c r="AA120341" s="190"/>
    </row>
    <row r="120342" spans="26:27">
      <c r="Z120342" s="190"/>
      <c r="AA120342" s="190"/>
    </row>
    <row r="120343" spans="26:27">
      <c r="Z120343" s="190"/>
      <c r="AA120343" s="190"/>
    </row>
    <row r="120344" spans="26:27">
      <c r="Z120344" s="190"/>
      <c r="AA120344" s="190"/>
    </row>
    <row r="120345" spans="26:27">
      <c r="Z120345" s="190"/>
      <c r="AA120345" s="190"/>
    </row>
    <row r="120346" spans="26:27">
      <c r="Z120346" s="190"/>
      <c r="AA120346" s="190"/>
    </row>
    <row r="120347" spans="26:27">
      <c r="Z120347" s="190"/>
      <c r="AA120347" s="190"/>
    </row>
    <row r="120348" spans="26:27">
      <c r="Z120348" s="190"/>
      <c r="AA120348" s="190"/>
    </row>
    <row r="120349" spans="26:27">
      <c r="Z120349" s="190"/>
      <c r="AA120349" s="190"/>
    </row>
    <row r="120350" spans="26:27">
      <c r="Z120350" s="190"/>
      <c r="AA120350" s="190"/>
    </row>
    <row r="120351" spans="26:27">
      <c r="Z120351" s="190"/>
      <c r="AA120351" s="190"/>
    </row>
    <row r="120352" spans="26:27">
      <c r="Z120352" s="190"/>
      <c r="AA120352" s="190"/>
    </row>
    <row r="120353" spans="26:27">
      <c r="Z120353" s="190"/>
      <c r="AA120353" s="190"/>
    </row>
    <row r="120354" spans="26:27">
      <c r="Z120354" s="190"/>
      <c r="AA120354" s="190"/>
    </row>
    <row r="120355" spans="26:27">
      <c r="Z120355" s="190"/>
      <c r="AA120355" s="190"/>
    </row>
    <row r="120356" spans="26:27">
      <c r="Z120356" s="190"/>
      <c r="AA120356" s="190"/>
    </row>
    <row r="120357" spans="26:27">
      <c r="Z120357" s="190"/>
      <c r="AA120357" s="190"/>
    </row>
    <row r="120358" spans="26:27">
      <c r="Z120358" s="190"/>
      <c r="AA120358" s="190"/>
    </row>
    <row r="120359" spans="26:27">
      <c r="Z120359" s="190"/>
      <c r="AA120359" s="190"/>
    </row>
    <row r="120360" spans="26:27">
      <c r="Z120360" s="190"/>
      <c r="AA120360" s="190"/>
    </row>
    <row r="120361" spans="26:27">
      <c r="Z120361" s="190"/>
      <c r="AA120361" s="190"/>
    </row>
    <row r="120362" spans="26:27">
      <c r="Z120362" s="190"/>
      <c r="AA120362" s="190"/>
    </row>
    <row r="120363" spans="26:27">
      <c r="Z120363" s="190"/>
      <c r="AA120363" s="190"/>
    </row>
    <row r="120364" spans="26:27">
      <c r="Z120364" s="190"/>
      <c r="AA120364" s="190"/>
    </row>
    <row r="120365" spans="26:27">
      <c r="Z120365" s="190"/>
      <c r="AA120365" s="190"/>
    </row>
    <row r="120366" spans="26:27">
      <c r="Z120366" s="190"/>
      <c r="AA120366" s="190"/>
    </row>
    <row r="120367" spans="26:27">
      <c r="Z120367" s="190"/>
      <c r="AA120367" s="190"/>
    </row>
    <row r="120368" spans="26:27">
      <c r="Z120368" s="190"/>
      <c r="AA120368" s="190"/>
    </row>
    <row r="120369" spans="26:27">
      <c r="Z120369" s="190"/>
      <c r="AA120369" s="190"/>
    </row>
    <row r="120370" spans="26:27">
      <c r="Z120370" s="190"/>
      <c r="AA120370" s="190"/>
    </row>
    <row r="120371" spans="26:27">
      <c r="Z120371" s="190"/>
      <c r="AA120371" s="190"/>
    </row>
    <row r="120372" spans="26:27">
      <c r="Z120372" s="190"/>
      <c r="AA120372" s="190"/>
    </row>
    <row r="120373" spans="26:27">
      <c r="Z120373" s="190"/>
      <c r="AA120373" s="190"/>
    </row>
    <row r="120374" spans="26:27">
      <c r="Z120374" s="190"/>
      <c r="AA120374" s="190"/>
    </row>
    <row r="120375" spans="26:27">
      <c r="Z120375" s="190"/>
      <c r="AA120375" s="190"/>
    </row>
    <row r="120376" spans="26:27">
      <c r="Z120376" s="190"/>
      <c r="AA120376" s="190"/>
    </row>
    <row r="120377" spans="26:27">
      <c r="Z120377" s="190"/>
      <c r="AA120377" s="190"/>
    </row>
    <row r="120378" spans="26:27">
      <c r="Z120378" s="190"/>
      <c r="AA120378" s="190"/>
    </row>
    <row r="120379" spans="26:27">
      <c r="Z120379" s="190"/>
      <c r="AA120379" s="190"/>
    </row>
    <row r="120380" spans="26:27">
      <c r="Z120380" s="190"/>
      <c r="AA120380" s="190"/>
    </row>
    <row r="120381" spans="26:27">
      <c r="Z120381" s="190"/>
      <c r="AA120381" s="190"/>
    </row>
    <row r="120382" spans="26:27">
      <c r="Z120382" s="190"/>
      <c r="AA120382" s="190"/>
    </row>
    <row r="120383" spans="26:27">
      <c r="Z120383" s="190"/>
      <c r="AA120383" s="190"/>
    </row>
    <row r="120384" spans="26:27">
      <c r="Z120384" s="190"/>
      <c r="AA120384" s="190"/>
    </row>
    <row r="120385" spans="26:27">
      <c r="Z120385" s="190"/>
      <c r="AA120385" s="190"/>
    </row>
    <row r="120386" spans="26:27">
      <c r="Z120386" s="190"/>
      <c r="AA120386" s="190"/>
    </row>
    <row r="120387" spans="26:27">
      <c r="Z120387" s="190"/>
      <c r="AA120387" s="190"/>
    </row>
    <row r="120388" spans="26:27">
      <c r="Z120388" s="190"/>
      <c r="AA120388" s="190"/>
    </row>
    <row r="120389" spans="26:27">
      <c r="Z120389" s="190"/>
      <c r="AA120389" s="190"/>
    </row>
    <row r="120390" spans="26:27">
      <c r="Z120390" s="190"/>
      <c r="AA120390" s="190"/>
    </row>
    <row r="120391" spans="26:27">
      <c r="Z120391" s="190"/>
      <c r="AA120391" s="190"/>
    </row>
    <row r="120392" spans="26:27">
      <c r="Z120392" s="190"/>
      <c r="AA120392" s="190"/>
    </row>
    <row r="120393" spans="26:27">
      <c r="Z120393" s="190"/>
      <c r="AA120393" s="190"/>
    </row>
    <row r="120394" spans="26:27">
      <c r="Z120394" s="190"/>
      <c r="AA120394" s="190"/>
    </row>
    <row r="120395" spans="26:27">
      <c r="Z120395" s="190"/>
      <c r="AA120395" s="190"/>
    </row>
    <row r="120396" spans="26:27">
      <c r="Z120396" s="190"/>
      <c r="AA120396" s="190"/>
    </row>
    <row r="120397" spans="26:27">
      <c r="Z120397" s="190"/>
      <c r="AA120397" s="190"/>
    </row>
    <row r="120398" spans="26:27">
      <c r="Z120398" s="190"/>
      <c r="AA120398" s="190"/>
    </row>
    <row r="120399" spans="26:27">
      <c r="Z120399" s="190"/>
      <c r="AA120399" s="190"/>
    </row>
    <row r="120400" spans="26:27">
      <c r="Z120400" s="190"/>
      <c r="AA120400" s="190"/>
    </row>
    <row r="120401" spans="26:27">
      <c r="Z120401" s="190"/>
      <c r="AA120401" s="190"/>
    </row>
    <row r="120402" spans="26:27">
      <c r="Z120402" s="190"/>
      <c r="AA120402" s="190"/>
    </row>
    <row r="120403" spans="26:27">
      <c r="Z120403" s="190"/>
      <c r="AA120403" s="190"/>
    </row>
    <row r="120404" spans="26:27">
      <c r="Z120404" s="190"/>
      <c r="AA120404" s="190"/>
    </row>
    <row r="120405" spans="26:27">
      <c r="Z120405" s="190"/>
      <c r="AA120405" s="190"/>
    </row>
    <row r="120406" spans="26:27">
      <c r="Z120406" s="190"/>
      <c r="AA120406" s="190"/>
    </row>
    <row r="120407" spans="26:27">
      <c r="Z120407" s="190"/>
      <c r="AA120407" s="190"/>
    </row>
    <row r="120408" spans="26:27">
      <c r="Z120408" s="190"/>
      <c r="AA120408" s="190"/>
    </row>
    <row r="120409" spans="26:27">
      <c r="Z120409" s="190"/>
      <c r="AA120409" s="190"/>
    </row>
    <row r="120410" spans="26:27">
      <c r="Z120410" s="190"/>
      <c r="AA120410" s="190"/>
    </row>
    <row r="120411" spans="26:27">
      <c r="Z120411" s="190"/>
      <c r="AA120411" s="190"/>
    </row>
    <row r="120412" spans="26:27">
      <c r="Z120412" s="190"/>
      <c r="AA120412" s="190"/>
    </row>
    <row r="120413" spans="26:27">
      <c r="Z120413" s="190"/>
      <c r="AA120413" s="190"/>
    </row>
    <row r="120414" spans="26:27">
      <c r="Z120414" s="190"/>
      <c r="AA120414" s="190"/>
    </row>
    <row r="120415" spans="26:27">
      <c r="Z120415" s="190"/>
      <c r="AA120415" s="190"/>
    </row>
    <row r="120416" spans="26:27">
      <c r="Z120416" s="190"/>
      <c r="AA120416" s="190"/>
    </row>
    <row r="120417" spans="26:27">
      <c r="Z120417" s="190"/>
      <c r="AA120417" s="190"/>
    </row>
    <row r="120418" spans="26:27">
      <c r="Z120418" s="190"/>
      <c r="AA120418" s="190"/>
    </row>
    <row r="120419" spans="26:27">
      <c r="Z120419" s="190"/>
      <c r="AA120419" s="190"/>
    </row>
    <row r="120420" spans="26:27">
      <c r="Z120420" s="190"/>
      <c r="AA120420" s="190"/>
    </row>
    <row r="120421" spans="26:27">
      <c r="Z120421" s="190"/>
      <c r="AA120421" s="190"/>
    </row>
    <row r="120422" spans="26:27">
      <c r="Z120422" s="190"/>
      <c r="AA120422" s="190"/>
    </row>
    <row r="120423" spans="26:27">
      <c r="Z120423" s="190"/>
      <c r="AA120423" s="190"/>
    </row>
    <row r="120424" spans="26:27">
      <c r="Z120424" s="190"/>
      <c r="AA120424" s="190"/>
    </row>
    <row r="120425" spans="26:27">
      <c r="Z120425" s="190"/>
      <c r="AA120425" s="190"/>
    </row>
    <row r="120426" spans="26:27">
      <c r="Z120426" s="190"/>
      <c r="AA120426" s="190"/>
    </row>
    <row r="120427" spans="26:27">
      <c r="Z120427" s="190"/>
      <c r="AA120427" s="190"/>
    </row>
    <row r="120428" spans="26:27">
      <c r="Z120428" s="190"/>
      <c r="AA120428" s="190"/>
    </row>
    <row r="120429" spans="26:27">
      <c r="Z120429" s="190"/>
      <c r="AA120429" s="190"/>
    </row>
    <row r="120430" spans="26:27">
      <c r="Z120430" s="190"/>
      <c r="AA120430" s="190"/>
    </row>
    <row r="120431" spans="26:27">
      <c r="Z120431" s="190"/>
      <c r="AA120431" s="190"/>
    </row>
    <row r="120432" spans="26:27">
      <c r="Z120432" s="190"/>
      <c r="AA120432" s="190"/>
    </row>
    <row r="120433" spans="26:27">
      <c r="Z120433" s="190"/>
      <c r="AA120433" s="190"/>
    </row>
    <row r="120434" spans="26:27">
      <c r="Z120434" s="190"/>
      <c r="AA120434" s="190"/>
    </row>
    <row r="120435" spans="26:27">
      <c r="Z120435" s="190"/>
      <c r="AA120435" s="190"/>
    </row>
    <row r="120436" spans="26:27">
      <c r="Z120436" s="190"/>
      <c r="AA120436" s="190"/>
    </row>
    <row r="120437" spans="26:27">
      <c r="Z120437" s="190"/>
      <c r="AA120437" s="190"/>
    </row>
    <row r="120438" spans="26:27">
      <c r="Z120438" s="190"/>
      <c r="AA120438" s="190"/>
    </row>
    <row r="120439" spans="26:27">
      <c r="Z120439" s="190"/>
      <c r="AA120439" s="190"/>
    </row>
    <row r="120440" spans="26:27">
      <c r="Z120440" s="190"/>
      <c r="AA120440" s="190"/>
    </row>
    <row r="120441" spans="26:27">
      <c r="Z120441" s="190"/>
      <c r="AA120441" s="190"/>
    </row>
    <row r="120442" spans="26:27">
      <c r="Z120442" s="190"/>
      <c r="AA120442" s="190"/>
    </row>
    <row r="120443" spans="26:27">
      <c r="Z120443" s="190"/>
      <c r="AA120443" s="190"/>
    </row>
    <row r="120444" spans="26:27">
      <c r="Z120444" s="190"/>
      <c r="AA120444" s="190"/>
    </row>
    <row r="120445" spans="26:27">
      <c r="Z120445" s="190"/>
      <c r="AA120445" s="190"/>
    </row>
    <row r="120446" spans="26:27">
      <c r="Z120446" s="190"/>
      <c r="AA120446" s="190"/>
    </row>
    <row r="120447" spans="26:27">
      <c r="Z120447" s="190"/>
      <c r="AA120447" s="190"/>
    </row>
    <row r="120448" spans="26:27">
      <c r="Z120448" s="190"/>
      <c r="AA120448" s="190"/>
    </row>
    <row r="120449" spans="26:27">
      <c r="Z120449" s="190"/>
      <c r="AA120449" s="190"/>
    </row>
    <row r="120450" spans="26:27">
      <c r="Z120450" s="190"/>
      <c r="AA120450" s="190"/>
    </row>
    <row r="120451" spans="26:27">
      <c r="Z120451" s="190"/>
      <c r="AA120451" s="190"/>
    </row>
    <row r="120452" spans="26:27">
      <c r="Z120452" s="190"/>
      <c r="AA120452" s="190"/>
    </row>
    <row r="120453" spans="26:27">
      <c r="Z120453" s="190"/>
      <c r="AA120453" s="190"/>
    </row>
    <row r="120454" spans="26:27">
      <c r="Z120454" s="190"/>
      <c r="AA120454" s="190"/>
    </row>
    <row r="120455" spans="26:27">
      <c r="Z120455" s="190"/>
      <c r="AA120455" s="190"/>
    </row>
    <row r="120456" spans="26:27">
      <c r="Z120456" s="190"/>
      <c r="AA120456" s="190"/>
    </row>
    <row r="120457" spans="26:27">
      <c r="Z120457" s="190"/>
      <c r="AA120457" s="190"/>
    </row>
    <row r="120458" spans="26:27">
      <c r="Z120458" s="190"/>
      <c r="AA120458" s="190"/>
    </row>
    <row r="120459" spans="26:27">
      <c r="Z120459" s="190"/>
      <c r="AA120459" s="190"/>
    </row>
    <row r="120460" spans="26:27">
      <c r="Z120460" s="190"/>
      <c r="AA120460" s="190"/>
    </row>
    <row r="120461" spans="26:27">
      <c r="Z120461" s="190"/>
      <c r="AA120461" s="190"/>
    </row>
    <row r="120462" spans="26:27">
      <c r="Z120462" s="190"/>
      <c r="AA120462" s="190"/>
    </row>
    <row r="120463" spans="26:27">
      <c r="Z120463" s="190"/>
      <c r="AA120463" s="190"/>
    </row>
    <row r="120464" spans="26:27">
      <c r="Z120464" s="190"/>
      <c r="AA120464" s="190"/>
    </row>
    <row r="120465" spans="26:27">
      <c r="Z120465" s="190"/>
      <c r="AA120465" s="190"/>
    </row>
    <row r="120466" spans="26:27">
      <c r="Z120466" s="190"/>
      <c r="AA120466" s="190"/>
    </row>
    <row r="120467" spans="26:27">
      <c r="Z120467" s="190"/>
      <c r="AA120467" s="190"/>
    </row>
    <row r="120468" spans="26:27">
      <c r="Z120468" s="190"/>
      <c r="AA120468" s="190"/>
    </row>
    <row r="120469" spans="26:27">
      <c r="Z120469" s="190"/>
      <c r="AA120469" s="190"/>
    </row>
    <row r="120470" spans="26:27">
      <c r="Z120470" s="190"/>
      <c r="AA120470" s="190"/>
    </row>
    <row r="120471" spans="26:27">
      <c r="Z120471" s="190"/>
      <c r="AA120471" s="190"/>
    </row>
    <row r="120472" spans="26:27">
      <c r="Z120472" s="190"/>
      <c r="AA120472" s="190"/>
    </row>
    <row r="120473" spans="26:27">
      <c r="Z120473" s="190"/>
      <c r="AA120473" s="190"/>
    </row>
    <row r="120474" spans="26:27">
      <c r="Z120474" s="190"/>
      <c r="AA120474" s="190"/>
    </row>
    <row r="120475" spans="26:27">
      <c r="Z120475" s="190"/>
      <c r="AA120475" s="190"/>
    </row>
    <row r="120476" spans="26:27">
      <c r="Z120476" s="190"/>
      <c r="AA120476" s="190"/>
    </row>
    <row r="120477" spans="26:27">
      <c r="Z120477" s="190"/>
      <c r="AA120477" s="190"/>
    </row>
    <row r="120478" spans="26:27">
      <c r="Z120478" s="190"/>
      <c r="AA120478" s="190"/>
    </row>
    <row r="120479" spans="26:27">
      <c r="Z120479" s="190"/>
      <c r="AA120479" s="190"/>
    </row>
    <row r="120480" spans="26:27">
      <c r="Z120480" s="190"/>
      <c r="AA120480" s="190"/>
    </row>
    <row r="120481" spans="26:27">
      <c r="Z120481" s="190"/>
      <c r="AA120481" s="190"/>
    </row>
    <row r="120482" spans="26:27">
      <c r="Z120482" s="190"/>
      <c r="AA120482" s="190"/>
    </row>
    <row r="120483" spans="26:27">
      <c r="Z120483" s="190"/>
      <c r="AA120483" s="190"/>
    </row>
    <row r="120484" spans="26:27">
      <c r="Z120484" s="190"/>
      <c r="AA120484" s="190"/>
    </row>
    <row r="120485" spans="26:27">
      <c r="Z120485" s="190"/>
      <c r="AA120485" s="190"/>
    </row>
    <row r="120486" spans="26:27">
      <c r="Z120486" s="190"/>
      <c r="AA120486" s="190"/>
    </row>
    <row r="120487" spans="26:27">
      <c r="Z120487" s="190"/>
      <c r="AA120487" s="190"/>
    </row>
    <row r="120488" spans="26:27">
      <c r="Z120488" s="190"/>
      <c r="AA120488" s="190"/>
    </row>
    <row r="120489" spans="26:27">
      <c r="Z120489" s="190"/>
      <c r="AA120489" s="190"/>
    </row>
    <row r="120490" spans="26:27">
      <c r="Z120490" s="190"/>
      <c r="AA120490" s="190"/>
    </row>
    <row r="120491" spans="26:27">
      <c r="Z120491" s="190"/>
      <c r="AA120491" s="190"/>
    </row>
    <row r="120492" spans="26:27">
      <c r="Z120492" s="190"/>
      <c r="AA120492" s="190"/>
    </row>
    <row r="120493" spans="26:27">
      <c r="Z120493" s="190"/>
      <c r="AA120493" s="190"/>
    </row>
    <row r="120494" spans="26:27">
      <c r="Z120494" s="190"/>
      <c r="AA120494" s="190"/>
    </row>
    <row r="120495" spans="26:27">
      <c r="Z120495" s="190"/>
      <c r="AA120495" s="190"/>
    </row>
    <row r="120496" spans="26:27">
      <c r="Z120496" s="190"/>
      <c r="AA120496" s="190"/>
    </row>
    <row r="120497" spans="26:27">
      <c r="Z120497" s="190"/>
      <c r="AA120497" s="190"/>
    </row>
    <row r="120498" spans="26:27">
      <c r="Z120498" s="190"/>
      <c r="AA120498" s="190"/>
    </row>
    <row r="120499" spans="26:27">
      <c r="Z120499" s="190"/>
      <c r="AA120499" s="190"/>
    </row>
    <row r="120500" spans="26:27">
      <c r="Z120500" s="190"/>
      <c r="AA120500" s="190"/>
    </row>
    <row r="120501" spans="26:27">
      <c r="Z120501" s="190"/>
      <c r="AA120501" s="190"/>
    </row>
    <row r="120502" spans="26:27">
      <c r="Z120502" s="190"/>
      <c r="AA120502" s="190"/>
    </row>
    <row r="120503" spans="26:27">
      <c r="Z120503" s="190"/>
      <c r="AA120503" s="190"/>
    </row>
    <row r="120504" spans="26:27">
      <c r="Z120504" s="190"/>
      <c r="AA120504" s="190"/>
    </row>
    <row r="120505" spans="26:27">
      <c r="Z120505" s="190"/>
      <c r="AA120505" s="190"/>
    </row>
    <row r="120506" spans="26:27">
      <c r="Z120506" s="190"/>
      <c r="AA120506" s="190"/>
    </row>
    <row r="120507" spans="26:27">
      <c r="Z120507" s="190"/>
      <c r="AA120507" s="190"/>
    </row>
    <row r="120508" spans="26:27">
      <c r="Z120508" s="190"/>
      <c r="AA120508" s="190"/>
    </row>
    <row r="120509" spans="26:27">
      <c r="Z120509" s="190"/>
      <c r="AA120509" s="190"/>
    </row>
    <row r="120510" spans="26:27">
      <c r="Z120510" s="190"/>
      <c r="AA120510" s="190"/>
    </row>
    <row r="120511" spans="26:27">
      <c r="Z120511" s="190"/>
      <c r="AA120511" s="190"/>
    </row>
    <row r="120512" spans="26:27">
      <c r="Z120512" s="190"/>
      <c r="AA120512" s="190"/>
    </row>
    <row r="120513" spans="26:27">
      <c r="Z120513" s="190"/>
      <c r="AA120513" s="190"/>
    </row>
    <row r="120514" spans="26:27">
      <c r="Z120514" s="190"/>
      <c r="AA120514" s="190"/>
    </row>
    <row r="120515" spans="26:27">
      <c r="Z120515" s="190"/>
      <c r="AA120515" s="190"/>
    </row>
    <row r="120516" spans="26:27">
      <c r="Z120516" s="190"/>
      <c r="AA120516" s="190"/>
    </row>
    <row r="120517" spans="26:27">
      <c r="Z120517" s="190"/>
      <c r="AA120517" s="190"/>
    </row>
    <row r="120518" spans="26:27">
      <c r="Z120518" s="190"/>
      <c r="AA120518" s="190"/>
    </row>
    <row r="120519" spans="26:27">
      <c r="Z120519" s="190"/>
      <c r="AA120519" s="190"/>
    </row>
    <row r="120520" spans="26:27">
      <c r="Z120520" s="190"/>
      <c r="AA120520" s="190"/>
    </row>
    <row r="120521" spans="26:27">
      <c r="Z120521" s="190"/>
      <c r="AA120521" s="190"/>
    </row>
    <row r="120522" spans="26:27">
      <c r="Z120522" s="190"/>
      <c r="AA120522" s="190"/>
    </row>
    <row r="120523" spans="26:27">
      <c r="Z120523" s="190"/>
      <c r="AA120523" s="190"/>
    </row>
    <row r="120524" spans="26:27">
      <c r="Z120524" s="190"/>
      <c r="AA120524" s="190"/>
    </row>
    <row r="120525" spans="26:27">
      <c r="Z120525" s="190"/>
      <c r="AA120525" s="190"/>
    </row>
    <row r="120526" spans="26:27">
      <c r="Z120526" s="190"/>
      <c r="AA120526" s="190"/>
    </row>
    <row r="120527" spans="26:27">
      <c r="Z120527" s="190"/>
      <c r="AA120527" s="190"/>
    </row>
    <row r="120528" spans="26:27">
      <c r="Z120528" s="190"/>
      <c r="AA120528" s="190"/>
    </row>
    <row r="120529" spans="26:27">
      <c r="Z120529" s="190"/>
      <c r="AA120529" s="190"/>
    </row>
    <row r="120530" spans="26:27">
      <c r="Z120530" s="190"/>
      <c r="AA120530" s="190"/>
    </row>
    <row r="120531" spans="26:27">
      <c r="Z120531" s="190"/>
      <c r="AA120531" s="190"/>
    </row>
    <row r="120532" spans="26:27">
      <c r="Z120532" s="190"/>
      <c r="AA120532" s="190"/>
    </row>
    <row r="120533" spans="26:27">
      <c r="Z120533" s="190"/>
      <c r="AA120533" s="190"/>
    </row>
    <row r="120534" spans="26:27">
      <c r="Z120534" s="190"/>
      <c r="AA120534" s="190"/>
    </row>
    <row r="120535" spans="26:27">
      <c r="Z120535" s="190"/>
      <c r="AA120535" s="190"/>
    </row>
    <row r="120536" spans="26:27">
      <c r="Z120536" s="190"/>
      <c r="AA120536" s="190"/>
    </row>
    <row r="120537" spans="26:27">
      <c r="Z120537" s="190"/>
      <c r="AA120537" s="190"/>
    </row>
    <row r="120538" spans="26:27">
      <c r="Z120538" s="190"/>
      <c r="AA120538" s="190"/>
    </row>
    <row r="120539" spans="26:27">
      <c r="Z120539" s="190"/>
      <c r="AA120539" s="190"/>
    </row>
    <row r="120540" spans="26:27">
      <c r="Z120540" s="190"/>
      <c r="AA120540" s="190"/>
    </row>
    <row r="120541" spans="26:27">
      <c r="Z120541" s="190"/>
      <c r="AA120541" s="190"/>
    </row>
    <row r="120542" spans="26:27">
      <c r="Z120542" s="190"/>
      <c r="AA120542" s="190"/>
    </row>
    <row r="120543" spans="26:27">
      <c r="Z120543" s="190"/>
      <c r="AA120543" s="190"/>
    </row>
    <row r="120544" spans="26:27">
      <c r="Z120544" s="190"/>
      <c r="AA120544" s="190"/>
    </row>
    <row r="120545" spans="26:27">
      <c r="Z120545" s="190"/>
      <c r="AA120545" s="190"/>
    </row>
    <row r="120546" spans="26:27">
      <c r="Z120546" s="190"/>
      <c r="AA120546" s="190"/>
    </row>
    <row r="120547" spans="26:27">
      <c r="Z120547" s="190"/>
      <c r="AA120547" s="190"/>
    </row>
    <row r="120548" spans="26:27">
      <c r="Z120548" s="190"/>
      <c r="AA120548" s="190"/>
    </row>
    <row r="120549" spans="26:27">
      <c r="Z120549" s="190"/>
      <c r="AA120549" s="190"/>
    </row>
    <row r="120550" spans="26:27">
      <c r="Z120550" s="190"/>
      <c r="AA120550" s="190"/>
    </row>
    <row r="120551" spans="26:27">
      <c r="Z120551" s="190"/>
      <c r="AA120551" s="190"/>
    </row>
    <row r="120552" spans="26:27">
      <c r="Z120552" s="190"/>
      <c r="AA120552" s="190"/>
    </row>
    <row r="120553" spans="26:27">
      <c r="Z120553" s="190"/>
      <c r="AA120553" s="190"/>
    </row>
    <row r="120554" spans="26:27">
      <c r="Z120554" s="190"/>
      <c r="AA120554" s="190"/>
    </row>
    <row r="120555" spans="26:27">
      <c r="Z120555" s="190"/>
      <c r="AA120555" s="190"/>
    </row>
    <row r="120556" spans="26:27">
      <c r="Z120556" s="190"/>
      <c r="AA120556" s="190"/>
    </row>
    <row r="120557" spans="26:27">
      <c r="Z120557" s="190"/>
      <c r="AA120557" s="190"/>
    </row>
    <row r="120558" spans="26:27">
      <c r="Z120558" s="190"/>
      <c r="AA120558" s="190"/>
    </row>
    <row r="120559" spans="26:27">
      <c r="Z120559" s="190"/>
      <c r="AA120559" s="190"/>
    </row>
    <row r="120560" spans="26:27">
      <c r="Z120560" s="190"/>
      <c r="AA120560" s="190"/>
    </row>
    <row r="120561" spans="26:27">
      <c r="Z120561" s="190"/>
      <c r="AA120561" s="190"/>
    </row>
    <row r="120562" spans="26:27">
      <c r="Z120562" s="190"/>
      <c r="AA120562" s="190"/>
    </row>
    <row r="120563" spans="26:27">
      <c r="Z120563" s="190"/>
      <c r="AA120563" s="190"/>
    </row>
    <row r="120564" spans="26:27">
      <c r="Z120564" s="190"/>
      <c r="AA120564" s="190"/>
    </row>
    <row r="120565" spans="26:27">
      <c r="Z120565" s="190"/>
      <c r="AA120565" s="190"/>
    </row>
    <row r="120566" spans="26:27">
      <c r="Z120566" s="190"/>
      <c r="AA120566" s="190"/>
    </row>
    <row r="120567" spans="26:27">
      <c r="Z120567" s="190"/>
      <c r="AA120567" s="190"/>
    </row>
    <row r="120568" spans="26:27">
      <c r="Z120568" s="190"/>
      <c r="AA120568" s="190"/>
    </row>
    <row r="120569" spans="26:27">
      <c r="Z120569" s="190"/>
      <c r="AA120569" s="190"/>
    </row>
    <row r="120570" spans="26:27">
      <c r="Z120570" s="190"/>
      <c r="AA120570" s="190"/>
    </row>
    <row r="120571" spans="26:27">
      <c r="Z120571" s="190"/>
      <c r="AA120571" s="190"/>
    </row>
    <row r="120572" spans="26:27">
      <c r="Z120572" s="190"/>
      <c r="AA120572" s="190"/>
    </row>
    <row r="120573" spans="26:27">
      <c r="Z120573" s="190"/>
      <c r="AA120573" s="190"/>
    </row>
    <row r="120574" spans="26:27">
      <c r="Z120574" s="190"/>
      <c r="AA120574" s="190"/>
    </row>
    <row r="120575" spans="26:27">
      <c r="Z120575" s="190"/>
      <c r="AA120575" s="190"/>
    </row>
    <row r="120576" spans="26:27">
      <c r="Z120576" s="190"/>
      <c r="AA120576" s="190"/>
    </row>
    <row r="120577" spans="26:27">
      <c r="Z120577" s="190"/>
      <c r="AA120577" s="190"/>
    </row>
    <row r="120578" spans="26:27">
      <c r="Z120578" s="190"/>
      <c r="AA120578" s="190"/>
    </row>
    <row r="120579" spans="26:27">
      <c r="Z120579" s="190"/>
      <c r="AA120579" s="190"/>
    </row>
    <row r="120580" spans="26:27">
      <c r="Z120580" s="190"/>
      <c r="AA120580" s="190"/>
    </row>
    <row r="120581" spans="26:27">
      <c r="Z120581" s="190"/>
      <c r="AA120581" s="190"/>
    </row>
    <row r="120582" spans="26:27">
      <c r="Z120582" s="190"/>
      <c r="AA120582" s="190"/>
    </row>
    <row r="120583" spans="26:27">
      <c r="Z120583" s="190"/>
      <c r="AA120583" s="190"/>
    </row>
    <row r="120584" spans="26:27">
      <c r="Z120584" s="190"/>
      <c r="AA120584" s="190"/>
    </row>
    <row r="120585" spans="26:27">
      <c r="Z120585" s="190"/>
      <c r="AA120585" s="190"/>
    </row>
    <row r="120586" spans="26:27">
      <c r="Z120586" s="190"/>
      <c r="AA120586" s="190"/>
    </row>
    <row r="120587" spans="26:27">
      <c r="Z120587" s="190"/>
      <c r="AA120587" s="190"/>
    </row>
    <row r="120588" spans="26:27">
      <c r="Z120588" s="190"/>
      <c r="AA120588" s="190"/>
    </row>
    <row r="120589" spans="26:27">
      <c r="Z120589" s="190"/>
      <c r="AA120589" s="190"/>
    </row>
    <row r="120590" spans="26:27">
      <c r="Z120590" s="190"/>
      <c r="AA120590" s="190"/>
    </row>
    <row r="120591" spans="26:27">
      <c r="Z120591" s="190"/>
      <c r="AA120591" s="190"/>
    </row>
    <row r="120592" spans="26:27">
      <c r="Z120592" s="190"/>
      <c r="AA120592" s="190"/>
    </row>
    <row r="120593" spans="26:27">
      <c r="Z120593" s="190"/>
      <c r="AA120593" s="190"/>
    </row>
    <row r="120594" spans="26:27">
      <c r="Z120594" s="190"/>
      <c r="AA120594" s="190"/>
    </row>
    <row r="120595" spans="26:27">
      <c r="Z120595" s="190"/>
      <c r="AA120595" s="190"/>
    </row>
    <row r="120596" spans="26:27">
      <c r="Z120596" s="190"/>
      <c r="AA120596" s="190"/>
    </row>
    <row r="120597" spans="26:27">
      <c r="Z120597" s="190"/>
      <c r="AA120597" s="190"/>
    </row>
    <row r="120598" spans="26:27">
      <c r="Z120598" s="190"/>
      <c r="AA120598" s="190"/>
    </row>
    <row r="120599" spans="26:27">
      <c r="Z120599" s="190"/>
      <c r="AA120599" s="190"/>
    </row>
    <row r="120600" spans="26:27">
      <c r="Z120600" s="190"/>
      <c r="AA120600" s="190"/>
    </row>
    <row r="120601" spans="26:27">
      <c r="Z120601" s="190"/>
      <c r="AA120601" s="190"/>
    </row>
    <row r="120602" spans="26:27">
      <c r="Z120602" s="190"/>
      <c r="AA120602" s="190"/>
    </row>
    <row r="120603" spans="26:27">
      <c r="Z120603" s="190"/>
      <c r="AA120603" s="190"/>
    </row>
    <row r="120604" spans="26:27">
      <c r="Z120604" s="190"/>
      <c r="AA120604" s="190"/>
    </row>
    <row r="120605" spans="26:27">
      <c r="Z120605" s="190"/>
      <c r="AA120605" s="190"/>
    </row>
    <row r="120606" spans="26:27">
      <c r="Z120606" s="190"/>
      <c r="AA120606" s="190"/>
    </row>
    <row r="120607" spans="26:27">
      <c r="Z120607" s="190"/>
      <c r="AA120607" s="190"/>
    </row>
    <row r="120608" spans="26:27">
      <c r="Z120608" s="190"/>
      <c r="AA120608" s="190"/>
    </row>
    <row r="120609" spans="26:27">
      <c r="Z120609" s="190"/>
      <c r="AA120609" s="190"/>
    </row>
    <row r="120610" spans="26:27">
      <c r="Z120610" s="190"/>
      <c r="AA120610" s="190"/>
    </row>
    <row r="120611" spans="26:27">
      <c r="Z120611" s="190"/>
      <c r="AA120611" s="190"/>
    </row>
    <row r="120612" spans="26:27">
      <c r="Z120612" s="190"/>
      <c r="AA120612" s="190"/>
    </row>
    <row r="120613" spans="26:27">
      <c r="Z120613" s="190"/>
      <c r="AA120613" s="190"/>
    </row>
    <row r="120614" spans="26:27">
      <c r="Z120614" s="190"/>
      <c r="AA120614" s="190"/>
    </row>
    <row r="120615" spans="26:27">
      <c r="Z120615" s="190"/>
      <c r="AA120615" s="190"/>
    </row>
    <row r="120616" spans="26:27">
      <c r="Z120616" s="190"/>
      <c r="AA120616" s="190"/>
    </row>
    <row r="120617" spans="26:27">
      <c r="Z120617" s="190"/>
      <c r="AA120617" s="190"/>
    </row>
    <row r="120618" spans="26:27">
      <c r="Z120618" s="190"/>
      <c r="AA120618" s="190"/>
    </row>
    <row r="120619" spans="26:27">
      <c r="Z120619" s="190"/>
      <c r="AA120619" s="190"/>
    </row>
    <row r="120620" spans="26:27">
      <c r="Z120620" s="190"/>
      <c r="AA120620" s="190"/>
    </row>
    <row r="120621" spans="26:27">
      <c r="Z120621" s="190"/>
      <c r="AA120621" s="190"/>
    </row>
    <row r="120622" spans="26:27">
      <c r="Z120622" s="190"/>
      <c r="AA120622" s="190"/>
    </row>
    <row r="120623" spans="26:27">
      <c r="Z120623" s="190"/>
      <c r="AA120623" s="190"/>
    </row>
    <row r="120624" spans="26:27">
      <c r="Z120624" s="190"/>
      <c r="AA120624" s="190"/>
    </row>
    <row r="120625" spans="26:27">
      <c r="Z120625" s="190"/>
      <c r="AA120625" s="190"/>
    </row>
    <row r="120626" spans="26:27">
      <c r="Z120626" s="190"/>
      <c r="AA120626" s="190"/>
    </row>
    <row r="120627" spans="26:27">
      <c r="Z120627" s="190"/>
      <c r="AA120627" s="190"/>
    </row>
    <row r="120628" spans="26:27">
      <c r="Z120628" s="190"/>
      <c r="AA120628" s="190"/>
    </row>
    <row r="120629" spans="26:27">
      <c r="Z120629" s="190"/>
      <c r="AA120629" s="190"/>
    </row>
    <row r="120630" spans="26:27">
      <c r="Z120630" s="190"/>
      <c r="AA120630" s="190"/>
    </row>
    <row r="120631" spans="26:27">
      <c r="Z120631" s="190"/>
      <c r="AA120631" s="190"/>
    </row>
    <row r="120632" spans="26:27">
      <c r="Z120632" s="190"/>
      <c r="AA120632" s="190"/>
    </row>
    <row r="120633" spans="26:27">
      <c r="Z120633" s="190"/>
      <c r="AA120633" s="190"/>
    </row>
    <row r="120634" spans="26:27">
      <c r="Z120634" s="190"/>
      <c r="AA120634" s="190"/>
    </row>
    <row r="120635" spans="26:27">
      <c r="Z120635" s="190"/>
      <c r="AA120635" s="190"/>
    </row>
    <row r="120636" spans="26:27">
      <c r="Z120636" s="190"/>
      <c r="AA120636" s="190"/>
    </row>
    <row r="120637" spans="26:27">
      <c r="Z120637" s="190"/>
      <c r="AA120637" s="190"/>
    </row>
    <row r="120638" spans="26:27">
      <c r="Z120638" s="190"/>
      <c r="AA120638" s="190"/>
    </row>
    <row r="120639" spans="26:27">
      <c r="Z120639" s="190"/>
      <c r="AA120639" s="190"/>
    </row>
    <row r="120640" spans="26:27">
      <c r="Z120640" s="190"/>
      <c r="AA120640" s="190"/>
    </row>
    <row r="120641" spans="26:27">
      <c r="Z120641" s="190"/>
      <c r="AA120641" s="190"/>
    </row>
    <row r="120642" spans="26:27">
      <c r="Z120642" s="190"/>
      <c r="AA120642" s="190"/>
    </row>
    <row r="120643" spans="26:27">
      <c r="Z120643" s="190"/>
      <c r="AA120643" s="190"/>
    </row>
    <row r="120644" spans="26:27">
      <c r="Z120644" s="190"/>
      <c r="AA120644" s="190"/>
    </row>
    <row r="120645" spans="26:27">
      <c r="Z120645" s="190"/>
      <c r="AA120645" s="190"/>
    </row>
    <row r="120646" spans="26:27">
      <c r="Z120646" s="190"/>
      <c r="AA120646" s="190"/>
    </row>
    <row r="120647" spans="26:27">
      <c r="Z120647" s="190"/>
      <c r="AA120647" s="190"/>
    </row>
    <row r="120648" spans="26:27">
      <c r="Z120648" s="190"/>
      <c r="AA120648" s="190"/>
    </row>
    <row r="120649" spans="26:27">
      <c r="Z120649" s="190"/>
      <c r="AA120649" s="190"/>
    </row>
    <row r="120650" spans="26:27">
      <c r="Z120650" s="190"/>
      <c r="AA120650" s="190"/>
    </row>
    <row r="120651" spans="26:27">
      <c r="Z120651" s="190"/>
      <c r="AA120651" s="190"/>
    </row>
    <row r="120652" spans="26:27">
      <c r="Z120652" s="190"/>
      <c r="AA120652" s="190"/>
    </row>
    <row r="120653" spans="26:27">
      <c r="Z120653" s="190"/>
      <c r="AA120653" s="190"/>
    </row>
    <row r="120654" spans="26:27">
      <c r="Z120654" s="190"/>
      <c r="AA120654" s="190"/>
    </row>
    <row r="120655" spans="26:27">
      <c r="Z120655" s="190"/>
      <c r="AA120655" s="190"/>
    </row>
    <row r="120656" spans="26:27">
      <c r="Z120656" s="190"/>
      <c r="AA120656" s="190"/>
    </row>
    <row r="120657" spans="26:27">
      <c r="Z120657" s="190"/>
      <c r="AA120657" s="190"/>
    </row>
    <row r="120658" spans="26:27">
      <c r="Z120658" s="190"/>
      <c r="AA120658" s="190"/>
    </row>
    <row r="120659" spans="26:27">
      <c r="Z120659" s="190"/>
      <c r="AA120659" s="190"/>
    </row>
    <row r="120660" spans="26:27">
      <c r="Z120660" s="190"/>
      <c r="AA120660" s="190"/>
    </row>
    <row r="120661" spans="26:27">
      <c r="Z120661" s="190"/>
      <c r="AA120661" s="190"/>
    </row>
    <row r="120662" spans="26:27">
      <c r="Z120662" s="190"/>
      <c r="AA120662" s="190"/>
    </row>
    <row r="120663" spans="26:27">
      <c r="Z120663" s="190"/>
      <c r="AA120663" s="190"/>
    </row>
    <row r="120664" spans="26:27">
      <c r="Z120664" s="190"/>
      <c r="AA120664" s="190"/>
    </row>
    <row r="120665" spans="26:27">
      <c r="Z120665" s="190"/>
      <c r="AA120665" s="190"/>
    </row>
    <row r="120666" spans="26:27">
      <c r="Z120666" s="190"/>
      <c r="AA120666" s="190"/>
    </row>
    <row r="120667" spans="26:27">
      <c r="Z120667" s="190"/>
      <c r="AA120667" s="190"/>
    </row>
    <row r="120668" spans="26:27">
      <c r="Z120668" s="190"/>
      <c r="AA120668" s="190"/>
    </row>
    <row r="120669" spans="26:27">
      <c r="Z120669" s="190"/>
      <c r="AA120669" s="190"/>
    </row>
    <row r="120670" spans="26:27">
      <c r="Z120670" s="190"/>
      <c r="AA120670" s="190"/>
    </row>
    <row r="120671" spans="26:27">
      <c r="Z120671" s="190"/>
      <c r="AA120671" s="190"/>
    </row>
    <row r="120672" spans="26:27">
      <c r="Z120672" s="190"/>
      <c r="AA120672" s="190"/>
    </row>
    <row r="120673" spans="26:27">
      <c r="Z120673" s="190"/>
      <c r="AA120673" s="190"/>
    </row>
    <row r="120674" spans="26:27">
      <c r="Z120674" s="190"/>
      <c r="AA120674" s="190"/>
    </row>
    <row r="120675" spans="26:27">
      <c r="Z120675" s="190"/>
      <c r="AA120675" s="190"/>
    </row>
    <row r="120676" spans="26:27">
      <c r="Z120676" s="190"/>
      <c r="AA120676" s="190"/>
    </row>
    <row r="120677" spans="26:27">
      <c r="Z120677" s="190"/>
      <c r="AA120677" s="190"/>
    </row>
    <row r="120678" spans="26:27">
      <c r="Z120678" s="190"/>
      <c r="AA120678" s="190"/>
    </row>
    <row r="120679" spans="26:27">
      <c r="Z120679" s="190"/>
      <c r="AA120679" s="190"/>
    </row>
    <row r="120680" spans="26:27">
      <c r="Z120680" s="190"/>
      <c r="AA120680" s="190"/>
    </row>
    <row r="120681" spans="26:27">
      <c r="Z120681" s="190"/>
      <c r="AA120681" s="190"/>
    </row>
    <row r="120682" spans="26:27">
      <c r="Z120682" s="190"/>
      <c r="AA120682" s="190"/>
    </row>
    <row r="120683" spans="26:27">
      <c r="Z120683" s="190"/>
      <c r="AA120683" s="190"/>
    </row>
    <row r="120684" spans="26:27">
      <c r="Z120684" s="190"/>
      <c r="AA120684" s="190"/>
    </row>
    <row r="120685" spans="26:27">
      <c r="Z120685" s="190"/>
      <c r="AA120685" s="190"/>
    </row>
    <row r="120686" spans="26:27">
      <c r="Z120686" s="190"/>
      <c r="AA120686" s="190"/>
    </row>
    <row r="120687" spans="26:27">
      <c r="Z120687" s="190"/>
      <c r="AA120687" s="190"/>
    </row>
    <row r="120688" spans="26:27">
      <c r="Z120688" s="190"/>
      <c r="AA120688" s="190"/>
    </row>
    <row r="120689" spans="26:27">
      <c r="Z120689" s="190"/>
      <c r="AA120689" s="190"/>
    </row>
    <row r="120690" spans="26:27">
      <c r="Z120690" s="190"/>
      <c r="AA120690" s="190"/>
    </row>
    <row r="120691" spans="26:27">
      <c r="Z120691" s="190"/>
      <c r="AA120691" s="190"/>
    </row>
    <row r="120692" spans="26:27">
      <c r="Z120692" s="190"/>
      <c r="AA120692" s="190"/>
    </row>
    <row r="120693" spans="26:27">
      <c r="Z120693" s="190"/>
      <c r="AA120693" s="190"/>
    </row>
    <row r="120694" spans="26:27">
      <c r="Z120694" s="190"/>
      <c r="AA120694" s="190"/>
    </row>
    <row r="120695" spans="26:27">
      <c r="Z120695" s="190"/>
      <c r="AA120695" s="190"/>
    </row>
    <row r="120696" spans="26:27">
      <c r="Z120696" s="190"/>
      <c r="AA120696" s="190"/>
    </row>
    <row r="120697" spans="26:27">
      <c r="Z120697" s="190"/>
      <c r="AA120697" s="190"/>
    </row>
    <row r="120698" spans="26:27">
      <c r="Z120698" s="190"/>
      <c r="AA120698" s="190"/>
    </row>
    <row r="120699" spans="26:27">
      <c r="Z120699" s="190"/>
      <c r="AA120699" s="190"/>
    </row>
    <row r="120700" spans="26:27">
      <c r="Z120700" s="190"/>
      <c r="AA120700" s="190"/>
    </row>
    <row r="120701" spans="26:27">
      <c r="Z120701" s="190"/>
      <c r="AA120701" s="190"/>
    </row>
    <row r="120702" spans="26:27">
      <c r="Z120702" s="190"/>
      <c r="AA120702" s="190"/>
    </row>
    <row r="120703" spans="26:27">
      <c r="Z120703" s="190"/>
      <c r="AA120703" s="190"/>
    </row>
    <row r="120704" spans="26:27">
      <c r="Z120704" s="190"/>
      <c r="AA120704" s="190"/>
    </row>
    <row r="120705" spans="26:27">
      <c r="Z120705" s="190"/>
      <c r="AA120705" s="190"/>
    </row>
    <row r="120706" spans="26:27">
      <c r="Z120706" s="190"/>
      <c r="AA120706" s="190"/>
    </row>
    <row r="120707" spans="26:27">
      <c r="Z120707" s="190"/>
      <c r="AA120707" s="190"/>
    </row>
    <row r="120708" spans="26:27">
      <c r="Z120708" s="190"/>
      <c r="AA120708" s="190"/>
    </row>
    <row r="120709" spans="26:27">
      <c r="Z120709" s="190"/>
      <c r="AA120709" s="190"/>
    </row>
    <row r="120710" spans="26:27">
      <c r="Z120710" s="190"/>
      <c r="AA120710" s="190"/>
    </row>
    <row r="120711" spans="26:27">
      <c r="Z120711" s="190"/>
      <c r="AA120711" s="190"/>
    </row>
    <row r="120712" spans="26:27">
      <c r="Z120712" s="190"/>
      <c r="AA120712" s="190"/>
    </row>
    <row r="120713" spans="26:27">
      <c r="Z120713" s="190"/>
      <c r="AA120713" s="190"/>
    </row>
    <row r="120714" spans="26:27">
      <c r="Z120714" s="190"/>
      <c r="AA120714" s="190"/>
    </row>
    <row r="120715" spans="26:27">
      <c r="Z120715" s="190"/>
      <c r="AA120715" s="190"/>
    </row>
    <row r="120716" spans="26:27">
      <c r="Z120716" s="190"/>
      <c r="AA120716" s="190"/>
    </row>
    <row r="120717" spans="26:27">
      <c r="Z120717" s="190"/>
      <c r="AA120717" s="190"/>
    </row>
    <row r="120718" spans="26:27">
      <c r="Z120718" s="190"/>
      <c r="AA120718" s="190"/>
    </row>
    <row r="120719" spans="26:27">
      <c r="Z120719" s="190"/>
      <c r="AA120719" s="190"/>
    </row>
    <row r="120720" spans="26:27">
      <c r="Z120720" s="190"/>
      <c r="AA120720" s="190"/>
    </row>
    <row r="120721" spans="26:27">
      <c r="Z120721" s="190"/>
      <c r="AA120721" s="190"/>
    </row>
    <row r="120722" spans="26:27">
      <c r="Z120722" s="190"/>
      <c r="AA120722" s="190"/>
    </row>
    <row r="120723" spans="26:27">
      <c r="Z120723" s="190"/>
      <c r="AA120723" s="190"/>
    </row>
    <row r="120724" spans="26:27">
      <c r="Z120724" s="190"/>
      <c r="AA120724" s="190"/>
    </row>
    <row r="120725" spans="26:27">
      <c r="Z120725" s="190"/>
      <c r="AA120725" s="190"/>
    </row>
    <row r="120726" spans="26:27">
      <c r="Z120726" s="190"/>
      <c r="AA120726" s="190"/>
    </row>
    <row r="120727" spans="26:27">
      <c r="Z120727" s="190"/>
      <c r="AA120727" s="190"/>
    </row>
    <row r="120728" spans="26:27">
      <c r="Z120728" s="190"/>
      <c r="AA120728" s="190"/>
    </row>
    <row r="120729" spans="26:27">
      <c r="Z120729" s="190"/>
      <c r="AA120729" s="190"/>
    </row>
    <row r="120730" spans="26:27">
      <c r="Z120730" s="190"/>
      <c r="AA120730" s="190"/>
    </row>
    <row r="120731" spans="26:27">
      <c r="Z120731" s="190"/>
      <c r="AA120731" s="190"/>
    </row>
    <row r="120732" spans="26:27">
      <c r="Z120732" s="190"/>
      <c r="AA120732" s="190"/>
    </row>
    <row r="120733" spans="26:27">
      <c r="Z120733" s="190"/>
      <c r="AA120733" s="190"/>
    </row>
    <row r="120734" spans="26:27">
      <c r="Z120734" s="190"/>
      <c r="AA120734" s="190"/>
    </row>
    <row r="120735" spans="26:27">
      <c r="Z120735" s="190"/>
      <c r="AA120735" s="190"/>
    </row>
    <row r="120736" spans="26:27">
      <c r="Z120736" s="190"/>
      <c r="AA120736" s="190"/>
    </row>
    <row r="120737" spans="26:27">
      <c r="Z120737" s="190"/>
      <c r="AA120737" s="190"/>
    </row>
    <row r="120738" spans="26:27">
      <c r="Z120738" s="190"/>
      <c r="AA120738" s="190"/>
    </row>
    <row r="120739" spans="26:27">
      <c r="Z120739" s="190"/>
      <c r="AA120739" s="190"/>
    </row>
    <row r="120740" spans="26:27">
      <c r="Z120740" s="190"/>
      <c r="AA120740" s="190"/>
    </row>
    <row r="120741" spans="26:27">
      <c r="Z120741" s="190"/>
      <c r="AA120741" s="190"/>
    </row>
    <row r="120742" spans="26:27">
      <c r="Z120742" s="190"/>
      <c r="AA120742" s="190"/>
    </row>
    <row r="120743" spans="26:27">
      <c r="Z120743" s="190"/>
      <c r="AA120743" s="190"/>
    </row>
    <row r="120744" spans="26:27">
      <c r="Z120744" s="190"/>
      <c r="AA120744" s="190"/>
    </row>
    <row r="120745" spans="26:27">
      <c r="Z120745" s="190"/>
      <c r="AA120745" s="190"/>
    </row>
    <row r="120746" spans="26:27">
      <c r="Z120746" s="190"/>
      <c r="AA120746" s="190"/>
    </row>
    <row r="120747" spans="26:27">
      <c r="Z120747" s="190"/>
      <c r="AA120747" s="190"/>
    </row>
    <row r="120748" spans="26:27">
      <c r="Z120748" s="190"/>
      <c r="AA120748" s="190"/>
    </row>
    <row r="120749" spans="26:27">
      <c r="Z120749" s="190"/>
      <c r="AA120749" s="190"/>
    </row>
    <row r="120750" spans="26:27">
      <c r="Z120750" s="190"/>
      <c r="AA120750" s="190"/>
    </row>
    <row r="120751" spans="26:27">
      <c r="Z120751" s="190"/>
      <c r="AA120751" s="190"/>
    </row>
    <row r="120752" spans="26:27">
      <c r="Z120752" s="190"/>
      <c r="AA120752" s="190"/>
    </row>
    <row r="120753" spans="26:27">
      <c r="Z120753" s="190"/>
      <c r="AA120753" s="190"/>
    </row>
    <row r="120754" spans="26:27">
      <c r="Z120754" s="190"/>
      <c r="AA120754" s="190"/>
    </row>
    <row r="120755" spans="26:27">
      <c r="Z120755" s="190"/>
      <c r="AA120755" s="190"/>
    </row>
    <row r="120756" spans="26:27">
      <c r="Z120756" s="190"/>
      <c r="AA120756" s="190"/>
    </row>
    <row r="120757" spans="26:27">
      <c r="Z120757" s="190"/>
      <c r="AA120757" s="190"/>
    </row>
    <row r="120758" spans="26:27">
      <c r="Z120758" s="190"/>
      <c r="AA120758" s="190"/>
    </row>
    <row r="120759" spans="26:27">
      <c r="Z120759" s="190"/>
      <c r="AA120759" s="190"/>
    </row>
    <row r="120760" spans="26:27">
      <c r="Z120760" s="190"/>
      <c r="AA120760" s="190"/>
    </row>
    <row r="120761" spans="26:27">
      <c r="Z120761" s="190"/>
      <c r="AA120761" s="190"/>
    </row>
    <row r="120762" spans="26:27">
      <c r="Z120762" s="190"/>
      <c r="AA120762" s="190"/>
    </row>
    <row r="120763" spans="26:27">
      <c r="Z120763" s="190"/>
      <c r="AA120763" s="190"/>
    </row>
    <row r="120764" spans="26:27">
      <c r="Z120764" s="190"/>
      <c r="AA120764" s="190"/>
    </row>
    <row r="120765" spans="26:27">
      <c r="Z120765" s="190"/>
      <c r="AA120765" s="190"/>
    </row>
    <row r="120766" spans="26:27">
      <c r="Z120766" s="190"/>
      <c r="AA120766" s="190"/>
    </row>
    <row r="120767" spans="26:27">
      <c r="Z120767" s="190"/>
      <c r="AA120767" s="190"/>
    </row>
    <row r="120768" spans="26:27">
      <c r="Z120768" s="190"/>
      <c r="AA120768" s="190"/>
    </row>
    <row r="120769" spans="26:27">
      <c r="Z120769" s="190"/>
      <c r="AA120769" s="190"/>
    </row>
    <row r="120770" spans="26:27">
      <c r="Z120770" s="190"/>
      <c r="AA120770" s="190"/>
    </row>
    <row r="120771" spans="26:27">
      <c r="Z120771" s="190"/>
      <c r="AA120771" s="190"/>
    </row>
    <row r="120772" spans="26:27">
      <c r="Z120772" s="190"/>
      <c r="AA120772" s="190"/>
    </row>
    <row r="120773" spans="26:27">
      <c r="Z120773" s="190"/>
      <c r="AA120773" s="190"/>
    </row>
    <row r="120774" spans="26:27">
      <c r="Z120774" s="190"/>
      <c r="AA120774" s="190"/>
    </row>
    <row r="120775" spans="26:27">
      <c r="Z120775" s="190"/>
      <c r="AA120775" s="190"/>
    </row>
    <row r="120776" spans="26:27">
      <c r="Z120776" s="190"/>
      <c r="AA120776" s="190"/>
    </row>
    <row r="120777" spans="26:27">
      <c r="Z120777" s="190"/>
      <c r="AA120777" s="190"/>
    </row>
    <row r="120778" spans="26:27">
      <c r="Z120778" s="190"/>
      <c r="AA120778" s="190"/>
    </row>
    <row r="120779" spans="26:27">
      <c r="Z120779" s="190"/>
      <c r="AA120779" s="190"/>
    </row>
    <row r="120780" spans="26:27">
      <c r="Z120780" s="190"/>
      <c r="AA120780" s="190"/>
    </row>
    <row r="120781" spans="26:27">
      <c r="Z120781" s="190"/>
      <c r="AA120781" s="190"/>
    </row>
    <row r="120782" spans="26:27">
      <c r="Z120782" s="190"/>
      <c r="AA120782" s="190"/>
    </row>
    <row r="120783" spans="26:27">
      <c r="Z120783" s="190"/>
      <c r="AA120783" s="190"/>
    </row>
    <row r="120784" spans="26:27">
      <c r="Z120784" s="190"/>
      <c r="AA120784" s="190"/>
    </row>
    <row r="120785" spans="26:27">
      <c r="Z120785" s="190"/>
      <c r="AA120785" s="190"/>
    </row>
    <row r="120786" spans="26:27">
      <c r="Z120786" s="190"/>
      <c r="AA120786" s="190"/>
    </row>
    <row r="120787" spans="26:27">
      <c r="Z120787" s="190"/>
      <c r="AA120787" s="190"/>
    </row>
    <row r="120788" spans="26:27">
      <c r="Z120788" s="190"/>
      <c r="AA120788" s="190"/>
    </row>
    <row r="120789" spans="26:27">
      <c r="Z120789" s="190"/>
      <c r="AA120789" s="190"/>
    </row>
    <row r="120790" spans="26:27">
      <c r="Z120790" s="190"/>
      <c r="AA120790" s="190"/>
    </row>
    <row r="120791" spans="26:27">
      <c r="Z120791" s="190"/>
      <c r="AA120791" s="190"/>
    </row>
    <row r="120792" spans="26:27">
      <c r="Z120792" s="190"/>
      <c r="AA120792" s="190"/>
    </row>
    <row r="120793" spans="26:27">
      <c r="Z120793" s="190"/>
      <c r="AA120793" s="190"/>
    </row>
    <row r="120794" spans="26:27">
      <c r="Z120794" s="190"/>
      <c r="AA120794" s="190"/>
    </row>
    <row r="120795" spans="26:27">
      <c r="Z120795" s="190"/>
      <c r="AA120795" s="190"/>
    </row>
    <row r="120796" spans="26:27">
      <c r="Z120796" s="190"/>
      <c r="AA120796" s="190"/>
    </row>
    <row r="120797" spans="26:27">
      <c r="Z120797" s="190"/>
      <c r="AA120797" s="190"/>
    </row>
    <row r="120798" spans="26:27">
      <c r="Z120798" s="190"/>
      <c r="AA120798" s="190"/>
    </row>
    <row r="120799" spans="26:27">
      <c r="Z120799" s="190"/>
      <c r="AA120799" s="190"/>
    </row>
    <row r="120800" spans="26:27">
      <c r="Z120800" s="190"/>
      <c r="AA120800" s="190"/>
    </row>
    <row r="120801" spans="26:27">
      <c r="Z120801" s="190"/>
      <c r="AA120801" s="190"/>
    </row>
    <row r="120802" spans="26:27">
      <c r="Z120802" s="190"/>
      <c r="AA120802" s="190"/>
    </row>
    <row r="120803" spans="26:27">
      <c r="Z120803" s="190"/>
      <c r="AA120803" s="190"/>
    </row>
    <row r="120804" spans="26:27">
      <c r="Z120804" s="190"/>
      <c r="AA120804" s="190"/>
    </row>
    <row r="120805" spans="26:27">
      <c r="Z120805" s="190"/>
      <c r="AA120805" s="190"/>
    </row>
    <row r="120806" spans="26:27">
      <c r="Z120806" s="190"/>
      <c r="AA120806" s="190"/>
    </row>
    <row r="120807" spans="26:27">
      <c r="Z120807" s="190"/>
      <c r="AA120807" s="190"/>
    </row>
    <row r="120808" spans="26:27">
      <c r="Z120808" s="190"/>
      <c r="AA120808" s="190"/>
    </row>
    <row r="120809" spans="26:27">
      <c r="Z120809" s="190"/>
      <c r="AA120809" s="190"/>
    </row>
    <row r="120810" spans="26:27">
      <c r="Z120810" s="190"/>
      <c r="AA120810" s="190"/>
    </row>
    <row r="120811" spans="26:27">
      <c r="Z120811" s="190"/>
      <c r="AA120811" s="190"/>
    </row>
    <row r="120812" spans="26:27">
      <c r="Z120812" s="190"/>
      <c r="AA120812" s="190"/>
    </row>
    <row r="120813" spans="26:27">
      <c r="Z120813" s="190"/>
      <c r="AA120813" s="190"/>
    </row>
    <row r="120814" spans="26:27">
      <c r="Z120814" s="190"/>
      <c r="AA120814" s="190"/>
    </row>
    <row r="120815" spans="26:27">
      <c r="Z120815" s="190"/>
      <c r="AA120815" s="190"/>
    </row>
    <row r="120816" spans="26:27">
      <c r="Z120816" s="190"/>
      <c r="AA120816" s="190"/>
    </row>
    <row r="120817" spans="26:27">
      <c r="Z120817" s="190"/>
      <c r="AA120817" s="190"/>
    </row>
    <row r="120818" spans="26:27">
      <c r="Z120818" s="190"/>
      <c r="AA120818" s="190"/>
    </row>
    <row r="120819" spans="26:27">
      <c r="Z120819" s="190"/>
      <c r="AA120819" s="190"/>
    </row>
    <row r="120820" spans="26:27">
      <c r="Z120820" s="190"/>
      <c r="AA120820" s="190"/>
    </row>
    <row r="120821" spans="26:27">
      <c r="Z120821" s="190"/>
      <c r="AA120821" s="190"/>
    </row>
    <row r="120822" spans="26:27">
      <c r="Z120822" s="190"/>
      <c r="AA120822" s="190"/>
    </row>
    <row r="120823" spans="26:27">
      <c r="Z120823" s="190"/>
      <c r="AA120823" s="190"/>
    </row>
    <row r="120824" spans="26:27">
      <c r="Z120824" s="190"/>
      <c r="AA120824" s="190"/>
    </row>
    <row r="120825" spans="26:27">
      <c r="Z120825" s="190"/>
      <c r="AA120825" s="190"/>
    </row>
    <row r="120826" spans="26:27">
      <c r="Z120826" s="190"/>
      <c r="AA120826" s="190"/>
    </row>
    <row r="120827" spans="26:27">
      <c r="Z120827" s="190"/>
      <c r="AA120827" s="190"/>
    </row>
    <row r="120828" spans="26:27">
      <c r="Z120828" s="190"/>
      <c r="AA120828" s="190"/>
    </row>
    <row r="120829" spans="26:27">
      <c r="Z120829" s="190"/>
      <c r="AA120829" s="190"/>
    </row>
    <row r="120830" spans="26:27">
      <c r="Z120830" s="190"/>
      <c r="AA120830" s="190"/>
    </row>
    <row r="120831" spans="26:27">
      <c r="Z120831" s="190"/>
      <c r="AA120831" s="190"/>
    </row>
    <row r="120832" spans="26:27">
      <c r="Z120832" s="190"/>
      <c r="AA120832" s="190"/>
    </row>
    <row r="120833" spans="26:27">
      <c r="Z120833" s="190"/>
      <c r="AA120833" s="190"/>
    </row>
    <row r="120834" spans="26:27">
      <c r="Z120834" s="190"/>
      <c r="AA120834" s="190"/>
    </row>
    <row r="120835" spans="26:27">
      <c r="Z120835" s="190"/>
      <c r="AA120835" s="190"/>
    </row>
    <row r="120836" spans="26:27">
      <c r="Z120836" s="190"/>
      <c r="AA120836" s="190"/>
    </row>
    <row r="120837" spans="26:27">
      <c r="Z120837" s="190"/>
      <c r="AA120837" s="190"/>
    </row>
    <row r="120838" spans="26:27">
      <c r="Z120838" s="190"/>
      <c r="AA120838" s="190"/>
    </row>
    <row r="120839" spans="26:27">
      <c r="Z120839" s="190"/>
      <c r="AA120839" s="190"/>
    </row>
    <row r="120840" spans="26:27">
      <c r="Z120840" s="190"/>
      <c r="AA120840" s="190"/>
    </row>
    <row r="120841" spans="26:27">
      <c r="Z120841" s="190"/>
      <c r="AA120841" s="190"/>
    </row>
    <row r="120842" spans="26:27">
      <c r="Z120842" s="190"/>
      <c r="AA120842" s="190"/>
    </row>
    <row r="120843" spans="26:27">
      <c r="Z120843" s="190"/>
      <c r="AA120843" s="190"/>
    </row>
    <row r="120844" spans="26:27">
      <c r="Z120844" s="190"/>
      <c r="AA120844" s="190"/>
    </row>
    <row r="120845" spans="26:27">
      <c r="Z120845" s="190"/>
      <c r="AA120845" s="190"/>
    </row>
    <row r="120846" spans="26:27">
      <c r="Z120846" s="190"/>
      <c r="AA120846" s="190"/>
    </row>
    <row r="120847" spans="26:27">
      <c r="Z120847" s="190"/>
      <c r="AA120847" s="190"/>
    </row>
    <row r="120848" spans="26:27">
      <c r="Z120848" s="190"/>
      <c r="AA120848" s="190"/>
    </row>
    <row r="120849" spans="26:27">
      <c r="Z120849" s="190"/>
      <c r="AA120849" s="190"/>
    </row>
    <row r="120850" spans="26:27">
      <c r="Z120850" s="190"/>
      <c r="AA120850" s="190"/>
    </row>
    <row r="120851" spans="26:27">
      <c r="Z120851" s="190"/>
      <c r="AA120851" s="190"/>
    </row>
    <row r="120852" spans="26:27">
      <c r="Z120852" s="190"/>
      <c r="AA120852" s="190"/>
    </row>
    <row r="120853" spans="26:27">
      <c r="Z120853" s="190"/>
      <c r="AA120853" s="190"/>
    </row>
    <row r="120854" spans="26:27">
      <c r="Z120854" s="190"/>
      <c r="AA120854" s="190"/>
    </row>
    <row r="120855" spans="26:27">
      <c r="Z120855" s="190"/>
      <c r="AA120855" s="190"/>
    </row>
    <row r="120856" spans="26:27">
      <c r="Z120856" s="190"/>
      <c r="AA120856" s="190"/>
    </row>
    <row r="120857" spans="26:27">
      <c r="Z120857" s="190"/>
      <c r="AA120857" s="190"/>
    </row>
    <row r="120858" spans="26:27">
      <c r="Z120858" s="190"/>
      <c r="AA120858" s="190"/>
    </row>
    <row r="120859" spans="26:27">
      <c r="Z120859" s="190"/>
      <c r="AA120859" s="190"/>
    </row>
    <row r="120860" spans="26:27">
      <c r="Z120860" s="190"/>
      <c r="AA120860" s="190"/>
    </row>
    <row r="120861" spans="26:27">
      <c r="Z120861" s="190"/>
      <c r="AA120861" s="190"/>
    </row>
    <row r="120862" spans="26:27">
      <c r="Z120862" s="190"/>
      <c r="AA120862" s="190"/>
    </row>
    <row r="120863" spans="26:27">
      <c r="Z120863" s="190"/>
      <c r="AA120863" s="190"/>
    </row>
    <row r="120864" spans="26:27">
      <c r="Z120864" s="190"/>
      <c r="AA120864" s="190"/>
    </row>
    <row r="120865" spans="26:27">
      <c r="Z120865" s="190"/>
      <c r="AA120865" s="190"/>
    </row>
    <row r="120866" spans="26:27">
      <c r="Z120866" s="190"/>
      <c r="AA120866" s="190"/>
    </row>
    <row r="120867" spans="26:27">
      <c r="Z120867" s="190"/>
      <c r="AA120867" s="190"/>
    </row>
    <row r="120868" spans="26:27">
      <c r="Z120868" s="190"/>
      <c r="AA120868" s="190"/>
    </row>
    <row r="120869" spans="26:27">
      <c r="Z120869" s="190"/>
      <c r="AA120869" s="190"/>
    </row>
    <row r="120870" spans="26:27">
      <c r="Z120870" s="190"/>
      <c r="AA120870" s="190"/>
    </row>
    <row r="120871" spans="26:27">
      <c r="Z120871" s="190"/>
      <c r="AA120871" s="190"/>
    </row>
    <row r="120872" spans="26:27">
      <c r="Z120872" s="190"/>
      <c r="AA120872" s="190"/>
    </row>
    <row r="120873" spans="26:27">
      <c r="Z120873" s="190"/>
      <c r="AA120873" s="190"/>
    </row>
    <row r="120874" spans="26:27">
      <c r="Z120874" s="190"/>
      <c r="AA120874" s="190"/>
    </row>
    <row r="120875" spans="26:27">
      <c r="Z120875" s="190"/>
      <c r="AA120875" s="190"/>
    </row>
    <row r="120876" spans="26:27">
      <c r="Z120876" s="190"/>
      <c r="AA120876" s="190"/>
    </row>
    <row r="120877" spans="26:27">
      <c r="Z120877" s="190"/>
      <c r="AA120877" s="190"/>
    </row>
    <row r="120878" spans="26:27">
      <c r="Z120878" s="190"/>
      <c r="AA120878" s="190"/>
    </row>
    <row r="120879" spans="26:27">
      <c r="Z120879" s="190"/>
      <c r="AA120879" s="190"/>
    </row>
    <row r="120880" spans="26:27">
      <c r="Z120880" s="190"/>
      <c r="AA120880" s="190"/>
    </row>
    <row r="120881" spans="26:27">
      <c r="Z120881" s="190"/>
      <c r="AA120881" s="190"/>
    </row>
    <row r="120882" spans="26:27">
      <c r="Z120882" s="190"/>
      <c r="AA120882" s="190"/>
    </row>
    <row r="120883" spans="26:27">
      <c r="Z120883" s="190"/>
      <c r="AA120883" s="190"/>
    </row>
    <row r="120884" spans="26:27">
      <c r="Z120884" s="190"/>
      <c r="AA120884" s="190"/>
    </row>
    <row r="120885" spans="26:27">
      <c r="Z120885" s="190"/>
      <c r="AA120885" s="190"/>
    </row>
    <row r="120886" spans="26:27">
      <c r="Z120886" s="190"/>
      <c r="AA120886" s="190"/>
    </row>
    <row r="120887" spans="26:27">
      <c r="Z120887" s="190"/>
      <c r="AA120887" s="190"/>
    </row>
    <row r="120888" spans="26:27">
      <c r="Z120888" s="190"/>
      <c r="AA120888" s="190"/>
    </row>
    <row r="120889" spans="26:27">
      <c r="Z120889" s="190"/>
      <c r="AA120889" s="190"/>
    </row>
    <row r="120890" spans="26:27">
      <c r="Z120890" s="190"/>
      <c r="AA120890" s="190"/>
    </row>
    <row r="120891" spans="26:27">
      <c r="Z120891" s="190"/>
      <c r="AA120891" s="190"/>
    </row>
    <row r="120892" spans="26:27">
      <c r="Z120892" s="190"/>
      <c r="AA120892" s="190"/>
    </row>
    <row r="120893" spans="26:27">
      <c r="Z120893" s="190"/>
      <c r="AA120893" s="190"/>
    </row>
    <row r="120894" spans="26:27">
      <c r="Z120894" s="190"/>
      <c r="AA120894" s="190"/>
    </row>
    <row r="120895" spans="26:27">
      <c r="Z120895" s="190"/>
      <c r="AA120895" s="190"/>
    </row>
    <row r="120896" spans="26:27">
      <c r="Z120896" s="190"/>
      <c r="AA120896" s="190"/>
    </row>
    <row r="120897" spans="26:27">
      <c r="Z120897" s="190"/>
      <c r="AA120897" s="190"/>
    </row>
    <row r="120898" spans="26:27">
      <c r="Z120898" s="190"/>
      <c r="AA120898" s="190"/>
    </row>
    <row r="120899" spans="26:27">
      <c r="Z120899" s="190"/>
      <c r="AA120899" s="190"/>
    </row>
    <row r="120900" spans="26:27">
      <c r="Z120900" s="190"/>
      <c r="AA120900" s="190"/>
    </row>
    <row r="120901" spans="26:27">
      <c r="Z120901" s="190"/>
      <c r="AA120901" s="190"/>
    </row>
    <row r="120902" spans="26:27">
      <c r="Z120902" s="190"/>
      <c r="AA120902" s="190"/>
    </row>
    <row r="120903" spans="26:27">
      <c r="Z120903" s="190"/>
      <c r="AA120903" s="190"/>
    </row>
    <row r="120904" spans="26:27">
      <c r="Z120904" s="190"/>
      <c r="AA120904" s="190"/>
    </row>
    <row r="120905" spans="26:27">
      <c r="Z120905" s="190"/>
      <c r="AA120905" s="190"/>
    </row>
    <row r="120906" spans="26:27">
      <c r="Z120906" s="190"/>
      <c r="AA120906" s="190"/>
    </row>
    <row r="120907" spans="26:27">
      <c r="Z120907" s="190"/>
      <c r="AA120907" s="190"/>
    </row>
    <row r="120908" spans="26:27">
      <c r="Z120908" s="190"/>
      <c r="AA120908" s="190"/>
    </row>
    <row r="120909" spans="26:27">
      <c r="Z120909" s="190"/>
      <c r="AA120909" s="190"/>
    </row>
    <row r="120910" spans="26:27">
      <c r="Z120910" s="190"/>
      <c r="AA120910" s="190"/>
    </row>
    <row r="120911" spans="26:27">
      <c r="Z120911" s="190"/>
      <c r="AA120911" s="190"/>
    </row>
    <row r="120912" spans="26:27">
      <c r="Z120912" s="190"/>
      <c r="AA120912" s="190"/>
    </row>
    <row r="120913" spans="26:27">
      <c r="Z120913" s="190"/>
      <c r="AA120913" s="190"/>
    </row>
    <row r="120914" spans="26:27">
      <c r="Z120914" s="190"/>
      <c r="AA120914" s="190"/>
    </row>
    <row r="120915" spans="26:27">
      <c r="Z120915" s="190"/>
      <c r="AA120915" s="190"/>
    </row>
    <row r="120916" spans="26:27">
      <c r="Z120916" s="190"/>
      <c r="AA120916" s="190"/>
    </row>
    <row r="120917" spans="26:27">
      <c r="Z120917" s="190"/>
      <c r="AA120917" s="190"/>
    </row>
    <row r="120918" spans="26:27">
      <c r="Z120918" s="190"/>
      <c r="AA120918" s="190"/>
    </row>
    <row r="120919" spans="26:27">
      <c r="Z120919" s="190"/>
      <c r="AA120919" s="190"/>
    </row>
    <row r="120920" spans="26:27">
      <c r="Z120920" s="190"/>
      <c r="AA120920" s="190"/>
    </row>
    <row r="120921" spans="26:27">
      <c r="Z120921" s="190"/>
      <c r="AA120921" s="190"/>
    </row>
    <row r="120922" spans="26:27">
      <c r="Z120922" s="190"/>
      <c r="AA120922" s="190"/>
    </row>
    <row r="120923" spans="26:27">
      <c r="Z120923" s="190"/>
      <c r="AA120923" s="190"/>
    </row>
    <row r="120924" spans="26:27">
      <c r="Z120924" s="190"/>
      <c r="AA120924" s="190"/>
    </row>
    <row r="120925" spans="26:27">
      <c r="Z120925" s="190"/>
      <c r="AA120925" s="190"/>
    </row>
    <row r="120926" spans="26:27">
      <c r="Z120926" s="190"/>
      <c r="AA120926" s="190"/>
    </row>
    <row r="120927" spans="26:27">
      <c r="Z120927" s="190"/>
      <c r="AA120927" s="190"/>
    </row>
    <row r="120928" spans="26:27">
      <c r="Z120928" s="190"/>
      <c r="AA120928" s="190"/>
    </row>
    <row r="120929" spans="26:27">
      <c r="Z120929" s="190"/>
      <c r="AA120929" s="190"/>
    </row>
    <row r="120930" spans="26:27">
      <c r="Z120930" s="190"/>
      <c r="AA120930" s="190"/>
    </row>
    <row r="120931" spans="26:27">
      <c r="Z120931" s="190"/>
      <c r="AA120931" s="190"/>
    </row>
    <row r="120932" spans="26:27">
      <c r="Z120932" s="190"/>
      <c r="AA120932" s="190"/>
    </row>
    <row r="120933" spans="26:27">
      <c r="Z120933" s="190"/>
      <c r="AA120933" s="190"/>
    </row>
    <row r="120934" spans="26:27">
      <c r="Z120934" s="190"/>
      <c r="AA120934" s="190"/>
    </row>
    <row r="120935" spans="26:27">
      <c r="Z120935" s="190"/>
      <c r="AA120935" s="190"/>
    </row>
    <row r="120936" spans="26:27">
      <c r="Z120936" s="190"/>
      <c r="AA120936" s="190"/>
    </row>
    <row r="120937" spans="26:27">
      <c r="Z120937" s="190"/>
      <c r="AA120937" s="190"/>
    </row>
    <row r="120938" spans="26:27">
      <c r="Z120938" s="190"/>
      <c r="AA120938" s="190"/>
    </row>
    <row r="120939" spans="26:27">
      <c r="Z120939" s="190"/>
      <c r="AA120939" s="190"/>
    </row>
    <row r="120940" spans="26:27">
      <c r="Z120940" s="190"/>
      <c r="AA120940" s="190"/>
    </row>
    <row r="120941" spans="26:27">
      <c r="Z120941" s="190"/>
      <c r="AA120941" s="190"/>
    </row>
    <row r="120942" spans="26:27">
      <c r="Z120942" s="190"/>
      <c r="AA120942" s="190"/>
    </row>
    <row r="120943" spans="26:27">
      <c r="Z120943" s="190"/>
      <c r="AA120943" s="190"/>
    </row>
    <row r="120944" spans="26:27">
      <c r="Z120944" s="190"/>
      <c r="AA120944" s="190"/>
    </row>
    <row r="120945" spans="26:27">
      <c r="Z120945" s="190"/>
      <c r="AA120945" s="190"/>
    </row>
    <row r="120946" spans="26:27">
      <c r="Z120946" s="190"/>
      <c r="AA120946" s="190"/>
    </row>
    <row r="120947" spans="26:27">
      <c r="Z120947" s="190"/>
      <c r="AA120947" s="190"/>
    </row>
    <row r="120948" spans="26:27">
      <c r="Z120948" s="190"/>
      <c r="AA120948" s="190"/>
    </row>
    <row r="120949" spans="26:27">
      <c r="Z120949" s="190"/>
      <c r="AA120949" s="190"/>
    </row>
    <row r="120950" spans="26:27">
      <c r="Z120950" s="190"/>
      <c r="AA120950" s="190"/>
    </row>
    <row r="120951" spans="26:27">
      <c r="Z120951" s="190"/>
      <c r="AA120951" s="190"/>
    </row>
    <row r="120952" spans="26:27">
      <c r="Z120952" s="190"/>
      <c r="AA120952" s="190"/>
    </row>
    <row r="120953" spans="26:27">
      <c r="Z120953" s="190"/>
      <c r="AA120953" s="190"/>
    </row>
    <row r="120954" spans="26:27">
      <c r="Z120954" s="190"/>
      <c r="AA120954" s="190"/>
    </row>
    <row r="120955" spans="26:27">
      <c r="Z120955" s="190"/>
      <c r="AA120955" s="190"/>
    </row>
    <row r="120956" spans="26:27">
      <c r="Z120956" s="190"/>
      <c r="AA120956" s="190"/>
    </row>
    <row r="120957" spans="26:27">
      <c r="Z120957" s="190"/>
      <c r="AA120957" s="190"/>
    </row>
    <row r="120958" spans="26:27">
      <c r="Z120958" s="190"/>
      <c r="AA120958" s="190"/>
    </row>
    <row r="120959" spans="26:27">
      <c r="Z120959" s="190"/>
      <c r="AA120959" s="190"/>
    </row>
    <row r="120960" spans="26:27">
      <c r="Z120960" s="190"/>
      <c r="AA120960" s="190"/>
    </row>
    <row r="120961" spans="26:27">
      <c r="Z120961" s="190"/>
      <c r="AA120961" s="190"/>
    </row>
    <row r="120962" spans="26:27">
      <c r="Z120962" s="190"/>
      <c r="AA120962" s="190"/>
    </row>
    <row r="120963" spans="26:27">
      <c r="Z120963" s="190"/>
      <c r="AA120963" s="190"/>
    </row>
    <row r="120964" spans="26:27">
      <c r="Z120964" s="190"/>
      <c r="AA120964" s="190"/>
    </row>
    <row r="120965" spans="26:27">
      <c r="Z120965" s="190"/>
      <c r="AA120965" s="190"/>
    </row>
    <row r="120966" spans="26:27">
      <c r="Z120966" s="190"/>
      <c r="AA120966" s="190"/>
    </row>
    <row r="120967" spans="26:27">
      <c r="Z120967" s="190"/>
      <c r="AA120967" s="190"/>
    </row>
    <row r="120968" spans="26:27">
      <c r="Z120968" s="190"/>
      <c r="AA120968" s="190"/>
    </row>
    <row r="120969" spans="26:27">
      <c r="Z120969" s="190"/>
      <c r="AA120969" s="190"/>
    </row>
    <row r="120970" spans="26:27">
      <c r="Z120970" s="190"/>
      <c r="AA120970" s="190"/>
    </row>
    <row r="120971" spans="26:27">
      <c r="Z120971" s="190"/>
      <c r="AA120971" s="190"/>
    </row>
    <row r="120972" spans="26:27">
      <c r="Z120972" s="190"/>
      <c r="AA120972" s="190"/>
    </row>
    <row r="120973" spans="26:27">
      <c r="Z120973" s="190"/>
      <c r="AA120973" s="190"/>
    </row>
    <row r="120974" spans="26:27">
      <c r="Z120974" s="190"/>
      <c r="AA120974" s="190"/>
    </row>
    <row r="120975" spans="26:27">
      <c r="Z120975" s="190"/>
      <c r="AA120975" s="190"/>
    </row>
    <row r="120976" spans="26:27">
      <c r="Z120976" s="190"/>
      <c r="AA120976" s="190"/>
    </row>
    <row r="120977" spans="26:27">
      <c r="Z120977" s="190"/>
      <c r="AA120977" s="190"/>
    </row>
    <row r="120978" spans="26:27">
      <c r="Z120978" s="190"/>
      <c r="AA120978" s="190"/>
    </row>
    <row r="120979" spans="26:27">
      <c r="Z120979" s="190"/>
      <c r="AA120979" s="190"/>
    </row>
    <row r="120980" spans="26:27">
      <c r="Z120980" s="190"/>
      <c r="AA120980" s="190"/>
    </row>
    <row r="120981" spans="26:27">
      <c r="Z120981" s="190"/>
      <c r="AA120981" s="190"/>
    </row>
    <row r="120982" spans="26:27">
      <c r="Z120982" s="190"/>
      <c r="AA120982" s="190"/>
    </row>
    <row r="120983" spans="26:27">
      <c r="Z120983" s="190"/>
      <c r="AA120983" s="190"/>
    </row>
    <row r="120984" spans="26:27">
      <c r="Z120984" s="190"/>
      <c r="AA120984" s="190"/>
    </row>
    <row r="120985" spans="26:27">
      <c r="Z120985" s="190"/>
      <c r="AA120985" s="190"/>
    </row>
    <row r="120986" spans="26:27">
      <c r="Z120986" s="190"/>
      <c r="AA120986" s="190"/>
    </row>
    <row r="120987" spans="26:27">
      <c r="Z120987" s="190"/>
      <c r="AA120987" s="190"/>
    </row>
    <row r="120988" spans="26:27">
      <c r="Z120988" s="190"/>
      <c r="AA120988" s="190"/>
    </row>
    <row r="120989" spans="26:27">
      <c r="Z120989" s="190"/>
      <c r="AA120989" s="190"/>
    </row>
    <row r="120990" spans="26:27">
      <c r="Z120990" s="190"/>
      <c r="AA120990" s="190"/>
    </row>
    <row r="120991" spans="26:27">
      <c r="Z120991" s="190"/>
      <c r="AA120991" s="190"/>
    </row>
    <row r="120992" spans="26:27">
      <c r="Z120992" s="190"/>
      <c r="AA120992" s="190"/>
    </row>
    <row r="120993" spans="26:27">
      <c r="Z120993" s="190"/>
      <c r="AA120993" s="190"/>
    </row>
    <row r="120994" spans="26:27">
      <c r="Z120994" s="190"/>
      <c r="AA120994" s="190"/>
    </row>
    <row r="120995" spans="26:27">
      <c r="Z120995" s="190"/>
      <c r="AA120995" s="190"/>
    </row>
    <row r="120996" spans="26:27">
      <c r="Z120996" s="190"/>
      <c r="AA120996" s="190"/>
    </row>
    <row r="120997" spans="26:27">
      <c r="Z120997" s="190"/>
      <c r="AA120997" s="190"/>
    </row>
    <row r="120998" spans="26:27">
      <c r="Z120998" s="190"/>
      <c r="AA120998" s="190"/>
    </row>
    <row r="120999" spans="26:27">
      <c r="Z120999" s="190"/>
      <c r="AA120999" s="190"/>
    </row>
    <row r="121000" spans="26:27">
      <c r="Z121000" s="190"/>
      <c r="AA121000" s="190"/>
    </row>
    <row r="121001" spans="26:27">
      <c r="Z121001" s="190"/>
      <c r="AA121001" s="190"/>
    </row>
    <row r="121002" spans="26:27">
      <c r="Z121002" s="190"/>
      <c r="AA121002" s="190"/>
    </row>
    <row r="121003" spans="26:27">
      <c r="Z121003" s="190"/>
      <c r="AA121003" s="190"/>
    </row>
    <row r="121004" spans="26:27">
      <c r="Z121004" s="190"/>
      <c r="AA121004" s="190"/>
    </row>
    <row r="121005" spans="26:27">
      <c r="Z121005" s="190"/>
      <c r="AA121005" s="190"/>
    </row>
    <row r="121006" spans="26:27">
      <c r="Z121006" s="190"/>
      <c r="AA121006" s="190"/>
    </row>
    <row r="121007" spans="26:27">
      <c r="Z121007" s="190"/>
      <c r="AA121007" s="190"/>
    </row>
    <row r="121008" spans="26:27">
      <c r="Z121008" s="190"/>
      <c r="AA121008" s="190"/>
    </row>
    <row r="121009" spans="26:27">
      <c r="Z121009" s="190"/>
      <c r="AA121009" s="190"/>
    </row>
    <row r="121010" spans="26:27">
      <c r="Z121010" s="190"/>
      <c r="AA121010" s="190"/>
    </row>
    <row r="121011" spans="26:27">
      <c r="Z121011" s="190"/>
      <c r="AA121011" s="190"/>
    </row>
    <row r="121012" spans="26:27">
      <c r="Z121012" s="190"/>
      <c r="AA121012" s="190"/>
    </row>
    <row r="121013" spans="26:27">
      <c r="Z121013" s="190"/>
      <c r="AA121013" s="190"/>
    </row>
    <row r="121014" spans="26:27">
      <c r="Z121014" s="190"/>
      <c r="AA121014" s="190"/>
    </row>
    <row r="121015" spans="26:27">
      <c r="Z121015" s="190"/>
      <c r="AA121015" s="190"/>
    </row>
    <row r="121016" spans="26:27">
      <c r="Z121016" s="190"/>
      <c r="AA121016" s="190"/>
    </row>
    <row r="121017" spans="26:27">
      <c r="Z121017" s="190"/>
      <c r="AA121017" s="190"/>
    </row>
    <row r="121018" spans="26:27">
      <c r="Z121018" s="190"/>
      <c r="AA121018" s="190"/>
    </row>
    <row r="121019" spans="26:27">
      <c r="Z121019" s="190"/>
      <c r="AA121019" s="190"/>
    </row>
    <row r="121020" spans="26:27">
      <c r="Z121020" s="190"/>
      <c r="AA121020" s="190"/>
    </row>
    <row r="121021" spans="26:27">
      <c r="Z121021" s="190"/>
      <c r="AA121021" s="190"/>
    </row>
    <row r="121022" spans="26:27">
      <c r="Z121022" s="190"/>
      <c r="AA121022" s="190"/>
    </row>
    <row r="121023" spans="26:27">
      <c r="Z121023" s="190"/>
      <c r="AA121023" s="190"/>
    </row>
    <row r="121024" spans="26:27">
      <c r="Z121024" s="190"/>
      <c r="AA121024" s="190"/>
    </row>
    <row r="121025" spans="26:27">
      <c r="Z121025" s="190"/>
      <c r="AA121025" s="190"/>
    </row>
    <row r="121026" spans="26:27">
      <c r="Z121026" s="190"/>
      <c r="AA121026" s="190"/>
    </row>
    <row r="121027" spans="26:27">
      <c r="Z121027" s="190"/>
      <c r="AA121027" s="190"/>
    </row>
    <row r="121028" spans="26:27">
      <c r="Z121028" s="190"/>
      <c r="AA121028" s="190"/>
    </row>
    <row r="121029" spans="26:27">
      <c r="Z121029" s="190"/>
      <c r="AA121029" s="190"/>
    </row>
    <row r="121030" spans="26:27">
      <c r="Z121030" s="190"/>
      <c r="AA121030" s="190"/>
    </row>
    <row r="121031" spans="26:27">
      <c r="Z121031" s="190"/>
      <c r="AA121031" s="190"/>
    </row>
    <row r="121032" spans="26:27">
      <c r="Z121032" s="190"/>
      <c r="AA121032" s="190"/>
    </row>
    <row r="121033" spans="26:27">
      <c r="Z121033" s="190"/>
      <c r="AA121033" s="190"/>
    </row>
    <row r="121034" spans="26:27">
      <c r="Z121034" s="190"/>
      <c r="AA121034" s="190"/>
    </row>
    <row r="121035" spans="26:27">
      <c r="Z121035" s="190"/>
      <c r="AA121035" s="190"/>
    </row>
    <row r="121036" spans="26:27">
      <c r="Z121036" s="190"/>
      <c r="AA121036" s="190"/>
    </row>
    <row r="121037" spans="26:27">
      <c r="Z121037" s="190"/>
      <c r="AA121037" s="190"/>
    </row>
    <row r="121038" spans="26:27">
      <c r="Z121038" s="190"/>
      <c r="AA121038" s="190"/>
    </row>
    <row r="121039" spans="26:27">
      <c r="Z121039" s="190"/>
      <c r="AA121039" s="190"/>
    </row>
    <row r="121040" spans="26:27">
      <c r="Z121040" s="190"/>
      <c r="AA121040" s="190"/>
    </row>
    <row r="121041" spans="26:27">
      <c r="Z121041" s="190"/>
      <c r="AA121041" s="190"/>
    </row>
    <row r="121042" spans="26:27">
      <c r="Z121042" s="190"/>
      <c r="AA121042" s="190"/>
    </row>
    <row r="121043" spans="26:27">
      <c r="Z121043" s="190"/>
      <c r="AA121043" s="190"/>
    </row>
    <row r="121044" spans="26:27">
      <c r="Z121044" s="190"/>
      <c r="AA121044" s="190"/>
    </row>
    <row r="121045" spans="26:27">
      <c r="Z121045" s="190"/>
      <c r="AA121045" s="190"/>
    </row>
    <row r="121046" spans="26:27">
      <c r="Z121046" s="190"/>
      <c r="AA121046" s="190"/>
    </row>
    <row r="121047" spans="26:27">
      <c r="Z121047" s="190"/>
      <c r="AA121047" s="190"/>
    </row>
    <row r="121048" spans="26:27">
      <c r="Z121048" s="190"/>
      <c r="AA121048" s="190"/>
    </row>
    <row r="121049" spans="26:27">
      <c r="Z121049" s="190"/>
      <c r="AA121049" s="190"/>
    </row>
    <row r="121050" spans="26:27">
      <c r="Z121050" s="190"/>
      <c r="AA121050" s="190"/>
    </row>
    <row r="121051" spans="26:27">
      <c r="Z121051" s="190"/>
      <c r="AA121051" s="190"/>
    </row>
    <row r="121052" spans="26:27">
      <c r="Z121052" s="190"/>
      <c r="AA121052" s="190"/>
    </row>
    <row r="121053" spans="26:27">
      <c r="Z121053" s="190"/>
      <c r="AA121053" s="190"/>
    </row>
    <row r="121054" spans="26:27">
      <c r="Z121054" s="190"/>
      <c r="AA121054" s="190"/>
    </row>
    <row r="121055" spans="26:27">
      <c r="Z121055" s="190"/>
      <c r="AA121055" s="190"/>
    </row>
    <row r="121056" spans="26:27">
      <c r="Z121056" s="190"/>
      <c r="AA121056" s="190"/>
    </row>
    <row r="121057" spans="26:27">
      <c r="Z121057" s="190"/>
      <c r="AA121057" s="190"/>
    </row>
    <row r="121058" spans="26:27">
      <c r="Z121058" s="190"/>
      <c r="AA121058" s="190"/>
    </row>
    <row r="121059" spans="26:27">
      <c r="Z121059" s="190"/>
      <c r="AA121059" s="190"/>
    </row>
    <row r="121060" spans="26:27">
      <c r="Z121060" s="190"/>
      <c r="AA121060" s="190"/>
    </row>
    <row r="121061" spans="26:27">
      <c r="Z121061" s="190"/>
      <c r="AA121061" s="190"/>
    </row>
    <row r="121062" spans="26:27">
      <c r="Z121062" s="190"/>
      <c r="AA121062" s="190"/>
    </row>
    <row r="121063" spans="26:27">
      <c r="Z121063" s="190"/>
      <c r="AA121063" s="190"/>
    </row>
    <row r="121064" spans="26:27">
      <c r="Z121064" s="190"/>
      <c r="AA121064" s="190"/>
    </row>
    <row r="121065" spans="26:27">
      <c r="Z121065" s="190"/>
      <c r="AA121065" s="190"/>
    </row>
    <row r="121066" spans="26:27">
      <c r="Z121066" s="190"/>
      <c r="AA121066" s="190"/>
    </row>
    <row r="121067" spans="26:27">
      <c r="Z121067" s="190"/>
      <c r="AA121067" s="190"/>
    </row>
    <row r="121068" spans="26:27">
      <c r="Z121068" s="190"/>
      <c r="AA121068" s="190"/>
    </row>
    <row r="121069" spans="26:27">
      <c r="Z121069" s="190"/>
      <c r="AA121069" s="190"/>
    </row>
    <row r="121070" spans="26:27">
      <c r="Z121070" s="190"/>
      <c r="AA121070" s="190"/>
    </row>
    <row r="121071" spans="26:27">
      <c r="Z121071" s="190"/>
      <c r="AA121071" s="190"/>
    </row>
    <row r="121072" spans="26:27">
      <c r="Z121072" s="190"/>
      <c r="AA121072" s="190"/>
    </row>
    <row r="121073" spans="26:27">
      <c r="Z121073" s="190"/>
      <c r="AA121073" s="190"/>
    </row>
    <row r="121074" spans="26:27">
      <c r="Z121074" s="190"/>
      <c r="AA121074" s="190"/>
    </row>
    <row r="121075" spans="26:27">
      <c r="Z121075" s="190"/>
      <c r="AA121075" s="190"/>
    </row>
    <row r="121076" spans="26:27">
      <c r="Z121076" s="190"/>
      <c r="AA121076" s="190"/>
    </row>
    <row r="121077" spans="26:27">
      <c r="Z121077" s="190"/>
      <c r="AA121077" s="190"/>
    </row>
    <row r="121078" spans="26:27">
      <c r="Z121078" s="190"/>
      <c r="AA121078" s="190"/>
    </row>
    <row r="121079" spans="26:27">
      <c r="Z121079" s="190"/>
      <c r="AA121079" s="190"/>
    </row>
    <row r="121080" spans="26:27">
      <c r="Z121080" s="190"/>
      <c r="AA121080" s="190"/>
    </row>
    <row r="121081" spans="26:27">
      <c r="Z121081" s="190"/>
      <c r="AA121081" s="190"/>
    </row>
    <row r="121082" spans="26:27">
      <c r="Z121082" s="190"/>
      <c r="AA121082" s="190"/>
    </row>
    <row r="121083" spans="26:27">
      <c r="Z121083" s="190"/>
      <c r="AA121083" s="190"/>
    </row>
    <row r="121084" spans="26:27">
      <c r="Z121084" s="190"/>
      <c r="AA121084" s="190"/>
    </row>
    <row r="121085" spans="26:27">
      <c r="Z121085" s="190"/>
      <c r="AA121085" s="190"/>
    </row>
    <row r="121086" spans="26:27">
      <c r="Z121086" s="190"/>
      <c r="AA121086" s="190"/>
    </row>
    <row r="121087" spans="26:27">
      <c r="Z121087" s="190"/>
      <c r="AA121087" s="190"/>
    </row>
    <row r="121088" spans="26:27">
      <c r="Z121088" s="190"/>
      <c r="AA121088" s="190"/>
    </row>
    <row r="121089" spans="26:27">
      <c r="Z121089" s="190"/>
      <c r="AA121089" s="190"/>
    </row>
    <row r="121090" spans="26:27">
      <c r="Z121090" s="190"/>
      <c r="AA121090" s="190"/>
    </row>
    <row r="121091" spans="26:27">
      <c r="Z121091" s="190"/>
      <c r="AA121091" s="190"/>
    </row>
    <row r="121092" spans="26:27">
      <c r="Z121092" s="190"/>
      <c r="AA121092" s="190"/>
    </row>
    <row r="121093" spans="26:27">
      <c r="Z121093" s="190"/>
      <c r="AA121093" s="190"/>
    </row>
    <row r="121094" spans="26:27">
      <c r="Z121094" s="190"/>
      <c r="AA121094" s="190"/>
    </row>
    <row r="121095" spans="26:27">
      <c r="Z121095" s="190"/>
      <c r="AA121095" s="190"/>
    </row>
    <row r="121096" spans="26:27">
      <c r="Z121096" s="190"/>
      <c r="AA121096" s="190"/>
    </row>
    <row r="121097" spans="26:27">
      <c r="Z121097" s="190"/>
      <c r="AA121097" s="190"/>
    </row>
    <row r="121098" spans="26:27">
      <c r="Z121098" s="190"/>
      <c r="AA121098" s="190"/>
    </row>
    <row r="121099" spans="26:27">
      <c r="Z121099" s="190"/>
      <c r="AA121099" s="190"/>
    </row>
    <row r="121100" spans="26:27">
      <c r="Z121100" s="190"/>
      <c r="AA121100" s="190"/>
    </row>
    <row r="121101" spans="26:27">
      <c r="Z121101" s="190"/>
      <c r="AA121101" s="190"/>
    </row>
    <row r="121102" spans="26:27">
      <c r="Z121102" s="190"/>
      <c r="AA121102" s="190"/>
    </row>
    <row r="121103" spans="26:27">
      <c r="Z121103" s="190"/>
      <c r="AA121103" s="190"/>
    </row>
    <row r="121104" spans="26:27">
      <c r="Z121104" s="190"/>
      <c r="AA121104" s="190"/>
    </row>
    <row r="121105" spans="26:27">
      <c r="Z121105" s="190"/>
      <c r="AA121105" s="190"/>
    </row>
    <row r="121106" spans="26:27">
      <c r="Z121106" s="190"/>
      <c r="AA121106" s="190"/>
    </row>
    <row r="121107" spans="26:27">
      <c r="Z121107" s="190"/>
      <c r="AA121107" s="190"/>
    </row>
    <row r="121108" spans="26:27">
      <c r="Z121108" s="190"/>
      <c r="AA121108" s="190"/>
    </row>
    <row r="121109" spans="26:27">
      <c r="Z121109" s="190"/>
      <c r="AA121109" s="190"/>
    </row>
    <row r="121110" spans="26:27">
      <c r="Z121110" s="190"/>
      <c r="AA121110" s="190"/>
    </row>
    <row r="121111" spans="26:27">
      <c r="Z121111" s="190"/>
      <c r="AA121111" s="190"/>
    </row>
    <row r="121112" spans="26:27">
      <c r="Z121112" s="190"/>
      <c r="AA121112" s="190"/>
    </row>
    <row r="121113" spans="26:27">
      <c r="Z121113" s="190"/>
      <c r="AA121113" s="190"/>
    </row>
    <row r="121114" spans="26:27">
      <c r="Z121114" s="190"/>
      <c r="AA121114" s="190"/>
    </row>
    <row r="121115" spans="26:27">
      <c r="Z121115" s="190"/>
      <c r="AA121115" s="190"/>
    </row>
    <row r="121116" spans="26:27">
      <c r="Z121116" s="190"/>
      <c r="AA121116" s="190"/>
    </row>
    <row r="121117" spans="26:27">
      <c r="Z121117" s="190"/>
      <c r="AA121117" s="190"/>
    </row>
    <row r="121118" spans="26:27">
      <c r="Z121118" s="190"/>
      <c r="AA121118" s="190"/>
    </row>
    <row r="121119" spans="26:27">
      <c r="Z121119" s="190"/>
      <c r="AA121119" s="190"/>
    </row>
    <row r="121120" spans="26:27">
      <c r="Z121120" s="190"/>
      <c r="AA121120" s="190"/>
    </row>
    <row r="121121" spans="26:27">
      <c r="Z121121" s="190"/>
      <c r="AA121121" s="190"/>
    </row>
    <row r="121122" spans="26:27">
      <c r="Z121122" s="190"/>
      <c r="AA121122" s="190"/>
    </row>
    <row r="121123" spans="26:27">
      <c r="Z121123" s="190"/>
      <c r="AA121123" s="190"/>
    </row>
    <row r="121124" spans="26:27">
      <c r="Z121124" s="190"/>
      <c r="AA121124" s="190"/>
    </row>
    <row r="121125" spans="26:27">
      <c r="Z121125" s="190"/>
      <c r="AA121125" s="190"/>
    </row>
    <row r="121126" spans="26:27">
      <c r="Z121126" s="190"/>
      <c r="AA121126" s="190"/>
    </row>
    <row r="121127" spans="26:27">
      <c r="Z121127" s="190"/>
      <c r="AA121127" s="190"/>
    </row>
    <row r="121128" spans="26:27">
      <c r="Z121128" s="190"/>
      <c r="AA121128" s="190"/>
    </row>
    <row r="121129" spans="26:27">
      <c r="Z121129" s="190"/>
      <c r="AA121129" s="190"/>
    </row>
    <row r="121130" spans="26:27">
      <c r="Z121130" s="190"/>
      <c r="AA121130" s="190"/>
    </row>
    <row r="121131" spans="26:27">
      <c r="Z121131" s="190"/>
      <c r="AA121131" s="190"/>
    </row>
    <row r="121132" spans="26:27">
      <c r="Z121132" s="190"/>
      <c r="AA121132" s="190"/>
    </row>
    <row r="121133" spans="26:27">
      <c r="Z121133" s="190"/>
      <c r="AA121133" s="190"/>
    </row>
    <row r="121134" spans="26:27">
      <c r="Z121134" s="190"/>
      <c r="AA121134" s="190"/>
    </row>
    <row r="121135" spans="26:27">
      <c r="Z121135" s="190"/>
      <c r="AA121135" s="190"/>
    </row>
    <row r="121136" spans="26:27">
      <c r="Z121136" s="190"/>
      <c r="AA121136" s="190"/>
    </row>
    <row r="121137" spans="26:27">
      <c r="Z121137" s="190"/>
      <c r="AA121137" s="190"/>
    </row>
    <row r="121138" spans="26:27">
      <c r="Z121138" s="190"/>
      <c r="AA121138" s="190"/>
    </row>
    <row r="121139" spans="26:27">
      <c r="Z121139" s="190"/>
      <c r="AA121139" s="190"/>
    </row>
    <row r="121140" spans="26:27">
      <c r="Z121140" s="190"/>
      <c r="AA121140" s="190"/>
    </row>
    <row r="121141" spans="26:27">
      <c r="Z121141" s="190"/>
      <c r="AA121141" s="190"/>
    </row>
    <row r="121142" spans="26:27">
      <c r="Z121142" s="190"/>
      <c r="AA121142" s="190"/>
    </row>
    <row r="121143" spans="26:27">
      <c r="Z121143" s="190"/>
      <c r="AA121143" s="190"/>
    </row>
    <row r="121144" spans="26:27">
      <c r="Z121144" s="190"/>
      <c r="AA121144" s="190"/>
    </row>
    <row r="121145" spans="26:27">
      <c r="Z121145" s="190"/>
      <c r="AA121145" s="190"/>
    </row>
    <row r="121146" spans="26:27">
      <c r="Z121146" s="190"/>
      <c r="AA121146" s="190"/>
    </row>
    <row r="121147" spans="26:27">
      <c r="Z121147" s="190"/>
      <c r="AA121147" s="190"/>
    </row>
    <row r="121148" spans="26:27">
      <c r="Z121148" s="190"/>
      <c r="AA121148" s="190"/>
    </row>
    <row r="121149" spans="26:27">
      <c r="Z121149" s="190"/>
      <c r="AA121149" s="190"/>
    </row>
    <row r="121150" spans="26:27">
      <c r="Z121150" s="190"/>
      <c r="AA121150" s="190"/>
    </row>
    <row r="121151" spans="26:27">
      <c r="Z121151" s="190"/>
      <c r="AA121151" s="190"/>
    </row>
    <row r="121152" spans="26:27">
      <c r="Z121152" s="190"/>
      <c r="AA121152" s="190"/>
    </row>
    <row r="121153" spans="26:27">
      <c r="Z121153" s="190"/>
      <c r="AA121153" s="190"/>
    </row>
    <row r="121154" spans="26:27">
      <c r="Z121154" s="190"/>
      <c r="AA121154" s="190"/>
    </row>
    <row r="121155" spans="26:27">
      <c r="Z121155" s="190"/>
      <c r="AA121155" s="190"/>
    </row>
    <row r="121156" spans="26:27">
      <c r="Z121156" s="190"/>
      <c r="AA121156" s="190"/>
    </row>
    <row r="121157" spans="26:27">
      <c r="Z121157" s="190"/>
      <c r="AA121157" s="190"/>
    </row>
    <row r="121158" spans="26:27">
      <c r="Z121158" s="190"/>
      <c r="AA121158" s="190"/>
    </row>
    <row r="121159" spans="26:27">
      <c r="Z121159" s="190"/>
      <c r="AA121159" s="190"/>
    </row>
    <row r="121160" spans="26:27">
      <c r="Z121160" s="190"/>
      <c r="AA121160" s="190"/>
    </row>
    <row r="121161" spans="26:27">
      <c r="Z121161" s="190"/>
      <c r="AA121161" s="190"/>
    </row>
    <row r="121162" spans="26:27">
      <c r="Z121162" s="190"/>
      <c r="AA121162" s="190"/>
    </row>
    <row r="121163" spans="26:27">
      <c r="Z121163" s="190"/>
      <c r="AA121163" s="190"/>
    </row>
    <row r="121164" spans="26:27">
      <c r="Z121164" s="190"/>
      <c r="AA121164" s="190"/>
    </row>
    <row r="121165" spans="26:27">
      <c r="Z121165" s="190"/>
      <c r="AA121165" s="190"/>
    </row>
    <row r="121166" spans="26:27">
      <c r="Z121166" s="190"/>
      <c r="AA121166" s="190"/>
    </row>
    <row r="121167" spans="26:27">
      <c r="Z121167" s="190"/>
      <c r="AA121167" s="190"/>
    </row>
    <row r="121168" spans="26:27">
      <c r="Z121168" s="190"/>
      <c r="AA121168" s="190"/>
    </row>
    <row r="121169" spans="26:27">
      <c r="Z121169" s="190"/>
      <c r="AA121169" s="190"/>
    </row>
    <row r="121170" spans="26:27">
      <c r="Z121170" s="190"/>
      <c r="AA121170" s="190"/>
    </row>
    <row r="121171" spans="26:27">
      <c r="Z121171" s="190"/>
      <c r="AA121171" s="190"/>
    </row>
    <row r="121172" spans="26:27">
      <c r="Z121172" s="190"/>
      <c r="AA121172" s="190"/>
    </row>
    <row r="121173" spans="26:27">
      <c r="Z121173" s="190"/>
      <c r="AA121173" s="190"/>
    </row>
    <row r="121174" spans="26:27">
      <c r="Z121174" s="190"/>
      <c r="AA121174" s="190"/>
    </row>
    <row r="121175" spans="26:27">
      <c r="Z121175" s="190"/>
      <c r="AA121175" s="190"/>
    </row>
    <row r="121176" spans="26:27">
      <c r="Z121176" s="190"/>
      <c r="AA121176" s="190"/>
    </row>
    <row r="121177" spans="26:27">
      <c r="Z121177" s="190"/>
      <c r="AA121177" s="190"/>
    </row>
    <row r="121178" spans="26:27">
      <c r="Z121178" s="190"/>
      <c r="AA121178" s="190"/>
    </row>
    <row r="121179" spans="26:27">
      <c r="Z121179" s="190"/>
      <c r="AA121179" s="190"/>
    </row>
    <row r="121180" spans="26:27">
      <c r="Z121180" s="190"/>
      <c r="AA121180" s="190"/>
    </row>
    <row r="121181" spans="26:27">
      <c r="Z121181" s="190"/>
      <c r="AA121181" s="190"/>
    </row>
    <row r="121182" spans="26:27">
      <c r="Z121182" s="190"/>
      <c r="AA121182" s="190"/>
    </row>
    <row r="121183" spans="26:27">
      <c r="Z121183" s="190"/>
      <c r="AA121183" s="190"/>
    </row>
    <row r="121184" spans="26:27">
      <c r="Z121184" s="190"/>
      <c r="AA121184" s="190"/>
    </row>
    <row r="121185" spans="26:27">
      <c r="Z121185" s="190"/>
      <c r="AA121185" s="190"/>
    </row>
    <row r="121186" spans="26:27">
      <c r="Z121186" s="190"/>
      <c r="AA121186" s="190"/>
    </row>
    <row r="121187" spans="26:27">
      <c r="Z121187" s="190"/>
      <c r="AA121187" s="190"/>
    </row>
    <row r="121188" spans="26:27">
      <c r="Z121188" s="190"/>
      <c r="AA121188" s="190"/>
    </row>
    <row r="121189" spans="26:27">
      <c r="Z121189" s="190"/>
      <c r="AA121189" s="190"/>
    </row>
    <row r="121190" spans="26:27">
      <c r="Z121190" s="190"/>
      <c r="AA121190" s="190"/>
    </row>
    <row r="121191" spans="26:27">
      <c r="Z121191" s="190"/>
      <c r="AA121191" s="190"/>
    </row>
    <row r="121192" spans="26:27">
      <c r="Z121192" s="190"/>
      <c r="AA121192" s="190"/>
    </row>
    <row r="121193" spans="26:27">
      <c r="Z121193" s="190"/>
      <c r="AA121193" s="190"/>
    </row>
    <row r="121194" spans="26:27">
      <c r="Z121194" s="190"/>
      <c r="AA121194" s="190"/>
    </row>
    <row r="121195" spans="26:27">
      <c r="Z121195" s="190"/>
      <c r="AA121195" s="190"/>
    </row>
    <row r="121196" spans="26:27">
      <c r="Z121196" s="190"/>
      <c r="AA121196" s="190"/>
    </row>
    <row r="121197" spans="26:27">
      <c r="Z121197" s="190"/>
      <c r="AA121197" s="190"/>
    </row>
    <row r="121198" spans="26:27">
      <c r="Z121198" s="190"/>
      <c r="AA121198" s="190"/>
    </row>
    <row r="121199" spans="26:27">
      <c r="Z121199" s="190"/>
      <c r="AA121199" s="190"/>
    </row>
    <row r="121200" spans="26:27">
      <c r="Z121200" s="190"/>
      <c r="AA121200" s="190"/>
    </row>
    <row r="121201" spans="26:27">
      <c r="Z121201" s="190"/>
      <c r="AA121201" s="190"/>
    </row>
    <row r="121202" spans="26:27">
      <c r="Z121202" s="190"/>
      <c r="AA121202" s="190"/>
    </row>
    <row r="121203" spans="26:27">
      <c r="Z121203" s="190"/>
      <c r="AA121203" s="190"/>
    </row>
    <row r="121204" spans="26:27">
      <c r="Z121204" s="190"/>
      <c r="AA121204" s="190"/>
    </row>
    <row r="121205" spans="26:27">
      <c r="Z121205" s="190"/>
      <c r="AA121205" s="190"/>
    </row>
    <row r="121206" spans="26:27">
      <c r="Z121206" s="190"/>
      <c r="AA121206" s="190"/>
    </row>
    <row r="121207" spans="26:27">
      <c r="Z121207" s="190"/>
      <c r="AA121207" s="190"/>
    </row>
    <row r="121208" spans="26:27">
      <c r="Z121208" s="190"/>
      <c r="AA121208" s="190"/>
    </row>
    <row r="121209" spans="26:27">
      <c r="Z121209" s="190"/>
      <c r="AA121209" s="190"/>
    </row>
    <row r="121210" spans="26:27">
      <c r="Z121210" s="190"/>
      <c r="AA121210" s="190"/>
    </row>
    <row r="121211" spans="26:27">
      <c r="Z121211" s="190"/>
      <c r="AA121211" s="190"/>
    </row>
    <row r="121212" spans="26:27">
      <c r="Z121212" s="190"/>
      <c r="AA121212" s="190"/>
    </row>
    <row r="121213" spans="26:27">
      <c r="Z121213" s="190"/>
      <c r="AA121213" s="190"/>
    </row>
    <row r="121214" spans="26:27">
      <c r="Z121214" s="190"/>
      <c r="AA121214" s="190"/>
    </row>
    <row r="121215" spans="26:27">
      <c r="Z121215" s="190"/>
      <c r="AA121215" s="190"/>
    </row>
    <row r="121216" spans="26:27">
      <c r="Z121216" s="190"/>
      <c r="AA121216" s="190"/>
    </row>
    <row r="121217" spans="26:27">
      <c r="Z121217" s="190"/>
      <c r="AA121217" s="190"/>
    </row>
    <row r="121218" spans="26:27">
      <c r="Z121218" s="190"/>
      <c r="AA121218" s="190"/>
    </row>
    <row r="121219" spans="26:27">
      <c r="Z121219" s="190"/>
      <c r="AA121219" s="190"/>
    </row>
    <row r="121220" spans="26:27">
      <c r="Z121220" s="190"/>
      <c r="AA121220" s="190"/>
    </row>
    <row r="121221" spans="26:27">
      <c r="Z121221" s="190"/>
      <c r="AA121221" s="190"/>
    </row>
    <row r="121222" spans="26:27">
      <c r="Z121222" s="190"/>
      <c r="AA121222" s="190"/>
    </row>
    <row r="121223" spans="26:27">
      <c r="Z121223" s="190"/>
      <c r="AA121223" s="190"/>
    </row>
    <row r="121224" spans="26:27">
      <c r="Z121224" s="190"/>
      <c r="AA121224" s="190"/>
    </row>
    <row r="121225" spans="26:27">
      <c r="Z121225" s="190"/>
      <c r="AA121225" s="190"/>
    </row>
    <row r="121226" spans="26:27">
      <c r="Z121226" s="190"/>
      <c r="AA121226" s="190"/>
    </row>
    <row r="121227" spans="26:27">
      <c r="Z121227" s="190"/>
      <c r="AA121227" s="190"/>
    </row>
    <row r="121228" spans="26:27">
      <c r="Z121228" s="190"/>
      <c r="AA121228" s="190"/>
    </row>
    <row r="121229" spans="26:27">
      <c r="Z121229" s="190"/>
      <c r="AA121229" s="190"/>
    </row>
    <row r="121230" spans="26:27">
      <c r="Z121230" s="190"/>
      <c r="AA121230" s="190"/>
    </row>
    <row r="121231" spans="26:27">
      <c r="Z121231" s="190"/>
      <c r="AA121231" s="190"/>
    </row>
    <row r="121232" spans="26:27">
      <c r="Z121232" s="190"/>
      <c r="AA121232" s="190"/>
    </row>
    <row r="121233" spans="26:27">
      <c r="Z121233" s="190"/>
      <c r="AA121233" s="190"/>
    </row>
    <row r="121234" spans="26:27">
      <c r="Z121234" s="190"/>
      <c r="AA121234" s="190"/>
    </row>
    <row r="121235" spans="26:27">
      <c r="Z121235" s="190"/>
      <c r="AA121235" s="190"/>
    </row>
    <row r="121236" spans="26:27">
      <c r="Z121236" s="190"/>
      <c r="AA121236" s="190"/>
    </row>
    <row r="121237" spans="26:27">
      <c r="Z121237" s="190"/>
      <c r="AA121237" s="190"/>
    </row>
    <row r="121238" spans="26:27">
      <c r="Z121238" s="190"/>
      <c r="AA121238" s="190"/>
    </row>
    <row r="121239" spans="26:27">
      <c r="Z121239" s="190"/>
      <c r="AA121239" s="190"/>
    </row>
    <row r="121240" spans="26:27">
      <c r="Z121240" s="190"/>
      <c r="AA121240" s="190"/>
    </row>
    <row r="121241" spans="26:27">
      <c r="Z121241" s="190"/>
      <c r="AA121241" s="190"/>
    </row>
    <row r="121242" spans="26:27">
      <c r="Z121242" s="190"/>
      <c r="AA121242" s="190"/>
    </row>
    <row r="121243" spans="26:27">
      <c r="Z121243" s="190"/>
      <c r="AA121243" s="190"/>
    </row>
    <row r="121244" spans="26:27">
      <c r="Z121244" s="190"/>
      <c r="AA121244" s="190"/>
    </row>
    <row r="121245" spans="26:27">
      <c r="Z121245" s="190"/>
      <c r="AA121245" s="190"/>
    </row>
    <row r="121246" spans="26:27">
      <c r="Z121246" s="190"/>
      <c r="AA121246" s="190"/>
    </row>
    <row r="121247" spans="26:27">
      <c r="Z121247" s="190"/>
      <c r="AA121247" s="190"/>
    </row>
    <row r="121248" spans="26:27">
      <c r="Z121248" s="190"/>
      <c r="AA121248" s="190"/>
    </row>
    <row r="121249" spans="26:27">
      <c r="Z121249" s="190"/>
      <c r="AA121249" s="190"/>
    </row>
    <row r="121250" spans="26:27">
      <c r="Z121250" s="190"/>
      <c r="AA121250" s="190"/>
    </row>
    <row r="121251" spans="26:27">
      <c r="Z121251" s="190"/>
      <c r="AA121251" s="190"/>
    </row>
    <row r="121252" spans="26:27">
      <c r="Z121252" s="190"/>
      <c r="AA121252" s="190"/>
    </row>
    <row r="121253" spans="26:27">
      <c r="Z121253" s="190"/>
      <c r="AA121253" s="190"/>
    </row>
    <row r="121254" spans="26:27">
      <c r="Z121254" s="190"/>
      <c r="AA121254" s="190"/>
    </row>
    <row r="121255" spans="26:27">
      <c r="Z121255" s="190"/>
      <c r="AA121255" s="190"/>
    </row>
    <row r="121256" spans="26:27">
      <c r="Z121256" s="190"/>
      <c r="AA121256" s="190"/>
    </row>
    <row r="121257" spans="26:27">
      <c r="Z121257" s="190"/>
      <c r="AA121257" s="190"/>
    </row>
    <row r="121258" spans="26:27">
      <c r="Z121258" s="190"/>
      <c r="AA121258" s="190"/>
    </row>
    <row r="121259" spans="26:27">
      <c r="Z121259" s="190"/>
      <c r="AA121259" s="190"/>
    </row>
    <row r="121260" spans="26:27">
      <c r="Z121260" s="190"/>
      <c r="AA121260" s="190"/>
    </row>
    <row r="121261" spans="26:27">
      <c r="Z121261" s="190"/>
      <c r="AA121261" s="190"/>
    </row>
    <row r="121262" spans="26:27">
      <c r="Z121262" s="190"/>
      <c r="AA121262" s="190"/>
    </row>
    <row r="121263" spans="26:27">
      <c r="Z121263" s="190"/>
      <c r="AA121263" s="190"/>
    </row>
    <row r="121264" spans="26:27">
      <c r="Z121264" s="190"/>
      <c r="AA121264" s="190"/>
    </row>
    <row r="121265" spans="26:27">
      <c r="Z121265" s="190"/>
      <c r="AA121265" s="190"/>
    </row>
    <row r="121266" spans="26:27">
      <c r="Z121266" s="190"/>
      <c r="AA121266" s="190"/>
    </row>
    <row r="121267" spans="26:27">
      <c r="Z121267" s="190"/>
      <c r="AA121267" s="190"/>
    </row>
    <row r="121268" spans="26:27">
      <c r="Z121268" s="190"/>
      <c r="AA121268" s="190"/>
    </row>
    <row r="121269" spans="26:27">
      <c r="Z121269" s="190"/>
      <c r="AA121269" s="190"/>
    </row>
    <row r="121270" spans="26:27">
      <c r="Z121270" s="190"/>
      <c r="AA121270" s="190"/>
    </row>
    <row r="121271" spans="26:27">
      <c r="Z121271" s="190"/>
      <c r="AA121271" s="190"/>
    </row>
    <row r="121272" spans="26:27">
      <c r="Z121272" s="190"/>
      <c r="AA121272" s="190"/>
    </row>
    <row r="121273" spans="26:27">
      <c r="Z121273" s="190"/>
      <c r="AA121273" s="190"/>
    </row>
    <row r="121274" spans="26:27">
      <c r="Z121274" s="190"/>
      <c r="AA121274" s="190"/>
    </row>
    <row r="121275" spans="26:27">
      <c r="Z121275" s="190"/>
      <c r="AA121275" s="190"/>
    </row>
    <row r="121276" spans="26:27">
      <c r="Z121276" s="190"/>
      <c r="AA121276" s="190"/>
    </row>
    <row r="121277" spans="26:27">
      <c r="Z121277" s="190"/>
      <c r="AA121277" s="190"/>
    </row>
    <row r="121278" spans="26:27">
      <c r="Z121278" s="190"/>
      <c r="AA121278" s="190"/>
    </row>
    <row r="121279" spans="26:27">
      <c r="Z121279" s="190"/>
      <c r="AA121279" s="190"/>
    </row>
    <row r="121280" spans="26:27">
      <c r="Z121280" s="190"/>
      <c r="AA121280" s="190"/>
    </row>
    <row r="121281" spans="26:27">
      <c r="Z121281" s="190"/>
      <c r="AA121281" s="190"/>
    </row>
    <row r="121282" spans="26:27">
      <c r="Z121282" s="190"/>
      <c r="AA121282" s="190"/>
    </row>
    <row r="121283" spans="26:27">
      <c r="Z121283" s="190"/>
      <c r="AA121283" s="190"/>
    </row>
    <row r="121284" spans="26:27">
      <c r="Z121284" s="190"/>
      <c r="AA121284" s="190"/>
    </row>
    <row r="121285" spans="26:27">
      <c r="Z121285" s="190"/>
      <c r="AA121285" s="190"/>
    </row>
    <row r="121286" spans="26:27">
      <c r="Z121286" s="190"/>
      <c r="AA121286" s="190"/>
    </row>
    <row r="121287" spans="26:27">
      <c r="Z121287" s="190"/>
      <c r="AA121287" s="190"/>
    </row>
    <row r="121288" spans="26:27">
      <c r="Z121288" s="190"/>
      <c r="AA121288" s="190"/>
    </row>
    <row r="121289" spans="26:27">
      <c r="Z121289" s="190"/>
      <c r="AA121289" s="190"/>
    </row>
    <row r="121290" spans="26:27">
      <c r="Z121290" s="190"/>
      <c r="AA121290" s="190"/>
    </row>
    <row r="121291" spans="26:27">
      <c r="Z121291" s="190"/>
      <c r="AA121291" s="190"/>
    </row>
    <row r="121292" spans="26:27">
      <c r="Z121292" s="190"/>
      <c r="AA121292" s="190"/>
    </row>
    <row r="121293" spans="26:27">
      <c r="Z121293" s="190"/>
      <c r="AA121293" s="190"/>
    </row>
    <row r="121294" spans="26:27">
      <c r="Z121294" s="190"/>
      <c r="AA121294" s="190"/>
    </row>
    <row r="121295" spans="26:27">
      <c r="Z121295" s="190"/>
      <c r="AA121295" s="190"/>
    </row>
    <row r="121296" spans="26:27">
      <c r="Z121296" s="190"/>
      <c r="AA121296" s="190"/>
    </row>
    <row r="121297" spans="26:27">
      <c r="Z121297" s="190"/>
      <c r="AA121297" s="190"/>
    </row>
    <row r="121298" spans="26:27">
      <c r="Z121298" s="190"/>
      <c r="AA121298" s="190"/>
    </row>
    <row r="121299" spans="26:27">
      <c r="Z121299" s="190"/>
      <c r="AA121299" s="190"/>
    </row>
    <row r="121300" spans="26:27">
      <c r="Z121300" s="190"/>
      <c r="AA121300" s="190"/>
    </row>
    <row r="121301" spans="26:27">
      <c r="Z121301" s="190"/>
      <c r="AA121301" s="190"/>
    </row>
    <row r="121302" spans="26:27">
      <c r="Z121302" s="190"/>
      <c r="AA121302" s="190"/>
    </row>
    <row r="121303" spans="26:27">
      <c r="Z121303" s="190"/>
      <c r="AA121303" s="190"/>
    </row>
    <row r="121304" spans="26:27">
      <c r="Z121304" s="190"/>
      <c r="AA121304" s="190"/>
    </row>
    <row r="121305" spans="26:27">
      <c r="Z121305" s="190"/>
      <c r="AA121305" s="190"/>
    </row>
    <row r="121306" spans="26:27">
      <c r="Z121306" s="190"/>
      <c r="AA121306" s="190"/>
    </row>
    <row r="121307" spans="26:27">
      <c r="Z121307" s="190"/>
      <c r="AA121307" s="190"/>
    </row>
    <row r="121308" spans="26:27">
      <c r="Z121308" s="190"/>
      <c r="AA121308" s="190"/>
    </row>
    <row r="121309" spans="26:27">
      <c r="Z121309" s="190"/>
      <c r="AA121309" s="190"/>
    </row>
    <row r="121310" spans="26:27">
      <c r="Z121310" s="190"/>
      <c r="AA121310" s="190"/>
    </row>
    <row r="121311" spans="26:27">
      <c r="Z121311" s="190"/>
      <c r="AA121311" s="190"/>
    </row>
    <row r="121312" spans="26:27">
      <c r="Z121312" s="190"/>
      <c r="AA121312" s="190"/>
    </row>
    <row r="121313" spans="26:27">
      <c r="Z121313" s="190"/>
      <c r="AA121313" s="190"/>
    </row>
    <row r="121314" spans="26:27">
      <c r="Z121314" s="190"/>
      <c r="AA121314" s="190"/>
    </row>
    <row r="121315" spans="26:27">
      <c r="Z121315" s="190"/>
      <c r="AA121315" s="190"/>
    </row>
    <row r="121316" spans="26:27">
      <c r="Z121316" s="190"/>
      <c r="AA121316" s="190"/>
    </row>
    <row r="121317" spans="26:27">
      <c r="Z121317" s="190"/>
      <c r="AA121317" s="190"/>
    </row>
    <row r="121318" spans="26:27">
      <c r="Z121318" s="190"/>
      <c r="AA121318" s="190"/>
    </row>
    <row r="121319" spans="26:27">
      <c r="Z121319" s="190"/>
      <c r="AA121319" s="190"/>
    </row>
    <row r="121320" spans="26:27">
      <c r="Z121320" s="190"/>
      <c r="AA121320" s="190"/>
    </row>
    <row r="121321" spans="26:27">
      <c r="Z121321" s="190"/>
      <c r="AA121321" s="190"/>
    </row>
    <row r="121322" spans="26:27">
      <c r="Z121322" s="190"/>
      <c r="AA121322" s="190"/>
    </row>
    <row r="121323" spans="26:27">
      <c r="Z121323" s="190"/>
      <c r="AA121323" s="190"/>
    </row>
    <row r="121324" spans="26:27">
      <c r="Z121324" s="190"/>
      <c r="AA121324" s="190"/>
    </row>
    <row r="121325" spans="26:27">
      <c r="Z121325" s="190"/>
      <c r="AA121325" s="190"/>
    </row>
    <row r="121326" spans="26:27">
      <c r="Z121326" s="190"/>
      <c r="AA121326" s="190"/>
    </row>
    <row r="121327" spans="26:27">
      <c r="Z121327" s="190"/>
      <c r="AA121327" s="190"/>
    </row>
    <row r="121328" spans="26:27">
      <c r="Z121328" s="190"/>
      <c r="AA121328" s="190"/>
    </row>
    <row r="121329" spans="26:27">
      <c r="Z121329" s="190"/>
      <c r="AA121329" s="190"/>
    </row>
    <row r="121330" spans="26:27">
      <c r="Z121330" s="190"/>
      <c r="AA121330" s="190"/>
    </row>
    <row r="121331" spans="26:27">
      <c r="Z121331" s="190"/>
      <c r="AA121331" s="190"/>
    </row>
    <row r="121332" spans="26:27">
      <c r="Z121332" s="190"/>
      <c r="AA121332" s="190"/>
    </row>
    <row r="121333" spans="26:27">
      <c r="Z121333" s="190"/>
      <c r="AA121333" s="190"/>
    </row>
    <row r="121334" spans="26:27">
      <c r="Z121334" s="190"/>
      <c r="AA121334" s="190"/>
    </row>
    <row r="121335" spans="26:27">
      <c r="Z121335" s="190"/>
      <c r="AA121335" s="190"/>
    </row>
    <row r="121336" spans="26:27">
      <c r="Z121336" s="190"/>
      <c r="AA121336" s="190"/>
    </row>
    <row r="121337" spans="26:27">
      <c r="Z121337" s="190"/>
      <c r="AA121337" s="190"/>
    </row>
    <row r="121338" spans="26:27">
      <c r="Z121338" s="190"/>
      <c r="AA121338" s="190"/>
    </row>
    <row r="121339" spans="26:27">
      <c r="Z121339" s="190"/>
      <c r="AA121339" s="190"/>
    </row>
    <row r="121340" spans="26:27">
      <c r="Z121340" s="190"/>
      <c r="AA121340" s="190"/>
    </row>
    <row r="121341" spans="26:27">
      <c r="Z121341" s="190"/>
      <c r="AA121341" s="190"/>
    </row>
    <row r="121342" spans="26:27">
      <c r="Z121342" s="190"/>
      <c r="AA121342" s="190"/>
    </row>
    <row r="121343" spans="26:27">
      <c r="Z121343" s="190"/>
      <c r="AA121343" s="190"/>
    </row>
    <row r="121344" spans="26:27">
      <c r="Z121344" s="190"/>
      <c r="AA121344" s="190"/>
    </row>
    <row r="121345" spans="26:27">
      <c r="Z121345" s="190"/>
      <c r="AA121345" s="190"/>
    </row>
    <row r="121346" spans="26:27">
      <c r="Z121346" s="190"/>
      <c r="AA121346" s="190"/>
    </row>
    <row r="121347" spans="26:27">
      <c r="Z121347" s="190"/>
      <c r="AA121347" s="190"/>
    </row>
    <row r="121348" spans="26:27">
      <c r="Z121348" s="190"/>
      <c r="AA121348" s="190"/>
    </row>
    <row r="121349" spans="26:27">
      <c r="Z121349" s="190"/>
      <c r="AA121349" s="190"/>
    </row>
    <row r="121350" spans="26:27">
      <c r="Z121350" s="190"/>
      <c r="AA121350" s="190"/>
    </row>
    <row r="121351" spans="26:27">
      <c r="Z121351" s="190"/>
      <c r="AA121351" s="190"/>
    </row>
    <row r="121352" spans="26:27">
      <c r="Z121352" s="190"/>
      <c r="AA121352" s="190"/>
    </row>
    <row r="121353" spans="26:27">
      <c r="Z121353" s="190"/>
      <c r="AA121353" s="190"/>
    </row>
    <row r="121354" spans="26:27">
      <c r="Z121354" s="190"/>
      <c r="AA121354" s="190"/>
    </row>
    <row r="121355" spans="26:27">
      <c r="Z121355" s="190"/>
      <c r="AA121355" s="190"/>
    </row>
    <row r="121356" spans="26:27">
      <c r="Z121356" s="190"/>
      <c r="AA121356" s="190"/>
    </row>
    <row r="121357" spans="26:27">
      <c r="Z121357" s="190"/>
      <c r="AA121357" s="190"/>
    </row>
    <row r="121358" spans="26:27">
      <c r="Z121358" s="190"/>
      <c r="AA121358" s="190"/>
    </row>
    <row r="121359" spans="26:27">
      <c r="Z121359" s="190"/>
      <c r="AA121359" s="190"/>
    </row>
    <row r="121360" spans="26:27">
      <c r="Z121360" s="190"/>
      <c r="AA121360" s="190"/>
    </row>
    <row r="121361" spans="26:27">
      <c r="Z121361" s="190"/>
      <c r="AA121361" s="190"/>
    </row>
    <row r="121362" spans="26:27">
      <c r="Z121362" s="190"/>
      <c r="AA121362" s="190"/>
    </row>
    <row r="121363" spans="26:27">
      <c r="Z121363" s="190"/>
      <c r="AA121363" s="190"/>
    </row>
    <row r="121364" spans="26:27">
      <c r="Z121364" s="190"/>
      <c r="AA121364" s="190"/>
    </row>
    <row r="121365" spans="26:27">
      <c r="Z121365" s="190"/>
      <c r="AA121365" s="190"/>
    </row>
    <row r="121366" spans="26:27">
      <c r="Z121366" s="190"/>
      <c r="AA121366" s="190"/>
    </row>
    <row r="121367" spans="26:27">
      <c r="Z121367" s="190"/>
      <c r="AA121367" s="190"/>
    </row>
    <row r="121368" spans="26:27">
      <c r="Z121368" s="190"/>
      <c r="AA121368" s="190"/>
    </row>
    <row r="121369" spans="26:27">
      <c r="Z121369" s="190"/>
      <c r="AA121369" s="190"/>
    </row>
    <row r="121370" spans="26:27">
      <c r="Z121370" s="190"/>
      <c r="AA121370" s="190"/>
    </row>
    <row r="121371" spans="26:27">
      <c r="Z121371" s="190"/>
      <c r="AA121371" s="190"/>
    </row>
    <row r="121372" spans="26:27">
      <c r="Z121372" s="190"/>
      <c r="AA121372" s="190"/>
    </row>
    <row r="121373" spans="26:27">
      <c r="Z121373" s="190"/>
      <c r="AA121373" s="190"/>
    </row>
    <row r="121374" spans="26:27">
      <c r="Z121374" s="190"/>
      <c r="AA121374" s="190"/>
    </row>
    <row r="121375" spans="26:27">
      <c r="Z121375" s="190"/>
      <c r="AA121375" s="190"/>
    </row>
    <row r="121376" spans="26:27">
      <c r="Z121376" s="190"/>
      <c r="AA121376" s="190"/>
    </row>
    <row r="121377" spans="26:27">
      <c r="Z121377" s="190"/>
      <c r="AA121377" s="190"/>
    </row>
    <row r="121378" spans="26:27">
      <c r="Z121378" s="190"/>
      <c r="AA121378" s="190"/>
    </row>
    <row r="121379" spans="26:27">
      <c r="Z121379" s="190"/>
      <c r="AA121379" s="190"/>
    </row>
    <row r="121380" spans="26:27">
      <c r="Z121380" s="190"/>
      <c r="AA121380" s="190"/>
    </row>
    <row r="121381" spans="26:27">
      <c r="Z121381" s="190"/>
      <c r="AA121381" s="190"/>
    </row>
    <row r="121382" spans="26:27">
      <c r="Z121382" s="190"/>
      <c r="AA121382" s="190"/>
    </row>
    <row r="121383" spans="26:27">
      <c r="Z121383" s="190"/>
      <c r="AA121383" s="190"/>
    </row>
    <row r="121384" spans="26:27">
      <c r="Z121384" s="190"/>
      <c r="AA121384" s="190"/>
    </row>
    <row r="121385" spans="26:27">
      <c r="Z121385" s="190"/>
      <c r="AA121385" s="190"/>
    </row>
    <row r="121386" spans="26:27">
      <c r="Z121386" s="190"/>
      <c r="AA121386" s="190"/>
    </row>
    <row r="121387" spans="26:27">
      <c r="Z121387" s="190"/>
      <c r="AA121387" s="190"/>
    </row>
    <row r="121388" spans="26:27">
      <c r="Z121388" s="190"/>
      <c r="AA121388" s="190"/>
    </row>
    <row r="121389" spans="26:27">
      <c r="Z121389" s="190"/>
      <c r="AA121389" s="190"/>
    </row>
    <row r="121390" spans="26:27">
      <c r="Z121390" s="190"/>
      <c r="AA121390" s="190"/>
    </row>
    <row r="121391" spans="26:27">
      <c r="Z121391" s="190"/>
      <c r="AA121391" s="190"/>
    </row>
    <row r="121392" spans="26:27">
      <c r="Z121392" s="190"/>
      <c r="AA121392" s="190"/>
    </row>
    <row r="121393" spans="26:27">
      <c r="Z121393" s="190"/>
      <c r="AA121393" s="190"/>
    </row>
    <row r="121394" spans="26:27">
      <c r="Z121394" s="190"/>
      <c r="AA121394" s="190"/>
    </row>
    <row r="121395" spans="26:27">
      <c r="Z121395" s="190"/>
      <c r="AA121395" s="190"/>
    </row>
    <row r="121396" spans="26:27">
      <c r="Z121396" s="190"/>
      <c r="AA121396" s="190"/>
    </row>
    <row r="121397" spans="26:27">
      <c r="Z121397" s="190"/>
      <c r="AA121397" s="190"/>
    </row>
    <row r="121398" spans="26:27">
      <c r="Z121398" s="190"/>
      <c r="AA121398" s="190"/>
    </row>
    <row r="121399" spans="26:27">
      <c r="Z121399" s="190"/>
      <c r="AA121399" s="190"/>
    </row>
    <row r="121400" spans="26:27">
      <c r="Z121400" s="190"/>
      <c r="AA121400" s="190"/>
    </row>
    <row r="121401" spans="26:27">
      <c r="Z121401" s="190"/>
      <c r="AA121401" s="190"/>
    </row>
    <row r="121402" spans="26:27">
      <c r="Z121402" s="190"/>
      <c r="AA121402" s="190"/>
    </row>
    <row r="121403" spans="26:27">
      <c r="Z121403" s="190"/>
      <c r="AA121403" s="190"/>
    </row>
    <row r="121404" spans="26:27">
      <c r="Z121404" s="190"/>
      <c r="AA121404" s="190"/>
    </row>
    <row r="121405" spans="26:27">
      <c r="Z121405" s="190"/>
      <c r="AA121405" s="190"/>
    </row>
    <row r="121406" spans="26:27">
      <c r="Z121406" s="190"/>
      <c r="AA121406" s="190"/>
    </row>
    <row r="121407" spans="26:27">
      <c r="Z121407" s="190"/>
      <c r="AA121407" s="190"/>
    </row>
    <row r="121408" spans="26:27">
      <c r="Z121408" s="190"/>
      <c r="AA121408" s="190"/>
    </row>
    <row r="121409" spans="26:27">
      <c r="Z121409" s="190"/>
      <c r="AA121409" s="190"/>
    </row>
    <row r="121410" spans="26:27">
      <c r="Z121410" s="190"/>
      <c r="AA121410" s="190"/>
    </row>
    <row r="121411" spans="26:27">
      <c r="Z121411" s="190"/>
      <c r="AA121411" s="190"/>
    </row>
    <row r="121412" spans="26:27">
      <c r="Z121412" s="190"/>
      <c r="AA121412" s="190"/>
    </row>
    <row r="121413" spans="26:27">
      <c r="Z121413" s="190"/>
      <c r="AA121413" s="190"/>
    </row>
    <row r="121414" spans="26:27">
      <c r="Z121414" s="190"/>
      <c r="AA121414" s="190"/>
    </row>
    <row r="121415" spans="26:27">
      <c r="Z121415" s="190"/>
      <c r="AA121415" s="190"/>
    </row>
    <row r="121416" spans="26:27">
      <c r="Z121416" s="190"/>
      <c r="AA121416" s="190"/>
    </row>
    <row r="121417" spans="26:27">
      <c r="Z121417" s="190"/>
      <c r="AA121417" s="190"/>
    </row>
    <row r="121418" spans="26:27">
      <c r="Z121418" s="190"/>
      <c r="AA121418" s="190"/>
    </row>
    <row r="121419" spans="26:27">
      <c r="Z121419" s="190"/>
      <c r="AA121419" s="190"/>
    </row>
    <row r="121420" spans="26:27">
      <c r="Z121420" s="190"/>
      <c r="AA121420" s="190"/>
    </row>
    <row r="121421" spans="26:27">
      <c r="Z121421" s="190"/>
      <c r="AA121421" s="190"/>
    </row>
    <row r="121422" spans="26:27">
      <c r="Z121422" s="190"/>
      <c r="AA121422" s="190"/>
    </row>
    <row r="121423" spans="26:27">
      <c r="Z121423" s="190"/>
      <c r="AA121423" s="190"/>
    </row>
    <row r="121424" spans="26:27">
      <c r="Z121424" s="190"/>
      <c r="AA121424" s="190"/>
    </row>
    <row r="121425" spans="26:27">
      <c r="Z121425" s="190"/>
      <c r="AA121425" s="190"/>
    </row>
    <row r="121426" spans="26:27">
      <c r="Z121426" s="190"/>
      <c r="AA121426" s="190"/>
    </row>
    <row r="121427" spans="26:27">
      <c r="Z121427" s="190"/>
      <c r="AA121427" s="190"/>
    </row>
    <row r="121428" spans="26:27">
      <c r="Z121428" s="190"/>
      <c r="AA121428" s="190"/>
    </row>
    <row r="121429" spans="26:27">
      <c r="Z121429" s="190"/>
      <c r="AA121429" s="190"/>
    </row>
    <row r="121430" spans="26:27">
      <c r="Z121430" s="190"/>
      <c r="AA121430" s="190"/>
    </row>
    <row r="121431" spans="26:27">
      <c r="Z121431" s="190"/>
      <c r="AA121431" s="190"/>
    </row>
    <row r="121432" spans="26:27">
      <c r="Z121432" s="190"/>
      <c r="AA121432" s="190"/>
    </row>
    <row r="121433" spans="26:27">
      <c r="Z121433" s="190"/>
      <c r="AA121433" s="190"/>
    </row>
    <row r="121434" spans="26:27">
      <c r="Z121434" s="190"/>
      <c r="AA121434" s="190"/>
    </row>
    <row r="121435" spans="26:27">
      <c r="Z121435" s="190"/>
      <c r="AA121435" s="190"/>
    </row>
    <row r="121436" spans="26:27">
      <c r="Z121436" s="190"/>
      <c r="AA121436" s="190"/>
    </row>
    <row r="121437" spans="26:27">
      <c r="Z121437" s="190"/>
      <c r="AA121437" s="190"/>
    </row>
    <row r="121438" spans="26:27">
      <c r="Z121438" s="190"/>
      <c r="AA121438" s="190"/>
    </row>
    <row r="121439" spans="26:27">
      <c r="Z121439" s="190"/>
      <c r="AA121439" s="190"/>
    </row>
    <row r="121440" spans="26:27">
      <c r="Z121440" s="190"/>
      <c r="AA121440" s="190"/>
    </row>
    <row r="121441" spans="26:27">
      <c r="Z121441" s="190"/>
      <c r="AA121441" s="190"/>
    </row>
    <row r="121442" spans="26:27">
      <c r="Z121442" s="190"/>
      <c r="AA121442" s="190"/>
    </row>
    <row r="121443" spans="26:27">
      <c r="Z121443" s="190"/>
      <c r="AA121443" s="190"/>
    </row>
    <row r="121444" spans="26:27">
      <c r="Z121444" s="190"/>
      <c r="AA121444" s="190"/>
    </row>
    <row r="121445" spans="26:27">
      <c r="Z121445" s="190"/>
      <c r="AA121445" s="190"/>
    </row>
    <row r="121446" spans="26:27">
      <c r="Z121446" s="190"/>
      <c r="AA121446" s="190"/>
    </row>
    <row r="121447" spans="26:27">
      <c r="Z121447" s="190"/>
      <c r="AA121447" s="190"/>
    </row>
    <row r="121448" spans="26:27">
      <c r="Z121448" s="190"/>
      <c r="AA121448" s="190"/>
    </row>
    <row r="121449" spans="26:27">
      <c r="Z121449" s="190"/>
      <c r="AA121449" s="190"/>
    </row>
    <row r="121450" spans="26:27">
      <c r="Z121450" s="190"/>
      <c r="AA121450" s="190"/>
    </row>
    <row r="121451" spans="26:27">
      <c r="Z121451" s="190"/>
      <c r="AA121451" s="190"/>
    </row>
    <row r="121452" spans="26:27">
      <c r="Z121452" s="190"/>
      <c r="AA121452" s="190"/>
    </row>
    <row r="121453" spans="26:27">
      <c r="Z121453" s="190"/>
      <c r="AA121453" s="190"/>
    </row>
    <row r="121454" spans="26:27">
      <c r="Z121454" s="190"/>
      <c r="AA121454" s="190"/>
    </row>
    <row r="121455" spans="26:27">
      <c r="Z121455" s="190"/>
      <c r="AA121455" s="190"/>
    </row>
    <row r="121456" spans="26:27">
      <c r="Z121456" s="190"/>
      <c r="AA121456" s="190"/>
    </row>
    <row r="121457" spans="26:27">
      <c r="Z121457" s="190"/>
      <c r="AA121457" s="190"/>
    </row>
    <row r="121458" spans="26:27">
      <c r="Z121458" s="190"/>
      <c r="AA121458" s="190"/>
    </row>
    <row r="121459" spans="26:27">
      <c r="Z121459" s="190"/>
      <c r="AA121459" s="190"/>
    </row>
    <row r="121460" spans="26:27">
      <c r="Z121460" s="190"/>
      <c r="AA121460" s="190"/>
    </row>
    <row r="121461" spans="26:27">
      <c r="Z121461" s="190"/>
      <c r="AA121461" s="190"/>
    </row>
    <row r="121462" spans="26:27">
      <c r="Z121462" s="190"/>
      <c r="AA121462" s="190"/>
    </row>
    <row r="121463" spans="26:27">
      <c r="Z121463" s="190"/>
      <c r="AA121463" s="190"/>
    </row>
    <row r="121464" spans="26:27">
      <c r="Z121464" s="190"/>
      <c r="AA121464" s="190"/>
    </row>
    <row r="121465" spans="26:27">
      <c r="Z121465" s="190"/>
      <c r="AA121465" s="190"/>
    </row>
    <row r="121466" spans="26:27">
      <c r="Z121466" s="190"/>
      <c r="AA121466" s="190"/>
    </row>
    <row r="121467" spans="26:27">
      <c r="Z121467" s="190"/>
      <c r="AA121467" s="190"/>
    </row>
    <row r="121468" spans="26:27">
      <c r="Z121468" s="190"/>
      <c r="AA121468" s="190"/>
    </row>
    <row r="121469" spans="26:27">
      <c r="Z121469" s="190"/>
      <c r="AA121469" s="190"/>
    </row>
    <row r="121470" spans="26:27">
      <c r="Z121470" s="190"/>
      <c r="AA121470" s="190"/>
    </row>
    <row r="121471" spans="26:27">
      <c r="Z121471" s="190"/>
      <c r="AA121471" s="190"/>
    </row>
    <row r="121472" spans="26:27">
      <c r="Z121472" s="190"/>
      <c r="AA121472" s="190"/>
    </row>
    <row r="121473" spans="26:27">
      <c r="Z121473" s="190"/>
      <c r="AA121473" s="190"/>
    </row>
    <row r="121474" spans="26:27">
      <c r="Z121474" s="190"/>
      <c r="AA121474" s="190"/>
    </row>
    <row r="121475" spans="26:27">
      <c r="Z121475" s="190"/>
      <c r="AA121475" s="190"/>
    </row>
    <row r="121476" spans="26:27">
      <c r="Z121476" s="190"/>
      <c r="AA121476" s="190"/>
    </row>
    <row r="121477" spans="26:27">
      <c r="Z121477" s="190"/>
      <c r="AA121477" s="190"/>
    </row>
    <row r="121478" spans="26:27">
      <c r="Z121478" s="190"/>
      <c r="AA121478" s="190"/>
    </row>
    <row r="121479" spans="26:27">
      <c r="Z121479" s="190"/>
      <c r="AA121479" s="190"/>
    </row>
    <row r="121480" spans="26:27">
      <c r="Z121480" s="190"/>
      <c r="AA121480" s="190"/>
    </row>
    <row r="121481" spans="26:27">
      <c r="Z121481" s="190"/>
      <c r="AA121481" s="190"/>
    </row>
    <row r="121482" spans="26:27">
      <c r="Z121482" s="190"/>
      <c r="AA121482" s="190"/>
    </row>
    <row r="121483" spans="26:27">
      <c r="Z121483" s="190"/>
      <c r="AA121483" s="190"/>
    </row>
    <row r="121484" spans="26:27">
      <c r="Z121484" s="190"/>
      <c r="AA121484" s="190"/>
    </row>
    <row r="121485" spans="26:27">
      <c r="Z121485" s="190"/>
      <c r="AA121485" s="190"/>
    </row>
    <row r="121486" spans="26:27">
      <c r="Z121486" s="190"/>
      <c r="AA121486" s="190"/>
    </row>
    <row r="121487" spans="26:27">
      <c r="Z121487" s="190"/>
      <c r="AA121487" s="190"/>
    </row>
    <row r="121488" spans="26:27">
      <c r="Z121488" s="190"/>
      <c r="AA121488" s="190"/>
    </row>
    <row r="121489" spans="26:27">
      <c r="Z121489" s="190"/>
      <c r="AA121489" s="190"/>
    </row>
    <row r="121490" spans="26:27">
      <c r="Z121490" s="190"/>
      <c r="AA121490" s="190"/>
    </row>
    <row r="121491" spans="26:27">
      <c r="Z121491" s="190"/>
      <c r="AA121491" s="190"/>
    </row>
    <row r="121492" spans="26:27">
      <c r="Z121492" s="190"/>
      <c r="AA121492" s="190"/>
    </row>
    <row r="121493" spans="26:27">
      <c r="Z121493" s="190"/>
      <c r="AA121493" s="190"/>
    </row>
    <row r="121494" spans="26:27">
      <c r="Z121494" s="190"/>
      <c r="AA121494" s="190"/>
    </row>
    <row r="121495" spans="26:27">
      <c r="Z121495" s="190"/>
      <c r="AA121495" s="190"/>
    </row>
    <row r="121496" spans="26:27">
      <c r="Z121496" s="190"/>
      <c r="AA121496" s="190"/>
    </row>
    <row r="121497" spans="26:27">
      <c r="Z121497" s="190"/>
      <c r="AA121497" s="190"/>
    </row>
    <row r="121498" spans="26:27">
      <c r="Z121498" s="190"/>
      <c r="AA121498" s="190"/>
    </row>
    <row r="121499" spans="26:27">
      <c r="Z121499" s="190"/>
      <c r="AA121499" s="190"/>
    </row>
    <row r="121500" spans="26:27">
      <c r="Z121500" s="190"/>
      <c r="AA121500" s="190"/>
    </row>
    <row r="121501" spans="26:27">
      <c r="Z121501" s="190"/>
      <c r="AA121501" s="190"/>
    </row>
    <row r="121502" spans="26:27">
      <c r="Z121502" s="190"/>
      <c r="AA121502" s="190"/>
    </row>
    <row r="121503" spans="26:27">
      <c r="Z121503" s="190"/>
      <c r="AA121503" s="190"/>
    </row>
    <row r="121504" spans="26:27">
      <c r="Z121504" s="190"/>
      <c r="AA121504" s="190"/>
    </row>
    <row r="121505" spans="26:27">
      <c r="Z121505" s="190"/>
      <c r="AA121505" s="190"/>
    </row>
    <row r="121506" spans="26:27">
      <c r="Z121506" s="190"/>
      <c r="AA121506" s="190"/>
    </row>
    <row r="121507" spans="26:27">
      <c r="Z121507" s="190"/>
      <c r="AA121507" s="190"/>
    </row>
    <row r="121508" spans="26:27">
      <c r="Z121508" s="190"/>
      <c r="AA121508" s="190"/>
    </row>
    <row r="121509" spans="26:27">
      <c r="Z121509" s="190"/>
      <c r="AA121509" s="190"/>
    </row>
    <row r="121510" spans="26:27">
      <c r="Z121510" s="190"/>
      <c r="AA121510" s="190"/>
    </row>
    <row r="121511" spans="26:27">
      <c r="Z121511" s="190"/>
      <c r="AA121511" s="190"/>
    </row>
    <row r="121512" spans="26:27">
      <c r="Z121512" s="190"/>
      <c r="AA121512" s="190"/>
    </row>
    <row r="121513" spans="26:27">
      <c r="Z121513" s="190"/>
      <c r="AA121513" s="190"/>
    </row>
    <row r="121514" spans="26:27">
      <c r="Z121514" s="190"/>
      <c r="AA121514" s="190"/>
    </row>
    <row r="121515" spans="26:27">
      <c r="Z121515" s="190"/>
      <c r="AA121515" s="190"/>
    </row>
    <row r="121516" spans="26:27">
      <c r="Z121516" s="190"/>
      <c r="AA121516" s="190"/>
    </row>
    <row r="121517" spans="26:27">
      <c r="Z121517" s="190"/>
      <c r="AA121517" s="190"/>
    </row>
    <row r="121518" spans="26:27">
      <c r="Z121518" s="190"/>
      <c r="AA121518" s="190"/>
    </row>
    <row r="121519" spans="26:27">
      <c r="Z121519" s="190"/>
      <c r="AA121519" s="190"/>
    </row>
    <row r="121520" spans="26:27">
      <c r="Z121520" s="190"/>
      <c r="AA121520" s="190"/>
    </row>
    <row r="121521" spans="26:27">
      <c r="Z121521" s="190"/>
      <c r="AA121521" s="190"/>
    </row>
    <row r="121522" spans="26:27">
      <c r="Z121522" s="190"/>
      <c r="AA121522" s="190"/>
    </row>
    <row r="121523" spans="26:27">
      <c r="Z121523" s="190"/>
      <c r="AA121523" s="190"/>
    </row>
    <row r="121524" spans="26:27">
      <c r="Z121524" s="190"/>
      <c r="AA121524" s="190"/>
    </row>
    <row r="121525" spans="26:27">
      <c r="Z121525" s="190"/>
      <c r="AA121525" s="190"/>
    </row>
    <row r="121526" spans="26:27">
      <c r="Z121526" s="190"/>
      <c r="AA121526" s="190"/>
    </row>
    <row r="121527" spans="26:27">
      <c r="Z121527" s="190"/>
      <c r="AA121527" s="190"/>
    </row>
    <row r="121528" spans="26:27">
      <c r="Z121528" s="190"/>
      <c r="AA121528" s="190"/>
    </row>
    <row r="121529" spans="26:27">
      <c r="Z121529" s="190"/>
      <c r="AA121529" s="190"/>
    </row>
    <row r="121530" spans="26:27">
      <c r="Z121530" s="190"/>
      <c r="AA121530" s="190"/>
    </row>
    <row r="121531" spans="26:27">
      <c r="Z121531" s="190"/>
      <c r="AA121531" s="190"/>
    </row>
    <row r="121532" spans="26:27">
      <c r="Z121532" s="190"/>
      <c r="AA121532" s="190"/>
    </row>
    <row r="121533" spans="26:27">
      <c r="Z121533" s="190"/>
      <c r="AA121533" s="190"/>
    </row>
    <row r="121534" spans="26:27">
      <c r="Z121534" s="190"/>
      <c r="AA121534" s="190"/>
    </row>
    <row r="121535" spans="26:27">
      <c r="Z121535" s="190"/>
      <c r="AA121535" s="190"/>
    </row>
    <row r="121536" spans="26:27">
      <c r="Z121536" s="190"/>
      <c r="AA121536" s="190"/>
    </row>
    <row r="121537" spans="26:27">
      <c r="Z121537" s="190"/>
      <c r="AA121537" s="190"/>
    </row>
    <row r="121538" spans="26:27">
      <c r="Z121538" s="190"/>
      <c r="AA121538" s="190"/>
    </row>
    <row r="121539" spans="26:27">
      <c r="Z121539" s="190"/>
      <c r="AA121539" s="190"/>
    </row>
    <row r="121540" spans="26:27">
      <c r="Z121540" s="190"/>
      <c r="AA121540" s="190"/>
    </row>
    <row r="121541" spans="26:27">
      <c r="Z121541" s="190"/>
      <c r="AA121541" s="190"/>
    </row>
    <row r="121542" spans="26:27">
      <c r="Z121542" s="190"/>
      <c r="AA121542" s="190"/>
    </row>
    <row r="121543" spans="26:27">
      <c r="Z121543" s="190"/>
      <c r="AA121543" s="190"/>
    </row>
    <row r="121544" spans="26:27">
      <c r="Z121544" s="190"/>
      <c r="AA121544" s="190"/>
    </row>
    <row r="121545" spans="26:27">
      <c r="Z121545" s="190"/>
      <c r="AA121545" s="190"/>
    </row>
    <row r="121546" spans="26:27">
      <c r="Z121546" s="190"/>
      <c r="AA121546" s="190"/>
    </row>
    <row r="121547" spans="26:27">
      <c r="Z121547" s="190"/>
      <c r="AA121547" s="190"/>
    </row>
    <row r="121548" spans="26:27">
      <c r="Z121548" s="190"/>
      <c r="AA121548" s="190"/>
    </row>
    <row r="121549" spans="26:27">
      <c r="Z121549" s="190"/>
      <c r="AA121549" s="190"/>
    </row>
    <row r="121550" spans="26:27">
      <c r="Z121550" s="190"/>
      <c r="AA121550" s="190"/>
    </row>
    <row r="121551" spans="26:27">
      <c r="Z121551" s="190"/>
      <c r="AA121551" s="190"/>
    </row>
    <row r="121552" spans="26:27">
      <c r="Z121552" s="190"/>
      <c r="AA121552" s="190"/>
    </row>
    <row r="121553" spans="26:27">
      <c r="Z121553" s="190"/>
      <c r="AA121553" s="190"/>
    </row>
    <row r="121554" spans="26:27">
      <c r="Z121554" s="190"/>
      <c r="AA121554" s="190"/>
    </row>
    <row r="121555" spans="26:27">
      <c r="Z121555" s="190"/>
      <c r="AA121555" s="190"/>
    </row>
    <row r="121556" spans="26:27">
      <c r="Z121556" s="190"/>
      <c r="AA121556" s="190"/>
    </row>
    <row r="121557" spans="26:27">
      <c r="Z121557" s="190"/>
      <c r="AA121557" s="190"/>
    </row>
    <row r="121558" spans="26:27">
      <c r="Z121558" s="190"/>
      <c r="AA121558" s="190"/>
    </row>
    <row r="121559" spans="26:27">
      <c r="Z121559" s="190"/>
      <c r="AA121559" s="190"/>
    </row>
    <row r="121560" spans="26:27">
      <c r="Z121560" s="190"/>
      <c r="AA121560" s="190"/>
    </row>
    <row r="121561" spans="26:27">
      <c r="Z121561" s="190"/>
      <c r="AA121561" s="190"/>
    </row>
    <row r="121562" spans="26:27">
      <c r="Z121562" s="190"/>
      <c r="AA121562" s="190"/>
    </row>
    <row r="121563" spans="26:27">
      <c r="Z121563" s="190"/>
      <c r="AA121563" s="190"/>
    </row>
    <row r="121564" spans="26:27">
      <c r="Z121564" s="190"/>
      <c r="AA121564" s="190"/>
    </row>
    <row r="121565" spans="26:27">
      <c r="Z121565" s="190"/>
      <c r="AA121565" s="190"/>
    </row>
    <row r="121566" spans="26:27">
      <c r="Z121566" s="190"/>
      <c r="AA121566" s="190"/>
    </row>
    <row r="121567" spans="26:27">
      <c r="Z121567" s="190"/>
      <c r="AA121567" s="190"/>
    </row>
    <row r="121568" spans="26:27">
      <c r="Z121568" s="190"/>
      <c r="AA121568" s="190"/>
    </row>
    <row r="121569" spans="26:27">
      <c r="Z121569" s="190"/>
      <c r="AA121569" s="190"/>
    </row>
    <row r="121570" spans="26:27">
      <c r="Z121570" s="190"/>
      <c r="AA121570" s="190"/>
    </row>
    <row r="121571" spans="26:27">
      <c r="Z121571" s="190"/>
      <c r="AA121571" s="190"/>
    </row>
    <row r="121572" spans="26:27">
      <c r="Z121572" s="190"/>
      <c r="AA121572" s="190"/>
    </row>
    <row r="121573" spans="26:27">
      <c r="Z121573" s="190"/>
      <c r="AA121573" s="190"/>
    </row>
    <row r="121574" spans="26:27">
      <c r="Z121574" s="190"/>
      <c r="AA121574" s="190"/>
    </row>
    <row r="121575" spans="26:27">
      <c r="Z121575" s="190"/>
      <c r="AA121575" s="190"/>
    </row>
    <row r="121576" spans="26:27">
      <c r="Z121576" s="190"/>
      <c r="AA121576" s="190"/>
    </row>
    <row r="121577" spans="26:27">
      <c r="Z121577" s="190"/>
      <c r="AA121577" s="190"/>
    </row>
    <row r="121578" spans="26:27">
      <c r="Z121578" s="190"/>
      <c r="AA121578" s="190"/>
    </row>
    <row r="121579" spans="26:27">
      <c r="Z121579" s="190"/>
      <c r="AA121579" s="190"/>
    </row>
    <row r="121580" spans="26:27">
      <c r="Z121580" s="190"/>
      <c r="AA121580" s="190"/>
    </row>
    <row r="121581" spans="26:27">
      <c r="Z121581" s="190"/>
      <c r="AA121581" s="190"/>
    </row>
    <row r="121582" spans="26:27">
      <c r="Z121582" s="190"/>
      <c r="AA121582" s="190"/>
    </row>
    <row r="121583" spans="26:27">
      <c r="Z121583" s="190"/>
      <c r="AA121583" s="190"/>
    </row>
    <row r="121584" spans="26:27">
      <c r="Z121584" s="190"/>
      <c r="AA121584" s="190"/>
    </row>
    <row r="121585" spans="26:27">
      <c r="Z121585" s="190"/>
      <c r="AA121585" s="190"/>
    </row>
    <row r="121586" spans="26:27">
      <c r="Z121586" s="190"/>
      <c r="AA121586" s="190"/>
    </row>
    <row r="121587" spans="26:27">
      <c r="Z121587" s="190"/>
      <c r="AA121587" s="190"/>
    </row>
    <row r="121588" spans="26:27">
      <c r="Z121588" s="190"/>
      <c r="AA121588" s="190"/>
    </row>
    <row r="121589" spans="26:27">
      <c r="Z121589" s="190"/>
      <c r="AA121589" s="190"/>
    </row>
    <row r="121590" spans="26:27">
      <c r="Z121590" s="190"/>
      <c r="AA121590" s="190"/>
    </row>
    <row r="121591" spans="26:27">
      <c r="Z121591" s="190"/>
      <c r="AA121591" s="190"/>
    </row>
    <row r="121592" spans="26:27">
      <c r="Z121592" s="190"/>
      <c r="AA121592" s="190"/>
    </row>
    <row r="121593" spans="26:27">
      <c r="Z121593" s="190"/>
      <c r="AA121593" s="190"/>
    </row>
    <row r="121594" spans="26:27">
      <c r="Z121594" s="190"/>
      <c r="AA121594" s="190"/>
    </row>
    <row r="121595" spans="26:27">
      <c r="Z121595" s="190"/>
      <c r="AA121595" s="190"/>
    </row>
    <row r="121596" spans="26:27">
      <c r="Z121596" s="190"/>
      <c r="AA121596" s="190"/>
    </row>
    <row r="121597" spans="26:27">
      <c r="Z121597" s="190"/>
      <c r="AA121597" s="190"/>
    </row>
    <row r="121598" spans="26:27">
      <c r="Z121598" s="190"/>
      <c r="AA121598" s="190"/>
    </row>
    <row r="121599" spans="26:27">
      <c r="Z121599" s="190"/>
      <c r="AA121599" s="190"/>
    </row>
    <row r="121600" spans="26:27">
      <c r="Z121600" s="190"/>
      <c r="AA121600" s="190"/>
    </row>
    <row r="121601" spans="26:27">
      <c r="Z121601" s="190"/>
      <c r="AA121601" s="190"/>
    </row>
    <row r="121602" spans="26:27">
      <c r="Z121602" s="190"/>
      <c r="AA121602" s="190"/>
    </row>
    <row r="121603" spans="26:27">
      <c r="Z121603" s="190"/>
      <c r="AA121603" s="190"/>
    </row>
    <row r="121604" spans="26:27">
      <c r="Z121604" s="190"/>
      <c r="AA121604" s="190"/>
    </row>
    <row r="121605" spans="26:27">
      <c r="Z121605" s="190"/>
      <c r="AA121605" s="190"/>
    </row>
    <row r="121606" spans="26:27">
      <c r="Z121606" s="190"/>
      <c r="AA121606" s="190"/>
    </row>
    <row r="121607" spans="26:27">
      <c r="Z121607" s="190"/>
      <c r="AA121607" s="190"/>
    </row>
    <row r="121608" spans="26:27">
      <c r="Z121608" s="190"/>
      <c r="AA121608" s="190"/>
    </row>
    <row r="121609" spans="26:27">
      <c r="Z121609" s="190"/>
      <c r="AA121609" s="190"/>
    </row>
    <row r="121610" spans="26:27">
      <c r="Z121610" s="190"/>
      <c r="AA121610" s="190"/>
    </row>
    <row r="121611" spans="26:27">
      <c r="Z121611" s="190"/>
      <c r="AA121611" s="190"/>
    </row>
    <row r="121612" spans="26:27">
      <c r="Z121612" s="190"/>
      <c r="AA121612" s="190"/>
    </row>
    <row r="121613" spans="26:27">
      <c r="Z121613" s="190"/>
      <c r="AA121613" s="190"/>
    </row>
    <row r="121614" spans="26:27">
      <c r="Z121614" s="190"/>
      <c r="AA121614" s="190"/>
    </row>
    <row r="121615" spans="26:27">
      <c r="Z121615" s="190"/>
      <c r="AA121615" s="190"/>
    </row>
    <row r="121616" spans="26:27">
      <c r="Z121616" s="190"/>
      <c r="AA121616" s="190"/>
    </row>
    <row r="121617" spans="26:27">
      <c r="Z121617" s="190"/>
      <c r="AA121617" s="190"/>
    </row>
    <row r="121618" spans="26:27">
      <c r="Z121618" s="190"/>
      <c r="AA121618" s="190"/>
    </row>
    <row r="121619" spans="26:27">
      <c r="Z121619" s="190"/>
      <c r="AA121619" s="190"/>
    </row>
    <row r="121620" spans="26:27">
      <c r="Z121620" s="190"/>
      <c r="AA121620" s="190"/>
    </row>
    <row r="121621" spans="26:27">
      <c r="Z121621" s="190"/>
      <c r="AA121621" s="190"/>
    </row>
    <row r="121622" spans="26:27">
      <c r="Z121622" s="190"/>
      <c r="AA121622" s="190"/>
    </row>
    <row r="121623" spans="26:27">
      <c r="Z121623" s="190"/>
      <c r="AA121623" s="190"/>
    </row>
    <row r="121624" spans="26:27">
      <c r="Z121624" s="190"/>
      <c r="AA121624" s="190"/>
    </row>
    <row r="121625" spans="26:27">
      <c r="Z121625" s="190"/>
      <c r="AA121625" s="190"/>
    </row>
    <row r="121626" spans="26:27">
      <c r="Z121626" s="190"/>
      <c r="AA121626" s="190"/>
    </row>
    <row r="121627" spans="26:27">
      <c r="Z121627" s="190"/>
      <c r="AA121627" s="190"/>
    </row>
    <row r="121628" spans="26:27">
      <c r="Z121628" s="190"/>
      <c r="AA121628" s="190"/>
    </row>
    <row r="121629" spans="26:27">
      <c r="Z121629" s="190"/>
      <c r="AA121629" s="190"/>
    </row>
    <row r="121630" spans="26:27">
      <c r="Z121630" s="190"/>
      <c r="AA121630" s="190"/>
    </row>
    <row r="121631" spans="26:27">
      <c r="Z121631" s="190"/>
      <c r="AA121631" s="190"/>
    </row>
    <row r="121632" spans="26:27">
      <c r="Z121632" s="190"/>
      <c r="AA121632" s="190"/>
    </row>
    <row r="121633" spans="26:27">
      <c r="Z121633" s="190"/>
      <c r="AA121633" s="190"/>
    </row>
    <row r="121634" spans="26:27">
      <c r="Z121634" s="190"/>
      <c r="AA121634" s="190"/>
    </row>
    <row r="121635" spans="26:27">
      <c r="Z121635" s="190"/>
      <c r="AA121635" s="190"/>
    </row>
    <row r="121636" spans="26:27">
      <c r="Z121636" s="190"/>
      <c r="AA121636" s="190"/>
    </row>
    <row r="121637" spans="26:27">
      <c r="Z121637" s="190"/>
      <c r="AA121637" s="190"/>
    </row>
    <row r="121638" spans="26:27">
      <c r="Z121638" s="190"/>
      <c r="AA121638" s="190"/>
    </row>
    <row r="121639" spans="26:27">
      <c r="Z121639" s="190"/>
      <c r="AA121639" s="190"/>
    </row>
    <row r="121640" spans="26:27">
      <c r="Z121640" s="190"/>
      <c r="AA121640" s="190"/>
    </row>
    <row r="121641" spans="26:27">
      <c r="Z121641" s="190"/>
      <c r="AA121641" s="190"/>
    </row>
    <row r="121642" spans="26:27">
      <c r="Z121642" s="190"/>
      <c r="AA121642" s="190"/>
    </row>
    <row r="121643" spans="26:27">
      <c r="Z121643" s="190"/>
      <c r="AA121643" s="190"/>
    </row>
    <row r="121644" spans="26:27">
      <c r="Z121644" s="190"/>
      <c r="AA121644" s="190"/>
    </row>
    <row r="121645" spans="26:27">
      <c r="Z121645" s="190"/>
      <c r="AA121645" s="190"/>
    </row>
    <row r="121646" spans="26:27">
      <c r="Z121646" s="190"/>
      <c r="AA121646" s="190"/>
    </row>
    <row r="121647" spans="26:27">
      <c r="Z121647" s="190"/>
      <c r="AA121647" s="190"/>
    </row>
    <row r="121648" spans="26:27">
      <c r="Z121648" s="190"/>
      <c r="AA121648" s="190"/>
    </row>
    <row r="121649" spans="26:27">
      <c r="Z121649" s="190"/>
      <c r="AA121649" s="190"/>
    </row>
    <row r="121650" spans="26:27">
      <c r="Z121650" s="190"/>
      <c r="AA121650" s="190"/>
    </row>
    <row r="121651" spans="26:27">
      <c r="Z121651" s="190"/>
      <c r="AA121651" s="190"/>
    </row>
    <row r="121652" spans="26:27">
      <c r="Z121652" s="190"/>
      <c r="AA121652" s="190"/>
    </row>
    <row r="121653" spans="26:27">
      <c r="Z121653" s="190"/>
      <c r="AA121653" s="190"/>
    </row>
    <row r="121654" spans="26:27">
      <c r="Z121654" s="190"/>
      <c r="AA121654" s="190"/>
    </row>
    <row r="121655" spans="26:27">
      <c r="Z121655" s="190"/>
      <c r="AA121655" s="190"/>
    </row>
    <row r="121656" spans="26:27">
      <c r="Z121656" s="190"/>
      <c r="AA121656" s="190"/>
    </row>
    <row r="121657" spans="26:27">
      <c r="Z121657" s="190"/>
      <c r="AA121657" s="190"/>
    </row>
    <row r="121658" spans="26:27">
      <c r="Z121658" s="190"/>
      <c r="AA121658" s="190"/>
    </row>
    <row r="121659" spans="26:27">
      <c r="Z121659" s="190"/>
      <c r="AA121659" s="190"/>
    </row>
    <row r="121660" spans="26:27">
      <c r="Z121660" s="190"/>
      <c r="AA121660" s="190"/>
    </row>
    <row r="121661" spans="26:27">
      <c r="Z121661" s="190"/>
      <c r="AA121661" s="190"/>
    </row>
    <row r="121662" spans="26:27">
      <c r="Z121662" s="190"/>
      <c r="AA121662" s="190"/>
    </row>
    <row r="121663" spans="26:27">
      <c r="Z121663" s="190"/>
      <c r="AA121663" s="190"/>
    </row>
    <row r="121664" spans="26:27">
      <c r="Z121664" s="190"/>
      <c r="AA121664" s="190"/>
    </row>
    <row r="121665" spans="26:27">
      <c r="Z121665" s="190"/>
      <c r="AA121665" s="190"/>
    </row>
    <row r="121666" spans="26:27">
      <c r="Z121666" s="190"/>
      <c r="AA121666" s="190"/>
    </row>
    <row r="121667" spans="26:27">
      <c r="Z121667" s="190"/>
      <c r="AA121667" s="190"/>
    </row>
    <row r="121668" spans="26:27">
      <c r="Z121668" s="190"/>
      <c r="AA121668" s="190"/>
    </row>
    <row r="121669" spans="26:27">
      <c r="Z121669" s="190"/>
      <c r="AA121669" s="190"/>
    </row>
    <row r="121670" spans="26:27">
      <c r="Z121670" s="190"/>
      <c r="AA121670" s="190"/>
    </row>
    <row r="121671" spans="26:27">
      <c r="Z121671" s="190"/>
      <c r="AA121671" s="190"/>
    </row>
    <row r="121672" spans="26:27">
      <c r="Z121672" s="190"/>
      <c r="AA121672" s="190"/>
    </row>
    <row r="121673" spans="26:27">
      <c r="Z121673" s="190"/>
      <c r="AA121673" s="190"/>
    </row>
    <row r="121674" spans="26:27">
      <c r="Z121674" s="190"/>
      <c r="AA121674" s="190"/>
    </row>
    <row r="121675" spans="26:27">
      <c r="Z121675" s="190"/>
      <c r="AA121675" s="190"/>
    </row>
    <row r="121676" spans="26:27">
      <c r="Z121676" s="190"/>
      <c r="AA121676" s="190"/>
    </row>
    <row r="121677" spans="26:27">
      <c r="Z121677" s="190"/>
      <c r="AA121677" s="190"/>
    </row>
    <row r="121678" spans="26:27">
      <c r="Z121678" s="190"/>
      <c r="AA121678" s="190"/>
    </row>
    <row r="121679" spans="26:27">
      <c r="Z121679" s="190"/>
      <c r="AA121679" s="190"/>
    </row>
    <row r="121680" spans="26:27">
      <c r="Z121680" s="190"/>
      <c r="AA121680" s="190"/>
    </row>
    <row r="121681" spans="26:27">
      <c r="Z121681" s="190"/>
      <c r="AA121681" s="190"/>
    </row>
    <row r="121682" spans="26:27">
      <c r="Z121682" s="190"/>
      <c r="AA121682" s="190"/>
    </row>
    <row r="121683" spans="26:27">
      <c r="Z121683" s="190"/>
      <c r="AA121683" s="190"/>
    </row>
    <row r="121684" spans="26:27">
      <c r="Z121684" s="190"/>
      <c r="AA121684" s="190"/>
    </row>
    <row r="121685" spans="26:27">
      <c r="Z121685" s="190"/>
      <c r="AA121685" s="190"/>
    </row>
    <row r="121686" spans="26:27">
      <c r="Z121686" s="190"/>
      <c r="AA121686" s="190"/>
    </row>
    <row r="121687" spans="26:27">
      <c r="Z121687" s="190"/>
      <c r="AA121687" s="190"/>
    </row>
    <row r="121688" spans="26:27">
      <c r="Z121688" s="190"/>
      <c r="AA121688" s="190"/>
    </row>
    <row r="121689" spans="26:27">
      <c r="Z121689" s="190"/>
      <c r="AA121689" s="190"/>
    </row>
    <row r="121690" spans="26:27">
      <c r="Z121690" s="190"/>
      <c r="AA121690" s="190"/>
    </row>
    <row r="121691" spans="26:27">
      <c r="Z121691" s="190"/>
      <c r="AA121691" s="190"/>
    </row>
    <row r="121692" spans="26:27">
      <c r="Z121692" s="190"/>
      <c r="AA121692" s="190"/>
    </row>
    <row r="121693" spans="26:27">
      <c r="Z121693" s="190"/>
      <c r="AA121693" s="190"/>
    </row>
    <row r="121694" spans="26:27">
      <c r="Z121694" s="190"/>
      <c r="AA121694" s="190"/>
    </row>
    <row r="121695" spans="26:27">
      <c r="Z121695" s="190"/>
      <c r="AA121695" s="190"/>
    </row>
    <row r="121696" spans="26:27">
      <c r="Z121696" s="190"/>
      <c r="AA121696" s="190"/>
    </row>
    <row r="121697" spans="26:27">
      <c r="Z121697" s="190"/>
      <c r="AA121697" s="190"/>
    </row>
    <row r="121698" spans="26:27">
      <c r="Z121698" s="190"/>
      <c r="AA121698" s="190"/>
    </row>
    <row r="121699" spans="26:27">
      <c r="Z121699" s="190"/>
      <c r="AA121699" s="190"/>
    </row>
    <row r="121700" spans="26:27">
      <c r="Z121700" s="190"/>
      <c r="AA121700" s="190"/>
    </row>
    <row r="121701" spans="26:27">
      <c r="Z121701" s="190"/>
      <c r="AA121701" s="190"/>
    </row>
    <row r="121702" spans="26:27">
      <c r="Z121702" s="190"/>
      <c r="AA121702" s="190"/>
    </row>
    <row r="121703" spans="26:27">
      <c r="Z121703" s="190"/>
      <c r="AA121703" s="190"/>
    </row>
    <row r="121704" spans="26:27">
      <c r="Z121704" s="190"/>
      <c r="AA121704" s="190"/>
    </row>
    <row r="121705" spans="26:27">
      <c r="Z121705" s="190"/>
      <c r="AA121705" s="190"/>
    </row>
    <row r="121706" spans="26:27">
      <c r="Z121706" s="190"/>
      <c r="AA121706" s="190"/>
    </row>
    <row r="121707" spans="26:27">
      <c r="Z121707" s="190"/>
      <c r="AA121707" s="190"/>
    </row>
    <row r="121708" spans="26:27">
      <c r="Z121708" s="190"/>
      <c r="AA121708" s="190"/>
    </row>
    <row r="121709" spans="26:27">
      <c r="Z121709" s="190"/>
      <c r="AA121709" s="190"/>
    </row>
    <row r="121710" spans="26:27">
      <c r="Z121710" s="190"/>
      <c r="AA121710" s="190"/>
    </row>
    <row r="121711" spans="26:27">
      <c r="Z121711" s="190"/>
      <c r="AA121711" s="190"/>
    </row>
    <row r="121712" spans="26:27">
      <c r="Z121712" s="190"/>
      <c r="AA121712" s="190"/>
    </row>
    <row r="121713" spans="26:27">
      <c r="Z121713" s="190"/>
      <c r="AA121713" s="190"/>
    </row>
    <row r="121714" spans="26:27">
      <c r="Z121714" s="190"/>
      <c r="AA121714" s="190"/>
    </row>
    <row r="121715" spans="26:27">
      <c r="Z121715" s="190"/>
      <c r="AA121715" s="190"/>
    </row>
    <row r="121716" spans="26:27">
      <c r="Z121716" s="190"/>
      <c r="AA121716" s="190"/>
    </row>
    <row r="121717" spans="26:27">
      <c r="Z121717" s="190"/>
      <c r="AA121717" s="190"/>
    </row>
    <row r="121718" spans="26:27">
      <c r="Z121718" s="190"/>
      <c r="AA121718" s="190"/>
    </row>
    <row r="121719" spans="26:27">
      <c r="Z121719" s="190"/>
      <c r="AA121719" s="190"/>
    </row>
    <row r="121720" spans="26:27">
      <c r="Z121720" s="190"/>
      <c r="AA121720" s="190"/>
    </row>
    <row r="121721" spans="26:27">
      <c r="Z121721" s="190"/>
      <c r="AA121721" s="190"/>
    </row>
    <row r="121722" spans="26:27">
      <c r="Z121722" s="190"/>
      <c r="AA121722" s="190"/>
    </row>
    <row r="121723" spans="26:27">
      <c r="Z121723" s="190"/>
      <c r="AA121723" s="190"/>
    </row>
    <row r="121724" spans="26:27">
      <c r="Z121724" s="190"/>
      <c r="AA121724" s="190"/>
    </row>
    <row r="121725" spans="26:27">
      <c r="Z121725" s="190"/>
      <c r="AA121725" s="190"/>
    </row>
    <row r="121726" spans="26:27">
      <c r="Z121726" s="190"/>
      <c r="AA121726" s="190"/>
    </row>
    <row r="121727" spans="26:27">
      <c r="Z121727" s="190"/>
      <c r="AA121727" s="190"/>
    </row>
    <row r="121728" spans="26:27">
      <c r="Z121728" s="190"/>
      <c r="AA121728" s="190"/>
    </row>
    <row r="121729" spans="26:27">
      <c r="Z121729" s="190"/>
      <c r="AA121729" s="190"/>
    </row>
    <row r="121730" spans="26:27">
      <c r="Z121730" s="190"/>
      <c r="AA121730" s="190"/>
    </row>
    <row r="121731" spans="26:27">
      <c r="Z121731" s="190"/>
      <c r="AA121731" s="190"/>
    </row>
    <row r="121732" spans="26:27">
      <c r="Z121732" s="190"/>
      <c r="AA121732" s="190"/>
    </row>
    <row r="121733" spans="26:27">
      <c r="Z121733" s="190"/>
      <c r="AA121733" s="190"/>
    </row>
    <row r="121734" spans="26:27">
      <c r="Z121734" s="190"/>
      <c r="AA121734" s="190"/>
    </row>
    <row r="121735" spans="26:27">
      <c r="Z121735" s="190"/>
      <c r="AA121735" s="190"/>
    </row>
    <row r="121736" spans="26:27">
      <c r="Z121736" s="190"/>
      <c r="AA121736" s="190"/>
    </row>
    <row r="121737" spans="26:27">
      <c r="Z121737" s="190"/>
      <c r="AA121737" s="190"/>
    </row>
    <row r="121738" spans="26:27">
      <c r="Z121738" s="190"/>
      <c r="AA121738" s="190"/>
    </row>
    <row r="121739" spans="26:27">
      <c r="Z121739" s="190"/>
      <c r="AA121739" s="190"/>
    </row>
    <row r="121740" spans="26:27">
      <c r="Z121740" s="190"/>
      <c r="AA121740" s="190"/>
    </row>
    <row r="121741" spans="26:27">
      <c r="Z121741" s="190"/>
      <c r="AA121741" s="190"/>
    </row>
    <row r="121742" spans="26:27">
      <c r="Z121742" s="190"/>
      <c r="AA121742" s="190"/>
    </row>
    <row r="121743" spans="26:27">
      <c r="Z121743" s="190"/>
      <c r="AA121743" s="190"/>
    </row>
    <row r="121744" spans="26:27">
      <c r="Z121744" s="190"/>
      <c r="AA121744" s="190"/>
    </row>
    <row r="121745" spans="26:27">
      <c r="Z121745" s="190"/>
      <c r="AA121745" s="190"/>
    </row>
    <row r="121746" spans="26:27">
      <c r="Z121746" s="190"/>
      <c r="AA121746" s="190"/>
    </row>
    <row r="121747" spans="26:27">
      <c r="Z121747" s="190"/>
      <c r="AA121747" s="190"/>
    </row>
    <row r="121748" spans="26:27">
      <c r="Z121748" s="190"/>
      <c r="AA121748" s="190"/>
    </row>
    <row r="121749" spans="26:27">
      <c r="Z121749" s="190"/>
      <c r="AA121749" s="190"/>
    </row>
    <row r="121750" spans="26:27">
      <c r="Z121750" s="190"/>
      <c r="AA121750" s="190"/>
    </row>
    <row r="121751" spans="26:27">
      <c r="Z121751" s="190"/>
      <c r="AA121751" s="190"/>
    </row>
    <row r="121752" spans="26:27">
      <c r="Z121752" s="190"/>
      <c r="AA121752" s="190"/>
    </row>
    <row r="121753" spans="26:27">
      <c r="Z121753" s="190"/>
      <c r="AA121753" s="190"/>
    </row>
    <row r="121754" spans="26:27">
      <c r="Z121754" s="190"/>
      <c r="AA121754" s="190"/>
    </row>
    <row r="121755" spans="26:27">
      <c r="Z121755" s="190"/>
      <c r="AA121755" s="190"/>
    </row>
    <row r="121756" spans="26:27">
      <c r="Z121756" s="190"/>
      <c r="AA121756" s="190"/>
    </row>
    <row r="121757" spans="26:27">
      <c r="Z121757" s="190"/>
      <c r="AA121757" s="190"/>
    </row>
    <row r="121758" spans="26:27">
      <c r="Z121758" s="190"/>
      <c r="AA121758" s="190"/>
    </row>
    <row r="121759" spans="26:27">
      <c r="Z121759" s="190"/>
      <c r="AA121759" s="190"/>
    </row>
    <row r="121760" spans="26:27">
      <c r="Z121760" s="190"/>
      <c r="AA121760" s="190"/>
    </row>
    <row r="121761" spans="26:27">
      <c r="Z121761" s="190"/>
      <c r="AA121761" s="190"/>
    </row>
    <row r="121762" spans="26:27">
      <c r="Z121762" s="190"/>
      <c r="AA121762" s="190"/>
    </row>
    <row r="121763" spans="26:27">
      <c r="Z121763" s="190"/>
      <c r="AA121763" s="190"/>
    </row>
    <row r="121764" spans="26:27">
      <c r="Z121764" s="190"/>
      <c r="AA121764" s="190"/>
    </row>
    <row r="121765" spans="26:27">
      <c r="Z121765" s="190"/>
      <c r="AA121765" s="190"/>
    </row>
    <row r="121766" spans="26:27">
      <c r="Z121766" s="190"/>
      <c r="AA121766" s="190"/>
    </row>
    <row r="121767" spans="26:27">
      <c r="Z121767" s="190"/>
      <c r="AA121767" s="190"/>
    </row>
    <row r="121768" spans="26:27">
      <c r="Z121768" s="190"/>
      <c r="AA121768" s="190"/>
    </row>
    <row r="121769" spans="26:27">
      <c r="Z121769" s="190"/>
      <c r="AA121769" s="190"/>
    </row>
    <row r="121770" spans="26:27">
      <c r="Z121770" s="190"/>
      <c r="AA121770" s="190"/>
    </row>
    <row r="121771" spans="26:27">
      <c r="Z121771" s="190"/>
      <c r="AA121771" s="190"/>
    </row>
    <row r="121772" spans="26:27">
      <c r="Z121772" s="190"/>
      <c r="AA121772" s="190"/>
    </row>
    <row r="121773" spans="26:27">
      <c r="Z121773" s="190"/>
      <c r="AA121773" s="190"/>
    </row>
    <row r="121774" spans="26:27">
      <c r="Z121774" s="190"/>
      <c r="AA121774" s="190"/>
    </row>
    <row r="121775" spans="26:27">
      <c r="Z121775" s="190"/>
      <c r="AA121775" s="190"/>
    </row>
    <row r="121776" spans="26:27">
      <c r="Z121776" s="190"/>
      <c r="AA121776" s="190"/>
    </row>
    <row r="121777" spans="26:27">
      <c r="Z121777" s="190"/>
      <c r="AA121777" s="190"/>
    </row>
    <row r="121778" spans="26:27">
      <c r="Z121778" s="190"/>
      <c r="AA121778" s="190"/>
    </row>
    <row r="121779" spans="26:27">
      <c r="Z121779" s="190"/>
      <c r="AA121779" s="190"/>
    </row>
    <row r="121780" spans="26:27">
      <c r="Z121780" s="190"/>
      <c r="AA121780" s="190"/>
    </row>
    <row r="121781" spans="26:27">
      <c r="Z121781" s="190"/>
      <c r="AA121781" s="190"/>
    </row>
    <row r="121782" spans="26:27">
      <c r="Z121782" s="190"/>
      <c r="AA121782" s="190"/>
    </row>
    <row r="121783" spans="26:27">
      <c r="Z121783" s="190"/>
      <c r="AA121783" s="190"/>
    </row>
    <row r="121784" spans="26:27">
      <c r="Z121784" s="190"/>
      <c r="AA121784" s="190"/>
    </row>
    <row r="121785" spans="26:27">
      <c r="Z121785" s="190"/>
      <c r="AA121785" s="190"/>
    </row>
    <row r="121786" spans="26:27">
      <c r="Z121786" s="190"/>
      <c r="AA121786" s="190"/>
    </row>
    <row r="121787" spans="26:27">
      <c r="Z121787" s="190"/>
      <c r="AA121787" s="190"/>
    </row>
    <row r="121788" spans="26:27">
      <c r="Z121788" s="190"/>
      <c r="AA121788" s="190"/>
    </row>
    <row r="121789" spans="26:27">
      <c r="Z121789" s="190"/>
      <c r="AA121789" s="190"/>
    </row>
    <row r="121790" spans="26:27">
      <c r="Z121790" s="190"/>
      <c r="AA121790" s="190"/>
    </row>
    <row r="121791" spans="26:27">
      <c r="Z121791" s="190"/>
      <c r="AA121791" s="190"/>
    </row>
    <row r="121792" spans="26:27">
      <c r="Z121792" s="190"/>
      <c r="AA121792" s="190"/>
    </row>
    <row r="121793" spans="26:27">
      <c r="Z121793" s="190"/>
      <c r="AA121793" s="190"/>
    </row>
    <row r="121794" spans="26:27">
      <c r="Z121794" s="190"/>
      <c r="AA121794" s="190"/>
    </row>
    <row r="121795" spans="26:27">
      <c r="Z121795" s="190"/>
      <c r="AA121795" s="190"/>
    </row>
    <row r="121796" spans="26:27">
      <c r="Z121796" s="190"/>
      <c r="AA121796" s="190"/>
    </row>
    <row r="121797" spans="26:27">
      <c r="Z121797" s="190"/>
      <c r="AA121797" s="190"/>
    </row>
    <row r="121798" spans="26:27">
      <c r="Z121798" s="190"/>
      <c r="AA121798" s="190"/>
    </row>
    <row r="121799" spans="26:27">
      <c r="Z121799" s="190"/>
      <c r="AA121799" s="190"/>
    </row>
    <row r="121800" spans="26:27">
      <c r="Z121800" s="190"/>
      <c r="AA121800" s="190"/>
    </row>
    <row r="121801" spans="26:27">
      <c r="Z121801" s="190"/>
      <c r="AA121801" s="190"/>
    </row>
    <row r="121802" spans="26:27">
      <c r="Z121802" s="190"/>
      <c r="AA121802" s="190"/>
    </row>
    <row r="121803" spans="26:27">
      <c r="Z121803" s="190"/>
      <c r="AA121803" s="190"/>
    </row>
    <row r="121804" spans="26:27">
      <c r="Z121804" s="190"/>
      <c r="AA121804" s="190"/>
    </row>
    <row r="121805" spans="26:27">
      <c r="Z121805" s="190"/>
      <c r="AA121805" s="190"/>
    </row>
    <row r="121806" spans="26:27">
      <c r="Z121806" s="190"/>
      <c r="AA121806" s="190"/>
    </row>
    <row r="121807" spans="26:27">
      <c r="Z121807" s="190"/>
      <c r="AA121807" s="190"/>
    </row>
    <row r="121808" spans="26:27">
      <c r="Z121808" s="190"/>
      <c r="AA121808" s="190"/>
    </row>
    <row r="121809" spans="26:27">
      <c r="Z121809" s="190"/>
      <c r="AA121809" s="190"/>
    </row>
    <row r="121810" spans="26:27">
      <c r="Z121810" s="190"/>
      <c r="AA121810" s="190"/>
    </row>
    <row r="121811" spans="26:27">
      <c r="Z121811" s="190"/>
      <c r="AA121811" s="190"/>
    </row>
    <row r="121812" spans="26:27">
      <c r="Z121812" s="190"/>
      <c r="AA121812" s="190"/>
    </row>
    <row r="121813" spans="26:27">
      <c r="Z121813" s="190"/>
      <c r="AA121813" s="190"/>
    </row>
    <row r="121814" spans="26:27">
      <c r="Z121814" s="190"/>
      <c r="AA121814" s="190"/>
    </row>
    <row r="121815" spans="26:27">
      <c r="Z121815" s="190"/>
      <c r="AA121815" s="190"/>
    </row>
    <row r="121816" spans="26:27">
      <c r="Z121816" s="190"/>
      <c r="AA121816" s="190"/>
    </row>
    <row r="121817" spans="26:27">
      <c r="Z121817" s="190"/>
      <c r="AA121817" s="190"/>
    </row>
    <row r="121818" spans="26:27">
      <c r="Z121818" s="190"/>
      <c r="AA121818" s="190"/>
    </row>
    <row r="121819" spans="26:27">
      <c r="Z121819" s="190"/>
      <c r="AA121819" s="190"/>
    </row>
    <row r="121820" spans="26:27">
      <c r="Z121820" s="190"/>
      <c r="AA121820" s="190"/>
    </row>
    <row r="121821" spans="26:27">
      <c r="Z121821" s="190"/>
      <c r="AA121821" s="190"/>
    </row>
    <row r="121822" spans="26:27">
      <c r="Z121822" s="190"/>
      <c r="AA121822" s="190"/>
    </row>
    <row r="121823" spans="26:27">
      <c r="Z121823" s="190"/>
      <c r="AA121823" s="190"/>
    </row>
    <row r="121824" spans="26:27">
      <c r="Z121824" s="190"/>
      <c r="AA121824" s="190"/>
    </row>
    <row r="121825" spans="26:27">
      <c r="Z121825" s="190"/>
      <c r="AA121825" s="190"/>
    </row>
    <row r="121826" spans="26:27">
      <c r="Z121826" s="190"/>
      <c r="AA121826" s="190"/>
    </row>
    <row r="121827" spans="26:27">
      <c r="Z121827" s="190"/>
      <c r="AA121827" s="190"/>
    </row>
    <row r="121828" spans="26:27">
      <c r="Z121828" s="190"/>
      <c r="AA121828" s="190"/>
    </row>
    <row r="121829" spans="26:27">
      <c r="Z121829" s="190"/>
      <c r="AA121829" s="190"/>
    </row>
    <row r="121830" spans="26:27">
      <c r="Z121830" s="190"/>
      <c r="AA121830" s="190"/>
    </row>
    <row r="121831" spans="26:27">
      <c r="Z121831" s="190"/>
      <c r="AA121831" s="190"/>
    </row>
    <row r="121832" spans="26:27">
      <c r="Z121832" s="190"/>
      <c r="AA121832" s="190"/>
    </row>
    <row r="121833" spans="26:27">
      <c r="Z121833" s="190"/>
      <c r="AA121833" s="190"/>
    </row>
    <row r="121834" spans="26:27">
      <c r="Z121834" s="190"/>
      <c r="AA121834" s="190"/>
    </row>
    <row r="121835" spans="26:27">
      <c r="Z121835" s="190"/>
      <c r="AA121835" s="190"/>
    </row>
    <row r="121836" spans="26:27">
      <c r="Z121836" s="190"/>
      <c r="AA121836" s="190"/>
    </row>
    <row r="121837" spans="26:27">
      <c r="Z121837" s="190"/>
      <c r="AA121837" s="190"/>
    </row>
    <row r="121838" spans="26:27">
      <c r="Z121838" s="190"/>
      <c r="AA121838" s="190"/>
    </row>
    <row r="121839" spans="26:27">
      <c r="Z121839" s="190"/>
      <c r="AA121839" s="190"/>
    </row>
    <row r="121840" spans="26:27">
      <c r="Z121840" s="190"/>
      <c r="AA121840" s="190"/>
    </row>
    <row r="121841" spans="26:27">
      <c r="Z121841" s="190"/>
      <c r="AA121841" s="190"/>
    </row>
    <row r="121842" spans="26:27">
      <c r="Z121842" s="190"/>
      <c r="AA121842" s="190"/>
    </row>
    <row r="121843" spans="26:27">
      <c r="Z121843" s="190"/>
      <c r="AA121843" s="190"/>
    </row>
    <row r="121844" spans="26:27">
      <c r="Z121844" s="190"/>
      <c r="AA121844" s="190"/>
    </row>
    <row r="121845" spans="26:27">
      <c r="Z121845" s="190"/>
      <c r="AA121845" s="190"/>
    </row>
    <row r="121846" spans="26:27">
      <c r="Z121846" s="190"/>
      <c r="AA121846" s="190"/>
    </row>
    <row r="121847" spans="26:27">
      <c r="Z121847" s="190"/>
      <c r="AA121847" s="190"/>
    </row>
    <row r="121848" spans="26:27">
      <c r="Z121848" s="190"/>
      <c r="AA121848" s="190"/>
    </row>
    <row r="121849" spans="26:27">
      <c r="Z121849" s="190"/>
      <c r="AA121849" s="190"/>
    </row>
    <row r="121850" spans="26:27">
      <c r="Z121850" s="190"/>
      <c r="AA121850" s="190"/>
    </row>
    <row r="121851" spans="26:27">
      <c r="Z121851" s="190"/>
      <c r="AA121851" s="190"/>
    </row>
    <row r="121852" spans="26:27">
      <c r="Z121852" s="190"/>
      <c r="AA121852" s="190"/>
    </row>
    <row r="121853" spans="26:27">
      <c r="Z121853" s="190"/>
      <c r="AA121853" s="190"/>
    </row>
    <row r="121854" spans="26:27">
      <c r="Z121854" s="190"/>
      <c r="AA121854" s="190"/>
    </row>
    <row r="121855" spans="26:27">
      <c r="Z121855" s="190"/>
      <c r="AA121855" s="190"/>
    </row>
    <row r="121856" spans="26:27">
      <c r="Z121856" s="190"/>
      <c r="AA121856" s="190"/>
    </row>
    <row r="121857" spans="26:27">
      <c r="Z121857" s="190"/>
      <c r="AA121857" s="190"/>
    </row>
    <row r="121858" spans="26:27">
      <c r="Z121858" s="190"/>
      <c r="AA121858" s="190"/>
    </row>
    <row r="121859" spans="26:27">
      <c r="Z121859" s="190"/>
      <c r="AA121859" s="190"/>
    </row>
    <row r="121860" spans="26:27">
      <c r="Z121860" s="190"/>
      <c r="AA121860" s="190"/>
    </row>
    <row r="121861" spans="26:27">
      <c r="Z121861" s="190"/>
      <c r="AA121861" s="190"/>
    </row>
    <row r="121862" spans="26:27">
      <c r="Z121862" s="190"/>
      <c r="AA121862" s="190"/>
    </row>
    <row r="121863" spans="26:27">
      <c r="Z121863" s="190"/>
      <c r="AA121863" s="190"/>
    </row>
    <row r="121864" spans="26:27">
      <c r="Z121864" s="190"/>
      <c r="AA121864" s="190"/>
    </row>
    <row r="121865" spans="26:27">
      <c r="Z121865" s="190"/>
      <c r="AA121865" s="190"/>
    </row>
    <row r="121866" spans="26:27">
      <c r="Z121866" s="190"/>
      <c r="AA121866" s="190"/>
    </row>
    <row r="121867" spans="26:27">
      <c r="Z121867" s="190"/>
      <c r="AA121867" s="190"/>
    </row>
    <row r="121868" spans="26:27">
      <c r="Z121868" s="190"/>
      <c r="AA121868" s="190"/>
    </row>
    <row r="121869" spans="26:27">
      <c r="Z121869" s="190"/>
      <c r="AA121869" s="190"/>
    </row>
    <row r="121870" spans="26:27">
      <c r="Z121870" s="190"/>
      <c r="AA121870" s="190"/>
    </row>
    <row r="121871" spans="26:27">
      <c r="Z121871" s="190"/>
      <c r="AA121871" s="190"/>
    </row>
    <row r="121872" spans="26:27">
      <c r="Z121872" s="190"/>
      <c r="AA121872" s="190"/>
    </row>
    <row r="121873" spans="26:27">
      <c r="Z121873" s="190"/>
      <c r="AA121873" s="190"/>
    </row>
    <row r="121874" spans="26:27">
      <c r="Z121874" s="190"/>
      <c r="AA121874" s="190"/>
    </row>
    <row r="121875" spans="26:27">
      <c r="Z121875" s="190"/>
      <c r="AA121875" s="190"/>
    </row>
    <row r="121876" spans="26:27">
      <c r="Z121876" s="190"/>
      <c r="AA121876" s="190"/>
    </row>
    <row r="121877" spans="26:27">
      <c r="Z121877" s="190"/>
      <c r="AA121877" s="190"/>
    </row>
    <row r="121878" spans="26:27">
      <c r="Z121878" s="190"/>
      <c r="AA121878" s="190"/>
    </row>
    <row r="121879" spans="26:27">
      <c r="Z121879" s="190"/>
      <c r="AA121879" s="190"/>
    </row>
    <row r="121880" spans="26:27">
      <c r="Z121880" s="190"/>
      <c r="AA121880" s="190"/>
    </row>
    <row r="121881" spans="26:27">
      <c r="Z121881" s="190"/>
      <c r="AA121881" s="190"/>
    </row>
    <row r="121882" spans="26:27">
      <c r="Z121882" s="190"/>
      <c r="AA121882" s="190"/>
    </row>
    <row r="121883" spans="26:27">
      <c r="Z121883" s="190"/>
      <c r="AA121883" s="190"/>
    </row>
    <row r="121884" spans="26:27">
      <c r="Z121884" s="190"/>
      <c r="AA121884" s="190"/>
    </row>
    <row r="121885" spans="26:27">
      <c r="Z121885" s="190"/>
      <c r="AA121885" s="190"/>
    </row>
    <row r="121886" spans="26:27">
      <c r="Z121886" s="190"/>
      <c r="AA121886" s="190"/>
    </row>
    <row r="121887" spans="26:27">
      <c r="Z121887" s="190"/>
      <c r="AA121887" s="190"/>
    </row>
    <row r="121888" spans="26:27">
      <c r="Z121888" s="190"/>
      <c r="AA121888" s="190"/>
    </row>
    <row r="121889" spans="26:27">
      <c r="Z121889" s="190"/>
      <c r="AA121889" s="190"/>
    </row>
    <row r="121890" spans="26:27">
      <c r="Z121890" s="190"/>
      <c r="AA121890" s="190"/>
    </row>
    <row r="121891" spans="26:27">
      <c r="Z121891" s="190"/>
      <c r="AA121891" s="190"/>
    </row>
    <row r="121892" spans="26:27">
      <c r="Z121892" s="190"/>
      <c r="AA121892" s="190"/>
    </row>
    <row r="121893" spans="26:27">
      <c r="Z121893" s="190"/>
      <c r="AA121893" s="190"/>
    </row>
    <row r="121894" spans="26:27">
      <c r="Z121894" s="190"/>
      <c r="AA121894" s="190"/>
    </row>
    <row r="121895" spans="26:27">
      <c r="Z121895" s="190"/>
      <c r="AA121895" s="190"/>
    </row>
    <row r="121896" spans="26:27">
      <c r="Z121896" s="190"/>
      <c r="AA121896" s="190"/>
    </row>
    <row r="121897" spans="26:27">
      <c r="Z121897" s="190"/>
      <c r="AA121897" s="190"/>
    </row>
    <row r="121898" spans="26:27">
      <c r="Z121898" s="190"/>
      <c r="AA121898" s="190"/>
    </row>
    <row r="121899" spans="26:27">
      <c r="Z121899" s="190"/>
      <c r="AA121899" s="190"/>
    </row>
    <row r="121900" spans="26:27">
      <c r="Z121900" s="190"/>
      <c r="AA121900" s="190"/>
    </row>
    <row r="121901" spans="26:27">
      <c r="Z121901" s="190"/>
      <c r="AA121901" s="190"/>
    </row>
    <row r="121902" spans="26:27">
      <c r="Z121902" s="190"/>
      <c r="AA121902" s="190"/>
    </row>
    <row r="121903" spans="26:27">
      <c r="Z121903" s="190"/>
      <c r="AA121903" s="190"/>
    </row>
    <row r="121904" spans="26:27">
      <c r="Z121904" s="190"/>
      <c r="AA121904" s="190"/>
    </row>
    <row r="121905" spans="26:27">
      <c r="Z121905" s="190"/>
      <c r="AA121905" s="190"/>
    </row>
    <row r="121906" spans="26:27">
      <c r="Z121906" s="190"/>
      <c r="AA121906" s="190"/>
    </row>
    <row r="121907" spans="26:27">
      <c r="Z121907" s="190"/>
      <c r="AA121907" s="190"/>
    </row>
    <row r="121908" spans="26:27">
      <c r="Z121908" s="190"/>
      <c r="AA121908" s="190"/>
    </row>
    <row r="121909" spans="26:27">
      <c r="Z121909" s="190"/>
      <c r="AA121909" s="190"/>
    </row>
    <row r="121910" spans="26:27">
      <c r="Z121910" s="190"/>
      <c r="AA121910" s="190"/>
    </row>
    <row r="121911" spans="26:27">
      <c r="Z121911" s="190"/>
      <c r="AA121911" s="190"/>
    </row>
    <row r="121912" spans="26:27">
      <c r="Z121912" s="190"/>
      <c r="AA121912" s="190"/>
    </row>
    <row r="121913" spans="26:27">
      <c r="Z121913" s="190"/>
      <c r="AA121913" s="190"/>
    </row>
    <row r="121914" spans="26:27">
      <c r="Z121914" s="190"/>
      <c r="AA121914" s="190"/>
    </row>
    <row r="121915" spans="26:27">
      <c r="Z121915" s="190"/>
      <c r="AA121915" s="190"/>
    </row>
    <row r="121916" spans="26:27">
      <c r="Z121916" s="190"/>
      <c r="AA121916" s="190"/>
    </row>
    <row r="121917" spans="26:27">
      <c r="Z121917" s="190"/>
      <c r="AA121917" s="190"/>
    </row>
    <row r="121918" spans="26:27">
      <c r="Z121918" s="190"/>
      <c r="AA121918" s="190"/>
    </row>
    <row r="121919" spans="26:27">
      <c r="Z121919" s="190"/>
      <c r="AA121919" s="190"/>
    </row>
    <row r="121920" spans="26:27">
      <c r="Z121920" s="190"/>
      <c r="AA121920" s="190"/>
    </row>
    <row r="121921" spans="26:27">
      <c r="Z121921" s="190"/>
      <c r="AA121921" s="190"/>
    </row>
    <row r="121922" spans="26:27">
      <c r="Z121922" s="190"/>
      <c r="AA121922" s="190"/>
    </row>
    <row r="121923" spans="26:27">
      <c r="Z121923" s="190"/>
      <c r="AA121923" s="190"/>
    </row>
    <row r="121924" spans="26:27">
      <c r="Z121924" s="190"/>
      <c r="AA121924" s="190"/>
    </row>
    <row r="121925" spans="26:27">
      <c r="Z121925" s="190"/>
      <c r="AA121925" s="190"/>
    </row>
    <row r="121926" spans="26:27">
      <c r="Z121926" s="190"/>
      <c r="AA121926" s="190"/>
    </row>
    <row r="121927" spans="26:27">
      <c r="Z121927" s="190"/>
      <c r="AA121927" s="190"/>
    </row>
    <row r="121928" spans="26:27">
      <c r="Z121928" s="190"/>
      <c r="AA121928" s="190"/>
    </row>
    <row r="121929" spans="26:27">
      <c r="Z121929" s="190"/>
      <c r="AA121929" s="190"/>
    </row>
    <row r="121930" spans="26:27">
      <c r="Z121930" s="190"/>
      <c r="AA121930" s="190"/>
    </row>
    <row r="121931" spans="26:27">
      <c r="Z121931" s="190"/>
      <c r="AA121931" s="190"/>
    </row>
    <row r="121932" spans="26:27">
      <c r="Z121932" s="190"/>
      <c r="AA121932" s="190"/>
    </row>
    <row r="121933" spans="26:27">
      <c r="Z121933" s="190"/>
      <c r="AA121933" s="190"/>
    </row>
    <row r="121934" spans="26:27">
      <c r="Z121934" s="190"/>
      <c r="AA121934" s="190"/>
    </row>
    <row r="121935" spans="26:27">
      <c r="Z121935" s="190"/>
      <c r="AA121935" s="190"/>
    </row>
    <row r="121936" spans="26:27">
      <c r="Z121936" s="190"/>
      <c r="AA121936" s="190"/>
    </row>
    <row r="121937" spans="26:27">
      <c r="Z121937" s="190"/>
      <c r="AA121937" s="190"/>
    </row>
    <row r="121938" spans="26:27">
      <c r="Z121938" s="190"/>
      <c r="AA121938" s="190"/>
    </row>
    <row r="121939" spans="26:27">
      <c r="Z121939" s="190"/>
      <c r="AA121939" s="190"/>
    </row>
    <row r="121940" spans="26:27">
      <c r="Z121940" s="190"/>
      <c r="AA121940" s="190"/>
    </row>
    <row r="121941" spans="26:27">
      <c r="Z121941" s="190"/>
      <c r="AA121941" s="190"/>
    </row>
    <row r="121942" spans="26:27">
      <c r="Z121942" s="190"/>
      <c r="AA121942" s="190"/>
    </row>
    <row r="121943" spans="26:27">
      <c r="Z121943" s="190"/>
      <c r="AA121943" s="190"/>
    </row>
    <row r="121944" spans="26:27">
      <c r="Z121944" s="190"/>
      <c r="AA121944" s="190"/>
    </row>
    <row r="121945" spans="26:27">
      <c r="Z121945" s="190"/>
      <c r="AA121945" s="190"/>
    </row>
    <row r="121946" spans="26:27">
      <c r="Z121946" s="190"/>
      <c r="AA121946" s="190"/>
    </row>
    <row r="121947" spans="26:27">
      <c r="Z121947" s="190"/>
      <c r="AA121947" s="190"/>
    </row>
    <row r="121948" spans="26:27">
      <c r="Z121948" s="190"/>
      <c r="AA121948" s="190"/>
    </row>
    <row r="121949" spans="26:27">
      <c r="Z121949" s="190"/>
      <c r="AA121949" s="190"/>
    </row>
    <row r="121950" spans="26:27">
      <c r="Z121950" s="190"/>
      <c r="AA121950" s="190"/>
    </row>
    <row r="121951" spans="26:27">
      <c r="Z121951" s="190"/>
      <c r="AA121951" s="190"/>
    </row>
    <row r="121952" spans="26:27">
      <c r="Z121952" s="190"/>
      <c r="AA121952" s="190"/>
    </row>
    <row r="121953" spans="26:27">
      <c r="Z121953" s="190"/>
      <c r="AA121953" s="190"/>
    </row>
    <row r="121954" spans="26:27">
      <c r="Z121954" s="190"/>
      <c r="AA121954" s="190"/>
    </row>
    <row r="121955" spans="26:27">
      <c r="Z121955" s="190"/>
      <c r="AA121955" s="190"/>
    </row>
    <row r="121956" spans="26:27">
      <c r="Z121956" s="190"/>
      <c r="AA121956" s="190"/>
    </row>
    <row r="121957" spans="26:27">
      <c r="Z121957" s="190"/>
      <c r="AA121957" s="190"/>
    </row>
    <row r="121958" spans="26:27">
      <c r="Z121958" s="190"/>
      <c r="AA121958" s="190"/>
    </row>
    <row r="121959" spans="26:27">
      <c r="Z121959" s="190"/>
      <c r="AA121959" s="190"/>
    </row>
    <row r="121960" spans="26:27">
      <c r="Z121960" s="190"/>
      <c r="AA121960" s="190"/>
    </row>
    <row r="121961" spans="26:27">
      <c r="Z121961" s="190"/>
      <c r="AA121961" s="190"/>
    </row>
    <row r="121962" spans="26:27">
      <c r="Z121962" s="190"/>
      <c r="AA121962" s="190"/>
    </row>
    <row r="121963" spans="26:27">
      <c r="Z121963" s="190"/>
      <c r="AA121963" s="190"/>
    </row>
    <row r="121964" spans="26:27">
      <c r="Z121964" s="190"/>
      <c r="AA121964" s="190"/>
    </row>
    <row r="121965" spans="26:27">
      <c r="Z121965" s="190"/>
      <c r="AA121965" s="190"/>
    </row>
    <row r="121966" spans="26:27">
      <c r="Z121966" s="190"/>
      <c r="AA121966" s="190"/>
    </row>
    <row r="121967" spans="26:27">
      <c r="Z121967" s="190"/>
      <c r="AA121967" s="190"/>
    </row>
    <row r="121968" spans="26:27">
      <c r="Z121968" s="190"/>
      <c r="AA121968" s="190"/>
    </row>
    <row r="121969" spans="26:27">
      <c r="Z121969" s="190"/>
      <c r="AA121969" s="190"/>
    </row>
    <row r="121970" spans="26:27">
      <c r="Z121970" s="190"/>
      <c r="AA121970" s="190"/>
    </row>
    <row r="121971" spans="26:27">
      <c r="Z121971" s="190"/>
      <c r="AA121971" s="190"/>
    </row>
    <row r="121972" spans="26:27">
      <c r="Z121972" s="190"/>
      <c r="AA121972" s="190"/>
    </row>
    <row r="121973" spans="26:27">
      <c r="Z121973" s="190"/>
      <c r="AA121973" s="190"/>
    </row>
    <row r="121974" spans="26:27">
      <c r="Z121974" s="190"/>
      <c r="AA121974" s="190"/>
    </row>
    <row r="121975" spans="26:27">
      <c r="Z121975" s="190"/>
      <c r="AA121975" s="190"/>
    </row>
    <row r="121976" spans="26:27">
      <c r="Z121976" s="190"/>
      <c r="AA121976" s="190"/>
    </row>
    <row r="121977" spans="26:27">
      <c r="Z121977" s="190"/>
      <c r="AA121977" s="190"/>
    </row>
    <row r="121978" spans="26:27">
      <c r="Z121978" s="190"/>
      <c r="AA121978" s="190"/>
    </row>
    <row r="121979" spans="26:27">
      <c r="Z121979" s="190"/>
      <c r="AA121979" s="190"/>
    </row>
    <row r="121980" spans="26:27">
      <c r="Z121980" s="190"/>
      <c r="AA121980" s="190"/>
    </row>
    <row r="121981" spans="26:27">
      <c r="Z121981" s="190"/>
      <c r="AA121981" s="190"/>
    </row>
    <row r="121982" spans="26:27">
      <c r="Z121982" s="190"/>
      <c r="AA121982" s="190"/>
    </row>
    <row r="121983" spans="26:27">
      <c r="Z121983" s="190"/>
      <c r="AA121983" s="190"/>
    </row>
    <row r="121984" spans="26:27">
      <c r="Z121984" s="190"/>
      <c r="AA121984" s="190"/>
    </row>
    <row r="121985" spans="26:27">
      <c r="Z121985" s="190"/>
      <c r="AA121985" s="190"/>
    </row>
    <row r="121986" spans="26:27">
      <c r="Z121986" s="190"/>
      <c r="AA121986" s="190"/>
    </row>
    <row r="121987" spans="26:27">
      <c r="Z121987" s="190"/>
      <c r="AA121987" s="190"/>
    </row>
    <row r="121988" spans="26:27">
      <c r="Z121988" s="190"/>
      <c r="AA121988" s="190"/>
    </row>
    <row r="121989" spans="26:27">
      <c r="Z121989" s="190"/>
      <c r="AA121989" s="190"/>
    </row>
    <row r="121990" spans="26:27">
      <c r="Z121990" s="190"/>
      <c r="AA121990" s="190"/>
    </row>
    <row r="121991" spans="26:27">
      <c r="Z121991" s="190"/>
      <c r="AA121991" s="190"/>
    </row>
    <row r="121992" spans="26:27">
      <c r="Z121992" s="190"/>
      <c r="AA121992" s="190"/>
    </row>
    <row r="121993" spans="26:27">
      <c r="Z121993" s="190"/>
      <c r="AA121993" s="190"/>
    </row>
    <row r="121994" spans="26:27">
      <c r="Z121994" s="190"/>
      <c r="AA121994" s="190"/>
    </row>
    <row r="121995" spans="26:27">
      <c r="Z121995" s="190"/>
      <c r="AA121995" s="190"/>
    </row>
    <row r="121996" spans="26:27">
      <c r="Z121996" s="190"/>
      <c r="AA121996" s="190"/>
    </row>
    <row r="121997" spans="26:27">
      <c r="Z121997" s="190"/>
      <c r="AA121997" s="190"/>
    </row>
    <row r="121998" spans="26:27">
      <c r="Z121998" s="190"/>
      <c r="AA121998" s="190"/>
    </row>
    <row r="121999" spans="26:27">
      <c r="Z121999" s="190"/>
      <c r="AA121999" s="190"/>
    </row>
    <row r="122000" spans="26:27">
      <c r="Z122000" s="190"/>
      <c r="AA122000" s="190"/>
    </row>
    <row r="122001" spans="26:27">
      <c r="Z122001" s="190"/>
      <c r="AA122001" s="190"/>
    </row>
    <row r="122002" spans="26:27">
      <c r="Z122002" s="190"/>
      <c r="AA122002" s="190"/>
    </row>
    <row r="122003" spans="26:27">
      <c r="Z122003" s="190"/>
      <c r="AA122003" s="190"/>
    </row>
    <row r="122004" spans="26:27">
      <c r="Z122004" s="190"/>
      <c r="AA122004" s="190"/>
    </row>
    <row r="122005" spans="26:27">
      <c r="Z122005" s="190"/>
      <c r="AA122005" s="190"/>
    </row>
    <row r="122006" spans="26:27">
      <c r="Z122006" s="190"/>
      <c r="AA122006" s="190"/>
    </row>
    <row r="122007" spans="26:27">
      <c r="Z122007" s="190"/>
      <c r="AA122007" s="190"/>
    </row>
    <row r="122008" spans="26:27">
      <c r="Z122008" s="190"/>
      <c r="AA122008" s="190"/>
    </row>
    <row r="122009" spans="26:27">
      <c r="Z122009" s="190"/>
      <c r="AA122009" s="190"/>
    </row>
    <row r="122010" spans="26:27">
      <c r="Z122010" s="190"/>
      <c r="AA122010" s="190"/>
    </row>
    <row r="122011" spans="26:27">
      <c r="Z122011" s="190"/>
      <c r="AA122011" s="190"/>
    </row>
    <row r="122012" spans="26:27">
      <c r="Z122012" s="190"/>
      <c r="AA122012" s="190"/>
    </row>
    <row r="122013" spans="26:27">
      <c r="Z122013" s="190"/>
      <c r="AA122013" s="190"/>
    </row>
    <row r="122014" spans="26:27">
      <c r="Z122014" s="190"/>
      <c r="AA122014" s="190"/>
    </row>
    <row r="122015" spans="26:27">
      <c r="Z122015" s="190"/>
      <c r="AA122015" s="190"/>
    </row>
    <row r="122016" spans="26:27">
      <c r="Z122016" s="190"/>
      <c r="AA122016" s="190"/>
    </row>
    <row r="122017" spans="26:27">
      <c r="Z122017" s="190"/>
      <c r="AA122017" s="190"/>
    </row>
    <row r="122018" spans="26:27">
      <c r="Z122018" s="190"/>
      <c r="AA122018" s="190"/>
    </row>
    <row r="122019" spans="26:27">
      <c r="Z122019" s="190"/>
      <c r="AA122019" s="190"/>
    </row>
    <row r="122020" spans="26:27">
      <c r="Z122020" s="190"/>
      <c r="AA122020" s="190"/>
    </row>
    <row r="122021" spans="26:27">
      <c r="Z122021" s="190"/>
      <c r="AA122021" s="190"/>
    </row>
    <row r="122022" spans="26:27">
      <c r="Z122022" s="190"/>
      <c r="AA122022" s="190"/>
    </row>
    <row r="122023" spans="26:27">
      <c r="Z122023" s="190"/>
      <c r="AA122023" s="190"/>
    </row>
    <row r="122024" spans="26:27">
      <c r="Z122024" s="190"/>
      <c r="AA122024" s="190"/>
    </row>
    <row r="122025" spans="26:27">
      <c r="Z122025" s="190"/>
      <c r="AA122025" s="190"/>
    </row>
    <row r="122026" spans="26:27">
      <c r="Z122026" s="190"/>
      <c r="AA122026" s="190"/>
    </row>
    <row r="122027" spans="26:27">
      <c r="Z122027" s="190"/>
      <c r="AA122027" s="190"/>
    </row>
    <row r="122028" spans="26:27">
      <c r="Z122028" s="190"/>
      <c r="AA122028" s="190"/>
    </row>
    <row r="122029" spans="26:27">
      <c r="Z122029" s="190"/>
      <c r="AA122029" s="190"/>
    </row>
    <row r="122030" spans="26:27">
      <c r="Z122030" s="190"/>
      <c r="AA122030" s="190"/>
    </row>
    <row r="122031" spans="26:27">
      <c r="Z122031" s="190"/>
      <c r="AA122031" s="190"/>
    </row>
    <row r="122032" spans="26:27">
      <c r="Z122032" s="190"/>
      <c r="AA122032" s="190"/>
    </row>
    <row r="122033" spans="26:27">
      <c r="Z122033" s="190"/>
      <c r="AA122033" s="190"/>
    </row>
    <row r="122034" spans="26:27">
      <c r="Z122034" s="190"/>
      <c r="AA122034" s="190"/>
    </row>
    <row r="122035" spans="26:27">
      <c r="Z122035" s="190"/>
      <c r="AA122035" s="190"/>
    </row>
    <row r="122036" spans="26:27">
      <c r="Z122036" s="190"/>
      <c r="AA122036" s="190"/>
    </row>
    <row r="122037" spans="26:27">
      <c r="Z122037" s="190"/>
      <c r="AA122037" s="190"/>
    </row>
    <row r="122038" spans="26:27">
      <c r="Z122038" s="190"/>
      <c r="AA122038" s="190"/>
    </row>
    <row r="122039" spans="26:27">
      <c r="Z122039" s="190"/>
      <c r="AA122039" s="190"/>
    </row>
    <row r="122040" spans="26:27">
      <c r="Z122040" s="190"/>
      <c r="AA122040" s="190"/>
    </row>
    <row r="122041" spans="26:27">
      <c r="Z122041" s="190"/>
      <c r="AA122041" s="190"/>
    </row>
    <row r="122042" spans="26:27">
      <c r="Z122042" s="190"/>
      <c r="AA122042" s="190"/>
    </row>
    <row r="122043" spans="26:27">
      <c r="Z122043" s="190"/>
      <c r="AA122043" s="190"/>
    </row>
    <row r="122044" spans="26:27">
      <c r="Z122044" s="190"/>
      <c r="AA122044" s="190"/>
    </row>
    <row r="122045" spans="26:27">
      <c r="Z122045" s="190"/>
      <c r="AA122045" s="190"/>
    </row>
    <row r="122046" spans="26:27">
      <c r="Z122046" s="190"/>
      <c r="AA122046" s="190"/>
    </row>
    <row r="122047" spans="26:27">
      <c r="Z122047" s="190"/>
      <c r="AA122047" s="190"/>
    </row>
    <row r="122048" spans="26:27">
      <c r="Z122048" s="190"/>
      <c r="AA122048" s="190"/>
    </row>
    <row r="122049" spans="26:27">
      <c r="Z122049" s="190"/>
      <c r="AA122049" s="190"/>
    </row>
    <row r="122050" spans="26:27">
      <c r="Z122050" s="190"/>
      <c r="AA122050" s="190"/>
    </row>
    <row r="122051" spans="26:27">
      <c r="Z122051" s="190"/>
      <c r="AA122051" s="190"/>
    </row>
    <row r="122052" spans="26:27">
      <c r="Z122052" s="190"/>
      <c r="AA122052" s="190"/>
    </row>
    <row r="122053" spans="26:27">
      <c r="Z122053" s="190"/>
      <c r="AA122053" s="190"/>
    </row>
    <row r="122054" spans="26:27">
      <c r="Z122054" s="190"/>
      <c r="AA122054" s="190"/>
    </row>
    <row r="122055" spans="26:27">
      <c r="Z122055" s="190"/>
      <c r="AA122055" s="190"/>
    </row>
    <row r="122056" spans="26:27">
      <c r="Z122056" s="190"/>
      <c r="AA122056" s="190"/>
    </row>
    <row r="122057" spans="26:27">
      <c r="Z122057" s="190"/>
      <c r="AA122057" s="190"/>
    </row>
    <row r="122058" spans="26:27">
      <c r="Z122058" s="190"/>
      <c r="AA122058" s="190"/>
    </row>
    <row r="122059" spans="26:27">
      <c r="Z122059" s="190"/>
      <c r="AA122059" s="190"/>
    </row>
    <row r="122060" spans="26:27">
      <c r="Z122060" s="190"/>
      <c r="AA122060" s="190"/>
    </row>
    <row r="122061" spans="26:27">
      <c r="Z122061" s="190"/>
      <c r="AA122061" s="190"/>
    </row>
    <row r="122062" spans="26:27">
      <c r="Z122062" s="190"/>
      <c r="AA122062" s="190"/>
    </row>
    <row r="122063" spans="26:27">
      <c r="Z122063" s="190"/>
      <c r="AA122063" s="190"/>
    </row>
    <row r="122064" spans="26:27">
      <c r="Z122064" s="190"/>
      <c r="AA122064" s="190"/>
    </row>
    <row r="122065" spans="26:27">
      <c r="Z122065" s="190"/>
      <c r="AA122065" s="190"/>
    </row>
    <row r="122066" spans="26:27">
      <c r="Z122066" s="190"/>
      <c r="AA122066" s="190"/>
    </row>
    <row r="122067" spans="26:27">
      <c r="Z122067" s="190"/>
      <c r="AA122067" s="190"/>
    </row>
    <row r="122068" spans="26:27">
      <c r="Z122068" s="190"/>
      <c r="AA122068" s="190"/>
    </row>
    <row r="122069" spans="26:27">
      <c r="Z122069" s="190"/>
      <c r="AA122069" s="190"/>
    </row>
    <row r="122070" spans="26:27">
      <c r="Z122070" s="190"/>
      <c r="AA122070" s="190"/>
    </row>
    <row r="122071" spans="26:27">
      <c r="Z122071" s="190"/>
      <c r="AA122071" s="190"/>
    </row>
    <row r="122072" spans="26:27">
      <c r="Z122072" s="190"/>
      <c r="AA122072" s="190"/>
    </row>
    <row r="122073" spans="26:27">
      <c r="Z122073" s="190"/>
      <c r="AA122073" s="190"/>
    </row>
    <row r="122074" spans="26:27">
      <c r="Z122074" s="190"/>
      <c r="AA122074" s="190"/>
    </row>
    <row r="122075" spans="26:27">
      <c r="Z122075" s="190"/>
      <c r="AA122075" s="190"/>
    </row>
    <row r="122076" spans="26:27">
      <c r="Z122076" s="190"/>
      <c r="AA122076" s="190"/>
    </row>
    <row r="122077" spans="26:27">
      <c r="Z122077" s="190"/>
      <c r="AA122077" s="190"/>
    </row>
    <row r="122078" spans="26:27">
      <c r="Z122078" s="190"/>
      <c r="AA122078" s="190"/>
    </row>
    <row r="122079" spans="26:27">
      <c r="Z122079" s="190"/>
      <c r="AA122079" s="190"/>
    </row>
    <row r="122080" spans="26:27">
      <c r="Z122080" s="190"/>
      <c r="AA122080" s="190"/>
    </row>
    <row r="122081" spans="26:27">
      <c r="Z122081" s="190"/>
      <c r="AA122081" s="190"/>
    </row>
    <row r="122082" spans="26:27">
      <c r="Z122082" s="190"/>
      <c r="AA122082" s="190"/>
    </row>
    <row r="122083" spans="26:27">
      <c r="Z122083" s="190"/>
      <c r="AA122083" s="190"/>
    </row>
    <row r="122084" spans="26:27">
      <c r="Z122084" s="190"/>
      <c r="AA122084" s="190"/>
    </row>
    <row r="122085" spans="26:27">
      <c r="Z122085" s="190"/>
      <c r="AA122085" s="190"/>
    </row>
    <row r="122086" spans="26:27">
      <c r="Z122086" s="190"/>
      <c r="AA122086" s="190"/>
    </row>
    <row r="122087" spans="26:27">
      <c r="Z122087" s="190"/>
      <c r="AA122087" s="190"/>
    </row>
    <row r="122088" spans="26:27">
      <c r="Z122088" s="190"/>
      <c r="AA122088" s="190"/>
    </row>
    <row r="122089" spans="26:27">
      <c r="Z122089" s="190"/>
      <c r="AA122089" s="190"/>
    </row>
    <row r="122090" spans="26:27">
      <c r="Z122090" s="190"/>
      <c r="AA122090" s="190"/>
    </row>
    <row r="122091" spans="26:27">
      <c r="Z122091" s="190"/>
      <c r="AA122091" s="190"/>
    </row>
    <row r="122092" spans="26:27">
      <c r="Z122092" s="190"/>
      <c r="AA122092" s="190"/>
    </row>
    <row r="122093" spans="26:27">
      <c r="Z122093" s="190"/>
      <c r="AA122093" s="190"/>
    </row>
    <row r="122094" spans="26:27">
      <c r="Z122094" s="190"/>
      <c r="AA122094" s="190"/>
    </row>
    <row r="122095" spans="26:27">
      <c r="Z122095" s="190"/>
      <c r="AA122095" s="190"/>
    </row>
    <row r="122096" spans="26:27">
      <c r="Z122096" s="190"/>
      <c r="AA122096" s="190"/>
    </row>
    <row r="122097" spans="26:27">
      <c r="Z122097" s="190"/>
      <c r="AA122097" s="190"/>
    </row>
    <row r="122098" spans="26:27">
      <c r="Z122098" s="190"/>
      <c r="AA122098" s="190"/>
    </row>
    <row r="122099" spans="26:27">
      <c r="Z122099" s="190"/>
      <c r="AA122099" s="190"/>
    </row>
    <row r="122100" spans="26:27">
      <c r="Z122100" s="190"/>
      <c r="AA122100" s="190"/>
    </row>
    <row r="122101" spans="26:27">
      <c r="Z122101" s="190"/>
      <c r="AA122101" s="190"/>
    </row>
    <row r="122102" spans="26:27">
      <c r="Z122102" s="190"/>
      <c r="AA122102" s="190"/>
    </row>
    <row r="122103" spans="26:27">
      <c r="Z122103" s="190"/>
      <c r="AA122103" s="190"/>
    </row>
    <row r="122104" spans="26:27">
      <c r="Z122104" s="190"/>
      <c r="AA122104" s="190"/>
    </row>
    <row r="122105" spans="26:27">
      <c r="Z122105" s="190"/>
      <c r="AA122105" s="190"/>
    </row>
    <row r="122106" spans="26:27">
      <c r="Z122106" s="190"/>
      <c r="AA122106" s="190"/>
    </row>
    <row r="122107" spans="26:27">
      <c r="Z122107" s="190"/>
      <c r="AA122107" s="190"/>
    </row>
    <row r="122108" spans="26:27">
      <c r="Z122108" s="190"/>
      <c r="AA122108" s="190"/>
    </row>
    <row r="122109" spans="26:27">
      <c r="Z122109" s="190"/>
      <c r="AA122109" s="190"/>
    </row>
    <row r="122110" spans="26:27">
      <c r="Z122110" s="190"/>
      <c r="AA122110" s="190"/>
    </row>
    <row r="122111" spans="26:27">
      <c r="Z122111" s="190"/>
      <c r="AA122111" s="190"/>
    </row>
    <row r="122112" spans="26:27">
      <c r="Z122112" s="190"/>
      <c r="AA122112" s="190"/>
    </row>
    <row r="122113" spans="26:27">
      <c r="Z122113" s="190"/>
      <c r="AA122113" s="190"/>
    </row>
    <row r="122114" spans="26:27">
      <c r="Z122114" s="190"/>
      <c r="AA122114" s="190"/>
    </row>
    <row r="122115" spans="26:27">
      <c r="Z122115" s="190"/>
      <c r="AA122115" s="190"/>
    </row>
    <row r="122116" spans="26:27">
      <c r="Z122116" s="190"/>
      <c r="AA122116" s="190"/>
    </row>
    <row r="122117" spans="26:27">
      <c r="Z122117" s="190"/>
      <c r="AA122117" s="190"/>
    </row>
    <row r="122118" spans="26:27">
      <c r="Z122118" s="190"/>
      <c r="AA122118" s="190"/>
    </row>
    <row r="122119" spans="26:27">
      <c r="Z122119" s="190"/>
      <c r="AA122119" s="190"/>
    </row>
    <row r="122120" spans="26:27">
      <c r="Z122120" s="190"/>
      <c r="AA122120" s="190"/>
    </row>
    <row r="122121" spans="26:27">
      <c r="Z122121" s="190"/>
      <c r="AA122121" s="190"/>
    </row>
    <row r="122122" spans="26:27">
      <c r="Z122122" s="190"/>
      <c r="AA122122" s="190"/>
    </row>
    <row r="122123" spans="26:27">
      <c r="Z122123" s="190"/>
      <c r="AA122123" s="190"/>
    </row>
    <row r="122124" spans="26:27">
      <c r="Z122124" s="190"/>
      <c r="AA122124" s="190"/>
    </row>
    <row r="122125" spans="26:27">
      <c r="Z122125" s="190"/>
      <c r="AA122125" s="190"/>
    </row>
    <row r="122126" spans="26:27">
      <c r="Z122126" s="190"/>
      <c r="AA122126" s="190"/>
    </row>
    <row r="122127" spans="26:27">
      <c r="Z122127" s="190"/>
      <c r="AA122127" s="190"/>
    </row>
    <row r="122128" spans="26:27">
      <c r="Z122128" s="190"/>
      <c r="AA122128" s="190"/>
    </row>
    <row r="122129" spans="26:27">
      <c r="Z122129" s="190"/>
      <c r="AA122129" s="190"/>
    </row>
    <row r="122130" spans="26:27">
      <c r="Z122130" s="190"/>
      <c r="AA122130" s="190"/>
    </row>
    <row r="122131" spans="26:27">
      <c r="Z122131" s="190"/>
      <c r="AA122131" s="190"/>
    </row>
    <row r="122132" spans="26:27">
      <c r="Z122132" s="190"/>
      <c r="AA122132" s="190"/>
    </row>
    <row r="122133" spans="26:27">
      <c r="Z122133" s="190"/>
      <c r="AA122133" s="190"/>
    </row>
    <row r="122134" spans="26:27">
      <c r="Z122134" s="190"/>
      <c r="AA122134" s="190"/>
    </row>
    <row r="122135" spans="26:27">
      <c r="Z122135" s="190"/>
      <c r="AA122135" s="190"/>
    </row>
    <row r="122136" spans="26:27">
      <c r="Z122136" s="190"/>
      <c r="AA122136" s="190"/>
    </row>
    <row r="122137" spans="26:27">
      <c r="Z122137" s="190"/>
      <c r="AA122137" s="190"/>
    </row>
    <row r="122138" spans="26:27">
      <c r="Z122138" s="190"/>
      <c r="AA122138" s="190"/>
    </row>
    <row r="122139" spans="26:27">
      <c r="Z122139" s="190"/>
      <c r="AA122139" s="190"/>
    </row>
    <row r="122140" spans="26:27">
      <c r="Z122140" s="190"/>
      <c r="AA122140" s="190"/>
    </row>
    <row r="122141" spans="26:27">
      <c r="Z122141" s="190"/>
      <c r="AA122141" s="190"/>
    </row>
    <row r="122142" spans="26:27">
      <c r="Z122142" s="190"/>
      <c r="AA122142" s="190"/>
    </row>
    <row r="122143" spans="26:27">
      <c r="Z122143" s="190"/>
      <c r="AA122143" s="190"/>
    </row>
    <row r="122144" spans="26:27">
      <c r="Z122144" s="190"/>
      <c r="AA122144" s="190"/>
    </row>
    <row r="122145" spans="26:27">
      <c r="Z122145" s="190"/>
      <c r="AA122145" s="190"/>
    </row>
    <row r="122146" spans="26:27">
      <c r="Z122146" s="190"/>
      <c r="AA122146" s="190"/>
    </row>
    <row r="122147" spans="26:27">
      <c r="Z122147" s="190"/>
      <c r="AA122147" s="190"/>
    </row>
    <row r="122148" spans="26:27">
      <c r="Z122148" s="190"/>
      <c r="AA122148" s="190"/>
    </row>
    <row r="122149" spans="26:27">
      <c r="Z122149" s="190"/>
      <c r="AA122149" s="190"/>
    </row>
    <row r="122150" spans="26:27">
      <c r="Z122150" s="190"/>
      <c r="AA122150" s="190"/>
    </row>
    <row r="122151" spans="26:27">
      <c r="Z122151" s="190"/>
      <c r="AA122151" s="190"/>
    </row>
    <row r="122152" spans="26:27">
      <c r="Z122152" s="190"/>
      <c r="AA122152" s="190"/>
    </row>
    <row r="122153" spans="26:27">
      <c r="Z122153" s="190"/>
      <c r="AA122153" s="190"/>
    </row>
    <row r="122154" spans="26:27">
      <c r="Z122154" s="190"/>
      <c r="AA122154" s="190"/>
    </row>
    <row r="122155" spans="26:27">
      <c r="Z122155" s="190"/>
      <c r="AA122155" s="190"/>
    </row>
    <row r="122156" spans="26:27">
      <c r="Z122156" s="190"/>
      <c r="AA122156" s="190"/>
    </row>
    <row r="122157" spans="26:27">
      <c r="Z122157" s="190"/>
      <c r="AA122157" s="190"/>
    </row>
    <row r="122158" spans="26:27">
      <c r="Z122158" s="190"/>
      <c r="AA122158" s="190"/>
    </row>
    <row r="122159" spans="26:27">
      <c r="Z122159" s="190"/>
      <c r="AA122159" s="190"/>
    </row>
    <row r="122160" spans="26:27">
      <c r="Z122160" s="190"/>
      <c r="AA122160" s="190"/>
    </row>
    <row r="122161" spans="26:27">
      <c r="Z122161" s="190"/>
      <c r="AA122161" s="190"/>
    </row>
    <row r="122162" spans="26:27">
      <c r="Z122162" s="190"/>
      <c r="AA122162" s="190"/>
    </row>
    <row r="122163" spans="26:27">
      <c r="Z122163" s="190"/>
      <c r="AA122163" s="190"/>
    </row>
    <row r="122164" spans="26:27">
      <c r="Z122164" s="190"/>
      <c r="AA122164" s="190"/>
    </row>
    <row r="122165" spans="26:27">
      <c r="Z122165" s="190"/>
      <c r="AA122165" s="190"/>
    </row>
    <row r="122166" spans="26:27">
      <c r="Z122166" s="190"/>
      <c r="AA122166" s="190"/>
    </row>
    <row r="122167" spans="26:27">
      <c r="Z122167" s="190"/>
      <c r="AA122167" s="190"/>
    </row>
    <row r="122168" spans="26:27">
      <c r="Z122168" s="190"/>
      <c r="AA122168" s="190"/>
    </row>
    <row r="122169" spans="26:27">
      <c r="Z122169" s="190"/>
      <c r="AA122169" s="190"/>
    </row>
    <row r="122170" spans="26:27">
      <c r="Z122170" s="190"/>
      <c r="AA122170" s="190"/>
    </row>
    <row r="122171" spans="26:27">
      <c r="Z122171" s="190"/>
      <c r="AA122171" s="190"/>
    </row>
    <row r="122172" spans="26:27">
      <c r="Z122172" s="190"/>
      <c r="AA122172" s="190"/>
    </row>
    <row r="122173" spans="26:27">
      <c r="Z122173" s="190"/>
      <c r="AA122173" s="190"/>
    </row>
    <row r="122174" spans="26:27">
      <c r="Z122174" s="190"/>
      <c r="AA122174" s="190"/>
    </row>
    <row r="122175" spans="26:27">
      <c r="Z122175" s="190"/>
      <c r="AA122175" s="190"/>
    </row>
    <row r="122176" spans="26:27">
      <c r="Z122176" s="190"/>
      <c r="AA122176" s="190"/>
    </row>
    <row r="122177" spans="26:27">
      <c r="Z122177" s="190"/>
      <c r="AA122177" s="190"/>
    </row>
    <row r="122178" spans="26:27">
      <c r="Z122178" s="190"/>
      <c r="AA122178" s="190"/>
    </row>
    <row r="122179" spans="26:27">
      <c r="Z122179" s="190"/>
      <c r="AA122179" s="190"/>
    </row>
    <row r="122180" spans="26:27">
      <c r="Z122180" s="190"/>
      <c r="AA122180" s="190"/>
    </row>
    <row r="122181" spans="26:27">
      <c r="Z122181" s="190"/>
      <c r="AA122181" s="190"/>
    </row>
    <row r="122182" spans="26:27">
      <c r="Z122182" s="190"/>
      <c r="AA122182" s="190"/>
    </row>
    <row r="122183" spans="26:27">
      <c r="Z122183" s="190"/>
      <c r="AA122183" s="190"/>
    </row>
    <row r="122184" spans="26:27">
      <c r="Z122184" s="190"/>
      <c r="AA122184" s="190"/>
    </row>
    <row r="122185" spans="26:27">
      <c r="Z122185" s="190"/>
      <c r="AA122185" s="190"/>
    </row>
    <row r="122186" spans="26:27">
      <c r="Z122186" s="190"/>
      <c r="AA122186" s="190"/>
    </row>
    <row r="122187" spans="26:27">
      <c r="Z122187" s="190"/>
      <c r="AA122187" s="190"/>
    </row>
    <row r="122188" spans="26:27">
      <c r="Z122188" s="190"/>
      <c r="AA122188" s="190"/>
    </row>
    <row r="122189" spans="26:27">
      <c r="Z122189" s="190"/>
      <c r="AA122189" s="190"/>
    </row>
    <row r="122190" spans="26:27">
      <c r="Z122190" s="190"/>
      <c r="AA122190" s="190"/>
    </row>
    <row r="122191" spans="26:27">
      <c r="Z122191" s="190"/>
      <c r="AA122191" s="190"/>
    </row>
    <row r="122192" spans="26:27">
      <c r="Z122192" s="190"/>
      <c r="AA122192" s="190"/>
    </row>
    <row r="122193" spans="26:27">
      <c r="Z122193" s="190"/>
      <c r="AA122193" s="190"/>
    </row>
    <row r="122194" spans="26:27">
      <c r="Z122194" s="190"/>
      <c r="AA122194" s="190"/>
    </row>
    <row r="122195" spans="26:27">
      <c r="Z122195" s="190"/>
      <c r="AA122195" s="190"/>
    </row>
    <row r="122196" spans="26:27">
      <c r="Z122196" s="190"/>
      <c r="AA122196" s="190"/>
    </row>
    <row r="122197" spans="26:27">
      <c r="Z122197" s="190"/>
      <c r="AA122197" s="190"/>
    </row>
    <row r="122198" spans="26:27">
      <c r="Z122198" s="190"/>
      <c r="AA122198" s="190"/>
    </row>
    <row r="122199" spans="26:27">
      <c r="Z122199" s="190"/>
      <c r="AA122199" s="190"/>
    </row>
    <row r="122200" spans="26:27">
      <c r="Z122200" s="190"/>
      <c r="AA122200" s="190"/>
    </row>
    <row r="122201" spans="26:27">
      <c r="Z122201" s="190"/>
      <c r="AA122201" s="190"/>
    </row>
    <row r="122202" spans="26:27">
      <c r="Z122202" s="190"/>
      <c r="AA122202" s="190"/>
    </row>
    <row r="122203" spans="26:27">
      <c r="Z122203" s="190"/>
      <c r="AA122203" s="190"/>
    </row>
    <row r="122204" spans="26:27">
      <c r="Z122204" s="190"/>
      <c r="AA122204" s="190"/>
    </row>
    <row r="122205" spans="26:27">
      <c r="Z122205" s="190"/>
      <c r="AA122205" s="190"/>
    </row>
    <row r="122206" spans="26:27">
      <c r="Z122206" s="190"/>
      <c r="AA122206" s="190"/>
    </row>
    <row r="122207" spans="26:27">
      <c r="Z122207" s="190"/>
      <c r="AA122207" s="190"/>
    </row>
    <row r="122208" spans="26:27">
      <c r="Z122208" s="190"/>
      <c r="AA122208" s="190"/>
    </row>
    <row r="122209" spans="26:27">
      <c r="Z122209" s="190"/>
      <c r="AA122209" s="190"/>
    </row>
    <row r="122210" spans="26:27">
      <c r="Z122210" s="190"/>
      <c r="AA122210" s="190"/>
    </row>
    <row r="122211" spans="26:27">
      <c r="Z122211" s="190"/>
      <c r="AA122211" s="190"/>
    </row>
    <row r="122212" spans="26:27">
      <c r="Z122212" s="190"/>
      <c r="AA122212" s="190"/>
    </row>
    <row r="122213" spans="26:27">
      <c r="Z122213" s="190"/>
      <c r="AA122213" s="190"/>
    </row>
    <row r="122214" spans="26:27">
      <c r="Z122214" s="190"/>
      <c r="AA122214" s="190"/>
    </row>
    <row r="122215" spans="26:27">
      <c r="Z122215" s="190"/>
      <c r="AA122215" s="190"/>
    </row>
    <row r="122216" spans="26:27">
      <c r="Z122216" s="190"/>
      <c r="AA122216" s="190"/>
    </row>
    <row r="122217" spans="26:27">
      <c r="Z122217" s="190"/>
      <c r="AA122217" s="190"/>
    </row>
    <row r="122218" spans="26:27">
      <c r="Z122218" s="190"/>
      <c r="AA122218" s="190"/>
    </row>
    <row r="122219" spans="26:27">
      <c r="Z122219" s="190"/>
      <c r="AA122219" s="190"/>
    </row>
    <row r="122220" spans="26:27">
      <c r="Z122220" s="190"/>
      <c r="AA122220" s="190"/>
    </row>
    <row r="122221" spans="26:27">
      <c r="Z122221" s="190"/>
      <c r="AA122221" s="190"/>
    </row>
    <row r="122222" spans="26:27">
      <c r="Z122222" s="190"/>
      <c r="AA122222" s="190"/>
    </row>
    <row r="122223" spans="26:27">
      <c r="Z122223" s="190"/>
      <c r="AA122223" s="190"/>
    </row>
    <row r="122224" spans="26:27">
      <c r="Z122224" s="190"/>
      <c r="AA122224" s="190"/>
    </row>
    <row r="122225" spans="26:27">
      <c r="Z122225" s="190"/>
      <c r="AA122225" s="190"/>
    </row>
    <row r="122226" spans="26:27">
      <c r="Z122226" s="190"/>
      <c r="AA122226" s="190"/>
    </row>
    <row r="122227" spans="26:27">
      <c r="Z122227" s="190"/>
      <c r="AA122227" s="190"/>
    </row>
    <row r="122228" spans="26:27">
      <c r="Z122228" s="190"/>
      <c r="AA122228" s="190"/>
    </row>
    <row r="122229" spans="26:27">
      <c r="Z122229" s="190"/>
      <c r="AA122229" s="190"/>
    </row>
    <row r="122230" spans="26:27">
      <c r="Z122230" s="190"/>
      <c r="AA122230" s="190"/>
    </row>
    <row r="122231" spans="26:27">
      <c r="Z122231" s="190"/>
      <c r="AA122231" s="190"/>
    </row>
    <row r="122232" spans="26:27">
      <c r="Z122232" s="190"/>
      <c r="AA122232" s="190"/>
    </row>
    <row r="122233" spans="26:27">
      <c r="Z122233" s="190"/>
      <c r="AA122233" s="190"/>
    </row>
    <row r="122234" spans="26:27">
      <c r="Z122234" s="190"/>
      <c r="AA122234" s="190"/>
    </row>
    <row r="122235" spans="26:27">
      <c r="Z122235" s="190"/>
      <c r="AA122235" s="190"/>
    </row>
    <row r="122236" spans="26:27">
      <c r="Z122236" s="190"/>
      <c r="AA122236" s="190"/>
    </row>
    <row r="122237" spans="26:27">
      <c r="Z122237" s="190"/>
      <c r="AA122237" s="190"/>
    </row>
    <row r="122238" spans="26:27">
      <c r="Z122238" s="190"/>
      <c r="AA122238" s="190"/>
    </row>
    <row r="122239" spans="26:27">
      <c r="Z122239" s="190"/>
      <c r="AA122239" s="190"/>
    </row>
    <row r="122240" spans="26:27">
      <c r="Z122240" s="190"/>
      <c r="AA122240" s="190"/>
    </row>
    <row r="122241" spans="26:27">
      <c r="Z122241" s="190"/>
      <c r="AA122241" s="190"/>
    </row>
    <row r="122242" spans="26:27">
      <c r="Z122242" s="190"/>
      <c r="AA122242" s="190"/>
    </row>
    <row r="122243" spans="26:27">
      <c r="Z122243" s="190"/>
      <c r="AA122243" s="190"/>
    </row>
    <row r="122244" spans="26:27">
      <c r="Z122244" s="190"/>
      <c r="AA122244" s="190"/>
    </row>
    <row r="122245" spans="26:27">
      <c r="Z122245" s="190"/>
      <c r="AA122245" s="190"/>
    </row>
    <row r="122246" spans="26:27">
      <c r="Z122246" s="190"/>
      <c r="AA122246" s="190"/>
    </row>
    <row r="122247" spans="26:27">
      <c r="Z122247" s="190"/>
      <c r="AA122247" s="190"/>
    </row>
    <row r="122248" spans="26:27">
      <c r="Z122248" s="190"/>
      <c r="AA122248" s="190"/>
    </row>
    <row r="122249" spans="26:27">
      <c r="Z122249" s="190"/>
      <c r="AA122249" s="190"/>
    </row>
    <row r="122250" spans="26:27">
      <c r="Z122250" s="190"/>
      <c r="AA122250" s="190"/>
    </row>
    <row r="122251" spans="26:27">
      <c r="Z122251" s="190"/>
      <c r="AA122251" s="190"/>
    </row>
    <row r="122252" spans="26:27">
      <c r="Z122252" s="190"/>
      <c r="AA122252" s="190"/>
    </row>
    <row r="122253" spans="26:27">
      <c r="Z122253" s="190"/>
      <c r="AA122253" s="190"/>
    </row>
    <row r="122254" spans="26:27">
      <c r="Z122254" s="190"/>
      <c r="AA122254" s="190"/>
    </row>
    <row r="122255" spans="26:27">
      <c r="Z122255" s="190"/>
      <c r="AA122255" s="190"/>
    </row>
    <row r="122256" spans="26:27">
      <c r="Z122256" s="190"/>
      <c r="AA122256" s="190"/>
    </row>
    <row r="122257" spans="26:27">
      <c r="Z122257" s="190"/>
      <c r="AA122257" s="190"/>
    </row>
    <row r="122258" spans="26:27">
      <c r="Z122258" s="190"/>
      <c r="AA122258" s="190"/>
    </row>
    <row r="122259" spans="26:27">
      <c r="Z122259" s="190"/>
      <c r="AA122259" s="190"/>
    </row>
    <row r="122260" spans="26:27">
      <c r="Z122260" s="190"/>
      <c r="AA122260" s="190"/>
    </row>
    <row r="122261" spans="26:27">
      <c r="Z122261" s="190"/>
      <c r="AA122261" s="190"/>
    </row>
    <row r="122262" spans="26:27">
      <c r="Z122262" s="190"/>
      <c r="AA122262" s="190"/>
    </row>
    <row r="122263" spans="26:27">
      <c r="Z122263" s="190"/>
      <c r="AA122263" s="190"/>
    </row>
    <row r="122264" spans="26:27">
      <c r="Z122264" s="190"/>
      <c r="AA122264" s="190"/>
    </row>
    <row r="122265" spans="26:27">
      <c r="Z122265" s="190"/>
      <c r="AA122265" s="190"/>
    </row>
    <row r="122266" spans="26:27">
      <c r="Z122266" s="190"/>
      <c r="AA122266" s="190"/>
    </row>
    <row r="122267" spans="26:27">
      <c r="Z122267" s="190"/>
      <c r="AA122267" s="190"/>
    </row>
    <row r="122268" spans="26:27">
      <c r="Z122268" s="190"/>
      <c r="AA122268" s="190"/>
    </row>
    <row r="122269" spans="26:27">
      <c r="Z122269" s="190"/>
      <c r="AA122269" s="190"/>
    </row>
    <row r="122270" spans="26:27">
      <c r="Z122270" s="190"/>
      <c r="AA122270" s="190"/>
    </row>
    <row r="122271" spans="26:27">
      <c r="Z122271" s="190"/>
      <c r="AA122271" s="190"/>
    </row>
    <row r="122272" spans="26:27">
      <c r="Z122272" s="190"/>
      <c r="AA122272" s="190"/>
    </row>
    <row r="122273" spans="26:27">
      <c r="Z122273" s="190"/>
      <c r="AA122273" s="190"/>
    </row>
    <row r="122274" spans="26:27">
      <c r="Z122274" s="190"/>
      <c r="AA122274" s="190"/>
    </row>
    <row r="122275" spans="26:27">
      <c r="Z122275" s="190"/>
      <c r="AA122275" s="190"/>
    </row>
    <row r="122276" spans="26:27">
      <c r="Z122276" s="190"/>
      <c r="AA122276" s="190"/>
    </row>
    <row r="122277" spans="26:27">
      <c r="Z122277" s="190"/>
      <c r="AA122277" s="190"/>
    </row>
    <row r="122278" spans="26:27">
      <c r="Z122278" s="190"/>
      <c r="AA122278" s="190"/>
    </row>
    <row r="122279" spans="26:27">
      <c r="Z122279" s="190"/>
      <c r="AA122279" s="190"/>
    </row>
    <row r="122280" spans="26:27">
      <c r="Z122280" s="190"/>
      <c r="AA122280" s="190"/>
    </row>
    <row r="122281" spans="26:27">
      <c r="Z122281" s="190"/>
      <c r="AA122281" s="190"/>
    </row>
    <row r="122282" spans="26:27">
      <c r="Z122282" s="190"/>
      <c r="AA122282" s="190"/>
    </row>
    <row r="122283" spans="26:27">
      <c r="Z122283" s="190"/>
      <c r="AA122283" s="190"/>
    </row>
    <row r="122284" spans="26:27">
      <c r="Z122284" s="190"/>
      <c r="AA122284" s="190"/>
    </row>
    <row r="122285" spans="26:27">
      <c r="Z122285" s="190"/>
      <c r="AA122285" s="190"/>
    </row>
    <row r="122286" spans="26:27">
      <c r="Z122286" s="190"/>
      <c r="AA122286" s="190"/>
    </row>
    <row r="122287" spans="26:27">
      <c r="Z122287" s="190"/>
      <c r="AA122287" s="190"/>
    </row>
    <row r="122288" spans="26:27">
      <c r="Z122288" s="190"/>
      <c r="AA122288" s="190"/>
    </row>
    <row r="122289" spans="26:27">
      <c r="Z122289" s="190"/>
      <c r="AA122289" s="190"/>
    </row>
    <row r="122290" spans="26:27">
      <c r="Z122290" s="190"/>
      <c r="AA122290" s="190"/>
    </row>
    <row r="122291" spans="26:27">
      <c r="Z122291" s="190"/>
      <c r="AA122291" s="190"/>
    </row>
    <row r="122292" spans="26:27">
      <c r="Z122292" s="190"/>
      <c r="AA122292" s="190"/>
    </row>
    <row r="122293" spans="26:27">
      <c r="Z122293" s="190"/>
      <c r="AA122293" s="190"/>
    </row>
    <row r="122294" spans="26:27">
      <c r="Z122294" s="190"/>
      <c r="AA122294" s="190"/>
    </row>
    <row r="122295" spans="26:27">
      <c r="Z122295" s="190"/>
      <c r="AA122295" s="190"/>
    </row>
    <row r="122296" spans="26:27">
      <c r="Z122296" s="190"/>
      <c r="AA122296" s="190"/>
    </row>
    <row r="122297" spans="26:27">
      <c r="Z122297" s="190"/>
      <c r="AA122297" s="190"/>
    </row>
    <row r="122298" spans="26:27">
      <c r="Z122298" s="190"/>
      <c r="AA122298" s="190"/>
    </row>
    <row r="122299" spans="26:27">
      <c r="Z122299" s="190"/>
      <c r="AA122299" s="190"/>
    </row>
    <row r="122300" spans="26:27">
      <c r="Z122300" s="190"/>
      <c r="AA122300" s="190"/>
    </row>
    <row r="122301" spans="26:27">
      <c r="Z122301" s="190"/>
      <c r="AA122301" s="190"/>
    </row>
    <row r="122302" spans="26:27">
      <c r="Z122302" s="190"/>
      <c r="AA122302" s="190"/>
    </row>
    <row r="122303" spans="26:27">
      <c r="Z122303" s="190"/>
      <c r="AA122303" s="190"/>
    </row>
    <row r="122304" spans="26:27">
      <c r="Z122304" s="190"/>
      <c r="AA122304" s="190"/>
    </row>
    <row r="122305" spans="26:27">
      <c r="Z122305" s="190"/>
      <c r="AA122305" s="190"/>
    </row>
    <row r="122306" spans="26:27">
      <c r="Z122306" s="190"/>
      <c r="AA122306" s="190"/>
    </row>
    <row r="122307" spans="26:27">
      <c r="Z122307" s="190"/>
      <c r="AA122307" s="190"/>
    </row>
    <row r="122308" spans="26:27">
      <c r="Z122308" s="190"/>
      <c r="AA122308" s="190"/>
    </row>
    <row r="122309" spans="26:27">
      <c r="Z122309" s="190"/>
      <c r="AA122309" s="190"/>
    </row>
    <row r="122310" spans="26:27">
      <c r="Z122310" s="190"/>
      <c r="AA122310" s="190"/>
    </row>
    <row r="122311" spans="26:27">
      <c r="Z122311" s="190"/>
      <c r="AA122311" s="190"/>
    </row>
    <row r="122312" spans="26:27">
      <c r="Z122312" s="190"/>
      <c r="AA122312" s="190"/>
    </row>
    <row r="122313" spans="26:27">
      <c r="Z122313" s="190"/>
      <c r="AA122313" s="190"/>
    </row>
    <row r="122314" spans="26:27">
      <c r="Z122314" s="190"/>
      <c r="AA122314" s="190"/>
    </row>
    <row r="122315" spans="26:27">
      <c r="Z122315" s="190"/>
      <c r="AA122315" s="190"/>
    </row>
    <row r="122316" spans="26:27">
      <c r="Z122316" s="190"/>
      <c r="AA122316" s="190"/>
    </row>
    <row r="122317" spans="26:27">
      <c r="Z122317" s="190"/>
      <c r="AA122317" s="190"/>
    </row>
    <row r="122318" spans="26:27">
      <c r="Z122318" s="190"/>
      <c r="AA122318" s="190"/>
    </row>
    <row r="122319" spans="26:27">
      <c r="Z122319" s="190"/>
      <c r="AA122319" s="190"/>
    </row>
    <row r="122320" spans="26:27">
      <c r="Z122320" s="190"/>
      <c r="AA122320" s="190"/>
    </row>
    <row r="122321" spans="26:27">
      <c r="Z122321" s="190"/>
      <c r="AA122321" s="190"/>
    </row>
    <row r="122322" spans="26:27">
      <c r="Z122322" s="190"/>
      <c r="AA122322" s="190"/>
    </row>
    <row r="122323" spans="26:27">
      <c r="Z122323" s="190"/>
      <c r="AA122323" s="190"/>
    </row>
    <row r="122324" spans="26:27">
      <c r="Z122324" s="190"/>
      <c r="AA122324" s="190"/>
    </row>
    <row r="122325" spans="26:27">
      <c r="Z122325" s="190"/>
      <c r="AA122325" s="190"/>
    </row>
    <row r="122326" spans="26:27">
      <c r="Z122326" s="190"/>
      <c r="AA122326" s="190"/>
    </row>
    <row r="122327" spans="26:27">
      <c r="Z122327" s="190"/>
      <c r="AA122327" s="190"/>
    </row>
    <row r="122328" spans="26:27">
      <c r="Z122328" s="190"/>
      <c r="AA122328" s="190"/>
    </row>
    <row r="122329" spans="26:27">
      <c r="Z122329" s="190"/>
      <c r="AA122329" s="190"/>
    </row>
    <row r="122330" spans="26:27">
      <c r="Z122330" s="190"/>
      <c r="AA122330" s="190"/>
    </row>
    <row r="122331" spans="26:27">
      <c r="Z122331" s="190"/>
      <c r="AA122331" s="190"/>
    </row>
    <row r="122332" spans="26:27">
      <c r="Z122332" s="190"/>
      <c r="AA122332" s="190"/>
    </row>
    <row r="122333" spans="26:27">
      <c r="Z122333" s="190"/>
      <c r="AA122333" s="190"/>
    </row>
    <row r="122334" spans="26:27">
      <c r="Z122334" s="190"/>
      <c r="AA122334" s="190"/>
    </row>
    <row r="122335" spans="26:27">
      <c r="Z122335" s="190"/>
      <c r="AA122335" s="190"/>
    </row>
    <row r="122336" spans="26:27">
      <c r="Z122336" s="190"/>
      <c r="AA122336" s="190"/>
    </row>
    <row r="122337" spans="26:27">
      <c r="Z122337" s="190"/>
      <c r="AA122337" s="190"/>
    </row>
    <row r="122338" spans="26:27">
      <c r="Z122338" s="190"/>
      <c r="AA122338" s="190"/>
    </row>
    <row r="122339" spans="26:27">
      <c r="Z122339" s="190"/>
      <c r="AA122339" s="190"/>
    </row>
    <row r="122340" spans="26:27">
      <c r="Z122340" s="190"/>
      <c r="AA122340" s="190"/>
    </row>
    <row r="122341" spans="26:27">
      <c r="Z122341" s="190"/>
      <c r="AA122341" s="190"/>
    </row>
    <row r="122342" spans="26:27">
      <c r="Z122342" s="190"/>
      <c r="AA122342" s="190"/>
    </row>
    <row r="122343" spans="26:27">
      <c r="Z122343" s="190"/>
      <c r="AA122343" s="190"/>
    </row>
    <row r="122344" spans="26:27">
      <c r="Z122344" s="190"/>
      <c r="AA122344" s="190"/>
    </row>
    <row r="122345" spans="26:27">
      <c r="Z122345" s="190"/>
      <c r="AA122345" s="190"/>
    </row>
    <row r="122346" spans="26:27">
      <c r="Z122346" s="190"/>
      <c r="AA122346" s="190"/>
    </row>
    <row r="122347" spans="26:27">
      <c r="Z122347" s="190"/>
      <c r="AA122347" s="190"/>
    </row>
    <row r="122348" spans="26:27">
      <c r="Z122348" s="190"/>
      <c r="AA122348" s="190"/>
    </row>
    <row r="122349" spans="26:27">
      <c r="Z122349" s="190"/>
      <c r="AA122349" s="190"/>
    </row>
    <row r="122350" spans="26:27">
      <c r="Z122350" s="190"/>
      <c r="AA122350" s="190"/>
    </row>
    <row r="122351" spans="26:27">
      <c r="Z122351" s="190"/>
      <c r="AA122351" s="190"/>
    </row>
    <row r="122352" spans="26:27">
      <c r="Z122352" s="190"/>
      <c r="AA122352" s="190"/>
    </row>
    <row r="122353" spans="26:27">
      <c r="Z122353" s="190"/>
      <c r="AA122353" s="190"/>
    </row>
    <row r="122354" spans="26:27">
      <c r="Z122354" s="190"/>
      <c r="AA122354" s="190"/>
    </row>
    <row r="122355" spans="26:27">
      <c r="Z122355" s="190"/>
      <c r="AA122355" s="190"/>
    </row>
    <row r="122356" spans="26:27">
      <c r="Z122356" s="190"/>
      <c r="AA122356" s="190"/>
    </row>
    <row r="122357" spans="26:27">
      <c r="Z122357" s="190"/>
      <c r="AA122357" s="190"/>
    </row>
    <row r="122358" spans="26:27">
      <c r="Z122358" s="190"/>
      <c r="AA122358" s="190"/>
    </row>
    <row r="122359" spans="26:27">
      <c r="Z122359" s="190"/>
      <c r="AA122359" s="190"/>
    </row>
    <row r="122360" spans="26:27">
      <c r="Z122360" s="190"/>
      <c r="AA122360" s="190"/>
    </row>
    <row r="122361" spans="26:27">
      <c r="Z122361" s="190"/>
      <c r="AA122361" s="190"/>
    </row>
    <row r="122362" spans="26:27">
      <c r="Z122362" s="190"/>
      <c r="AA122362" s="190"/>
    </row>
    <row r="122363" spans="26:27">
      <c r="Z122363" s="190"/>
      <c r="AA122363" s="190"/>
    </row>
    <row r="122364" spans="26:27">
      <c r="Z122364" s="190"/>
      <c r="AA122364" s="190"/>
    </row>
    <row r="122365" spans="26:27">
      <c r="Z122365" s="190"/>
      <c r="AA122365" s="190"/>
    </row>
    <row r="122366" spans="26:27">
      <c r="Z122366" s="190"/>
      <c r="AA122366" s="190"/>
    </row>
    <row r="122367" spans="26:27">
      <c r="Z122367" s="190"/>
      <c r="AA122367" s="190"/>
    </row>
    <row r="122368" spans="26:27">
      <c r="Z122368" s="190"/>
      <c r="AA122368" s="190"/>
    </row>
    <row r="122369" spans="26:27">
      <c r="Z122369" s="190"/>
      <c r="AA122369" s="190"/>
    </row>
    <row r="122370" spans="26:27">
      <c r="Z122370" s="190"/>
      <c r="AA122370" s="190"/>
    </row>
    <row r="122371" spans="26:27">
      <c r="Z122371" s="190"/>
      <c r="AA122371" s="190"/>
    </row>
    <row r="122372" spans="26:27">
      <c r="Z122372" s="190"/>
      <c r="AA122372" s="190"/>
    </row>
    <row r="122373" spans="26:27">
      <c r="Z122373" s="190"/>
      <c r="AA122373" s="190"/>
    </row>
    <row r="122374" spans="26:27">
      <c r="Z122374" s="190"/>
      <c r="AA122374" s="190"/>
    </row>
    <row r="122375" spans="26:27">
      <c r="Z122375" s="190"/>
      <c r="AA122375" s="190"/>
    </row>
    <row r="122376" spans="26:27">
      <c r="Z122376" s="190"/>
      <c r="AA122376" s="190"/>
    </row>
    <row r="122377" spans="26:27">
      <c r="Z122377" s="190"/>
      <c r="AA122377" s="190"/>
    </row>
    <row r="122378" spans="26:27">
      <c r="Z122378" s="190"/>
      <c r="AA122378" s="190"/>
    </row>
    <row r="122379" spans="26:27">
      <c r="Z122379" s="190"/>
      <c r="AA122379" s="190"/>
    </row>
    <row r="122380" spans="26:27">
      <c r="Z122380" s="190"/>
      <c r="AA122380" s="190"/>
    </row>
    <row r="122381" spans="26:27">
      <c r="Z122381" s="190"/>
      <c r="AA122381" s="190"/>
    </row>
    <row r="122382" spans="26:27">
      <c r="Z122382" s="190"/>
      <c r="AA122382" s="190"/>
    </row>
    <row r="122383" spans="26:27">
      <c r="Z122383" s="190"/>
      <c r="AA122383" s="190"/>
    </row>
    <row r="122384" spans="26:27">
      <c r="Z122384" s="190"/>
      <c r="AA122384" s="190"/>
    </row>
    <row r="122385" spans="26:27">
      <c r="Z122385" s="190"/>
      <c r="AA122385" s="190"/>
    </row>
    <row r="122386" spans="26:27">
      <c r="Z122386" s="190"/>
      <c r="AA122386" s="190"/>
    </row>
    <row r="122387" spans="26:27">
      <c r="Z122387" s="190"/>
      <c r="AA122387" s="190"/>
    </row>
    <row r="122388" spans="26:27">
      <c r="Z122388" s="190"/>
      <c r="AA122388" s="190"/>
    </row>
    <row r="122389" spans="26:27">
      <c r="Z122389" s="190"/>
      <c r="AA122389" s="190"/>
    </row>
    <row r="122390" spans="26:27">
      <c r="Z122390" s="190"/>
      <c r="AA122390" s="190"/>
    </row>
    <row r="122391" spans="26:27">
      <c r="Z122391" s="190"/>
      <c r="AA122391" s="190"/>
    </row>
    <row r="122392" spans="26:27">
      <c r="Z122392" s="190"/>
      <c r="AA122392" s="190"/>
    </row>
    <row r="122393" spans="26:27">
      <c r="Z122393" s="190"/>
      <c r="AA122393" s="190"/>
    </row>
    <row r="122394" spans="26:27">
      <c r="Z122394" s="190"/>
      <c r="AA122394" s="190"/>
    </row>
    <row r="122395" spans="26:27">
      <c r="Z122395" s="190"/>
      <c r="AA122395" s="190"/>
    </row>
    <row r="122396" spans="26:27">
      <c r="Z122396" s="190"/>
      <c r="AA122396" s="190"/>
    </row>
    <row r="122397" spans="26:27">
      <c r="Z122397" s="190"/>
      <c r="AA122397" s="190"/>
    </row>
    <row r="122398" spans="26:27">
      <c r="Z122398" s="190"/>
      <c r="AA122398" s="190"/>
    </row>
    <row r="122399" spans="26:27">
      <c r="Z122399" s="190"/>
      <c r="AA122399" s="190"/>
    </row>
    <row r="122400" spans="26:27">
      <c r="Z122400" s="190"/>
      <c r="AA122400" s="190"/>
    </row>
    <row r="122401" spans="26:27">
      <c r="Z122401" s="190"/>
      <c r="AA122401" s="190"/>
    </row>
    <row r="122402" spans="26:27">
      <c r="Z122402" s="190"/>
      <c r="AA122402" s="190"/>
    </row>
    <row r="122403" spans="26:27">
      <c r="Z122403" s="190"/>
      <c r="AA122403" s="190"/>
    </row>
    <row r="122404" spans="26:27">
      <c r="Z122404" s="190"/>
      <c r="AA122404" s="190"/>
    </row>
    <row r="122405" spans="26:27">
      <c r="Z122405" s="190"/>
      <c r="AA122405" s="190"/>
    </row>
    <row r="122406" spans="26:27">
      <c r="Z122406" s="190"/>
      <c r="AA122406" s="190"/>
    </row>
    <row r="122407" spans="26:27">
      <c r="Z122407" s="190"/>
      <c r="AA122407" s="190"/>
    </row>
    <row r="122408" spans="26:27">
      <c r="Z122408" s="190"/>
      <c r="AA122408" s="190"/>
    </row>
    <row r="122409" spans="26:27">
      <c r="Z122409" s="190"/>
      <c r="AA122409" s="190"/>
    </row>
    <row r="122410" spans="26:27">
      <c r="Z122410" s="190"/>
      <c r="AA122410" s="190"/>
    </row>
    <row r="122411" spans="26:27">
      <c r="Z122411" s="190"/>
      <c r="AA122411" s="190"/>
    </row>
    <row r="122412" spans="26:27">
      <c r="Z122412" s="190"/>
      <c r="AA122412" s="190"/>
    </row>
    <row r="122413" spans="26:27">
      <c r="Z122413" s="190"/>
      <c r="AA122413" s="190"/>
    </row>
    <row r="122414" spans="26:27">
      <c r="Z122414" s="190"/>
      <c r="AA122414" s="190"/>
    </row>
    <row r="122415" spans="26:27">
      <c r="Z122415" s="190"/>
      <c r="AA122415" s="190"/>
    </row>
    <row r="122416" spans="26:27">
      <c r="Z122416" s="190"/>
      <c r="AA122416" s="190"/>
    </row>
    <row r="122417" spans="26:27">
      <c r="Z122417" s="190"/>
      <c r="AA122417" s="190"/>
    </row>
    <row r="122418" spans="26:27">
      <c r="Z122418" s="190"/>
      <c r="AA122418" s="190"/>
    </row>
    <row r="122419" spans="26:27">
      <c r="Z122419" s="190"/>
      <c r="AA122419" s="190"/>
    </row>
    <row r="122420" spans="26:27">
      <c r="Z122420" s="190"/>
      <c r="AA122420" s="190"/>
    </row>
    <row r="122421" spans="26:27">
      <c r="Z122421" s="190"/>
      <c r="AA122421" s="190"/>
    </row>
    <row r="122422" spans="26:27">
      <c r="Z122422" s="190"/>
      <c r="AA122422" s="190"/>
    </row>
    <row r="122423" spans="26:27">
      <c r="Z122423" s="190"/>
      <c r="AA122423" s="190"/>
    </row>
    <row r="122424" spans="26:27">
      <c r="Z122424" s="190"/>
      <c r="AA122424" s="190"/>
    </row>
    <row r="122425" spans="26:27">
      <c r="Z122425" s="190"/>
      <c r="AA122425" s="190"/>
    </row>
    <row r="122426" spans="26:27">
      <c r="Z122426" s="190"/>
      <c r="AA122426" s="190"/>
    </row>
    <row r="122427" spans="26:27">
      <c r="Z122427" s="190"/>
      <c r="AA122427" s="190"/>
    </row>
    <row r="122428" spans="26:27">
      <c r="Z122428" s="190"/>
      <c r="AA122428" s="190"/>
    </row>
    <row r="122429" spans="26:27">
      <c r="Z122429" s="190"/>
      <c r="AA122429" s="190"/>
    </row>
    <row r="122430" spans="26:27">
      <c r="Z122430" s="190"/>
      <c r="AA122430" s="190"/>
    </row>
    <row r="122431" spans="26:27">
      <c r="Z122431" s="190"/>
      <c r="AA122431" s="190"/>
    </row>
    <row r="122432" spans="26:27">
      <c r="Z122432" s="190"/>
      <c r="AA122432" s="190"/>
    </row>
    <row r="122433" spans="26:27">
      <c r="Z122433" s="190"/>
      <c r="AA122433" s="190"/>
    </row>
    <row r="122434" spans="26:27">
      <c r="Z122434" s="190"/>
      <c r="AA122434" s="190"/>
    </row>
    <row r="122435" spans="26:27">
      <c r="Z122435" s="190"/>
      <c r="AA122435" s="190"/>
    </row>
    <row r="122436" spans="26:27">
      <c r="Z122436" s="190"/>
      <c r="AA122436" s="190"/>
    </row>
    <row r="122437" spans="26:27">
      <c r="Z122437" s="190"/>
      <c r="AA122437" s="190"/>
    </row>
    <row r="122438" spans="26:27">
      <c r="Z122438" s="190"/>
      <c r="AA122438" s="190"/>
    </row>
    <row r="122439" spans="26:27">
      <c r="Z122439" s="190"/>
      <c r="AA122439" s="190"/>
    </row>
    <row r="122440" spans="26:27">
      <c r="Z122440" s="190"/>
      <c r="AA122440" s="190"/>
    </row>
    <row r="122441" spans="26:27">
      <c r="Z122441" s="190"/>
      <c r="AA122441" s="190"/>
    </row>
    <row r="122442" spans="26:27">
      <c r="Z122442" s="190"/>
      <c r="AA122442" s="190"/>
    </row>
    <row r="122443" spans="26:27">
      <c r="Z122443" s="190"/>
      <c r="AA122443" s="190"/>
    </row>
    <row r="122444" spans="26:27">
      <c r="Z122444" s="190"/>
      <c r="AA122444" s="190"/>
    </row>
    <row r="122445" spans="26:27">
      <c r="Z122445" s="190"/>
      <c r="AA122445" s="190"/>
    </row>
    <row r="122446" spans="26:27">
      <c r="Z122446" s="190"/>
      <c r="AA122446" s="190"/>
    </row>
    <row r="122447" spans="26:27">
      <c r="Z122447" s="190"/>
      <c r="AA122447" s="190"/>
    </row>
    <row r="122448" spans="26:27">
      <c r="Z122448" s="190"/>
      <c r="AA122448" s="190"/>
    </row>
    <row r="122449" spans="26:27">
      <c r="Z122449" s="190"/>
      <c r="AA122449" s="190"/>
    </row>
    <row r="122450" spans="26:27">
      <c r="Z122450" s="190"/>
      <c r="AA122450" s="190"/>
    </row>
    <row r="122451" spans="26:27">
      <c r="Z122451" s="190"/>
      <c r="AA122451" s="190"/>
    </row>
    <row r="122452" spans="26:27">
      <c r="Z122452" s="190"/>
      <c r="AA122452" s="190"/>
    </row>
    <row r="122453" spans="26:27">
      <c r="Z122453" s="190"/>
      <c r="AA122453" s="190"/>
    </row>
    <row r="122454" spans="26:27">
      <c r="Z122454" s="190"/>
      <c r="AA122454" s="190"/>
    </row>
    <row r="122455" spans="26:27">
      <c r="Z122455" s="190"/>
      <c r="AA122455" s="190"/>
    </row>
    <row r="122456" spans="26:27">
      <c r="Z122456" s="190"/>
      <c r="AA122456" s="190"/>
    </row>
    <row r="122457" spans="26:27">
      <c r="Z122457" s="190"/>
      <c r="AA122457" s="190"/>
    </row>
    <row r="122458" spans="26:27">
      <c r="Z122458" s="190"/>
      <c r="AA122458" s="190"/>
    </row>
    <row r="122459" spans="26:27">
      <c r="Z122459" s="190"/>
      <c r="AA122459" s="190"/>
    </row>
    <row r="122460" spans="26:27">
      <c r="Z122460" s="190"/>
      <c r="AA122460" s="190"/>
    </row>
    <row r="122461" spans="26:27">
      <c r="Z122461" s="190"/>
      <c r="AA122461" s="190"/>
    </row>
    <row r="122462" spans="26:27">
      <c r="Z122462" s="190"/>
      <c r="AA122462" s="190"/>
    </row>
    <row r="122463" spans="26:27">
      <c r="Z122463" s="190"/>
      <c r="AA122463" s="190"/>
    </row>
    <row r="122464" spans="26:27">
      <c r="Z122464" s="190"/>
      <c r="AA122464" s="190"/>
    </row>
    <row r="122465" spans="26:27">
      <c r="Z122465" s="190"/>
      <c r="AA122465" s="190"/>
    </row>
    <row r="122466" spans="26:27">
      <c r="Z122466" s="190"/>
      <c r="AA122466" s="190"/>
    </row>
    <row r="122467" spans="26:27">
      <c r="Z122467" s="190"/>
      <c r="AA122467" s="190"/>
    </row>
    <row r="122468" spans="26:27">
      <c r="Z122468" s="190"/>
      <c r="AA122468" s="190"/>
    </row>
    <row r="122469" spans="26:27">
      <c r="Z122469" s="190"/>
      <c r="AA122469" s="190"/>
    </row>
    <row r="122470" spans="26:27">
      <c r="Z122470" s="190"/>
      <c r="AA122470" s="190"/>
    </row>
    <row r="122471" spans="26:27">
      <c r="Z122471" s="190"/>
      <c r="AA122471" s="190"/>
    </row>
    <row r="122472" spans="26:27">
      <c r="Z122472" s="190"/>
      <c r="AA122472" s="190"/>
    </row>
    <row r="122473" spans="26:27">
      <c r="Z122473" s="190"/>
      <c r="AA122473" s="190"/>
    </row>
    <row r="122474" spans="26:27">
      <c r="Z122474" s="190"/>
      <c r="AA122474" s="190"/>
    </row>
    <row r="122475" spans="26:27">
      <c r="Z122475" s="190"/>
      <c r="AA122475" s="190"/>
    </row>
    <row r="122476" spans="26:27">
      <c r="Z122476" s="190"/>
      <c r="AA122476" s="190"/>
    </row>
    <row r="122477" spans="26:27">
      <c r="Z122477" s="190"/>
      <c r="AA122477" s="190"/>
    </row>
    <row r="122478" spans="26:27">
      <c r="Z122478" s="190"/>
      <c r="AA122478" s="190"/>
    </row>
    <row r="122479" spans="26:27">
      <c r="Z122479" s="190"/>
      <c r="AA122479" s="190"/>
    </row>
    <row r="122480" spans="26:27">
      <c r="Z122480" s="190"/>
      <c r="AA122480" s="190"/>
    </row>
    <row r="122481" spans="26:27">
      <c r="Z122481" s="190"/>
      <c r="AA122481" s="190"/>
    </row>
    <row r="122482" spans="26:27">
      <c r="Z122482" s="190"/>
      <c r="AA122482" s="190"/>
    </row>
    <row r="122483" spans="26:27">
      <c r="Z122483" s="190"/>
      <c r="AA122483" s="190"/>
    </row>
    <row r="122484" spans="26:27">
      <c r="Z122484" s="190"/>
      <c r="AA122484" s="190"/>
    </row>
    <row r="122485" spans="26:27">
      <c r="Z122485" s="190"/>
      <c r="AA122485" s="190"/>
    </row>
    <row r="122486" spans="26:27">
      <c r="Z122486" s="190"/>
      <c r="AA122486" s="190"/>
    </row>
    <row r="122487" spans="26:27">
      <c r="Z122487" s="190"/>
      <c r="AA122487" s="190"/>
    </row>
    <row r="122488" spans="26:27">
      <c r="Z122488" s="190"/>
      <c r="AA122488" s="190"/>
    </row>
    <row r="122489" spans="26:27">
      <c r="Z122489" s="190"/>
      <c r="AA122489" s="190"/>
    </row>
    <row r="122490" spans="26:27">
      <c r="Z122490" s="190"/>
      <c r="AA122490" s="190"/>
    </row>
    <row r="122491" spans="26:27">
      <c r="Z122491" s="190"/>
      <c r="AA122491" s="190"/>
    </row>
    <row r="122492" spans="26:27">
      <c r="Z122492" s="190"/>
      <c r="AA122492" s="190"/>
    </row>
    <row r="122493" spans="26:27">
      <c r="Z122493" s="190"/>
      <c r="AA122493" s="190"/>
    </row>
    <row r="122494" spans="26:27">
      <c r="Z122494" s="190"/>
      <c r="AA122494" s="190"/>
    </row>
    <row r="122495" spans="26:27">
      <c r="Z122495" s="190"/>
      <c r="AA122495" s="190"/>
    </row>
    <row r="122496" spans="26:27">
      <c r="Z122496" s="190"/>
      <c r="AA122496" s="190"/>
    </row>
    <row r="122497" spans="26:27">
      <c r="Z122497" s="190"/>
      <c r="AA122497" s="190"/>
    </row>
    <row r="122498" spans="26:27">
      <c r="Z122498" s="190"/>
      <c r="AA122498" s="190"/>
    </row>
    <row r="122499" spans="26:27">
      <c r="Z122499" s="190"/>
      <c r="AA122499" s="190"/>
    </row>
    <row r="122500" spans="26:27">
      <c r="Z122500" s="190"/>
      <c r="AA122500" s="190"/>
    </row>
    <row r="122501" spans="26:27">
      <c r="Z122501" s="190"/>
      <c r="AA122501" s="190"/>
    </row>
    <row r="122502" spans="26:27">
      <c r="Z122502" s="190"/>
      <c r="AA122502" s="190"/>
    </row>
    <row r="122503" spans="26:27">
      <c r="Z122503" s="190"/>
      <c r="AA122503" s="190"/>
    </row>
    <row r="122504" spans="26:27">
      <c r="Z122504" s="190"/>
      <c r="AA122504" s="190"/>
    </row>
    <row r="122505" spans="26:27">
      <c r="Z122505" s="190"/>
      <c r="AA122505" s="190"/>
    </row>
    <row r="122506" spans="26:27">
      <c r="Z122506" s="190"/>
      <c r="AA122506" s="190"/>
    </row>
    <row r="122507" spans="26:27">
      <c r="Z122507" s="190"/>
      <c r="AA122507" s="190"/>
    </row>
    <row r="122508" spans="26:27">
      <c r="Z122508" s="190"/>
      <c r="AA122508" s="190"/>
    </row>
    <row r="122509" spans="26:27">
      <c r="Z122509" s="190"/>
      <c r="AA122509" s="190"/>
    </row>
    <row r="122510" spans="26:27">
      <c r="Z122510" s="190"/>
      <c r="AA122510" s="190"/>
    </row>
    <row r="122511" spans="26:27">
      <c r="Z122511" s="190"/>
      <c r="AA122511" s="190"/>
    </row>
    <row r="122512" spans="26:27">
      <c r="Z122512" s="190"/>
      <c r="AA122512" s="190"/>
    </row>
    <row r="122513" spans="26:27">
      <c r="Z122513" s="190"/>
      <c r="AA122513" s="190"/>
    </row>
    <row r="122514" spans="26:27">
      <c r="Z122514" s="190"/>
      <c r="AA122514" s="190"/>
    </row>
    <row r="122515" spans="26:27">
      <c r="Z122515" s="190"/>
      <c r="AA122515" s="190"/>
    </row>
    <row r="122516" spans="26:27">
      <c r="Z122516" s="190"/>
      <c r="AA122516" s="190"/>
    </row>
    <row r="122517" spans="26:27">
      <c r="Z122517" s="190"/>
      <c r="AA122517" s="190"/>
    </row>
    <row r="122518" spans="26:27">
      <c r="Z122518" s="190"/>
      <c r="AA122518" s="190"/>
    </row>
    <row r="122519" spans="26:27">
      <c r="Z122519" s="190"/>
      <c r="AA122519" s="190"/>
    </row>
    <row r="122520" spans="26:27">
      <c r="Z122520" s="190"/>
      <c r="AA122520" s="190"/>
    </row>
    <row r="122521" spans="26:27">
      <c r="Z122521" s="190"/>
      <c r="AA122521" s="190"/>
    </row>
    <row r="122522" spans="26:27">
      <c r="Z122522" s="190"/>
      <c r="AA122522" s="190"/>
    </row>
    <row r="122523" spans="26:27">
      <c r="Z122523" s="190"/>
      <c r="AA122523" s="190"/>
    </row>
    <row r="122524" spans="26:27">
      <c r="Z122524" s="190"/>
      <c r="AA122524" s="190"/>
    </row>
    <row r="122525" spans="26:27">
      <c r="Z122525" s="190"/>
      <c r="AA122525" s="190"/>
    </row>
    <row r="122526" spans="26:27">
      <c r="Z122526" s="190"/>
      <c r="AA122526" s="190"/>
    </row>
    <row r="122527" spans="26:27">
      <c r="Z122527" s="190"/>
      <c r="AA122527" s="190"/>
    </row>
    <row r="122528" spans="26:27">
      <c r="Z122528" s="190"/>
      <c r="AA122528" s="190"/>
    </row>
    <row r="122529" spans="26:27">
      <c r="Z122529" s="190"/>
      <c r="AA122529" s="190"/>
    </row>
    <row r="122530" spans="26:27">
      <c r="Z122530" s="190"/>
      <c r="AA122530" s="190"/>
    </row>
    <row r="122531" spans="26:27">
      <c r="Z122531" s="190"/>
      <c r="AA122531" s="190"/>
    </row>
    <row r="122532" spans="26:27">
      <c r="Z122532" s="190"/>
      <c r="AA122532" s="190"/>
    </row>
    <row r="122533" spans="26:27">
      <c r="Z122533" s="190"/>
      <c r="AA122533" s="190"/>
    </row>
    <row r="122534" spans="26:27">
      <c r="Z122534" s="190"/>
      <c r="AA122534" s="190"/>
    </row>
    <row r="122535" spans="26:27">
      <c r="Z122535" s="190"/>
      <c r="AA122535" s="190"/>
    </row>
    <row r="122536" spans="26:27">
      <c r="Z122536" s="190"/>
      <c r="AA122536" s="190"/>
    </row>
    <row r="122537" spans="26:27">
      <c r="Z122537" s="190"/>
      <c r="AA122537" s="190"/>
    </row>
    <row r="122538" spans="26:27">
      <c r="Z122538" s="190"/>
      <c r="AA122538" s="190"/>
    </row>
    <row r="122539" spans="26:27">
      <c r="Z122539" s="190"/>
      <c r="AA122539" s="190"/>
    </row>
    <row r="122540" spans="26:27">
      <c r="Z122540" s="190"/>
      <c r="AA122540" s="190"/>
    </row>
    <row r="122541" spans="26:27">
      <c r="Z122541" s="190"/>
      <c r="AA122541" s="190"/>
    </row>
    <row r="122542" spans="26:27">
      <c r="Z122542" s="190"/>
      <c r="AA122542" s="190"/>
    </row>
    <row r="122543" spans="26:27">
      <c r="Z122543" s="190"/>
      <c r="AA122543" s="190"/>
    </row>
    <row r="122544" spans="26:27">
      <c r="Z122544" s="190"/>
      <c r="AA122544" s="190"/>
    </row>
    <row r="122545" spans="26:27">
      <c r="Z122545" s="190"/>
      <c r="AA122545" s="190"/>
    </row>
    <row r="122546" spans="26:27">
      <c r="Z122546" s="190"/>
      <c r="AA122546" s="190"/>
    </row>
    <row r="122547" spans="26:27">
      <c r="Z122547" s="190"/>
      <c r="AA122547" s="190"/>
    </row>
    <row r="122548" spans="26:27">
      <c r="Z122548" s="190"/>
      <c r="AA122548" s="190"/>
    </row>
    <row r="122549" spans="26:27">
      <c r="Z122549" s="190"/>
      <c r="AA122549" s="190"/>
    </row>
    <row r="122550" spans="26:27">
      <c r="Z122550" s="190"/>
      <c r="AA122550" s="190"/>
    </row>
    <row r="122551" spans="26:27">
      <c r="Z122551" s="190"/>
      <c r="AA122551" s="190"/>
    </row>
    <row r="122552" spans="26:27">
      <c r="Z122552" s="190"/>
      <c r="AA122552" s="190"/>
    </row>
    <row r="122553" spans="26:27">
      <c r="Z122553" s="190"/>
      <c r="AA122553" s="190"/>
    </row>
    <row r="122554" spans="26:27">
      <c r="Z122554" s="190"/>
      <c r="AA122554" s="190"/>
    </row>
    <row r="122555" spans="26:27">
      <c r="Z122555" s="190"/>
      <c r="AA122555" s="190"/>
    </row>
    <row r="122556" spans="26:27">
      <c r="Z122556" s="190"/>
      <c r="AA122556" s="190"/>
    </row>
    <row r="122557" spans="26:27">
      <c r="Z122557" s="190"/>
      <c r="AA122557" s="190"/>
    </row>
    <row r="122558" spans="26:27">
      <c r="Z122558" s="190"/>
      <c r="AA122558" s="190"/>
    </row>
    <row r="122559" spans="26:27">
      <c r="Z122559" s="190"/>
      <c r="AA122559" s="190"/>
    </row>
    <row r="122560" spans="26:27">
      <c r="Z122560" s="190"/>
      <c r="AA122560" s="190"/>
    </row>
    <row r="122561" spans="26:27">
      <c r="Z122561" s="190"/>
      <c r="AA122561" s="190"/>
    </row>
    <row r="122562" spans="26:27">
      <c r="Z122562" s="190"/>
      <c r="AA122562" s="190"/>
    </row>
    <row r="122563" spans="26:27">
      <c r="Z122563" s="190"/>
      <c r="AA122563" s="190"/>
    </row>
    <row r="122564" spans="26:27">
      <c r="Z122564" s="190"/>
      <c r="AA122564" s="190"/>
    </row>
    <row r="122565" spans="26:27">
      <c r="Z122565" s="190"/>
      <c r="AA122565" s="190"/>
    </row>
    <row r="122566" spans="26:27">
      <c r="Z122566" s="190"/>
      <c r="AA122566" s="190"/>
    </row>
    <row r="122567" spans="26:27">
      <c r="Z122567" s="190"/>
      <c r="AA122567" s="190"/>
    </row>
    <row r="122568" spans="26:27">
      <c r="Z122568" s="190"/>
      <c r="AA122568" s="190"/>
    </row>
    <row r="122569" spans="26:27">
      <c r="Z122569" s="190"/>
      <c r="AA122569" s="190"/>
    </row>
    <row r="122570" spans="26:27">
      <c r="Z122570" s="190"/>
      <c r="AA122570" s="190"/>
    </row>
    <row r="122571" spans="26:27">
      <c r="Z122571" s="190"/>
      <c r="AA122571" s="190"/>
    </row>
    <row r="122572" spans="26:27">
      <c r="Z122572" s="190"/>
      <c r="AA122572" s="190"/>
    </row>
    <row r="122573" spans="26:27">
      <c r="Z122573" s="190"/>
      <c r="AA122573" s="190"/>
    </row>
    <row r="122574" spans="26:27">
      <c r="Z122574" s="190"/>
      <c r="AA122574" s="190"/>
    </row>
    <row r="122575" spans="26:27">
      <c r="Z122575" s="190"/>
      <c r="AA122575" s="190"/>
    </row>
    <row r="122576" spans="26:27">
      <c r="Z122576" s="190"/>
      <c r="AA122576" s="190"/>
    </row>
    <row r="122577" spans="26:27">
      <c r="Z122577" s="190"/>
      <c r="AA122577" s="190"/>
    </row>
    <row r="122578" spans="26:27">
      <c r="Z122578" s="190"/>
      <c r="AA122578" s="190"/>
    </row>
    <row r="122579" spans="26:27">
      <c r="Z122579" s="190"/>
      <c r="AA122579" s="190"/>
    </row>
    <row r="122580" spans="26:27">
      <c r="Z122580" s="190"/>
      <c r="AA122580" s="190"/>
    </row>
    <row r="122581" spans="26:27">
      <c r="Z122581" s="190"/>
      <c r="AA122581" s="190"/>
    </row>
    <row r="122582" spans="26:27">
      <c r="Z122582" s="190"/>
      <c r="AA122582" s="190"/>
    </row>
    <row r="122583" spans="26:27">
      <c r="Z122583" s="190"/>
      <c r="AA122583" s="190"/>
    </row>
    <row r="122584" spans="26:27">
      <c r="Z122584" s="190"/>
      <c r="AA122584" s="190"/>
    </row>
    <row r="122585" spans="26:27">
      <c r="Z122585" s="190"/>
      <c r="AA122585" s="190"/>
    </row>
    <row r="122586" spans="26:27">
      <c r="Z122586" s="190"/>
      <c r="AA122586" s="190"/>
    </row>
    <row r="122587" spans="26:27">
      <c r="Z122587" s="190"/>
      <c r="AA122587" s="190"/>
    </row>
    <row r="122588" spans="26:27">
      <c r="Z122588" s="190"/>
      <c r="AA122588" s="190"/>
    </row>
    <row r="122589" spans="26:27">
      <c r="Z122589" s="190"/>
      <c r="AA122589" s="190"/>
    </row>
    <row r="122590" spans="26:27">
      <c r="Z122590" s="190"/>
      <c r="AA122590" s="190"/>
    </row>
    <row r="122591" spans="26:27">
      <c r="Z122591" s="190"/>
      <c r="AA122591" s="190"/>
    </row>
    <row r="122592" spans="26:27">
      <c r="Z122592" s="190"/>
      <c r="AA122592" s="190"/>
    </row>
    <row r="122593" spans="26:27">
      <c r="Z122593" s="190"/>
      <c r="AA122593" s="190"/>
    </row>
    <row r="122594" spans="26:27">
      <c r="Z122594" s="190"/>
      <c r="AA122594" s="190"/>
    </row>
    <row r="122595" spans="26:27">
      <c r="Z122595" s="190"/>
      <c r="AA122595" s="190"/>
    </row>
    <row r="122596" spans="26:27">
      <c r="Z122596" s="190"/>
      <c r="AA122596" s="190"/>
    </row>
    <row r="122597" spans="26:27">
      <c r="Z122597" s="190"/>
      <c r="AA122597" s="190"/>
    </row>
    <row r="122598" spans="26:27">
      <c r="Z122598" s="190"/>
      <c r="AA122598" s="190"/>
    </row>
    <row r="122599" spans="26:27">
      <c r="Z122599" s="190"/>
      <c r="AA122599" s="190"/>
    </row>
    <row r="122600" spans="26:27">
      <c r="Z122600" s="190"/>
      <c r="AA122600" s="190"/>
    </row>
    <row r="122601" spans="26:27">
      <c r="Z122601" s="190"/>
      <c r="AA122601" s="190"/>
    </row>
    <row r="122602" spans="26:27">
      <c r="Z122602" s="190"/>
      <c r="AA122602" s="190"/>
    </row>
    <row r="122603" spans="26:27">
      <c r="Z122603" s="190"/>
      <c r="AA122603" s="190"/>
    </row>
    <row r="122604" spans="26:27">
      <c r="Z122604" s="190"/>
      <c r="AA122604" s="190"/>
    </row>
    <row r="122605" spans="26:27">
      <c r="Z122605" s="190"/>
      <c r="AA122605" s="190"/>
    </row>
    <row r="122606" spans="26:27">
      <c r="Z122606" s="190"/>
      <c r="AA122606" s="190"/>
    </row>
    <row r="122607" spans="26:27">
      <c r="Z122607" s="190"/>
      <c r="AA122607" s="190"/>
    </row>
    <row r="122608" spans="26:27">
      <c r="Z122608" s="190"/>
      <c r="AA122608" s="190"/>
    </row>
    <row r="122609" spans="26:27">
      <c r="Z122609" s="190"/>
      <c r="AA122609" s="190"/>
    </row>
    <row r="122610" spans="26:27">
      <c r="Z122610" s="190"/>
      <c r="AA122610" s="190"/>
    </row>
    <row r="122611" spans="26:27">
      <c r="Z122611" s="190"/>
      <c r="AA122611" s="190"/>
    </row>
    <row r="122612" spans="26:27">
      <c r="Z122612" s="190"/>
      <c r="AA122612" s="190"/>
    </row>
    <row r="122613" spans="26:27">
      <c r="Z122613" s="190"/>
      <c r="AA122613" s="190"/>
    </row>
    <row r="122614" spans="26:27">
      <c r="Z122614" s="190"/>
      <c r="AA122614" s="190"/>
    </row>
    <row r="122615" spans="26:27">
      <c r="Z122615" s="190"/>
      <c r="AA122615" s="190"/>
    </row>
    <row r="122616" spans="26:27">
      <c r="Z122616" s="190"/>
      <c r="AA122616" s="190"/>
    </row>
    <row r="122617" spans="26:27">
      <c r="Z122617" s="190"/>
      <c r="AA122617" s="190"/>
    </row>
    <row r="122618" spans="26:27">
      <c r="Z122618" s="190"/>
      <c r="AA122618" s="190"/>
    </row>
    <row r="122619" spans="26:27">
      <c r="Z122619" s="190"/>
      <c r="AA122619" s="190"/>
    </row>
    <row r="122620" spans="26:27">
      <c r="Z122620" s="190"/>
      <c r="AA122620" s="190"/>
    </row>
    <row r="122621" spans="26:27">
      <c r="Z122621" s="190"/>
      <c r="AA122621" s="190"/>
    </row>
    <row r="122622" spans="26:27">
      <c r="Z122622" s="190"/>
      <c r="AA122622" s="190"/>
    </row>
    <row r="122623" spans="26:27">
      <c r="Z122623" s="190"/>
      <c r="AA122623" s="190"/>
    </row>
    <row r="122624" spans="26:27">
      <c r="Z122624" s="190"/>
      <c r="AA122624" s="190"/>
    </row>
    <row r="122625" spans="26:27">
      <c r="Z122625" s="190"/>
      <c r="AA122625" s="190"/>
    </row>
    <row r="122626" spans="26:27">
      <c r="Z122626" s="190"/>
      <c r="AA122626" s="190"/>
    </row>
    <row r="122627" spans="26:27">
      <c r="Z122627" s="190"/>
      <c r="AA122627" s="190"/>
    </row>
    <row r="122628" spans="26:27">
      <c r="Z122628" s="190"/>
      <c r="AA122628" s="190"/>
    </row>
    <row r="122629" spans="26:27">
      <c r="Z122629" s="190"/>
      <c r="AA122629" s="190"/>
    </row>
    <row r="122630" spans="26:27">
      <c r="Z122630" s="190"/>
      <c r="AA122630" s="190"/>
    </row>
    <row r="122631" spans="26:27">
      <c r="Z122631" s="190"/>
      <c r="AA122631" s="190"/>
    </row>
    <row r="122632" spans="26:27">
      <c r="Z122632" s="190"/>
      <c r="AA122632" s="190"/>
    </row>
    <row r="122633" spans="26:27">
      <c r="Z122633" s="190"/>
      <c r="AA122633" s="190"/>
    </row>
    <row r="122634" spans="26:27">
      <c r="Z122634" s="190"/>
      <c r="AA122634" s="190"/>
    </row>
    <row r="122635" spans="26:27">
      <c r="Z122635" s="190"/>
      <c r="AA122635" s="190"/>
    </row>
    <row r="122636" spans="26:27">
      <c r="Z122636" s="190"/>
      <c r="AA122636" s="190"/>
    </row>
    <row r="122637" spans="26:27">
      <c r="Z122637" s="190"/>
      <c r="AA122637" s="190"/>
    </row>
    <row r="122638" spans="26:27">
      <c r="Z122638" s="190"/>
      <c r="AA122638" s="190"/>
    </row>
    <row r="122639" spans="26:27">
      <c r="Z122639" s="190"/>
      <c r="AA122639" s="190"/>
    </row>
    <row r="122640" spans="26:27">
      <c r="Z122640" s="190"/>
      <c r="AA122640" s="190"/>
    </row>
    <row r="122641" spans="26:27">
      <c r="Z122641" s="190"/>
      <c r="AA122641" s="190"/>
    </row>
    <row r="122642" spans="26:27">
      <c r="Z122642" s="190"/>
      <c r="AA122642" s="190"/>
    </row>
    <row r="122643" spans="26:27">
      <c r="Z122643" s="190"/>
      <c r="AA122643" s="190"/>
    </row>
    <row r="122644" spans="26:27">
      <c r="Z122644" s="190"/>
      <c r="AA122644" s="190"/>
    </row>
    <row r="122645" spans="26:27">
      <c r="Z122645" s="190"/>
      <c r="AA122645" s="190"/>
    </row>
    <row r="122646" spans="26:27">
      <c r="Z122646" s="190"/>
      <c r="AA122646" s="190"/>
    </row>
    <row r="122647" spans="26:27">
      <c r="Z122647" s="190"/>
      <c r="AA122647" s="190"/>
    </row>
    <row r="122648" spans="26:27">
      <c r="Z122648" s="190"/>
      <c r="AA122648" s="190"/>
    </row>
    <row r="122649" spans="26:27">
      <c r="Z122649" s="190"/>
      <c r="AA122649" s="190"/>
    </row>
    <row r="122650" spans="26:27">
      <c r="Z122650" s="190"/>
      <c r="AA122650" s="190"/>
    </row>
    <row r="122651" spans="26:27">
      <c r="Z122651" s="190"/>
      <c r="AA122651" s="190"/>
    </row>
    <row r="122652" spans="26:27">
      <c r="Z122652" s="190"/>
      <c r="AA122652" s="190"/>
    </row>
    <row r="122653" spans="26:27">
      <c r="Z122653" s="190"/>
      <c r="AA122653" s="190"/>
    </row>
    <row r="122654" spans="26:27">
      <c r="Z122654" s="190"/>
      <c r="AA122654" s="190"/>
    </row>
    <row r="122655" spans="26:27">
      <c r="Z122655" s="190"/>
      <c r="AA122655" s="190"/>
    </row>
    <row r="122656" spans="26:27">
      <c r="Z122656" s="190"/>
      <c r="AA122656" s="190"/>
    </row>
    <row r="122657" spans="26:27">
      <c r="Z122657" s="190"/>
      <c r="AA122657" s="190"/>
    </row>
    <row r="122658" spans="26:27">
      <c r="Z122658" s="190"/>
      <c r="AA122658" s="190"/>
    </row>
    <row r="122659" spans="26:27">
      <c r="Z122659" s="190"/>
      <c r="AA122659" s="190"/>
    </row>
    <row r="122660" spans="26:27">
      <c r="Z122660" s="190"/>
      <c r="AA122660" s="190"/>
    </row>
    <row r="122661" spans="26:27">
      <c r="Z122661" s="190"/>
      <c r="AA122661" s="190"/>
    </row>
    <row r="122662" spans="26:27">
      <c r="Z122662" s="190"/>
      <c r="AA122662" s="190"/>
    </row>
    <row r="122663" spans="26:27">
      <c r="Z122663" s="190"/>
      <c r="AA122663" s="190"/>
    </row>
    <row r="122664" spans="26:27">
      <c r="Z122664" s="190"/>
      <c r="AA122664" s="190"/>
    </row>
    <row r="122665" spans="26:27">
      <c r="Z122665" s="190"/>
      <c r="AA122665" s="190"/>
    </row>
    <row r="122666" spans="26:27">
      <c r="Z122666" s="190"/>
      <c r="AA122666" s="190"/>
    </row>
    <row r="122667" spans="26:27">
      <c r="Z122667" s="190"/>
      <c r="AA122667" s="190"/>
    </row>
    <row r="122668" spans="26:27">
      <c r="Z122668" s="190"/>
      <c r="AA122668" s="190"/>
    </row>
    <row r="122669" spans="26:27">
      <c r="Z122669" s="190"/>
      <c r="AA122669" s="190"/>
    </row>
    <row r="122670" spans="26:27">
      <c r="Z122670" s="190"/>
      <c r="AA122670" s="190"/>
    </row>
    <row r="122671" spans="26:27">
      <c r="Z122671" s="190"/>
      <c r="AA122671" s="190"/>
    </row>
    <row r="122672" spans="26:27">
      <c r="Z122672" s="190"/>
      <c r="AA122672" s="190"/>
    </row>
    <row r="122673" spans="26:27">
      <c r="Z122673" s="190"/>
      <c r="AA122673" s="190"/>
    </row>
    <row r="122674" spans="26:27">
      <c r="Z122674" s="190"/>
      <c r="AA122674" s="190"/>
    </row>
    <row r="122675" spans="26:27">
      <c r="Z122675" s="190"/>
      <c r="AA122675" s="190"/>
    </row>
    <row r="122676" spans="26:27">
      <c r="Z122676" s="190"/>
      <c r="AA122676" s="190"/>
    </row>
    <row r="122677" spans="26:27">
      <c r="Z122677" s="190"/>
      <c r="AA122677" s="190"/>
    </row>
    <row r="122678" spans="26:27">
      <c r="Z122678" s="190"/>
      <c r="AA122678" s="190"/>
    </row>
    <row r="122679" spans="26:27">
      <c r="Z122679" s="190"/>
      <c r="AA122679" s="190"/>
    </row>
    <row r="122680" spans="26:27">
      <c r="Z122680" s="190"/>
      <c r="AA122680" s="190"/>
    </row>
    <row r="122681" spans="26:27">
      <c r="Z122681" s="190"/>
      <c r="AA122681" s="190"/>
    </row>
    <row r="122682" spans="26:27">
      <c r="Z122682" s="190"/>
      <c r="AA122682" s="190"/>
    </row>
    <row r="122683" spans="26:27">
      <c r="Z122683" s="190"/>
      <c r="AA122683" s="190"/>
    </row>
    <row r="122684" spans="26:27">
      <c r="Z122684" s="190"/>
      <c r="AA122684" s="190"/>
    </row>
    <row r="122685" spans="26:27">
      <c r="Z122685" s="190"/>
      <c r="AA122685" s="190"/>
    </row>
    <row r="122686" spans="26:27">
      <c r="Z122686" s="190"/>
      <c r="AA122686" s="190"/>
    </row>
    <row r="122687" spans="26:27">
      <c r="Z122687" s="190"/>
      <c r="AA122687" s="190"/>
    </row>
    <row r="122688" spans="26:27">
      <c r="Z122688" s="190"/>
      <c r="AA122688" s="190"/>
    </row>
    <row r="122689" spans="26:27">
      <c r="Z122689" s="190"/>
      <c r="AA122689" s="190"/>
    </row>
    <row r="122690" spans="26:27">
      <c r="Z122690" s="190"/>
      <c r="AA122690" s="190"/>
    </row>
    <row r="122691" spans="26:27">
      <c r="Z122691" s="190"/>
      <c r="AA122691" s="190"/>
    </row>
    <row r="122692" spans="26:27">
      <c r="Z122692" s="190"/>
      <c r="AA122692" s="190"/>
    </row>
    <row r="122693" spans="26:27">
      <c r="Z122693" s="190"/>
      <c r="AA122693" s="190"/>
    </row>
    <row r="122694" spans="26:27">
      <c r="Z122694" s="190"/>
      <c r="AA122694" s="190"/>
    </row>
    <row r="122695" spans="26:27">
      <c r="Z122695" s="190"/>
      <c r="AA122695" s="190"/>
    </row>
    <row r="122696" spans="26:27">
      <c r="Z122696" s="190"/>
      <c r="AA122696" s="190"/>
    </row>
    <row r="122697" spans="26:27">
      <c r="Z122697" s="190"/>
      <c r="AA122697" s="190"/>
    </row>
    <row r="122698" spans="26:27">
      <c r="Z122698" s="190"/>
      <c r="AA122698" s="190"/>
    </row>
    <row r="122699" spans="26:27">
      <c r="Z122699" s="190"/>
      <c r="AA122699" s="190"/>
    </row>
    <row r="122700" spans="26:27">
      <c r="Z122700" s="190"/>
      <c r="AA122700" s="190"/>
    </row>
    <row r="122701" spans="26:27">
      <c r="Z122701" s="190"/>
      <c r="AA122701" s="190"/>
    </row>
    <row r="122702" spans="26:27">
      <c r="Z122702" s="190"/>
      <c r="AA122702" s="190"/>
    </row>
    <row r="122703" spans="26:27">
      <c r="Z122703" s="190"/>
      <c r="AA122703" s="190"/>
    </row>
    <row r="122704" spans="26:27">
      <c r="Z122704" s="190"/>
      <c r="AA122704" s="190"/>
    </row>
    <row r="122705" spans="26:27">
      <c r="Z122705" s="190"/>
      <c r="AA122705" s="190"/>
    </row>
    <row r="122706" spans="26:27">
      <c r="Z122706" s="190"/>
      <c r="AA122706" s="190"/>
    </row>
    <row r="122707" spans="26:27">
      <c r="Z122707" s="190"/>
      <c r="AA122707" s="190"/>
    </row>
    <row r="122708" spans="26:27">
      <c r="Z122708" s="190"/>
      <c r="AA122708" s="190"/>
    </row>
    <row r="122709" spans="26:27">
      <c r="Z122709" s="190"/>
      <c r="AA122709" s="190"/>
    </row>
    <row r="122710" spans="26:27">
      <c r="Z122710" s="190"/>
      <c r="AA122710" s="190"/>
    </row>
    <row r="122711" spans="26:27">
      <c r="Z122711" s="190"/>
      <c r="AA122711" s="190"/>
    </row>
    <row r="122712" spans="26:27">
      <c r="Z122712" s="190"/>
      <c r="AA122712" s="190"/>
    </row>
    <row r="122713" spans="26:27">
      <c r="Z122713" s="190"/>
      <c r="AA122713" s="190"/>
    </row>
    <row r="122714" spans="26:27">
      <c r="Z122714" s="190"/>
      <c r="AA122714" s="190"/>
    </row>
    <row r="122715" spans="26:27">
      <c r="Z122715" s="190"/>
      <c r="AA122715" s="190"/>
    </row>
    <row r="122716" spans="26:27">
      <c r="Z122716" s="190"/>
      <c r="AA122716" s="190"/>
    </row>
    <row r="122717" spans="26:27">
      <c r="Z122717" s="190"/>
      <c r="AA122717" s="190"/>
    </row>
    <row r="122718" spans="26:27">
      <c r="Z122718" s="190"/>
      <c r="AA122718" s="190"/>
    </row>
    <row r="122719" spans="26:27">
      <c r="Z122719" s="190"/>
      <c r="AA122719" s="190"/>
    </row>
    <row r="122720" spans="26:27">
      <c r="Z122720" s="190"/>
      <c r="AA122720" s="190"/>
    </row>
    <row r="122721" spans="26:27">
      <c r="Z122721" s="190"/>
      <c r="AA122721" s="190"/>
    </row>
    <row r="122722" spans="26:27">
      <c r="Z122722" s="190"/>
      <c r="AA122722" s="190"/>
    </row>
    <row r="122723" spans="26:27">
      <c r="Z122723" s="190"/>
      <c r="AA122723" s="190"/>
    </row>
    <row r="122724" spans="26:27">
      <c r="Z122724" s="190"/>
      <c r="AA122724" s="190"/>
    </row>
    <row r="122725" spans="26:27">
      <c r="Z122725" s="190"/>
      <c r="AA122725" s="190"/>
    </row>
    <row r="122726" spans="26:27">
      <c r="Z122726" s="190"/>
      <c r="AA122726" s="190"/>
    </row>
    <row r="122727" spans="26:27">
      <c r="Z122727" s="190"/>
      <c r="AA122727" s="190"/>
    </row>
    <row r="122728" spans="26:27">
      <c r="Z122728" s="190"/>
      <c r="AA122728" s="190"/>
    </row>
    <row r="122729" spans="26:27">
      <c r="Z122729" s="190"/>
      <c r="AA122729" s="190"/>
    </row>
    <row r="122730" spans="26:27">
      <c r="Z122730" s="190"/>
      <c r="AA122730" s="190"/>
    </row>
    <row r="122731" spans="26:27">
      <c r="Z122731" s="190"/>
      <c r="AA122731" s="190"/>
    </row>
    <row r="122732" spans="26:27">
      <c r="Z122732" s="190"/>
      <c r="AA122732" s="190"/>
    </row>
    <row r="122733" spans="26:27">
      <c r="Z122733" s="190"/>
      <c r="AA122733" s="190"/>
    </row>
    <row r="122734" spans="26:27">
      <c r="Z122734" s="190"/>
      <c r="AA122734" s="190"/>
    </row>
    <row r="122735" spans="26:27">
      <c r="Z122735" s="190"/>
      <c r="AA122735" s="190"/>
    </row>
    <row r="122736" spans="26:27">
      <c r="Z122736" s="190"/>
      <c r="AA122736" s="190"/>
    </row>
    <row r="122737" spans="26:27">
      <c r="Z122737" s="190"/>
      <c r="AA122737" s="190"/>
    </row>
    <row r="122738" spans="26:27">
      <c r="Z122738" s="190"/>
      <c r="AA122738" s="190"/>
    </row>
    <row r="122739" spans="26:27">
      <c r="Z122739" s="190"/>
      <c r="AA122739" s="190"/>
    </row>
    <row r="122740" spans="26:27">
      <c r="Z122740" s="190"/>
      <c r="AA122740" s="190"/>
    </row>
    <row r="122741" spans="26:27">
      <c r="Z122741" s="190"/>
      <c r="AA122741" s="190"/>
    </row>
    <row r="122742" spans="26:27">
      <c r="Z122742" s="190"/>
      <c r="AA122742" s="190"/>
    </row>
    <row r="122743" spans="26:27">
      <c r="Z122743" s="190"/>
      <c r="AA122743" s="190"/>
    </row>
    <row r="122744" spans="26:27">
      <c r="Z122744" s="190"/>
      <c r="AA122744" s="190"/>
    </row>
    <row r="122745" spans="26:27">
      <c r="Z122745" s="190"/>
      <c r="AA122745" s="190"/>
    </row>
    <row r="122746" spans="26:27">
      <c r="Z122746" s="190"/>
      <c r="AA122746" s="190"/>
    </row>
    <row r="122747" spans="26:27">
      <c r="Z122747" s="190"/>
      <c r="AA122747" s="190"/>
    </row>
    <row r="122748" spans="26:27">
      <c r="Z122748" s="190"/>
      <c r="AA122748" s="190"/>
    </row>
    <row r="122749" spans="26:27">
      <c r="Z122749" s="190"/>
      <c r="AA122749" s="190"/>
    </row>
    <row r="122750" spans="26:27">
      <c r="Z122750" s="190"/>
      <c r="AA122750" s="190"/>
    </row>
    <row r="122751" spans="26:27">
      <c r="Z122751" s="190"/>
      <c r="AA122751" s="190"/>
    </row>
    <row r="122752" spans="26:27">
      <c r="Z122752" s="190"/>
      <c r="AA122752" s="190"/>
    </row>
    <row r="122753" spans="26:27">
      <c r="Z122753" s="190"/>
      <c r="AA122753" s="190"/>
    </row>
    <row r="122754" spans="26:27">
      <c r="Z122754" s="190"/>
      <c r="AA122754" s="190"/>
    </row>
    <row r="122755" spans="26:27">
      <c r="Z122755" s="190"/>
      <c r="AA122755" s="190"/>
    </row>
    <row r="122756" spans="26:27">
      <c r="Z122756" s="190"/>
      <c r="AA122756" s="190"/>
    </row>
    <row r="122757" spans="26:27">
      <c r="Z122757" s="190"/>
      <c r="AA122757" s="190"/>
    </row>
    <row r="122758" spans="26:27">
      <c r="Z122758" s="190"/>
      <c r="AA122758" s="190"/>
    </row>
    <row r="122759" spans="26:27">
      <c r="Z122759" s="190"/>
      <c r="AA122759" s="190"/>
    </row>
    <row r="122760" spans="26:27">
      <c r="Z122760" s="190"/>
      <c r="AA122760" s="190"/>
    </row>
    <row r="122761" spans="26:27">
      <c r="Z122761" s="190"/>
      <c r="AA122761" s="190"/>
    </row>
    <row r="122762" spans="26:27">
      <c r="Z122762" s="190"/>
      <c r="AA122762" s="190"/>
    </row>
    <row r="122763" spans="26:27">
      <c r="Z122763" s="190"/>
      <c r="AA122763" s="190"/>
    </row>
    <row r="122764" spans="26:27">
      <c r="Z122764" s="190"/>
      <c r="AA122764" s="190"/>
    </row>
    <row r="122765" spans="26:27">
      <c r="Z122765" s="190"/>
      <c r="AA122765" s="190"/>
    </row>
    <row r="122766" spans="26:27">
      <c r="Z122766" s="190"/>
      <c r="AA122766" s="190"/>
    </row>
    <row r="122767" spans="26:27">
      <c r="Z122767" s="190"/>
      <c r="AA122767" s="190"/>
    </row>
    <row r="122768" spans="26:27">
      <c r="Z122768" s="190"/>
      <c r="AA122768" s="190"/>
    </row>
    <row r="122769" spans="26:27">
      <c r="Z122769" s="190"/>
      <c r="AA122769" s="190"/>
    </row>
    <row r="122770" spans="26:27">
      <c r="Z122770" s="190"/>
      <c r="AA122770" s="190"/>
    </row>
    <row r="122771" spans="26:27">
      <c r="Z122771" s="190"/>
      <c r="AA122771" s="190"/>
    </row>
    <row r="122772" spans="26:27">
      <c r="Z122772" s="190"/>
      <c r="AA122772" s="190"/>
    </row>
    <row r="122773" spans="26:27">
      <c r="Z122773" s="190"/>
      <c r="AA122773" s="190"/>
    </row>
    <row r="122774" spans="26:27">
      <c r="Z122774" s="190"/>
      <c r="AA122774" s="190"/>
    </row>
    <row r="122775" spans="26:27">
      <c r="Z122775" s="190"/>
      <c r="AA122775" s="190"/>
    </row>
    <row r="122776" spans="26:27">
      <c r="Z122776" s="190"/>
      <c r="AA122776" s="190"/>
    </row>
    <row r="122777" spans="26:27">
      <c r="Z122777" s="190"/>
      <c r="AA122777" s="190"/>
    </row>
    <row r="122778" spans="26:27">
      <c r="Z122778" s="190"/>
      <c r="AA122778" s="190"/>
    </row>
    <row r="122779" spans="26:27">
      <c r="Z122779" s="190"/>
      <c r="AA122779" s="190"/>
    </row>
    <row r="122780" spans="26:27">
      <c r="Z122780" s="190"/>
      <c r="AA122780" s="190"/>
    </row>
    <row r="122781" spans="26:27">
      <c r="Z122781" s="190"/>
      <c r="AA122781" s="190"/>
    </row>
    <row r="122782" spans="26:27">
      <c r="Z122782" s="190"/>
      <c r="AA122782" s="190"/>
    </row>
    <row r="122783" spans="26:27">
      <c r="Z122783" s="190"/>
      <c r="AA122783" s="190"/>
    </row>
    <row r="122784" spans="26:27">
      <c r="Z122784" s="190"/>
      <c r="AA122784" s="190"/>
    </row>
    <row r="122785" spans="26:27">
      <c r="Z122785" s="190"/>
      <c r="AA122785" s="190"/>
    </row>
    <row r="122786" spans="26:27">
      <c r="Z122786" s="190"/>
      <c r="AA122786" s="190"/>
    </row>
    <row r="122787" spans="26:27">
      <c r="Z122787" s="190"/>
      <c r="AA122787" s="190"/>
    </row>
    <row r="122788" spans="26:27">
      <c r="Z122788" s="190"/>
      <c r="AA122788" s="190"/>
    </row>
    <row r="122789" spans="26:27">
      <c r="Z122789" s="190"/>
      <c r="AA122789" s="190"/>
    </row>
    <row r="122790" spans="26:27">
      <c r="Z122790" s="190"/>
      <c r="AA122790" s="190"/>
    </row>
    <row r="122791" spans="26:27">
      <c r="Z122791" s="190"/>
      <c r="AA122791" s="190"/>
    </row>
    <row r="122792" spans="26:27">
      <c r="Z122792" s="190"/>
      <c r="AA122792" s="190"/>
    </row>
    <row r="122793" spans="26:27">
      <c r="Z122793" s="190"/>
      <c r="AA122793" s="190"/>
    </row>
    <row r="122794" spans="26:27">
      <c r="Z122794" s="190"/>
      <c r="AA122794" s="190"/>
    </row>
    <row r="122795" spans="26:27">
      <c r="Z122795" s="190"/>
      <c r="AA122795" s="190"/>
    </row>
    <row r="122796" spans="26:27">
      <c r="Z122796" s="190"/>
      <c r="AA122796" s="190"/>
    </row>
    <row r="122797" spans="26:27">
      <c r="Z122797" s="190"/>
      <c r="AA122797" s="190"/>
    </row>
    <row r="122798" spans="26:27">
      <c r="Z122798" s="190"/>
      <c r="AA122798" s="190"/>
    </row>
    <row r="122799" spans="26:27">
      <c r="Z122799" s="190"/>
      <c r="AA122799" s="190"/>
    </row>
    <row r="122800" spans="26:27">
      <c r="Z122800" s="190"/>
      <c r="AA122800" s="190"/>
    </row>
    <row r="122801" spans="26:27">
      <c r="Z122801" s="190"/>
      <c r="AA122801" s="190"/>
    </row>
    <row r="122802" spans="26:27">
      <c r="Z122802" s="190"/>
      <c r="AA122802" s="190"/>
    </row>
    <row r="122803" spans="26:27">
      <c r="Z122803" s="190"/>
      <c r="AA122803" s="190"/>
    </row>
    <row r="122804" spans="26:27">
      <c r="Z122804" s="190"/>
      <c r="AA122804" s="190"/>
    </row>
    <row r="122805" spans="26:27">
      <c r="Z122805" s="190"/>
      <c r="AA122805" s="190"/>
    </row>
    <row r="122806" spans="26:27">
      <c r="Z122806" s="190"/>
      <c r="AA122806" s="190"/>
    </row>
    <row r="122807" spans="26:27">
      <c r="Z122807" s="190"/>
      <c r="AA122807" s="190"/>
    </row>
    <row r="122808" spans="26:27">
      <c r="Z122808" s="190"/>
      <c r="AA122808" s="190"/>
    </row>
    <row r="122809" spans="26:27">
      <c r="Z122809" s="190"/>
      <c r="AA122809" s="190"/>
    </row>
    <row r="122810" spans="26:27">
      <c r="Z122810" s="190"/>
      <c r="AA122810" s="190"/>
    </row>
    <row r="122811" spans="26:27">
      <c r="Z122811" s="190"/>
      <c r="AA122811" s="190"/>
    </row>
    <row r="122812" spans="26:27">
      <c r="Z122812" s="190"/>
      <c r="AA122812" s="190"/>
    </row>
    <row r="122813" spans="26:27">
      <c r="Z122813" s="190"/>
      <c r="AA122813" s="190"/>
    </row>
    <row r="122814" spans="26:27">
      <c r="Z122814" s="190"/>
      <c r="AA122814" s="190"/>
    </row>
    <row r="122815" spans="26:27">
      <c r="Z122815" s="190"/>
      <c r="AA122815" s="190"/>
    </row>
    <row r="122816" spans="26:27">
      <c r="Z122816" s="190"/>
      <c r="AA122816" s="190"/>
    </row>
    <row r="122817" spans="26:27">
      <c r="Z122817" s="190"/>
      <c r="AA122817" s="190"/>
    </row>
    <row r="122818" spans="26:27">
      <c r="Z122818" s="190"/>
      <c r="AA122818" s="190"/>
    </row>
    <row r="122819" spans="26:27">
      <c r="Z122819" s="190"/>
      <c r="AA122819" s="190"/>
    </row>
    <row r="122820" spans="26:27">
      <c r="Z122820" s="190"/>
      <c r="AA122820" s="190"/>
    </row>
    <row r="122821" spans="26:27">
      <c r="Z122821" s="190"/>
      <c r="AA122821" s="190"/>
    </row>
    <row r="122822" spans="26:27">
      <c r="Z122822" s="190"/>
      <c r="AA122822" s="190"/>
    </row>
    <row r="122823" spans="26:27">
      <c r="Z122823" s="190"/>
      <c r="AA122823" s="190"/>
    </row>
    <row r="122824" spans="26:27">
      <c r="Z122824" s="190"/>
      <c r="AA122824" s="190"/>
    </row>
    <row r="122825" spans="26:27">
      <c r="Z122825" s="190"/>
      <c r="AA122825" s="190"/>
    </row>
    <row r="122826" spans="26:27">
      <c r="Z122826" s="190"/>
      <c r="AA122826" s="190"/>
    </row>
    <row r="122827" spans="26:27">
      <c r="Z122827" s="190"/>
      <c r="AA122827" s="190"/>
    </row>
    <row r="122828" spans="26:27">
      <c r="Z122828" s="190"/>
      <c r="AA122828" s="190"/>
    </row>
    <row r="122829" spans="26:27">
      <c r="Z122829" s="190"/>
      <c r="AA122829" s="190"/>
    </row>
    <row r="122830" spans="26:27">
      <c r="Z122830" s="190"/>
      <c r="AA122830" s="190"/>
    </row>
    <row r="122831" spans="26:27">
      <c r="Z122831" s="190"/>
      <c r="AA122831" s="190"/>
    </row>
    <row r="122832" spans="26:27">
      <c r="Z122832" s="190"/>
      <c r="AA122832" s="190"/>
    </row>
    <row r="122833" spans="26:27">
      <c r="Z122833" s="190"/>
      <c r="AA122833" s="190"/>
    </row>
    <row r="122834" spans="26:27">
      <c r="Z122834" s="190"/>
      <c r="AA122834" s="190"/>
    </row>
    <row r="122835" spans="26:27">
      <c r="Z122835" s="190"/>
      <c r="AA122835" s="190"/>
    </row>
    <row r="122836" spans="26:27">
      <c r="Z122836" s="190"/>
      <c r="AA122836" s="190"/>
    </row>
    <row r="122837" spans="26:27">
      <c r="Z122837" s="190"/>
      <c r="AA122837" s="190"/>
    </row>
    <row r="122838" spans="26:27">
      <c r="Z122838" s="190"/>
      <c r="AA122838" s="190"/>
    </row>
    <row r="122839" spans="26:27">
      <c r="Z122839" s="190"/>
      <c r="AA122839" s="190"/>
    </row>
    <row r="122840" spans="26:27">
      <c r="Z122840" s="190"/>
      <c r="AA122840" s="190"/>
    </row>
    <row r="122841" spans="26:27">
      <c r="Z122841" s="190"/>
      <c r="AA122841" s="190"/>
    </row>
    <row r="122842" spans="26:27">
      <c r="Z122842" s="190"/>
      <c r="AA122842" s="190"/>
    </row>
    <row r="122843" spans="26:27">
      <c r="Z122843" s="190"/>
      <c r="AA122843" s="190"/>
    </row>
    <row r="122844" spans="26:27">
      <c r="Z122844" s="190"/>
      <c r="AA122844" s="190"/>
    </row>
    <row r="122845" spans="26:27">
      <c r="Z122845" s="190"/>
      <c r="AA122845" s="190"/>
    </row>
    <row r="122846" spans="26:27">
      <c r="Z122846" s="190"/>
      <c r="AA122846" s="190"/>
    </row>
    <row r="122847" spans="26:27">
      <c r="Z122847" s="190"/>
      <c r="AA122847" s="190"/>
    </row>
    <row r="122848" spans="26:27">
      <c r="Z122848" s="190"/>
      <c r="AA122848" s="190"/>
    </row>
    <row r="122849" spans="26:27">
      <c r="Z122849" s="190"/>
      <c r="AA122849" s="190"/>
    </row>
    <row r="122850" spans="26:27">
      <c r="Z122850" s="190"/>
      <c r="AA122850" s="190"/>
    </row>
    <row r="122851" spans="26:27">
      <c r="Z122851" s="190"/>
      <c r="AA122851" s="190"/>
    </row>
    <row r="122852" spans="26:27">
      <c r="Z122852" s="190"/>
      <c r="AA122852" s="190"/>
    </row>
    <row r="122853" spans="26:27">
      <c r="Z122853" s="190"/>
      <c r="AA122853" s="190"/>
    </row>
    <row r="122854" spans="26:27">
      <c r="Z122854" s="190"/>
      <c r="AA122854" s="190"/>
    </row>
    <row r="122855" spans="26:27">
      <c r="Z122855" s="190"/>
      <c r="AA122855" s="190"/>
    </row>
    <row r="122856" spans="26:27">
      <c r="Z122856" s="190"/>
      <c r="AA122856" s="190"/>
    </row>
    <row r="122857" spans="26:27">
      <c r="Z122857" s="190"/>
      <c r="AA122857" s="190"/>
    </row>
    <row r="122858" spans="26:27">
      <c r="Z122858" s="190"/>
      <c r="AA122858" s="190"/>
    </row>
    <row r="122859" spans="26:27">
      <c r="Z122859" s="190"/>
      <c r="AA122859" s="190"/>
    </row>
    <row r="122860" spans="26:27">
      <c r="Z122860" s="190"/>
      <c r="AA122860" s="190"/>
    </row>
    <row r="122861" spans="26:27">
      <c r="Z122861" s="190"/>
      <c r="AA122861" s="190"/>
    </row>
    <row r="122862" spans="26:27">
      <c r="Z122862" s="190"/>
      <c r="AA122862" s="190"/>
    </row>
    <row r="122863" spans="26:27">
      <c r="Z122863" s="190"/>
      <c r="AA122863" s="190"/>
    </row>
    <row r="122864" spans="26:27">
      <c r="Z122864" s="190"/>
      <c r="AA122864" s="190"/>
    </row>
    <row r="122865" spans="26:27">
      <c r="Z122865" s="190"/>
      <c r="AA122865" s="190"/>
    </row>
    <row r="122866" spans="26:27">
      <c r="Z122866" s="190"/>
      <c r="AA122866" s="190"/>
    </row>
    <row r="122867" spans="26:27">
      <c r="Z122867" s="190"/>
      <c r="AA122867" s="190"/>
    </row>
    <row r="122868" spans="26:27">
      <c r="Z122868" s="190"/>
      <c r="AA122868" s="190"/>
    </row>
    <row r="122869" spans="26:27">
      <c r="Z122869" s="190"/>
      <c r="AA122869" s="190"/>
    </row>
    <row r="122870" spans="26:27">
      <c r="Z122870" s="190"/>
      <c r="AA122870" s="190"/>
    </row>
    <row r="122871" spans="26:27">
      <c r="Z122871" s="190"/>
      <c r="AA122871" s="190"/>
    </row>
    <row r="122872" spans="26:27">
      <c r="Z122872" s="190"/>
      <c r="AA122872" s="190"/>
    </row>
    <row r="122873" spans="26:27">
      <c r="Z122873" s="190"/>
      <c r="AA122873" s="190"/>
    </row>
    <row r="122874" spans="26:27">
      <c r="Z122874" s="190"/>
      <c r="AA122874" s="190"/>
    </row>
    <row r="122875" spans="26:27">
      <c r="Z122875" s="190"/>
      <c r="AA122875" s="190"/>
    </row>
    <row r="122876" spans="26:27">
      <c r="Z122876" s="190"/>
      <c r="AA122876" s="190"/>
    </row>
    <row r="122877" spans="26:27">
      <c r="Z122877" s="190"/>
      <c r="AA122877" s="190"/>
    </row>
    <row r="122878" spans="26:27">
      <c r="Z122878" s="190"/>
      <c r="AA122878" s="190"/>
    </row>
    <row r="122879" spans="26:27">
      <c r="Z122879" s="190"/>
      <c r="AA122879" s="190"/>
    </row>
    <row r="122880" spans="26:27">
      <c r="Z122880" s="190"/>
      <c r="AA122880" s="190"/>
    </row>
    <row r="122881" spans="26:27">
      <c r="Z122881" s="190"/>
      <c r="AA122881" s="190"/>
    </row>
    <row r="122882" spans="26:27">
      <c r="Z122882" s="190"/>
      <c r="AA122882" s="190"/>
    </row>
    <row r="122883" spans="26:27">
      <c r="Z122883" s="190"/>
      <c r="AA122883" s="190"/>
    </row>
    <row r="122884" spans="26:27">
      <c r="Z122884" s="190"/>
      <c r="AA122884" s="190"/>
    </row>
    <row r="122885" spans="26:27">
      <c r="Z122885" s="190"/>
      <c r="AA122885" s="190"/>
    </row>
    <row r="122886" spans="26:27">
      <c r="Z122886" s="190"/>
      <c r="AA122886" s="190"/>
    </row>
    <row r="122887" spans="26:27">
      <c r="Z122887" s="190"/>
      <c r="AA122887" s="190"/>
    </row>
    <row r="122888" spans="26:27">
      <c r="Z122888" s="190"/>
      <c r="AA122888" s="190"/>
    </row>
    <row r="122889" spans="26:27">
      <c r="Z122889" s="190"/>
      <c r="AA122889" s="190"/>
    </row>
    <row r="122890" spans="26:27">
      <c r="Z122890" s="190"/>
      <c r="AA122890" s="190"/>
    </row>
    <row r="122891" spans="26:27">
      <c r="Z122891" s="190"/>
      <c r="AA122891" s="190"/>
    </row>
    <row r="122892" spans="26:27">
      <c r="Z122892" s="190"/>
      <c r="AA122892" s="190"/>
    </row>
    <row r="122893" spans="26:27">
      <c r="Z122893" s="190"/>
      <c r="AA122893" s="190"/>
    </row>
    <row r="122894" spans="26:27">
      <c r="Z122894" s="190"/>
      <c r="AA122894" s="190"/>
    </row>
    <row r="122895" spans="26:27">
      <c r="Z122895" s="190"/>
      <c r="AA122895" s="190"/>
    </row>
    <row r="122896" spans="26:27">
      <c r="Z122896" s="190"/>
      <c r="AA122896" s="190"/>
    </row>
    <row r="122897" spans="26:27">
      <c r="Z122897" s="190"/>
      <c r="AA122897" s="190"/>
    </row>
    <row r="122898" spans="26:27">
      <c r="Z122898" s="190"/>
      <c r="AA122898" s="190"/>
    </row>
    <row r="122899" spans="26:27">
      <c r="Z122899" s="190"/>
      <c r="AA122899" s="190"/>
    </row>
    <row r="122900" spans="26:27">
      <c r="Z122900" s="190"/>
      <c r="AA122900" s="190"/>
    </row>
    <row r="122901" spans="26:27">
      <c r="Z122901" s="190"/>
      <c r="AA122901" s="190"/>
    </row>
    <row r="122902" spans="26:27">
      <c r="Z122902" s="190"/>
      <c r="AA122902" s="190"/>
    </row>
    <row r="122903" spans="26:27">
      <c r="Z122903" s="190"/>
      <c r="AA122903" s="190"/>
    </row>
    <row r="122904" spans="26:27">
      <c r="Z122904" s="190"/>
      <c r="AA122904" s="190"/>
    </row>
    <row r="122905" spans="26:27">
      <c r="Z122905" s="190"/>
      <c r="AA122905" s="190"/>
    </row>
    <row r="122906" spans="26:27">
      <c r="Z122906" s="190"/>
      <c r="AA122906" s="190"/>
    </row>
    <row r="122907" spans="26:27">
      <c r="Z122907" s="190"/>
      <c r="AA122907" s="190"/>
    </row>
    <row r="122908" spans="26:27">
      <c r="Z122908" s="190"/>
      <c r="AA122908" s="190"/>
    </row>
    <row r="122909" spans="26:27">
      <c r="Z122909" s="190"/>
      <c r="AA122909" s="190"/>
    </row>
    <row r="122910" spans="26:27">
      <c r="Z122910" s="190"/>
      <c r="AA122910" s="190"/>
    </row>
    <row r="122911" spans="26:27">
      <c r="Z122911" s="190"/>
      <c r="AA122911" s="190"/>
    </row>
    <row r="122912" spans="26:27">
      <c r="Z122912" s="190"/>
      <c r="AA122912" s="190"/>
    </row>
    <row r="122913" spans="26:27">
      <c r="Z122913" s="190"/>
      <c r="AA122913" s="190"/>
    </row>
    <row r="122914" spans="26:27">
      <c r="Z122914" s="190"/>
      <c r="AA122914" s="190"/>
    </row>
    <row r="122915" spans="26:27">
      <c r="Z122915" s="190"/>
      <c r="AA122915" s="190"/>
    </row>
    <row r="122916" spans="26:27">
      <c r="Z122916" s="190"/>
      <c r="AA122916" s="190"/>
    </row>
    <row r="122917" spans="26:27">
      <c r="Z122917" s="190"/>
      <c r="AA122917" s="190"/>
    </row>
    <row r="122918" spans="26:27">
      <c r="Z122918" s="190"/>
      <c r="AA122918" s="190"/>
    </row>
    <row r="122919" spans="26:27">
      <c r="Z122919" s="190"/>
      <c r="AA122919" s="190"/>
    </row>
    <row r="122920" spans="26:27">
      <c r="Z122920" s="190"/>
      <c r="AA122920" s="190"/>
    </row>
    <row r="122921" spans="26:27">
      <c r="Z122921" s="190"/>
      <c r="AA122921" s="190"/>
    </row>
    <row r="122922" spans="26:27">
      <c r="Z122922" s="190"/>
      <c r="AA122922" s="190"/>
    </row>
    <row r="122923" spans="26:27">
      <c r="Z122923" s="190"/>
      <c r="AA122923" s="190"/>
    </row>
    <row r="122924" spans="26:27">
      <c r="Z122924" s="190"/>
      <c r="AA122924" s="190"/>
    </row>
    <row r="122925" spans="26:27">
      <c r="Z122925" s="190"/>
      <c r="AA122925" s="190"/>
    </row>
    <row r="122926" spans="26:27">
      <c r="Z122926" s="190"/>
      <c r="AA122926" s="190"/>
    </row>
    <row r="122927" spans="26:27">
      <c r="Z122927" s="190"/>
      <c r="AA122927" s="190"/>
    </row>
    <row r="122928" spans="26:27">
      <c r="Z122928" s="190"/>
      <c r="AA122928" s="190"/>
    </row>
    <row r="122929" spans="26:27">
      <c r="Z122929" s="190"/>
      <c r="AA122929" s="190"/>
    </row>
    <row r="122930" spans="26:27">
      <c r="Z122930" s="190"/>
      <c r="AA122930" s="190"/>
    </row>
    <row r="122931" spans="26:27">
      <c r="Z122931" s="190"/>
      <c r="AA122931" s="190"/>
    </row>
    <row r="122932" spans="26:27">
      <c r="Z122932" s="190"/>
      <c r="AA122932" s="190"/>
    </row>
    <row r="122933" spans="26:27">
      <c r="Z122933" s="190"/>
      <c r="AA122933" s="190"/>
    </row>
    <row r="122934" spans="26:27">
      <c r="Z122934" s="190"/>
      <c r="AA122934" s="190"/>
    </row>
    <row r="122935" spans="26:27">
      <c r="Z122935" s="190"/>
      <c r="AA122935" s="190"/>
    </row>
    <row r="122936" spans="26:27">
      <c r="Z122936" s="190"/>
      <c r="AA122936" s="190"/>
    </row>
    <row r="122937" spans="26:27">
      <c r="Z122937" s="190"/>
      <c r="AA122937" s="190"/>
    </row>
    <row r="122938" spans="26:27">
      <c r="Z122938" s="190"/>
      <c r="AA122938" s="190"/>
    </row>
    <row r="122939" spans="26:27">
      <c r="Z122939" s="190"/>
      <c r="AA122939" s="190"/>
    </row>
    <row r="122940" spans="26:27">
      <c r="Z122940" s="190"/>
      <c r="AA122940" s="190"/>
    </row>
    <row r="122941" spans="26:27">
      <c r="Z122941" s="190"/>
      <c r="AA122941" s="190"/>
    </row>
    <row r="122942" spans="26:27">
      <c r="Z122942" s="190"/>
      <c r="AA122942" s="190"/>
    </row>
    <row r="122943" spans="26:27">
      <c r="Z122943" s="190"/>
      <c r="AA122943" s="190"/>
    </row>
    <row r="122944" spans="26:27">
      <c r="Z122944" s="190"/>
      <c r="AA122944" s="190"/>
    </row>
    <row r="122945" spans="26:27">
      <c r="Z122945" s="190"/>
      <c r="AA122945" s="190"/>
    </row>
    <row r="122946" spans="26:27">
      <c r="Z122946" s="190"/>
      <c r="AA122946" s="190"/>
    </row>
    <row r="122947" spans="26:27">
      <c r="Z122947" s="190"/>
      <c r="AA122947" s="190"/>
    </row>
    <row r="122948" spans="26:27">
      <c r="Z122948" s="190"/>
      <c r="AA122948" s="190"/>
    </row>
    <row r="122949" spans="26:27">
      <c r="Z122949" s="190"/>
      <c r="AA122949" s="190"/>
    </row>
    <row r="122950" spans="26:27">
      <c r="Z122950" s="190"/>
      <c r="AA122950" s="190"/>
    </row>
    <row r="122951" spans="26:27">
      <c r="Z122951" s="190"/>
      <c r="AA122951" s="190"/>
    </row>
    <row r="122952" spans="26:27">
      <c r="Z122952" s="190"/>
      <c r="AA122952" s="190"/>
    </row>
    <row r="122953" spans="26:27">
      <c r="Z122953" s="190"/>
      <c r="AA122953" s="190"/>
    </row>
    <row r="122954" spans="26:27">
      <c r="Z122954" s="190"/>
      <c r="AA122954" s="190"/>
    </row>
    <row r="122955" spans="26:27">
      <c r="Z122955" s="190"/>
      <c r="AA122955" s="190"/>
    </row>
    <row r="122956" spans="26:27">
      <c r="Z122956" s="190"/>
      <c r="AA122956" s="190"/>
    </row>
    <row r="122957" spans="26:27">
      <c r="Z122957" s="190"/>
      <c r="AA122957" s="190"/>
    </row>
    <row r="122958" spans="26:27">
      <c r="Z122958" s="190"/>
      <c r="AA122958" s="190"/>
    </row>
    <row r="122959" spans="26:27">
      <c r="Z122959" s="190"/>
      <c r="AA122959" s="190"/>
    </row>
    <row r="122960" spans="26:27">
      <c r="Z122960" s="190"/>
      <c r="AA122960" s="190"/>
    </row>
    <row r="122961" spans="26:27">
      <c r="Z122961" s="190"/>
      <c r="AA122961" s="190"/>
    </row>
    <row r="122962" spans="26:27">
      <c r="Z122962" s="190"/>
      <c r="AA122962" s="190"/>
    </row>
    <row r="122963" spans="26:27">
      <c r="Z122963" s="190"/>
      <c r="AA122963" s="190"/>
    </row>
    <row r="122964" spans="26:27">
      <c r="Z122964" s="190"/>
      <c r="AA122964" s="190"/>
    </row>
    <row r="122965" spans="26:27">
      <c r="Z122965" s="190"/>
      <c r="AA122965" s="190"/>
    </row>
    <row r="122966" spans="26:27">
      <c r="Z122966" s="190"/>
      <c r="AA122966" s="190"/>
    </row>
    <row r="122967" spans="26:27">
      <c r="Z122967" s="190"/>
      <c r="AA122967" s="190"/>
    </row>
    <row r="122968" spans="26:27">
      <c r="Z122968" s="190"/>
      <c r="AA122968" s="190"/>
    </row>
    <row r="122969" spans="26:27">
      <c r="Z122969" s="190"/>
      <c r="AA122969" s="190"/>
    </row>
    <row r="122970" spans="26:27">
      <c r="Z122970" s="190"/>
      <c r="AA122970" s="190"/>
    </row>
    <row r="122971" spans="26:27">
      <c r="Z122971" s="190"/>
      <c r="AA122971" s="190"/>
    </row>
    <row r="122972" spans="26:27">
      <c r="Z122972" s="190"/>
      <c r="AA122972" s="190"/>
    </row>
    <row r="122973" spans="26:27">
      <c r="Z122973" s="190"/>
      <c r="AA122973" s="190"/>
    </row>
    <row r="122974" spans="26:27">
      <c r="Z122974" s="190"/>
      <c r="AA122974" s="190"/>
    </row>
    <row r="122975" spans="26:27">
      <c r="Z122975" s="190"/>
      <c r="AA122975" s="190"/>
    </row>
    <row r="122976" spans="26:27">
      <c r="Z122976" s="190"/>
      <c r="AA122976" s="190"/>
    </row>
    <row r="122977" spans="26:27">
      <c r="Z122977" s="190"/>
      <c r="AA122977" s="190"/>
    </row>
    <row r="122978" spans="26:27">
      <c r="Z122978" s="190"/>
      <c r="AA122978" s="190"/>
    </row>
    <row r="122979" spans="26:27">
      <c r="Z122979" s="190"/>
      <c r="AA122979" s="190"/>
    </row>
    <row r="122980" spans="26:27">
      <c r="Z122980" s="190"/>
      <c r="AA122980" s="190"/>
    </row>
    <row r="122981" spans="26:27">
      <c r="Z122981" s="190"/>
      <c r="AA122981" s="190"/>
    </row>
    <row r="122982" spans="26:27">
      <c r="Z122982" s="190"/>
      <c r="AA122982" s="190"/>
    </row>
    <row r="122983" spans="26:27">
      <c r="Z122983" s="190"/>
      <c r="AA122983" s="190"/>
    </row>
    <row r="122984" spans="26:27">
      <c r="Z122984" s="190"/>
      <c r="AA122984" s="190"/>
    </row>
    <row r="122985" spans="26:27">
      <c r="Z122985" s="190"/>
      <c r="AA122985" s="190"/>
    </row>
    <row r="122986" spans="26:27">
      <c r="Z122986" s="190"/>
      <c r="AA122986" s="190"/>
    </row>
    <row r="122987" spans="26:27">
      <c r="Z122987" s="190"/>
      <c r="AA122987" s="190"/>
    </row>
    <row r="122988" spans="26:27">
      <c r="Z122988" s="190"/>
      <c r="AA122988" s="190"/>
    </row>
    <row r="122989" spans="26:27">
      <c r="Z122989" s="190"/>
      <c r="AA122989" s="190"/>
    </row>
    <row r="122990" spans="26:27">
      <c r="Z122990" s="190"/>
      <c r="AA122990" s="190"/>
    </row>
    <row r="122991" spans="26:27">
      <c r="Z122991" s="190"/>
      <c r="AA122991" s="190"/>
    </row>
    <row r="122992" spans="26:27">
      <c r="Z122992" s="190"/>
      <c r="AA122992" s="190"/>
    </row>
    <row r="122993" spans="26:27">
      <c r="Z122993" s="190"/>
      <c r="AA122993" s="190"/>
    </row>
    <row r="122994" spans="26:27">
      <c r="Z122994" s="190"/>
      <c r="AA122994" s="190"/>
    </row>
    <row r="122995" spans="26:27">
      <c r="Z122995" s="190"/>
      <c r="AA122995" s="190"/>
    </row>
    <row r="122996" spans="26:27">
      <c r="Z122996" s="190"/>
      <c r="AA122996" s="190"/>
    </row>
    <row r="122997" spans="26:27">
      <c r="Z122997" s="190"/>
      <c r="AA122997" s="190"/>
    </row>
    <row r="122998" spans="26:27">
      <c r="Z122998" s="190"/>
      <c r="AA122998" s="190"/>
    </row>
    <row r="122999" spans="26:27">
      <c r="Z122999" s="190"/>
      <c r="AA122999" s="190"/>
    </row>
    <row r="123000" spans="26:27">
      <c r="Z123000" s="190"/>
      <c r="AA123000" s="190"/>
    </row>
    <row r="123001" spans="26:27">
      <c r="Z123001" s="190"/>
      <c r="AA123001" s="190"/>
    </row>
    <row r="123002" spans="26:27">
      <c r="Z123002" s="190"/>
      <c r="AA123002" s="190"/>
    </row>
    <row r="123003" spans="26:27">
      <c r="Z123003" s="190"/>
      <c r="AA123003" s="190"/>
    </row>
    <row r="123004" spans="26:27">
      <c r="Z123004" s="190"/>
      <c r="AA123004" s="190"/>
    </row>
    <row r="123005" spans="26:27">
      <c r="Z123005" s="190"/>
      <c r="AA123005" s="190"/>
    </row>
    <row r="123006" spans="26:27">
      <c r="Z123006" s="190"/>
      <c r="AA123006" s="190"/>
    </row>
    <row r="123007" spans="26:27">
      <c r="Z123007" s="190"/>
      <c r="AA123007" s="190"/>
    </row>
    <row r="123008" spans="26:27">
      <c r="Z123008" s="190"/>
      <c r="AA123008" s="190"/>
    </row>
    <row r="123009" spans="26:27">
      <c r="Z123009" s="190"/>
      <c r="AA123009" s="190"/>
    </row>
    <row r="123010" spans="26:27">
      <c r="Z123010" s="190"/>
      <c r="AA123010" s="190"/>
    </row>
    <row r="123011" spans="26:27">
      <c r="Z123011" s="190"/>
      <c r="AA123011" s="190"/>
    </row>
    <row r="123012" spans="26:27">
      <c r="Z123012" s="190"/>
      <c r="AA123012" s="190"/>
    </row>
    <row r="123013" spans="26:27">
      <c r="Z123013" s="190"/>
      <c r="AA123013" s="190"/>
    </row>
    <row r="123014" spans="26:27">
      <c r="Z123014" s="190"/>
      <c r="AA123014" s="190"/>
    </row>
    <row r="123015" spans="26:27">
      <c r="Z123015" s="190"/>
      <c r="AA123015" s="190"/>
    </row>
    <row r="123016" spans="26:27">
      <c r="Z123016" s="190"/>
      <c r="AA123016" s="190"/>
    </row>
    <row r="123017" spans="26:27">
      <c r="Z123017" s="190"/>
      <c r="AA123017" s="190"/>
    </row>
    <row r="123018" spans="26:27">
      <c r="Z123018" s="190"/>
      <c r="AA123018" s="190"/>
    </row>
    <row r="123019" spans="26:27">
      <c r="Z123019" s="190"/>
      <c r="AA123019" s="190"/>
    </row>
    <row r="123020" spans="26:27">
      <c r="Z123020" s="190"/>
      <c r="AA123020" s="190"/>
    </row>
    <row r="123021" spans="26:27">
      <c r="Z123021" s="190"/>
      <c r="AA123021" s="190"/>
    </row>
    <row r="123022" spans="26:27">
      <c r="Z123022" s="190"/>
      <c r="AA123022" s="190"/>
    </row>
    <row r="123023" spans="26:27">
      <c r="Z123023" s="190"/>
      <c r="AA123023" s="190"/>
    </row>
    <row r="123024" spans="26:27">
      <c r="Z123024" s="190"/>
      <c r="AA123024" s="190"/>
    </row>
    <row r="123025" spans="26:27">
      <c r="Z123025" s="190"/>
      <c r="AA123025" s="190"/>
    </row>
    <row r="123026" spans="26:27">
      <c r="Z123026" s="190"/>
      <c r="AA123026" s="190"/>
    </row>
    <row r="123027" spans="26:27">
      <c r="Z123027" s="190"/>
      <c r="AA123027" s="190"/>
    </row>
    <row r="123028" spans="26:27">
      <c r="Z123028" s="190"/>
      <c r="AA123028" s="190"/>
    </row>
    <row r="123029" spans="26:27">
      <c r="Z123029" s="190"/>
      <c r="AA123029" s="190"/>
    </row>
    <row r="123030" spans="26:27">
      <c r="Z123030" s="190"/>
      <c r="AA123030" s="190"/>
    </row>
    <row r="123031" spans="26:27">
      <c r="Z123031" s="190"/>
      <c r="AA123031" s="190"/>
    </row>
    <row r="123032" spans="26:27">
      <c r="Z123032" s="190"/>
      <c r="AA123032" s="190"/>
    </row>
    <row r="123033" spans="26:27">
      <c r="Z123033" s="190"/>
      <c r="AA123033" s="190"/>
    </row>
    <row r="123034" spans="26:27">
      <c r="Z123034" s="190"/>
      <c r="AA123034" s="190"/>
    </row>
    <row r="123035" spans="26:27">
      <c r="Z123035" s="190"/>
      <c r="AA123035" s="190"/>
    </row>
    <row r="123036" spans="26:27">
      <c r="Z123036" s="190"/>
      <c r="AA123036" s="190"/>
    </row>
    <row r="123037" spans="26:27">
      <c r="Z123037" s="190"/>
      <c r="AA123037" s="190"/>
    </row>
    <row r="123038" spans="26:27">
      <c r="Z123038" s="190"/>
      <c r="AA123038" s="190"/>
    </row>
    <row r="123039" spans="26:27">
      <c r="Z123039" s="190"/>
      <c r="AA123039" s="190"/>
    </row>
    <row r="123040" spans="26:27">
      <c r="Z123040" s="190"/>
      <c r="AA123040" s="190"/>
    </row>
    <row r="123041" spans="26:27">
      <c r="Z123041" s="190"/>
      <c r="AA123041" s="190"/>
    </row>
    <row r="123042" spans="26:27">
      <c r="Z123042" s="190"/>
      <c r="AA123042" s="190"/>
    </row>
    <row r="123043" spans="26:27">
      <c r="Z123043" s="190"/>
      <c r="AA123043" s="190"/>
    </row>
    <row r="123044" spans="26:27">
      <c r="Z123044" s="190"/>
      <c r="AA123044" s="190"/>
    </row>
    <row r="123045" spans="26:27">
      <c r="Z123045" s="190"/>
      <c r="AA123045" s="190"/>
    </row>
    <row r="123046" spans="26:27">
      <c r="Z123046" s="190"/>
      <c r="AA123046" s="190"/>
    </row>
    <row r="123047" spans="26:27">
      <c r="Z123047" s="190"/>
      <c r="AA123047" s="190"/>
    </row>
    <row r="123048" spans="26:27">
      <c r="Z123048" s="190"/>
      <c r="AA123048" s="190"/>
    </row>
    <row r="123049" spans="26:27">
      <c r="Z123049" s="190"/>
      <c r="AA123049" s="190"/>
    </row>
    <row r="123050" spans="26:27">
      <c r="Z123050" s="190"/>
      <c r="AA123050" s="190"/>
    </row>
    <row r="123051" spans="26:27">
      <c r="Z123051" s="190"/>
      <c r="AA123051" s="190"/>
    </row>
    <row r="123052" spans="26:27">
      <c r="Z123052" s="190"/>
      <c r="AA123052" s="190"/>
    </row>
    <row r="123053" spans="26:27">
      <c r="Z123053" s="190"/>
      <c r="AA123053" s="190"/>
    </row>
    <row r="123054" spans="26:27">
      <c r="Z123054" s="190"/>
      <c r="AA123054" s="190"/>
    </row>
    <row r="123055" spans="26:27">
      <c r="Z123055" s="190"/>
      <c r="AA123055" s="190"/>
    </row>
    <row r="123056" spans="26:27">
      <c r="Z123056" s="190"/>
      <c r="AA123056" s="190"/>
    </row>
    <row r="123057" spans="26:27">
      <c r="Z123057" s="190"/>
      <c r="AA123057" s="190"/>
    </row>
    <row r="123058" spans="26:27">
      <c r="Z123058" s="190"/>
      <c r="AA123058" s="190"/>
    </row>
    <row r="123059" spans="26:27">
      <c r="Z123059" s="190"/>
      <c r="AA123059" s="190"/>
    </row>
    <row r="123060" spans="26:27">
      <c r="Z123060" s="190"/>
      <c r="AA123060" s="190"/>
    </row>
    <row r="123061" spans="26:27">
      <c r="Z123061" s="190"/>
      <c r="AA123061" s="190"/>
    </row>
    <row r="123062" spans="26:27">
      <c r="Z123062" s="190"/>
      <c r="AA123062" s="190"/>
    </row>
    <row r="123063" spans="26:27">
      <c r="Z123063" s="190"/>
      <c r="AA123063" s="190"/>
    </row>
    <row r="123064" spans="26:27">
      <c r="Z123064" s="190"/>
      <c r="AA123064" s="190"/>
    </row>
    <row r="123065" spans="26:27">
      <c r="Z123065" s="190"/>
      <c r="AA123065" s="190"/>
    </row>
    <row r="123066" spans="26:27">
      <c r="Z123066" s="190"/>
      <c r="AA123066" s="190"/>
    </row>
    <row r="123067" spans="26:27">
      <c r="Z123067" s="190"/>
      <c r="AA123067" s="190"/>
    </row>
    <row r="123068" spans="26:27">
      <c r="Z123068" s="190"/>
      <c r="AA123068" s="190"/>
    </row>
    <row r="123069" spans="26:27">
      <c r="Z123069" s="190"/>
      <c r="AA123069" s="190"/>
    </row>
    <row r="123070" spans="26:27">
      <c r="Z123070" s="190"/>
      <c r="AA123070" s="190"/>
    </row>
    <row r="123071" spans="26:27">
      <c r="Z123071" s="190"/>
      <c r="AA123071" s="190"/>
    </row>
    <row r="123072" spans="26:27">
      <c r="Z123072" s="190"/>
      <c r="AA123072" s="190"/>
    </row>
    <row r="123073" spans="26:27">
      <c r="Z123073" s="190"/>
      <c r="AA123073" s="190"/>
    </row>
    <row r="123074" spans="26:27">
      <c r="Z123074" s="190"/>
      <c r="AA123074" s="190"/>
    </row>
    <row r="123075" spans="26:27">
      <c r="Z123075" s="190"/>
      <c r="AA123075" s="190"/>
    </row>
    <row r="123076" spans="26:27">
      <c r="Z123076" s="190"/>
      <c r="AA123076" s="190"/>
    </row>
    <row r="123077" spans="26:27">
      <c r="Z123077" s="190"/>
      <c r="AA123077" s="190"/>
    </row>
    <row r="123078" spans="26:27">
      <c r="Z123078" s="190"/>
      <c r="AA123078" s="190"/>
    </row>
    <row r="123079" spans="26:27">
      <c r="Z123079" s="190"/>
      <c r="AA123079" s="190"/>
    </row>
    <row r="123080" spans="26:27">
      <c r="Z123080" s="190"/>
      <c r="AA123080" s="190"/>
    </row>
    <row r="123081" spans="26:27">
      <c r="Z123081" s="190"/>
      <c r="AA123081" s="190"/>
    </row>
    <row r="123082" spans="26:27">
      <c r="Z123082" s="190"/>
      <c r="AA123082" s="190"/>
    </row>
    <row r="123083" spans="26:27">
      <c r="Z123083" s="190"/>
      <c r="AA123083" s="190"/>
    </row>
    <row r="123084" spans="26:27">
      <c r="Z123084" s="190"/>
      <c r="AA123084" s="190"/>
    </row>
    <row r="123085" spans="26:27">
      <c r="Z123085" s="190"/>
      <c r="AA123085" s="190"/>
    </row>
    <row r="123086" spans="26:27">
      <c r="Z123086" s="190"/>
      <c r="AA123086" s="190"/>
    </row>
    <row r="123087" spans="26:27">
      <c r="Z123087" s="190"/>
      <c r="AA123087" s="190"/>
    </row>
    <row r="123088" spans="26:27">
      <c r="Z123088" s="190"/>
      <c r="AA123088" s="190"/>
    </row>
    <row r="123089" spans="26:27">
      <c r="Z123089" s="190"/>
      <c r="AA123089" s="190"/>
    </row>
    <row r="123090" spans="26:27">
      <c r="Z123090" s="190"/>
      <c r="AA123090" s="190"/>
    </row>
    <row r="123091" spans="26:27">
      <c r="Z123091" s="190"/>
      <c r="AA123091" s="190"/>
    </row>
    <row r="123092" spans="26:27">
      <c r="Z123092" s="190"/>
      <c r="AA123092" s="190"/>
    </row>
    <row r="123093" spans="26:27">
      <c r="Z123093" s="190"/>
      <c r="AA123093" s="190"/>
    </row>
    <row r="123094" spans="26:27">
      <c r="Z123094" s="190"/>
      <c r="AA123094" s="190"/>
    </row>
    <row r="123095" spans="26:27">
      <c r="Z123095" s="190"/>
      <c r="AA123095" s="190"/>
    </row>
    <row r="123096" spans="26:27">
      <c r="Z123096" s="190"/>
      <c r="AA123096" s="190"/>
    </row>
    <row r="123097" spans="26:27">
      <c r="Z123097" s="190"/>
      <c r="AA123097" s="190"/>
    </row>
    <row r="123098" spans="26:27">
      <c r="Z123098" s="190"/>
      <c r="AA123098" s="190"/>
    </row>
    <row r="123099" spans="26:27">
      <c r="Z123099" s="190"/>
      <c r="AA123099" s="190"/>
    </row>
    <row r="123100" spans="26:27">
      <c r="Z123100" s="190"/>
      <c r="AA123100" s="190"/>
    </row>
    <row r="123101" spans="26:27">
      <c r="Z123101" s="190"/>
      <c r="AA123101" s="190"/>
    </row>
    <row r="123102" spans="26:27">
      <c r="Z123102" s="190"/>
      <c r="AA123102" s="190"/>
    </row>
    <row r="123103" spans="26:27">
      <c r="Z123103" s="190"/>
      <c r="AA123103" s="190"/>
    </row>
    <row r="123104" spans="26:27">
      <c r="Z123104" s="190"/>
      <c r="AA123104" s="190"/>
    </row>
    <row r="123105" spans="26:27">
      <c r="Z123105" s="190"/>
      <c r="AA123105" s="190"/>
    </row>
    <row r="123106" spans="26:27">
      <c r="Z123106" s="190"/>
      <c r="AA123106" s="190"/>
    </row>
    <row r="123107" spans="26:27">
      <c r="Z123107" s="190"/>
      <c r="AA123107" s="190"/>
    </row>
    <row r="123108" spans="26:27">
      <c r="Z123108" s="190"/>
      <c r="AA123108" s="190"/>
    </row>
    <row r="123109" spans="26:27">
      <c r="Z123109" s="190"/>
      <c r="AA123109" s="190"/>
    </row>
    <row r="123110" spans="26:27">
      <c r="Z123110" s="190"/>
      <c r="AA123110" s="190"/>
    </row>
    <row r="123111" spans="26:27">
      <c r="Z123111" s="190"/>
      <c r="AA123111" s="190"/>
    </row>
    <row r="123112" spans="26:27">
      <c r="Z123112" s="190"/>
      <c r="AA123112" s="190"/>
    </row>
    <row r="123113" spans="26:27">
      <c r="Z123113" s="190"/>
      <c r="AA123113" s="190"/>
    </row>
    <row r="123114" spans="26:27">
      <c r="Z123114" s="190"/>
      <c r="AA123114" s="190"/>
    </row>
    <row r="123115" spans="26:27">
      <c r="Z123115" s="190"/>
      <c r="AA123115" s="190"/>
    </row>
    <row r="123116" spans="26:27">
      <c r="Z123116" s="190"/>
      <c r="AA123116" s="190"/>
    </row>
    <row r="123117" spans="26:27">
      <c r="Z123117" s="190"/>
      <c r="AA123117" s="190"/>
    </row>
    <row r="123118" spans="26:27">
      <c r="Z123118" s="190"/>
      <c r="AA123118" s="190"/>
    </row>
    <row r="123119" spans="26:27">
      <c r="Z123119" s="190"/>
      <c r="AA123119" s="190"/>
    </row>
    <row r="123120" spans="26:27">
      <c r="Z123120" s="190"/>
      <c r="AA123120" s="190"/>
    </row>
    <row r="123121" spans="26:27">
      <c r="Z123121" s="190"/>
      <c r="AA123121" s="190"/>
    </row>
    <row r="123122" spans="26:27">
      <c r="Z123122" s="190"/>
      <c r="AA123122" s="190"/>
    </row>
    <row r="123123" spans="26:27">
      <c r="Z123123" s="190"/>
      <c r="AA123123" s="190"/>
    </row>
    <row r="123124" spans="26:27">
      <c r="Z123124" s="190"/>
      <c r="AA123124" s="190"/>
    </row>
    <row r="123125" spans="26:27">
      <c r="Z123125" s="190"/>
      <c r="AA123125" s="190"/>
    </row>
    <row r="123126" spans="26:27">
      <c r="Z123126" s="190"/>
      <c r="AA123126" s="190"/>
    </row>
    <row r="123127" spans="26:27">
      <c r="Z123127" s="190"/>
      <c r="AA123127" s="190"/>
    </row>
    <row r="123128" spans="26:27">
      <c r="Z123128" s="190"/>
      <c r="AA123128" s="190"/>
    </row>
    <row r="123129" spans="26:27">
      <c r="Z123129" s="190"/>
      <c r="AA123129" s="190"/>
    </row>
    <row r="123130" spans="26:27">
      <c r="Z123130" s="190"/>
      <c r="AA123130" s="190"/>
    </row>
    <row r="123131" spans="26:27">
      <c r="Z123131" s="190"/>
      <c r="AA123131" s="190"/>
    </row>
    <row r="123132" spans="26:27">
      <c r="Z123132" s="190"/>
      <c r="AA123132" s="190"/>
    </row>
    <row r="123133" spans="26:27">
      <c r="Z123133" s="190"/>
      <c r="AA123133" s="190"/>
    </row>
    <row r="123134" spans="26:27">
      <c r="Z123134" s="190"/>
      <c r="AA123134" s="190"/>
    </row>
    <row r="123135" spans="26:27">
      <c r="Z123135" s="190"/>
      <c r="AA123135" s="190"/>
    </row>
    <row r="123136" spans="26:27">
      <c r="Z123136" s="190"/>
      <c r="AA123136" s="190"/>
    </row>
    <row r="123137" spans="26:27">
      <c r="Z123137" s="190"/>
      <c r="AA123137" s="190"/>
    </row>
    <row r="123138" spans="26:27">
      <c r="Z123138" s="190"/>
      <c r="AA123138" s="190"/>
    </row>
    <row r="123139" spans="26:27">
      <c r="Z123139" s="190"/>
      <c r="AA123139" s="190"/>
    </row>
    <row r="123140" spans="26:27">
      <c r="Z123140" s="190"/>
      <c r="AA123140" s="190"/>
    </row>
    <row r="123141" spans="26:27">
      <c r="Z123141" s="190"/>
      <c r="AA123141" s="190"/>
    </row>
    <row r="123142" spans="26:27">
      <c r="Z123142" s="190"/>
      <c r="AA123142" s="190"/>
    </row>
    <row r="123143" spans="26:27">
      <c r="Z123143" s="190"/>
      <c r="AA123143" s="190"/>
    </row>
    <row r="123144" spans="26:27">
      <c r="Z123144" s="190"/>
      <c r="AA123144" s="190"/>
    </row>
    <row r="123145" spans="26:27">
      <c r="Z123145" s="190"/>
      <c r="AA123145" s="190"/>
    </row>
    <row r="123146" spans="26:27">
      <c r="Z123146" s="190"/>
      <c r="AA123146" s="190"/>
    </row>
    <row r="123147" spans="26:27">
      <c r="Z123147" s="190"/>
      <c r="AA123147" s="190"/>
    </row>
    <row r="123148" spans="26:27">
      <c r="Z123148" s="190"/>
      <c r="AA123148" s="190"/>
    </row>
    <row r="123149" spans="26:27">
      <c r="Z123149" s="190"/>
      <c r="AA123149" s="190"/>
    </row>
    <row r="123150" spans="26:27">
      <c r="Z123150" s="190"/>
      <c r="AA123150" s="190"/>
    </row>
    <row r="123151" spans="26:27">
      <c r="Z123151" s="190"/>
      <c r="AA123151" s="190"/>
    </row>
    <row r="123152" spans="26:27">
      <c r="Z123152" s="190"/>
      <c r="AA123152" s="190"/>
    </row>
    <row r="123153" spans="26:27">
      <c r="Z123153" s="190"/>
      <c r="AA123153" s="190"/>
    </row>
    <row r="123154" spans="26:27">
      <c r="Z123154" s="190"/>
      <c r="AA123154" s="190"/>
    </row>
    <row r="123155" spans="26:27">
      <c r="Z123155" s="190"/>
      <c r="AA123155" s="190"/>
    </row>
    <row r="123156" spans="26:27">
      <c r="Z123156" s="190"/>
      <c r="AA123156" s="190"/>
    </row>
    <row r="123157" spans="26:27">
      <c r="Z123157" s="190"/>
      <c r="AA123157" s="190"/>
    </row>
    <row r="123158" spans="26:27">
      <c r="Z123158" s="190"/>
      <c r="AA123158" s="190"/>
    </row>
    <row r="123159" spans="26:27">
      <c r="Z123159" s="190"/>
      <c r="AA123159" s="190"/>
    </row>
    <row r="123160" spans="26:27">
      <c r="Z123160" s="190"/>
      <c r="AA123160" s="190"/>
    </row>
    <row r="123161" spans="26:27">
      <c r="Z123161" s="190"/>
      <c r="AA123161" s="190"/>
    </row>
    <row r="123162" spans="26:27">
      <c r="Z123162" s="190"/>
      <c r="AA123162" s="190"/>
    </row>
    <row r="123163" spans="26:27">
      <c r="Z123163" s="190"/>
      <c r="AA123163" s="190"/>
    </row>
    <row r="123164" spans="26:27">
      <c r="Z123164" s="190"/>
      <c r="AA123164" s="190"/>
    </row>
    <row r="123165" spans="26:27">
      <c r="Z123165" s="190"/>
      <c r="AA123165" s="190"/>
    </row>
    <row r="123166" spans="26:27">
      <c r="Z123166" s="190"/>
      <c r="AA123166" s="190"/>
    </row>
    <row r="123167" spans="26:27">
      <c r="Z123167" s="190"/>
      <c r="AA123167" s="190"/>
    </row>
    <row r="123168" spans="26:27">
      <c r="Z123168" s="190"/>
      <c r="AA123168" s="190"/>
    </row>
    <row r="123169" spans="26:27">
      <c r="Z123169" s="190"/>
      <c r="AA123169" s="190"/>
    </row>
    <row r="123170" spans="26:27">
      <c r="Z123170" s="190"/>
      <c r="AA123170" s="190"/>
    </row>
    <row r="123171" spans="26:27">
      <c r="Z123171" s="190"/>
      <c r="AA123171" s="190"/>
    </row>
    <row r="123172" spans="26:27">
      <c r="Z123172" s="190"/>
      <c r="AA123172" s="190"/>
    </row>
    <row r="123173" spans="26:27">
      <c r="Z123173" s="190"/>
      <c r="AA123173" s="190"/>
    </row>
    <row r="123174" spans="26:27">
      <c r="Z123174" s="190"/>
      <c r="AA123174" s="190"/>
    </row>
    <row r="123175" spans="26:27">
      <c r="Z123175" s="190"/>
      <c r="AA123175" s="190"/>
    </row>
    <row r="123176" spans="26:27">
      <c r="Z123176" s="190"/>
      <c r="AA123176" s="190"/>
    </row>
    <row r="123177" spans="26:27">
      <c r="Z123177" s="190"/>
      <c r="AA123177" s="190"/>
    </row>
    <row r="123178" spans="26:27">
      <c r="Z123178" s="190"/>
      <c r="AA123178" s="190"/>
    </row>
    <row r="123179" spans="26:27">
      <c r="Z123179" s="190"/>
      <c r="AA123179" s="190"/>
    </row>
    <row r="123180" spans="26:27">
      <c r="Z123180" s="190"/>
      <c r="AA123180" s="190"/>
    </row>
    <row r="123181" spans="26:27">
      <c r="Z123181" s="190"/>
      <c r="AA123181" s="190"/>
    </row>
    <row r="123182" spans="26:27">
      <c r="Z123182" s="190"/>
      <c r="AA123182" s="190"/>
    </row>
    <row r="123183" spans="26:27">
      <c r="Z123183" s="190"/>
      <c r="AA123183" s="190"/>
    </row>
    <row r="123184" spans="26:27">
      <c r="Z123184" s="190"/>
      <c r="AA123184" s="190"/>
    </row>
    <row r="123185" spans="26:27">
      <c r="Z123185" s="190"/>
      <c r="AA123185" s="190"/>
    </row>
    <row r="123186" spans="26:27">
      <c r="Z123186" s="190"/>
      <c r="AA123186" s="190"/>
    </row>
    <row r="123187" spans="26:27">
      <c r="Z123187" s="190"/>
      <c r="AA123187" s="190"/>
    </row>
    <row r="123188" spans="26:27">
      <c r="Z123188" s="190"/>
      <c r="AA123188" s="190"/>
    </row>
    <row r="123189" spans="26:27">
      <c r="Z123189" s="190"/>
      <c r="AA123189" s="190"/>
    </row>
    <row r="123190" spans="26:27">
      <c r="Z123190" s="190"/>
      <c r="AA123190" s="190"/>
    </row>
    <row r="123191" spans="26:27">
      <c r="Z123191" s="190"/>
      <c r="AA123191" s="190"/>
    </row>
    <row r="123192" spans="26:27">
      <c r="Z123192" s="190"/>
      <c r="AA123192" s="190"/>
    </row>
    <row r="123193" spans="26:27">
      <c r="Z123193" s="190"/>
      <c r="AA123193" s="190"/>
    </row>
    <row r="123194" spans="26:27">
      <c r="Z123194" s="190"/>
      <c r="AA123194" s="190"/>
    </row>
    <row r="123195" spans="26:27">
      <c r="Z123195" s="190"/>
      <c r="AA123195" s="190"/>
    </row>
    <row r="123196" spans="26:27">
      <c r="Z123196" s="190"/>
      <c r="AA123196" s="190"/>
    </row>
    <row r="123197" spans="26:27">
      <c r="Z123197" s="190"/>
      <c r="AA123197" s="190"/>
    </row>
    <row r="123198" spans="26:27">
      <c r="Z123198" s="190"/>
      <c r="AA123198" s="190"/>
    </row>
    <row r="123199" spans="26:27">
      <c r="Z123199" s="190"/>
      <c r="AA123199" s="190"/>
    </row>
    <row r="123200" spans="26:27">
      <c r="Z123200" s="190"/>
      <c r="AA123200" s="190"/>
    </row>
    <row r="123201" spans="26:27">
      <c r="Z123201" s="190"/>
      <c r="AA123201" s="190"/>
    </row>
    <row r="123202" spans="26:27">
      <c r="Z123202" s="190"/>
      <c r="AA123202" s="190"/>
    </row>
    <row r="123203" spans="26:27">
      <c r="Z123203" s="190"/>
      <c r="AA123203" s="190"/>
    </row>
    <row r="123204" spans="26:27">
      <c r="Z123204" s="190"/>
      <c r="AA123204" s="190"/>
    </row>
    <row r="123205" spans="26:27">
      <c r="Z123205" s="190"/>
      <c r="AA123205" s="190"/>
    </row>
    <row r="123206" spans="26:27">
      <c r="Z123206" s="190"/>
      <c r="AA123206" s="190"/>
    </row>
    <row r="123207" spans="26:27">
      <c r="Z123207" s="190"/>
      <c r="AA123207" s="190"/>
    </row>
    <row r="123208" spans="26:27">
      <c r="Z123208" s="190"/>
      <c r="AA123208" s="190"/>
    </row>
    <row r="123209" spans="26:27">
      <c r="Z123209" s="190"/>
      <c r="AA123209" s="190"/>
    </row>
    <row r="123210" spans="26:27">
      <c r="Z123210" s="190"/>
      <c r="AA123210" s="190"/>
    </row>
    <row r="123211" spans="26:27">
      <c r="Z123211" s="190"/>
      <c r="AA123211" s="190"/>
    </row>
    <row r="123212" spans="26:27">
      <c r="Z123212" s="190"/>
      <c r="AA123212" s="190"/>
    </row>
    <row r="123213" spans="26:27">
      <c r="Z123213" s="190"/>
      <c r="AA123213" s="190"/>
    </row>
    <row r="123214" spans="26:27">
      <c r="Z123214" s="190"/>
      <c r="AA123214" s="190"/>
    </row>
    <row r="123215" spans="26:27">
      <c r="Z123215" s="190"/>
      <c r="AA123215" s="190"/>
    </row>
    <row r="123216" spans="26:27">
      <c r="Z123216" s="190"/>
      <c r="AA123216" s="190"/>
    </row>
    <row r="123217" spans="26:27">
      <c r="Z123217" s="190"/>
      <c r="AA123217" s="190"/>
    </row>
    <row r="123218" spans="26:27">
      <c r="Z123218" s="190"/>
      <c r="AA123218" s="190"/>
    </row>
    <row r="123219" spans="26:27">
      <c r="Z123219" s="190"/>
      <c r="AA123219" s="190"/>
    </row>
    <row r="123220" spans="26:27">
      <c r="Z123220" s="190"/>
      <c r="AA123220" s="190"/>
    </row>
    <row r="123221" spans="26:27">
      <c r="Z123221" s="190"/>
      <c r="AA123221" s="190"/>
    </row>
    <row r="123222" spans="26:27">
      <c r="Z123222" s="190"/>
      <c r="AA123222" s="190"/>
    </row>
    <row r="123223" spans="26:27">
      <c r="Z123223" s="190"/>
      <c r="AA123223" s="190"/>
    </row>
    <row r="123224" spans="26:27">
      <c r="Z123224" s="190"/>
      <c r="AA123224" s="190"/>
    </row>
    <row r="123225" spans="26:27">
      <c r="Z123225" s="190"/>
      <c r="AA123225" s="190"/>
    </row>
    <row r="123226" spans="26:27">
      <c r="Z123226" s="190"/>
      <c r="AA123226" s="190"/>
    </row>
    <row r="123227" spans="26:27">
      <c r="Z123227" s="190"/>
      <c r="AA123227" s="190"/>
    </row>
    <row r="123228" spans="26:27">
      <c r="Z123228" s="190"/>
      <c r="AA123228" s="190"/>
    </row>
    <row r="123229" spans="26:27">
      <c r="Z123229" s="190"/>
      <c r="AA123229" s="190"/>
    </row>
    <row r="123230" spans="26:27">
      <c r="Z123230" s="190"/>
      <c r="AA123230" s="190"/>
    </row>
    <row r="123231" spans="26:27">
      <c r="Z123231" s="190"/>
      <c r="AA123231" s="190"/>
    </row>
    <row r="123232" spans="26:27">
      <c r="Z123232" s="190"/>
      <c r="AA123232" s="190"/>
    </row>
    <row r="123233" spans="26:27">
      <c r="Z123233" s="190"/>
      <c r="AA123233" s="190"/>
    </row>
    <row r="123234" spans="26:27">
      <c r="Z123234" s="190"/>
      <c r="AA123234" s="190"/>
    </row>
    <row r="123235" spans="26:27">
      <c r="Z123235" s="190"/>
      <c r="AA123235" s="190"/>
    </row>
    <row r="123236" spans="26:27">
      <c r="Z123236" s="190"/>
      <c r="AA123236" s="190"/>
    </row>
    <row r="123237" spans="26:27">
      <c r="Z123237" s="190"/>
      <c r="AA123237" s="190"/>
    </row>
    <row r="123238" spans="26:27">
      <c r="Z123238" s="190"/>
      <c r="AA123238" s="190"/>
    </row>
    <row r="123239" spans="26:27">
      <c r="Z123239" s="190"/>
      <c r="AA123239" s="190"/>
    </row>
    <row r="123240" spans="26:27">
      <c r="Z123240" s="190"/>
      <c r="AA123240" s="190"/>
    </row>
    <row r="123241" spans="26:27">
      <c r="Z123241" s="190"/>
      <c r="AA123241" s="190"/>
    </row>
    <row r="123242" spans="26:27">
      <c r="Z123242" s="190"/>
      <c r="AA123242" s="190"/>
    </row>
    <row r="123243" spans="26:27">
      <c r="Z123243" s="190"/>
      <c r="AA123243" s="190"/>
    </row>
    <row r="123244" spans="26:27">
      <c r="Z123244" s="190"/>
      <c r="AA123244" s="190"/>
    </row>
    <row r="123245" spans="26:27">
      <c r="Z123245" s="190"/>
      <c r="AA123245" s="190"/>
    </row>
    <row r="123246" spans="26:27">
      <c r="Z123246" s="190"/>
      <c r="AA123246" s="190"/>
    </row>
    <row r="123247" spans="26:27">
      <c r="Z123247" s="190"/>
      <c r="AA123247" s="190"/>
    </row>
    <row r="123248" spans="26:27">
      <c r="Z123248" s="190"/>
      <c r="AA123248" s="190"/>
    </row>
    <row r="123249" spans="26:27">
      <c r="Z123249" s="190"/>
      <c r="AA123249" s="190"/>
    </row>
    <row r="123250" spans="26:27">
      <c r="Z123250" s="190"/>
      <c r="AA123250" s="190"/>
    </row>
    <row r="123251" spans="26:27">
      <c r="Z123251" s="190"/>
      <c r="AA123251" s="190"/>
    </row>
    <row r="123252" spans="26:27">
      <c r="Z123252" s="190"/>
      <c r="AA123252" s="190"/>
    </row>
    <row r="123253" spans="26:27">
      <c r="Z123253" s="190"/>
      <c r="AA123253" s="190"/>
    </row>
    <row r="123254" spans="26:27">
      <c r="Z123254" s="190"/>
      <c r="AA123254" s="190"/>
    </row>
    <row r="123255" spans="26:27">
      <c r="Z123255" s="190"/>
      <c r="AA123255" s="190"/>
    </row>
    <row r="123256" spans="26:27">
      <c r="Z123256" s="190"/>
      <c r="AA123256" s="190"/>
    </row>
    <row r="123257" spans="26:27">
      <c r="Z123257" s="190"/>
      <c r="AA123257" s="190"/>
    </row>
    <row r="123258" spans="26:27">
      <c r="Z123258" s="190"/>
      <c r="AA123258" s="190"/>
    </row>
    <row r="123259" spans="26:27">
      <c r="Z123259" s="190"/>
      <c r="AA123259" s="190"/>
    </row>
    <row r="123260" spans="26:27">
      <c r="Z123260" s="190"/>
      <c r="AA123260" s="190"/>
    </row>
    <row r="123261" spans="26:27">
      <c r="Z123261" s="190"/>
      <c r="AA123261" s="190"/>
    </row>
    <row r="123262" spans="26:27">
      <c r="Z123262" s="190"/>
      <c r="AA123262" s="190"/>
    </row>
    <row r="123263" spans="26:27">
      <c r="Z123263" s="190"/>
      <c r="AA123263" s="190"/>
    </row>
    <row r="123264" spans="26:27">
      <c r="Z123264" s="190"/>
      <c r="AA123264" s="190"/>
    </row>
    <row r="123265" spans="26:27">
      <c r="Z123265" s="190"/>
      <c r="AA123265" s="190"/>
    </row>
    <row r="123266" spans="26:27">
      <c r="Z123266" s="190"/>
      <c r="AA123266" s="190"/>
    </row>
    <row r="123267" spans="26:27">
      <c r="Z123267" s="190"/>
      <c r="AA123267" s="190"/>
    </row>
    <row r="123268" spans="26:27">
      <c r="Z123268" s="190"/>
      <c r="AA123268" s="190"/>
    </row>
    <row r="123269" spans="26:27">
      <c r="Z123269" s="190"/>
      <c r="AA123269" s="190"/>
    </row>
    <row r="123270" spans="26:27">
      <c r="Z123270" s="190"/>
      <c r="AA123270" s="190"/>
    </row>
    <row r="123271" spans="26:27">
      <c r="Z123271" s="190"/>
      <c r="AA123271" s="190"/>
    </row>
    <row r="123272" spans="26:27">
      <c r="Z123272" s="190"/>
      <c r="AA123272" s="190"/>
    </row>
    <row r="123273" spans="26:27">
      <c r="Z123273" s="190"/>
      <c r="AA123273" s="190"/>
    </row>
    <row r="123274" spans="26:27">
      <c r="Z123274" s="190"/>
      <c r="AA123274" s="190"/>
    </row>
    <row r="123275" spans="26:27">
      <c r="Z123275" s="190"/>
      <c r="AA123275" s="190"/>
    </row>
    <row r="123276" spans="26:27">
      <c r="Z123276" s="190"/>
      <c r="AA123276" s="190"/>
    </row>
    <row r="123277" spans="26:27">
      <c r="Z123277" s="190"/>
      <c r="AA123277" s="190"/>
    </row>
    <row r="123278" spans="26:27">
      <c r="Z123278" s="190"/>
      <c r="AA123278" s="190"/>
    </row>
    <row r="123279" spans="26:27">
      <c r="Z123279" s="190"/>
      <c r="AA123279" s="190"/>
    </row>
    <row r="123280" spans="26:27">
      <c r="Z123280" s="190"/>
      <c r="AA123280" s="190"/>
    </row>
    <row r="123281" spans="26:27">
      <c r="Z123281" s="190"/>
      <c r="AA123281" s="190"/>
    </row>
    <row r="123282" spans="26:27">
      <c r="Z123282" s="190"/>
      <c r="AA123282" s="190"/>
    </row>
    <row r="123283" spans="26:27">
      <c r="Z123283" s="190"/>
      <c r="AA123283" s="190"/>
    </row>
    <row r="123284" spans="26:27">
      <c r="Z123284" s="190"/>
      <c r="AA123284" s="190"/>
    </row>
    <row r="123285" spans="26:27">
      <c r="Z123285" s="190"/>
      <c r="AA123285" s="190"/>
    </row>
    <row r="123286" spans="26:27">
      <c r="Z123286" s="190"/>
      <c r="AA123286" s="190"/>
    </row>
    <row r="123287" spans="26:27">
      <c r="Z123287" s="190"/>
      <c r="AA123287" s="190"/>
    </row>
    <row r="123288" spans="26:27">
      <c r="Z123288" s="190"/>
      <c r="AA123288" s="190"/>
    </row>
    <row r="123289" spans="26:27">
      <c r="Z123289" s="190"/>
      <c r="AA123289" s="190"/>
    </row>
    <row r="123290" spans="26:27">
      <c r="Z123290" s="190"/>
      <c r="AA123290" s="190"/>
    </row>
    <row r="123291" spans="26:27">
      <c r="Z123291" s="190"/>
      <c r="AA123291" s="190"/>
    </row>
    <row r="123292" spans="26:27">
      <c r="Z123292" s="190"/>
      <c r="AA123292" s="190"/>
    </row>
    <row r="123293" spans="26:27">
      <c r="Z123293" s="190"/>
      <c r="AA123293" s="190"/>
    </row>
    <row r="123294" spans="26:27">
      <c r="Z123294" s="190"/>
      <c r="AA123294" s="190"/>
    </row>
    <row r="123295" spans="26:27">
      <c r="Z123295" s="190"/>
      <c r="AA123295" s="190"/>
    </row>
    <row r="123296" spans="26:27">
      <c r="Z123296" s="190"/>
      <c r="AA123296" s="190"/>
    </row>
    <row r="123297" spans="26:27">
      <c r="Z123297" s="190"/>
      <c r="AA123297" s="190"/>
    </row>
    <row r="123298" spans="26:27">
      <c r="Z123298" s="190"/>
      <c r="AA123298" s="190"/>
    </row>
    <row r="123299" spans="26:27">
      <c r="Z123299" s="190"/>
      <c r="AA123299" s="190"/>
    </row>
    <row r="123300" spans="26:27">
      <c r="Z123300" s="190"/>
      <c r="AA123300" s="190"/>
    </row>
    <row r="123301" spans="26:27">
      <c r="Z123301" s="190"/>
      <c r="AA123301" s="190"/>
    </row>
    <row r="123302" spans="26:27">
      <c r="Z123302" s="190"/>
      <c r="AA123302" s="190"/>
    </row>
    <row r="123303" spans="26:27">
      <c r="Z123303" s="190"/>
      <c r="AA123303" s="190"/>
    </row>
    <row r="123304" spans="26:27">
      <c r="Z123304" s="190"/>
      <c r="AA123304" s="190"/>
    </row>
    <row r="123305" spans="26:27">
      <c r="Z123305" s="190"/>
      <c r="AA123305" s="190"/>
    </row>
    <row r="123306" spans="26:27">
      <c r="Z123306" s="190"/>
      <c r="AA123306" s="190"/>
    </row>
    <row r="123307" spans="26:27">
      <c r="Z123307" s="190"/>
      <c r="AA123307" s="190"/>
    </row>
    <row r="123308" spans="26:27">
      <c r="Z123308" s="190"/>
      <c r="AA123308" s="190"/>
    </row>
    <row r="123309" spans="26:27">
      <c r="Z123309" s="190"/>
      <c r="AA123309" s="190"/>
    </row>
    <row r="123310" spans="26:27">
      <c r="Z123310" s="190"/>
      <c r="AA123310" s="190"/>
    </row>
    <row r="123311" spans="26:27">
      <c r="Z123311" s="190"/>
      <c r="AA123311" s="190"/>
    </row>
    <row r="123312" spans="26:27">
      <c r="Z123312" s="190"/>
      <c r="AA123312" s="190"/>
    </row>
    <row r="123313" spans="26:27">
      <c r="Z123313" s="190"/>
      <c r="AA123313" s="190"/>
    </row>
    <row r="123314" spans="26:27">
      <c r="Z123314" s="190"/>
      <c r="AA123314" s="190"/>
    </row>
    <row r="123315" spans="26:27">
      <c r="Z123315" s="190"/>
      <c r="AA123315" s="190"/>
    </row>
    <row r="123316" spans="26:27">
      <c r="Z123316" s="190"/>
      <c r="AA123316" s="190"/>
    </row>
    <row r="123317" spans="26:27">
      <c r="Z123317" s="190"/>
      <c r="AA123317" s="190"/>
    </row>
    <row r="123318" spans="26:27">
      <c r="Z123318" s="190"/>
      <c r="AA123318" s="190"/>
    </row>
    <row r="123319" spans="26:27">
      <c r="Z123319" s="190"/>
      <c r="AA123319" s="190"/>
    </row>
    <row r="123320" spans="26:27">
      <c r="Z123320" s="190"/>
      <c r="AA123320" s="190"/>
    </row>
    <row r="123321" spans="26:27">
      <c r="Z123321" s="190"/>
      <c r="AA123321" s="190"/>
    </row>
    <row r="123322" spans="26:27">
      <c r="Z123322" s="190"/>
      <c r="AA123322" s="190"/>
    </row>
    <row r="123323" spans="26:27">
      <c r="Z123323" s="190"/>
      <c r="AA123323" s="190"/>
    </row>
    <row r="123324" spans="26:27">
      <c r="Z123324" s="190"/>
      <c r="AA123324" s="190"/>
    </row>
    <row r="123325" spans="26:27">
      <c r="Z123325" s="190"/>
      <c r="AA123325" s="190"/>
    </row>
    <row r="123326" spans="26:27">
      <c r="Z123326" s="190"/>
      <c r="AA123326" s="190"/>
    </row>
    <row r="123327" spans="26:27">
      <c r="Z123327" s="190"/>
      <c r="AA123327" s="190"/>
    </row>
    <row r="123328" spans="26:27">
      <c r="Z123328" s="190"/>
      <c r="AA123328" s="190"/>
    </row>
    <row r="123329" spans="26:27">
      <c r="Z123329" s="190"/>
      <c r="AA123329" s="190"/>
    </row>
    <row r="123330" spans="26:27">
      <c r="Z123330" s="190"/>
      <c r="AA123330" s="190"/>
    </row>
    <row r="123331" spans="26:27">
      <c r="Z123331" s="190"/>
      <c r="AA123331" s="190"/>
    </row>
    <row r="123332" spans="26:27">
      <c r="Z123332" s="190"/>
      <c r="AA123332" s="190"/>
    </row>
    <row r="123333" spans="26:27">
      <c r="Z123333" s="190"/>
      <c r="AA123333" s="190"/>
    </row>
    <row r="123334" spans="26:27">
      <c r="Z123334" s="190"/>
      <c r="AA123334" s="190"/>
    </row>
    <row r="123335" spans="26:27">
      <c r="Z123335" s="190"/>
      <c r="AA123335" s="190"/>
    </row>
    <row r="123336" spans="26:27">
      <c r="Z123336" s="190"/>
      <c r="AA123336" s="190"/>
    </row>
    <row r="123337" spans="26:27">
      <c r="Z123337" s="190"/>
      <c r="AA123337" s="190"/>
    </row>
    <row r="123338" spans="26:27">
      <c r="Z123338" s="190"/>
      <c r="AA123338" s="190"/>
    </row>
    <row r="123339" spans="26:27">
      <c r="Z123339" s="190"/>
      <c r="AA123339" s="190"/>
    </row>
    <row r="123340" spans="26:27">
      <c r="Z123340" s="190"/>
      <c r="AA123340" s="190"/>
    </row>
    <row r="123341" spans="26:27">
      <c r="Z123341" s="190"/>
      <c r="AA123341" s="190"/>
    </row>
    <row r="123342" spans="26:27">
      <c r="Z123342" s="190"/>
      <c r="AA123342" s="190"/>
    </row>
    <row r="123343" spans="26:27">
      <c r="Z123343" s="190"/>
      <c r="AA123343" s="190"/>
    </row>
    <row r="123344" spans="26:27">
      <c r="Z123344" s="190"/>
      <c r="AA123344" s="190"/>
    </row>
    <row r="123345" spans="26:27">
      <c r="Z123345" s="190"/>
      <c r="AA123345" s="190"/>
    </row>
    <row r="123346" spans="26:27">
      <c r="Z123346" s="190"/>
      <c r="AA123346" s="190"/>
    </row>
    <row r="123347" spans="26:27">
      <c r="Z123347" s="190"/>
      <c r="AA123347" s="190"/>
    </row>
    <row r="123348" spans="26:27">
      <c r="Z123348" s="190"/>
      <c r="AA123348" s="190"/>
    </row>
    <row r="123349" spans="26:27">
      <c r="Z123349" s="190"/>
      <c r="AA123349" s="190"/>
    </row>
    <row r="123350" spans="26:27">
      <c r="Z123350" s="190"/>
      <c r="AA123350" s="190"/>
    </row>
    <row r="123351" spans="26:27">
      <c r="Z123351" s="190"/>
      <c r="AA123351" s="190"/>
    </row>
    <row r="123352" spans="26:27">
      <c r="Z123352" s="190"/>
      <c r="AA123352" s="190"/>
    </row>
    <row r="123353" spans="26:27">
      <c r="Z123353" s="190"/>
      <c r="AA123353" s="190"/>
    </row>
    <row r="123354" spans="26:27">
      <c r="Z123354" s="190"/>
      <c r="AA123354" s="190"/>
    </row>
    <row r="123355" spans="26:27">
      <c r="Z123355" s="190"/>
      <c r="AA123355" s="190"/>
    </row>
    <row r="123356" spans="26:27">
      <c r="Z123356" s="190"/>
      <c r="AA123356" s="190"/>
    </row>
    <row r="123357" spans="26:27">
      <c r="Z123357" s="190"/>
      <c r="AA123357" s="190"/>
    </row>
    <row r="123358" spans="26:27">
      <c r="Z123358" s="190"/>
      <c r="AA123358" s="190"/>
    </row>
    <row r="123359" spans="26:27">
      <c r="Z123359" s="190"/>
      <c r="AA123359" s="190"/>
    </row>
    <row r="123360" spans="26:27">
      <c r="Z123360" s="190"/>
      <c r="AA123360" s="190"/>
    </row>
    <row r="123361" spans="26:27">
      <c r="Z123361" s="190"/>
      <c r="AA123361" s="190"/>
    </row>
    <row r="123362" spans="26:27">
      <c r="Z123362" s="190"/>
      <c r="AA123362" s="190"/>
    </row>
    <row r="123363" spans="26:27">
      <c r="Z123363" s="190"/>
      <c r="AA123363" s="190"/>
    </row>
    <row r="123364" spans="26:27">
      <c r="Z123364" s="190"/>
      <c r="AA123364" s="190"/>
    </row>
    <row r="123365" spans="26:27">
      <c r="Z123365" s="190"/>
      <c r="AA123365" s="190"/>
    </row>
    <row r="123366" spans="26:27">
      <c r="Z123366" s="190"/>
      <c r="AA123366" s="190"/>
    </row>
    <row r="123367" spans="26:27">
      <c r="Z123367" s="190"/>
      <c r="AA123367" s="190"/>
    </row>
    <row r="123368" spans="26:27">
      <c r="Z123368" s="190"/>
      <c r="AA123368" s="190"/>
    </row>
    <row r="123369" spans="26:27">
      <c r="Z123369" s="190"/>
      <c r="AA123369" s="190"/>
    </row>
    <row r="123370" spans="26:27">
      <c r="Z123370" s="190"/>
      <c r="AA123370" s="190"/>
    </row>
    <row r="123371" spans="26:27">
      <c r="Z123371" s="190"/>
      <c r="AA123371" s="190"/>
    </row>
    <row r="123372" spans="26:27">
      <c r="Z123372" s="190"/>
      <c r="AA123372" s="190"/>
    </row>
    <row r="123373" spans="26:27">
      <c r="Z123373" s="190"/>
      <c r="AA123373" s="190"/>
    </row>
    <row r="123374" spans="26:27">
      <c r="Z123374" s="190"/>
      <c r="AA123374" s="190"/>
    </row>
    <row r="123375" spans="26:27">
      <c r="Z123375" s="190"/>
      <c r="AA123375" s="190"/>
    </row>
    <row r="123376" spans="26:27">
      <c r="Z123376" s="190"/>
      <c r="AA123376" s="190"/>
    </row>
    <row r="123377" spans="26:27">
      <c r="Z123377" s="190"/>
      <c r="AA123377" s="190"/>
    </row>
    <row r="123378" spans="26:27">
      <c r="Z123378" s="190"/>
      <c r="AA123378" s="190"/>
    </row>
    <row r="123379" spans="26:27">
      <c r="Z123379" s="190"/>
      <c r="AA123379" s="190"/>
    </row>
    <row r="123380" spans="26:27">
      <c r="Z123380" s="190"/>
      <c r="AA123380" s="190"/>
    </row>
    <row r="123381" spans="26:27">
      <c r="Z123381" s="190"/>
      <c r="AA123381" s="190"/>
    </row>
    <row r="123382" spans="26:27">
      <c r="Z123382" s="190"/>
      <c r="AA123382" s="190"/>
    </row>
    <row r="123383" spans="26:27">
      <c r="Z123383" s="190"/>
      <c r="AA123383" s="190"/>
    </row>
    <row r="123384" spans="26:27">
      <c r="Z123384" s="190"/>
      <c r="AA123384" s="190"/>
    </row>
    <row r="123385" spans="26:27">
      <c r="Z123385" s="190"/>
      <c r="AA123385" s="190"/>
    </row>
    <row r="123386" spans="26:27">
      <c r="Z123386" s="190"/>
      <c r="AA123386" s="190"/>
    </row>
    <row r="123387" spans="26:27">
      <c r="Z123387" s="190"/>
      <c r="AA123387" s="190"/>
    </row>
    <row r="123388" spans="26:27">
      <c r="Z123388" s="190"/>
      <c r="AA123388" s="190"/>
    </row>
    <row r="123389" spans="26:27">
      <c r="Z123389" s="190"/>
      <c r="AA123389" s="190"/>
    </row>
    <row r="123390" spans="26:27">
      <c r="Z123390" s="190"/>
      <c r="AA123390" s="190"/>
    </row>
    <row r="123391" spans="26:27">
      <c r="Z123391" s="190"/>
      <c r="AA123391" s="190"/>
    </row>
    <row r="123392" spans="26:27">
      <c r="Z123392" s="190"/>
      <c r="AA123392" s="190"/>
    </row>
    <row r="123393" spans="26:27">
      <c r="Z123393" s="190"/>
      <c r="AA123393" s="190"/>
    </row>
    <row r="123394" spans="26:27">
      <c r="Z123394" s="190"/>
      <c r="AA123394" s="190"/>
    </row>
    <row r="123395" spans="26:27">
      <c r="Z123395" s="190"/>
      <c r="AA123395" s="190"/>
    </row>
    <row r="123396" spans="26:27">
      <c r="Z123396" s="190"/>
      <c r="AA123396" s="190"/>
    </row>
    <row r="123397" spans="26:27">
      <c r="Z123397" s="190"/>
      <c r="AA123397" s="190"/>
    </row>
    <row r="123398" spans="26:27">
      <c r="Z123398" s="190"/>
      <c r="AA123398" s="190"/>
    </row>
    <row r="123399" spans="26:27">
      <c r="Z123399" s="190"/>
      <c r="AA123399" s="190"/>
    </row>
    <row r="123400" spans="26:27">
      <c r="Z123400" s="190"/>
      <c r="AA123400" s="190"/>
    </row>
    <row r="123401" spans="26:27">
      <c r="Z123401" s="190"/>
      <c r="AA123401" s="190"/>
    </row>
    <row r="123402" spans="26:27">
      <c r="Z123402" s="190"/>
      <c r="AA123402" s="190"/>
    </row>
    <row r="123403" spans="26:27">
      <c r="Z123403" s="190"/>
      <c r="AA123403" s="190"/>
    </row>
    <row r="123404" spans="26:27">
      <c r="Z123404" s="190"/>
      <c r="AA123404" s="190"/>
    </row>
    <row r="123405" spans="26:27">
      <c r="Z123405" s="190"/>
      <c r="AA123405" s="190"/>
    </row>
    <row r="123406" spans="26:27">
      <c r="Z123406" s="190"/>
      <c r="AA123406" s="190"/>
    </row>
    <row r="123407" spans="26:27">
      <c r="Z123407" s="190"/>
      <c r="AA123407" s="190"/>
    </row>
    <row r="123408" spans="26:27">
      <c r="Z123408" s="190"/>
      <c r="AA123408" s="190"/>
    </row>
    <row r="123409" spans="26:27">
      <c r="Z123409" s="190"/>
      <c r="AA123409" s="190"/>
    </row>
    <row r="123410" spans="26:27">
      <c r="Z123410" s="190"/>
      <c r="AA123410" s="190"/>
    </row>
    <row r="123411" spans="26:27">
      <c r="Z123411" s="190"/>
      <c r="AA123411" s="190"/>
    </row>
    <row r="123412" spans="26:27">
      <c r="Z123412" s="190"/>
      <c r="AA123412" s="190"/>
    </row>
    <row r="123413" spans="26:27">
      <c r="Z123413" s="190"/>
      <c r="AA123413" s="190"/>
    </row>
    <row r="123414" spans="26:27">
      <c r="Z123414" s="190"/>
      <c r="AA123414" s="190"/>
    </row>
    <row r="123415" spans="26:27">
      <c r="Z123415" s="190"/>
      <c r="AA123415" s="190"/>
    </row>
    <row r="123416" spans="26:27">
      <c r="Z123416" s="190"/>
      <c r="AA123416" s="190"/>
    </row>
    <row r="123417" spans="26:27">
      <c r="Z123417" s="190"/>
      <c r="AA123417" s="190"/>
    </row>
    <row r="123418" spans="26:27">
      <c r="Z123418" s="190"/>
      <c r="AA123418" s="190"/>
    </row>
    <row r="123419" spans="26:27">
      <c r="Z123419" s="190"/>
      <c r="AA123419" s="190"/>
    </row>
    <row r="123420" spans="26:27">
      <c r="Z123420" s="190"/>
      <c r="AA123420" s="190"/>
    </row>
    <row r="123421" spans="26:27">
      <c r="Z123421" s="190"/>
      <c r="AA123421" s="190"/>
    </row>
    <row r="123422" spans="26:27">
      <c r="Z123422" s="190"/>
      <c r="AA123422" s="190"/>
    </row>
    <row r="123423" spans="26:27">
      <c r="Z123423" s="190"/>
      <c r="AA123423" s="190"/>
    </row>
    <row r="123424" spans="26:27">
      <c r="Z123424" s="190"/>
      <c r="AA123424" s="190"/>
    </row>
    <row r="123425" spans="26:27">
      <c r="Z123425" s="190"/>
      <c r="AA123425" s="190"/>
    </row>
    <row r="123426" spans="26:27">
      <c r="Z123426" s="190"/>
      <c r="AA123426" s="190"/>
    </row>
    <row r="123427" spans="26:27">
      <c r="Z123427" s="190"/>
      <c r="AA123427" s="190"/>
    </row>
    <row r="123428" spans="26:27">
      <c r="Z123428" s="190"/>
      <c r="AA123428" s="190"/>
    </row>
    <row r="123429" spans="26:27">
      <c r="Z123429" s="190"/>
      <c r="AA123429" s="190"/>
    </row>
    <row r="123430" spans="26:27">
      <c r="Z123430" s="190"/>
      <c r="AA123430" s="190"/>
    </row>
    <row r="123431" spans="26:27">
      <c r="Z123431" s="190"/>
      <c r="AA123431" s="190"/>
    </row>
    <row r="123432" spans="26:27">
      <c r="Z123432" s="190"/>
      <c r="AA123432" s="190"/>
    </row>
    <row r="123433" spans="26:27">
      <c r="Z123433" s="190"/>
      <c r="AA123433" s="190"/>
    </row>
    <row r="123434" spans="26:27">
      <c r="Z123434" s="190"/>
      <c r="AA123434" s="190"/>
    </row>
    <row r="123435" spans="26:27">
      <c r="Z123435" s="190"/>
      <c r="AA123435" s="190"/>
    </row>
    <row r="123436" spans="26:27">
      <c r="Z123436" s="190"/>
      <c r="AA123436" s="190"/>
    </row>
    <row r="123437" spans="26:27">
      <c r="Z123437" s="190"/>
      <c r="AA123437" s="190"/>
    </row>
    <row r="123438" spans="26:27">
      <c r="Z123438" s="190"/>
      <c r="AA123438" s="190"/>
    </row>
    <row r="123439" spans="26:27">
      <c r="Z123439" s="190"/>
      <c r="AA123439" s="190"/>
    </row>
    <row r="123440" spans="26:27">
      <c r="Z123440" s="190"/>
      <c r="AA123440" s="190"/>
    </row>
    <row r="123441" spans="26:27">
      <c r="Z123441" s="190"/>
      <c r="AA123441" s="190"/>
    </row>
    <row r="123442" spans="26:27">
      <c r="Z123442" s="190"/>
      <c r="AA123442" s="190"/>
    </row>
    <row r="123443" spans="26:27">
      <c r="Z123443" s="190"/>
      <c r="AA123443" s="190"/>
    </row>
    <row r="123444" spans="26:27">
      <c r="Z123444" s="190"/>
      <c r="AA123444" s="190"/>
    </row>
    <row r="123445" spans="26:27">
      <c r="Z123445" s="190"/>
      <c r="AA123445" s="190"/>
    </row>
    <row r="123446" spans="26:27">
      <c r="Z123446" s="190"/>
      <c r="AA123446" s="190"/>
    </row>
    <row r="123447" spans="26:27">
      <c r="Z123447" s="190"/>
      <c r="AA123447" s="190"/>
    </row>
    <row r="123448" spans="26:27">
      <c r="Z123448" s="190"/>
      <c r="AA123448" s="190"/>
    </row>
    <row r="123449" spans="26:27">
      <c r="Z123449" s="190"/>
      <c r="AA123449" s="190"/>
    </row>
    <row r="123450" spans="26:27">
      <c r="Z123450" s="190"/>
      <c r="AA123450" s="190"/>
    </row>
    <row r="123451" spans="26:27">
      <c r="Z123451" s="190"/>
      <c r="AA123451" s="190"/>
    </row>
    <row r="123452" spans="26:27">
      <c r="Z123452" s="190"/>
      <c r="AA123452" s="190"/>
    </row>
    <row r="123453" spans="26:27">
      <c r="Z123453" s="190"/>
      <c r="AA123453" s="190"/>
    </row>
    <row r="123454" spans="26:27">
      <c r="Z123454" s="190"/>
      <c r="AA123454" s="190"/>
    </row>
    <row r="123455" spans="26:27">
      <c r="Z123455" s="190"/>
      <c r="AA123455" s="190"/>
    </row>
    <row r="123456" spans="26:27">
      <c r="Z123456" s="190"/>
      <c r="AA123456" s="190"/>
    </row>
    <row r="123457" spans="26:27">
      <c r="Z123457" s="190"/>
      <c r="AA123457" s="190"/>
    </row>
    <row r="123458" spans="26:27">
      <c r="Z123458" s="190"/>
      <c r="AA123458" s="190"/>
    </row>
    <row r="123459" spans="26:27">
      <c r="Z123459" s="190"/>
      <c r="AA123459" s="190"/>
    </row>
    <row r="123460" spans="26:27">
      <c r="Z123460" s="190"/>
      <c r="AA123460" s="190"/>
    </row>
    <row r="123461" spans="26:27">
      <c r="Z123461" s="190"/>
      <c r="AA123461" s="190"/>
    </row>
    <row r="123462" spans="26:27">
      <c r="Z123462" s="190"/>
      <c r="AA123462" s="190"/>
    </row>
    <row r="123463" spans="26:27">
      <c r="Z123463" s="190"/>
      <c r="AA123463" s="190"/>
    </row>
    <row r="123464" spans="26:27">
      <c r="Z123464" s="190"/>
      <c r="AA123464" s="190"/>
    </row>
    <row r="123465" spans="26:27">
      <c r="Z123465" s="190"/>
      <c r="AA123465" s="190"/>
    </row>
    <row r="123466" spans="26:27">
      <c r="Z123466" s="190"/>
      <c r="AA123466" s="190"/>
    </row>
    <row r="123467" spans="26:27">
      <c r="Z123467" s="190"/>
      <c r="AA123467" s="190"/>
    </row>
    <row r="123468" spans="26:27">
      <c r="Z123468" s="190"/>
      <c r="AA123468" s="190"/>
    </row>
    <row r="123469" spans="26:27">
      <c r="Z123469" s="190"/>
      <c r="AA123469" s="190"/>
    </row>
    <row r="123470" spans="26:27">
      <c r="Z123470" s="190"/>
      <c r="AA123470" s="190"/>
    </row>
    <row r="123471" spans="26:27">
      <c r="Z123471" s="190"/>
      <c r="AA123471" s="190"/>
    </row>
    <row r="123472" spans="26:27">
      <c r="Z123472" s="190"/>
      <c r="AA123472" s="190"/>
    </row>
    <row r="123473" spans="26:27">
      <c r="Z123473" s="190"/>
      <c r="AA123473" s="190"/>
    </row>
    <row r="123474" spans="26:27">
      <c r="Z123474" s="190"/>
      <c r="AA123474" s="190"/>
    </row>
    <row r="123475" spans="26:27">
      <c r="Z123475" s="190"/>
      <c r="AA123475" s="190"/>
    </row>
    <row r="123476" spans="26:27">
      <c r="Z123476" s="190"/>
      <c r="AA123476" s="190"/>
    </row>
    <row r="123477" spans="26:27">
      <c r="Z123477" s="190"/>
      <c r="AA123477" s="190"/>
    </row>
    <row r="123478" spans="26:27">
      <c r="Z123478" s="190"/>
      <c r="AA123478" s="190"/>
    </row>
    <row r="123479" spans="26:27">
      <c r="Z123479" s="190"/>
      <c r="AA123479" s="190"/>
    </row>
    <row r="123480" spans="26:27">
      <c r="Z123480" s="190"/>
      <c r="AA123480" s="190"/>
    </row>
    <row r="123481" spans="26:27">
      <c r="Z123481" s="190"/>
      <c r="AA123481" s="190"/>
    </row>
    <row r="123482" spans="26:27">
      <c r="Z123482" s="190"/>
      <c r="AA123482" s="190"/>
    </row>
    <row r="123483" spans="26:27">
      <c r="Z123483" s="190"/>
      <c r="AA123483" s="190"/>
    </row>
    <row r="123484" spans="26:27">
      <c r="Z123484" s="190"/>
      <c r="AA123484" s="190"/>
    </row>
    <row r="123485" spans="26:27">
      <c r="Z123485" s="190"/>
      <c r="AA123485" s="190"/>
    </row>
    <row r="123486" spans="26:27">
      <c r="Z123486" s="190"/>
      <c r="AA123486" s="190"/>
    </row>
    <row r="123487" spans="26:27">
      <c r="Z123487" s="190"/>
      <c r="AA123487" s="190"/>
    </row>
    <row r="123488" spans="26:27">
      <c r="Z123488" s="190"/>
      <c r="AA123488" s="190"/>
    </row>
    <row r="123489" spans="26:27">
      <c r="Z123489" s="190"/>
      <c r="AA123489" s="190"/>
    </row>
    <row r="123490" spans="26:27">
      <c r="Z123490" s="190"/>
      <c r="AA123490" s="190"/>
    </row>
    <row r="123491" spans="26:27">
      <c r="Z123491" s="190"/>
      <c r="AA123491" s="190"/>
    </row>
    <row r="123492" spans="26:27">
      <c r="Z123492" s="190"/>
      <c r="AA123492" s="190"/>
    </row>
    <row r="123493" spans="26:27">
      <c r="Z123493" s="190"/>
      <c r="AA123493" s="190"/>
    </row>
    <row r="123494" spans="26:27">
      <c r="Z123494" s="190"/>
      <c r="AA123494" s="190"/>
    </row>
    <row r="123495" spans="26:27">
      <c r="Z123495" s="190"/>
      <c r="AA123495" s="190"/>
    </row>
    <row r="123496" spans="26:27">
      <c r="Z123496" s="190"/>
      <c r="AA123496" s="190"/>
    </row>
    <row r="123497" spans="26:27">
      <c r="Z123497" s="190"/>
      <c r="AA123497" s="190"/>
    </row>
    <row r="123498" spans="26:27">
      <c r="Z123498" s="190"/>
      <c r="AA123498" s="190"/>
    </row>
    <row r="123499" spans="26:27">
      <c r="Z123499" s="190"/>
      <c r="AA123499" s="190"/>
    </row>
    <row r="123500" spans="26:27">
      <c r="Z123500" s="190"/>
      <c r="AA123500" s="190"/>
    </row>
    <row r="123501" spans="26:27">
      <c r="Z123501" s="190"/>
      <c r="AA123501" s="190"/>
    </row>
    <row r="123502" spans="26:27">
      <c r="Z123502" s="190"/>
      <c r="AA123502" s="190"/>
    </row>
    <row r="123503" spans="26:27">
      <c r="Z123503" s="190"/>
      <c r="AA123503" s="190"/>
    </row>
    <row r="123504" spans="26:27">
      <c r="Z123504" s="190"/>
      <c r="AA123504" s="190"/>
    </row>
    <row r="123505" spans="26:27">
      <c r="Z123505" s="190"/>
      <c r="AA123505" s="190"/>
    </row>
    <row r="123506" spans="26:27">
      <c r="Z123506" s="190"/>
      <c r="AA123506" s="190"/>
    </row>
    <row r="123507" spans="26:27">
      <c r="Z123507" s="190"/>
      <c r="AA123507" s="190"/>
    </row>
    <row r="123508" spans="26:27">
      <c r="Z123508" s="190"/>
      <c r="AA123508" s="190"/>
    </row>
    <row r="123509" spans="26:27">
      <c r="Z123509" s="190"/>
      <c r="AA123509" s="190"/>
    </row>
    <row r="123510" spans="26:27">
      <c r="Z123510" s="190"/>
      <c r="AA123510" s="190"/>
    </row>
    <row r="123511" spans="26:27">
      <c r="Z123511" s="190"/>
      <c r="AA123511" s="190"/>
    </row>
    <row r="123512" spans="26:27">
      <c r="Z123512" s="190"/>
      <c r="AA123512" s="190"/>
    </row>
    <row r="123513" spans="26:27">
      <c r="Z123513" s="190"/>
      <c r="AA123513" s="190"/>
    </row>
    <row r="123514" spans="26:27">
      <c r="Z123514" s="190"/>
      <c r="AA123514" s="190"/>
    </row>
    <row r="123515" spans="26:27">
      <c r="Z123515" s="190"/>
      <c r="AA123515" s="190"/>
    </row>
    <row r="123516" spans="26:27">
      <c r="Z123516" s="190"/>
      <c r="AA123516" s="190"/>
    </row>
    <row r="123517" spans="26:27">
      <c r="Z123517" s="190"/>
      <c r="AA123517" s="190"/>
    </row>
    <row r="123518" spans="26:27">
      <c r="Z123518" s="190"/>
      <c r="AA123518" s="190"/>
    </row>
    <row r="123519" spans="26:27">
      <c r="Z123519" s="190"/>
      <c r="AA123519" s="190"/>
    </row>
    <row r="123520" spans="26:27">
      <c r="Z123520" s="190"/>
      <c r="AA123520" s="190"/>
    </row>
    <row r="123521" spans="26:27">
      <c r="Z123521" s="190"/>
      <c r="AA123521" s="190"/>
    </row>
    <row r="123522" spans="26:27">
      <c r="Z123522" s="190"/>
      <c r="AA123522" s="190"/>
    </row>
    <row r="123523" spans="26:27">
      <c r="Z123523" s="190"/>
      <c r="AA123523" s="190"/>
    </row>
    <row r="123524" spans="26:27">
      <c r="Z123524" s="190"/>
      <c r="AA123524" s="190"/>
    </row>
    <row r="123525" spans="26:27">
      <c r="Z123525" s="190"/>
      <c r="AA123525" s="190"/>
    </row>
    <row r="123526" spans="26:27">
      <c r="Z123526" s="190"/>
      <c r="AA123526" s="190"/>
    </row>
    <row r="123527" spans="26:27">
      <c r="Z123527" s="190"/>
      <c r="AA123527" s="190"/>
    </row>
    <row r="123528" spans="26:27">
      <c r="Z123528" s="190"/>
      <c r="AA123528" s="190"/>
    </row>
    <row r="123529" spans="26:27">
      <c r="Z123529" s="190"/>
      <c r="AA123529" s="190"/>
    </row>
    <row r="123530" spans="26:27">
      <c r="Z123530" s="190"/>
      <c r="AA123530" s="190"/>
    </row>
    <row r="123531" spans="26:27">
      <c r="Z123531" s="190"/>
      <c r="AA123531" s="190"/>
    </row>
    <row r="123532" spans="26:27">
      <c r="Z123532" s="190"/>
      <c r="AA123532" s="190"/>
    </row>
    <row r="123533" spans="26:27">
      <c r="Z123533" s="190"/>
      <c r="AA123533" s="190"/>
    </row>
    <row r="123534" spans="26:27">
      <c r="Z123534" s="190"/>
      <c r="AA123534" s="190"/>
    </row>
    <row r="123535" spans="26:27">
      <c r="Z123535" s="190"/>
      <c r="AA123535" s="190"/>
    </row>
    <row r="123536" spans="26:27">
      <c r="Z123536" s="190"/>
      <c r="AA123536" s="190"/>
    </row>
    <row r="123537" spans="26:27">
      <c r="Z123537" s="190"/>
      <c r="AA123537" s="190"/>
    </row>
    <row r="123538" spans="26:27">
      <c r="Z123538" s="190"/>
      <c r="AA123538" s="190"/>
    </row>
    <row r="123539" spans="26:27">
      <c r="Z123539" s="190"/>
      <c r="AA123539" s="190"/>
    </row>
    <row r="123540" spans="26:27">
      <c r="Z123540" s="190"/>
      <c r="AA123540" s="190"/>
    </row>
    <row r="123541" spans="26:27">
      <c r="Z123541" s="190"/>
      <c r="AA123541" s="190"/>
    </row>
    <row r="123542" spans="26:27">
      <c r="Z123542" s="190"/>
      <c r="AA123542" s="190"/>
    </row>
    <row r="123543" spans="26:27">
      <c r="Z123543" s="190"/>
      <c r="AA123543" s="190"/>
    </row>
    <row r="123544" spans="26:27">
      <c r="Z123544" s="190"/>
      <c r="AA123544" s="190"/>
    </row>
    <row r="123545" spans="26:27">
      <c r="Z123545" s="190"/>
      <c r="AA123545" s="190"/>
    </row>
    <row r="123546" spans="26:27">
      <c r="Z123546" s="190"/>
      <c r="AA123546" s="190"/>
    </row>
    <row r="123547" spans="26:27">
      <c r="Z123547" s="190"/>
      <c r="AA123547" s="190"/>
    </row>
    <row r="123548" spans="26:27">
      <c r="Z123548" s="190"/>
      <c r="AA123548" s="190"/>
    </row>
    <row r="123549" spans="26:27">
      <c r="Z123549" s="190"/>
      <c r="AA123549" s="190"/>
    </row>
    <row r="123550" spans="26:27">
      <c r="Z123550" s="190"/>
      <c r="AA123550" s="190"/>
    </row>
    <row r="123551" spans="26:27">
      <c r="Z123551" s="190"/>
      <c r="AA123551" s="190"/>
    </row>
    <row r="123552" spans="26:27">
      <c r="Z123552" s="190"/>
      <c r="AA123552" s="190"/>
    </row>
    <row r="123553" spans="26:27">
      <c r="Z123553" s="190"/>
      <c r="AA123553" s="190"/>
    </row>
    <row r="123554" spans="26:27">
      <c r="Z123554" s="190"/>
      <c r="AA123554" s="190"/>
    </row>
    <row r="123555" spans="26:27">
      <c r="Z123555" s="190"/>
      <c r="AA123555" s="190"/>
    </row>
    <row r="123556" spans="26:27">
      <c r="Z123556" s="190"/>
      <c r="AA123556" s="190"/>
    </row>
    <row r="123557" spans="26:27">
      <c r="Z123557" s="190"/>
      <c r="AA123557" s="190"/>
    </row>
    <row r="123558" spans="26:27">
      <c r="Z123558" s="190"/>
      <c r="AA123558" s="190"/>
    </row>
    <row r="123559" spans="26:27">
      <c r="Z123559" s="190"/>
      <c r="AA123559" s="190"/>
    </row>
    <row r="123560" spans="26:27">
      <c r="Z123560" s="190"/>
      <c r="AA123560" s="190"/>
    </row>
    <row r="123561" spans="26:27">
      <c r="Z123561" s="190"/>
      <c r="AA123561" s="190"/>
    </row>
    <row r="123562" spans="26:27">
      <c r="Z123562" s="190"/>
      <c r="AA123562" s="190"/>
    </row>
    <row r="123563" spans="26:27">
      <c r="Z123563" s="190"/>
      <c r="AA123563" s="190"/>
    </row>
    <row r="123564" spans="26:27">
      <c r="Z123564" s="190"/>
      <c r="AA123564" s="190"/>
    </row>
    <row r="123565" spans="26:27">
      <c r="Z123565" s="190"/>
      <c r="AA123565" s="190"/>
    </row>
    <row r="123566" spans="26:27">
      <c r="Z123566" s="190"/>
      <c r="AA123566" s="190"/>
    </row>
    <row r="123567" spans="26:27">
      <c r="Z123567" s="190"/>
      <c r="AA123567" s="190"/>
    </row>
    <row r="123568" spans="26:27">
      <c r="Z123568" s="190"/>
      <c r="AA123568" s="190"/>
    </row>
    <row r="123569" spans="26:27">
      <c r="Z123569" s="190"/>
      <c r="AA123569" s="190"/>
    </row>
    <row r="123570" spans="26:27">
      <c r="Z123570" s="190"/>
      <c r="AA123570" s="190"/>
    </row>
    <row r="123571" spans="26:27">
      <c r="Z123571" s="190"/>
      <c r="AA123571" s="190"/>
    </row>
    <row r="123572" spans="26:27">
      <c r="Z123572" s="190"/>
      <c r="AA123572" s="190"/>
    </row>
    <row r="123573" spans="26:27">
      <c r="Z123573" s="190"/>
      <c r="AA123573" s="190"/>
    </row>
    <row r="123574" spans="26:27">
      <c r="Z123574" s="190"/>
      <c r="AA123574" s="190"/>
    </row>
    <row r="123575" spans="26:27">
      <c r="Z123575" s="190"/>
      <c r="AA123575" s="190"/>
    </row>
    <row r="123576" spans="26:27">
      <c r="Z123576" s="190"/>
      <c r="AA123576" s="190"/>
    </row>
    <row r="123577" spans="26:27">
      <c r="Z123577" s="190"/>
      <c r="AA123577" s="190"/>
    </row>
    <row r="123578" spans="26:27">
      <c r="Z123578" s="190"/>
      <c r="AA123578" s="190"/>
    </row>
    <row r="123579" spans="26:27">
      <c r="Z123579" s="190"/>
      <c r="AA123579" s="190"/>
    </row>
    <row r="123580" spans="26:27">
      <c r="Z123580" s="190"/>
      <c r="AA123580" s="190"/>
    </row>
    <row r="123581" spans="26:27">
      <c r="Z123581" s="190"/>
      <c r="AA123581" s="190"/>
    </row>
    <row r="123582" spans="26:27">
      <c r="Z123582" s="190"/>
      <c r="AA123582" s="190"/>
    </row>
    <row r="123583" spans="26:27">
      <c r="Z123583" s="190"/>
      <c r="AA123583" s="190"/>
    </row>
    <row r="123584" spans="26:27">
      <c r="Z123584" s="190"/>
      <c r="AA123584" s="190"/>
    </row>
    <row r="123585" spans="26:27">
      <c r="Z123585" s="190"/>
      <c r="AA123585" s="190"/>
    </row>
    <row r="123586" spans="26:27">
      <c r="Z123586" s="190"/>
      <c r="AA123586" s="190"/>
    </row>
    <row r="123587" spans="26:27">
      <c r="Z123587" s="190"/>
      <c r="AA123587" s="190"/>
    </row>
    <row r="123588" spans="26:27">
      <c r="Z123588" s="190"/>
      <c r="AA123588" s="190"/>
    </row>
    <row r="123589" spans="26:27">
      <c r="Z123589" s="190"/>
      <c r="AA123589" s="190"/>
    </row>
    <row r="123590" spans="26:27">
      <c r="Z123590" s="190"/>
      <c r="AA123590" s="190"/>
    </row>
    <row r="123591" spans="26:27">
      <c r="Z123591" s="190"/>
      <c r="AA123591" s="190"/>
    </row>
    <row r="123592" spans="26:27">
      <c r="Z123592" s="190"/>
      <c r="AA123592" s="190"/>
    </row>
    <row r="123593" spans="26:27">
      <c r="Z123593" s="190"/>
      <c r="AA123593" s="190"/>
    </row>
    <row r="123594" spans="26:27">
      <c r="Z123594" s="190"/>
      <c r="AA123594" s="190"/>
    </row>
    <row r="123595" spans="26:27">
      <c r="Z123595" s="190"/>
      <c r="AA123595" s="190"/>
    </row>
    <row r="123596" spans="26:27">
      <c r="Z123596" s="190"/>
      <c r="AA123596" s="190"/>
    </row>
    <row r="123597" spans="26:27">
      <c r="Z123597" s="190"/>
      <c r="AA123597" s="190"/>
    </row>
    <row r="123598" spans="26:27">
      <c r="Z123598" s="190"/>
      <c r="AA123598" s="190"/>
    </row>
    <row r="123599" spans="26:27">
      <c r="Z123599" s="190"/>
      <c r="AA123599" s="190"/>
    </row>
    <row r="123600" spans="26:27">
      <c r="Z123600" s="190"/>
      <c r="AA123600" s="190"/>
    </row>
    <row r="123601" spans="26:27">
      <c r="Z123601" s="190"/>
      <c r="AA123601" s="190"/>
    </row>
    <row r="123602" spans="26:27">
      <c r="Z123602" s="190"/>
      <c r="AA123602" s="190"/>
    </row>
    <row r="123603" spans="26:27">
      <c r="Z123603" s="190"/>
      <c r="AA123603" s="190"/>
    </row>
    <row r="123604" spans="26:27">
      <c r="Z123604" s="190"/>
      <c r="AA123604" s="190"/>
    </row>
    <row r="123605" spans="26:27">
      <c r="Z123605" s="190"/>
      <c r="AA123605" s="190"/>
    </row>
    <row r="123606" spans="26:27">
      <c r="Z123606" s="190"/>
      <c r="AA123606" s="190"/>
    </row>
    <row r="123607" spans="26:27">
      <c r="Z123607" s="190"/>
      <c r="AA123607" s="190"/>
    </row>
    <row r="123608" spans="26:27">
      <c r="Z123608" s="190"/>
      <c r="AA123608" s="190"/>
    </row>
    <row r="123609" spans="26:27">
      <c r="Z123609" s="190"/>
      <c r="AA123609" s="190"/>
    </row>
    <row r="123610" spans="26:27">
      <c r="Z123610" s="190"/>
      <c r="AA123610" s="190"/>
    </row>
    <row r="123611" spans="26:27">
      <c r="Z123611" s="190"/>
      <c r="AA123611" s="190"/>
    </row>
    <row r="123612" spans="26:27">
      <c r="Z123612" s="190"/>
      <c r="AA123612" s="190"/>
    </row>
    <row r="123613" spans="26:27">
      <c r="Z123613" s="190"/>
      <c r="AA123613" s="190"/>
    </row>
    <row r="123614" spans="26:27">
      <c r="Z123614" s="190"/>
      <c r="AA123614" s="190"/>
    </row>
    <row r="123615" spans="26:27">
      <c r="Z123615" s="190"/>
      <c r="AA123615" s="190"/>
    </row>
    <row r="123616" spans="26:27">
      <c r="Z123616" s="190"/>
      <c r="AA123616" s="190"/>
    </row>
    <row r="123617" spans="26:27">
      <c r="Z123617" s="190"/>
      <c r="AA123617" s="190"/>
    </row>
    <row r="123618" spans="26:27">
      <c r="Z123618" s="190"/>
      <c r="AA123618" s="190"/>
    </row>
    <row r="123619" spans="26:27">
      <c r="Z123619" s="190"/>
      <c r="AA123619" s="190"/>
    </row>
    <row r="123620" spans="26:27">
      <c r="Z123620" s="190"/>
      <c r="AA123620" s="190"/>
    </row>
    <row r="123621" spans="26:27">
      <c r="Z123621" s="190"/>
      <c r="AA123621" s="190"/>
    </row>
    <row r="123622" spans="26:27">
      <c r="Z123622" s="190"/>
      <c r="AA123622" s="190"/>
    </row>
    <row r="123623" spans="26:27">
      <c r="Z123623" s="190"/>
      <c r="AA123623" s="190"/>
    </row>
    <row r="123624" spans="26:27">
      <c r="Z123624" s="190"/>
      <c r="AA123624" s="190"/>
    </row>
    <row r="123625" spans="26:27">
      <c r="Z123625" s="190"/>
      <c r="AA123625" s="190"/>
    </row>
    <row r="123626" spans="26:27">
      <c r="Z123626" s="190"/>
      <c r="AA123626" s="190"/>
    </row>
    <row r="123627" spans="26:27">
      <c r="Z123627" s="190"/>
      <c r="AA123627" s="190"/>
    </row>
    <row r="123628" spans="26:27">
      <c r="Z123628" s="190"/>
      <c r="AA123628" s="190"/>
    </row>
    <row r="123629" spans="26:27">
      <c r="Z123629" s="190"/>
      <c r="AA123629" s="190"/>
    </row>
    <row r="123630" spans="26:27">
      <c r="Z123630" s="190"/>
      <c r="AA123630" s="190"/>
    </row>
    <row r="123631" spans="26:27">
      <c r="Z123631" s="190"/>
      <c r="AA123631" s="190"/>
    </row>
    <row r="123632" spans="26:27">
      <c r="Z123632" s="190"/>
      <c r="AA123632" s="190"/>
    </row>
    <row r="123633" spans="26:27">
      <c r="Z123633" s="190"/>
      <c r="AA123633" s="190"/>
    </row>
    <row r="123634" spans="26:27">
      <c r="Z123634" s="190"/>
      <c r="AA123634" s="190"/>
    </row>
    <row r="123635" spans="26:27">
      <c r="Z123635" s="190"/>
      <c r="AA123635" s="190"/>
    </row>
    <row r="123636" spans="26:27">
      <c r="Z123636" s="190"/>
      <c r="AA123636" s="190"/>
    </row>
    <row r="123637" spans="26:27">
      <c r="Z123637" s="190"/>
      <c r="AA123637" s="190"/>
    </row>
    <row r="123638" spans="26:27">
      <c r="Z123638" s="190"/>
      <c r="AA123638" s="190"/>
    </row>
    <row r="123639" spans="26:27">
      <c r="Z123639" s="190"/>
      <c r="AA123639" s="190"/>
    </row>
    <row r="123640" spans="26:27">
      <c r="Z123640" s="190"/>
      <c r="AA123640" s="190"/>
    </row>
    <row r="123641" spans="26:27">
      <c r="Z123641" s="190"/>
      <c r="AA123641" s="190"/>
    </row>
    <row r="123642" spans="26:27">
      <c r="Z123642" s="190"/>
      <c r="AA123642" s="190"/>
    </row>
    <row r="123643" spans="26:27">
      <c r="Z123643" s="190"/>
      <c r="AA123643" s="190"/>
    </row>
    <row r="123644" spans="26:27">
      <c r="Z123644" s="190"/>
      <c r="AA123644" s="190"/>
    </row>
    <row r="123645" spans="26:27">
      <c r="Z123645" s="190"/>
      <c r="AA123645" s="190"/>
    </row>
    <row r="123646" spans="26:27">
      <c r="Z123646" s="190"/>
      <c r="AA123646" s="190"/>
    </row>
    <row r="123647" spans="26:27">
      <c r="Z123647" s="190"/>
      <c r="AA123647" s="190"/>
    </row>
    <row r="123648" spans="26:27">
      <c r="Z123648" s="190"/>
      <c r="AA123648" s="190"/>
    </row>
    <row r="123649" spans="26:27">
      <c r="Z123649" s="190"/>
      <c r="AA123649" s="190"/>
    </row>
    <row r="123650" spans="26:27">
      <c r="Z123650" s="190"/>
      <c r="AA123650" s="190"/>
    </row>
    <row r="123651" spans="26:27">
      <c r="Z123651" s="190"/>
      <c r="AA123651" s="190"/>
    </row>
    <row r="123652" spans="26:27">
      <c r="Z123652" s="190"/>
      <c r="AA123652" s="190"/>
    </row>
    <row r="123653" spans="26:27">
      <c r="Z123653" s="190"/>
      <c r="AA123653" s="190"/>
    </row>
    <row r="123654" spans="26:27">
      <c r="Z123654" s="190"/>
      <c r="AA123654" s="190"/>
    </row>
    <row r="123655" spans="26:27">
      <c r="Z123655" s="190"/>
      <c r="AA123655" s="190"/>
    </row>
    <row r="123656" spans="26:27">
      <c r="Z123656" s="190"/>
      <c r="AA123656" s="190"/>
    </row>
    <row r="123657" spans="26:27">
      <c r="Z123657" s="190"/>
      <c r="AA123657" s="190"/>
    </row>
    <row r="123658" spans="26:27">
      <c r="Z123658" s="190"/>
      <c r="AA123658" s="190"/>
    </row>
    <row r="123659" spans="26:27">
      <c r="Z123659" s="190"/>
      <c r="AA123659" s="190"/>
    </row>
    <row r="123660" spans="26:27">
      <c r="Z123660" s="190"/>
      <c r="AA123660" s="190"/>
    </row>
    <row r="123661" spans="26:27">
      <c r="Z123661" s="190"/>
      <c r="AA123661" s="190"/>
    </row>
    <row r="123662" spans="26:27">
      <c r="Z123662" s="190"/>
      <c r="AA123662" s="190"/>
    </row>
    <row r="123663" spans="26:27">
      <c r="Z123663" s="190"/>
      <c r="AA123663" s="190"/>
    </row>
    <row r="123664" spans="26:27">
      <c r="Z123664" s="190"/>
      <c r="AA123664" s="190"/>
    </row>
    <row r="123665" spans="26:27">
      <c r="Z123665" s="190"/>
      <c r="AA123665" s="190"/>
    </row>
    <row r="123666" spans="26:27">
      <c r="Z123666" s="190"/>
      <c r="AA123666" s="190"/>
    </row>
    <row r="123667" spans="26:27">
      <c r="Z123667" s="190"/>
      <c r="AA123667" s="190"/>
    </row>
    <row r="123668" spans="26:27">
      <c r="Z123668" s="190"/>
      <c r="AA123668" s="190"/>
    </row>
    <row r="123669" spans="26:27">
      <c r="Z123669" s="190"/>
      <c r="AA123669" s="190"/>
    </row>
    <row r="123670" spans="26:27">
      <c r="Z123670" s="190"/>
      <c r="AA123670" s="190"/>
    </row>
    <row r="123671" spans="26:27">
      <c r="Z123671" s="190"/>
      <c r="AA123671" s="190"/>
    </row>
    <row r="123672" spans="26:27">
      <c r="Z123672" s="190"/>
      <c r="AA123672" s="190"/>
    </row>
    <row r="123673" spans="26:27">
      <c r="Z123673" s="190"/>
      <c r="AA123673" s="190"/>
    </row>
    <row r="123674" spans="26:27">
      <c r="Z123674" s="190"/>
      <c r="AA123674" s="190"/>
    </row>
    <row r="123675" spans="26:27">
      <c r="Z123675" s="190"/>
      <c r="AA123675" s="190"/>
    </row>
    <row r="123676" spans="26:27">
      <c r="Z123676" s="190"/>
      <c r="AA123676" s="190"/>
    </row>
    <row r="123677" spans="26:27">
      <c r="Z123677" s="190"/>
      <c r="AA123677" s="190"/>
    </row>
    <row r="123678" spans="26:27">
      <c r="Z123678" s="190"/>
      <c r="AA123678" s="190"/>
    </row>
    <row r="123679" spans="26:27">
      <c r="Z123679" s="190"/>
      <c r="AA123679" s="190"/>
    </row>
    <row r="123680" spans="26:27">
      <c r="Z123680" s="190"/>
      <c r="AA123680" s="190"/>
    </row>
    <row r="123681" spans="26:27">
      <c r="Z123681" s="190"/>
      <c r="AA123681" s="190"/>
    </row>
    <row r="123682" spans="26:27">
      <c r="Z123682" s="190"/>
      <c r="AA123682" s="190"/>
    </row>
    <row r="123683" spans="26:27">
      <c r="Z123683" s="190"/>
      <c r="AA123683" s="190"/>
    </row>
    <row r="123684" spans="26:27">
      <c r="Z123684" s="190"/>
      <c r="AA123684" s="190"/>
    </row>
    <row r="123685" spans="26:27">
      <c r="Z123685" s="190"/>
      <c r="AA123685" s="190"/>
    </row>
    <row r="123686" spans="26:27">
      <c r="Z123686" s="190"/>
      <c r="AA123686" s="190"/>
    </row>
    <row r="123687" spans="26:27">
      <c r="Z123687" s="190"/>
      <c r="AA123687" s="190"/>
    </row>
    <row r="123688" spans="26:27">
      <c r="Z123688" s="190"/>
      <c r="AA123688" s="190"/>
    </row>
    <row r="123689" spans="26:27">
      <c r="Z123689" s="190"/>
      <c r="AA123689" s="190"/>
    </row>
    <row r="123690" spans="26:27">
      <c r="Z123690" s="190"/>
      <c r="AA123690" s="190"/>
    </row>
    <row r="123691" spans="26:27">
      <c r="Z123691" s="190"/>
      <c r="AA123691" s="190"/>
    </row>
    <row r="123692" spans="26:27">
      <c r="Z123692" s="190"/>
      <c r="AA123692" s="190"/>
    </row>
    <row r="123693" spans="26:27">
      <c r="Z123693" s="190"/>
      <c r="AA123693" s="190"/>
    </row>
    <row r="123694" spans="26:27">
      <c r="Z123694" s="190"/>
      <c r="AA123694" s="190"/>
    </row>
    <row r="123695" spans="26:27">
      <c r="Z123695" s="190"/>
      <c r="AA123695" s="190"/>
    </row>
    <row r="123696" spans="26:27">
      <c r="Z123696" s="190"/>
      <c r="AA123696" s="190"/>
    </row>
    <row r="123697" spans="26:27">
      <c r="Z123697" s="190"/>
      <c r="AA123697" s="190"/>
    </row>
    <row r="123698" spans="26:27">
      <c r="Z123698" s="190"/>
      <c r="AA123698" s="190"/>
    </row>
    <row r="123699" spans="26:27">
      <c r="Z123699" s="190"/>
      <c r="AA123699" s="190"/>
    </row>
    <row r="123700" spans="26:27">
      <c r="Z123700" s="190"/>
      <c r="AA123700" s="190"/>
    </row>
    <row r="123701" spans="26:27">
      <c r="Z123701" s="190"/>
      <c r="AA123701" s="190"/>
    </row>
    <row r="123702" spans="26:27">
      <c r="Z123702" s="190"/>
      <c r="AA123702" s="190"/>
    </row>
    <row r="123703" spans="26:27">
      <c r="Z123703" s="190"/>
      <c r="AA123703" s="190"/>
    </row>
    <row r="123704" spans="26:27">
      <c r="Z123704" s="190"/>
      <c r="AA123704" s="190"/>
    </row>
    <row r="123705" spans="26:27">
      <c r="Z123705" s="190"/>
      <c r="AA123705" s="190"/>
    </row>
    <row r="123706" spans="26:27">
      <c r="Z123706" s="190"/>
      <c r="AA123706" s="190"/>
    </row>
    <row r="123707" spans="26:27">
      <c r="Z123707" s="190"/>
      <c r="AA123707" s="190"/>
    </row>
    <row r="123708" spans="26:27">
      <c r="Z123708" s="190"/>
      <c r="AA123708" s="190"/>
    </row>
    <row r="123709" spans="26:27">
      <c r="Z123709" s="190"/>
      <c r="AA123709" s="190"/>
    </row>
    <row r="123710" spans="26:27">
      <c r="Z123710" s="190"/>
      <c r="AA123710" s="190"/>
    </row>
    <row r="123711" spans="26:27">
      <c r="Z123711" s="190"/>
      <c r="AA123711" s="190"/>
    </row>
    <row r="123712" spans="26:27">
      <c r="Z123712" s="190"/>
      <c r="AA123712" s="190"/>
    </row>
    <row r="123713" spans="26:27">
      <c r="Z123713" s="190"/>
      <c r="AA123713" s="190"/>
    </row>
    <row r="123714" spans="26:27">
      <c r="Z123714" s="190"/>
      <c r="AA123714" s="190"/>
    </row>
    <row r="123715" spans="26:27">
      <c r="Z123715" s="190"/>
      <c r="AA123715" s="190"/>
    </row>
    <row r="123716" spans="26:27">
      <c r="Z123716" s="190"/>
      <c r="AA123716" s="190"/>
    </row>
    <row r="123717" spans="26:27">
      <c r="Z123717" s="190"/>
      <c r="AA123717" s="190"/>
    </row>
    <row r="123718" spans="26:27">
      <c r="Z123718" s="190"/>
      <c r="AA123718" s="190"/>
    </row>
    <row r="123719" spans="26:27">
      <c r="Z123719" s="190"/>
      <c r="AA123719" s="190"/>
    </row>
    <row r="123720" spans="26:27">
      <c r="Z123720" s="190"/>
      <c r="AA123720" s="190"/>
    </row>
    <row r="123721" spans="26:27">
      <c r="Z123721" s="190"/>
      <c r="AA123721" s="190"/>
    </row>
    <row r="123722" spans="26:27">
      <c r="Z123722" s="190"/>
      <c r="AA123722" s="190"/>
    </row>
    <row r="123723" spans="26:27">
      <c r="Z123723" s="190"/>
      <c r="AA123723" s="190"/>
    </row>
    <row r="123724" spans="26:27">
      <c r="Z123724" s="190"/>
      <c r="AA123724" s="190"/>
    </row>
    <row r="123725" spans="26:27">
      <c r="Z123725" s="190"/>
      <c r="AA123725" s="190"/>
    </row>
    <row r="123726" spans="26:27">
      <c r="Z123726" s="190"/>
      <c r="AA123726" s="190"/>
    </row>
    <row r="123727" spans="26:27">
      <c r="Z123727" s="190"/>
      <c r="AA123727" s="190"/>
    </row>
    <row r="123728" spans="26:27">
      <c r="Z123728" s="190"/>
      <c r="AA123728" s="190"/>
    </row>
    <row r="123729" spans="26:27">
      <c r="Z123729" s="190"/>
      <c r="AA123729" s="190"/>
    </row>
    <row r="123730" spans="26:27">
      <c r="Z123730" s="190"/>
      <c r="AA123730" s="190"/>
    </row>
    <row r="123731" spans="26:27">
      <c r="Z123731" s="190"/>
      <c r="AA123731" s="190"/>
    </row>
    <row r="123732" spans="26:27">
      <c r="Z123732" s="190"/>
      <c r="AA123732" s="190"/>
    </row>
    <row r="123733" spans="26:27">
      <c r="Z123733" s="190"/>
      <c r="AA123733" s="190"/>
    </row>
    <row r="123734" spans="26:27">
      <c r="Z123734" s="190"/>
      <c r="AA123734" s="190"/>
    </row>
    <row r="123735" spans="26:27">
      <c r="Z123735" s="190"/>
      <c r="AA123735" s="190"/>
    </row>
    <row r="123736" spans="26:27">
      <c r="Z123736" s="190"/>
      <c r="AA123736" s="190"/>
    </row>
    <row r="123737" spans="26:27">
      <c r="Z123737" s="190"/>
      <c r="AA123737" s="190"/>
    </row>
    <row r="123738" spans="26:27">
      <c r="Z123738" s="190"/>
      <c r="AA123738" s="190"/>
    </row>
    <row r="123739" spans="26:27">
      <c r="Z123739" s="190"/>
      <c r="AA123739" s="190"/>
    </row>
    <row r="123740" spans="26:27">
      <c r="Z123740" s="190"/>
      <c r="AA123740" s="190"/>
    </row>
    <row r="123741" spans="26:27">
      <c r="Z123741" s="190"/>
      <c r="AA123741" s="190"/>
    </row>
    <row r="123742" spans="26:27">
      <c r="Z123742" s="190"/>
      <c r="AA123742" s="190"/>
    </row>
    <row r="123743" spans="26:27">
      <c r="Z123743" s="190"/>
      <c r="AA123743" s="190"/>
    </row>
    <row r="123744" spans="26:27">
      <c r="Z123744" s="190"/>
      <c r="AA123744" s="190"/>
    </row>
    <row r="123745" spans="26:27">
      <c r="Z123745" s="190"/>
      <c r="AA123745" s="190"/>
    </row>
    <row r="123746" spans="26:27">
      <c r="Z123746" s="190"/>
      <c r="AA123746" s="190"/>
    </row>
    <row r="123747" spans="26:27">
      <c r="Z123747" s="190"/>
      <c r="AA123747" s="190"/>
    </row>
    <row r="123748" spans="26:27">
      <c r="Z123748" s="190"/>
      <c r="AA123748" s="190"/>
    </row>
    <row r="123749" spans="26:27">
      <c r="Z123749" s="190"/>
      <c r="AA123749" s="190"/>
    </row>
    <row r="123750" spans="26:27">
      <c r="Z123750" s="190"/>
      <c r="AA123750" s="190"/>
    </row>
    <row r="123751" spans="26:27">
      <c r="Z123751" s="190"/>
      <c r="AA123751" s="190"/>
    </row>
    <row r="123752" spans="26:27">
      <c r="Z123752" s="190"/>
      <c r="AA123752" s="190"/>
    </row>
    <row r="123753" spans="26:27">
      <c r="Z123753" s="190"/>
      <c r="AA123753" s="190"/>
    </row>
    <row r="123754" spans="26:27">
      <c r="Z123754" s="190"/>
      <c r="AA123754" s="190"/>
    </row>
    <row r="123755" spans="26:27">
      <c r="Z123755" s="190"/>
      <c r="AA123755" s="190"/>
    </row>
    <row r="123756" spans="26:27">
      <c r="Z123756" s="190"/>
      <c r="AA123756" s="190"/>
    </row>
    <row r="123757" spans="26:27">
      <c r="Z123757" s="190"/>
      <c r="AA123757" s="190"/>
    </row>
    <row r="123758" spans="26:27">
      <c r="Z123758" s="190"/>
      <c r="AA123758" s="190"/>
    </row>
    <row r="123759" spans="26:27">
      <c r="Z123759" s="190"/>
      <c r="AA123759" s="190"/>
    </row>
    <row r="123760" spans="26:27">
      <c r="Z123760" s="190"/>
      <c r="AA123760" s="190"/>
    </row>
    <row r="123761" spans="26:27">
      <c r="Z123761" s="190"/>
      <c r="AA123761" s="190"/>
    </row>
    <row r="123762" spans="26:27">
      <c r="Z123762" s="190"/>
      <c r="AA123762" s="190"/>
    </row>
    <row r="123763" spans="26:27">
      <c r="Z123763" s="190"/>
      <c r="AA123763" s="190"/>
    </row>
    <row r="123764" spans="26:27">
      <c r="Z123764" s="190"/>
      <c r="AA123764" s="190"/>
    </row>
    <row r="123765" spans="26:27">
      <c r="Z123765" s="190"/>
      <c r="AA123765" s="190"/>
    </row>
    <row r="123766" spans="26:27">
      <c r="Z123766" s="190"/>
      <c r="AA123766" s="190"/>
    </row>
    <row r="123767" spans="26:27">
      <c r="Z123767" s="190"/>
      <c r="AA123767" s="190"/>
    </row>
    <row r="123768" spans="26:27">
      <c r="Z123768" s="190"/>
      <c r="AA123768" s="190"/>
    </row>
    <row r="123769" spans="26:27">
      <c r="Z123769" s="190"/>
      <c r="AA123769" s="190"/>
    </row>
    <row r="123770" spans="26:27">
      <c r="Z123770" s="190"/>
      <c r="AA123770" s="190"/>
    </row>
    <row r="123771" spans="26:27">
      <c r="Z123771" s="190"/>
      <c r="AA123771" s="190"/>
    </row>
    <row r="123772" spans="26:27">
      <c r="Z123772" s="190"/>
      <c r="AA123772" s="190"/>
    </row>
    <row r="123773" spans="26:27">
      <c r="Z123773" s="190"/>
      <c r="AA123773" s="190"/>
    </row>
    <row r="123774" spans="26:27">
      <c r="Z123774" s="190"/>
      <c r="AA123774" s="190"/>
    </row>
    <row r="123775" spans="26:27">
      <c r="Z123775" s="190"/>
      <c r="AA123775" s="190"/>
    </row>
    <row r="123776" spans="26:27">
      <c r="Z123776" s="190"/>
      <c r="AA123776" s="190"/>
    </row>
    <row r="123777" spans="26:27">
      <c r="Z123777" s="190"/>
      <c r="AA123777" s="190"/>
    </row>
    <row r="123778" spans="26:27">
      <c r="Z123778" s="190"/>
      <c r="AA123778" s="190"/>
    </row>
    <row r="123779" spans="26:27">
      <c r="Z123779" s="190"/>
      <c r="AA123779" s="190"/>
    </row>
    <row r="123780" spans="26:27">
      <c r="Z123780" s="190"/>
      <c r="AA123780" s="190"/>
    </row>
    <row r="123781" spans="26:27">
      <c r="Z123781" s="190"/>
      <c r="AA123781" s="190"/>
    </row>
    <row r="123782" spans="26:27">
      <c r="Z123782" s="190"/>
      <c r="AA123782" s="190"/>
    </row>
    <row r="123783" spans="26:27">
      <c r="Z123783" s="190"/>
      <c r="AA123783" s="190"/>
    </row>
    <row r="123784" spans="26:27">
      <c r="Z123784" s="190"/>
      <c r="AA123784" s="190"/>
    </row>
    <row r="123785" spans="26:27">
      <c r="Z123785" s="190"/>
      <c r="AA123785" s="190"/>
    </row>
    <row r="123786" spans="26:27">
      <c r="Z123786" s="190"/>
      <c r="AA123786" s="190"/>
    </row>
    <row r="123787" spans="26:27">
      <c r="Z123787" s="190"/>
      <c r="AA123787" s="190"/>
    </row>
    <row r="123788" spans="26:27">
      <c r="Z123788" s="190"/>
      <c r="AA123788" s="190"/>
    </row>
    <row r="123789" spans="26:27">
      <c r="Z123789" s="190"/>
      <c r="AA123789" s="190"/>
    </row>
    <row r="123790" spans="26:27">
      <c r="Z123790" s="190"/>
      <c r="AA123790" s="190"/>
    </row>
    <row r="123791" spans="26:27">
      <c r="Z123791" s="190"/>
      <c r="AA123791" s="190"/>
    </row>
    <row r="123792" spans="26:27">
      <c r="Z123792" s="190"/>
      <c r="AA123792" s="190"/>
    </row>
    <row r="123793" spans="26:27">
      <c r="Z123793" s="190"/>
      <c r="AA123793" s="190"/>
    </row>
    <row r="123794" spans="26:27">
      <c r="Z123794" s="190"/>
      <c r="AA123794" s="190"/>
    </row>
    <row r="123795" spans="26:27">
      <c r="Z123795" s="190"/>
      <c r="AA123795" s="190"/>
    </row>
    <row r="123796" spans="26:27">
      <c r="Z123796" s="190"/>
      <c r="AA123796" s="190"/>
    </row>
    <row r="123797" spans="26:27">
      <c r="Z123797" s="190"/>
      <c r="AA123797" s="190"/>
    </row>
    <row r="123798" spans="26:27">
      <c r="Z123798" s="190"/>
      <c r="AA123798" s="190"/>
    </row>
    <row r="123799" spans="26:27">
      <c r="Z123799" s="190"/>
      <c r="AA123799" s="190"/>
    </row>
    <row r="123800" spans="26:27">
      <c r="Z123800" s="190"/>
      <c r="AA123800" s="190"/>
    </row>
    <row r="123801" spans="26:27">
      <c r="Z123801" s="190"/>
      <c r="AA123801" s="190"/>
    </row>
    <row r="123802" spans="26:27">
      <c r="Z123802" s="190"/>
      <c r="AA123802" s="190"/>
    </row>
    <row r="123803" spans="26:27">
      <c r="Z123803" s="190"/>
      <c r="AA123803" s="190"/>
    </row>
    <row r="123804" spans="26:27">
      <c r="Z123804" s="190"/>
      <c r="AA123804" s="190"/>
    </row>
    <row r="123805" spans="26:27">
      <c r="Z123805" s="190"/>
      <c r="AA123805" s="190"/>
    </row>
    <row r="123806" spans="26:27">
      <c r="Z123806" s="190"/>
      <c r="AA123806" s="190"/>
    </row>
    <row r="123807" spans="26:27">
      <c r="Z123807" s="190"/>
      <c r="AA123807" s="190"/>
    </row>
    <row r="123808" spans="26:27">
      <c r="Z123808" s="190"/>
      <c r="AA123808" s="190"/>
    </row>
    <row r="123809" spans="26:27">
      <c r="Z123809" s="190"/>
      <c r="AA123809" s="190"/>
    </row>
    <row r="123810" spans="26:27">
      <c r="Z123810" s="190"/>
      <c r="AA123810" s="190"/>
    </row>
    <row r="123811" spans="26:27">
      <c r="Z123811" s="190"/>
      <c r="AA123811" s="190"/>
    </row>
    <row r="123812" spans="26:27">
      <c r="Z123812" s="190"/>
      <c r="AA123812" s="190"/>
    </row>
    <row r="123813" spans="26:27">
      <c r="Z123813" s="190"/>
      <c r="AA123813" s="190"/>
    </row>
    <row r="123814" spans="26:27">
      <c r="Z123814" s="190"/>
      <c r="AA123814" s="190"/>
    </row>
    <row r="123815" spans="26:27">
      <c r="Z123815" s="190"/>
      <c r="AA123815" s="190"/>
    </row>
    <row r="123816" spans="26:27">
      <c r="Z123816" s="190"/>
      <c r="AA123816" s="190"/>
    </row>
    <row r="123817" spans="26:27">
      <c r="Z123817" s="190"/>
      <c r="AA123817" s="190"/>
    </row>
    <row r="123818" spans="26:27">
      <c r="Z123818" s="190"/>
      <c r="AA123818" s="190"/>
    </row>
    <row r="123819" spans="26:27">
      <c r="Z123819" s="190"/>
      <c r="AA123819" s="190"/>
    </row>
    <row r="123820" spans="26:27">
      <c r="Z123820" s="190"/>
      <c r="AA123820" s="190"/>
    </row>
    <row r="123821" spans="26:27">
      <c r="Z123821" s="190"/>
      <c r="AA123821" s="190"/>
    </row>
    <row r="123822" spans="26:27">
      <c r="Z123822" s="190"/>
      <c r="AA123822" s="190"/>
    </row>
    <row r="123823" spans="26:27">
      <c r="Z123823" s="190"/>
      <c r="AA123823" s="190"/>
    </row>
    <row r="123824" spans="26:27">
      <c r="Z123824" s="190"/>
      <c r="AA123824" s="190"/>
    </row>
    <row r="123825" spans="26:27">
      <c r="Z123825" s="190"/>
      <c r="AA123825" s="190"/>
    </row>
    <row r="123826" spans="26:27">
      <c r="Z123826" s="190"/>
      <c r="AA123826" s="190"/>
    </row>
    <row r="123827" spans="26:27">
      <c r="Z123827" s="190"/>
      <c r="AA123827" s="190"/>
    </row>
    <row r="123828" spans="26:27">
      <c r="Z123828" s="190"/>
      <c r="AA123828" s="190"/>
    </row>
    <row r="123829" spans="26:27">
      <c r="Z123829" s="190"/>
      <c r="AA123829" s="190"/>
    </row>
    <row r="123830" spans="26:27">
      <c r="Z123830" s="190"/>
      <c r="AA123830" s="190"/>
    </row>
    <row r="123831" spans="26:27">
      <c r="Z123831" s="190"/>
      <c r="AA123831" s="190"/>
    </row>
    <row r="123832" spans="26:27">
      <c r="Z123832" s="190"/>
      <c r="AA123832" s="190"/>
    </row>
    <row r="123833" spans="26:27">
      <c r="Z123833" s="190"/>
      <c r="AA123833" s="190"/>
    </row>
    <row r="123834" spans="26:27">
      <c r="Z123834" s="190"/>
      <c r="AA123834" s="190"/>
    </row>
    <row r="123835" spans="26:27">
      <c r="Z123835" s="190"/>
      <c r="AA123835" s="190"/>
    </row>
    <row r="123836" spans="26:27">
      <c r="Z123836" s="190"/>
      <c r="AA123836" s="190"/>
    </row>
    <row r="123837" spans="26:27">
      <c r="Z123837" s="190"/>
      <c r="AA123837" s="190"/>
    </row>
    <row r="123838" spans="26:27">
      <c r="Z123838" s="190"/>
      <c r="AA123838" s="190"/>
    </row>
    <row r="123839" spans="26:27">
      <c r="Z123839" s="190"/>
      <c r="AA123839" s="190"/>
    </row>
    <row r="123840" spans="26:27">
      <c r="Z123840" s="190"/>
      <c r="AA123840" s="190"/>
    </row>
    <row r="123841" spans="26:27">
      <c r="Z123841" s="190"/>
      <c r="AA123841" s="190"/>
    </row>
    <row r="123842" spans="26:27">
      <c r="Z123842" s="190"/>
      <c r="AA123842" s="190"/>
    </row>
    <row r="123843" spans="26:27">
      <c r="Z123843" s="190"/>
      <c r="AA123843" s="190"/>
    </row>
    <row r="123844" spans="26:27">
      <c r="Z123844" s="190"/>
      <c r="AA123844" s="190"/>
    </row>
    <row r="123845" spans="26:27">
      <c r="Z123845" s="190"/>
      <c r="AA123845" s="190"/>
    </row>
    <row r="123846" spans="26:27">
      <c r="Z123846" s="190"/>
      <c r="AA123846" s="190"/>
    </row>
    <row r="123847" spans="26:27">
      <c r="Z123847" s="190"/>
      <c r="AA123847" s="190"/>
    </row>
    <row r="123848" spans="26:27">
      <c r="Z123848" s="190"/>
      <c r="AA123848" s="190"/>
    </row>
    <row r="123849" spans="26:27">
      <c r="Z123849" s="190"/>
      <c r="AA123849" s="190"/>
    </row>
    <row r="123850" spans="26:27">
      <c r="Z123850" s="190"/>
      <c r="AA123850" s="190"/>
    </row>
    <row r="123851" spans="26:27">
      <c r="Z123851" s="190"/>
      <c r="AA123851" s="190"/>
    </row>
    <row r="123852" spans="26:27">
      <c r="Z123852" s="190"/>
      <c r="AA123852" s="190"/>
    </row>
    <row r="123853" spans="26:27">
      <c r="Z123853" s="190"/>
      <c r="AA123853" s="190"/>
    </row>
    <row r="123854" spans="26:27">
      <c r="Z123854" s="190"/>
      <c r="AA123854" s="190"/>
    </row>
    <row r="123855" spans="26:27">
      <c r="Z123855" s="190"/>
      <c r="AA123855" s="190"/>
    </row>
    <row r="123856" spans="26:27">
      <c r="Z123856" s="190"/>
      <c r="AA123856" s="190"/>
    </row>
    <row r="123857" spans="26:27">
      <c r="Z123857" s="190"/>
      <c r="AA123857" s="190"/>
    </row>
    <row r="123858" spans="26:27">
      <c r="Z123858" s="190"/>
      <c r="AA123858" s="190"/>
    </row>
    <row r="123859" spans="26:27">
      <c r="Z123859" s="190"/>
      <c r="AA123859" s="190"/>
    </row>
    <row r="123860" spans="26:27">
      <c r="Z123860" s="190"/>
      <c r="AA123860" s="190"/>
    </row>
    <row r="123861" spans="26:27">
      <c r="Z123861" s="190"/>
      <c r="AA123861" s="190"/>
    </row>
    <row r="123862" spans="26:27">
      <c r="Z123862" s="190"/>
      <c r="AA123862" s="190"/>
    </row>
    <row r="123863" spans="26:27">
      <c r="Z123863" s="190"/>
      <c r="AA123863" s="190"/>
    </row>
    <row r="123864" spans="26:27">
      <c r="Z123864" s="190"/>
      <c r="AA123864" s="190"/>
    </row>
    <row r="123865" spans="26:27">
      <c r="Z123865" s="190"/>
      <c r="AA123865" s="190"/>
    </row>
    <row r="123866" spans="26:27">
      <c r="Z123866" s="190"/>
      <c r="AA123866" s="190"/>
    </row>
    <row r="123867" spans="26:27">
      <c r="Z123867" s="190"/>
      <c r="AA123867" s="190"/>
    </row>
    <row r="123868" spans="26:27">
      <c r="Z123868" s="190"/>
      <c r="AA123868" s="190"/>
    </row>
    <row r="123869" spans="26:27">
      <c r="Z123869" s="190"/>
      <c r="AA123869" s="190"/>
    </row>
    <row r="123870" spans="26:27">
      <c r="Z123870" s="190"/>
      <c r="AA123870" s="190"/>
    </row>
    <row r="123871" spans="26:27">
      <c r="Z123871" s="190"/>
      <c r="AA123871" s="190"/>
    </row>
    <row r="123872" spans="26:27">
      <c r="Z123872" s="190"/>
      <c r="AA123872" s="190"/>
    </row>
    <row r="123873" spans="26:27">
      <c r="Z123873" s="190"/>
      <c r="AA123873" s="190"/>
    </row>
    <row r="123874" spans="26:27">
      <c r="Z123874" s="190"/>
      <c r="AA123874" s="190"/>
    </row>
    <row r="123875" spans="26:27">
      <c r="Z123875" s="190"/>
      <c r="AA123875" s="190"/>
    </row>
    <row r="123876" spans="26:27">
      <c r="Z123876" s="190"/>
      <c r="AA123876" s="190"/>
    </row>
    <row r="123877" spans="26:27">
      <c r="Z123877" s="190"/>
      <c r="AA123877" s="190"/>
    </row>
    <row r="123878" spans="26:27">
      <c r="Z123878" s="190"/>
      <c r="AA123878" s="190"/>
    </row>
    <row r="123879" spans="26:27">
      <c r="Z123879" s="190"/>
      <c r="AA123879" s="190"/>
    </row>
    <row r="123880" spans="26:27">
      <c r="Z123880" s="190"/>
      <c r="AA123880" s="190"/>
    </row>
    <row r="123881" spans="26:27">
      <c r="Z123881" s="190"/>
      <c r="AA123881" s="190"/>
    </row>
    <row r="123882" spans="26:27">
      <c r="Z123882" s="190"/>
      <c r="AA123882" s="190"/>
    </row>
    <row r="123883" spans="26:27">
      <c r="Z123883" s="190"/>
      <c r="AA123883" s="190"/>
    </row>
    <row r="123884" spans="26:27">
      <c r="Z123884" s="190"/>
      <c r="AA123884" s="190"/>
    </row>
    <row r="123885" spans="26:27">
      <c r="Z123885" s="190"/>
      <c r="AA123885" s="190"/>
    </row>
    <row r="123886" spans="26:27">
      <c r="Z123886" s="190"/>
      <c r="AA123886" s="190"/>
    </row>
    <row r="123887" spans="26:27">
      <c r="Z123887" s="190"/>
      <c r="AA123887" s="190"/>
    </row>
    <row r="123888" spans="26:27">
      <c r="Z123888" s="190"/>
      <c r="AA123888" s="190"/>
    </row>
    <row r="123889" spans="26:27">
      <c r="Z123889" s="190"/>
      <c r="AA123889" s="190"/>
    </row>
    <row r="123890" spans="26:27">
      <c r="Z123890" s="190"/>
      <c r="AA123890" s="190"/>
    </row>
    <row r="123891" spans="26:27">
      <c r="Z123891" s="190"/>
      <c r="AA123891" s="190"/>
    </row>
    <row r="123892" spans="26:27">
      <c r="Z123892" s="190"/>
      <c r="AA123892" s="190"/>
    </row>
    <row r="123893" spans="26:27">
      <c r="Z123893" s="190"/>
      <c r="AA123893" s="190"/>
    </row>
    <row r="123894" spans="26:27">
      <c r="Z123894" s="190"/>
      <c r="AA123894" s="190"/>
    </row>
    <row r="123895" spans="26:27">
      <c r="Z123895" s="190"/>
      <c r="AA123895" s="190"/>
    </row>
    <row r="123896" spans="26:27">
      <c r="Z123896" s="190"/>
      <c r="AA123896" s="190"/>
    </row>
    <row r="123897" spans="26:27">
      <c r="Z123897" s="190"/>
      <c r="AA123897" s="190"/>
    </row>
    <row r="123898" spans="26:27">
      <c r="Z123898" s="190"/>
      <c r="AA123898" s="190"/>
    </row>
    <row r="123899" spans="26:27">
      <c r="Z123899" s="190"/>
      <c r="AA123899" s="190"/>
    </row>
    <row r="123900" spans="26:27">
      <c r="Z123900" s="190"/>
      <c r="AA123900" s="190"/>
    </row>
    <row r="123901" spans="26:27">
      <c r="Z123901" s="190"/>
      <c r="AA123901" s="190"/>
    </row>
    <row r="123902" spans="26:27">
      <c r="Z123902" s="190"/>
      <c r="AA123902" s="190"/>
    </row>
    <row r="123903" spans="26:27">
      <c r="Z123903" s="190"/>
      <c r="AA123903" s="190"/>
    </row>
    <row r="123904" spans="26:27">
      <c r="Z123904" s="190"/>
      <c r="AA123904" s="190"/>
    </row>
    <row r="123905" spans="26:27">
      <c r="Z123905" s="190"/>
      <c r="AA123905" s="190"/>
    </row>
    <row r="123906" spans="26:27">
      <c r="Z123906" s="190"/>
      <c r="AA123906" s="190"/>
    </row>
    <row r="123907" spans="26:27">
      <c r="Z123907" s="190"/>
      <c r="AA123907" s="190"/>
    </row>
    <row r="123908" spans="26:27">
      <c r="Z123908" s="190"/>
      <c r="AA123908" s="190"/>
    </row>
    <row r="123909" spans="26:27">
      <c r="Z123909" s="190"/>
      <c r="AA123909" s="190"/>
    </row>
    <row r="123910" spans="26:27">
      <c r="Z123910" s="190"/>
      <c r="AA123910" s="190"/>
    </row>
    <row r="123911" spans="26:27">
      <c r="Z123911" s="190"/>
      <c r="AA123911" s="190"/>
    </row>
    <row r="123912" spans="26:27">
      <c r="Z123912" s="190"/>
      <c r="AA123912" s="190"/>
    </row>
    <row r="123913" spans="26:27">
      <c r="Z123913" s="190"/>
      <c r="AA123913" s="190"/>
    </row>
    <row r="123914" spans="26:27">
      <c r="Z123914" s="190"/>
      <c r="AA123914" s="190"/>
    </row>
    <row r="123915" spans="26:27">
      <c r="Z123915" s="190"/>
      <c r="AA123915" s="190"/>
    </row>
    <row r="123916" spans="26:27">
      <c r="Z123916" s="190"/>
      <c r="AA123916" s="190"/>
    </row>
    <row r="123917" spans="26:27">
      <c r="Z123917" s="190"/>
      <c r="AA123917" s="190"/>
    </row>
    <row r="123918" spans="26:27">
      <c r="Z123918" s="190"/>
      <c r="AA123918" s="190"/>
    </row>
    <row r="123919" spans="26:27">
      <c r="Z123919" s="190"/>
      <c r="AA123919" s="190"/>
    </row>
    <row r="123920" spans="26:27">
      <c r="Z123920" s="190"/>
      <c r="AA123920" s="190"/>
    </row>
    <row r="123921" spans="26:27">
      <c r="Z123921" s="190"/>
      <c r="AA123921" s="190"/>
    </row>
    <row r="123922" spans="26:27">
      <c r="Z123922" s="190"/>
      <c r="AA123922" s="190"/>
    </row>
    <row r="123923" spans="26:27">
      <c r="Z123923" s="190"/>
      <c r="AA123923" s="190"/>
    </row>
    <row r="123924" spans="26:27">
      <c r="Z123924" s="190"/>
      <c r="AA123924" s="190"/>
    </row>
    <row r="123925" spans="26:27">
      <c r="Z123925" s="190"/>
      <c r="AA123925" s="190"/>
    </row>
    <row r="123926" spans="26:27">
      <c r="Z123926" s="190"/>
      <c r="AA123926" s="190"/>
    </row>
    <row r="123927" spans="26:27">
      <c r="Z123927" s="190"/>
      <c r="AA123927" s="190"/>
    </row>
    <row r="123928" spans="26:27">
      <c r="Z123928" s="190"/>
      <c r="AA123928" s="190"/>
    </row>
    <row r="123929" spans="26:27">
      <c r="Z123929" s="190"/>
      <c r="AA123929" s="190"/>
    </row>
    <row r="123930" spans="26:27">
      <c r="Z123930" s="190"/>
      <c r="AA123930" s="190"/>
    </row>
    <row r="123931" spans="26:27">
      <c r="Z123931" s="190"/>
      <c r="AA123931" s="190"/>
    </row>
    <row r="123932" spans="26:27">
      <c r="Z123932" s="190"/>
      <c r="AA123932" s="190"/>
    </row>
    <row r="123933" spans="26:27">
      <c r="Z123933" s="190"/>
      <c r="AA123933" s="190"/>
    </row>
    <row r="123934" spans="26:27">
      <c r="Z123934" s="190"/>
      <c r="AA123934" s="190"/>
    </row>
    <row r="123935" spans="26:27">
      <c r="Z123935" s="190"/>
      <c r="AA123935" s="190"/>
    </row>
    <row r="123936" spans="26:27">
      <c r="Z123936" s="190"/>
      <c r="AA123936" s="190"/>
    </row>
    <row r="123937" spans="26:27">
      <c r="Z123937" s="190"/>
      <c r="AA123937" s="190"/>
    </row>
    <row r="123938" spans="26:27">
      <c r="Z123938" s="190"/>
      <c r="AA123938" s="190"/>
    </row>
    <row r="123939" spans="26:27">
      <c r="Z123939" s="190"/>
      <c r="AA123939" s="190"/>
    </row>
    <row r="123940" spans="26:27">
      <c r="Z123940" s="190"/>
      <c r="AA123940" s="190"/>
    </row>
    <row r="123941" spans="26:27">
      <c r="Z123941" s="190"/>
      <c r="AA123941" s="190"/>
    </row>
    <row r="123942" spans="26:27">
      <c r="Z123942" s="190"/>
      <c r="AA123942" s="190"/>
    </row>
    <row r="123943" spans="26:27">
      <c r="Z123943" s="190"/>
      <c r="AA123943" s="190"/>
    </row>
    <row r="123944" spans="26:27">
      <c r="Z123944" s="190"/>
      <c r="AA123944" s="190"/>
    </row>
    <row r="123945" spans="26:27">
      <c r="Z123945" s="190"/>
      <c r="AA123945" s="190"/>
    </row>
    <row r="123946" spans="26:27">
      <c r="Z123946" s="190"/>
      <c r="AA123946" s="190"/>
    </row>
    <row r="123947" spans="26:27">
      <c r="Z123947" s="190"/>
      <c r="AA123947" s="190"/>
    </row>
    <row r="123948" spans="26:27">
      <c r="Z123948" s="190"/>
      <c r="AA123948" s="190"/>
    </row>
    <row r="123949" spans="26:27">
      <c r="Z123949" s="190"/>
      <c r="AA123949" s="190"/>
    </row>
    <row r="123950" spans="26:27">
      <c r="Z123950" s="190"/>
      <c r="AA123950" s="190"/>
    </row>
    <row r="123951" spans="26:27">
      <c r="Z123951" s="190"/>
      <c r="AA123951" s="190"/>
    </row>
    <row r="123952" spans="26:27">
      <c r="Z123952" s="190"/>
      <c r="AA123952" s="190"/>
    </row>
    <row r="123953" spans="26:27">
      <c r="Z123953" s="190"/>
      <c r="AA123953" s="190"/>
    </row>
    <row r="123954" spans="26:27">
      <c r="Z123954" s="190"/>
      <c r="AA123954" s="190"/>
    </row>
    <row r="123955" spans="26:27">
      <c r="Z123955" s="190"/>
      <c r="AA123955" s="190"/>
    </row>
    <row r="123956" spans="26:27">
      <c r="Z123956" s="190"/>
      <c r="AA123956" s="190"/>
    </row>
    <row r="123957" spans="26:27">
      <c r="Z123957" s="190"/>
      <c r="AA123957" s="190"/>
    </row>
    <row r="123958" spans="26:27">
      <c r="Z123958" s="190"/>
      <c r="AA123958" s="190"/>
    </row>
    <row r="123959" spans="26:27">
      <c r="Z123959" s="190"/>
      <c r="AA123959" s="190"/>
    </row>
    <row r="123960" spans="26:27">
      <c r="Z123960" s="190"/>
      <c r="AA123960" s="190"/>
    </row>
    <row r="123961" spans="26:27">
      <c r="Z123961" s="190"/>
      <c r="AA123961" s="190"/>
    </row>
    <row r="123962" spans="26:27">
      <c r="Z123962" s="190"/>
      <c r="AA123962" s="190"/>
    </row>
    <row r="123963" spans="26:27">
      <c r="Z123963" s="190"/>
      <c r="AA123963" s="190"/>
    </row>
    <row r="123964" spans="26:27">
      <c r="Z123964" s="190"/>
      <c r="AA123964" s="190"/>
    </row>
    <row r="123965" spans="26:27">
      <c r="Z123965" s="190"/>
      <c r="AA123965" s="190"/>
    </row>
    <row r="123966" spans="26:27">
      <c r="Z123966" s="190"/>
      <c r="AA123966" s="190"/>
    </row>
    <row r="123967" spans="26:27">
      <c r="Z123967" s="190"/>
      <c r="AA123967" s="190"/>
    </row>
    <row r="123968" spans="26:27">
      <c r="Z123968" s="190"/>
      <c r="AA123968" s="190"/>
    </row>
    <row r="123969" spans="26:27">
      <c r="Z123969" s="190"/>
      <c r="AA123969" s="190"/>
    </row>
    <row r="123970" spans="26:27">
      <c r="Z123970" s="190"/>
      <c r="AA123970" s="190"/>
    </row>
    <row r="123971" spans="26:27">
      <c r="Z123971" s="190"/>
      <c r="AA123971" s="190"/>
    </row>
    <row r="123972" spans="26:27">
      <c r="Z123972" s="190"/>
      <c r="AA123972" s="190"/>
    </row>
    <row r="123973" spans="26:27">
      <c r="Z123973" s="190"/>
      <c r="AA123973" s="190"/>
    </row>
    <row r="123974" spans="26:27">
      <c r="Z123974" s="190"/>
      <c r="AA123974" s="190"/>
    </row>
    <row r="123975" spans="26:27">
      <c r="Z123975" s="190"/>
      <c r="AA123975" s="190"/>
    </row>
    <row r="123976" spans="26:27">
      <c r="Z123976" s="190"/>
      <c r="AA123976" s="190"/>
    </row>
    <row r="123977" spans="26:27">
      <c r="Z123977" s="190"/>
      <c r="AA123977" s="190"/>
    </row>
    <row r="123978" spans="26:27">
      <c r="Z123978" s="190"/>
      <c r="AA123978" s="190"/>
    </row>
    <row r="123979" spans="26:27">
      <c r="Z123979" s="190"/>
      <c r="AA123979" s="190"/>
    </row>
    <row r="123980" spans="26:27">
      <c r="Z123980" s="190"/>
      <c r="AA123980" s="190"/>
    </row>
    <row r="123981" spans="26:27">
      <c r="Z123981" s="190"/>
      <c r="AA123981" s="190"/>
    </row>
    <row r="123982" spans="26:27">
      <c r="Z123982" s="190"/>
      <c r="AA123982" s="190"/>
    </row>
    <row r="123983" spans="26:27">
      <c r="Z123983" s="190"/>
      <c r="AA123983" s="190"/>
    </row>
    <row r="123984" spans="26:27">
      <c r="Z123984" s="190"/>
      <c r="AA123984" s="190"/>
    </row>
    <row r="123985" spans="26:27">
      <c r="Z123985" s="190"/>
      <c r="AA123985" s="190"/>
    </row>
    <row r="123986" spans="26:27">
      <c r="Z123986" s="190"/>
      <c r="AA123986" s="190"/>
    </row>
    <row r="123987" spans="26:27">
      <c r="Z123987" s="190"/>
      <c r="AA123987" s="190"/>
    </row>
    <row r="123988" spans="26:27">
      <c r="Z123988" s="190"/>
      <c r="AA123988" s="190"/>
    </row>
    <row r="123989" spans="26:27">
      <c r="Z123989" s="190"/>
      <c r="AA123989" s="190"/>
    </row>
    <row r="123990" spans="26:27">
      <c r="Z123990" s="190"/>
      <c r="AA123990" s="190"/>
    </row>
    <row r="123991" spans="26:27">
      <c r="Z123991" s="190"/>
      <c r="AA123991" s="190"/>
    </row>
    <row r="123992" spans="26:27">
      <c r="Z123992" s="190"/>
      <c r="AA123992" s="190"/>
    </row>
    <row r="123993" spans="26:27">
      <c r="Z123993" s="190"/>
      <c r="AA123993" s="190"/>
    </row>
    <row r="123994" spans="26:27">
      <c r="Z123994" s="190"/>
      <c r="AA123994" s="190"/>
    </row>
    <row r="123995" spans="26:27">
      <c r="Z123995" s="190"/>
      <c r="AA123995" s="190"/>
    </row>
    <row r="123996" spans="26:27">
      <c r="Z123996" s="190"/>
      <c r="AA123996" s="190"/>
    </row>
    <row r="123997" spans="26:27">
      <c r="Z123997" s="190"/>
      <c r="AA123997" s="190"/>
    </row>
    <row r="123998" spans="26:27">
      <c r="Z123998" s="190"/>
      <c r="AA123998" s="190"/>
    </row>
    <row r="123999" spans="26:27">
      <c r="Z123999" s="190"/>
      <c r="AA123999" s="190"/>
    </row>
    <row r="124000" spans="26:27">
      <c r="Z124000" s="190"/>
      <c r="AA124000" s="190"/>
    </row>
    <row r="124001" spans="26:27">
      <c r="Z124001" s="190"/>
      <c r="AA124001" s="190"/>
    </row>
    <row r="124002" spans="26:27">
      <c r="Z124002" s="190"/>
      <c r="AA124002" s="190"/>
    </row>
    <row r="124003" spans="26:27">
      <c r="Z124003" s="190"/>
      <c r="AA124003" s="190"/>
    </row>
    <row r="124004" spans="26:27">
      <c r="Z124004" s="190"/>
      <c r="AA124004" s="190"/>
    </row>
    <row r="124005" spans="26:27">
      <c r="Z124005" s="190"/>
      <c r="AA124005" s="190"/>
    </row>
    <row r="124006" spans="26:27">
      <c r="Z124006" s="190"/>
      <c r="AA124006" s="190"/>
    </row>
    <row r="124007" spans="26:27">
      <c r="Z124007" s="190"/>
      <c r="AA124007" s="190"/>
    </row>
    <row r="124008" spans="26:27">
      <c r="Z124008" s="190"/>
      <c r="AA124008" s="190"/>
    </row>
    <row r="124009" spans="26:27">
      <c r="Z124009" s="190"/>
      <c r="AA124009" s="190"/>
    </row>
    <row r="124010" spans="26:27">
      <c r="Z124010" s="190"/>
      <c r="AA124010" s="190"/>
    </row>
    <row r="124011" spans="26:27">
      <c r="Z124011" s="190"/>
      <c r="AA124011" s="190"/>
    </row>
    <row r="124012" spans="26:27">
      <c r="Z124012" s="190"/>
      <c r="AA124012" s="190"/>
    </row>
    <row r="124013" spans="26:27">
      <c r="Z124013" s="190"/>
      <c r="AA124013" s="190"/>
    </row>
    <row r="124014" spans="26:27">
      <c r="Z124014" s="190"/>
      <c r="AA124014" s="190"/>
    </row>
    <row r="124015" spans="26:27">
      <c r="Z124015" s="190"/>
      <c r="AA124015" s="190"/>
    </row>
    <row r="124016" spans="26:27">
      <c r="Z124016" s="190"/>
      <c r="AA124016" s="190"/>
    </row>
    <row r="124017" spans="26:27">
      <c r="Z124017" s="190"/>
      <c r="AA124017" s="190"/>
    </row>
    <row r="124018" spans="26:27">
      <c r="Z124018" s="190"/>
      <c r="AA124018" s="190"/>
    </row>
    <row r="124019" spans="26:27">
      <c r="Z124019" s="190"/>
      <c r="AA124019" s="190"/>
    </row>
    <row r="124020" spans="26:27">
      <c r="Z124020" s="190"/>
      <c r="AA124020" s="190"/>
    </row>
    <row r="124021" spans="26:27">
      <c r="Z124021" s="190"/>
      <c r="AA124021" s="190"/>
    </row>
    <row r="124022" spans="26:27">
      <c r="Z124022" s="190"/>
      <c r="AA124022" s="190"/>
    </row>
    <row r="124023" spans="26:27">
      <c r="Z124023" s="190"/>
      <c r="AA124023" s="190"/>
    </row>
    <row r="124024" spans="26:27">
      <c r="Z124024" s="190"/>
      <c r="AA124024" s="190"/>
    </row>
    <row r="124025" spans="26:27">
      <c r="Z124025" s="190"/>
      <c r="AA124025" s="190"/>
    </row>
    <row r="124026" spans="26:27">
      <c r="Z124026" s="190"/>
      <c r="AA124026" s="190"/>
    </row>
    <row r="124027" spans="26:27">
      <c r="Z124027" s="190"/>
      <c r="AA124027" s="190"/>
    </row>
    <row r="124028" spans="26:27">
      <c r="Z124028" s="190"/>
      <c r="AA124028" s="190"/>
    </row>
    <row r="124029" spans="26:27">
      <c r="Z124029" s="190"/>
      <c r="AA124029" s="190"/>
    </row>
    <row r="124030" spans="26:27">
      <c r="Z124030" s="190"/>
      <c r="AA124030" s="190"/>
    </row>
    <row r="124031" spans="26:27">
      <c r="Z124031" s="190"/>
      <c r="AA124031" s="190"/>
    </row>
    <row r="124032" spans="26:27">
      <c r="Z124032" s="190"/>
      <c r="AA124032" s="190"/>
    </row>
    <row r="124033" spans="26:27">
      <c r="Z124033" s="190"/>
      <c r="AA124033" s="190"/>
    </row>
    <row r="124034" spans="26:27">
      <c r="Z124034" s="190"/>
      <c r="AA124034" s="190"/>
    </row>
    <row r="124035" spans="26:27">
      <c r="Z124035" s="190"/>
      <c r="AA124035" s="190"/>
    </row>
    <row r="124036" spans="26:27">
      <c r="Z124036" s="190"/>
      <c r="AA124036" s="190"/>
    </row>
    <row r="124037" spans="26:27">
      <c r="Z124037" s="190"/>
      <c r="AA124037" s="190"/>
    </row>
    <row r="124038" spans="26:27">
      <c r="Z124038" s="190"/>
      <c r="AA124038" s="190"/>
    </row>
    <row r="124039" spans="26:27">
      <c r="Z124039" s="190"/>
      <c r="AA124039" s="190"/>
    </row>
    <row r="124040" spans="26:27">
      <c r="Z124040" s="190"/>
      <c r="AA124040" s="190"/>
    </row>
    <row r="124041" spans="26:27">
      <c r="Z124041" s="190"/>
      <c r="AA124041" s="190"/>
    </row>
    <row r="124042" spans="26:27">
      <c r="Z124042" s="190"/>
      <c r="AA124042" s="190"/>
    </row>
    <row r="124043" spans="26:27">
      <c r="Z124043" s="190"/>
      <c r="AA124043" s="190"/>
    </row>
    <row r="124044" spans="26:27">
      <c r="Z124044" s="190"/>
      <c r="AA124044" s="190"/>
    </row>
    <row r="124045" spans="26:27">
      <c r="Z124045" s="190"/>
      <c r="AA124045" s="190"/>
    </row>
    <row r="124046" spans="26:27">
      <c r="Z124046" s="190"/>
      <c r="AA124046" s="190"/>
    </row>
    <row r="124047" spans="26:27">
      <c r="Z124047" s="190"/>
      <c r="AA124047" s="190"/>
    </row>
    <row r="124048" spans="26:27">
      <c r="Z124048" s="190"/>
      <c r="AA124048" s="190"/>
    </row>
    <row r="124049" spans="26:27">
      <c r="Z124049" s="190"/>
      <c r="AA124049" s="190"/>
    </row>
    <row r="124050" spans="26:27">
      <c r="Z124050" s="190"/>
      <c r="AA124050" s="190"/>
    </row>
    <row r="124051" spans="26:27">
      <c r="Z124051" s="190"/>
      <c r="AA124051" s="190"/>
    </row>
    <row r="124052" spans="26:27">
      <c r="Z124052" s="190"/>
      <c r="AA124052" s="190"/>
    </row>
    <row r="124053" spans="26:27">
      <c r="Z124053" s="190"/>
      <c r="AA124053" s="190"/>
    </row>
    <row r="124054" spans="26:27">
      <c r="Z124054" s="190"/>
      <c r="AA124054" s="190"/>
    </row>
    <row r="124055" spans="26:27">
      <c r="Z124055" s="190"/>
      <c r="AA124055" s="190"/>
    </row>
    <row r="124056" spans="26:27">
      <c r="Z124056" s="190"/>
      <c r="AA124056" s="190"/>
    </row>
    <row r="124057" spans="26:27">
      <c r="Z124057" s="190"/>
      <c r="AA124057" s="190"/>
    </row>
    <row r="124058" spans="26:27">
      <c r="Z124058" s="190"/>
      <c r="AA124058" s="190"/>
    </row>
    <row r="124059" spans="26:27">
      <c r="Z124059" s="190"/>
      <c r="AA124059" s="190"/>
    </row>
    <row r="124060" spans="26:27">
      <c r="Z124060" s="190"/>
      <c r="AA124060" s="190"/>
    </row>
    <row r="124061" spans="26:27">
      <c r="Z124061" s="190"/>
      <c r="AA124061" s="190"/>
    </row>
    <row r="124062" spans="26:27">
      <c r="Z124062" s="190"/>
      <c r="AA124062" s="190"/>
    </row>
    <row r="124063" spans="26:27">
      <c r="Z124063" s="190"/>
      <c r="AA124063" s="190"/>
    </row>
    <row r="124064" spans="26:27">
      <c r="Z124064" s="190"/>
      <c r="AA124064" s="190"/>
    </row>
    <row r="124065" spans="26:27">
      <c r="Z124065" s="190"/>
      <c r="AA124065" s="190"/>
    </row>
    <row r="124066" spans="26:27">
      <c r="Z124066" s="190"/>
      <c r="AA124066" s="190"/>
    </row>
    <row r="124067" spans="26:27">
      <c r="Z124067" s="190"/>
      <c r="AA124067" s="190"/>
    </row>
    <row r="124068" spans="26:27">
      <c r="Z124068" s="190"/>
      <c r="AA124068" s="190"/>
    </row>
    <row r="124069" spans="26:27">
      <c r="Z124069" s="190"/>
      <c r="AA124069" s="190"/>
    </row>
    <row r="124070" spans="26:27">
      <c r="Z124070" s="190"/>
      <c r="AA124070" s="190"/>
    </row>
    <row r="124071" spans="26:27">
      <c r="Z124071" s="190"/>
      <c r="AA124071" s="190"/>
    </row>
    <row r="124072" spans="26:27">
      <c r="Z124072" s="190"/>
      <c r="AA124072" s="190"/>
    </row>
    <row r="124073" spans="26:27">
      <c r="Z124073" s="190"/>
      <c r="AA124073" s="190"/>
    </row>
    <row r="124074" spans="26:27">
      <c r="Z124074" s="190"/>
      <c r="AA124074" s="190"/>
    </row>
    <row r="124075" spans="26:27">
      <c r="Z124075" s="190"/>
      <c r="AA124075" s="190"/>
    </row>
    <row r="124076" spans="26:27">
      <c r="Z124076" s="190"/>
      <c r="AA124076" s="190"/>
    </row>
    <row r="124077" spans="26:27">
      <c r="Z124077" s="190"/>
      <c r="AA124077" s="190"/>
    </row>
    <row r="124078" spans="26:27">
      <c r="Z124078" s="190"/>
      <c r="AA124078" s="190"/>
    </row>
    <row r="124079" spans="26:27">
      <c r="Z124079" s="190"/>
      <c r="AA124079" s="190"/>
    </row>
    <row r="124080" spans="26:27">
      <c r="Z124080" s="190"/>
      <c r="AA124080" s="190"/>
    </row>
    <row r="124081" spans="26:27">
      <c r="Z124081" s="190"/>
      <c r="AA124081" s="190"/>
    </row>
    <row r="124082" spans="26:27">
      <c r="Z124082" s="190"/>
      <c r="AA124082" s="190"/>
    </row>
    <row r="124083" spans="26:27">
      <c r="Z124083" s="190"/>
      <c r="AA124083" s="190"/>
    </row>
    <row r="124084" spans="26:27">
      <c r="Z124084" s="190"/>
      <c r="AA124084" s="190"/>
    </row>
    <row r="124085" spans="26:27">
      <c r="Z124085" s="190"/>
      <c r="AA124085" s="190"/>
    </row>
    <row r="124086" spans="26:27">
      <c r="Z124086" s="190"/>
      <c r="AA124086" s="190"/>
    </row>
    <row r="124087" spans="26:27">
      <c r="Z124087" s="190"/>
      <c r="AA124087" s="190"/>
    </row>
    <row r="124088" spans="26:27">
      <c r="Z124088" s="190"/>
      <c r="AA124088" s="190"/>
    </row>
    <row r="124089" spans="26:27">
      <c r="Z124089" s="190"/>
      <c r="AA124089" s="190"/>
    </row>
    <row r="124090" spans="26:27">
      <c r="Z124090" s="190"/>
      <c r="AA124090" s="190"/>
    </row>
    <row r="124091" spans="26:27">
      <c r="Z124091" s="190"/>
      <c r="AA124091" s="190"/>
    </row>
    <row r="124092" spans="26:27">
      <c r="Z124092" s="190"/>
      <c r="AA124092" s="190"/>
    </row>
    <row r="124093" spans="26:27">
      <c r="Z124093" s="190"/>
      <c r="AA124093" s="190"/>
    </row>
    <row r="124094" spans="26:27">
      <c r="Z124094" s="190"/>
      <c r="AA124094" s="190"/>
    </row>
    <row r="124095" spans="26:27">
      <c r="Z124095" s="190"/>
      <c r="AA124095" s="190"/>
    </row>
    <row r="124096" spans="26:27">
      <c r="Z124096" s="190"/>
      <c r="AA124096" s="190"/>
    </row>
    <row r="124097" spans="26:27">
      <c r="Z124097" s="190"/>
      <c r="AA124097" s="190"/>
    </row>
    <row r="124098" spans="26:27">
      <c r="Z124098" s="190"/>
      <c r="AA124098" s="190"/>
    </row>
    <row r="124099" spans="26:27">
      <c r="Z124099" s="190"/>
      <c r="AA124099" s="190"/>
    </row>
    <row r="124100" spans="26:27">
      <c r="Z124100" s="190"/>
      <c r="AA124100" s="190"/>
    </row>
    <row r="124101" spans="26:27">
      <c r="Z124101" s="190"/>
      <c r="AA124101" s="190"/>
    </row>
    <row r="124102" spans="26:27">
      <c r="Z124102" s="190"/>
      <c r="AA124102" s="190"/>
    </row>
    <row r="124103" spans="26:27">
      <c r="Z124103" s="190"/>
      <c r="AA124103" s="190"/>
    </row>
    <row r="124104" spans="26:27">
      <c r="Z124104" s="190"/>
      <c r="AA124104" s="190"/>
    </row>
    <row r="124105" spans="26:27">
      <c r="Z124105" s="190"/>
      <c r="AA124105" s="190"/>
    </row>
    <row r="124106" spans="26:27">
      <c r="Z124106" s="190"/>
      <c r="AA124106" s="190"/>
    </row>
    <row r="124107" spans="26:27">
      <c r="Z124107" s="190"/>
      <c r="AA124107" s="190"/>
    </row>
    <row r="124108" spans="26:27">
      <c r="Z124108" s="190"/>
      <c r="AA124108" s="190"/>
    </row>
    <row r="124109" spans="26:27">
      <c r="Z124109" s="190"/>
      <c r="AA124109" s="190"/>
    </row>
    <row r="124110" spans="26:27">
      <c r="Z124110" s="190"/>
      <c r="AA124110" s="190"/>
    </row>
    <row r="124111" spans="26:27">
      <c r="Z124111" s="190"/>
      <c r="AA124111" s="190"/>
    </row>
    <row r="124112" spans="26:27">
      <c r="Z124112" s="190"/>
      <c r="AA124112" s="190"/>
    </row>
    <row r="124113" spans="26:27">
      <c r="Z124113" s="190"/>
      <c r="AA124113" s="190"/>
    </row>
    <row r="124114" spans="26:27">
      <c r="Z124114" s="190"/>
      <c r="AA124114" s="190"/>
    </row>
    <row r="124115" spans="26:27">
      <c r="Z124115" s="190"/>
      <c r="AA124115" s="190"/>
    </row>
    <row r="124116" spans="26:27">
      <c r="Z124116" s="190"/>
      <c r="AA124116" s="190"/>
    </row>
    <row r="124117" spans="26:27">
      <c r="Z124117" s="190"/>
      <c r="AA124117" s="190"/>
    </row>
    <row r="124118" spans="26:27">
      <c r="Z124118" s="190"/>
      <c r="AA124118" s="190"/>
    </row>
    <row r="124119" spans="26:27">
      <c r="Z124119" s="190"/>
      <c r="AA124119" s="190"/>
    </row>
    <row r="124120" spans="26:27">
      <c r="Z124120" s="190"/>
      <c r="AA124120" s="190"/>
    </row>
    <row r="124121" spans="26:27">
      <c r="Z124121" s="190"/>
      <c r="AA124121" s="190"/>
    </row>
    <row r="124122" spans="26:27">
      <c r="Z124122" s="190"/>
      <c r="AA124122" s="190"/>
    </row>
    <row r="124123" spans="26:27">
      <c r="Z124123" s="190"/>
      <c r="AA124123" s="190"/>
    </row>
    <row r="124124" spans="26:27">
      <c r="Z124124" s="190"/>
      <c r="AA124124" s="190"/>
    </row>
    <row r="124125" spans="26:27">
      <c r="Z124125" s="190"/>
      <c r="AA124125" s="190"/>
    </row>
    <row r="124126" spans="26:27">
      <c r="Z124126" s="190"/>
      <c r="AA124126" s="190"/>
    </row>
    <row r="124127" spans="26:27">
      <c r="Z124127" s="190"/>
      <c r="AA124127" s="190"/>
    </row>
    <row r="124128" spans="26:27">
      <c r="Z124128" s="190"/>
      <c r="AA124128" s="190"/>
    </row>
    <row r="124129" spans="26:27">
      <c r="Z124129" s="190"/>
      <c r="AA124129" s="190"/>
    </row>
    <row r="124130" spans="26:27">
      <c r="Z124130" s="190"/>
      <c r="AA124130" s="190"/>
    </row>
    <row r="124131" spans="26:27">
      <c r="Z124131" s="190"/>
      <c r="AA124131" s="190"/>
    </row>
    <row r="124132" spans="26:27">
      <c r="Z124132" s="190"/>
      <c r="AA124132" s="190"/>
    </row>
    <row r="124133" spans="26:27">
      <c r="Z124133" s="190"/>
      <c r="AA124133" s="190"/>
    </row>
    <row r="124134" spans="26:27">
      <c r="Z124134" s="190"/>
      <c r="AA124134" s="190"/>
    </row>
    <row r="124135" spans="26:27">
      <c r="Z124135" s="190"/>
      <c r="AA124135" s="190"/>
    </row>
    <row r="124136" spans="26:27">
      <c r="Z124136" s="190"/>
      <c r="AA124136" s="190"/>
    </row>
    <row r="124137" spans="26:27">
      <c r="Z124137" s="190"/>
      <c r="AA124137" s="190"/>
    </row>
    <row r="124138" spans="26:27">
      <c r="Z124138" s="190"/>
      <c r="AA124138" s="190"/>
    </row>
    <row r="124139" spans="26:27">
      <c r="Z124139" s="190"/>
      <c r="AA124139" s="190"/>
    </row>
    <row r="124140" spans="26:27">
      <c r="Z124140" s="190"/>
      <c r="AA124140" s="190"/>
    </row>
    <row r="124141" spans="26:27">
      <c r="Z124141" s="190"/>
      <c r="AA124141" s="190"/>
    </row>
    <row r="124142" spans="26:27">
      <c r="Z124142" s="190"/>
      <c r="AA124142" s="190"/>
    </row>
    <row r="124143" spans="26:27">
      <c r="Z124143" s="190"/>
      <c r="AA124143" s="190"/>
    </row>
    <row r="124144" spans="26:27">
      <c r="Z124144" s="190"/>
      <c r="AA124144" s="190"/>
    </row>
    <row r="124145" spans="26:27">
      <c r="Z124145" s="190"/>
      <c r="AA124145" s="190"/>
    </row>
    <row r="124146" spans="26:27">
      <c r="Z124146" s="190"/>
      <c r="AA124146" s="190"/>
    </row>
    <row r="124147" spans="26:27">
      <c r="Z124147" s="190"/>
      <c r="AA124147" s="190"/>
    </row>
    <row r="124148" spans="26:27">
      <c r="Z124148" s="190"/>
      <c r="AA124148" s="190"/>
    </row>
    <row r="124149" spans="26:27">
      <c r="Z124149" s="190"/>
      <c r="AA124149" s="190"/>
    </row>
    <row r="124150" spans="26:27">
      <c r="Z124150" s="190"/>
      <c r="AA124150" s="190"/>
    </row>
    <row r="124151" spans="26:27">
      <c r="Z124151" s="190"/>
      <c r="AA124151" s="190"/>
    </row>
    <row r="124152" spans="26:27">
      <c r="Z124152" s="190"/>
      <c r="AA124152" s="190"/>
    </row>
    <row r="124153" spans="26:27">
      <c r="Z124153" s="190"/>
      <c r="AA124153" s="190"/>
    </row>
    <row r="124154" spans="26:27">
      <c r="Z124154" s="190"/>
      <c r="AA124154" s="190"/>
    </row>
    <row r="124155" spans="26:27">
      <c r="Z124155" s="190"/>
      <c r="AA124155" s="190"/>
    </row>
    <row r="124156" spans="26:27">
      <c r="Z124156" s="190"/>
      <c r="AA124156" s="190"/>
    </row>
    <row r="124157" spans="26:27">
      <c r="Z124157" s="190"/>
      <c r="AA124157" s="190"/>
    </row>
    <row r="124158" spans="26:27">
      <c r="Z124158" s="190"/>
      <c r="AA124158" s="190"/>
    </row>
    <row r="124159" spans="26:27">
      <c r="Z124159" s="190"/>
      <c r="AA124159" s="190"/>
    </row>
    <row r="124160" spans="26:27">
      <c r="Z124160" s="190"/>
      <c r="AA124160" s="190"/>
    </row>
    <row r="124161" spans="26:27">
      <c r="Z124161" s="190"/>
      <c r="AA124161" s="190"/>
    </row>
    <row r="124162" spans="26:27">
      <c r="Z124162" s="190"/>
      <c r="AA124162" s="190"/>
    </row>
    <row r="124163" spans="26:27">
      <c r="Z124163" s="190"/>
      <c r="AA124163" s="190"/>
    </row>
    <row r="124164" spans="26:27">
      <c r="Z124164" s="190"/>
      <c r="AA124164" s="190"/>
    </row>
    <row r="124165" spans="26:27">
      <c r="Z124165" s="190"/>
      <c r="AA124165" s="190"/>
    </row>
    <row r="124166" spans="26:27">
      <c r="Z124166" s="190"/>
      <c r="AA124166" s="190"/>
    </row>
    <row r="124167" spans="26:27">
      <c r="Z124167" s="190"/>
      <c r="AA124167" s="190"/>
    </row>
    <row r="124168" spans="26:27">
      <c r="Z124168" s="190"/>
      <c r="AA124168" s="190"/>
    </row>
    <row r="124169" spans="26:27">
      <c r="Z124169" s="190"/>
      <c r="AA124169" s="190"/>
    </row>
    <row r="124170" spans="26:27">
      <c r="Z124170" s="190"/>
      <c r="AA124170" s="190"/>
    </row>
    <row r="124171" spans="26:27">
      <c r="Z124171" s="190"/>
      <c r="AA124171" s="190"/>
    </row>
    <row r="124172" spans="26:27">
      <c r="Z124172" s="190"/>
      <c r="AA124172" s="190"/>
    </row>
    <row r="124173" spans="26:27">
      <c r="Z124173" s="190"/>
      <c r="AA124173" s="190"/>
    </row>
    <row r="124174" spans="26:27">
      <c r="Z124174" s="190"/>
      <c r="AA124174" s="190"/>
    </row>
    <row r="124175" spans="26:27">
      <c r="Z124175" s="190"/>
      <c r="AA124175" s="190"/>
    </row>
    <row r="124176" spans="26:27">
      <c r="Z124176" s="190"/>
      <c r="AA124176" s="190"/>
    </row>
    <row r="124177" spans="26:27">
      <c r="Z124177" s="190"/>
      <c r="AA124177" s="190"/>
    </row>
    <row r="124178" spans="26:27">
      <c r="Z124178" s="190"/>
      <c r="AA124178" s="190"/>
    </row>
    <row r="124179" spans="26:27">
      <c r="Z124179" s="190"/>
      <c r="AA124179" s="190"/>
    </row>
    <row r="124180" spans="26:27">
      <c r="Z124180" s="190"/>
      <c r="AA124180" s="190"/>
    </row>
    <row r="124181" spans="26:27">
      <c r="Z124181" s="190"/>
      <c r="AA124181" s="190"/>
    </row>
    <row r="124182" spans="26:27">
      <c r="Z124182" s="190"/>
      <c r="AA124182" s="190"/>
    </row>
    <row r="124183" spans="26:27">
      <c r="Z124183" s="190"/>
      <c r="AA124183" s="190"/>
    </row>
    <row r="124184" spans="26:27">
      <c r="Z124184" s="190"/>
      <c r="AA124184" s="190"/>
    </row>
    <row r="124185" spans="26:27">
      <c r="Z124185" s="190"/>
      <c r="AA124185" s="190"/>
    </row>
    <row r="124186" spans="26:27">
      <c r="Z124186" s="190"/>
      <c r="AA124186" s="190"/>
    </row>
    <row r="124187" spans="26:27">
      <c r="Z124187" s="190"/>
      <c r="AA124187" s="190"/>
    </row>
    <row r="124188" spans="26:27">
      <c r="Z124188" s="190"/>
      <c r="AA124188" s="190"/>
    </row>
    <row r="124189" spans="26:27">
      <c r="Z124189" s="190"/>
      <c r="AA124189" s="190"/>
    </row>
    <row r="124190" spans="26:27">
      <c r="Z124190" s="190"/>
      <c r="AA124190" s="190"/>
    </row>
    <row r="124191" spans="26:27">
      <c r="Z124191" s="190"/>
      <c r="AA124191" s="190"/>
    </row>
    <row r="124192" spans="26:27">
      <c r="Z124192" s="190"/>
      <c r="AA124192" s="190"/>
    </row>
    <row r="124193" spans="26:27">
      <c r="Z124193" s="190"/>
      <c r="AA124193" s="190"/>
    </row>
    <row r="124194" spans="26:27">
      <c r="Z124194" s="190"/>
      <c r="AA124194" s="190"/>
    </row>
    <row r="124195" spans="26:27">
      <c r="Z124195" s="190"/>
      <c r="AA124195" s="190"/>
    </row>
    <row r="124196" spans="26:27">
      <c r="Z124196" s="190"/>
      <c r="AA124196" s="190"/>
    </row>
    <row r="124197" spans="26:27">
      <c r="Z124197" s="190"/>
      <c r="AA124197" s="190"/>
    </row>
    <row r="124198" spans="26:27">
      <c r="Z124198" s="190"/>
      <c r="AA124198" s="190"/>
    </row>
    <row r="124199" spans="26:27">
      <c r="Z124199" s="190"/>
      <c r="AA124199" s="190"/>
    </row>
    <row r="124200" spans="26:27">
      <c r="Z124200" s="190"/>
      <c r="AA124200" s="190"/>
    </row>
    <row r="124201" spans="26:27">
      <c r="Z124201" s="190"/>
      <c r="AA124201" s="190"/>
    </row>
    <row r="124202" spans="26:27">
      <c r="Z124202" s="190"/>
      <c r="AA124202" s="190"/>
    </row>
    <row r="124203" spans="26:27">
      <c r="Z124203" s="190"/>
      <c r="AA124203" s="190"/>
    </row>
    <row r="124204" spans="26:27">
      <c r="Z124204" s="190"/>
      <c r="AA124204" s="190"/>
    </row>
    <row r="124205" spans="26:27">
      <c r="Z124205" s="190"/>
      <c r="AA124205" s="190"/>
    </row>
    <row r="124206" spans="26:27">
      <c r="Z124206" s="190"/>
      <c r="AA124206" s="190"/>
    </row>
    <row r="124207" spans="26:27">
      <c r="Z124207" s="190"/>
      <c r="AA124207" s="190"/>
    </row>
    <row r="124208" spans="26:27">
      <c r="Z124208" s="190"/>
      <c r="AA124208" s="190"/>
    </row>
    <row r="124209" spans="26:27">
      <c r="Z124209" s="190"/>
      <c r="AA124209" s="190"/>
    </row>
    <row r="124210" spans="26:27">
      <c r="Z124210" s="190"/>
      <c r="AA124210" s="190"/>
    </row>
    <row r="124211" spans="26:27">
      <c r="Z124211" s="190"/>
      <c r="AA124211" s="190"/>
    </row>
    <row r="124212" spans="26:27">
      <c r="Z124212" s="190"/>
      <c r="AA124212" s="190"/>
    </row>
    <row r="124213" spans="26:27">
      <c r="Z124213" s="190"/>
      <c r="AA124213" s="190"/>
    </row>
    <row r="124214" spans="26:27">
      <c r="Z124214" s="190"/>
      <c r="AA124214" s="190"/>
    </row>
    <row r="124215" spans="26:27">
      <c r="Z124215" s="190"/>
      <c r="AA124215" s="190"/>
    </row>
    <row r="124216" spans="26:27">
      <c r="Z124216" s="190"/>
      <c r="AA124216" s="190"/>
    </row>
    <row r="124217" spans="26:27">
      <c r="Z124217" s="190"/>
      <c r="AA124217" s="190"/>
    </row>
    <row r="124218" spans="26:27">
      <c r="Z124218" s="190"/>
      <c r="AA124218" s="190"/>
    </row>
    <row r="124219" spans="26:27">
      <c r="Z124219" s="190"/>
      <c r="AA124219" s="190"/>
    </row>
    <row r="124220" spans="26:27">
      <c r="Z124220" s="190"/>
      <c r="AA124220" s="190"/>
    </row>
    <row r="124221" spans="26:27">
      <c r="Z124221" s="190"/>
      <c r="AA124221" s="190"/>
    </row>
    <row r="124222" spans="26:27">
      <c r="Z124222" s="190"/>
      <c r="AA124222" s="190"/>
    </row>
    <row r="124223" spans="26:27">
      <c r="Z124223" s="190"/>
      <c r="AA124223" s="190"/>
    </row>
    <row r="124224" spans="26:27">
      <c r="Z124224" s="190"/>
      <c r="AA124224" s="190"/>
    </row>
    <row r="124225" spans="26:27">
      <c r="Z124225" s="190"/>
      <c r="AA124225" s="190"/>
    </row>
    <row r="124226" spans="26:27">
      <c r="Z124226" s="190"/>
      <c r="AA124226" s="190"/>
    </row>
    <row r="124227" spans="26:27">
      <c r="Z124227" s="190"/>
      <c r="AA124227" s="190"/>
    </row>
    <row r="124228" spans="26:27">
      <c r="Z124228" s="190"/>
      <c r="AA124228" s="190"/>
    </row>
    <row r="124229" spans="26:27">
      <c r="Z124229" s="190"/>
      <c r="AA124229" s="190"/>
    </row>
    <row r="124230" spans="26:27">
      <c r="Z124230" s="190"/>
      <c r="AA124230" s="190"/>
    </row>
    <row r="124231" spans="26:27">
      <c r="Z124231" s="190"/>
      <c r="AA124231" s="190"/>
    </row>
    <row r="124232" spans="26:27">
      <c r="Z124232" s="190"/>
      <c r="AA124232" s="190"/>
    </row>
    <row r="124233" spans="26:27">
      <c r="Z124233" s="190"/>
      <c r="AA124233" s="190"/>
    </row>
    <row r="124234" spans="26:27">
      <c r="Z124234" s="190"/>
      <c r="AA124234" s="190"/>
    </row>
    <row r="124235" spans="26:27">
      <c r="Z124235" s="190"/>
      <c r="AA124235" s="190"/>
    </row>
    <row r="124236" spans="26:27">
      <c r="Z124236" s="190"/>
      <c r="AA124236" s="190"/>
    </row>
    <row r="124237" spans="26:27">
      <c r="Z124237" s="190"/>
      <c r="AA124237" s="190"/>
    </row>
    <row r="124238" spans="26:27">
      <c r="Z124238" s="190"/>
      <c r="AA124238" s="190"/>
    </row>
    <row r="124239" spans="26:27">
      <c r="Z124239" s="190"/>
      <c r="AA124239" s="190"/>
    </row>
    <row r="124240" spans="26:27">
      <c r="Z124240" s="190"/>
      <c r="AA124240" s="190"/>
    </row>
    <row r="124241" spans="26:27">
      <c r="Z124241" s="190"/>
      <c r="AA124241" s="190"/>
    </row>
    <row r="124242" spans="26:27">
      <c r="Z124242" s="190"/>
      <c r="AA124242" s="190"/>
    </row>
    <row r="124243" spans="26:27">
      <c r="Z124243" s="190"/>
      <c r="AA124243" s="190"/>
    </row>
    <row r="124244" spans="26:27">
      <c r="Z124244" s="190"/>
      <c r="AA124244" s="190"/>
    </row>
    <row r="124245" spans="26:27">
      <c r="Z124245" s="190"/>
      <c r="AA124245" s="190"/>
    </row>
    <row r="124246" spans="26:27">
      <c r="Z124246" s="190"/>
      <c r="AA124246" s="190"/>
    </row>
    <row r="124247" spans="26:27">
      <c r="Z124247" s="190"/>
      <c r="AA124247" s="190"/>
    </row>
    <row r="124248" spans="26:27">
      <c r="Z124248" s="190"/>
      <c r="AA124248" s="190"/>
    </row>
    <row r="124249" spans="26:27">
      <c r="Z124249" s="190"/>
      <c r="AA124249" s="190"/>
    </row>
    <row r="124250" spans="26:27">
      <c r="Z124250" s="190"/>
      <c r="AA124250" s="190"/>
    </row>
    <row r="124251" spans="26:27">
      <c r="Z124251" s="190"/>
      <c r="AA124251" s="190"/>
    </row>
    <row r="124252" spans="26:27">
      <c r="Z124252" s="190"/>
      <c r="AA124252" s="190"/>
    </row>
    <row r="124253" spans="26:27">
      <c r="Z124253" s="190"/>
      <c r="AA124253" s="190"/>
    </row>
    <row r="124254" spans="26:27">
      <c r="Z124254" s="190"/>
      <c r="AA124254" s="190"/>
    </row>
    <row r="124255" spans="26:27">
      <c r="Z124255" s="190"/>
      <c r="AA124255" s="190"/>
    </row>
    <row r="124256" spans="26:27">
      <c r="Z124256" s="190"/>
      <c r="AA124256" s="190"/>
    </row>
    <row r="124257" spans="26:27">
      <c r="Z124257" s="190"/>
      <c r="AA124257" s="190"/>
    </row>
    <row r="124258" spans="26:27">
      <c r="Z124258" s="190"/>
      <c r="AA124258" s="190"/>
    </row>
    <row r="124259" spans="26:27">
      <c r="Z124259" s="190"/>
      <c r="AA124259" s="190"/>
    </row>
    <row r="124260" spans="26:27">
      <c r="Z124260" s="190"/>
      <c r="AA124260" s="190"/>
    </row>
    <row r="124261" spans="26:27">
      <c r="Z124261" s="190"/>
      <c r="AA124261" s="190"/>
    </row>
    <row r="124262" spans="26:27">
      <c r="Z124262" s="190"/>
      <c r="AA124262" s="190"/>
    </row>
    <row r="124263" spans="26:27">
      <c r="Z124263" s="190"/>
      <c r="AA124263" s="190"/>
    </row>
    <row r="124264" spans="26:27">
      <c r="Z124264" s="190"/>
      <c r="AA124264" s="190"/>
    </row>
    <row r="124265" spans="26:27">
      <c r="Z124265" s="190"/>
      <c r="AA124265" s="190"/>
    </row>
    <row r="124266" spans="26:27">
      <c r="Z124266" s="190"/>
      <c r="AA124266" s="190"/>
    </row>
    <row r="124267" spans="26:27">
      <c r="Z124267" s="190"/>
      <c r="AA124267" s="190"/>
    </row>
    <row r="124268" spans="26:27">
      <c r="Z124268" s="190"/>
      <c r="AA124268" s="190"/>
    </row>
    <row r="124269" spans="26:27">
      <c r="Z124269" s="190"/>
      <c r="AA124269" s="190"/>
    </row>
    <row r="124270" spans="26:27">
      <c r="Z124270" s="190"/>
      <c r="AA124270" s="190"/>
    </row>
    <row r="124271" spans="26:27">
      <c r="Z124271" s="190"/>
      <c r="AA124271" s="190"/>
    </row>
    <row r="124272" spans="26:27">
      <c r="Z124272" s="190"/>
      <c r="AA124272" s="190"/>
    </row>
    <row r="124273" spans="26:27">
      <c r="Z124273" s="190"/>
      <c r="AA124273" s="190"/>
    </row>
    <row r="124274" spans="26:27">
      <c r="Z124274" s="190"/>
      <c r="AA124274" s="190"/>
    </row>
    <row r="124275" spans="26:27">
      <c r="Z124275" s="190"/>
      <c r="AA124275" s="190"/>
    </row>
    <row r="124276" spans="26:27">
      <c r="Z124276" s="190"/>
      <c r="AA124276" s="190"/>
    </row>
    <row r="124277" spans="26:27">
      <c r="Z124277" s="190"/>
      <c r="AA124277" s="190"/>
    </row>
    <row r="124278" spans="26:27">
      <c r="Z124278" s="190"/>
      <c r="AA124278" s="190"/>
    </row>
    <row r="124279" spans="26:27">
      <c r="Z124279" s="190"/>
      <c r="AA124279" s="190"/>
    </row>
    <row r="124280" spans="26:27">
      <c r="Z124280" s="190"/>
      <c r="AA124280" s="190"/>
    </row>
    <row r="124281" spans="26:27">
      <c r="Z124281" s="190"/>
      <c r="AA124281" s="190"/>
    </row>
    <row r="124282" spans="26:27">
      <c r="Z124282" s="190"/>
      <c r="AA124282" s="190"/>
    </row>
    <row r="124283" spans="26:27">
      <c r="Z124283" s="190"/>
      <c r="AA124283" s="190"/>
    </row>
    <row r="124284" spans="26:27">
      <c r="Z124284" s="190"/>
      <c r="AA124284" s="190"/>
    </row>
    <row r="124285" spans="26:27">
      <c r="Z124285" s="190"/>
      <c r="AA124285" s="190"/>
    </row>
    <row r="124286" spans="26:27">
      <c r="Z124286" s="190"/>
      <c r="AA124286" s="190"/>
    </row>
    <row r="124287" spans="26:27">
      <c r="Z124287" s="190"/>
      <c r="AA124287" s="190"/>
    </row>
    <row r="124288" spans="26:27">
      <c r="Z124288" s="190"/>
      <c r="AA124288" s="190"/>
    </row>
    <row r="124289" spans="26:27">
      <c r="Z124289" s="190"/>
      <c r="AA124289" s="190"/>
    </row>
    <row r="124290" spans="26:27">
      <c r="Z124290" s="190"/>
      <c r="AA124290" s="190"/>
    </row>
    <row r="124291" spans="26:27">
      <c r="Z124291" s="190"/>
      <c r="AA124291" s="190"/>
    </row>
    <row r="124292" spans="26:27">
      <c r="Z124292" s="190"/>
      <c r="AA124292" s="190"/>
    </row>
    <row r="124293" spans="26:27">
      <c r="Z124293" s="190"/>
      <c r="AA124293" s="190"/>
    </row>
    <row r="124294" spans="26:27">
      <c r="Z124294" s="190"/>
      <c r="AA124294" s="190"/>
    </row>
    <row r="124295" spans="26:27">
      <c r="Z124295" s="190"/>
      <c r="AA124295" s="190"/>
    </row>
    <row r="124296" spans="26:27">
      <c r="Z124296" s="190"/>
      <c r="AA124296" s="190"/>
    </row>
    <row r="124297" spans="26:27">
      <c r="Z124297" s="190"/>
      <c r="AA124297" s="190"/>
    </row>
    <row r="124298" spans="26:27">
      <c r="Z124298" s="190"/>
      <c r="AA124298" s="190"/>
    </row>
    <row r="124299" spans="26:27">
      <c r="Z124299" s="190"/>
      <c r="AA124299" s="190"/>
    </row>
    <row r="124300" spans="26:27">
      <c r="Z124300" s="190"/>
      <c r="AA124300" s="190"/>
    </row>
    <row r="124301" spans="26:27">
      <c r="Z124301" s="190"/>
      <c r="AA124301" s="190"/>
    </row>
    <row r="124302" spans="26:27">
      <c r="Z124302" s="190"/>
      <c r="AA124302" s="190"/>
    </row>
    <row r="124303" spans="26:27">
      <c r="Z124303" s="190"/>
      <c r="AA124303" s="190"/>
    </row>
    <row r="124304" spans="26:27">
      <c r="Z124304" s="190"/>
      <c r="AA124304" s="190"/>
    </row>
    <row r="124305" spans="26:27">
      <c r="Z124305" s="190"/>
      <c r="AA124305" s="190"/>
    </row>
    <row r="124306" spans="26:27">
      <c r="Z124306" s="190"/>
      <c r="AA124306" s="190"/>
    </row>
    <row r="124307" spans="26:27">
      <c r="Z124307" s="190"/>
      <c r="AA124307" s="190"/>
    </row>
    <row r="124308" spans="26:27">
      <c r="Z124308" s="190"/>
      <c r="AA124308" s="190"/>
    </row>
    <row r="124309" spans="26:27">
      <c r="Z124309" s="190"/>
      <c r="AA124309" s="190"/>
    </row>
    <row r="124310" spans="26:27">
      <c r="Z124310" s="190"/>
      <c r="AA124310" s="190"/>
    </row>
    <row r="124311" spans="26:27">
      <c r="Z124311" s="190"/>
      <c r="AA124311" s="190"/>
    </row>
    <row r="124312" spans="26:27">
      <c r="Z124312" s="190"/>
      <c r="AA124312" s="190"/>
    </row>
    <row r="124313" spans="26:27">
      <c r="Z124313" s="190"/>
      <c r="AA124313" s="190"/>
    </row>
    <row r="124314" spans="26:27">
      <c r="Z124314" s="190"/>
      <c r="AA124314" s="190"/>
    </row>
    <row r="124315" spans="26:27">
      <c r="Z124315" s="190"/>
      <c r="AA124315" s="190"/>
    </row>
    <row r="124316" spans="26:27">
      <c r="Z124316" s="190"/>
      <c r="AA124316" s="190"/>
    </row>
    <row r="124317" spans="26:27">
      <c r="Z124317" s="190"/>
      <c r="AA124317" s="190"/>
    </row>
    <row r="124318" spans="26:27">
      <c r="Z124318" s="190"/>
      <c r="AA124318" s="190"/>
    </row>
    <row r="124319" spans="26:27">
      <c r="Z124319" s="190"/>
      <c r="AA124319" s="190"/>
    </row>
    <row r="124320" spans="26:27">
      <c r="Z124320" s="190"/>
      <c r="AA124320" s="190"/>
    </row>
    <row r="124321" spans="26:27">
      <c r="Z124321" s="190"/>
      <c r="AA124321" s="190"/>
    </row>
    <row r="124322" spans="26:27">
      <c r="Z124322" s="190"/>
      <c r="AA124322" s="190"/>
    </row>
    <row r="124323" spans="26:27">
      <c r="Z124323" s="190"/>
      <c r="AA124323" s="190"/>
    </row>
    <row r="124324" spans="26:27">
      <c r="Z124324" s="190"/>
      <c r="AA124324" s="190"/>
    </row>
    <row r="124325" spans="26:27">
      <c r="Z124325" s="190"/>
      <c r="AA124325" s="190"/>
    </row>
    <row r="124326" spans="26:27">
      <c r="Z124326" s="190"/>
      <c r="AA124326" s="190"/>
    </row>
    <row r="124327" spans="26:27">
      <c r="Z124327" s="190"/>
      <c r="AA124327" s="190"/>
    </row>
    <row r="124328" spans="26:27">
      <c r="Z124328" s="190"/>
      <c r="AA124328" s="190"/>
    </row>
    <row r="124329" spans="26:27">
      <c r="Z124329" s="190"/>
      <c r="AA124329" s="190"/>
    </row>
    <row r="124330" spans="26:27">
      <c r="Z124330" s="190"/>
      <c r="AA124330" s="190"/>
    </row>
    <row r="124331" spans="26:27">
      <c r="Z124331" s="190"/>
      <c r="AA124331" s="190"/>
    </row>
    <row r="124332" spans="26:27">
      <c r="Z124332" s="190"/>
      <c r="AA124332" s="190"/>
    </row>
    <row r="124333" spans="26:27">
      <c r="Z124333" s="190"/>
      <c r="AA124333" s="190"/>
    </row>
    <row r="124334" spans="26:27">
      <c r="Z124334" s="190"/>
      <c r="AA124334" s="190"/>
    </row>
    <row r="124335" spans="26:27">
      <c r="Z124335" s="190"/>
      <c r="AA124335" s="190"/>
    </row>
    <row r="124336" spans="26:27">
      <c r="Z124336" s="190"/>
      <c r="AA124336" s="190"/>
    </row>
    <row r="124337" spans="26:27">
      <c r="Z124337" s="190"/>
      <c r="AA124337" s="190"/>
    </row>
    <row r="124338" spans="26:27">
      <c r="Z124338" s="190"/>
      <c r="AA124338" s="190"/>
    </row>
    <row r="124339" spans="26:27">
      <c r="Z124339" s="190"/>
      <c r="AA124339" s="190"/>
    </row>
    <row r="124340" spans="26:27">
      <c r="Z124340" s="190"/>
      <c r="AA124340" s="190"/>
    </row>
    <row r="124341" spans="26:27">
      <c r="Z124341" s="190"/>
      <c r="AA124341" s="190"/>
    </row>
    <row r="124342" spans="26:27">
      <c r="Z124342" s="190"/>
      <c r="AA124342" s="190"/>
    </row>
    <row r="124343" spans="26:27">
      <c r="Z124343" s="190"/>
      <c r="AA124343" s="190"/>
    </row>
    <row r="124344" spans="26:27">
      <c r="Z124344" s="190"/>
      <c r="AA124344" s="190"/>
    </row>
    <row r="124345" spans="26:27">
      <c r="Z124345" s="190"/>
      <c r="AA124345" s="190"/>
    </row>
    <row r="124346" spans="26:27">
      <c r="Z124346" s="190"/>
      <c r="AA124346" s="190"/>
    </row>
    <row r="124347" spans="26:27">
      <c r="Z124347" s="190"/>
      <c r="AA124347" s="190"/>
    </row>
    <row r="124348" spans="26:27">
      <c r="Z124348" s="190"/>
      <c r="AA124348" s="190"/>
    </row>
    <row r="124349" spans="26:27">
      <c r="Z124349" s="190"/>
      <c r="AA124349" s="190"/>
    </row>
    <row r="124350" spans="26:27">
      <c r="Z124350" s="190"/>
      <c r="AA124350" s="190"/>
    </row>
    <row r="124351" spans="26:27">
      <c r="Z124351" s="190"/>
      <c r="AA124351" s="190"/>
    </row>
    <row r="124352" spans="26:27">
      <c r="Z124352" s="190"/>
      <c r="AA124352" s="190"/>
    </row>
    <row r="124353" spans="26:27">
      <c r="Z124353" s="190"/>
      <c r="AA124353" s="190"/>
    </row>
    <row r="124354" spans="26:27">
      <c r="Z124354" s="190"/>
      <c r="AA124354" s="190"/>
    </row>
    <row r="124355" spans="26:27">
      <c r="Z124355" s="190"/>
      <c r="AA124355" s="190"/>
    </row>
    <row r="124356" spans="26:27">
      <c r="Z124356" s="190"/>
      <c r="AA124356" s="190"/>
    </row>
    <row r="124357" spans="26:27">
      <c r="Z124357" s="190"/>
      <c r="AA124357" s="190"/>
    </row>
    <row r="124358" spans="26:27">
      <c r="Z124358" s="190"/>
      <c r="AA124358" s="190"/>
    </row>
    <row r="124359" spans="26:27">
      <c r="Z124359" s="190"/>
      <c r="AA124359" s="190"/>
    </row>
    <row r="124360" spans="26:27">
      <c r="Z124360" s="190"/>
      <c r="AA124360" s="190"/>
    </row>
    <row r="124361" spans="26:27">
      <c r="Z124361" s="190"/>
      <c r="AA124361" s="190"/>
    </row>
    <row r="124362" spans="26:27">
      <c r="Z124362" s="190"/>
      <c r="AA124362" s="190"/>
    </row>
    <row r="124363" spans="26:27">
      <c r="Z124363" s="190"/>
      <c r="AA124363" s="190"/>
    </row>
    <row r="124364" spans="26:27">
      <c r="Z124364" s="190"/>
      <c r="AA124364" s="190"/>
    </row>
    <row r="124365" spans="26:27">
      <c r="Z124365" s="190"/>
      <c r="AA124365" s="190"/>
    </row>
    <row r="124366" spans="26:27">
      <c r="Z124366" s="190"/>
      <c r="AA124366" s="190"/>
    </row>
    <row r="124367" spans="26:27">
      <c r="Z124367" s="190"/>
      <c r="AA124367" s="190"/>
    </row>
    <row r="124368" spans="26:27">
      <c r="Z124368" s="190"/>
      <c r="AA124368" s="190"/>
    </row>
    <row r="124369" spans="26:27">
      <c r="Z124369" s="190"/>
      <c r="AA124369" s="190"/>
    </row>
    <row r="124370" spans="26:27">
      <c r="Z124370" s="190"/>
      <c r="AA124370" s="190"/>
    </row>
    <row r="124371" spans="26:27">
      <c r="Z124371" s="190"/>
      <c r="AA124371" s="190"/>
    </row>
    <row r="124372" spans="26:27">
      <c r="Z124372" s="190"/>
      <c r="AA124372" s="190"/>
    </row>
    <row r="124373" spans="26:27">
      <c r="Z124373" s="190"/>
      <c r="AA124373" s="190"/>
    </row>
    <row r="124374" spans="26:27">
      <c r="Z124374" s="190"/>
      <c r="AA124374" s="190"/>
    </row>
    <row r="124375" spans="26:27">
      <c r="Z124375" s="190"/>
      <c r="AA124375" s="190"/>
    </row>
    <row r="124376" spans="26:27">
      <c r="Z124376" s="190"/>
      <c r="AA124376" s="190"/>
    </row>
    <row r="124377" spans="26:27">
      <c r="Z124377" s="190"/>
      <c r="AA124377" s="190"/>
    </row>
    <row r="124378" spans="26:27">
      <c r="Z124378" s="190"/>
      <c r="AA124378" s="190"/>
    </row>
    <row r="124379" spans="26:27">
      <c r="Z124379" s="190"/>
      <c r="AA124379" s="190"/>
    </row>
    <row r="124380" spans="26:27">
      <c r="Z124380" s="190"/>
      <c r="AA124380" s="190"/>
    </row>
    <row r="124381" spans="26:27">
      <c r="Z124381" s="190"/>
      <c r="AA124381" s="190"/>
    </row>
    <row r="124382" spans="26:27">
      <c r="Z124382" s="190"/>
      <c r="AA124382" s="190"/>
    </row>
    <row r="124383" spans="26:27">
      <c r="Z124383" s="190"/>
      <c r="AA124383" s="190"/>
    </row>
    <row r="124384" spans="26:27">
      <c r="Z124384" s="190"/>
      <c r="AA124384" s="190"/>
    </row>
    <row r="124385" spans="26:27">
      <c r="Z124385" s="190"/>
      <c r="AA124385" s="190"/>
    </row>
    <row r="124386" spans="26:27">
      <c r="Z124386" s="190"/>
      <c r="AA124386" s="190"/>
    </row>
    <row r="124387" spans="26:27">
      <c r="Z124387" s="190"/>
      <c r="AA124387" s="190"/>
    </row>
    <row r="124388" spans="26:27">
      <c r="Z124388" s="190"/>
      <c r="AA124388" s="190"/>
    </row>
    <row r="124389" spans="26:27">
      <c r="Z124389" s="190"/>
      <c r="AA124389" s="190"/>
    </row>
    <row r="124390" spans="26:27">
      <c r="Z124390" s="190"/>
      <c r="AA124390" s="190"/>
    </row>
    <row r="124391" spans="26:27">
      <c r="Z124391" s="190"/>
      <c r="AA124391" s="190"/>
    </row>
    <row r="124392" spans="26:27">
      <c r="Z124392" s="190"/>
      <c r="AA124392" s="190"/>
    </row>
    <row r="124393" spans="26:27">
      <c r="Z124393" s="190"/>
      <c r="AA124393" s="190"/>
    </row>
    <row r="124394" spans="26:27">
      <c r="Z124394" s="190"/>
      <c r="AA124394" s="190"/>
    </row>
    <row r="124395" spans="26:27">
      <c r="Z124395" s="190"/>
      <c r="AA124395" s="190"/>
    </row>
    <row r="124396" spans="26:27">
      <c r="Z124396" s="190"/>
      <c r="AA124396" s="190"/>
    </row>
    <row r="124397" spans="26:27">
      <c r="Z124397" s="190"/>
      <c r="AA124397" s="190"/>
    </row>
    <row r="124398" spans="26:27">
      <c r="Z124398" s="190"/>
      <c r="AA124398" s="190"/>
    </row>
    <row r="124399" spans="26:27">
      <c r="Z124399" s="190"/>
      <c r="AA124399" s="190"/>
    </row>
    <row r="124400" spans="26:27">
      <c r="Z124400" s="190"/>
      <c r="AA124400" s="190"/>
    </row>
    <row r="124401" spans="26:27">
      <c r="Z124401" s="190"/>
      <c r="AA124401" s="190"/>
    </row>
    <row r="124402" spans="26:27">
      <c r="Z124402" s="190"/>
      <c r="AA124402" s="190"/>
    </row>
    <row r="124403" spans="26:27">
      <c r="Z124403" s="190"/>
      <c r="AA124403" s="190"/>
    </row>
    <row r="124404" spans="26:27">
      <c r="Z124404" s="190"/>
      <c r="AA124404" s="190"/>
    </row>
    <row r="124405" spans="26:27">
      <c r="Z124405" s="190"/>
      <c r="AA124405" s="190"/>
    </row>
    <row r="124406" spans="26:27">
      <c r="Z124406" s="190"/>
      <c r="AA124406" s="190"/>
    </row>
    <row r="124407" spans="26:27">
      <c r="Z124407" s="190"/>
      <c r="AA124407" s="190"/>
    </row>
    <row r="124408" spans="26:27">
      <c r="Z124408" s="190"/>
      <c r="AA124408" s="190"/>
    </row>
    <row r="124409" spans="26:27">
      <c r="Z124409" s="190"/>
      <c r="AA124409" s="190"/>
    </row>
    <row r="124410" spans="26:27">
      <c r="Z124410" s="190"/>
      <c r="AA124410" s="190"/>
    </row>
    <row r="124411" spans="26:27">
      <c r="Z124411" s="190"/>
      <c r="AA124411" s="190"/>
    </row>
    <row r="124412" spans="26:27">
      <c r="Z124412" s="190"/>
      <c r="AA124412" s="190"/>
    </row>
    <row r="124413" spans="26:27">
      <c r="Z124413" s="190"/>
      <c r="AA124413" s="190"/>
    </row>
    <row r="124414" spans="26:27">
      <c r="Z124414" s="190"/>
      <c r="AA124414" s="190"/>
    </row>
    <row r="124415" spans="26:27">
      <c r="Z124415" s="190"/>
      <c r="AA124415" s="190"/>
    </row>
    <row r="124416" spans="26:27">
      <c r="Z124416" s="190"/>
      <c r="AA124416" s="190"/>
    </row>
    <row r="124417" spans="26:27">
      <c r="Z124417" s="190"/>
      <c r="AA124417" s="190"/>
    </row>
    <row r="124418" spans="26:27">
      <c r="Z124418" s="190"/>
      <c r="AA124418" s="190"/>
    </row>
    <row r="124419" spans="26:27">
      <c r="Z124419" s="190"/>
      <c r="AA124419" s="190"/>
    </row>
    <row r="124420" spans="26:27">
      <c r="Z124420" s="190"/>
      <c r="AA124420" s="190"/>
    </row>
    <row r="124421" spans="26:27">
      <c r="Z124421" s="190"/>
      <c r="AA124421" s="190"/>
    </row>
    <row r="124422" spans="26:27">
      <c r="Z124422" s="190"/>
      <c r="AA124422" s="190"/>
    </row>
    <row r="124423" spans="26:27">
      <c r="Z124423" s="190"/>
      <c r="AA124423" s="190"/>
    </row>
    <row r="124424" spans="26:27">
      <c r="Z124424" s="190"/>
      <c r="AA124424" s="190"/>
    </row>
    <row r="124425" spans="26:27">
      <c r="Z124425" s="190"/>
      <c r="AA124425" s="190"/>
    </row>
    <row r="124426" spans="26:27">
      <c r="Z124426" s="190"/>
      <c r="AA124426" s="190"/>
    </row>
    <row r="124427" spans="26:27">
      <c r="Z124427" s="190"/>
      <c r="AA124427" s="190"/>
    </row>
    <row r="124428" spans="26:27">
      <c r="Z124428" s="190"/>
      <c r="AA124428" s="190"/>
    </row>
    <row r="124429" spans="26:27">
      <c r="Z124429" s="190"/>
      <c r="AA124429" s="190"/>
    </row>
    <row r="124430" spans="26:27">
      <c r="Z124430" s="190"/>
      <c r="AA124430" s="190"/>
    </row>
    <row r="124431" spans="26:27">
      <c r="Z124431" s="190"/>
      <c r="AA124431" s="190"/>
    </row>
    <row r="124432" spans="26:27">
      <c r="Z124432" s="190"/>
      <c r="AA124432" s="190"/>
    </row>
    <row r="124433" spans="26:27">
      <c r="Z124433" s="190"/>
      <c r="AA124433" s="190"/>
    </row>
    <row r="124434" spans="26:27">
      <c r="Z124434" s="190"/>
      <c r="AA124434" s="190"/>
    </row>
    <row r="124435" spans="26:27">
      <c r="Z124435" s="190"/>
      <c r="AA124435" s="190"/>
    </row>
    <row r="124436" spans="26:27">
      <c r="Z124436" s="190"/>
      <c r="AA124436" s="190"/>
    </row>
    <row r="124437" spans="26:27">
      <c r="Z124437" s="190"/>
      <c r="AA124437" s="190"/>
    </row>
    <row r="124438" spans="26:27">
      <c r="Z124438" s="190"/>
      <c r="AA124438" s="190"/>
    </row>
    <row r="124439" spans="26:27">
      <c r="Z124439" s="190"/>
      <c r="AA124439" s="190"/>
    </row>
    <row r="124440" spans="26:27">
      <c r="Z124440" s="190"/>
      <c r="AA124440" s="190"/>
    </row>
    <row r="124441" spans="26:27">
      <c r="Z124441" s="190"/>
      <c r="AA124441" s="190"/>
    </row>
    <row r="124442" spans="26:27">
      <c r="Z124442" s="190"/>
      <c r="AA124442" s="190"/>
    </row>
    <row r="124443" spans="26:27">
      <c r="Z124443" s="190"/>
      <c r="AA124443" s="190"/>
    </row>
    <row r="124444" spans="26:27">
      <c r="Z124444" s="190"/>
      <c r="AA124444" s="190"/>
    </row>
    <row r="124445" spans="26:27">
      <c r="Z124445" s="190"/>
      <c r="AA124445" s="190"/>
    </row>
    <row r="124446" spans="26:27">
      <c r="Z124446" s="190"/>
      <c r="AA124446" s="190"/>
    </row>
    <row r="124447" spans="26:27">
      <c r="Z124447" s="190"/>
      <c r="AA124447" s="190"/>
    </row>
    <row r="124448" spans="26:27">
      <c r="Z124448" s="190"/>
      <c r="AA124448" s="190"/>
    </row>
    <row r="124449" spans="26:27">
      <c r="Z124449" s="190"/>
      <c r="AA124449" s="190"/>
    </row>
    <row r="124450" spans="26:27">
      <c r="Z124450" s="190"/>
      <c r="AA124450" s="190"/>
    </row>
    <row r="124451" spans="26:27">
      <c r="Z124451" s="190"/>
      <c r="AA124451" s="190"/>
    </row>
    <row r="124452" spans="26:27">
      <c r="Z124452" s="190"/>
      <c r="AA124452" s="190"/>
    </row>
    <row r="124453" spans="26:27">
      <c r="Z124453" s="190"/>
      <c r="AA124453" s="190"/>
    </row>
    <row r="124454" spans="26:27">
      <c r="Z124454" s="190"/>
      <c r="AA124454" s="190"/>
    </row>
    <row r="124455" spans="26:27">
      <c r="Z124455" s="190"/>
      <c r="AA124455" s="190"/>
    </row>
    <row r="124456" spans="26:27">
      <c r="Z124456" s="190"/>
      <c r="AA124456" s="190"/>
    </row>
    <row r="124457" spans="26:27">
      <c r="Z124457" s="190"/>
      <c r="AA124457" s="190"/>
    </row>
    <row r="124458" spans="26:27">
      <c r="Z124458" s="190"/>
      <c r="AA124458" s="190"/>
    </row>
    <row r="124459" spans="26:27">
      <c r="Z124459" s="190"/>
      <c r="AA124459" s="190"/>
    </row>
    <row r="124460" spans="26:27">
      <c r="Z124460" s="190"/>
      <c r="AA124460" s="190"/>
    </row>
    <row r="124461" spans="26:27">
      <c r="Z124461" s="190"/>
      <c r="AA124461" s="190"/>
    </row>
    <row r="124462" spans="26:27">
      <c r="Z124462" s="190"/>
      <c r="AA124462" s="190"/>
    </row>
    <row r="124463" spans="26:27">
      <c r="Z124463" s="190"/>
      <c r="AA124463" s="190"/>
    </row>
    <row r="124464" spans="26:27">
      <c r="Z124464" s="190"/>
      <c r="AA124464" s="190"/>
    </row>
    <row r="124465" spans="26:27">
      <c r="Z124465" s="190"/>
      <c r="AA124465" s="190"/>
    </row>
    <row r="124466" spans="26:27">
      <c r="Z124466" s="190"/>
      <c r="AA124466" s="190"/>
    </row>
    <row r="124467" spans="26:27">
      <c r="Z124467" s="190"/>
      <c r="AA124467" s="190"/>
    </row>
    <row r="124468" spans="26:27">
      <c r="Z124468" s="190"/>
      <c r="AA124468" s="190"/>
    </row>
    <row r="124469" spans="26:27">
      <c r="Z124469" s="190"/>
      <c r="AA124469" s="190"/>
    </row>
    <row r="124470" spans="26:27">
      <c r="Z124470" s="190"/>
      <c r="AA124470" s="190"/>
    </row>
    <row r="124471" spans="26:27">
      <c r="Z124471" s="190"/>
      <c r="AA124471" s="190"/>
    </row>
    <row r="124472" spans="26:27">
      <c r="Z124472" s="190"/>
      <c r="AA124472" s="190"/>
    </row>
    <row r="124473" spans="26:27">
      <c r="Z124473" s="190"/>
      <c r="AA124473" s="190"/>
    </row>
    <row r="124474" spans="26:27">
      <c r="Z124474" s="190"/>
      <c r="AA124474" s="190"/>
    </row>
    <row r="124475" spans="26:27">
      <c r="Z124475" s="190"/>
      <c r="AA124475" s="190"/>
    </row>
    <row r="124476" spans="26:27">
      <c r="Z124476" s="190"/>
      <c r="AA124476" s="190"/>
    </row>
    <row r="124477" spans="26:27">
      <c r="Z124477" s="190"/>
      <c r="AA124477" s="190"/>
    </row>
    <row r="124478" spans="26:27">
      <c r="Z124478" s="190"/>
      <c r="AA124478" s="190"/>
    </row>
    <row r="124479" spans="26:27">
      <c r="Z124479" s="190"/>
      <c r="AA124479" s="190"/>
    </row>
    <row r="124480" spans="26:27">
      <c r="Z124480" s="190"/>
      <c r="AA124480" s="190"/>
    </row>
    <row r="124481" spans="26:27">
      <c r="Z124481" s="190"/>
      <c r="AA124481" s="190"/>
    </row>
    <row r="124482" spans="26:27">
      <c r="Z124482" s="190"/>
      <c r="AA124482" s="190"/>
    </row>
    <row r="124483" spans="26:27">
      <c r="Z124483" s="190"/>
      <c r="AA124483" s="190"/>
    </row>
    <row r="124484" spans="26:27">
      <c r="Z124484" s="190"/>
      <c r="AA124484" s="190"/>
    </row>
    <row r="124485" spans="26:27">
      <c r="Z124485" s="190"/>
      <c r="AA124485" s="190"/>
    </row>
    <row r="124486" spans="26:27">
      <c r="Z124486" s="190"/>
      <c r="AA124486" s="190"/>
    </row>
    <row r="124487" spans="26:27">
      <c r="Z124487" s="190"/>
      <c r="AA124487" s="190"/>
    </row>
    <row r="124488" spans="26:27">
      <c r="Z124488" s="190"/>
      <c r="AA124488" s="190"/>
    </row>
    <row r="124489" spans="26:27">
      <c r="Z124489" s="190"/>
      <c r="AA124489" s="190"/>
    </row>
    <row r="124490" spans="26:27">
      <c r="Z124490" s="190"/>
      <c r="AA124490" s="190"/>
    </row>
    <row r="124491" spans="26:27">
      <c r="Z124491" s="190"/>
      <c r="AA124491" s="190"/>
    </row>
    <row r="124492" spans="26:27">
      <c r="Z124492" s="190"/>
      <c r="AA124492" s="190"/>
    </row>
    <row r="124493" spans="26:27">
      <c r="Z124493" s="190"/>
      <c r="AA124493" s="190"/>
    </row>
    <row r="124494" spans="26:27">
      <c r="Z124494" s="190"/>
      <c r="AA124494" s="190"/>
    </row>
    <row r="124495" spans="26:27">
      <c r="Z124495" s="190"/>
      <c r="AA124495" s="190"/>
    </row>
    <row r="124496" spans="26:27">
      <c r="Z124496" s="190"/>
      <c r="AA124496" s="190"/>
    </row>
    <row r="124497" spans="26:27">
      <c r="Z124497" s="190"/>
      <c r="AA124497" s="190"/>
    </row>
    <row r="124498" spans="26:27">
      <c r="Z124498" s="190"/>
      <c r="AA124498" s="190"/>
    </row>
    <row r="124499" spans="26:27">
      <c r="Z124499" s="190"/>
      <c r="AA124499" s="190"/>
    </row>
    <row r="124500" spans="26:27">
      <c r="Z124500" s="190"/>
      <c r="AA124500" s="190"/>
    </row>
    <row r="124501" spans="26:27">
      <c r="Z124501" s="190"/>
      <c r="AA124501" s="190"/>
    </row>
    <row r="124502" spans="26:27">
      <c r="Z124502" s="190"/>
      <c r="AA124502" s="190"/>
    </row>
    <row r="124503" spans="26:27">
      <c r="Z124503" s="190"/>
      <c r="AA124503" s="190"/>
    </row>
    <row r="124504" spans="26:27">
      <c r="Z124504" s="190"/>
      <c r="AA124504" s="190"/>
    </row>
    <row r="124505" spans="26:27">
      <c r="Z124505" s="190"/>
      <c r="AA124505" s="190"/>
    </row>
    <row r="124506" spans="26:27">
      <c r="Z124506" s="190"/>
      <c r="AA124506" s="190"/>
    </row>
    <row r="124507" spans="26:27">
      <c r="Z124507" s="190"/>
      <c r="AA124507" s="190"/>
    </row>
    <row r="124508" spans="26:27">
      <c r="Z124508" s="190"/>
      <c r="AA124508" s="190"/>
    </row>
    <row r="124509" spans="26:27">
      <c r="Z124509" s="190"/>
      <c r="AA124509" s="190"/>
    </row>
    <row r="124510" spans="26:27">
      <c r="Z124510" s="190"/>
      <c r="AA124510" s="190"/>
    </row>
    <row r="124511" spans="26:27">
      <c r="Z124511" s="190"/>
      <c r="AA124511" s="190"/>
    </row>
    <row r="124512" spans="26:27">
      <c r="Z124512" s="190"/>
      <c r="AA124512" s="190"/>
    </row>
    <row r="124513" spans="26:27">
      <c r="Z124513" s="190"/>
      <c r="AA124513" s="190"/>
    </row>
    <row r="124514" spans="26:27">
      <c r="Z124514" s="190"/>
      <c r="AA124514" s="190"/>
    </row>
    <row r="124515" spans="26:27">
      <c r="Z124515" s="190"/>
      <c r="AA124515" s="190"/>
    </row>
    <row r="124516" spans="26:27">
      <c r="Z124516" s="190"/>
      <c r="AA124516" s="190"/>
    </row>
    <row r="124517" spans="26:27">
      <c r="Z124517" s="190"/>
      <c r="AA124517" s="190"/>
    </row>
    <row r="124518" spans="26:27">
      <c r="Z124518" s="190"/>
      <c r="AA124518" s="190"/>
    </row>
    <row r="124519" spans="26:27">
      <c r="Z124519" s="190"/>
      <c r="AA124519" s="190"/>
    </row>
    <row r="124520" spans="26:27">
      <c r="Z124520" s="190"/>
      <c r="AA124520" s="190"/>
    </row>
    <row r="124521" spans="26:27">
      <c r="Z124521" s="190"/>
      <c r="AA124521" s="190"/>
    </row>
    <row r="124522" spans="26:27">
      <c r="Z124522" s="190"/>
      <c r="AA124522" s="190"/>
    </row>
    <row r="124523" spans="26:27">
      <c r="Z124523" s="190"/>
      <c r="AA124523" s="190"/>
    </row>
    <row r="124524" spans="26:27">
      <c r="Z124524" s="190"/>
      <c r="AA124524" s="190"/>
    </row>
    <row r="124525" spans="26:27">
      <c r="Z124525" s="190"/>
      <c r="AA124525" s="190"/>
    </row>
    <row r="124526" spans="26:27">
      <c r="Z124526" s="190"/>
      <c r="AA124526" s="190"/>
    </row>
    <row r="124527" spans="26:27">
      <c r="Z124527" s="190"/>
      <c r="AA124527" s="190"/>
    </row>
    <row r="124528" spans="26:27">
      <c r="Z124528" s="190"/>
      <c r="AA124528" s="190"/>
    </row>
    <row r="124529" spans="26:27">
      <c r="Z124529" s="190"/>
      <c r="AA124529" s="190"/>
    </row>
    <row r="124530" spans="26:27">
      <c r="Z124530" s="190"/>
      <c r="AA124530" s="190"/>
    </row>
    <row r="124531" spans="26:27">
      <c r="Z124531" s="190"/>
      <c r="AA124531" s="190"/>
    </row>
    <row r="124532" spans="26:27">
      <c r="Z124532" s="190"/>
      <c r="AA124532" s="190"/>
    </row>
    <row r="124533" spans="26:27">
      <c r="Z124533" s="190"/>
      <c r="AA124533" s="190"/>
    </row>
    <row r="124534" spans="26:27">
      <c r="Z124534" s="190"/>
      <c r="AA124534" s="190"/>
    </row>
    <row r="124535" spans="26:27">
      <c r="Z124535" s="190"/>
      <c r="AA124535" s="190"/>
    </row>
    <row r="124536" spans="26:27">
      <c r="Z124536" s="190"/>
      <c r="AA124536" s="190"/>
    </row>
    <row r="124537" spans="26:27">
      <c r="Z124537" s="190"/>
      <c r="AA124537" s="190"/>
    </row>
    <row r="124538" spans="26:27">
      <c r="Z124538" s="190"/>
      <c r="AA124538" s="190"/>
    </row>
    <row r="124539" spans="26:27">
      <c r="Z124539" s="190"/>
      <c r="AA124539" s="190"/>
    </row>
    <row r="124540" spans="26:27">
      <c r="Z124540" s="190"/>
      <c r="AA124540" s="190"/>
    </row>
    <row r="124541" spans="26:27">
      <c r="Z124541" s="190"/>
      <c r="AA124541" s="190"/>
    </row>
    <row r="124542" spans="26:27">
      <c r="Z124542" s="190"/>
      <c r="AA124542" s="190"/>
    </row>
    <row r="124543" spans="26:27">
      <c r="Z124543" s="190"/>
      <c r="AA124543" s="190"/>
    </row>
    <row r="124544" spans="26:27">
      <c r="Z124544" s="190"/>
      <c r="AA124544" s="190"/>
    </row>
    <row r="124545" spans="26:27">
      <c r="Z124545" s="190"/>
      <c r="AA124545" s="190"/>
    </row>
    <row r="124546" spans="26:27">
      <c r="Z124546" s="190"/>
      <c r="AA124546" s="190"/>
    </row>
    <row r="124547" spans="26:27">
      <c r="Z124547" s="190"/>
      <c r="AA124547" s="190"/>
    </row>
    <row r="124548" spans="26:27">
      <c r="Z124548" s="190"/>
      <c r="AA124548" s="190"/>
    </row>
    <row r="124549" spans="26:27">
      <c r="Z124549" s="190"/>
      <c r="AA124549" s="190"/>
    </row>
    <row r="124550" spans="26:27">
      <c r="Z124550" s="190"/>
      <c r="AA124550" s="190"/>
    </row>
    <row r="124551" spans="26:27">
      <c r="Z124551" s="190"/>
      <c r="AA124551" s="190"/>
    </row>
    <row r="124552" spans="26:27">
      <c r="Z124552" s="190"/>
      <c r="AA124552" s="190"/>
    </row>
    <row r="124553" spans="26:27">
      <c r="Z124553" s="190"/>
      <c r="AA124553" s="190"/>
    </row>
    <row r="124554" spans="26:27">
      <c r="Z124554" s="190"/>
      <c r="AA124554" s="190"/>
    </row>
    <row r="124555" spans="26:27">
      <c r="Z124555" s="190"/>
      <c r="AA124555" s="190"/>
    </row>
    <row r="124556" spans="26:27">
      <c r="Z124556" s="190"/>
      <c r="AA124556" s="190"/>
    </row>
    <row r="124557" spans="26:27">
      <c r="Z124557" s="190"/>
      <c r="AA124557" s="190"/>
    </row>
    <row r="124558" spans="26:27">
      <c r="Z124558" s="190"/>
      <c r="AA124558" s="190"/>
    </row>
    <row r="124559" spans="26:27">
      <c r="Z124559" s="190"/>
      <c r="AA124559" s="190"/>
    </row>
    <row r="124560" spans="26:27">
      <c r="Z124560" s="190"/>
      <c r="AA124560" s="190"/>
    </row>
    <row r="124561" spans="26:27">
      <c r="Z124561" s="190"/>
      <c r="AA124561" s="190"/>
    </row>
    <row r="124562" spans="26:27">
      <c r="Z124562" s="190"/>
      <c r="AA124562" s="190"/>
    </row>
    <row r="124563" spans="26:27">
      <c r="Z124563" s="190"/>
      <c r="AA124563" s="190"/>
    </row>
    <row r="124564" spans="26:27">
      <c r="Z124564" s="190"/>
      <c r="AA124564" s="190"/>
    </row>
    <row r="124565" spans="26:27">
      <c r="Z124565" s="190"/>
      <c r="AA124565" s="190"/>
    </row>
    <row r="124566" spans="26:27">
      <c r="Z124566" s="190"/>
      <c r="AA124566" s="190"/>
    </row>
    <row r="124567" spans="26:27">
      <c r="Z124567" s="190"/>
      <c r="AA124567" s="190"/>
    </row>
    <row r="124568" spans="26:27">
      <c r="Z124568" s="190"/>
      <c r="AA124568" s="190"/>
    </row>
    <row r="124569" spans="26:27">
      <c r="Z124569" s="190"/>
      <c r="AA124569" s="190"/>
    </row>
    <row r="124570" spans="26:27">
      <c r="Z124570" s="190"/>
      <c r="AA124570" s="190"/>
    </row>
    <row r="124571" spans="26:27">
      <c r="Z124571" s="190"/>
      <c r="AA124571" s="190"/>
    </row>
    <row r="124572" spans="26:27">
      <c r="Z124572" s="190"/>
      <c r="AA124572" s="190"/>
    </row>
    <row r="124573" spans="26:27">
      <c r="Z124573" s="190"/>
      <c r="AA124573" s="190"/>
    </row>
    <row r="124574" spans="26:27">
      <c r="Z124574" s="190"/>
      <c r="AA124574" s="190"/>
    </row>
    <row r="124575" spans="26:27">
      <c r="Z124575" s="190"/>
      <c r="AA124575" s="190"/>
    </row>
    <row r="124576" spans="26:27">
      <c r="Z124576" s="190"/>
      <c r="AA124576" s="190"/>
    </row>
    <row r="124577" spans="26:27">
      <c r="Z124577" s="190"/>
      <c r="AA124577" s="190"/>
    </row>
    <row r="124578" spans="26:27">
      <c r="Z124578" s="190"/>
      <c r="AA124578" s="190"/>
    </row>
    <row r="124579" spans="26:27">
      <c r="Z124579" s="190"/>
      <c r="AA124579" s="190"/>
    </row>
    <row r="124580" spans="26:27">
      <c r="Z124580" s="190"/>
      <c r="AA124580" s="190"/>
    </row>
    <row r="124581" spans="26:27">
      <c r="Z124581" s="190"/>
      <c r="AA124581" s="190"/>
    </row>
    <row r="124582" spans="26:27">
      <c r="Z124582" s="190"/>
      <c r="AA124582" s="190"/>
    </row>
    <row r="124583" spans="26:27">
      <c r="Z124583" s="190"/>
      <c r="AA124583" s="190"/>
    </row>
    <row r="124584" spans="26:27">
      <c r="Z124584" s="190"/>
      <c r="AA124584" s="190"/>
    </row>
    <row r="124585" spans="26:27">
      <c r="Z124585" s="190"/>
      <c r="AA124585" s="190"/>
    </row>
    <row r="124586" spans="26:27">
      <c r="Z124586" s="190"/>
      <c r="AA124586" s="190"/>
    </row>
    <row r="124587" spans="26:27">
      <c r="Z124587" s="190"/>
      <c r="AA124587" s="190"/>
    </row>
    <row r="124588" spans="26:27">
      <c r="Z124588" s="190"/>
      <c r="AA124588" s="190"/>
    </row>
    <row r="124589" spans="26:27">
      <c r="Z124589" s="190"/>
      <c r="AA124589" s="190"/>
    </row>
    <row r="124590" spans="26:27">
      <c r="Z124590" s="190"/>
      <c r="AA124590" s="190"/>
    </row>
    <row r="124591" spans="26:27">
      <c r="Z124591" s="190"/>
      <c r="AA124591" s="190"/>
    </row>
    <row r="124592" spans="26:27">
      <c r="Z124592" s="190"/>
      <c r="AA124592" s="190"/>
    </row>
    <row r="124593" spans="26:27">
      <c r="Z124593" s="190"/>
      <c r="AA124593" s="190"/>
    </row>
    <row r="124594" spans="26:27">
      <c r="Z124594" s="190"/>
      <c r="AA124594" s="190"/>
    </row>
    <row r="124595" spans="26:27">
      <c r="Z124595" s="190"/>
      <c r="AA124595" s="190"/>
    </row>
    <row r="124596" spans="26:27">
      <c r="Z124596" s="190"/>
      <c r="AA124596" s="190"/>
    </row>
    <row r="124597" spans="26:27">
      <c r="Z124597" s="190"/>
      <c r="AA124597" s="190"/>
    </row>
    <row r="124598" spans="26:27">
      <c r="Z124598" s="190"/>
      <c r="AA124598" s="190"/>
    </row>
    <row r="124599" spans="26:27">
      <c r="Z124599" s="190"/>
      <c r="AA124599" s="190"/>
    </row>
    <row r="124600" spans="26:27">
      <c r="Z124600" s="190"/>
      <c r="AA124600" s="190"/>
    </row>
    <row r="124601" spans="26:27">
      <c r="Z124601" s="190"/>
      <c r="AA124601" s="190"/>
    </row>
    <row r="124602" spans="26:27">
      <c r="Z124602" s="190"/>
      <c r="AA124602" s="190"/>
    </row>
    <row r="124603" spans="26:27">
      <c r="Z124603" s="190"/>
      <c r="AA124603" s="190"/>
    </row>
    <row r="124604" spans="26:27">
      <c r="Z124604" s="190"/>
      <c r="AA124604" s="190"/>
    </row>
    <row r="124605" spans="26:27">
      <c r="Z124605" s="190"/>
      <c r="AA124605" s="190"/>
    </row>
    <row r="124606" spans="26:27">
      <c r="Z124606" s="190"/>
      <c r="AA124606" s="190"/>
    </row>
    <row r="124607" spans="26:27">
      <c r="Z124607" s="190"/>
      <c r="AA124607" s="190"/>
    </row>
    <row r="124608" spans="26:27">
      <c r="Z124608" s="190"/>
      <c r="AA124608" s="190"/>
    </row>
    <row r="124609" spans="26:27">
      <c r="Z124609" s="190"/>
      <c r="AA124609" s="190"/>
    </row>
    <row r="124610" spans="26:27">
      <c r="Z124610" s="190"/>
      <c r="AA124610" s="190"/>
    </row>
    <row r="124611" spans="26:27">
      <c r="Z124611" s="190"/>
      <c r="AA124611" s="190"/>
    </row>
    <row r="124612" spans="26:27">
      <c r="Z124612" s="190"/>
      <c r="AA124612" s="190"/>
    </row>
    <row r="124613" spans="26:27">
      <c r="Z124613" s="190"/>
      <c r="AA124613" s="190"/>
    </row>
    <row r="124614" spans="26:27">
      <c r="Z124614" s="190"/>
      <c r="AA124614" s="190"/>
    </row>
    <row r="124615" spans="26:27">
      <c r="Z124615" s="190"/>
      <c r="AA124615" s="190"/>
    </row>
    <row r="124616" spans="26:27">
      <c r="Z124616" s="190"/>
      <c r="AA124616" s="190"/>
    </row>
    <row r="124617" spans="26:27">
      <c r="Z124617" s="190"/>
      <c r="AA124617" s="190"/>
    </row>
    <row r="124618" spans="26:27">
      <c r="Z124618" s="190"/>
      <c r="AA124618" s="190"/>
    </row>
    <row r="124619" spans="26:27">
      <c r="Z124619" s="190"/>
      <c r="AA124619" s="190"/>
    </row>
    <row r="124620" spans="26:27">
      <c r="Z124620" s="190"/>
      <c r="AA124620" s="190"/>
    </row>
    <row r="124621" spans="26:27">
      <c r="Z124621" s="190"/>
      <c r="AA124621" s="190"/>
    </row>
    <row r="124622" spans="26:27">
      <c r="Z124622" s="190"/>
      <c r="AA124622" s="190"/>
    </row>
    <row r="124623" spans="26:27">
      <c r="Z124623" s="190"/>
      <c r="AA124623" s="190"/>
    </row>
    <row r="124624" spans="26:27">
      <c r="Z124624" s="190"/>
      <c r="AA124624" s="190"/>
    </row>
    <row r="124625" spans="26:27">
      <c r="Z124625" s="190"/>
      <c r="AA124625" s="190"/>
    </row>
    <row r="124626" spans="26:27">
      <c r="Z124626" s="190"/>
      <c r="AA124626" s="190"/>
    </row>
    <row r="124627" spans="26:27">
      <c r="Z124627" s="190"/>
      <c r="AA124627" s="190"/>
    </row>
    <row r="124628" spans="26:27">
      <c r="Z124628" s="190"/>
      <c r="AA124628" s="190"/>
    </row>
    <row r="124629" spans="26:27">
      <c r="Z124629" s="190"/>
      <c r="AA124629" s="190"/>
    </row>
    <row r="124630" spans="26:27">
      <c r="Z124630" s="190"/>
      <c r="AA124630" s="190"/>
    </row>
    <row r="124631" spans="26:27">
      <c r="Z124631" s="190"/>
      <c r="AA124631" s="190"/>
    </row>
    <row r="124632" spans="26:27">
      <c r="Z124632" s="190"/>
      <c r="AA124632" s="190"/>
    </row>
    <row r="124633" spans="26:27">
      <c r="Z124633" s="190"/>
      <c r="AA124633" s="190"/>
    </row>
    <row r="124634" spans="26:27">
      <c r="Z124634" s="190"/>
      <c r="AA124634" s="190"/>
    </row>
    <row r="124635" spans="26:27">
      <c r="Z124635" s="190"/>
      <c r="AA124635" s="190"/>
    </row>
    <row r="124636" spans="26:27">
      <c r="Z124636" s="190"/>
      <c r="AA124636" s="190"/>
    </row>
    <row r="124637" spans="26:27">
      <c r="Z124637" s="190"/>
      <c r="AA124637" s="190"/>
    </row>
    <row r="124638" spans="26:27">
      <c r="Z124638" s="190"/>
      <c r="AA124638" s="190"/>
    </row>
    <row r="124639" spans="26:27">
      <c r="Z124639" s="190"/>
      <c r="AA124639" s="190"/>
    </row>
    <row r="124640" spans="26:27">
      <c r="Z124640" s="190"/>
      <c r="AA124640" s="190"/>
    </row>
    <row r="124641" spans="26:27">
      <c r="Z124641" s="190"/>
      <c r="AA124641" s="190"/>
    </row>
    <row r="124642" spans="26:27">
      <c r="Z124642" s="190"/>
      <c r="AA124642" s="190"/>
    </row>
    <row r="124643" spans="26:27">
      <c r="Z124643" s="190"/>
      <c r="AA124643" s="190"/>
    </row>
    <row r="124644" spans="26:27">
      <c r="Z124644" s="190"/>
      <c r="AA124644" s="190"/>
    </row>
    <row r="124645" spans="26:27">
      <c r="Z124645" s="190"/>
      <c r="AA124645" s="190"/>
    </row>
    <row r="124646" spans="26:27">
      <c r="Z124646" s="190"/>
      <c r="AA124646" s="190"/>
    </row>
    <row r="124647" spans="26:27">
      <c r="Z124647" s="190"/>
      <c r="AA124647" s="190"/>
    </row>
    <row r="124648" spans="26:27">
      <c r="Z124648" s="190"/>
      <c r="AA124648" s="190"/>
    </row>
    <row r="124649" spans="26:27">
      <c r="Z124649" s="190"/>
      <c r="AA124649" s="190"/>
    </row>
    <row r="124650" spans="26:27">
      <c r="Z124650" s="190"/>
      <c r="AA124650" s="190"/>
    </row>
    <row r="124651" spans="26:27">
      <c r="Z124651" s="190"/>
      <c r="AA124651" s="190"/>
    </row>
    <row r="124652" spans="26:27">
      <c r="Z124652" s="190"/>
      <c r="AA124652" s="190"/>
    </row>
    <row r="124653" spans="26:27">
      <c r="Z124653" s="190"/>
      <c r="AA124653" s="190"/>
    </row>
    <row r="124654" spans="26:27">
      <c r="Z124654" s="190"/>
      <c r="AA124654" s="190"/>
    </row>
    <row r="124655" spans="26:27">
      <c r="Z124655" s="190"/>
      <c r="AA124655" s="190"/>
    </row>
    <row r="124656" spans="26:27">
      <c r="Z124656" s="190"/>
      <c r="AA124656" s="190"/>
    </row>
    <row r="124657" spans="26:27">
      <c r="Z124657" s="190"/>
      <c r="AA124657" s="190"/>
    </row>
    <row r="124658" spans="26:27">
      <c r="Z124658" s="190"/>
      <c r="AA124658" s="190"/>
    </row>
    <row r="124659" spans="26:27">
      <c r="Z124659" s="190"/>
      <c r="AA124659" s="190"/>
    </row>
    <row r="124660" spans="26:27">
      <c r="Z124660" s="190"/>
      <c r="AA124660" s="190"/>
    </row>
    <row r="124661" spans="26:27">
      <c r="Z124661" s="190"/>
      <c r="AA124661" s="190"/>
    </row>
    <row r="124662" spans="26:27">
      <c r="Z124662" s="190"/>
      <c r="AA124662" s="190"/>
    </row>
    <row r="124663" spans="26:27">
      <c r="Z124663" s="190"/>
      <c r="AA124663" s="190"/>
    </row>
    <row r="124664" spans="26:27">
      <c r="Z124664" s="190"/>
      <c r="AA124664" s="190"/>
    </row>
    <row r="124665" spans="26:27">
      <c r="Z124665" s="190"/>
      <c r="AA124665" s="190"/>
    </row>
    <row r="124666" spans="26:27">
      <c r="Z124666" s="190"/>
      <c r="AA124666" s="190"/>
    </row>
    <row r="124667" spans="26:27">
      <c r="Z124667" s="190"/>
      <c r="AA124667" s="190"/>
    </row>
    <row r="124668" spans="26:27">
      <c r="Z124668" s="190"/>
      <c r="AA124668" s="190"/>
    </row>
    <row r="124669" spans="26:27">
      <c r="Z124669" s="190"/>
      <c r="AA124669" s="190"/>
    </row>
    <row r="124670" spans="26:27">
      <c r="Z124670" s="190"/>
      <c r="AA124670" s="190"/>
    </row>
    <row r="124671" spans="26:27">
      <c r="Z124671" s="190"/>
      <c r="AA124671" s="190"/>
    </row>
    <row r="124672" spans="26:27">
      <c r="Z124672" s="190"/>
      <c r="AA124672" s="190"/>
    </row>
    <row r="124673" spans="26:27">
      <c r="Z124673" s="190"/>
      <c r="AA124673" s="190"/>
    </row>
    <row r="124674" spans="26:27">
      <c r="Z124674" s="190"/>
      <c r="AA124674" s="190"/>
    </row>
    <row r="124675" spans="26:27">
      <c r="Z124675" s="190"/>
      <c r="AA124675" s="190"/>
    </row>
    <row r="124676" spans="26:27">
      <c r="Z124676" s="190"/>
      <c r="AA124676" s="190"/>
    </row>
    <row r="124677" spans="26:27">
      <c r="Z124677" s="190"/>
      <c r="AA124677" s="190"/>
    </row>
    <row r="124678" spans="26:27">
      <c r="Z124678" s="190"/>
      <c r="AA124678" s="190"/>
    </row>
    <row r="124679" spans="26:27">
      <c r="Z124679" s="190"/>
      <c r="AA124679" s="190"/>
    </row>
    <row r="124680" spans="26:27">
      <c r="Z124680" s="190"/>
      <c r="AA124680" s="190"/>
    </row>
    <row r="124681" spans="26:27">
      <c r="Z124681" s="190"/>
      <c r="AA124681" s="190"/>
    </row>
    <row r="124682" spans="26:27">
      <c r="Z124682" s="190"/>
      <c r="AA124682" s="190"/>
    </row>
    <row r="124683" spans="26:27">
      <c r="Z124683" s="190"/>
      <c r="AA124683" s="190"/>
    </row>
    <row r="124684" spans="26:27">
      <c r="Z124684" s="190"/>
      <c r="AA124684" s="190"/>
    </row>
    <row r="124685" spans="26:27">
      <c r="Z124685" s="190"/>
      <c r="AA124685" s="190"/>
    </row>
    <row r="124686" spans="26:27">
      <c r="Z124686" s="190"/>
      <c r="AA124686" s="190"/>
    </row>
    <row r="124687" spans="26:27">
      <c r="Z124687" s="190"/>
      <c r="AA124687" s="190"/>
    </row>
    <row r="124688" spans="26:27">
      <c r="Z124688" s="190"/>
      <c r="AA124688" s="190"/>
    </row>
    <row r="124689" spans="26:27">
      <c r="Z124689" s="190"/>
      <c r="AA124689" s="190"/>
    </row>
    <row r="124690" spans="26:27">
      <c r="Z124690" s="190"/>
      <c r="AA124690" s="190"/>
    </row>
    <row r="124691" spans="26:27">
      <c r="Z124691" s="190"/>
      <c r="AA124691" s="190"/>
    </row>
    <row r="124692" spans="26:27">
      <c r="Z124692" s="190"/>
      <c r="AA124692" s="190"/>
    </row>
    <row r="124693" spans="26:27">
      <c r="Z124693" s="190"/>
      <c r="AA124693" s="190"/>
    </row>
    <row r="124694" spans="26:27">
      <c r="Z124694" s="190"/>
      <c r="AA124694" s="190"/>
    </row>
    <row r="124695" spans="26:27">
      <c r="Z124695" s="190"/>
      <c r="AA124695" s="190"/>
    </row>
    <row r="124696" spans="26:27">
      <c r="Z124696" s="190"/>
      <c r="AA124696" s="190"/>
    </row>
    <row r="124697" spans="26:27">
      <c r="Z124697" s="190"/>
      <c r="AA124697" s="190"/>
    </row>
    <row r="124698" spans="26:27">
      <c r="Z124698" s="190"/>
      <c r="AA124698" s="190"/>
    </row>
    <row r="124699" spans="26:27">
      <c r="Z124699" s="190"/>
      <c r="AA124699" s="190"/>
    </row>
    <row r="124700" spans="26:27">
      <c r="Z124700" s="190"/>
      <c r="AA124700" s="190"/>
    </row>
    <row r="124701" spans="26:27">
      <c r="Z124701" s="190"/>
      <c r="AA124701" s="190"/>
    </row>
    <row r="124702" spans="26:27">
      <c r="Z124702" s="190"/>
      <c r="AA124702" s="190"/>
    </row>
    <row r="124703" spans="26:27">
      <c r="Z124703" s="190"/>
      <c r="AA124703" s="190"/>
    </row>
    <row r="124704" spans="26:27">
      <c r="Z124704" s="190"/>
      <c r="AA124704" s="190"/>
    </row>
    <row r="124705" spans="26:27">
      <c r="Z124705" s="190"/>
      <c r="AA124705" s="190"/>
    </row>
    <row r="124706" spans="26:27">
      <c r="Z124706" s="190"/>
      <c r="AA124706" s="190"/>
    </row>
    <row r="124707" spans="26:27">
      <c r="Z124707" s="190"/>
      <c r="AA124707" s="190"/>
    </row>
    <row r="124708" spans="26:27">
      <c r="Z124708" s="190"/>
      <c r="AA124708" s="190"/>
    </row>
    <row r="124709" spans="26:27">
      <c r="Z124709" s="190"/>
      <c r="AA124709" s="190"/>
    </row>
    <row r="124710" spans="26:27">
      <c r="Z124710" s="190"/>
      <c r="AA124710" s="190"/>
    </row>
    <row r="124711" spans="26:27">
      <c r="Z124711" s="190"/>
      <c r="AA124711" s="190"/>
    </row>
    <row r="124712" spans="26:27">
      <c r="Z124712" s="190"/>
      <c r="AA124712" s="190"/>
    </row>
    <row r="124713" spans="26:27">
      <c r="Z124713" s="190"/>
      <c r="AA124713" s="190"/>
    </row>
    <row r="124714" spans="26:27">
      <c r="Z124714" s="190"/>
      <c r="AA124714" s="190"/>
    </row>
    <row r="124715" spans="26:27">
      <c r="Z124715" s="190"/>
      <c r="AA124715" s="190"/>
    </row>
    <row r="124716" spans="26:27">
      <c r="Z124716" s="190"/>
      <c r="AA124716" s="190"/>
    </row>
    <row r="124717" spans="26:27">
      <c r="Z124717" s="190"/>
      <c r="AA124717" s="190"/>
    </row>
    <row r="124718" spans="26:27">
      <c r="Z124718" s="190"/>
      <c r="AA124718" s="190"/>
    </row>
    <row r="124719" spans="26:27">
      <c r="Z124719" s="190"/>
      <c r="AA124719" s="190"/>
    </row>
    <row r="124720" spans="26:27">
      <c r="Z124720" s="190"/>
      <c r="AA124720" s="190"/>
    </row>
    <row r="124721" spans="26:27">
      <c r="Z124721" s="190"/>
      <c r="AA124721" s="190"/>
    </row>
    <row r="124722" spans="26:27">
      <c r="Z124722" s="190"/>
      <c r="AA124722" s="190"/>
    </row>
    <row r="124723" spans="26:27">
      <c r="Z124723" s="190"/>
      <c r="AA124723" s="190"/>
    </row>
    <row r="124724" spans="26:27">
      <c r="Z124724" s="190"/>
      <c r="AA124724" s="190"/>
    </row>
    <row r="124725" spans="26:27">
      <c r="Z124725" s="190"/>
      <c r="AA124725" s="190"/>
    </row>
    <row r="124726" spans="26:27">
      <c r="Z124726" s="190"/>
      <c r="AA124726" s="190"/>
    </row>
    <row r="124727" spans="26:27">
      <c r="Z124727" s="190"/>
      <c r="AA124727" s="190"/>
    </row>
    <row r="124728" spans="26:27">
      <c r="Z124728" s="190"/>
      <c r="AA124728" s="190"/>
    </row>
    <row r="124729" spans="26:27">
      <c r="Z124729" s="190"/>
      <c r="AA124729" s="190"/>
    </row>
    <row r="124730" spans="26:27">
      <c r="Z124730" s="190"/>
      <c r="AA124730" s="190"/>
    </row>
    <row r="124731" spans="26:27">
      <c r="Z124731" s="190"/>
      <c r="AA124731" s="190"/>
    </row>
    <row r="124732" spans="26:27">
      <c r="Z124732" s="190"/>
      <c r="AA124732" s="190"/>
    </row>
    <row r="124733" spans="26:27">
      <c r="Z124733" s="190"/>
      <c r="AA124733" s="190"/>
    </row>
    <row r="124734" spans="26:27">
      <c r="Z124734" s="190"/>
      <c r="AA124734" s="190"/>
    </row>
    <row r="124735" spans="26:27">
      <c r="Z124735" s="190"/>
      <c r="AA124735" s="190"/>
    </row>
    <row r="124736" spans="26:27">
      <c r="Z124736" s="190"/>
      <c r="AA124736" s="190"/>
    </row>
    <row r="124737" spans="26:27">
      <c r="Z124737" s="190"/>
      <c r="AA124737" s="190"/>
    </row>
    <row r="124738" spans="26:27">
      <c r="Z124738" s="190"/>
      <c r="AA124738" s="190"/>
    </row>
    <row r="124739" spans="26:27">
      <c r="Z124739" s="190"/>
      <c r="AA124739" s="190"/>
    </row>
    <row r="124740" spans="26:27">
      <c r="Z124740" s="190"/>
      <c r="AA124740" s="190"/>
    </row>
    <row r="124741" spans="26:27">
      <c r="Z124741" s="190"/>
      <c r="AA124741" s="190"/>
    </row>
    <row r="124742" spans="26:27">
      <c r="Z124742" s="190"/>
      <c r="AA124742" s="190"/>
    </row>
    <row r="124743" spans="26:27">
      <c r="Z124743" s="190"/>
      <c r="AA124743" s="190"/>
    </row>
    <row r="124744" spans="26:27">
      <c r="Z124744" s="190"/>
      <c r="AA124744" s="190"/>
    </row>
    <row r="124745" spans="26:27">
      <c r="Z124745" s="190"/>
      <c r="AA124745" s="190"/>
    </row>
    <row r="124746" spans="26:27">
      <c r="Z124746" s="190"/>
      <c r="AA124746" s="190"/>
    </row>
    <row r="124747" spans="26:27">
      <c r="Z124747" s="190"/>
      <c r="AA124747" s="190"/>
    </row>
    <row r="124748" spans="26:27">
      <c r="Z124748" s="190"/>
      <c r="AA124748" s="190"/>
    </row>
    <row r="124749" spans="26:27">
      <c r="Z124749" s="190"/>
      <c r="AA124749" s="190"/>
    </row>
    <row r="124750" spans="26:27">
      <c r="Z124750" s="190"/>
      <c r="AA124750" s="190"/>
    </row>
    <row r="124751" spans="26:27">
      <c r="Z124751" s="190"/>
      <c r="AA124751" s="190"/>
    </row>
    <row r="124752" spans="26:27">
      <c r="Z124752" s="190"/>
      <c r="AA124752" s="190"/>
    </row>
    <row r="124753" spans="26:27">
      <c r="Z124753" s="190"/>
      <c r="AA124753" s="190"/>
    </row>
    <row r="124754" spans="26:27">
      <c r="Z124754" s="190"/>
      <c r="AA124754" s="190"/>
    </row>
    <row r="124755" spans="26:27">
      <c r="Z124755" s="190"/>
      <c r="AA124755" s="190"/>
    </row>
    <row r="124756" spans="26:27">
      <c r="Z124756" s="190"/>
      <c r="AA124756" s="190"/>
    </row>
    <row r="124757" spans="26:27">
      <c r="Z124757" s="190"/>
      <c r="AA124757" s="190"/>
    </row>
    <row r="124758" spans="26:27">
      <c r="Z124758" s="190"/>
      <c r="AA124758" s="190"/>
    </row>
    <row r="124759" spans="26:27">
      <c r="Z124759" s="190"/>
      <c r="AA124759" s="190"/>
    </row>
    <row r="124760" spans="26:27">
      <c r="Z124760" s="190"/>
      <c r="AA124760" s="190"/>
    </row>
    <row r="124761" spans="26:27">
      <c r="Z124761" s="190"/>
      <c r="AA124761" s="190"/>
    </row>
    <row r="124762" spans="26:27">
      <c r="Z124762" s="190"/>
      <c r="AA124762" s="190"/>
    </row>
    <row r="124763" spans="26:27">
      <c r="Z124763" s="190"/>
      <c r="AA124763" s="190"/>
    </row>
    <row r="124764" spans="26:27">
      <c r="Z124764" s="190"/>
      <c r="AA124764" s="190"/>
    </row>
    <row r="124765" spans="26:27">
      <c r="Z124765" s="190"/>
      <c r="AA124765" s="190"/>
    </row>
    <row r="124766" spans="26:27">
      <c r="Z124766" s="190"/>
      <c r="AA124766" s="190"/>
    </row>
    <row r="124767" spans="26:27">
      <c r="Z124767" s="190"/>
      <c r="AA124767" s="190"/>
    </row>
    <row r="124768" spans="26:27">
      <c r="Z124768" s="190"/>
      <c r="AA124768" s="190"/>
    </row>
    <row r="124769" spans="26:27">
      <c r="Z124769" s="190"/>
      <c r="AA124769" s="190"/>
    </row>
    <row r="124770" spans="26:27">
      <c r="Z124770" s="190"/>
      <c r="AA124770" s="190"/>
    </row>
    <row r="124771" spans="26:27">
      <c r="Z124771" s="190"/>
      <c r="AA124771" s="190"/>
    </row>
    <row r="124772" spans="26:27">
      <c r="Z124772" s="190"/>
      <c r="AA124772" s="190"/>
    </row>
    <row r="124773" spans="26:27">
      <c r="Z124773" s="190"/>
      <c r="AA124773" s="190"/>
    </row>
    <row r="124774" spans="26:27">
      <c r="Z124774" s="190"/>
      <c r="AA124774" s="190"/>
    </row>
    <row r="124775" spans="26:27">
      <c r="Z124775" s="190"/>
      <c r="AA124775" s="190"/>
    </row>
    <row r="124776" spans="26:27">
      <c r="Z124776" s="190"/>
      <c r="AA124776" s="190"/>
    </row>
    <row r="124777" spans="26:27">
      <c r="Z124777" s="190"/>
      <c r="AA124777" s="190"/>
    </row>
    <row r="124778" spans="26:27">
      <c r="Z124778" s="190"/>
      <c r="AA124778" s="190"/>
    </row>
    <row r="124779" spans="26:27">
      <c r="Z124779" s="190"/>
      <c r="AA124779" s="190"/>
    </row>
    <row r="124780" spans="26:27">
      <c r="Z124780" s="190"/>
      <c r="AA124780" s="190"/>
    </row>
    <row r="124781" spans="26:27">
      <c r="Z124781" s="190"/>
      <c r="AA124781" s="190"/>
    </row>
    <row r="124782" spans="26:27">
      <c r="Z124782" s="190"/>
      <c r="AA124782" s="190"/>
    </row>
    <row r="124783" spans="26:27">
      <c r="Z124783" s="190"/>
      <c r="AA124783" s="190"/>
    </row>
    <row r="124784" spans="26:27">
      <c r="Z124784" s="190"/>
      <c r="AA124784" s="190"/>
    </row>
    <row r="124785" spans="26:27">
      <c r="Z124785" s="190"/>
      <c r="AA124785" s="190"/>
    </row>
    <row r="124786" spans="26:27">
      <c r="Z124786" s="190"/>
      <c r="AA124786" s="190"/>
    </row>
    <row r="124787" spans="26:27">
      <c r="Z124787" s="190"/>
      <c r="AA124787" s="190"/>
    </row>
    <row r="124788" spans="26:27">
      <c r="Z124788" s="190"/>
      <c r="AA124788" s="190"/>
    </row>
    <row r="124789" spans="26:27">
      <c r="Z124789" s="190"/>
      <c r="AA124789" s="190"/>
    </row>
    <row r="124790" spans="26:27">
      <c r="Z124790" s="190"/>
      <c r="AA124790" s="190"/>
    </row>
    <row r="124791" spans="26:27">
      <c r="Z124791" s="190"/>
      <c r="AA124791" s="190"/>
    </row>
    <row r="124792" spans="26:27">
      <c r="Z124792" s="190"/>
      <c r="AA124792" s="190"/>
    </row>
    <row r="124793" spans="26:27">
      <c r="Z124793" s="190"/>
      <c r="AA124793" s="190"/>
    </row>
    <row r="124794" spans="26:27">
      <c r="Z124794" s="190"/>
      <c r="AA124794" s="190"/>
    </row>
    <row r="124795" spans="26:27">
      <c r="Z124795" s="190"/>
      <c r="AA124795" s="190"/>
    </row>
    <row r="124796" spans="26:27">
      <c r="Z124796" s="190"/>
      <c r="AA124796" s="190"/>
    </row>
    <row r="124797" spans="26:27">
      <c r="Z124797" s="190"/>
      <c r="AA124797" s="190"/>
    </row>
    <row r="124798" spans="26:27">
      <c r="Z124798" s="190"/>
      <c r="AA124798" s="190"/>
    </row>
    <row r="124799" spans="26:27">
      <c r="Z124799" s="190"/>
      <c r="AA124799" s="190"/>
    </row>
    <row r="124800" spans="26:27">
      <c r="Z124800" s="190"/>
      <c r="AA124800" s="190"/>
    </row>
    <row r="124801" spans="26:27">
      <c r="Z124801" s="190"/>
      <c r="AA124801" s="190"/>
    </row>
    <row r="124802" spans="26:27">
      <c r="Z124802" s="190"/>
      <c r="AA124802" s="190"/>
    </row>
    <row r="124803" spans="26:27">
      <c r="Z124803" s="190"/>
      <c r="AA124803" s="190"/>
    </row>
    <row r="124804" spans="26:27">
      <c r="Z124804" s="190"/>
      <c r="AA124804" s="190"/>
    </row>
    <row r="124805" spans="26:27">
      <c r="Z124805" s="190"/>
      <c r="AA124805" s="190"/>
    </row>
    <row r="124806" spans="26:27">
      <c r="Z124806" s="190"/>
      <c r="AA124806" s="190"/>
    </row>
    <row r="124807" spans="26:27">
      <c r="Z124807" s="190"/>
      <c r="AA124807" s="190"/>
    </row>
    <row r="124808" spans="26:27">
      <c r="Z124808" s="190"/>
      <c r="AA124808" s="190"/>
    </row>
    <row r="124809" spans="26:27">
      <c r="Z124809" s="190"/>
      <c r="AA124809" s="190"/>
    </row>
    <row r="124810" spans="26:27">
      <c r="Z124810" s="190"/>
      <c r="AA124810" s="190"/>
    </row>
    <row r="124811" spans="26:27">
      <c r="Z124811" s="190"/>
      <c r="AA124811" s="190"/>
    </row>
    <row r="124812" spans="26:27">
      <c r="Z124812" s="190"/>
      <c r="AA124812" s="190"/>
    </row>
    <row r="124813" spans="26:27">
      <c r="Z124813" s="190"/>
      <c r="AA124813" s="190"/>
    </row>
    <row r="124814" spans="26:27">
      <c r="Z124814" s="190"/>
      <c r="AA124814" s="190"/>
    </row>
    <row r="124815" spans="26:27">
      <c r="Z124815" s="190"/>
      <c r="AA124815" s="190"/>
    </row>
    <row r="124816" spans="26:27">
      <c r="Z124816" s="190"/>
      <c r="AA124816" s="190"/>
    </row>
    <row r="124817" spans="26:27">
      <c r="Z124817" s="190"/>
      <c r="AA124817" s="190"/>
    </row>
    <row r="124818" spans="26:27">
      <c r="Z124818" s="190"/>
      <c r="AA124818" s="190"/>
    </row>
    <row r="124819" spans="26:27">
      <c r="Z124819" s="190"/>
      <c r="AA124819" s="190"/>
    </row>
    <row r="124820" spans="26:27">
      <c r="Z124820" s="190"/>
      <c r="AA124820" s="190"/>
    </row>
    <row r="124821" spans="26:27">
      <c r="Z124821" s="190"/>
      <c r="AA124821" s="190"/>
    </row>
    <row r="124822" spans="26:27">
      <c r="Z124822" s="190"/>
      <c r="AA124822" s="190"/>
    </row>
    <row r="124823" spans="26:27">
      <c r="Z124823" s="190"/>
      <c r="AA124823" s="190"/>
    </row>
    <row r="124824" spans="26:27">
      <c r="Z124824" s="190"/>
      <c r="AA124824" s="190"/>
    </row>
    <row r="124825" spans="26:27">
      <c r="Z124825" s="190"/>
      <c r="AA124825" s="190"/>
    </row>
    <row r="124826" spans="26:27">
      <c r="Z124826" s="190"/>
      <c r="AA124826" s="190"/>
    </row>
    <row r="124827" spans="26:27">
      <c r="Z124827" s="190"/>
      <c r="AA124827" s="190"/>
    </row>
    <row r="124828" spans="26:27">
      <c r="Z124828" s="190"/>
      <c r="AA124828" s="190"/>
    </row>
    <row r="124829" spans="26:27">
      <c r="Z124829" s="190"/>
      <c r="AA124829" s="190"/>
    </row>
    <row r="124830" spans="26:27">
      <c r="Z124830" s="190"/>
      <c r="AA124830" s="190"/>
    </row>
    <row r="124831" spans="26:27">
      <c r="Z124831" s="190"/>
      <c r="AA124831" s="190"/>
    </row>
    <row r="124832" spans="26:27">
      <c r="Z124832" s="190"/>
      <c r="AA124832" s="190"/>
    </row>
    <row r="124833" spans="26:27">
      <c r="Z124833" s="190"/>
      <c r="AA124833" s="190"/>
    </row>
    <row r="124834" spans="26:27">
      <c r="Z124834" s="190"/>
      <c r="AA124834" s="190"/>
    </row>
    <row r="124835" spans="26:27">
      <c r="Z124835" s="190"/>
      <c r="AA124835" s="190"/>
    </row>
    <row r="124836" spans="26:27">
      <c r="Z124836" s="190"/>
      <c r="AA124836" s="190"/>
    </row>
    <row r="124837" spans="26:27">
      <c r="Z124837" s="190"/>
      <c r="AA124837" s="190"/>
    </row>
    <row r="124838" spans="26:27">
      <c r="Z124838" s="190"/>
      <c r="AA124838" s="190"/>
    </row>
    <row r="124839" spans="26:27">
      <c r="Z124839" s="190"/>
      <c r="AA124839" s="190"/>
    </row>
    <row r="124840" spans="26:27">
      <c r="Z124840" s="190"/>
      <c r="AA124840" s="190"/>
    </row>
    <row r="124841" spans="26:27">
      <c r="Z124841" s="190"/>
      <c r="AA124841" s="190"/>
    </row>
    <row r="124842" spans="26:27">
      <c r="Z124842" s="190"/>
      <c r="AA124842" s="190"/>
    </row>
    <row r="124843" spans="26:27">
      <c r="Z124843" s="190"/>
      <c r="AA124843" s="190"/>
    </row>
    <row r="124844" spans="26:27">
      <c r="Z124844" s="190"/>
      <c r="AA124844" s="190"/>
    </row>
    <row r="124845" spans="26:27">
      <c r="Z124845" s="190"/>
      <c r="AA124845" s="190"/>
    </row>
    <row r="124846" spans="26:27">
      <c r="Z124846" s="190"/>
      <c r="AA124846" s="190"/>
    </row>
    <row r="124847" spans="26:27">
      <c r="Z124847" s="190"/>
      <c r="AA124847" s="190"/>
    </row>
    <row r="124848" spans="26:27">
      <c r="Z124848" s="190"/>
      <c r="AA124848" s="190"/>
    </row>
    <row r="124849" spans="26:27">
      <c r="Z124849" s="190"/>
      <c r="AA124849" s="190"/>
    </row>
    <row r="124850" spans="26:27">
      <c r="Z124850" s="190"/>
      <c r="AA124850" s="190"/>
    </row>
    <row r="124851" spans="26:27">
      <c r="Z124851" s="190"/>
      <c r="AA124851" s="190"/>
    </row>
    <row r="124852" spans="26:27">
      <c r="Z124852" s="190"/>
      <c r="AA124852" s="190"/>
    </row>
    <row r="124853" spans="26:27">
      <c r="Z124853" s="190"/>
      <c r="AA124853" s="190"/>
    </row>
    <row r="124854" spans="26:27">
      <c r="Z124854" s="190"/>
      <c r="AA124854" s="190"/>
    </row>
    <row r="124855" spans="26:27">
      <c r="Z124855" s="190"/>
      <c r="AA124855" s="190"/>
    </row>
    <row r="124856" spans="26:27">
      <c r="Z124856" s="190"/>
      <c r="AA124856" s="190"/>
    </row>
    <row r="124857" spans="26:27">
      <c r="Z124857" s="190"/>
      <c r="AA124857" s="190"/>
    </row>
    <row r="124858" spans="26:27">
      <c r="Z124858" s="190"/>
      <c r="AA124858" s="190"/>
    </row>
    <row r="124859" spans="26:27">
      <c r="Z124859" s="190"/>
      <c r="AA124859" s="190"/>
    </row>
    <row r="124860" spans="26:27">
      <c r="Z124860" s="190"/>
      <c r="AA124860" s="190"/>
    </row>
    <row r="124861" spans="26:27">
      <c r="Z124861" s="190"/>
      <c r="AA124861" s="190"/>
    </row>
    <row r="124862" spans="26:27">
      <c r="Z124862" s="190"/>
      <c r="AA124862" s="190"/>
    </row>
    <row r="124863" spans="26:27">
      <c r="Z124863" s="190"/>
      <c r="AA124863" s="190"/>
    </row>
    <row r="124864" spans="26:27">
      <c r="Z124864" s="190"/>
      <c r="AA124864" s="190"/>
    </row>
    <row r="124865" spans="26:27">
      <c r="Z124865" s="190"/>
      <c r="AA124865" s="190"/>
    </row>
    <row r="124866" spans="26:27">
      <c r="Z124866" s="190"/>
      <c r="AA124866" s="190"/>
    </row>
    <row r="124867" spans="26:27">
      <c r="Z124867" s="190"/>
      <c r="AA124867" s="190"/>
    </row>
    <row r="124868" spans="26:27">
      <c r="Z124868" s="190"/>
      <c r="AA124868" s="190"/>
    </row>
    <row r="124869" spans="26:27">
      <c r="Z124869" s="190"/>
      <c r="AA124869" s="190"/>
    </row>
    <row r="124870" spans="26:27">
      <c r="Z124870" s="190"/>
      <c r="AA124870" s="190"/>
    </row>
    <row r="124871" spans="26:27">
      <c r="Z124871" s="190"/>
      <c r="AA124871" s="190"/>
    </row>
    <row r="124872" spans="26:27">
      <c r="Z124872" s="190"/>
      <c r="AA124872" s="190"/>
    </row>
    <row r="124873" spans="26:27">
      <c r="Z124873" s="190"/>
      <c r="AA124873" s="190"/>
    </row>
    <row r="124874" spans="26:27">
      <c r="Z124874" s="190"/>
      <c r="AA124874" s="190"/>
    </row>
    <row r="124875" spans="26:27">
      <c r="Z124875" s="190"/>
      <c r="AA124875" s="190"/>
    </row>
    <row r="124876" spans="26:27">
      <c r="Z124876" s="190"/>
      <c r="AA124876" s="190"/>
    </row>
    <row r="124877" spans="26:27">
      <c r="Z124877" s="190"/>
      <c r="AA124877" s="190"/>
    </row>
    <row r="124878" spans="26:27">
      <c r="Z124878" s="190"/>
      <c r="AA124878" s="190"/>
    </row>
    <row r="124879" spans="26:27">
      <c r="Z124879" s="190"/>
      <c r="AA124879" s="190"/>
    </row>
    <row r="124880" spans="26:27">
      <c r="Z124880" s="190"/>
      <c r="AA124880" s="190"/>
    </row>
    <row r="124881" spans="26:27">
      <c r="Z124881" s="190"/>
      <c r="AA124881" s="190"/>
    </row>
    <row r="124882" spans="26:27">
      <c r="Z124882" s="190"/>
      <c r="AA124882" s="190"/>
    </row>
    <row r="124883" spans="26:27">
      <c r="Z124883" s="190"/>
      <c r="AA124883" s="190"/>
    </row>
    <row r="124884" spans="26:27">
      <c r="Z124884" s="190"/>
      <c r="AA124884" s="190"/>
    </row>
    <row r="124885" spans="26:27">
      <c r="Z124885" s="190"/>
      <c r="AA124885" s="190"/>
    </row>
    <row r="124886" spans="26:27">
      <c r="Z124886" s="190"/>
      <c r="AA124886" s="190"/>
    </row>
    <row r="124887" spans="26:27">
      <c r="Z124887" s="190"/>
      <c r="AA124887" s="190"/>
    </row>
    <row r="124888" spans="26:27">
      <c r="Z124888" s="190"/>
      <c r="AA124888" s="190"/>
    </row>
    <row r="124889" spans="26:27">
      <c r="Z124889" s="190"/>
      <c r="AA124889" s="190"/>
    </row>
    <row r="124890" spans="26:27">
      <c r="Z124890" s="190"/>
      <c r="AA124890" s="190"/>
    </row>
    <row r="124891" spans="26:27">
      <c r="Z124891" s="190"/>
      <c r="AA124891" s="190"/>
    </row>
    <row r="124892" spans="26:27">
      <c r="Z124892" s="190"/>
      <c r="AA124892" s="190"/>
    </row>
    <row r="124893" spans="26:27">
      <c r="Z124893" s="190"/>
      <c r="AA124893" s="190"/>
    </row>
    <row r="124894" spans="26:27">
      <c r="Z124894" s="190"/>
      <c r="AA124894" s="190"/>
    </row>
    <row r="124895" spans="26:27">
      <c r="Z124895" s="190"/>
      <c r="AA124895" s="190"/>
    </row>
    <row r="124896" spans="26:27">
      <c r="Z124896" s="190"/>
      <c r="AA124896" s="190"/>
    </row>
    <row r="124897" spans="26:27">
      <c r="Z124897" s="190"/>
      <c r="AA124897" s="190"/>
    </row>
    <row r="124898" spans="26:27">
      <c r="Z124898" s="190"/>
      <c r="AA124898" s="190"/>
    </row>
    <row r="124899" spans="26:27">
      <c r="Z124899" s="190"/>
      <c r="AA124899" s="190"/>
    </row>
    <row r="124900" spans="26:27">
      <c r="Z124900" s="190"/>
      <c r="AA124900" s="190"/>
    </row>
    <row r="124901" spans="26:27">
      <c r="Z124901" s="190"/>
      <c r="AA124901" s="190"/>
    </row>
    <row r="124902" spans="26:27">
      <c r="Z124902" s="190"/>
      <c r="AA124902" s="190"/>
    </row>
    <row r="124903" spans="26:27">
      <c r="Z124903" s="190"/>
      <c r="AA124903" s="190"/>
    </row>
    <row r="124904" spans="26:27">
      <c r="Z124904" s="190"/>
      <c r="AA124904" s="190"/>
    </row>
    <row r="124905" spans="26:27">
      <c r="Z124905" s="190"/>
      <c r="AA124905" s="190"/>
    </row>
    <row r="124906" spans="26:27">
      <c r="Z124906" s="190"/>
      <c r="AA124906" s="190"/>
    </row>
    <row r="124907" spans="26:27">
      <c r="Z124907" s="190"/>
      <c r="AA124907" s="190"/>
    </row>
    <row r="124908" spans="26:27">
      <c r="Z124908" s="190"/>
      <c r="AA124908" s="190"/>
    </row>
    <row r="124909" spans="26:27">
      <c r="Z124909" s="190"/>
      <c r="AA124909" s="190"/>
    </row>
    <row r="124910" spans="26:27">
      <c r="Z124910" s="190"/>
      <c r="AA124910" s="190"/>
    </row>
    <row r="124911" spans="26:27">
      <c r="Z124911" s="190"/>
      <c r="AA124911" s="190"/>
    </row>
    <row r="124912" spans="26:27">
      <c r="Z124912" s="190"/>
      <c r="AA124912" s="190"/>
    </row>
    <row r="124913" spans="26:27">
      <c r="Z124913" s="190"/>
      <c r="AA124913" s="190"/>
    </row>
    <row r="124914" spans="26:27">
      <c r="Z124914" s="190"/>
      <c r="AA124914" s="190"/>
    </row>
    <row r="124915" spans="26:27">
      <c r="Z124915" s="190"/>
      <c r="AA124915" s="190"/>
    </row>
    <row r="124916" spans="26:27">
      <c r="Z124916" s="190"/>
      <c r="AA124916" s="190"/>
    </row>
    <row r="124917" spans="26:27">
      <c r="Z124917" s="190"/>
      <c r="AA124917" s="190"/>
    </row>
    <row r="124918" spans="26:27">
      <c r="Z124918" s="190"/>
      <c r="AA124918" s="190"/>
    </row>
    <row r="124919" spans="26:27">
      <c r="Z124919" s="190"/>
      <c r="AA124919" s="190"/>
    </row>
    <row r="124920" spans="26:27">
      <c r="Z124920" s="190"/>
      <c r="AA124920" s="190"/>
    </row>
    <row r="124921" spans="26:27">
      <c r="Z124921" s="190"/>
      <c r="AA124921" s="190"/>
    </row>
    <row r="124922" spans="26:27">
      <c r="Z124922" s="190"/>
      <c r="AA124922" s="190"/>
    </row>
    <row r="124923" spans="26:27">
      <c r="Z124923" s="190"/>
      <c r="AA124923" s="190"/>
    </row>
    <row r="124924" spans="26:27">
      <c r="Z124924" s="190"/>
      <c r="AA124924" s="190"/>
    </row>
    <row r="124925" spans="26:27">
      <c r="Z124925" s="190"/>
      <c r="AA124925" s="190"/>
    </row>
    <row r="124926" spans="26:27">
      <c r="Z124926" s="190"/>
      <c r="AA124926" s="190"/>
    </row>
    <row r="124927" spans="26:27">
      <c r="Z124927" s="190"/>
      <c r="AA124927" s="190"/>
    </row>
    <row r="124928" spans="26:27">
      <c r="Z124928" s="190"/>
      <c r="AA124928" s="190"/>
    </row>
    <row r="124929" spans="26:27">
      <c r="Z124929" s="190"/>
      <c r="AA124929" s="190"/>
    </row>
    <row r="124930" spans="26:27">
      <c r="Z124930" s="190"/>
      <c r="AA124930" s="190"/>
    </row>
    <row r="124931" spans="26:27">
      <c r="Z124931" s="190"/>
      <c r="AA124931" s="190"/>
    </row>
    <row r="124932" spans="26:27">
      <c r="Z124932" s="190"/>
      <c r="AA124932" s="190"/>
    </row>
    <row r="124933" spans="26:27">
      <c r="Z124933" s="190"/>
      <c r="AA124933" s="190"/>
    </row>
    <row r="124934" spans="26:27">
      <c r="Z124934" s="190"/>
      <c r="AA124934" s="190"/>
    </row>
    <row r="124935" spans="26:27">
      <c r="Z124935" s="190"/>
      <c r="AA124935" s="190"/>
    </row>
    <row r="124936" spans="26:27">
      <c r="Z124936" s="190"/>
      <c r="AA124936" s="190"/>
    </row>
    <row r="124937" spans="26:27">
      <c r="Z124937" s="190"/>
      <c r="AA124937" s="190"/>
    </row>
    <row r="124938" spans="26:27">
      <c r="Z124938" s="190"/>
      <c r="AA124938" s="190"/>
    </row>
    <row r="124939" spans="26:27">
      <c r="Z124939" s="190"/>
      <c r="AA124939" s="190"/>
    </row>
    <row r="124940" spans="26:27">
      <c r="Z124940" s="190"/>
      <c r="AA124940" s="190"/>
    </row>
    <row r="124941" spans="26:27">
      <c r="Z124941" s="190"/>
      <c r="AA124941" s="190"/>
    </row>
    <row r="124942" spans="26:27">
      <c r="Z124942" s="190"/>
      <c r="AA124942" s="190"/>
    </row>
    <row r="124943" spans="26:27">
      <c r="Z124943" s="190"/>
      <c r="AA124943" s="190"/>
    </row>
    <row r="124944" spans="26:27">
      <c r="Z124944" s="190"/>
      <c r="AA124944" s="190"/>
    </row>
    <row r="124945" spans="26:27">
      <c r="Z124945" s="190"/>
      <c r="AA124945" s="190"/>
    </row>
    <row r="124946" spans="26:27">
      <c r="Z124946" s="190"/>
      <c r="AA124946" s="190"/>
    </row>
    <row r="124947" spans="26:27">
      <c r="Z124947" s="190"/>
      <c r="AA124947" s="190"/>
    </row>
    <row r="124948" spans="26:27">
      <c r="Z124948" s="190"/>
      <c r="AA124948" s="190"/>
    </row>
    <row r="124949" spans="26:27">
      <c r="Z124949" s="190"/>
      <c r="AA124949" s="190"/>
    </row>
    <row r="124950" spans="26:27">
      <c r="Z124950" s="190"/>
      <c r="AA124950" s="190"/>
    </row>
    <row r="124951" spans="26:27">
      <c r="Z124951" s="190"/>
      <c r="AA124951" s="190"/>
    </row>
    <row r="124952" spans="26:27">
      <c r="Z124952" s="190"/>
      <c r="AA124952" s="190"/>
    </row>
    <row r="124953" spans="26:27">
      <c r="Z124953" s="190"/>
      <c r="AA124953" s="190"/>
    </row>
    <row r="124954" spans="26:27">
      <c r="Z124954" s="190"/>
      <c r="AA124954" s="190"/>
    </row>
    <row r="124955" spans="26:27">
      <c r="Z124955" s="190"/>
      <c r="AA124955" s="190"/>
    </row>
    <row r="124956" spans="26:27">
      <c r="Z124956" s="190"/>
      <c r="AA124956" s="190"/>
    </row>
    <row r="124957" spans="26:27">
      <c r="Z124957" s="190"/>
      <c r="AA124957" s="190"/>
    </row>
    <row r="124958" spans="26:27">
      <c r="Z124958" s="190"/>
      <c r="AA124958" s="190"/>
    </row>
    <row r="124959" spans="26:27">
      <c r="Z124959" s="190"/>
      <c r="AA124959" s="190"/>
    </row>
    <row r="124960" spans="26:27">
      <c r="Z124960" s="190"/>
      <c r="AA124960" s="190"/>
    </row>
    <row r="124961" spans="26:27">
      <c r="Z124961" s="190"/>
      <c r="AA124961" s="190"/>
    </row>
    <row r="124962" spans="26:27">
      <c r="Z124962" s="190"/>
      <c r="AA124962" s="190"/>
    </row>
    <row r="124963" spans="26:27">
      <c r="Z124963" s="190"/>
      <c r="AA124963" s="190"/>
    </row>
    <row r="124964" spans="26:27">
      <c r="Z124964" s="190"/>
      <c r="AA124964" s="190"/>
    </row>
    <row r="124965" spans="26:27">
      <c r="Z124965" s="190"/>
      <c r="AA124965" s="190"/>
    </row>
    <row r="124966" spans="26:27">
      <c r="Z124966" s="190"/>
      <c r="AA124966" s="190"/>
    </row>
    <row r="124967" spans="26:27">
      <c r="Z124967" s="190"/>
      <c r="AA124967" s="190"/>
    </row>
    <row r="124968" spans="26:27">
      <c r="Z124968" s="190"/>
      <c r="AA124968" s="190"/>
    </row>
    <row r="124969" spans="26:27">
      <c r="Z124969" s="190"/>
      <c r="AA124969" s="190"/>
    </row>
    <row r="124970" spans="26:27">
      <c r="Z124970" s="190"/>
      <c r="AA124970" s="190"/>
    </row>
    <row r="124971" spans="26:27">
      <c r="Z124971" s="190"/>
      <c r="AA124971" s="190"/>
    </row>
    <row r="124972" spans="26:27">
      <c r="Z124972" s="190"/>
      <c r="AA124972" s="190"/>
    </row>
    <row r="124973" spans="26:27">
      <c r="Z124973" s="190"/>
      <c r="AA124973" s="190"/>
    </row>
    <row r="124974" spans="26:27">
      <c r="Z124974" s="190"/>
      <c r="AA124974" s="190"/>
    </row>
    <row r="124975" spans="26:27">
      <c r="Z124975" s="190"/>
      <c r="AA124975" s="190"/>
    </row>
    <row r="124976" spans="26:27">
      <c r="Z124976" s="190"/>
      <c r="AA124976" s="190"/>
    </row>
    <row r="124977" spans="26:27">
      <c r="Z124977" s="190"/>
      <c r="AA124977" s="190"/>
    </row>
    <row r="124978" spans="26:27">
      <c r="Z124978" s="190"/>
      <c r="AA124978" s="190"/>
    </row>
    <row r="124979" spans="26:27">
      <c r="Z124979" s="190"/>
      <c r="AA124979" s="190"/>
    </row>
    <row r="124980" spans="26:27">
      <c r="Z124980" s="190"/>
      <c r="AA124980" s="190"/>
    </row>
    <row r="124981" spans="26:27">
      <c r="Z124981" s="190"/>
      <c r="AA124981" s="190"/>
    </row>
    <row r="124982" spans="26:27">
      <c r="Z124982" s="190"/>
      <c r="AA124982" s="190"/>
    </row>
    <row r="124983" spans="26:27">
      <c r="Z124983" s="190"/>
      <c r="AA124983" s="190"/>
    </row>
    <row r="124984" spans="26:27">
      <c r="Z124984" s="190"/>
      <c r="AA124984" s="190"/>
    </row>
    <row r="124985" spans="26:27">
      <c r="Z124985" s="190"/>
      <c r="AA124985" s="190"/>
    </row>
    <row r="124986" spans="26:27">
      <c r="Z124986" s="190"/>
      <c r="AA124986" s="190"/>
    </row>
    <row r="124987" spans="26:27">
      <c r="Z124987" s="190"/>
      <c r="AA124987" s="190"/>
    </row>
    <row r="124988" spans="26:27">
      <c r="Z124988" s="190"/>
      <c r="AA124988" s="190"/>
    </row>
    <row r="124989" spans="26:27">
      <c r="Z124989" s="190"/>
      <c r="AA124989" s="190"/>
    </row>
    <row r="124990" spans="26:27">
      <c r="Z124990" s="190"/>
      <c r="AA124990" s="190"/>
    </row>
    <row r="124991" spans="26:27">
      <c r="Z124991" s="190"/>
      <c r="AA124991" s="190"/>
    </row>
    <row r="124992" spans="26:27">
      <c r="Z124992" s="190"/>
      <c r="AA124992" s="190"/>
    </row>
    <row r="124993" spans="26:27">
      <c r="Z124993" s="190"/>
      <c r="AA124993" s="190"/>
    </row>
    <row r="124994" spans="26:27">
      <c r="Z124994" s="190"/>
      <c r="AA124994" s="190"/>
    </row>
    <row r="124995" spans="26:27">
      <c r="Z124995" s="190"/>
      <c r="AA124995" s="190"/>
    </row>
    <row r="124996" spans="26:27">
      <c r="Z124996" s="191"/>
      <c r="AA124996" s="191"/>
    </row>
    <row r="124997" spans="26:27">
      <c r="Z124997" s="191"/>
      <c r="AA124997" s="191"/>
    </row>
    <row r="124998" spans="26:27">
      <c r="Z124998" s="191"/>
      <c r="AA124998" s="191"/>
    </row>
    <row r="124999" spans="26:27">
      <c r="Z124999" s="191"/>
      <c r="AA124999" s="191"/>
    </row>
    <row r="125000" spans="26:27">
      <c r="Z125000" s="191"/>
      <c r="AA125000" s="191"/>
    </row>
    <row r="125001" spans="26:27">
      <c r="Z125001" s="191"/>
      <c r="AA125001" s="191"/>
    </row>
    <row r="125002" spans="26:27">
      <c r="Z125002" s="191"/>
      <c r="AA125002" s="191"/>
    </row>
    <row r="125003" spans="26:27">
      <c r="Z125003" s="191"/>
      <c r="AA125003" s="191"/>
    </row>
    <row r="125004" spans="26:27">
      <c r="Z125004" s="191"/>
      <c r="AA125004" s="191"/>
    </row>
    <row r="125005" spans="26:27">
      <c r="Z125005" s="191"/>
      <c r="AA125005" s="191"/>
    </row>
    <row r="125006" spans="26:27">
      <c r="Z125006" s="191"/>
      <c r="AA125006" s="191"/>
    </row>
    <row r="125007" spans="26:27">
      <c r="Z125007" s="191"/>
      <c r="AA125007" s="191"/>
    </row>
    <row r="125008" spans="26:27">
      <c r="Z125008" s="191"/>
      <c r="AA125008" s="191"/>
    </row>
    <row r="125009" spans="26:27">
      <c r="Z125009" s="191"/>
      <c r="AA125009" s="191"/>
    </row>
    <row r="125010" spans="26:27">
      <c r="Z125010" s="191"/>
      <c r="AA125010" s="191"/>
    </row>
    <row r="125011" spans="26:27">
      <c r="Z125011" s="191"/>
      <c r="AA125011" s="191"/>
    </row>
    <row r="125012" spans="26:27">
      <c r="Z125012" s="191"/>
      <c r="AA125012" s="191"/>
    </row>
    <row r="125013" spans="26:27">
      <c r="Z125013" s="191"/>
      <c r="AA125013" s="191"/>
    </row>
    <row r="125014" spans="26:27">
      <c r="Z125014" s="191"/>
      <c r="AA125014" s="191"/>
    </row>
    <row r="125015" spans="26:27">
      <c r="Z125015" s="191"/>
      <c r="AA125015" s="191"/>
    </row>
    <row r="125016" spans="26:27">
      <c r="Z125016" s="191"/>
      <c r="AA125016" s="191"/>
    </row>
    <row r="125017" spans="26:27">
      <c r="Z125017" s="191"/>
      <c r="AA125017" s="191"/>
    </row>
    <row r="125018" spans="26:27">
      <c r="Z125018" s="191"/>
      <c r="AA125018" s="191"/>
    </row>
    <row r="125019" spans="26:27">
      <c r="Z125019" s="191"/>
      <c r="AA125019" s="191"/>
    </row>
    <row r="125020" spans="26:27">
      <c r="Z125020" s="191"/>
      <c r="AA125020" s="191"/>
    </row>
    <row r="125021" spans="26:27">
      <c r="Z125021" s="191"/>
      <c r="AA125021" s="191"/>
    </row>
    <row r="125022" spans="26:27">
      <c r="Z125022" s="191"/>
      <c r="AA125022" s="191"/>
    </row>
    <row r="125023" spans="26:27">
      <c r="Z125023" s="191"/>
      <c r="AA125023" s="191"/>
    </row>
    <row r="125024" spans="26:27">
      <c r="Z125024" s="191"/>
      <c r="AA125024" s="191"/>
    </row>
    <row r="125025" spans="26:27">
      <c r="Z125025" s="191"/>
      <c r="AA125025" s="191"/>
    </row>
    <row r="125026" spans="26:27">
      <c r="Z125026" s="191"/>
      <c r="AA125026" s="191"/>
    </row>
    <row r="125027" spans="26:27">
      <c r="Z125027" s="191"/>
      <c r="AA125027" s="191"/>
    </row>
    <row r="125028" spans="26:27">
      <c r="Z125028" s="191"/>
      <c r="AA125028" s="191"/>
    </row>
    <row r="125029" spans="26:27">
      <c r="Z125029" s="191"/>
      <c r="AA125029" s="191"/>
    </row>
    <row r="125030" spans="26:27">
      <c r="Z125030" s="191"/>
      <c r="AA125030" s="191"/>
    </row>
    <row r="125031" spans="26:27">
      <c r="Z125031" s="191"/>
      <c r="AA125031" s="191"/>
    </row>
    <row r="125032" spans="26:27">
      <c r="Z125032" s="191"/>
      <c r="AA125032" s="191"/>
    </row>
    <row r="125033" spans="26:27">
      <c r="Z125033" s="191"/>
      <c r="AA125033" s="191"/>
    </row>
    <row r="125034" spans="26:27">
      <c r="Z125034" s="191"/>
      <c r="AA125034" s="191"/>
    </row>
    <row r="125035" spans="26:27">
      <c r="Z125035" s="191"/>
      <c r="AA125035" s="191"/>
    </row>
    <row r="125036" spans="26:27">
      <c r="Z125036" s="191"/>
      <c r="AA125036" s="191"/>
    </row>
    <row r="125037" spans="26:27">
      <c r="Z125037" s="191"/>
      <c r="AA125037" s="191"/>
    </row>
    <row r="125038" spans="26:27">
      <c r="Z125038" s="191"/>
      <c r="AA125038" s="191"/>
    </row>
    <row r="125039" spans="26:27">
      <c r="Z125039" s="191"/>
      <c r="AA125039" s="191"/>
    </row>
    <row r="125040" spans="26:27">
      <c r="Z125040" s="191"/>
      <c r="AA125040" s="191"/>
    </row>
    <row r="125041" spans="26:27">
      <c r="Z125041" s="191"/>
      <c r="AA125041" s="191"/>
    </row>
    <row r="125042" spans="26:27">
      <c r="Z125042" s="191"/>
      <c r="AA125042" s="191"/>
    </row>
    <row r="125043" spans="26:27">
      <c r="Z125043" s="191"/>
      <c r="AA125043" s="191"/>
    </row>
    <row r="125044" spans="26:27">
      <c r="Z125044" s="191"/>
      <c r="AA125044" s="191"/>
    </row>
    <row r="125045" spans="26:27">
      <c r="Z125045" s="191"/>
      <c r="AA125045" s="191"/>
    </row>
    <row r="125046" spans="26:27">
      <c r="Z125046" s="191"/>
      <c r="AA125046" s="191"/>
    </row>
    <row r="125047" spans="26:27">
      <c r="Z125047" s="191"/>
      <c r="AA125047" s="191"/>
    </row>
    <row r="125048" spans="26:27">
      <c r="Z125048" s="191"/>
      <c r="AA125048" s="191"/>
    </row>
    <row r="125049" spans="26:27">
      <c r="Z125049" s="191"/>
      <c r="AA125049" s="191"/>
    </row>
    <row r="125050" spans="26:27">
      <c r="Z125050" s="191"/>
      <c r="AA125050" s="191"/>
    </row>
    <row r="125051" spans="26:27">
      <c r="Z125051" s="191"/>
      <c r="AA125051" s="191"/>
    </row>
    <row r="125052" spans="26:27">
      <c r="Z125052" s="191"/>
      <c r="AA125052" s="191"/>
    </row>
    <row r="125053" spans="26:27">
      <c r="Z125053" s="191"/>
      <c r="AA125053" s="191"/>
    </row>
    <row r="125054" spans="26:27">
      <c r="Z125054" s="191"/>
      <c r="AA125054" s="191"/>
    </row>
    <row r="125055" spans="26:27">
      <c r="Z125055" s="191"/>
      <c r="AA125055" s="191"/>
    </row>
    <row r="125056" spans="26:27">
      <c r="Z125056" s="191"/>
      <c r="AA125056" s="191"/>
    </row>
    <row r="125057" spans="26:27">
      <c r="Z125057" s="191"/>
      <c r="AA125057" s="191"/>
    </row>
    <row r="125058" spans="26:27">
      <c r="Z125058" s="191"/>
      <c r="AA125058" s="191"/>
    </row>
    <row r="125059" spans="26:27">
      <c r="Z125059" s="191"/>
      <c r="AA125059" s="191"/>
    </row>
    <row r="125060" spans="26:27">
      <c r="Z125060" s="191"/>
      <c r="AA125060" s="191"/>
    </row>
    <row r="125061" spans="26:27">
      <c r="Z125061" s="191"/>
      <c r="AA125061" s="191"/>
    </row>
    <row r="125062" spans="26:27">
      <c r="Z125062" s="191"/>
      <c r="AA125062" s="191"/>
    </row>
    <row r="125063" spans="26:27">
      <c r="Z125063" s="191"/>
      <c r="AA125063" s="191"/>
    </row>
    <row r="125064" spans="26:27">
      <c r="Z125064" s="191"/>
      <c r="AA125064" s="191"/>
    </row>
    <row r="125065" spans="26:27">
      <c r="Z125065" s="191"/>
      <c r="AA125065" s="191"/>
    </row>
    <row r="125066" spans="26:27">
      <c r="Z125066" s="191"/>
      <c r="AA125066" s="191"/>
    </row>
    <row r="125067" spans="26:27">
      <c r="Z125067" s="191"/>
      <c r="AA125067" s="191"/>
    </row>
    <row r="125068" spans="26:27">
      <c r="Z125068" s="191"/>
      <c r="AA125068" s="191"/>
    </row>
    <row r="125069" spans="26:27">
      <c r="Z125069" s="191"/>
      <c r="AA125069" s="191"/>
    </row>
    <row r="125070" spans="26:27">
      <c r="Z125070" s="191"/>
      <c r="AA125070" s="191"/>
    </row>
    <row r="125071" spans="26:27">
      <c r="Z125071" s="191"/>
      <c r="AA125071" s="191"/>
    </row>
    <row r="125072" spans="26:27">
      <c r="Z125072" s="191"/>
      <c r="AA125072" s="191"/>
    </row>
    <row r="125073" spans="26:27">
      <c r="Z125073" s="191"/>
      <c r="AA125073" s="191"/>
    </row>
    <row r="125074" spans="26:27">
      <c r="Z125074" s="191"/>
      <c r="AA125074" s="191"/>
    </row>
    <row r="125075" spans="26:27">
      <c r="Z125075" s="191"/>
      <c r="AA125075" s="191"/>
    </row>
    <row r="125076" spans="26:27">
      <c r="Z125076" s="191"/>
      <c r="AA125076" s="191"/>
    </row>
    <row r="125077" spans="26:27">
      <c r="Z125077" s="191"/>
      <c r="AA125077" s="191"/>
    </row>
    <row r="125078" spans="26:27">
      <c r="Z125078" s="191"/>
      <c r="AA125078" s="191"/>
    </row>
    <row r="125079" spans="26:27">
      <c r="Z125079" s="191"/>
      <c r="AA125079" s="191"/>
    </row>
    <row r="125080" spans="26:27">
      <c r="Z125080" s="191"/>
      <c r="AA125080" s="191"/>
    </row>
    <row r="125081" spans="26:27">
      <c r="Z125081" s="191"/>
      <c r="AA125081" s="191"/>
    </row>
    <row r="125082" spans="26:27">
      <c r="Z125082" s="191"/>
      <c r="AA125082" s="191"/>
    </row>
    <row r="125083" spans="26:27">
      <c r="Z125083" s="191"/>
      <c r="AA125083" s="191"/>
    </row>
    <row r="125084" spans="26:27">
      <c r="Z125084" s="191"/>
      <c r="AA125084" s="191"/>
    </row>
    <row r="125085" spans="26:27">
      <c r="Z125085" s="191"/>
      <c r="AA125085" s="191"/>
    </row>
    <row r="125086" spans="26:27">
      <c r="Z125086" s="191"/>
      <c r="AA125086" s="191"/>
    </row>
    <row r="125087" spans="26:27">
      <c r="Z125087" s="191"/>
      <c r="AA125087" s="191"/>
    </row>
    <row r="125088" spans="26:27">
      <c r="Z125088" s="191"/>
      <c r="AA125088" s="191"/>
    </row>
    <row r="125089" spans="26:27">
      <c r="Z125089" s="191"/>
      <c r="AA125089" s="191"/>
    </row>
    <row r="125090" spans="26:27">
      <c r="Z125090" s="191"/>
      <c r="AA125090" s="191"/>
    </row>
    <row r="125091" spans="26:27">
      <c r="Z125091" s="191"/>
      <c r="AA125091" s="191"/>
    </row>
    <row r="125092" spans="26:27">
      <c r="Z125092" s="191"/>
      <c r="AA125092" s="191"/>
    </row>
    <row r="125093" spans="26:27">
      <c r="Z125093" s="191"/>
      <c r="AA125093" s="191"/>
    </row>
    <row r="125094" spans="26:27">
      <c r="Z125094" s="191"/>
      <c r="AA125094" s="191"/>
    </row>
    <row r="125095" spans="26:27">
      <c r="Z125095" s="191"/>
      <c r="AA125095" s="191"/>
    </row>
    <row r="125096" spans="26:27">
      <c r="Z125096" s="191"/>
      <c r="AA125096" s="191"/>
    </row>
    <row r="125097" spans="26:27">
      <c r="Z125097" s="191"/>
      <c r="AA125097" s="191"/>
    </row>
    <row r="125098" spans="26:27">
      <c r="Z125098" s="191"/>
      <c r="AA125098" s="191"/>
    </row>
    <row r="125099" spans="26:27">
      <c r="Z125099" s="191"/>
      <c r="AA125099" s="191"/>
    </row>
    <row r="125100" spans="26:27">
      <c r="Z125100" s="191"/>
      <c r="AA125100" s="191"/>
    </row>
    <row r="125101" spans="26:27">
      <c r="Z125101" s="191"/>
      <c r="AA125101" s="191"/>
    </row>
    <row r="125102" spans="26:27">
      <c r="Z125102" s="191"/>
      <c r="AA125102" s="191"/>
    </row>
    <row r="125103" spans="26:27">
      <c r="Z125103" s="191"/>
      <c r="AA125103" s="191"/>
    </row>
    <row r="125104" spans="26:27">
      <c r="Z125104" s="191"/>
      <c r="AA125104" s="191"/>
    </row>
    <row r="125105" spans="26:27">
      <c r="Z125105" s="191"/>
      <c r="AA125105" s="191"/>
    </row>
    <row r="125106" spans="26:27">
      <c r="Z125106" s="191"/>
      <c r="AA125106" s="191"/>
    </row>
    <row r="125107" spans="26:27">
      <c r="Z125107" s="191"/>
      <c r="AA125107" s="191"/>
    </row>
    <row r="125108" spans="26:27">
      <c r="Z125108" s="191"/>
      <c r="AA125108" s="191"/>
    </row>
    <row r="125109" spans="26:27">
      <c r="Z125109" s="191"/>
      <c r="AA125109" s="191"/>
    </row>
    <row r="125110" spans="26:27">
      <c r="Z125110" s="191"/>
      <c r="AA125110" s="191"/>
    </row>
    <row r="125111" spans="26:27">
      <c r="Z125111" s="191"/>
      <c r="AA125111" s="191"/>
    </row>
    <row r="125112" spans="26:27">
      <c r="Z125112" s="191"/>
      <c r="AA125112" s="191"/>
    </row>
    <row r="125113" spans="26:27">
      <c r="Z125113" s="191"/>
      <c r="AA125113" s="191"/>
    </row>
    <row r="125114" spans="26:27">
      <c r="Z125114" s="191"/>
      <c r="AA125114" s="191"/>
    </row>
    <row r="125115" spans="26:27">
      <c r="Z125115" s="191"/>
      <c r="AA125115" s="191"/>
    </row>
    <row r="125116" spans="26:27">
      <c r="Z125116" s="191"/>
      <c r="AA125116" s="191"/>
    </row>
    <row r="125117" spans="26:27">
      <c r="Z125117" s="191"/>
      <c r="AA125117" s="191"/>
    </row>
    <row r="125118" spans="26:27">
      <c r="Z125118" s="191"/>
      <c r="AA125118" s="191"/>
    </row>
    <row r="125119" spans="26:27">
      <c r="Z125119" s="191"/>
      <c r="AA125119" s="191"/>
    </row>
    <row r="125120" spans="26:27">
      <c r="Z125120" s="191"/>
      <c r="AA125120" s="191"/>
    </row>
    <row r="125121" spans="26:27">
      <c r="Z125121" s="191"/>
      <c r="AA125121" s="191"/>
    </row>
    <row r="125122" spans="26:27">
      <c r="Z125122" s="191"/>
      <c r="AA125122" s="191"/>
    </row>
    <row r="125123" spans="26:27">
      <c r="Z125123" s="191"/>
      <c r="AA125123" s="191"/>
    </row>
    <row r="125124" spans="26:27">
      <c r="Z125124" s="191"/>
      <c r="AA125124" s="191"/>
    </row>
    <row r="125125" spans="26:27">
      <c r="Z125125" s="191"/>
      <c r="AA125125" s="191"/>
    </row>
    <row r="125126" spans="26:27">
      <c r="Z125126" s="191"/>
      <c r="AA125126" s="191"/>
    </row>
    <row r="125127" spans="26:27">
      <c r="Z125127" s="191"/>
      <c r="AA125127" s="191"/>
    </row>
    <row r="125128" spans="26:27">
      <c r="Z125128" s="191"/>
      <c r="AA125128" s="191"/>
    </row>
    <row r="125129" spans="26:27">
      <c r="Z125129" s="191"/>
      <c r="AA125129" s="191"/>
    </row>
    <row r="125130" spans="26:27">
      <c r="Z125130" s="191"/>
      <c r="AA125130" s="191"/>
    </row>
    <row r="125131" spans="26:27">
      <c r="Z125131" s="191"/>
      <c r="AA125131" s="191"/>
    </row>
    <row r="125132" spans="26:27">
      <c r="Z125132" s="191"/>
      <c r="AA125132" s="191"/>
    </row>
    <row r="125133" spans="26:27">
      <c r="Z125133" s="191"/>
      <c r="AA125133" s="191"/>
    </row>
    <row r="125134" spans="26:27">
      <c r="Z125134" s="191"/>
      <c r="AA125134" s="191"/>
    </row>
    <row r="125135" spans="26:27">
      <c r="Z125135" s="191"/>
      <c r="AA125135" s="191"/>
    </row>
    <row r="125136" spans="26:27">
      <c r="Z125136" s="191"/>
      <c r="AA125136" s="191"/>
    </row>
    <row r="125137" spans="26:27">
      <c r="Z125137" s="191"/>
      <c r="AA125137" s="191"/>
    </row>
    <row r="125138" spans="26:27">
      <c r="Z125138" s="191"/>
      <c r="AA125138" s="191"/>
    </row>
    <row r="125139" spans="26:27">
      <c r="Z125139" s="191"/>
      <c r="AA125139" s="191"/>
    </row>
    <row r="125140" spans="26:27">
      <c r="Z125140" s="191"/>
      <c r="AA125140" s="191"/>
    </row>
    <row r="125141" spans="26:27">
      <c r="Z125141" s="191"/>
      <c r="AA125141" s="191"/>
    </row>
    <row r="125142" spans="26:27">
      <c r="Z125142" s="191"/>
      <c r="AA125142" s="191"/>
    </row>
    <row r="125143" spans="26:27">
      <c r="Z125143" s="191"/>
      <c r="AA125143" s="191"/>
    </row>
    <row r="125144" spans="26:27">
      <c r="Z125144" s="191"/>
      <c r="AA125144" s="191"/>
    </row>
    <row r="125145" spans="26:27">
      <c r="Z125145" s="191"/>
      <c r="AA125145" s="191"/>
    </row>
    <row r="125146" spans="26:27">
      <c r="Z125146" s="191"/>
      <c r="AA125146" s="191"/>
    </row>
    <row r="125147" spans="26:27">
      <c r="Z125147" s="191"/>
      <c r="AA125147" s="191"/>
    </row>
    <row r="125148" spans="26:27">
      <c r="Z125148" s="191"/>
      <c r="AA125148" s="191"/>
    </row>
    <row r="125149" spans="26:27">
      <c r="Z125149" s="191"/>
      <c r="AA125149" s="191"/>
    </row>
    <row r="125150" spans="26:27">
      <c r="Z125150" s="191"/>
      <c r="AA125150" s="191"/>
    </row>
    <row r="125151" spans="26:27">
      <c r="Z125151" s="191"/>
      <c r="AA125151" s="191"/>
    </row>
    <row r="125152" spans="26:27">
      <c r="Z125152" s="191"/>
      <c r="AA125152" s="191"/>
    </row>
    <row r="125153" spans="26:27">
      <c r="Z125153" s="191"/>
      <c r="AA125153" s="191"/>
    </row>
    <row r="125154" spans="26:27">
      <c r="Z125154" s="191"/>
      <c r="AA125154" s="191"/>
    </row>
    <row r="125155" spans="26:27">
      <c r="Z125155" s="191"/>
      <c r="AA125155" s="191"/>
    </row>
    <row r="125156" spans="26:27">
      <c r="Z125156" s="191"/>
      <c r="AA125156" s="191"/>
    </row>
    <row r="125157" spans="26:27">
      <c r="Z125157" s="191"/>
      <c r="AA125157" s="191"/>
    </row>
    <row r="125158" spans="26:27">
      <c r="Z125158" s="191"/>
      <c r="AA125158" s="191"/>
    </row>
    <row r="125159" spans="26:27">
      <c r="Z125159" s="191"/>
      <c r="AA125159" s="191"/>
    </row>
    <row r="125160" spans="26:27">
      <c r="Z125160" s="191"/>
      <c r="AA125160" s="191"/>
    </row>
    <row r="125161" spans="26:27">
      <c r="Z125161" s="191"/>
      <c r="AA125161" s="191"/>
    </row>
    <row r="125162" spans="26:27">
      <c r="Z125162" s="191"/>
      <c r="AA125162" s="191"/>
    </row>
    <row r="125163" spans="26:27">
      <c r="Z125163" s="191"/>
      <c r="AA125163" s="191"/>
    </row>
    <row r="125164" spans="26:27">
      <c r="Z125164" s="191"/>
      <c r="AA125164" s="191"/>
    </row>
    <row r="125165" spans="26:27">
      <c r="Z125165" s="191"/>
      <c r="AA125165" s="191"/>
    </row>
    <row r="125166" spans="26:27">
      <c r="Z125166" s="191"/>
      <c r="AA125166" s="191"/>
    </row>
    <row r="125167" spans="26:27">
      <c r="Z125167" s="191"/>
      <c r="AA125167" s="191"/>
    </row>
    <row r="125168" spans="26:27">
      <c r="Z125168" s="191"/>
      <c r="AA125168" s="191"/>
    </row>
    <row r="125169" spans="26:27">
      <c r="Z125169" s="191"/>
      <c r="AA125169" s="191"/>
    </row>
    <row r="125170" spans="26:27">
      <c r="Z125170" s="191"/>
      <c r="AA125170" s="191"/>
    </row>
    <row r="125171" spans="26:27">
      <c r="Z125171" s="191"/>
      <c r="AA125171" s="191"/>
    </row>
    <row r="125172" spans="26:27">
      <c r="Z125172" s="191"/>
      <c r="AA125172" s="191"/>
    </row>
    <row r="125173" spans="26:27">
      <c r="Z125173" s="191"/>
      <c r="AA125173" s="191"/>
    </row>
    <row r="125174" spans="26:27">
      <c r="Z125174" s="191"/>
      <c r="AA125174" s="191"/>
    </row>
    <row r="125175" spans="26:27">
      <c r="Z125175" s="191"/>
      <c r="AA125175" s="191"/>
    </row>
    <row r="125176" spans="26:27">
      <c r="Z125176" s="191"/>
      <c r="AA125176" s="191"/>
    </row>
    <row r="125177" spans="26:27">
      <c r="Z125177" s="191"/>
      <c r="AA125177" s="191"/>
    </row>
    <row r="125178" spans="26:27">
      <c r="Z125178" s="191"/>
      <c r="AA125178" s="191"/>
    </row>
    <row r="125179" spans="26:27">
      <c r="Z125179" s="191"/>
      <c r="AA125179" s="191"/>
    </row>
    <row r="125180" spans="26:27">
      <c r="Z125180" s="191"/>
      <c r="AA125180" s="191"/>
    </row>
    <row r="125181" spans="26:27">
      <c r="Z125181" s="191"/>
      <c r="AA125181" s="191"/>
    </row>
    <row r="125182" spans="26:27">
      <c r="Z125182" s="191"/>
      <c r="AA125182" s="191"/>
    </row>
    <row r="125183" spans="26:27">
      <c r="Z125183" s="191"/>
      <c r="AA125183" s="191"/>
    </row>
    <row r="125184" spans="26:27">
      <c r="Z125184" s="191"/>
      <c r="AA125184" s="191"/>
    </row>
    <row r="125185" spans="26:27">
      <c r="Z125185" s="191"/>
      <c r="AA125185" s="191"/>
    </row>
    <row r="125186" spans="26:27">
      <c r="Z125186" s="191"/>
      <c r="AA125186" s="191"/>
    </row>
    <row r="125187" spans="26:27">
      <c r="Z125187" s="191"/>
      <c r="AA125187" s="191"/>
    </row>
    <row r="125188" spans="26:27">
      <c r="Z125188" s="191"/>
      <c r="AA125188" s="191"/>
    </row>
    <row r="125189" spans="26:27">
      <c r="Z125189" s="191"/>
      <c r="AA125189" s="191"/>
    </row>
    <row r="125190" spans="26:27">
      <c r="Z125190" s="191"/>
      <c r="AA125190" s="191"/>
    </row>
    <row r="125191" spans="26:27">
      <c r="Z125191" s="191"/>
      <c r="AA125191" s="191"/>
    </row>
    <row r="125192" spans="26:27">
      <c r="Z125192" s="191"/>
      <c r="AA125192" s="191"/>
    </row>
    <row r="125193" spans="26:27">
      <c r="Z125193" s="191"/>
      <c r="AA125193" s="191"/>
    </row>
    <row r="125194" spans="26:27">
      <c r="Z125194" s="191"/>
      <c r="AA125194" s="191"/>
    </row>
    <row r="125195" spans="26:27">
      <c r="Z125195" s="191"/>
      <c r="AA125195" s="191"/>
    </row>
    <row r="125196" spans="26:27">
      <c r="Z125196" s="191"/>
      <c r="AA125196" s="191"/>
    </row>
    <row r="125197" spans="26:27">
      <c r="Z125197" s="191"/>
      <c r="AA125197" s="191"/>
    </row>
    <row r="125198" spans="26:27">
      <c r="Z125198" s="191"/>
      <c r="AA125198" s="191"/>
    </row>
    <row r="125199" spans="26:27">
      <c r="Z125199" s="191"/>
      <c r="AA125199" s="191"/>
    </row>
    <row r="125200" spans="26:27">
      <c r="Z125200" s="191"/>
      <c r="AA125200" s="191"/>
    </row>
    <row r="125201" spans="26:27">
      <c r="Z125201" s="191"/>
      <c r="AA125201" s="191"/>
    </row>
    <row r="125202" spans="26:27">
      <c r="Z125202" s="191"/>
      <c r="AA125202" s="191"/>
    </row>
    <row r="125203" spans="26:27">
      <c r="Z125203" s="191"/>
      <c r="AA125203" s="191"/>
    </row>
    <row r="125204" spans="26:27">
      <c r="Z125204" s="191"/>
      <c r="AA125204" s="191"/>
    </row>
    <row r="125205" spans="26:27">
      <c r="Z125205" s="191"/>
      <c r="AA125205" s="191"/>
    </row>
    <row r="125206" spans="26:27">
      <c r="Z125206" s="191"/>
      <c r="AA125206" s="191"/>
    </row>
    <row r="125207" spans="26:27">
      <c r="Z125207" s="191"/>
      <c r="AA125207" s="191"/>
    </row>
    <row r="125208" spans="26:27">
      <c r="Z125208" s="191"/>
      <c r="AA125208" s="191"/>
    </row>
    <row r="125209" spans="26:27">
      <c r="Z125209" s="191"/>
      <c r="AA125209" s="191"/>
    </row>
    <row r="125210" spans="26:27">
      <c r="Z125210" s="191"/>
      <c r="AA125210" s="191"/>
    </row>
    <row r="125211" spans="26:27">
      <c r="Z125211" s="191"/>
      <c r="AA125211" s="191"/>
    </row>
    <row r="125212" spans="26:27">
      <c r="Z125212" s="191"/>
      <c r="AA125212" s="191"/>
    </row>
    <row r="125213" spans="26:27">
      <c r="Z125213" s="191"/>
      <c r="AA125213" s="191"/>
    </row>
    <row r="125214" spans="26:27">
      <c r="Z125214" s="191"/>
      <c r="AA125214" s="191"/>
    </row>
    <row r="125215" spans="26:27">
      <c r="Z125215" s="191"/>
      <c r="AA125215" s="191"/>
    </row>
    <row r="125216" spans="26:27">
      <c r="Z125216" s="191"/>
      <c r="AA125216" s="191"/>
    </row>
    <row r="125217" spans="26:27">
      <c r="Z125217" s="191"/>
      <c r="AA125217" s="191"/>
    </row>
    <row r="125218" spans="26:27">
      <c r="Z125218" s="191"/>
      <c r="AA125218" s="191"/>
    </row>
    <row r="125219" spans="26:27">
      <c r="Z125219" s="191"/>
      <c r="AA125219" s="191"/>
    </row>
    <row r="125220" spans="26:27">
      <c r="Z125220" s="191"/>
      <c r="AA125220" s="191"/>
    </row>
    <row r="125221" spans="26:27">
      <c r="Z125221" s="191"/>
      <c r="AA125221" s="191"/>
    </row>
    <row r="125222" spans="26:27">
      <c r="Z125222" s="191"/>
      <c r="AA125222" s="191"/>
    </row>
    <row r="125223" spans="26:27">
      <c r="Z125223" s="191"/>
      <c r="AA125223" s="191"/>
    </row>
    <row r="125224" spans="26:27">
      <c r="Z125224" s="191"/>
      <c r="AA125224" s="191"/>
    </row>
    <row r="125225" spans="26:27">
      <c r="Z125225" s="191"/>
      <c r="AA125225" s="191"/>
    </row>
    <row r="125226" spans="26:27">
      <c r="Z125226" s="191"/>
      <c r="AA125226" s="191"/>
    </row>
    <row r="125227" spans="26:27">
      <c r="Z125227" s="191"/>
      <c r="AA125227" s="191"/>
    </row>
    <row r="125228" spans="26:27">
      <c r="Z125228" s="191"/>
      <c r="AA125228" s="191"/>
    </row>
    <row r="125229" spans="26:27">
      <c r="Z125229" s="191"/>
      <c r="AA125229" s="191"/>
    </row>
    <row r="125230" spans="26:27">
      <c r="Z125230" s="191"/>
      <c r="AA125230" s="191"/>
    </row>
    <row r="125231" spans="26:27">
      <c r="Z125231" s="191"/>
      <c r="AA125231" s="191"/>
    </row>
    <row r="125232" spans="26:27">
      <c r="Z125232" s="191"/>
      <c r="AA125232" s="191"/>
    </row>
    <row r="125233" spans="26:27">
      <c r="Z125233" s="191"/>
      <c r="AA125233" s="191"/>
    </row>
    <row r="125234" spans="26:27">
      <c r="Z125234" s="191"/>
      <c r="AA125234" s="191"/>
    </row>
    <row r="125235" spans="26:27">
      <c r="Z125235" s="191"/>
      <c r="AA125235" s="191"/>
    </row>
    <row r="125236" spans="26:27">
      <c r="Z125236" s="191"/>
      <c r="AA125236" s="191"/>
    </row>
    <row r="125237" spans="26:27">
      <c r="Z125237" s="191"/>
      <c r="AA125237" s="191"/>
    </row>
    <row r="125238" spans="26:27">
      <c r="Z125238" s="191"/>
      <c r="AA125238" s="191"/>
    </row>
    <row r="125239" spans="26:27">
      <c r="Z125239" s="191"/>
      <c r="AA125239" s="191"/>
    </row>
    <row r="125240" spans="26:27">
      <c r="Z125240" s="191"/>
      <c r="AA125240" s="191"/>
    </row>
    <row r="125241" spans="26:27">
      <c r="Z125241" s="191"/>
      <c r="AA125241" s="191"/>
    </row>
    <row r="125242" spans="26:27">
      <c r="Z125242" s="191"/>
      <c r="AA125242" s="191"/>
    </row>
    <row r="125243" spans="26:27">
      <c r="Z125243" s="191"/>
      <c r="AA125243" s="191"/>
    </row>
    <row r="125244" spans="26:27">
      <c r="Z125244" s="191"/>
      <c r="AA125244" s="191"/>
    </row>
    <row r="125245" spans="26:27">
      <c r="Z125245" s="191"/>
      <c r="AA125245" s="191"/>
    </row>
    <row r="125246" spans="26:27">
      <c r="Z125246" s="191"/>
      <c r="AA125246" s="191"/>
    </row>
    <row r="125247" spans="26:27">
      <c r="Z125247" s="191"/>
      <c r="AA125247" s="191"/>
    </row>
    <row r="125248" spans="26:27">
      <c r="Z125248" s="191"/>
      <c r="AA125248" s="191"/>
    </row>
    <row r="125249" spans="26:27">
      <c r="Z125249" s="191"/>
      <c r="AA125249" s="191"/>
    </row>
    <row r="125250" spans="26:27">
      <c r="Z125250" s="191"/>
      <c r="AA125250" s="191"/>
    </row>
    <row r="125251" spans="26:27">
      <c r="Z125251" s="191"/>
      <c r="AA125251" s="191"/>
    </row>
    <row r="125252" spans="26:27">
      <c r="Z125252" s="191"/>
      <c r="AA125252" s="191"/>
    </row>
    <row r="125253" spans="26:27">
      <c r="Z125253" s="191"/>
      <c r="AA125253" s="191"/>
    </row>
    <row r="125254" spans="26:27">
      <c r="Z125254" s="191"/>
      <c r="AA125254" s="191"/>
    </row>
    <row r="125255" spans="26:27">
      <c r="Z125255" s="191"/>
      <c r="AA125255" s="191"/>
    </row>
    <row r="125256" spans="26:27">
      <c r="Z125256" s="191"/>
      <c r="AA125256" s="191"/>
    </row>
    <row r="125257" spans="26:27">
      <c r="Z125257" s="191"/>
      <c r="AA125257" s="191"/>
    </row>
    <row r="125258" spans="26:27">
      <c r="Z125258" s="191"/>
      <c r="AA125258" s="191"/>
    </row>
    <row r="125259" spans="26:27">
      <c r="Z125259" s="191"/>
      <c r="AA125259" s="191"/>
    </row>
    <row r="125260" spans="26:27">
      <c r="Z125260" s="191"/>
      <c r="AA125260" s="191"/>
    </row>
    <row r="125261" spans="26:27">
      <c r="Z125261" s="191"/>
      <c r="AA125261" s="191"/>
    </row>
    <row r="125262" spans="26:27">
      <c r="Z125262" s="191"/>
      <c r="AA125262" s="191"/>
    </row>
    <row r="125263" spans="26:27">
      <c r="Z125263" s="191"/>
      <c r="AA125263" s="191"/>
    </row>
    <row r="125264" spans="26:27">
      <c r="Z125264" s="191"/>
      <c r="AA125264" s="191"/>
    </row>
    <row r="125265" spans="26:27">
      <c r="Z125265" s="191"/>
      <c r="AA125265" s="191"/>
    </row>
    <row r="125266" spans="26:27">
      <c r="Z125266" s="191"/>
      <c r="AA125266" s="191"/>
    </row>
    <row r="125267" spans="26:27">
      <c r="Z125267" s="191"/>
      <c r="AA125267" s="191"/>
    </row>
    <row r="125268" spans="26:27">
      <c r="Z125268" s="191"/>
      <c r="AA125268" s="191"/>
    </row>
    <row r="125269" spans="26:27">
      <c r="Z125269" s="191"/>
      <c r="AA125269" s="191"/>
    </row>
    <row r="125270" spans="26:27">
      <c r="Z125270" s="191"/>
      <c r="AA125270" s="191"/>
    </row>
    <row r="125271" spans="26:27">
      <c r="Z125271" s="191"/>
      <c r="AA125271" s="191"/>
    </row>
    <row r="125272" spans="26:27">
      <c r="Z125272" s="191"/>
      <c r="AA125272" s="191"/>
    </row>
    <row r="125273" spans="26:27">
      <c r="Z125273" s="191"/>
      <c r="AA125273" s="191"/>
    </row>
    <row r="125274" spans="26:27">
      <c r="Z125274" s="191"/>
      <c r="AA125274" s="191"/>
    </row>
    <row r="125275" spans="26:27">
      <c r="Z125275" s="191"/>
      <c r="AA125275" s="191"/>
    </row>
    <row r="125276" spans="26:27">
      <c r="Z125276" s="191"/>
      <c r="AA125276" s="191"/>
    </row>
    <row r="125277" spans="26:27">
      <c r="Z125277" s="191"/>
      <c r="AA125277" s="191"/>
    </row>
    <row r="125278" spans="26:27">
      <c r="Z125278" s="191"/>
      <c r="AA125278" s="191"/>
    </row>
    <row r="125279" spans="26:27">
      <c r="Z125279" s="191"/>
      <c r="AA125279" s="191"/>
    </row>
    <row r="125280" spans="26:27">
      <c r="Z125280" s="191"/>
      <c r="AA125280" s="191"/>
    </row>
    <row r="125281" spans="26:27">
      <c r="Z125281" s="191"/>
      <c r="AA125281" s="191"/>
    </row>
    <row r="125282" spans="26:27">
      <c r="Z125282" s="191"/>
      <c r="AA125282" s="191"/>
    </row>
    <row r="125283" spans="26:27">
      <c r="Z125283" s="191"/>
      <c r="AA125283" s="191"/>
    </row>
    <row r="125284" spans="26:27">
      <c r="Z125284" s="191"/>
      <c r="AA125284" s="191"/>
    </row>
    <row r="125285" spans="26:27">
      <c r="Z125285" s="191"/>
      <c r="AA125285" s="191"/>
    </row>
    <row r="125286" spans="26:27">
      <c r="Z125286" s="191"/>
      <c r="AA125286" s="191"/>
    </row>
    <row r="125287" spans="26:27">
      <c r="Z125287" s="191"/>
      <c r="AA125287" s="191"/>
    </row>
    <row r="125288" spans="26:27">
      <c r="Z125288" s="191"/>
      <c r="AA125288" s="191"/>
    </row>
    <row r="125289" spans="26:27">
      <c r="Z125289" s="191"/>
      <c r="AA125289" s="191"/>
    </row>
    <row r="125290" spans="26:27">
      <c r="Z125290" s="191"/>
      <c r="AA125290" s="191"/>
    </row>
    <row r="125291" spans="26:27">
      <c r="Z125291" s="191"/>
      <c r="AA125291" s="191"/>
    </row>
    <row r="125292" spans="26:27">
      <c r="Z125292" s="191"/>
      <c r="AA125292" s="191"/>
    </row>
    <row r="125293" spans="26:27">
      <c r="Z125293" s="191"/>
      <c r="AA125293" s="191"/>
    </row>
    <row r="125294" spans="26:27">
      <c r="Z125294" s="191"/>
      <c r="AA125294" s="191"/>
    </row>
    <row r="125295" spans="26:27">
      <c r="Z125295" s="191"/>
      <c r="AA125295" s="191"/>
    </row>
    <row r="125296" spans="26:27">
      <c r="Z125296" s="191"/>
      <c r="AA125296" s="191"/>
    </row>
    <row r="125297" spans="26:27">
      <c r="Z125297" s="191"/>
      <c r="AA125297" s="191"/>
    </row>
    <row r="125298" spans="26:27">
      <c r="Z125298" s="191"/>
      <c r="AA125298" s="191"/>
    </row>
    <row r="125299" spans="26:27">
      <c r="Z125299" s="191"/>
      <c r="AA125299" s="191"/>
    </row>
    <row r="125300" spans="26:27">
      <c r="Z125300" s="191"/>
      <c r="AA125300" s="191"/>
    </row>
    <row r="125301" spans="26:27">
      <c r="Z125301" s="191"/>
      <c r="AA125301" s="191"/>
    </row>
    <row r="125302" spans="26:27">
      <c r="Z125302" s="191"/>
      <c r="AA125302" s="191"/>
    </row>
    <row r="125303" spans="26:27">
      <c r="Z125303" s="191"/>
      <c r="AA125303" s="191"/>
    </row>
    <row r="125304" spans="26:27">
      <c r="Z125304" s="191"/>
      <c r="AA125304" s="191"/>
    </row>
    <row r="125305" spans="26:27">
      <c r="Z125305" s="191"/>
      <c r="AA125305" s="191"/>
    </row>
    <row r="125306" spans="26:27">
      <c r="Z125306" s="191"/>
      <c r="AA125306" s="191"/>
    </row>
    <row r="125307" spans="26:27">
      <c r="Z125307" s="191"/>
      <c r="AA125307" s="191"/>
    </row>
    <row r="125308" spans="26:27">
      <c r="Z125308" s="191"/>
      <c r="AA125308" s="191"/>
    </row>
    <row r="125309" spans="26:27">
      <c r="Z125309" s="191"/>
      <c r="AA125309" s="191"/>
    </row>
    <row r="125310" spans="26:27">
      <c r="Z125310" s="191"/>
      <c r="AA125310" s="191"/>
    </row>
    <row r="125311" spans="26:27">
      <c r="Z125311" s="191"/>
      <c r="AA125311" s="191"/>
    </row>
    <row r="125312" spans="26:27">
      <c r="Z125312" s="191"/>
      <c r="AA125312" s="191"/>
    </row>
    <row r="125313" spans="26:27">
      <c r="Z125313" s="191"/>
      <c r="AA125313" s="191"/>
    </row>
    <row r="125314" spans="26:27">
      <c r="Z125314" s="191"/>
      <c r="AA125314" s="191"/>
    </row>
    <row r="125315" spans="26:27">
      <c r="Z125315" s="191"/>
      <c r="AA125315" s="191"/>
    </row>
    <row r="125316" spans="26:27">
      <c r="Z125316" s="191"/>
      <c r="AA125316" s="191"/>
    </row>
    <row r="125317" spans="26:27">
      <c r="Z125317" s="191"/>
      <c r="AA125317" s="191"/>
    </row>
    <row r="125318" spans="26:27">
      <c r="Z125318" s="191"/>
      <c r="AA125318" s="191"/>
    </row>
    <row r="125319" spans="26:27">
      <c r="Z125319" s="191"/>
      <c r="AA125319" s="191"/>
    </row>
    <row r="125320" spans="26:27">
      <c r="Z125320" s="191"/>
      <c r="AA125320" s="191"/>
    </row>
    <row r="125321" spans="26:27">
      <c r="Z125321" s="191"/>
      <c r="AA125321" s="191"/>
    </row>
    <row r="125322" spans="26:27">
      <c r="Z125322" s="191"/>
      <c r="AA125322" s="191"/>
    </row>
    <row r="125323" spans="26:27">
      <c r="Z125323" s="191"/>
      <c r="AA125323" s="191"/>
    </row>
    <row r="125324" spans="26:27">
      <c r="Z125324" s="191"/>
      <c r="AA125324" s="191"/>
    </row>
    <row r="125325" spans="26:27">
      <c r="Z125325" s="191"/>
      <c r="AA125325" s="191"/>
    </row>
    <row r="125326" spans="26:27">
      <c r="Z125326" s="191"/>
      <c r="AA125326" s="191"/>
    </row>
    <row r="125327" spans="26:27">
      <c r="Z125327" s="191"/>
      <c r="AA125327" s="191"/>
    </row>
    <row r="125328" spans="26:27">
      <c r="Z125328" s="191"/>
      <c r="AA125328" s="191"/>
    </row>
    <row r="125329" spans="26:27">
      <c r="Z125329" s="191"/>
      <c r="AA125329" s="191"/>
    </row>
    <row r="125330" spans="26:27">
      <c r="Z125330" s="191"/>
      <c r="AA125330" s="191"/>
    </row>
    <row r="125331" spans="26:27">
      <c r="Z125331" s="191"/>
      <c r="AA125331" s="191"/>
    </row>
    <row r="125332" spans="26:27">
      <c r="Z125332" s="191"/>
      <c r="AA125332" s="191"/>
    </row>
    <row r="125333" spans="26:27">
      <c r="Z125333" s="191"/>
      <c r="AA125333" s="191"/>
    </row>
    <row r="125334" spans="26:27">
      <c r="Z125334" s="191"/>
      <c r="AA125334" s="191"/>
    </row>
    <row r="125335" spans="26:27">
      <c r="Z125335" s="191"/>
      <c r="AA125335" s="191"/>
    </row>
    <row r="125336" spans="26:27">
      <c r="Z125336" s="191"/>
      <c r="AA125336" s="191"/>
    </row>
    <row r="125337" spans="26:27">
      <c r="Z125337" s="191"/>
      <c r="AA125337" s="191"/>
    </row>
    <row r="125338" spans="26:27">
      <c r="Z125338" s="191"/>
      <c r="AA125338" s="191"/>
    </row>
    <row r="125339" spans="26:27">
      <c r="Z125339" s="191"/>
      <c r="AA125339" s="191"/>
    </row>
    <row r="125340" spans="26:27">
      <c r="Z125340" s="191"/>
      <c r="AA125340" s="191"/>
    </row>
    <row r="125341" spans="26:27">
      <c r="Z125341" s="191"/>
      <c r="AA125341" s="191"/>
    </row>
    <row r="125342" spans="26:27">
      <c r="Z125342" s="191"/>
      <c r="AA125342" s="191"/>
    </row>
    <row r="125343" spans="26:27">
      <c r="Z125343" s="191"/>
      <c r="AA125343" s="191"/>
    </row>
    <row r="125344" spans="26:27">
      <c r="Z125344" s="191"/>
      <c r="AA125344" s="191"/>
    </row>
    <row r="125345" spans="26:27">
      <c r="Z125345" s="191"/>
      <c r="AA125345" s="191"/>
    </row>
    <row r="125346" spans="26:27">
      <c r="Z125346" s="191"/>
      <c r="AA125346" s="191"/>
    </row>
    <row r="125347" spans="26:27">
      <c r="Z125347" s="191"/>
      <c r="AA125347" s="191"/>
    </row>
    <row r="125348" spans="26:27">
      <c r="Z125348" s="191"/>
      <c r="AA125348" s="191"/>
    </row>
    <row r="125349" spans="26:27">
      <c r="Z125349" s="191"/>
      <c r="AA125349" s="191"/>
    </row>
    <row r="125350" spans="26:27">
      <c r="Z125350" s="191"/>
      <c r="AA125350" s="191"/>
    </row>
    <row r="125351" spans="26:27">
      <c r="Z125351" s="191"/>
      <c r="AA125351" s="191"/>
    </row>
    <row r="125352" spans="26:27">
      <c r="Z125352" s="191"/>
      <c r="AA125352" s="191"/>
    </row>
    <row r="125353" spans="26:27">
      <c r="Z125353" s="191"/>
      <c r="AA125353" s="191"/>
    </row>
    <row r="125354" spans="26:27">
      <c r="Z125354" s="191"/>
      <c r="AA125354" s="191"/>
    </row>
    <row r="125355" spans="26:27">
      <c r="Z125355" s="191"/>
      <c r="AA125355" s="191"/>
    </row>
    <row r="125356" spans="26:27">
      <c r="Z125356" s="191"/>
      <c r="AA125356" s="191"/>
    </row>
    <row r="125357" spans="26:27">
      <c r="Z125357" s="191"/>
      <c r="AA125357" s="191"/>
    </row>
    <row r="125358" spans="26:27">
      <c r="Z125358" s="191"/>
      <c r="AA125358" s="191"/>
    </row>
    <row r="125359" spans="26:27">
      <c r="Z125359" s="191"/>
      <c r="AA125359" s="191"/>
    </row>
    <row r="125360" spans="26:27">
      <c r="Z125360" s="191"/>
      <c r="AA125360" s="191"/>
    </row>
    <row r="125361" spans="26:27">
      <c r="Z125361" s="191"/>
      <c r="AA125361" s="191"/>
    </row>
    <row r="125362" spans="26:27">
      <c r="Z125362" s="191"/>
      <c r="AA125362" s="191"/>
    </row>
    <row r="125363" spans="26:27">
      <c r="Z125363" s="191"/>
      <c r="AA125363" s="191"/>
    </row>
    <row r="125364" spans="26:27">
      <c r="Z125364" s="191"/>
      <c r="AA125364" s="191"/>
    </row>
    <row r="125365" spans="26:27">
      <c r="Z125365" s="191"/>
      <c r="AA125365" s="191"/>
    </row>
    <row r="125366" spans="26:27">
      <c r="Z125366" s="191"/>
      <c r="AA125366" s="191"/>
    </row>
    <row r="125367" spans="26:27">
      <c r="Z125367" s="191"/>
      <c r="AA125367" s="191"/>
    </row>
    <row r="125368" spans="26:27">
      <c r="Z125368" s="191"/>
      <c r="AA125368" s="191"/>
    </row>
    <row r="125369" spans="26:27">
      <c r="Z125369" s="191"/>
      <c r="AA125369" s="191"/>
    </row>
    <row r="125370" spans="26:27">
      <c r="Z125370" s="191"/>
      <c r="AA125370" s="191"/>
    </row>
    <row r="125371" spans="26:27">
      <c r="Z125371" s="191"/>
      <c r="AA125371" s="191"/>
    </row>
    <row r="125372" spans="26:27">
      <c r="Z125372" s="191"/>
      <c r="AA125372" s="191"/>
    </row>
    <row r="125373" spans="26:27">
      <c r="Z125373" s="191"/>
      <c r="AA125373" s="191"/>
    </row>
    <row r="125374" spans="26:27">
      <c r="Z125374" s="191"/>
      <c r="AA125374" s="191"/>
    </row>
    <row r="125375" spans="26:27">
      <c r="Z125375" s="191"/>
      <c r="AA125375" s="191"/>
    </row>
    <row r="125376" spans="26:27">
      <c r="Z125376" s="191"/>
      <c r="AA125376" s="191"/>
    </row>
    <row r="125377" spans="26:27">
      <c r="Z125377" s="191"/>
      <c r="AA125377" s="191"/>
    </row>
    <row r="125378" spans="26:27">
      <c r="Z125378" s="191"/>
      <c r="AA125378" s="191"/>
    </row>
    <row r="125379" spans="26:27">
      <c r="Z125379" s="191"/>
      <c r="AA125379" s="191"/>
    </row>
    <row r="125380" spans="26:27">
      <c r="Z125380" s="191"/>
      <c r="AA125380" s="191"/>
    </row>
    <row r="125381" spans="26:27">
      <c r="Z125381" s="191"/>
      <c r="AA125381" s="191"/>
    </row>
    <row r="125382" spans="26:27">
      <c r="Z125382" s="191"/>
      <c r="AA125382" s="191"/>
    </row>
    <row r="125383" spans="26:27">
      <c r="Z125383" s="191"/>
      <c r="AA125383" s="191"/>
    </row>
    <row r="125384" spans="26:27">
      <c r="Z125384" s="191"/>
      <c r="AA125384" s="191"/>
    </row>
    <row r="125385" spans="26:27">
      <c r="Z125385" s="191"/>
      <c r="AA125385" s="191"/>
    </row>
    <row r="125386" spans="26:27">
      <c r="Z125386" s="191"/>
      <c r="AA125386" s="191"/>
    </row>
    <row r="125387" spans="26:27">
      <c r="Z125387" s="191"/>
      <c r="AA125387" s="191"/>
    </row>
    <row r="125388" spans="26:27">
      <c r="Z125388" s="191"/>
      <c r="AA125388" s="191"/>
    </row>
    <row r="125389" spans="26:27">
      <c r="Z125389" s="191"/>
      <c r="AA125389" s="191"/>
    </row>
    <row r="125390" spans="26:27">
      <c r="Z125390" s="191"/>
      <c r="AA125390" s="191"/>
    </row>
    <row r="125391" spans="26:27">
      <c r="Z125391" s="191"/>
      <c r="AA125391" s="191"/>
    </row>
    <row r="125392" spans="26:27">
      <c r="Z125392" s="191"/>
      <c r="AA125392" s="191"/>
    </row>
    <row r="125393" spans="26:27">
      <c r="Z125393" s="191"/>
      <c r="AA125393" s="191"/>
    </row>
    <row r="125394" spans="26:27">
      <c r="Z125394" s="191"/>
      <c r="AA125394" s="191"/>
    </row>
    <row r="125395" spans="26:27">
      <c r="Z125395" s="191"/>
      <c r="AA125395" s="191"/>
    </row>
    <row r="125396" spans="26:27">
      <c r="Z125396" s="191"/>
      <c r="AA125396" s="191"/>
    </row>
    <row r="125397" spans="26:27">
      <c r="Z125397" s="191"/>
      <c r="AA125397" s="191"/>
    </row>
    <row r="125398" spans="26:27">
      <c r="Z125398" s="191"/>
      <c r="AA125398" s="191"/>
    </row>
    <row r="125399" spans="26:27">
      <c r="Z125399" s="191"/>
      <c r="AA125399" s="191"/>
    </row>
    <row r="125400" spans="26:27">
      <c r="Z125400" s="191"/>
      <c r="AA125400" s="191"/>
    </row>
    <row r="125401" spans="26:27">
      <c r="Z125401" s="191"/>
      <c r="AA125401" s="191"/>
    </row>
    <row r="125402" spans="26:27">
      <c r="Z125402" s="191"/>
      <c r="AA125402" s="191"/>
    </row>
    <row r="125403" spans="26:27">
      <c r="Z125403" s="191"/>
      <c r="AA125403" s="191"/>
    </row>
    <row r="125404" spans="26:27">
      <c r="Z125404" s="191"/>
      <c r="AA125404" s="191"/>
    </row>
    <row r="125405" spans="26:27">
      <c r="Z125405" s="191"/>
      <c r="AA125405" s="191"/>
    </row>
    <row r="125406" spans="26:27">
      <c r="Z125406" s="191"/>
      <c r="AA125406" s="191"/>
    </row>
    <row r="125407" spans="26:27">
      <c r="Z125407" s="191"/>
      <c r="AA125407" s="191"/>
    </row>
    <row r="125408" spans="26:27">
      <c r="Z125408" s="191"/>
      <c r="AA125408" s="191"/>
    </row>
    <row r="125409" spans="26:27">
      <c r="Z125409" s="191"/>
      <c r="AA125409" s="191"/>
    </row>
    <row r="125410" spans="26:27">
      <c r="Z125410" s="191"/>
      <c r="AA125410" s="191"/>
    </row>
    <row r="125411" spans="26:27">
      <c r="Z125411" s="191"/>
      <c r="AA125411" s="191"/>
    </row>
    <row r="125412" spans="26:27">
      <c r="Z125412" s="191"/>
      <c r="AA125412" s="191"/>
    </row>
    <row r="125413" spans="26:27">
      <c r="Z125413" s="191"/>
      <c r="AA125413" s="191"/>
    </row>
    <row r="125414" spans="26:27">
      <c r="Z125414" s="191"/>
      <c r="AA125414" s="191"/>
    </row>
    <row r="125415" spans="26:27">
      <c r="Z125415" s="191"/>
      <c r="AA125415" s="191"/>
    </row>
    <row r="125416" spans="26:27">
      <c r="Z125416" s="191"/>
      <c r="AA125416" s="191"/>
    </row>
    <row r="125417" spans="26:27">
      <c r="Z125417" s="191"/>
      <c r="AA125417" s="191"/>
    </row>
    <row r="125418" spans="26:27">
      <c r="Z125418" s="191"/>
      <c r="AA125418" s="191"/>
    </row>
    <row r="125419" spans="26:27">
      <c r="Z125419" s="191"/>
      <c r="AA125419" s="191"/>
    </row>
    <row r="125420" spans="26:27">
      <c r="Z125420" s="191"/>
      <c r="AA125420" s="191"/>
    </row>
    <row r="125421" spans="26:27">
      <c r="Z125421" s="191"/>
      <c r="AA125421" s="191"/>
    </row>
    <row r="125422" spans="26:27">
      <c r="Z125422" s="191"/>
      <c r="AA125422" s="191"/>
    </row>
    <row r="125423" spans="26:27">
      <c r="Z125423" s="191"/>
      <c r="AA125423" s="191"/>
    </row>
    <row r="125424" spans="26:27">
      <c r="Z125424" s="191"/>
      <c r="AA125424" s="191"/>
    </row>
    <row r="125425" spans="26:27">
      <c r="Z125425" s="191"/>
      <c r="AA125425" s="191"/>
    </row>
    <row r="125426" spans="26:27">
      <c r="Z125426" s="191"/>
      <c r="AA125426" s="191"/>
    </row>
    <row r="125427" spans="26:27">
      <c r="Z125427" s="191"/>
      <c r="AA125427" s="191"/>
    </row>
    <row r="125428" spans="26:27">
      <c r="Z125428" s="191"/>
      <c r="AA125428" s="191"/>
    </row>
    <row r="125429" spans="26:27">
      <c r="Z125429" s="191"/>
      <c r="AA125429" s="191"/>
    </row>
    <row r="125430" spans="26:27">
      <c r="Z125430" s="191"/>
      <c r="AA125430" s="191"/>
    </row>
    <row r="125431" spans="26:27">
      <c r="Z125431" s="191"/>
      <c r="AA125431" s="191"/>
    </row>
    <row r="125432" spans="26:27">
      <c r="Z125432" s="191"/>
      <c r="AA125432" s="191"/>
    </row>
    <row r="125433" spans="26:27">
      <c r="Z125433" s="191"/>
      <c r="AA125433" s="191"/>
    </row>
    <row r="125434" spans="26:27">
      <c r="Z125434" s="191"/>
      <c r="AA125434" s="191"/>
    </row>
    <row r="125435" spans="26:27">
      <c r="Z125435" s="191"/>
      <c r="AA125435" s="191"/>
    </row>
    <row r="125436" spans="26:27">
      <c r="Z125436" s="191"/>
      <c r="AA125436" s="191"/>
    </row>
    <row r="125437" spans="26:27">
      <c r="Z125437" s="191"/>
      <c r="AA125437" s="191"/>
    </row>
    <row r="125438" spans="26:27">
      <c r="Z125438" s="191"/>
      <c r="AA125438" s="191"/>
    </row>
    <row r="125439" spans="26:27">
      <c r="Z125439" s="191"/>
      <c r="AA125439" s="191"/>
    </row>
    <row r="125440" spans="26:27">
      <c r="Z125440" s="191"/>
      <c r="AA125440" s="191"/>
    </row>
    <row r="125441" spans="26:27">
      <c r="Z125441" s="191"/>
      <c r="AA125441" s="191"/>
    </row>
    <row r="125442" spans="26:27">
      <c r="Z125442" s="191"/>
      <c r="AA125442" s="191"/>
    </row>
    <row r="125443" spans="26:27">
      <c r="Z125443" s="191"/>
      <c r="AA125443" s="191"/>
    </row>
    <row r="125444" spans="26:27">
      <c r="Z125444" s="191"/>
      <c r="AA125444" s="191"/>
    </row>
    <row r="125445" spans="26:27">
      <c r="Z125445" s="191"/>
      <c r="AA125445" s="191"/>
    </row>
    <row r="125446" spans="26:27">
      <c r="Z125446" s="191"/>
      <c r="AA125446" s="191"/>
    </row>
    <row r="125447" spans="26:27">
      <c r="Z125447" s="191"/>
      <c r="AA125447" s="191"/>
    </row>
    <row r="125448" spans="26:27">
      <c r="Z125448" s="191"/>
      <c r="AA125448" s="191"/>
    </row>
    <row r="125449" spans="26:27">
      <c r="Z125449" s="191"/>
      <c r="AA125449" s="191"/>
    </row>
    <row r="125450" spans="26:27">
      <c r="Z125450" s="191"/>
      <c r="AA125450" s="191"/>
    </row>
    <row r="125451" spans="26:27">
      <c r="Z125451" s="191"/>
      <c r="AA125451" s="191"/>
    </row>
    <row r="125452" spans="26:27">
      <c r="Z125452" s="191"/>
      <c r="AA125452" s="191"/>
    </row>
    <row r="125453" spans="26:27">
      <c r="Z125453" s="191"/>
      <c r="AA125453" s="191"/>
    </row>
    <row r="125454" spans="26:27">
      <c r="Z125454" s="191"/>
      <c r="AA125454" s="191"/>
    </row>
    <row r="125455" spans="26:27">
      <c r="Z125455" s="191"/>
      <c r="AA125455" s="191"/>
    </row>
    <row r="125456" spans="26:27">
      <c r="Z125456" s="191"/>
      <c r="AA125456" s="191"/>
    </row>
    <row r="125457" spans="26:27">
      <c r="Z125457" s="191"/>
      <c r="AA125457" s="191"/>
    </row>
    <row r="125458" spans="26:27">
      <c r="Z125458" s="191"/>
      <c r="AA125458" s="191"/>
    </row>
    <row r="125459" spans="26:27">
      <c r="Z125459" s="191"/>
      <c r="AA125459" s="191"/>
    </row>
    <row r="125460" spans="26:27">
      <c r="Z125460" s="191"/>
      <c r="AA125460" s="191"/>
    </row>
    <row r="125461" spans="26:27">
      <c r="Z125461" s="191"/>
      <c r="AA125461" s="191"/>
    </row>
    <row r="125462" spans="26:27">
      <c r="Z125462" s="191"/>
      <c r="AA125462" s="191"/>
    </row>
    <row r="125463" spans="26:27">
      <c r="Z125463" s="191"/>
      <c r="AA125463" s="191"/>
    </row>
    <row r="125464" spans="26:27">
      <c r="Z125464" s="191"/>
      <c r="AA125464" s="191"/>
    </row>
    <row r="125465" spans="26:27">
      <c r="Z125465" s="191"/>
      <c r="AA125465" s="191"/>
    </row>
    <row r="125466" spans="26:27">
      <c r="Z125466" s="191"/>
      <c r="AA125466" s="191"/>
    </row>
    <row r="125467" spans="26:27">
      <c r="Z125467" s="191"/>
      <c r="AA125467" s="191"/>
    </row>
    <row r="125468" spans="26:27">
      <c r="Z125468" s="191"/>
      <c r="AA125468" s="191"/>
    </row>
    <row r="125469" spans="26:27">
      <c r="Z125469" s="191"/>
      <c r="AA125469" s="191"/>
    </row>
    <row r="125470" spans="26:27">
      <c r="Z125470" s="191"/>
      <c r="AA125470" s="191"/>
    </row>
    <row r="125471" spans="26:27">
      <c r="Z125471" s="191"/>
      <c r="AA125471" s="191"/>
    </row>
    <row r="125472" spans="26:27">
      <c r="Z125472" s="191"/>
      <c r="AA125472" s="191"/>
    </row>
    <row r="125473" spans="26:27">
      <c r="Z125473" s="191"/>
      <c r="AA125473" s="191"/>
    </row>
    <row r="125474" spans="26:27">
      <c r="Z125474" s="191"/>
      <c r="AA125474" s="191"/>
    </row>
    <row r="125475" spans="26:27">
      <c r="Z125475" s="191"/>
      <c r="AA125475" s="191"/>
    </row>
    <row r="125476" spans="26:27">
      <c r="Z125476" s="191"/>
      <c r="AA125476" s="191"/>
    </row>
    <row r="125477" spans="26:27">
      <c r="Z125477" s="191"/>
      <c r="AA125477" s="191"/>
    </row>
    <row r="125478" spans="26:27">
      <c r="Z125478" s="191"/>
      <c r="AA125478" s="191"/>
    </row>
    <row r="125479" spans="26:27">
      <c r="Z125479" s="191"/>
      <c r="AA125479" s="191"/>
    </row>
    <row r="125480" spans="26:27">
      <c r="Z125480" s="191"/>
      <c r="AA125480" s="191"/>
    </row>
    <row r="125481" spans="26:27">
      <c r="Z125481" s="191"/>
      <c r="AA125481" s="191"/>
    </row>
    <row r="125482" spans="26:27">
      <c r="Z125482" s="191"/>
      <c r="AA125482" s="191"/>
    </row>
    <row r="125483" spans="26:27">
      <c r="Z125483" s="191"/>
      <c r="AA125483" s="191"/>
    </row>
    <row r="125484" spans="26:27">
      <c r="Z125484" s="191"/>
      <c r="AA125484" s="191"/>
    </row>
    <row r="125485" spans="26:27">
      <c r="Z125485" s="191"/>
      <c r="AA125485" s="191"/>
    </row>
    <row r="125486" spans="26:27">
      <c r="Z125486" s="191"/>
      <c r="AA125486" s="191"/>
    </row>
    <row r="125487" spans="26:27">
      <c r="Z125487" s="191"/>
      <c r="AA125487" s="191"/>
    </row>
    <row r="125488" spans="26:27">
      <c r="Z125488" s="191"/>
      <c r="AA125488" s="191"/>
    </row>
    <row r="125489" spans="26:27">
      <c r="Z125489" s="191"/>
      <c r="AA125489" s="191"/>
    </row>
    <row r="125490" spans="26:27">
      <c r="Z125490" s="191"/>
      <c r="AA125490" s="191"/>
    </row>
    <row r="125491" spans="26:27">
      <c r="Z125491" s="191"/>
      <c r="AA125491" s="191"/>
    </row>
    <row r="125492" spans="26:27">
      <c r="Z125492" s="191"/>
      <c r="AA125492" s="191"/>
    </row>
    <row r="125493" spans="26:27">
      <c r="Z125493" s="191"/>
      <c r="AA125493" s="191"/>
    </row>
    <row r="125494" spans="26:27">
      <c r="Z125494" s="191"/>
      <c r="AA125494" s="191"/>
    </row>
    <row r="125495" spans="26:27">
      <c r="Z125495" s="191"/>
      <c r="AA125495" s="191"/>
    </row>
    <row r="125496" spans="26:27">
      <c r="Z125496" s="191"/>
      <c r="AA125496" s="191"/>
    </row>
    <row r="125497" spans="26:27">
      <c r="Z125497" s="191"/>
      <c r="AA125497" s="191"/>
    </row>
    <row r="125498" spans="26:27">
      <c r="Z125498" s="191"/>
      <c r="AA125498" s="191"/>
    </row>
    <row r="125499" spans="26:27">
      <c r="Z125499" s="191"/>
      <c r="AA125499" s="191"/>
    </row>
    <row r="125500" spans="26:27">
      <c r="Z125500" s="191"/>
      <c r="AA125500" s="191"/>
    </row>
    <row r="125501" spans="26:27">
      <c r="Z125501" s="191"/>
      <c r="AA125501" s="191"/>
    </row>
    <row r="125502" spans="26:27">
      <c r="Z125502" s="191"/>
      <c r="AA125502" s="191"/>
    </row>
    <row r="125503" spans="26:27">
      <c r="Z125503" s="191"/>
      <c r="AA125503" s="191"/>
    </row>
    <row r="125504" spans="26:27">
      <c r="Z125504" s="191"/>
      <c r="AA125504" s="191"/>
    </row>
    <row r="125505" spans="26:27">
      <c r="Z125505" s="191"/>
      <c r="AA125505" s="191"/>
    </row>
    <row r="125506" spans="26:27">
      <c r="Z125506" s="191"/>
      <c r="AA125506" s="191"/>
    </row>
    <row r="125507" spans="26:27">
      <c r="Z125507" s="191"/>
      <c r="AA125507" s="191"/>
    </row>
    <row r="125508" spans="26:27">
      <c r="Z125508" s="191"/>
      <c r="AA125508" s="191"/>
    </row>
    <row r="125509" spans="26:27">
      <c r="Z125509" s="191"/>
      <c r="AA125509" s="191"/>
    </row>
    <row r="125510" spans="26:27">
      <c r="Z125510" s="191"/>
      <c r="AA125510" s="191"/>
    </row>
    <row r="125511" spans="26:27">
      <c r="Z125511" s="191"/>
      <c r="AA125511" s="191"/>
    </row>
    <row r="125512" spans="26:27">
      <c r="Z125512" s="191"/>
      <c r="AA125512" s="191"/>
    </row>
    <row r="125513" spans="26:27">
      <c r="Z125513" s="191"/>
      <c r="AA125513" s="191"/>
    </row>
    <row r="125514" spans="26:27">
      <c r="Z125514" s="191"/>
      <c r="AA125514" s="191"/>
    </row>
    <row r="125515" spans="26:27">
      <c r="Z125515" s="191"/>
      <c r="AA125515" s="191"/>
    </row>
    <row r="125516" spans="26:27">
      <c r="Z125516" s="191"/>
      <c r="AA125516" s="191"/>
    </row>
    <row r="125517" spans="26:27">
      <c r="Z125517" s="191"/>
      <c r="AA125517" s="191"/>
    </row>
    <row r="125518" spans="26:27">
      <c r="Z125518" s="191"/>
      <c r="AA125518" s="191"/>
    </row>
    <row r="125519" spans="26:27">
      <c r="Z125519" s="191"/>
      <c r="AA125519" s="191"/>
    </row>
    <row r="125520" spans="26:27">
      <c r="Z125520" s="191"/>
      <c r="AA125520" s="191"/>
    </row>
    <row r="125521" spans="26:27">
      <c r="Z125521" s="191"/>
      <c r="AA125521" s="191"/>
    </row>
    <row r="125522" spans="26:27">
      <c r="Z125522" s="191"/>
      <c r="AA125522" s="191"/>
    </row>
    <row r="125523" spans="26:27">
      <c r="Z125523" s="191"/>
      <c r="AA125523" s="191"/>
    </row>
    <row r="125524" spans="26:27">
      <c r="Z125524" s="191"/>
      <c r="AA125524" s="191"/>
    </row>
    <row r="125525" spans="26:27">
      <c r="Z125525" s="191"/>
      <c r="AA125525" s="191"/>
    </row>
    <row r="125526" spans="26:27">
      <c r="Z125526" s="191"/>
      <c r="AA125526" s="191"/>
    </row>
    <row r="125527" spans="26:27">
      <c r="Z125527" s="191"/>
      <c r="AA125527" s="191"/>
    </row>
    <row r="125528" spans="26:27">
      <c r="Z125528" s="191"/>
      <c r="AA125528" s="191"/>
    </row>
    <row r="125529" spans="26:27">
      <c r="Z125529" s="191"/>
      <c r="AA125529" s="191"/>
    </row>
    <row r="125530" spans="26:27">
      <c r="Z125530" s="191"/>
      <c r="AA125530" s="191"/>
    </row>
    <row r="125531" spans="26:27">
      <c r="Z125531" s="191"/>
      <c r="AA125531" s="191"/>
    </row>
    <row r="125532" spans="26:27">
      <c r="Z125532" s="191"/>
      <c r="AA125532" s="191"/>
    </row>
    <row r="125533" spans="26:27">
      <c r="Z125533" s="191"/>
      <c r="AA125533" s="191"/>
    </row>
    <row r="125534" spans="26:27">
      <c r="Z125534" s="191"/>
      <c r="AA125534" s="191"/>
    </row>
    <row r="125535" spans="26:27">
      <c r="Z125535" s="191"/>
      <c r="AA125535" s="191"/>
    </row>
    <row r="125536" spans="26:27">
      <c r="Z125536" s="191"/>
      <c r="AA125536" s="191"/>
    </row>
    <row r="125537" spans="26:27">
      <c r="Z125537" s="191"/>
      <c r="AA125537" s="191"/>
    </row>
    <row r="125538" spans="26:27">
      <c r="Z125538" s="191"/>
      <c r="AA125538" s="191"/>
    </row>
    <row r="125539" spans="26:27">
      <c r="Z125539" s="191"/>
      <c r="AA125539" s="191"/>
    </row>
    <row r="125540" spans="26:27">
      <c r="Z125540" s="191"/>
      <c r="AA125540" s="191"/>
    </row>
    <row r="125541" spans="26:27">
      <c r="Z125541" s="191"/>
      <c r="AA125541" s="191"/>
    </row>
    <row r="125542" spans="26:27">
      <c r="Z125542" s="191"/>
      <c r="AA125542" s="191"/>
    </row>
    <row r="125543" spans="26:27">
      <c r="Z125543" s="191"/>
      <c r="AA125543" s="191"/>
    </row>
    <row r="125544" spans="26:27">
      <c r="Z125544" s="191"/>
      <c r="AA125544" s="191"/>
    </row>
    <row r="125545" spans="26:27">
      <c r="Z125545" s="191"/>
      <c r="AA125545" s="191"/>
    </row>
    <row r="125546" spans="26:27">
      <c r="Z125546" s="191"/>
      <c r="AA125546" s="191"/>
    </row>
    <row r="125547" spans="26:27">
      <c r="Z125547" s="191"/>
      <c r="AA125547" s="191"/>
    </row>
    <row r="125548" spans="26:27">
      <c r="Z125548" s="191"/>
      <c r="AA125548" s="191"/>
    </row>
    <row r="125549" spans="26:27">
      <c r="Z125549" s="191"/>
      <c r="AA125549" s="191"/>
    </row>
    <row r="125550" spans="26:27">
      <c r="Z125550" s="191"/>
      <c r="AA125550" s="191"/>
    </row>
    <row r="125551" spans="26:27">
      <c r="Z125551" s="191"/>
      <c r="AA125551" s="191"/>
    </row>
    <row r="125552" spans="26:27">
      <c r="Z125552" s="191"/>
      <c r="AA125552" s="191"/>
    </row>
    <row r="125553" spans="26:27">
      <c r="Z125553" s="191"/>
      <c r="AA125553" s="191"/>
    </row>
    <row r="125554" spans="26:27">
      <c r="Z125554" s="191"/>
      <c r="AA125554" s="191"/>
    </row>
    <row r="125555" spans="26:27">
      <c r="Z125555" s="191"/>
      <c r="AA125555" s="191"/>
    </row>
    <row r="125556" spans="26:27">
      <c r="Z125556" s="191"/>
      <c r="AA125556" s="191"/>
    </row>
    <row r="125557" spans="26:27">
      <c r="Z125557" s="191"/>
      <c r="AA125557" s="191"/>
    </row>
    <row r="125558" spans="26:27">
      <c r="Z125558" s="191"/>
      <c r="AA125558" s="191"/>
    </row>
    <row r="125559" spans="26:27">
      <c r="Z125559" s="191"/>
      <c r="AA125559" s="191"/>
    </row>
    <row r="125560" spans="26:27">
      <c r="Z125560" s="191"/>
      <c r="AA125560" s="191"/>
    </row>
    <row r="125561" spans="26:27">
      <c r="Z125561" s="191"/>
      <c r="AA125561" s="191"/>
    </row>
    <row r="125562" spans="26:27">
      <c r="Z125562" s="191"/>
      <c r="AA125562" s="191"/>
    </row>
    <row r="125563" spans="26:27">
      <c r="Z125563" s="191"/>
      <c r="AA125563" s="191"/>
    </row>
    <row r="125564" spans="26:27">
      <c r="Z125564" s="191"/>
      <c r="AA125564" s="191"/>
    </row>
    <row r="125565" spans="26:27">
      <c r="Z125565" s="191"/>
      <c r="AA125565" s="191"/>
    </row>
    <row r="125566" spans="26:27">
      <c r="Z125566" s="191"/>
      <c r="AA125566" s="191"/>
    </row>
    <row r="125567" spans="26:27">
      <c r="Z125567" s="191"/>
      <c r="AA125567" s="191"/>
    </row>
    <row r="125568" spans="26:27">
      <c r="Z125568" s="191"/>
      <c r="AA125568" s="191"/>
    </row>
    <row r="125569" spans="26:27">
      <c r="Z125569" s="191"/>
      <c r="AA125569" s="191"/>
    </row>
    <row r="125570" spans="26:27">
      <c r="Z125570" s="191"/>
      <c r="AA125570" s="191"/>
    </row>
    <row r="125571" spans="26:27">
      <c r="Z125571" s="191"/>
      <c r="AA125571" s="191"/>
    </row>
    <row r="125572" spans="26:27">
      <c r="Z125572" s="191"/>
      <c r="AA125572" s="191"/>
    </row>
    <row r="125573" spans="26:27">
      <c r="Z125573" s="191"/>
      <c r="AA125573" s="191"/>
    </row>
    <row r="125574" spans="26:27">
      <c r="Z125574" s="191"/>
      <c r="AA125574" s="191"/>
    </row>
    <row r="125575" spans="26:27">
      <c r="Z125575" s="191"/>
      <c r="AA125575" s="191"/>
    </row>
    <row r="125576" spans="26:27">
      <c r="Z125576" s="191"/>
      <c r="AA125576" s="191"/>
    </row>
    <row r="125577" spans="26:27">
      <c r="Z125577" s="191"/>
      <c r="AA125577" s="191"/>
    </row>
    <row r="125578" spans="26:27">
      <c r="Z125578" s="191"/>
      <c r="AA125578" s="191"/>
    </row>
    <row r="125579" spans="26:27">
      <c r="Z125579" s="191"/>
      <c r="AA125579" s="191"/>
    </row>
    <row r="125580" spans="26:27">
      <c r="Z125580" s="191"/>
      <c r="AA125580" s="191"/>
    </row>
    <row r="125581" spans="26:27">
      <c r="Z125581" s="191"/>
      <c r="AA125581" s="191"/>
    </row>
    <row r="125582" spans="26:27">
      <c r="Z125582" s="191"/>
      <c r="AA125582" s="191"/>
    </row>
    <row r="125583" spans="26:27">
      <c r="Z125583" s="191"/>
      <c r="AA125583" s="191"/>
    </row>
    <row r="125584" spans="26:27">
      <c r="Z125584" s="191"/>
      <c r="AA125584" s="191"/>
    </row>
    <row r="125585" spans="26:27">
      <c r="Z125585" s="191"/>
      <c r="AA125585" s="191"/>
    </row>
    <row r="125586" spans="26:27">
      <c r="Z125586" s="191"/>
      <c r="AA125586" s="191"/>
    </row>
    <row r="125587" spans="26:27">
      <c r="Z125587" s="191"/>
      <c r="AA125587" s="191"/>
    </row>
    <row r="125588" spans="26:27">
      <c r="Z125588" s="191"/>
      <c r="AA125588" s="191"/>
    </row>
    <row r="125589" spans="26:27">
      <c r="Z125589" s="191"/>
      <c r="AA125589" s="191"/>
    </row>
    <row r="125590" spans="26:27">
      <c r="Z125590" s="191"/>
      <c r="AA125590" s="191"/>
    </row>
    <row r="125591" spans="26:27">
      <c r="Z125591" s="191"/>
      <c r="AA125591" s="191"/>
    </row>
    <row r="125592" spans="26:27">
      <c r="Z125592" s="191"/>
      <c r="AA125592" s="191"/>
    </row>
    <row r="125593" spans="26:27">
      <c r="Z125593" s="191"/>
      <c r="AA125593" s="191"/>
    </row>
    <row r="125594" spans="26:27">
      <c r="Z125594" s="191"/>
      <c r="AA125594" s="191"/>
    </row>
    <row r="125595" spans="26:27">
      <c r="Z125595" s="191"/>
      <c r="AA125595" s="191"/>
    </row>
    <row r="125596" spans="26:27">
      <c r="Z125596" s="191"/>
      <c r="AA125596" s="191"/>
    </row>
    <row r="125597" spans="26:27">
      <c r="Z125597" s="191"/>
      <c r="AA125597" s="191"/>
    </row>
    <row r="125598" spans="26:27">
      <c r="Z125598" s="191"/>
      <c r="AA125598" s="191"/>
    </row>
    <row r="125599" spans="26:27">
      <c r="Z125599" s="191"/>
      <c r="AA125599" s="191"/>
    </row>
    <row r="125600" spans="26:27">
      <c r="Z125600" s="191"/>
      <c r="AA125600" s="191"/>
    </row>
    <row r="125601" spans="26:27">
      <c r="Z125601" s="191"/>
      <c r="AA125601" s="191"/>
    </row>
    <row r="125602" spans="26:27">
      <c r="Z125602" s="191"/>
      <c r="AA125602" s="191"/>
    </row>
    <row r="125603" spans="26:27">
      <c r="Z125603" s="191"/>
      <c r="AA125603" s="191"/>
    </row>
    <row r="125604" spans="26:27">
      <c r="Z125604" s="191"/>
      <c r="AA125604" s="191"/>
    </row>
    <row r="125605" spans="26:27">
      <c r="Z125605" s="191"/>
      <c r="AA125605" s="191"/>
    </row>
    <row r="125606" spans="26:27">
      <c r="Z125606" s="191"/>
      <c r="AA125606" s="191"/>
    </row>
    <row r="125607" spans="26:27">
      <c r="Z125607" s="191"/>
      <c r="AA125607" s="191"/>
    </row>
    <row r="125608" spans="26:27">
      <c r="Z125608" s="191"/>
      <c r="AA125608" s="191"/>
    </row>
    <row r="125609" spans="26:27">
      <c r="Z125609" s="191"/>
      <c r="AA125609" s="191"/>
    </row>
    <row r="125610" spans="26:27">
      <c r="Z125610" s="191"/>
      <c r="AA125610" s="191"/>
    </row>
    <row r="125611" spans="26:27">
      <c r="Z125611" s="191"/>
      <c r="AA125611" s="191"/>
    </row>
    <row r="125612" spans="26:27">
      <c r="Z125612" s="191"/>
      <c r="AA125612" s="191"/>
    </row>
    <row r="125613" spans="26:27">
      <c r="Z125613" s="191"/>
      <c r="AA125613" s="191"/>
    </row>
    <row r="125614" spans="26:27">
      <c r="Z125614" s="191"/>
      <c r="AA125614" s="191"/>
    </row>
    <row r="125615" spans="26:27">
      <c r="Z125615" s="191"/>
      <c r="AA125615" s="191"/>
    </row>
    <row r="125616" spans="26:27">
      <c r="Z125616" s="191"/>
      <c r="AA125616" s="191"/>
    </row>
    <row r="125617" spans="26:27">
      <c r="Z125617" s="191"/>
      <c r="AA125617" s="191"/>
    </row>
    <row r="125618" spans="26:27">
      <c r="Z125618" s="191"/>
      <c r="AA125618" s="191"/>
    </row>
    <row r="125619" spans="26:27">
      <c r="Z125619" s="191"/>
      <c r="AA125619" s="191"/>
    </row>
    <row r="125620" spans="26:27">
      <c r="Z125620" s="191"/>
      <c r="AA125620" s="191"/>
    </row>
    <row r="125621" spans="26:27">
      <c r="Z125621" s="191"/>
      <c r="AA125621" s="191"/>
    </row>
    <row r="125622" spans="26:27">
      <c r="Z125622" s="191"/>
      <c r="AA125622" s="191"/>
    </row>
    <row r="125623" spans="26:27">
      <c r="Z125623" s="191"/>
      <c r="AA125623" s="191"/>
    </row>
    <row r="125624" spans="26:27">
      <c r="Z125624" s="191"/>
      <c r="AA125624" s="191"/>
    </row>
    <row r="125625" spans="26:27">
      <c r="Z125625" s="191"/>
      <c r="AA125625" s="191"/>
    </row>
    <row r="125626" spans="26:27">
      <c r="Z125626" s="191"/>
      <c r="AA125626" s="191"/>
    </row>
    <row r="125627" spans="26:27">
      <c r="Z125627" s="191"/>
      <c r="AA125627" s="191"/>
    </row>
    <row r="125628" spans="26:27">
      <c r="Z125628" s="191"/>
      <c r="AA125628" s="191"/>
    </row>
    <row r="125629" spans="26:27">
      <c r="Z125629" s="191"/>
      <c r="AA125629" s="191"/>
    </row>
    <row r="125630" spans="26:27">
      <c r="Z125630" s="191"/>
      <c r="AA125630" s="191"/>
    </row>
    <row r="125631" spans="26:27">
      <c r="Z125631" s="191"/>
      <c r="AA125631" s="191"/>
    </row>
    <row r="125632" spans="26:27">
      <c r="Z125632" s="191"/>
      <c r="AA125632" s="191"/>
    </row>
    <row r="125633" spans="26:27">
      <c r="Z125633" s="191"/>
      <c r="AA125633" s="191"/>
    </row>
    <row r="125634" spans="26:27">
      <c r="Z125634" s="191"/>
      <c r="AA125634" s="191"/>
    </row>
    <row r="125635" spans="26:27">
      <c r="Z125635" s="191"/>
      <c r="AA125635" s="191"/>
    </row>
    <row r="125636" spans="26:27">
      <c r="Z125636" s="191"/>
      <c r="AA125636" s="191"/>
    </row>
    <row r="125637" spans="26:27">
      <c r="Z125637" s="191"/>
      <c r="AA125637" s="191"/>
    </row>
    <row r="125638" spans="26:27">
      <c r="Z125638" s="191"/>
      <c r="AA125638" s="191"/>
    </row>
    <row r="125639" spans="26:27">
      <c r="Z125639" s="191"/>
      <c r="AA125639" s="191"/>
    </row>
    <row r="125640" spans="26:27">
      <c r="Z125640" s="191"/>
      <c r="AA125640" s="191"/>
    </row>
    <row r="125641" spans="26:27">
      <c r="Z125641" s="191"/>
      <c r="AA125641" s="191"/>
    </row>
    <row r="125642" spans="26:27">
      <c r="Z125642" s="191"/>
      <c r="AA125642" s="191"/>
    </row>
    <row r="125643" spans="26:27">
      <c r="Z125643" s="191"/>
      <c r="AA125643" s="191"/>
    </row>
    <row r="125644" spans="26:27">
      <c r="Z125644" s="191"/>
      <c r="AA125644" s="191"/>
    </row>
    <row r="125645" spans="26:27">
      <c r="Z125645" s="191"/>
      <c r="AA125645" s="191"/>
    </row>
    <row r="125646" spans="26:27">
      <c r="Z125646" s="191"/>
      <c r="AA125646" s="191"/>
    </row>
    <row r="125647" spans="26:27">
      <c r="Z125647" s="191"/>
      <c r="AA125647" s="191"/>
    </row>
    <row r="125648" spans="26:27">
      <c r="Z125648" s="191"/>
      <c r="AA125648" s="191"/>
    </row>
    <row r="125649" spans="26:27">
      <c r="Z125649" s="191"/>
      <c r="AA125649" s="191"/>
    </row>
    <row r="125650" spans="26:27">
      <c r="Z125650" s="191"/>
      <c r="AA125650" s="191"/>
    </row>
    <row r="125651" spans="26:27">
      <c r="Z125651" s="191"/>
      <c r="AA125651" s="191"/>
    </row>
    <row r="125652" spans="26:27">
      <c r="Z125652" s="191"/>
      <c r="AA125652" s="191"/>
    </row>
    <row r="125653" spans="26:27">
      <c r="Z125653" s="191"/>
      <c r="AA125653" s="191"/>
    </row>
    <row r="125654" spans="26:27">
      <c r="Z125654" s="191"/>
      <c r="AA125654" s="191"/>
    </row>
    <row r="125655" spans="26:27">
      <c r="Z125655" s="191"/>
      <c r="AA125655" s="191"/>
    </row>
    <row r="125656" spans="26:27">
      <c r="Z125656" s="191"/>
      <c r="AA125656" s="191"/>
    </row>
    <row r="125657" spans="26:27">
      <c r="Z125657" s="191"/>
      <c r="AA125657" s="191"/>
    </row>
    <row r="125658" spans="26:27">
      <c r="Z125658" s="191"/>
      <c r="AA125658" s="191"/>
    </row>
    <row r="125659" spans="26:27">
      <c r="Z125659" s="191"/>
      <c r="AA125659" s="191"/>
    </row>
    <row r="125660" spans="26:27">
      <c r="Z125660" s="191"/>
      <c r="AA125660" s="191"/>
    </row>
    <row r="125661" spans="26:27">
      <c r="Z125661" s="191"/>
      <c r="AA125661" s="191"/>
    </row>
    <row r="125662" spans="26:27">
      <c r="Z125662" s="191"/>
      <c r="AA125662" s="191"/>
    </row>
    <row r="125663" spans="26:27">
      <c r="Z125663" s="191"/>
      <c r="AA125663" s="191"/>
    </row>
    <row r="125664" spans="26:27">
      <c r="Z125664" s="191"/>
      <c r="AA125664" s="191"/>
    </row>
    <row r="125665" spans="26:27">
      <c r="Z125665" s="191"/>
      <c r="AA125665" s="191"/>
    </row>
    <row r="125666" spans="26:27">
      <c r="Z125666" s="191"/>
      <c r="AA125666" s="191"/>
    </row>
    <row r="125667" spans="26:27">
      <c r="Z125667" s="191"/>
      <c r="AA125667" s="191"/>
    </row>
    <row r="125668" spans="26:27">
      <c r="Z125668" s="191"/>
      <c r="AA125668" s="191"/>
    </row>
    <row r="125669" spans="26:27">
      <c r="Z125669" s="191"/>
      <c r="AA125669" s="191"/>
    </row>
    <row r="125670" spans="26:27">
      <c r="Z125670" s="191"/>
      <c r="AA125670" s="191"/>
    </row>
    <row r="125671" spans="26:27">
      <c r="Z125671" s="191"/>
      <c r="AA125671" s="191"/>
    </row>
    <row r="125672" spans="26:27">
      <c r="Z125672" s="191"/>
      <c r="AA125672" s="191"/>
    </row>
    <row r="125673" spans="26:27">
      <c r="Z125673" s="191"/>
      <c r="AA125673" s="191"/>
    </row>
    <row r="125674" spans="26:27">
      <c r="Z125674" s="191"/>
      <c r="AA125674" s="191"/>
    </row>
    <row r="125675" spans="26:27">
      <c r="Z125675" s="191"/>
      <c r="AA125675" s="191"/>
    </row>
    <row r="125676" spans="26:27">
      <c r="Z125676" s="191"/>
      <c r="AA125676" s="191"/>
    </row>
    <row r="125677" spans="26:27">
      <c r="Z125677" s="191"/>
      <c r="AA125677" s="191"/>
    </row>
    <row r="125678" spans="26:27">
      <c r="Z125678" s="191"/>
      <c r="AA125678" s="191"/>
    </row>
    <row r="125679" spans="26:27">
      <c r="Z125679" s="191"/>
      <c r="AA125679" s="191"/>
    </row>
    <row r="125680" spans="26:27">
      <c r="Z125680" s="191"/>
      <c r="AA125680" s="191"/>
    </row>
    <row r="125681" spans="26:27">
      <c r="Z125681" s="191"/>
      <c r="AA125681" s="191"/>
    </row>
    <row r="125682" spans="26:27">
      <c r="Z125682" s="191"/>
      <c r="AA125682" s="191"/>
    </row>
    <row r="125683" spans="26:27">
      <c r="Z125683" s="191"/>
      <c r="AA125683" s="191"/>
    </row>
    <row r="125684" spans="26:27">
      <c r="Z125684" s="191"/>
      <c r="AA125684" s="191"/>
    </row>
    <row r="125685" spans="26:27">
      <c r="Z125685" s="191"/>
      <c r="AA125685" s="191"/>
    </row>
    <row r="125686" spans="26:27">
      <c r="Z125686" s="191"/>
      <c r="AA125686" s="191"/>
    </row>
    <row r="125687" spans="26:27">
      <c r="Z125687" s="191"/>
      <c r="AA125687" s="191"/>
    </row>
    <row r="125688" spans="26:27">
      <c r="Z125688" s="191"/>
      <c r="AA125688" s="191"/>
    </row>
    <row r="125689" spans="26:27">
      <c r="Z125689" s="191"/>
      <c r="AA125689" s="191"/>
    </row>
    <row r="125690" spans="26:27">
      <c r="Z125690" s="191"/>
      <c r="AA125690" s="191"/>
    </row>
    <row r="125691" spans="26:27">
      <c r="Z125691" s="191"/>
      <c r="AA125691" s="191"/>
    </row>
    <row r="125692" spans="26:27">
      <c r="Z125692" s="191"/>
      <c r="AA125692" s="191"/>
    </row>
    <row r="125693" spans="26:27">
      <c r="Z125693" s="191"/>
      <c r="AA125693" s="191"/>
    </row>
    <row r="125694" spans="26:27">
      <c r="Z125694" s="191"/>
      <c r="AA125694" s="191"/>
    </row>
    <row r="125695" spans="26:27">
      <c r="Z125695" s="191"/>
      <c r="AA125695" s="191"/>
    </row>
    <row r="125696" spans="26:27">
      <c r="Z125696" s="191"/>
      <c r="AA125696" s="191"/>
    </row>
    <row r="125697" spans="26:27">
      <c r="Z125697" s="191"/>
      <c r="AA125697" s="191"/>
    </row>
    <row r="125698" spans="26:27">
      <c r="Z125698" s="191"/>
      <c r="AA125698" s="191"/>
    </row>
    <row r="125699" spans="26:27">
      <c r="Z125699" s="191"/>
      <c r="AA125699" s="191"/>
    </row>
    <row r="125700" spans="26:27">
      <c r="Z125700" s="191"/>
      <c r="AA125700" s="191"/>
    </row>
    <row r="125701" spans="26:27">
      <c r="Z125701" s="191"/>
      <c r="AA125701" s="191"/>
    </row>
    <row r="125702" spans="26:27">
      <c r="Z125702" s="191"/>
      <c r="AA125702" s="191"/>
    </row>
    <row r="125703" spans="26:27">
      <c r="Z125703" s="191"/>
      <c r="AA125703" s="191"/>
    </row>
    <row r="125704" spans="26:27">
      <c r="Z125704" s="191"/>
      <c r="AA125704" s="191"/>
    </row>
    <row r="125705" spans="26:27">
      <c r="Z125705" s="191"/>
      <c r="AA125705" s="191"/>
    </row>
    <row r="125706" spans="26:27">
      <c r="Z125706" s="191"/>
      <c r="AA125706" s="191"/>
    </row>
    <row r="125707" spans="26:27">
      <c r="Z125707" s="191"/>
      <c r="AA125707" s="191"/>
    </row>
    <row r="125708" spans="26:27">
      <c r="Z125708" s="191"/>
      <c r="AA125708" s="191"/>
    </row>
    <row r="125709" spans="26:27">
      <c r="Z125709" s="191"/>
      <c r="AA125709" s="191"/>
    </row>
    <row r="125710" spans="26:27">
      <c r="Z125710" s="191"/>
      <c r="AA125710" s="191"/>
    </row>
    <row r="125711" spans="26:27">
      <c r="Z125711" s="191"/>
      <c r="AA125711" s="191"/>
    </row>
    <row r="125712" spans="26:27">
      <c r="Z125712" s="191"/>
      <c r="AA125712" s="191"/>
    </row>
    <row r="125713" spans="26:27">
      <c r="Z125713" s="191"/>
      <c r="AA125713" s="191"/>
    </row>
    <row r="125714" spans="26:27">
      <c r="Z125714" s="191"/>
      <c r="AA125714" s="191"/>
    </row>
    <row r="125715" spans="26:27">
      <c r="Z125715" s="191"/>
      <c r="AA125715" s="191"/>
    </row>
    <row r="125716" spans="26:27">
      <c r="Z125716" s="191"/>
      <c r="AA125716" s="191"/>
    </row>
    <row r="125717" spans="26:27">
      <c r="Z125717" s="191"/>
      <c r="AA125717" s="191"/>
    </row>
    <row r="125718" spans="26:27">
      <c r="Z125718" s="191"/>
      <c r="AA125718" s="191"/>
    </row>
    <row r="125719" spans="26:27">
      <c r="Z125719" s="191"/>
      <c r="AA125719" s="191"/>
    </row>
    <row r="125720" spans="26:27">
      <c r="Z125720" s="191"/>
      <c r="AA125720" s="191"/>
    </row>
    <row r="125721" spans="26:27">
      <c r="Z125721" s="191"/>
      <c r="AA125721" s="191"/>
    </row>
    <row r="125722" spans="26:27">
      <c r="Z125722" s="191"/>
      <c r="AA125722" s="191"/>
    </row>
    <row r="125723" spans="26:27">
      <c r="Z125723" s="191"/>
      <c r="AA125723" s="191"/>
    </row>
    <row r="125724" spans="26:27">
      <c r="Z125724" s="191"/>
      <c r="AA125724" s="191"/>
    </row>
    <row r="125725" spans="26:27">
      <c r="Z125725" s="191"/>
      <c r="AA125725" s="191"/>
    </row>
    <row r="125726" spans="26:27">
      <c r="Z125726" s="191"/>
      <c r="AA125726" s="191"/>
    </row>
    <row r="125727" spans="26:27">
      <c r="Z125727" s="191"/>
      <c r="AA125727" s="191"/>
    </row>
    <row r="125728" spans="26:27">
      <c r="Z125728" s="191"/>
      <c r="AA125728" s="191"/>
    </row>
    <row r="125729" spans="26:27">
      <c r="Z125729" s="191"/>
      <c r="AA125729" s="191"/>
    </row>
    <row r="125730" spans="26:27">
      <c r="Z125730" s="191"/>
      <c r="AA125730" s="191"/>
    </row>
    <row r="125731" spans="26:27">
      <c r="Z125731" s="191"/>
      <c r="AA125731" s="191"/>
    </row>
    <row r="125732" spans="26:27">
      <c r="Z125732" s="191"/>
      <c r="AA125732" s="191"/>
    </row>
    <row r="125733" spans="26:27">
      <c r="Z125733" s="191"/>
      <c r="AA125733" s="191"/>
    </row>
    <row r="125734" spans="26:27">
      <c r="Z125734" s="191"/>
      <c r="AA125734" s="191"/>
    </row>
    <row r="125735" spans="26:27">
      <c r="Z125735" s="191"/>
      <c r="AA125735" s="191"/>
    </row>
    <row r="125736" spans="26:27">
      <c r="Z125736" s="191"/>
      <c r="AA125736" s="191"/>
    </row>
    <row r="125737" spans="26:27">
      <c r="Z125737" s="191"/>
      <c r="AA125737" s="191"/>
    </row>
    <row r="125738" spans="26:27">
      <c r="Z125738" s="191"/>
      <c r="AA125738" s="191"/>
    </row>
    <row r="125739" spans="26:27">
      <c r="Z125739" s="191"/>
      <c r="AA125739" s="191"/>
    </row>
    <row r="125740" spans="26:27">
      <c r="Z125740" s="191"/>
      <c r="AA125740" s="191"/>
    </row>
    <row r="125741" spans="26:27">
      <c r="Z125741" s="191"/>
      <c r="AA125741" s="191"/>
    </row>
    <row r="125742" spans="26:27">
      <c r="Z125742" s="191"/>
      <c r="AA125742" s="191"/>
    </row>
    <row r="125743" spans="26:27">
      <c r="Z125743" s="191"/>
      <c r="AA125743" s="191"/>
    </row>
    <row r="125744" spans="26:27">
      <c r="Z125744" s="191"/>
      <c r="AA125744" s="191"/>
    </row>
    <row r="125745" spans="26:27">
      <c r="Z125745" s="191"/>
      <c r="AA125745" s="191"/>
    </row>
    <row r="125746" spans="26:27">
      <c r="Z125746" s="191"/>
      <c r="AA125746" s="191"/>
    </row>
    <row r="125747" spans="26:27">
      <c r="Z125747" s="191"/>
      <c r="AA125747" s="191"/>
    </row>
    <row r="125748" spans="26:27">
      <c r="Z125748" s="191"/>
      <c r="AA125748" s="191"/>
    </row>
    <row r="125749" spans="26:27">
      <c r="Z125749" s="191"/>
      <c r="AA125749" s="191"/>
    </row>
    <row r="125750" spans="26:27">
      <c r="Z125750" s="191"/>
      <c r="AA125750" s="191"/>
    </row>
    <row r="125751" spans="26:27">
      <c r="Z125751" s="191"/>
      <c r="AA125751" s="191"/>
    </row>
    <row r="125752" spans="26:27">
      <c r="Z125752" s="191"/>
      <c r="AA125752" s="191"/>
    </row>
    <row r="125753" spans="26:27">
      <c r="Z125753" s="191"/>
      <c r="AA125753" s="191"/>
    </row>
    <row r="125754" spans="26:27">
      <c r="Z125754" s="191"/>
      <c r="AA125754" s="191"/>
    </row>
    <row r="125755" spans="26:27">
      <c r="Z125755" s="191"/>
      <c r="AA125755" s="191"/>
    </row>
    <row r="125756" spans="26:27">
      <c r="Z125756" s="191"/>
      <c r="AA125756" s="191"/>
    </row>
    <row r="125757" spans="26:27">
      <c r="Z125757" s="191"/>
      <c r="AA125757" s="191"/>
    </row>
    <row r="125758" spans="26:27">
      <c r="Z125758" s="191"/>
      <c r="AA125758" s="191"/>
    </row>
    <row r="125759" spans="26:27">
      <c r="Z125759" s="191"/>
      <c r="AA125759" s="191"/>
    </row>
    <row r="125760" spans="26:27">
      <c r="Z125760" s="191"/>
      <c r="AA125760" s="191"/>
    </row>
    <row r="125761" spans="26:27">
      <c r="Z125761" s="191"/>
      <c r="AA125761" s="191"/>
    </row>
    <row r="125762" spans="26:27">
      <c r="Z125762" s="191"/>
      <c r="AA125762" s="191"/>
    </row>
    <row r="125763" spans="26:27">
      <c r="Z125763" s="191"/>
      <c r="AA125763" s="191"/>
    </row>
    <row r="125764" spans="26:27">
      <c r="Z125764" s="191"/>
      <c r="AA125764" s="191"/>
    </row>
    <row r="125765" spans="26:27">
      <c r="Z125765" s="191"/>
      <c r="AA125765" s="191"/>
    </row>
    <row r="125766" spans="26:27">
      <c r="Z125766" s="191"/>
      <c r="AA125766" s="191"/>
    </row>
    <row r="125767" spans="26:27">
      <c r="Z125767" s="191"/>
      <c r="AA125767" s="191"/>
    </row>
    <row r="125768" spans="26:27">
      <c r="Z125768" s="191"/>
      <c r="AA125768" s="191"/>
    </row>
    <row r="125769" spans="26:27">
      <c r="Z125769" s="191"/>
      <c r="AA125769" s="191"/>
    </row>
    <row r="125770" spans="26:27">
      <c r="Z125770" s="191"/>
      <c r="AA125770" s="191"/>
    </row>
    <row r="125771" spans="26:27">
      <c r="Z125771" s="191"/>
      <c r="AA125771" s="191"/>
    </row>
    <row r="125772" spans="26:27">
      <c r="Z125772" s="191"/>
      <c r="AA125772" s="191"/>
    </row>
    <row r="125773" spans="26:27">
      <c r="Z125773" s="191"/>
      <c r="AA125773" s="191"/>
    </row>
    <row r="125774" spans="26:27">
      <c r="Z125774" s="191"/>
      <c r="AA125774" s="191"/>
    </row>
    <row r="125775" spans="26:27">
      <c r="Z125775" s="191"/>
      <c r="AA125775" s="191"/>
    </row>
    <row r="125776" spans="26:27">
      <c r="Z125776" s="191"/>
      <c r="AA125776" s="191"/>
    </row>
    <row r="125777" spans="26:27">
      <c r="Z125777" s="191"/>
      <c r="AA125777" s="191"/>
    </row>
    <row r="125778" spans="26:27">
      <c r="Z125778" s="191"/>
      <c r="AA125778" s="191"/>
    </row>
    <row r="125779" spans="26:27">
      <c r="Z125779" s="191"/>
      <c r="AA125779" s="191"/>
    </row>
    <row r="125780" spans="26:27">
      <c r="Z125780" s="191"/>
      <c r="AA125780" s="191"/>
    </row>
    <row r="125781" spans="26:27">
      <c r="Z125781" s="191"/>
      <c r="AA125781" s="191"/>
    </row>
    <row r="125782" spans="26:27">
      <c r="Z125782" s="191"/>
      <c r="AA125782" s="191"/>
    </row>
    <row r="125783" spans="26:27">
      <c r="Z125783" s="191"/>
      <c r="AA125783" s="191"/>
    </row>
    <row r="125784" spans="26:27">
      <c r="Z125784" s="191"/>
      <c r="AA125784" s="191"/>
    </row>
    <row r="125785" spans="26:27">
      <c r="Z125785" s="191"/>
      <c r="AA125785" s="191"/>
    </row>
    <row r="125786" spans="26:27">
      <c r="Z125786" s="191"/>
      <c r="AA125786" s="191"/>
    </row>
    <row r="125787" spans="26:27">
      <c r="Z125787" s="191"/>
      <c r="AA125787" s="191"/>
    </row>
    <row r="125788" spans="26:27">
      <c r="Z125788" s="191"/>
      <c r="AA125788" s="191"/>
    </row>
    <row r="125789" spans="26:27">
      <c r="Z125789" s="191"/>
      <c r="AA125789" s="191"/>
    </row>
    <row r="125790" spans="26:27">
      <c r="Z125790" s="191"/>
      <c r="AA125790" s="191"/>
    </row>
    <row r="125791" spans="26:27">
      <c r="Z125791" s="191"/>
      <c r="AA125791" s="191"/>
    </row>
    <row r="125792" spans="26:27">
      <c r="Z125792" s="191"/>
      <c r="AA125792" s="191"/>
    </row>
    <row r="125793" spans="26:27">
      <c r="Z125793" s="191"/>
      <c r="AA125793" s="191"/>
    </row>
    <row r="125794" spans="26:27">
      <c r="Z125794" s="191"/>
      <c r="AA125794" s="191"/>
    </row>
    <row r="125795" spans="26:27">
      <c r="Z125795" s="191"/>
      <c r="AA125795" s="191"/>
    </row>
    <row r="125796" spans="26:27">
      <c r="Z125796" s="191"/>
      <c r="AA125796" s="191"/>
    </row>
    <row r="125797" spans="26:27">
      <c r="Z125797" s="191"/>
      <c r="AA125797" s="191"/>
    </row>
    <row r="125798" spans="26:27">
      <c r="Z125798" s="191"/>
      <c r="AA125798" s="191"/>
    </row>
    <row r="125799" spans="26:27">
      <c r="Z125799" s="191"/>
      <c r="AA125799" s="191"/>
    </row>
    <row r="125800" spans="26:27">
      <c r="Z125800" s="191"/>
      <c r="AA125800" s="191"/>
    </row>
    <row r="125801" spans="26:27">
      <c r="Z125801" s="191"/>
      <c r="AA125801" s="191"/>
    </row>
    <row r="125802" spans="26:27">
      <c r="Z125802" s="191"/>
      <c r="AA125802" s="191"/>
    </row>
    <row r="125803" spans="26:27">
      <c r="Z125803" s="191"/>
      <c r="AA125803" s="191"/>
    </row>
    <row r="125804" spans="26:27">
      <c r="Z125804" s="191"/>
      <c r="AA125804" s="191"/>
    </row>
    <row r="125805" spans="26:27">
      <c r="Z125805" s="191"/>
      <c r="AA125805" s="191"/>
    </row>
    <row r="125806" spans="26:27">
      <c r="Z125806" s="191"/>
      <c r="AA125806" s="191"/>
    </row>
    <row r="125807" spans="26:27">
      <c r="Z125807" s="191"/>
      <c r="AA125807" s="191"/>
    </row>
    <row r="125808" spans="26:27">
      <c r="Z125808" s="191"/>
      <c r="AA125808" s="191"/>
    </row>
    <row r="125809" spans="26:27">
      <c r="Z125809" s="191"/>
      <c r="AA125809" s="191"/>
    </row>
    <row r="125810" spans="26:27">
      <c r="Z125810" s="191"/>
      <c r="AA125810" s="191"/>
    </row>
    <row r="125811" spans="26:27">
      <c r="Z125811" s="191"/>
      <c r="AA125811" s="191"/>
    </row>
    <row r="125812" spans="26:27">
      <c r="Z125812" s="191"/>
      <c r="AA125812" s="191"/>
    </row>
    <row r="125813" spans="26:27">
      <c r="Z125813" s="191"/>
      <c r="AA125813" s="191"/>
    </row>
    <row r="125814" spans="26:27">
      <c r="Z125814" s="191"/>
      <c r="AA125814" s="191"/>
    </row>
    <row r="125815" spans="26:27">
      <c r="Z125815" s="191"/>
      <c r="AA125815" s="191"/>
    </row>
    <row r="125816" spans="26:27">
      <c r="Z125816" s="191"/>
      <c r="AA125816" s="191"/>
    </row>
    <row r="125817" spans="26:27">
      <c r="Z125817" s="191"/>
      <c r="AA125817" s="191"/>
    </row>
    <row r="125818" spans="26:27">
      <c r="Z125818" s="191"/>
      <c r="AA125818" s="191"/>
    </row>
    <row r="125819" spans="26:27">
      <c r="Z125819" s="191"/>
      <c r="AA125819" s="191"/>
    </row>
    <row r="125820" spans="26:27">
      <c r="Z125820" s="191"/>
      <c r="AA125820" s="191"/>
    </row>
    <row r="125821" spans="26:27">
      <c r="Z125821" s="191"/>
      <c r="AA125821" s="191"/>
    </row>
    <row r="125822" spans="26:27">
      <c r="Z125822" s="191"/>
      <c r="AA125822" s="191"/>
    </row>
    <row r="125823" spans="26:27">
      <c r="Z125823" s="191"/>
      <c r="AA125823" s="191"/>
    </row>
    <row r="125824" spans="26:27">
      <c r="Z125824" s="191"/>
      <c r="AA125824" s="191"/>
    </row>
    <row r="125825" spans="26:27">
      <c r="Z125825" s="191"/>
      <c r="AA125825" s="191"/>
    </row>
    <row r="125826" spans="26:27">
      <c r="Z125826" s="191"/>
      <c r="AA125826" s="191"/>
    </row>
    <row r="125827" spans="26:27">
      <c r="Z125827" s="191"/>
      <c r="AA125827" s="191"/>
    </row>
    <row r="125828" spans="26:27">
      <c r="Z125828" s="191"/>
      <c r="AA125828" s="191"/>
    </row>
    <row r="125829" spans="26:27">
      <c r="Z125829" s="191"/>
      <c r="AA125829" s="191"/>
    </row>
    <row r="125830" spans="26:27">
      <c r="Z125830" s="191"/>
      <c r="AA125830" s="191"/>
    </row>
    <row r="125831" spans="26:27">
      <c r="Z125831" s="191"/>
      <c r="AA125831" s="191"/>
    </row>
    <row r="125832" spans="26:27">
      <c r="Z125832" s="191"/>
      <c r="AA125832" s="191"/>
    </row>
    <row r="125833" spans="26:27">
      <c r="Z125833" s="191"/>
      <c r="AA125833" s="191"/>
    </row>
    <row r="125834" spans="26:27">
      <c r="Z125834" s="191"/>
      <c r="AA125834" s="191"/>
    </row>
    <row r="125835" spans="26:27">
      <c r="Z125835" s="191"/>
      <c r="AA125835" s="191"/>
    </row>
    <row r="125836" spans="26:27">
      <c r="Z125836" s="191"/>
      <c r="AA125836" s="191"/>
    </row>
    <row r="125837" spans="26:27">
      <c r="Z125837" s="191"/>
      <c r="AA125837" s="191"/>
    </row>
    <row r="125838" spans="26:27">
      <c r="Z125838" s="191"/>
      <c r="AA125838" s="191"/>
    </row>
    <row r="125839" spans="26:27">
      <c r="Z125839" s="191"/>
      <c r="AA125839" s="191"/>
    </row>
    <row r="125840" spans="26:27">
      <c r="Z125840" s="191"/>
      <c r="AA125840" s="191"/>
    </row>
    <row r="125841" spans="26:27">
      <c r="Z125841" s="191"/>
      <c r="AA125841" s="191"/>
    </row>
    <row r="125842" spans="26:27">
      <c r="Z125842" s="191"/>
      <c r="AA125842" s="191"/>
    </row>
    <row r="125843" spans="26:27">
      <c r="Z125843" s="191"/>
      <c r="AA125843" s="191"/>
    </row>
    <row r="125844" spans="26:27">
      <c r="Z125844" s="191"/>
      <c r="AA125844" s="191"/>
    </row>
    <row r="125845" spans="26:27">
      <c r="Z125845" s="191"/>
      <c r="AA125845" s="191"/>
    </row>
    <row r="125846" spans="26:27">
      <c r="Z125846" s="191"/>
      <c r="AA125846" s="191"/>
    </row>
    <row r="125847" spans="26:27">
      <c r="Z125847" s="191"/>
      <c r="AA125847" s="191"/>
    </row>
    <row r="125848" spans="26:27">
      <c r="Z125848" s="191"/>
      <c r="AA125848" s="191"/>
    </row>
    <row r="125849" spans="26:27">
      <c r="Z125849" s="191"/>
      <c r="AA125849" s="191"/>
    </row>
    <row r="125850" spans="26:27">
      <c r="Z125850" s="191"/>
      <c r="AA125850" s="191"/>
    </row>
    <row r="125851" spans="26:27">
      <c r="Z125851" s="191"/>
      <c r="AA125851" s="191"/>
    </row>
    <row r="125852" spans="26:27">
      <c r="Z125852" s="191"/>
      <c r="AA125852" s="191"/>
    </row>
    <row r="125853" spans="26:27">
      <c r="Z125853" s="191"/>
      <c r="AA125853" s="191"/>
    </row>
    <row r="125854" spans="26:27">
      <c r="Z125854" s="191"/>
      <c r="AA125854" s="191"/>
    </row>
    <row r="125855" spans="26:27">
      <c r="Z125855" s="191"/>
      <c r="AA125855" s="191"/>
    </row>
    <row r="125856" spans="26:27">
      <c r="Z125856" s="191"/>
      <c r="AA125856" s="191"/>
    </row>
    <row r="125857" spans="26:27">
      <c r="Z125857" s="191"/>
      <c r="AA125857" s="191"/>
    </row>
    <row r="125858" spans="26:27">
      <c r="Z125858" s="191"/>
      <c r="AA125858" s="191"/>
    </row>
    <row r="125859" spans="26:27">
      <c r="Z125859" s="191"/>
      <c r="AA125859" s="191"/>
    </row>
    <row r="125860" spans="26:27">
      <c r="Z125860" s="191"/>
      <c r="AA125860" s="191"/>
    </row>
    <row r="125861" spans="26:27">
      <c r="Z125861" s="191"/>
      <c r="AA125861" s="191"/>
    </row>
    <row r="125862" spans="26:27">
      <c r="Z125862" s="191"/>
      <c r="AA125862" s="191"/>
    </row>
    <row r="125863" spans="26:27">
      <c r="Z125863" s="191"/>
      <c r="AA125863" s="191"/>
    </row>
    <row r="125864" spans="26:27">
      <c r="Z125864" s="191"/>
      <c r="AA125864" s="191"/>
    </row>
    <row r="125865" spans="26:27">
      <c r="Z125865" s="191"/>
      <c r="AA125865" s="191"/>
    </row>
    <row r="125866" spans="26:27">
      <c r="Z125866" s="191"/>
      <c r="AA125866" s="191"/>
    </row>
    <row r="125867" spans="26:27">
      <c r="Z125867" s="191"/>
      <c r="AA125867" s="191"/>
    </row>
    <row r="125868" spans="26:27">
      <c r="Z125868" s="191"/>
      <c r="AA125868" s="191"/>
    </row>
    <row r="125869" spans="26:27">
      <c r="Z125869" s="191"/>
      <c r="AA125869" s="191"/>
    </row>
    <row r="125870" spans="26:27">
      <c r="Z125870" s="191"/>
      <c r="AA125870" s="191"/>
    </row>
    <row r="125871" spans="26:27">
      <c r="Z125871" s="191"/>
      <c r="AA125871" s="191"/>
    </row>
    <row r="125872" spans="26:27">
      <c r="Z125872" s="191"/>
      <c r="AA125872" s="191"/>
    </row>
    <row r="125873" spans="26:27">
      <c r="Z125873" s="191"/>
      <c r="AA125873" s="191"/>
    </row>
    <row r="125874" spans="26:27">
      <c r="Z125874" s="191"/>
      <c r="AA125874" s="191"/>
    </row>
    <row r="125875" spans="26:27">
      <c r="Z125875" s="191"/>
      <c r="AA125875" s="191"/>
    </row>
    <row r="125876" spans="26:27">
      <c r="Z125876" s="191"/>
      <c r="AA125876" s="191"/>
    </row>
    <row r="125877" spans="26:27">
      <c r="Z125877" s="191"/>
      <c r="AA125877" s="191"/>
    </row>
    <row r="125878" spans="26:27">
      <c r="Z125878" s="191"/>
      <c r="AA125878" s="191"/>
    </row>
    <row r="125879" spans="26:27">
      <c r="Z125879" s="191"/>
      <c r="AA125879" s="191"/>
    </row>
    <row r="125880" spans="26:27">
      <c r="Z125880" s="191"/>
      <c r="AA125880" s="191"/>
    </row>
    <row r="125881" spans="26:27">
      <c r="Z125881" s="191"/>
      <c r="AA125881" s="191"/>
    </row>
    <row r="125882" spans="26:27">
      <c r="Z125882" s="191"/>
      <c r="AA125882" s="191"/>
    </row>
    <row r="125883" spans="26:27">
      <c r="Z125883" s="191"/>
      <c r="AA125883" s="191"/>
    </row>
    <row r="125884" spans="26:27">
      <c r="Z125884" s="191"/>
      <c r="AA125884" s="191"/>
    </row>
    <row r="125885" spans="26:27">
      <c r="Z125885" s="191"/>
      <c r="AA125885" s="191"/>
    </row>
    <row r="125886" spans="26:27">
      <c r="Z125886" s="191"/>
      <c r="AA125886" s="191"/>
    </row>
    <row r="125887" spans="26:27">
      <c r="Z125887" s="191"/>
      <c r="AA125887" s="191"/>
    </row>
    <row r="125888" spans="26:27">
      <c r="Z125888" s="191"/>
      <c r="AA125888" s="191"/>
    </row>
    <row r="125889" spans="26:27">
      <c r="Z125889" s="191"/>
      <c r="AA125889" s="191"/>
    </row>
    <row r="125890" spans="26:27">
      <c r="Z125890" s="191"/>
      <c r="AA125890" s="191"/>
    </row>
    <row r="125891" spans="26:27">
      <c r="Z125891" s="191"/>
      <c r="AA125891" s="191"/>
    </row>
    <row r="125892" spans="26:27">
      <c r="Z125892" s="191"/>
      <c r="AA125892" s="191"/>
    </row>
    <row r="125893" spans="26:27">
      <c r="Z125893" s="191"/>
      <c r="AA125893" s="191"/>
    </row>
    <row r="125894" spans="26:27">
      <c r="Z125894" s="191"/>
      <c r="AA125894" s="191"/>
    </row>
    <row r="125895" spans="26:27">
      <c r="Z125895" s="191"/>
      <c r="AA125895" s="191"/>
    </row>
    <row r="125896" spans="26:27">
      <c r="Z125896" s="191"/>
      <c r="AA125896" s="191"/>
    </row>
    <row r="125897" spans="26:27">
      <c r="Z125897" s="191"/>
      <c r="AA125897" s="191"/>
    </row>
    <row r="125898" spans="26:27">
      <c r="Z125898" s="191"/>
      <c r="AA125898" s="191"/>
    </row>
    <row r="125899" spans="26:27">
      <c r="Z125899" s="191"/>
      <c r="AA125899" s="191"/>
    </row>
    <row r="125900" spans="26:27">
      <c r="Z125900" s="191"/>
      <c r="AA125900" s="191"/>
    </row>
    <row r="125901" spans="26:27">
      <c r="Z125901" s="191"/>
      <c r="AA125901" s="191"/>
    </row>
    <row r="125902" spans="26:27">
      <c r="Z125902" s="191"/>
      <c r="AA125902" s="191"/>
    </row>
    <row r="125903" spans="26:27">
      <c r="Z125903" s="191"/>
      <c r="AA125903" s="191"/>
    </row>
    <row r="125904" spans="26:27">
      <c r="Z125904" s="191"/>
      <c r="AA125904" s="191"/>
    </row>
    <row r="125905" spans="26:27">
      <c r="Z125905" s="191"/>
      <c r="AA125905" s="191"/>
    </row>
    <row r="125906" spans="26:27">
      <c r="Z125906" s="191"/>
      <c r="AA125906" s="191"/>
    </row>
    <row r="125907" spans="26:27">
      <c r="Z125907" s="191"/>
      <c r="AA125907" s="191"/>
    </row>
    <row r="125908" spans="26:27">
      <c r="Z125908" s="191"/>
      <c r="AA125908" s="191"/>
    </row>
    <row r="125909" spans="26:27">
      <c r="Z125909" s="191"/>
      <c r="AA125909" s="191"/>
    </row>
    <row r="125910" spans="26:27">
      <c r="Z125910" s="191"/>
      <c r="AA125910" s="191"/>
    </row>
    <row r="125911" spans="26:27">
      <c r="Z125911" s="191"/>
      <c r="AA125911" s="191"/>
    </row>
    <row r="125912" spans="26:27">
      <c r="Z125912" s="191"/>
      <c r="AA125912" s="191"/>
    </row>
    <row r="125913" spans="26:27">
      <c r="Z125913" s="191"/>
      <c r="AA125913" s="191"/>
    </row>
    <row r="125914" spans="26:27">
      <c r="Z125914" s="191"/>
      <c r="AA125914" s="191"/>
    </row>
    <row r="125915" spans="26:27">
      <c r="Z125915" s="191"/>
      <c r="AA125915" s="191"/>
    </row>
    <row r="125916" spans="26:27">
      <c r="Z125916" s="191"/>
      <c r="AA125916" s="191"/>
    </row>
    <row r="125917" spans="26:27">
      <c r="Z125917" s="191"/>
      <c r="AA125917" s="191"/>
    </row>
    <row r="125918" spans="26:27">
      <c r="Z125918" s="191"/>
      <c r="AA125918" s="191"/>
    </row>
    <row r="125919" spans="26:27">
      <c r="Z125919" s="191"/>
      <c r="AA125919" s="191"/>
    </row>
    <row r="125920" spans="26:27">
      <c r="Z125920" s="191"/>
      <c r="AA125920" s="191"/>
    </row>
    <row r="125921" spans="26:27">
      <c r="Z125921" s="191"/>
      <c r="AA125921" s="191"/>
    </row>
    <row r="125922" spans="26:27">
      <c r="Z125922" s="191"/>
      <c r="AA125922" s="191"/>
    </row>
    <row r="125923" spans="26:27">
      <c r="Z125923" s="191"/>
      <c r="AA125923" s="191"/>
    </row>
    <row r="125924" spans="26:27">
      <c r="Z125924" s="191"/>
      <c r="AA125924" s="191"/>
    </row>
    <row r="125925" spans="26:27">
      <c r="Z125925" s="191"/>
      <c r="AA125925" s="191"/>
    </row>
    <row r="125926" spans="26:27">
      <c r="Z125926" s="191"/>
      <c r="AA125926" s="191"/>
    </row>
    <row r="125927" spans="26:27">
      <c r="Z125927" s="191"/>
      <c r="AA125927" s="191"/>
    </row>
    <row r="125928" spans="26:27">
      <c r="Z125928" s="191"/>
      <c r="AA125928" s="191"/>
    </row>
    <row r="125929" spans="26:27">
      <c r="Z125929" s="191"/>
      <c r="AA125929" s="191"/>
    </row>
    <row r="125930" spans="26:27">
      <c r="Z125930" s="191"/>
      <c r="AA125930" s="191"/>
    </row>
    <row r="125931" spans="26:27">
      <c r="Z125931" s="191"/>
      <c r="AA125931" s="191"/>
    </row>
    <row r="125932" spans="26:27">
      <c r="Z125932" s="191"/>
      <c r="AA125932" s="191"/>
    </row>
    <row r="125933" spans="26:27">
      <c r="Z125933" s="191"/>
      <c r="AA125933" s="191"/>
    </row>
    <row r="125934" spans="26:27">
      <c r="Z125934" s="191"/>
      <c r="AA125934" s="191"/>
    </row>
    <row r="125935" spans="26:27">
      <c r="Z125935" s="191"/>
      <c r="AA125935" s="191"/>
    </row>
    <row r="125936" spans="26:27">
      <c r="Z125936" s="191"/>
      <c r="AA125936" s="191"/>
    </row>
    <row r="125937" spans="26:27">
      <c r="Z125937" s="191"/>
      <c r="AA125937" s="191"/>
    </row>
    <row r="125938" spans="26:27">
      <c r="Z125938" s="191"/>
      <c r="AA125938" s="191"/>
    </row>
    <row r="125939" spans="26:27">
      <c r="Z125939" s="191"/>
      <c r="AA125939" s="191"/>
    </row>
    <row r="125940" spans="26:27">
      <c r="Z125940" s="191"/>
      <c r="AA125940" s="191"/>
    </row>
    <row r="125941" spans="26:27">
      <c r="Z125941" s="191"/>
      <c r="AA125941" s="191"/>
    </row>
    <row r="125942" spans="26:27">
      <c r="Z125942" s="191"/>
      <c r="AA125942" s="191"/>
    </row>
    <row r="125943" spans="26:27">
      <c r="Z125943" s="191"/>
      <c r="AA125943" s="191"/>
    </row>
    <row r="125944" spans="26:27">
      <c r="Z125944" s="191"/>
      <c r="AA125944" s="191"/>
    </row>
    <row r="125945" spans="26:27">
      <c r="Z125945" s="191"/>
      <c r="AA125945" s="191"/>
    </row>
    <row r="125946" spans="26:27">
      <c r="Z125946" s="191"/>
      <c r="AA125946" s="191"/>
    </row>
    <row r="125947" spans="26:27">
      <c r="Z125947" s="191"/>
      <c r="AA125947" s="191"/>
    </row>
    <row r="125948" spans="26:27">
      <c r="Z125948" s="191"/>
      <c r="AA125948" s="191"/>
    </row>
    <row r="125949" spans="26:27">
      <c r="Z125949" s="191"/>
      <c r="AA125949" s="191"/>
    </row>
    <row r="125950" spans="26:27">
      <c r="Z125950" s="191"/>
      <c r="AA125950" s="191"/>
    </row>
    <row r="125951" spans="26:27">
      <c r="Z125951" s="191"/>
      <c r="AA125951" s="191"/>
    </row>
    <row r="125952" spans="26:27">
      <c r="Z125952" s="191"/>
      <c r="AA125952" s="191"/>
    </row>
    <row r="125953" spans="26:27">
      <c r="Z125953" s="191"/>
      <c r="AA125953" s="191"/>
    </row>
    <row r="125954" spans="26:27">
      <c r="Z125954" s="191"/>
      <c r="AA125954" s="191"/>
    </row>
    <row r="125955" spans="26:27">
      <c r="Z125955" s="191"/>
      <c r="AA125955" s="191"/>
    </row>
    <row r="125956" spans="26:27">
      <c r="Z125956" s="191"/>
      <c r="AA125956" s="191"/>
    </row>
    <row r="125957" spans="26:27">
      <c r="Z125957" s="191"/>
      <c r="AA125957" s="191"/>
    </row>
    <row r="125958" spans="26:27">
      <c r="Z125958" s="191"/>
      <c r="AA125958" s="191"/>
    </row>
    <row r="125959" spans="26:27">
      <c r="Z125959" s="191"/>
      <c r="AA125959" s="191"/>
    </row>
    <row r="125960" spans="26:27">
      <c r="Z125960" s="191"/>
      <c r="AA125960" s="191"/>
    </row>
    <row r="125961" spans="26:27">
      <c r="Z125961" s="191"/>
      <c r="AA125961" s="191"/>
    </row>
    <row r="125962" spans="26:27">
      <c r="Z125962" s="191"/>
      <c r="AA125962" s="191"/>
    </row>
    <row r="125963" spans="26:27">
      <c r="Z125963" s="191"/>
      <c r="AA125963" s="191"/>
    </row>
    <row r="125964" spans="26:27">
      <c r="Z125964" s="191"/>
      <c r="AA125964" s="191"/>
    </row>
    <row r="125965" spans="26:27">
      <c r="Z125965" s="191"/>
      <c r="AA125965" s="191"/>
    </row>
    <row r="125966" spans="26:27">
      <c r="Z125966" s="191"/>
      <c r="AA125966" s="191"/>
    </row>
    <row r="125967" spans="26:27">
      <c r="Z125967" s="191"/>
      <c r="AA125967" s="191"/>
    </row>
    <row r="125968" spans="26:27">
      <c r="Z125968" s="191"/>
      <c r="AA125968" s="191"/>
    </row>
    <row r="125969" spans="26:27">
      <c r="Z125969" s="191"/>
      <c r="AA125969" s="191"/>
    </row>
    <row r="125970" spans="26:27">
      <c r="Z125970" s="191"/>
      <c r="AA125970" s="191"/>
    </row>
    <row r="125971" spans="26:27">
      <c r="Z125971" s="191"/>
      <c r="AA125971" s="191"/>
    </row>
    <row r="125972" spans="26:27">
      <c r="Z125972" s="191"/>
      <c r="AA125972" s="191"/>
    </row>
    <row r="125973" spans="26:27">
      <c r="Z125973" s="191"/>
      <c r="AA125973" s="191"/>
    </row>
    <row r="125974" spans="26:27">
      <c r="Z125974" s="191"/>
      <c r="AA125974" s="191"/>
    </row>
    <row r="125975" spans="26:27">
      <c r="Z125975" s="191"/>
      <c r="AA125975" s="191"/>
    </row>
    <row r="125976" spans="26:27">
      <c r="Z125976" s="191"/>
      <c r="AA125976" s="191"/>
    </row>
    <row r="125977" spans="26:27">
      <c r="Z125977" s="191"/>
      <c r="AA125977" s="191"/>
    </row>
    <row r="125978" spans="26:27">
      <c r="Z125978" s="191"/>
      <c r="AA125978" s="191"/>
    </row>
    <row r="125979" spans="26:27">
      <c r="Z125979" s="191"/>
      <c r="AA125979" s="191"/>
    </row>
    <row r="125980" spans="26:27">
      <c r="Z125980" s="191"/>
      <c r="AA125980" s="191"/>
    </row>
    <row r="125981" spans="26:27">
      <c r="Z125981" s="191"/>
      <c r="AA125981" s="191"/>
    </row>
    <row r="125982" spans="26:27">
      <c r="Z125982" s="191"/>
      <c r="AA125982" s="191"/>
    </row>
    <row r="125983" spans="26:27">
      <c r="Z125983" s="191"/>
      <c r="AA125983" s="191"/>
    </row>
    <row r="125984" spans="26:27">
      <c r="Z125984" s="191"/>
      <c r="AA125984" s="191"/>
    </row>
    <row r="125985" spans="26:27">
      <c r="Z125985" s="191"/>
      <c r="AA125985" s="191"/>
    </row>
    <row r="125986" spans="26:27">
      <c r="Z125986" s="191"/>
      <c r="AA125986" s="191"/>
    </row>
    <row r="125987" spans="26:27">
      <c r="Z125987" s="191"/>
      <c r="AA125987" s="191"/>
    </row>
    <row r="125988" spans="26:27">
      <c r="Z125988" s="191"/>
      <c r="AA125988" s="191"/>
    </row>
    <row r="125989" spans="26:27">
      <c r="Z125989" s="191"/>
      <c r="AA125989" s="191"/>
    </row>
    <row r="125990" spans="26:27">
      <c r="Z125990" s="191"/>
      <c r="AA125990" s="191"/>
    </row>
    <row r="125991" spans="26:27">
      <c r="Z125991" s="191"/>
      <c r="AA125991" s="191"/>
    </row>
    <row r="125992" spans="26:27">
      <c r="Z125992" s="191"/>
      <c r="AA125992" s="191"/>
    </row>
    <row r="125993" spans="26:27">
      <c r="Z125993" s="191"/>
      <c r="AA125993" s="191"/>
    </row>
    <row r="125994" spans="26:27">
      <c r="Z125994" s="191"/>
      <c r="AA125994" s="191"/>
    </row>
    <row r="125995" spans="26:27">
      <c r="Z125995" s="191"/>
      <c r="AA125995" s="191"/>
    </row>
    <row r="125996" spans="26:27">
      <c r="Z125996" s="191"/>
      <c r="AA125996" s="191"/>
    </row>
    <row r="125997" spans="26:27">
      <c r="Z125997" s="191"/>
      <c r="AA125997" s="191"/>
    </row>
    <row r="125998" spans="26:27">
      <c r="Z125998" s="191"/>
      <c r="AA125998" s="191"/>
    </row>
    <row r="125999" spans="26:27">
      <c r="Z125999" s="191"/>
      <c r="AA125999" s="191"/>
    </row>
    <row r="126000" spans="26:27">
      <c r="Z126000" s="191"/>
      <c r="AA126000" s="191"/>
    </row>
    <row r="126001" spans="26:27">
      <c r="Z126001" s="191"/>
      <c r="AA126001" s="191"/>
    </row>
    <row r="126002" spans="26:27">
      <c r="Z126002" s="191"/>
      <c r="AA126002" s="191"/>
    </row>
    <row r="126003" spans="26:27">
      <c r="Z126003" s="191"/>
      <c r="AA126003" s="191"/>
    </row>
    <row r="126004" spans="26:27">
      <c r="Z126004" s="191"/>
      <c r="AA126004" s="191"/>
    </row>
    <row r="126005" spans="26:27">
      <c r="Z126005" s="191"/>
      <c r="AA126005" s="191"/>
    </row>
    <row r="126006" spans="26:27">
      <c r="Z126006" s="191"/>
      <c r="AA126006" s="191"/>
    </row>
    <row r="126007" spans="26:27">
      <c r="Z126007" s="191"/>
      <c r="AA126007" s="191"/>
    </row>
    <row r="126008" spans="26:27">
      <c r="Z126008" s="191"/>
      <c r="AA126008" s="191"/>
    </row>
    <row r="126009" spans="26:27">
      <c r="Z126009" s="191"/>
      <c r="AA126009" s="191"/>
    </row>
    <row r="126010" spans="26:27">
      <c r="Z126010" s="191"/>
      <c r="AA126010" s="191"/>
    </row>
    <row r="126011" spans="26:27">
      <c r="Z126011" s="191"/>
      <c r="AA126011" s="191"/>
    </row>
    <row r="126012" spans="26:27">
      <c r="Z126012" s="191"/>
      <c r="AA126012" s="191"/>
    </row>
    <row r="126013" spans="26:27">
      <c r="Z126013" s="191"/>
      <c r="AA126013" s="191"/>
    </row>
    <row r="126014" spans="26:27">
      <c r="Z126014" s="191"/>
      <c r="AA126014" s="191"/>
    </row>
    <row r="126015" spans="26:27">
      <c r="Z126015" s="191"/>
      <c r="AA126015" s="191"/>
    </row>
    <row r="126016" spans="26:27">
      <c r="Z126016" s="191"/>
      <c r="AA126016" s="191"/>
    </row>
    <row r="126017" spans="26:27">
      <c r="Z126017" s="191"/>
      <c r="AA126017" s="191"/>
    </row>
    <row r="126018" spans="26:27">
      <c r="Z126018" s="191"/>
      <c r="AA126018" s="191"/>
    </row>
    <row r="126019" spans="26:27">
      <c r="Z126019" s="191"/>
      <c r="AA126019" s="191"/>
    </row>
    <row r="126020" spans="26:27">
      <c r="Z126020" s="191"/>
      <c r="AA126020" s="191"/>
    </row>
    <row r="126021" spans="26:27">
      <c r="Z126021" s="191"/>
      <c r="AA126021" s="191"/>
    </row>
    <row r="126022" spans="26:27">
      <c r="Z126022" s="191"/>
      <c r="AA126022" s="191"/>
    </row>
    <row r="126023" spans="26:27">
      <c r="Z126023" s="191"/>
      <c r="AA126023" s="191"/>
    </row>
    <row r="126024" spans="26:27">
      <c r="Z126024" s="191"/>
      <c r="AA126024" s="191"/>
    </row>
    <row r="126025" spans="26:27">
      <c r="Z126025" s="191"/>
      <c r="AA126025" s="191"/>
    </row>
    <row r="126026" spans="26:27">
      <c r="Z126026" s="191"/>
      <c r="AA126026" s="191"/>
    </row>
    <row r="126027" spans="26:27">
      <c r="Z126027" s="191"/>
      <c r="AA126027" s="191"/>
    </row>
    <row r="126028" spans="26:27">
      <c r="Z126028" s="191"/>
      <c r="AA126028" s="191"/>
    </row>
    <row r="126029" spans="26:27">
      <c r="Z126029" s="191"/>
      <c r="AA126029" s="191"/>
    </row>
    <row r="126030" spans="26:27">
      <c r="Z126030" s="191"/>
      <c r="AA126030" s="191"/>
    </row>
    <row r="126031" spans="26:27">
      <c r="Z126031" s="191"/>
      <c r="AA126031" s="191"/>
    </row>
    <row r="126032" spans="26:27">
      <c r="Z126032" s="191"/>
      <c r="AA126032" s="191"/>
    </row>
    <row r="126033" spans="26:27">
      <c r="Z126033" s="191"/>
      <c r="AA126033" s="191"/>
    </row>
    <row r="126034" spans="26:27">
      <c r="Z126034" s="191"/>
      <c r="AA126034" s="191"/>
    </row>
    <row r="126035" spans="26:27">
      <c r="Z126035" s="191"/>
      <c r="AA126035" s="191"/>
    </row>
    <row r="126036" spans="26:27">
      <c r="Z126036" s="191"/>
      <c r="AA126036" s="191"/>
    </row>
    <row r="126037" spans="26:27">
      <c r="Z126037" s="191"/>
      <c r="AA126037" s="191"/>
    </row>
    <row r="126038" spans="26:27">
      <c r="Z126038" s="191"/>
      <c r="AA126038" s="191"/>
    </row>
    <row r="126039" spans="26:27">
      <c r="Z126039" s="191"/>
      <c r="AA126039" s="191"/>
    </row>
    <row r="126040" spans="26:27">
      <c r="Z126040" s="191"/>
      <c r="AA126040" s="191"/>
    </row>
    <row r="126041" spans="26:27">
      <c r="Z126041" s="191"/>
      <c r="AA126041" s="191"/>
    </row>
    <row r="126042" spans="26:27">
      <c r="Z126042" s="191"/>
      <c r="AA126042" s="191"/>
    </row>
    <row r="126043" spans="26:27">
      <c r="Z126043" s="191"/>
      <c r="AA126043" s="191"/>
    </row>
    <row r="126044" spans="26:27">
      <c r="Z126044" s="191"/>
      <c r="AA126044" s="191"/>
    </row>
    <row r="126045" spans="26:27">
      <c r="Z126045" s="191"/>
      <c r="AA126045" s="191"/>
    </row>
    <row r="126046" spans="26:27">
      <c r="Z126046" s="191"/>
      <c r="AA126046" s="191"/>
    </row>
    <row r="126047" spans="26:27">
      <c r="Z126047" s="191"/>
      <c r="AA126047" s="191"/>
    </row>
    <row r="126048" spans="26:27">
      <c r="Z126048" s="191"/>
      <c r="AA126048" s="191"/>
    </row>
    <row r="126049" spans="26:27">
      <c r="Z126049" s="191"/>
      <c r="AA126049" s="191"/>
    </row>
    <row r="126050" spans="26:27">
      <c r="Z126050" s="191"/>
      <c r="AA126050" s="191"/>
    </row>
    <row r="126051" spans="26:27">
      <c r="Z126051" s="191"/>
      <c r="AA126051" s="191"/>
    </row>
    <row r="126052" spans="26:27">
      <c r="Z126052" s="191"/>
      <c r="AA126052" s="191"/>
    </row>
    <row r="126053" spans="26:27">
      <c r="Z126053" s="191"/>
      <c r="AA126053" s="191"/>
    </row>
    <row r="126054" spans="26:27">
      <c r="Z126054" s="191"/>
      <c r="AA126054" s="191"/>
    </row>
    <row r="126055" spans="26:27">
      <c r="Z126055" s="191"/>
      <c r="AA126055" s="191"/>
    </row>
    <row r="126056" spans="26:27">
      <c r="Z126056" s="191"/>
      <c r="AA126056" s="191"/>
    </row>
    <row r="126057" spans="26:27">
      <c r="Z126057" s="191"/>
      <c r="AA126057" s="191"/>
    </row>
    <row r="126058" spans="26:27">
      <c r="Z126058" s="191"/>
      <c r="AA126058" s="191"/>
    </row>
    <row r="126059" spans="26:27">
      <c r="Z126059" s="191"/>
      <c r="AA126059" s="191"/>
    </row>
    <row r="126060" spans="26:27">
      <c r="Z126060" s="191"/>
      <c r="AA126060" s="191"/>
    </row>
    <row r="126061" spans="26:27">
      <c r="Z126061" s="191"/>
      <c r="AA126061" s="191"/>
    </row>
    <row r="126062" spans="26:27">
      <c r="Z126062" s="191"/>
      <c r="AA126062" s="191"/>
    </row>
    <row r="126063" spans="26:27">
      <c r="Z126063" s="191"/>
      <c r="AA126063" s="191"/>
    </row>
    <row r="126064" spans="26:27">
      <c r="Z126064" s="191"/>
      <c r="AA126064" s="191"/>
    </row>
    <row r="126065" spans="26:27">
      <c r="Z126065" s="191"/>
      <c r="AA126065" s="191"/>
    </row>
    <row r="126066" spans="26:27">
      <c r="Z126066" s="191"/>
      <c r="AA126066" s="191"/>
    </row>
    <row r="126067" spans="26:27">
      <c r="Z126067" s="191"/>
      <c r="AA126067" s="191"/>
    </row>
    <row r="126068" spans="26:27">
      <c r="Z126068" s="191"/>
      <c r="AA126068" s="191"/>
    </row>
    <row r="126069" spans="26:27">
      <c r="Z126069" s="191"/>
      <c r="AA126069" s="191"/>
    </row>
    <row r="126070" spans="26:27">
      <c r="Z126070" s="191"/>
      <c r="AA126070" s="191"/>
    </row>
    <row r="126071" spans="26:27">
      <c r="Z126071" s="191"/>
      <c r="AA126071" s="191"/>
    </row>
    <row r="126072" spans="26:27">
      <c r="Z126072" s="191"/>
      <c r="AA126072" s="191"/>
    </row>
    <row r="126073" spans="26:27">
      <c r="Z126073" s="191"/>
      <c r="AA126073" s="191"/>
    </row>
    <row r="126074" spans="26:27">
      <c r="Z126074" s="191"/>
      <c r="AA126074" s="191"/>
    </row>
    <row r="126075" spans="26:27">
      <c r="Z126075" s="191"/>
      <c r="AA126075" s="191"/>
    </row>
    <row r="126076" spans="26:27">
      <c r="Z126076" s="191"/>
      <c r="AA126076" s="191"/>
    </row>
    <row r="126077" spans="26:27">
      <c r="Z126077" s="191"/>
      <c r="AA126077" s="191"/>
    </row>
    <row r="126078" spans="26:27">
      <c r="Z126078" s="191"/>
      <c r="AA126078" s="191"/>
    </row>
    <row r="126079" spans="26:27">
      <c r="Z126079" s="191"/>
      <c r="AA126079" s="191"/>
    </row>
    <row r="126080" spans="26:27">
      <c r="Z126080" s="191"/>
      <c r="AA126080" s="191"/>
    </row>
    <row r="126081" spans="26:27">
      <c r="Z126081" s="191"/>
      <c r="AA126081" s="191"/>
    </row>
    <row r="126082" spans="26:27">
      <c r="Z126082" s="191"/>
      <c r="AA126082" s="191"/>
    </row>
    <row r="126083" spans="26:27">
      <c r="Z126083" s="191"/>
      <c r="AA126083" s="191"/>
    </row>
    <row r="126084" spans="26:27">
      <c r="Z126084" s="191"/>
      <c r="AA126084" s="191"/>
    </row>
    <row r="126085" spans="26:27">
      <c r="Z126085" s="191"/>
      <c r="AA126085" s="191"/>
    </row>
    <row r="126086" spans="26:27">
      <c r="Z126086" s="191"/>
      <c r="AA126086" s="191"/>
    </row>
    <row r="126087" spans="26:27">
      <c r="Z126087" s="191"/>
      <c r="AA126087" s="191"/>
    </row>
    <row r="126088" spans="26:27">
      <c r="Z126088" s="191"/>
      <c r="AA126088" s="191"/>
    </row>
    <row r="126089" spans="26:27">
      <c r="Z126089" s="191"/>
      <c r="AA126089" s="191"/>
    </row>
    <row r="126090" spans="26:27">
      <c r="Z126090" s="191"/>
      <c r="AA126090" s="191"/>
    </row>
    <row r="126091" spans="26:27">
      <c r="Z126091" s="191"/>
      <c r="AA126091" s="191"/>
    </row>
    <row r="126092" spans="26:27">
      <c r="Z126092" s="191"/>
      <c r="AA126092" s="191"/>
    </row>
    <row r="126093" spans="26:27">
      <c r="Z126093" s="191"/>
      <c r="AA126093" s="191"/>
    </row>
    <row r="126094" spans="26:27">
      <c r="Z126094" s="191"/>
      <c r="AA126094" s="191"/>
    </row>
    <row r="126095" spans="26:27">
      <c r="Z126095" s="191"/>
      <c r="AA126095" s="191"/>
    </row>
    <row r="126096" spans="26:27">
      <c r="Z126096" s="191"/>
      <c r="AA126096" s="191"/>
    </row>
    <row r="126097" spans="26:27">
      <c r="Z126097" s="191"/>
      <c r="AA126097" s="191"/>
    </row>
    <row r="126098" spans="26:27">
      <c r="Z126098" s="191"/>
      <c r="AA126098" s="191"/>
    </row>
    <row r="126099" spans="26:27">
      <c r="Z126099" s="191"/>
      <c r="AA126099" s="191"/>
    </row>
    <row r="126100" spans="26:27">
      <c r="Z126100" s="191"/>
      <c r="AA126100" s="191"/>
    </row>
    <row r="126101" spans="26:27">
      <c r="Z126101" s="191"/>
      <c r="AA126101" s="191"/>
    </row>
    <row r="126102" spans="26:27">
      <c r="Z126102" s="191"/>
      <c r="AA126102" s="191"/>
    </row>
    <row r="126103" spans="26:27">
      <c r="Z126103" s="191"/>
      <c r="AA126103" s="191"/>
    </row>
    <row r="126104" spans="26:27">
      <c r="Z126104" s="191"/>
      <c r="AA126104" s="191"/>
    </row>
    <row r="126105" spans="26:27">
      <c r="Z126105" s="191"/>
      <c r="AA126105" s="191"/>
    </row>
    <row r="126106" spans="26:27">
      <c r="Z126106" s="191"/>
      <c r="AA126106" s="191"/>
    </row>
    <row r="126107" spans="26:27">
      <c r="Z126107" s="191"/>
      <c r="AA126107" s="191"/>
    </row>
    <row r="126108" spans="26:27">
      <c r="Z126108" s="191"/>
      <c r="AA126108" s="191"/>
    </row>
    <row r="126109" spans="26:27">
      <c r="Z126109" s="191"/>
      <c r="AA126109" s="191"/>
    </row>
    <row r="126110" spans="26:27">
      <c r="Z126110" s="191"/>
      <c r="AA126110" s="191"/>
    </row>
    <row r="126111" spans="26:27">
      <c r="Z126111" s="191"/>
      <c r="AA126111" s="191"/>
    </row>
    <row r="126112" spans="26:27">
      <c r="Z126112" s="191"/>
      <c r="AA126112" s="191"/>
    </row>
    <row r="126113" spans="26:27">
      <c r="Z126113" s="191"/>
      <c r="AA126113" s="191"/>
    </row>
    <row r="126114" spans="26:27">
      <c r="Z126114" s="191"/>
      <c r="AA126114" s="191"/>
    </row>
    <row r="126115" spans="26:27">
      <c r="Z126115" s="191"/>
      <c r="AA126115" s="191"/>
    </row>
    <row r="126116" spans="26:27">
      <c r="Z126116" s="191"/>
      <c r="AA126116" s="191"/>
    </row>
    <row r="126117" spans="26:27">
      <c r="Z126117" s="191"/>
      <c r="AA126117" s="191"/>
    </row>
    <row r="126118" spans="26:27">
      <c r="Z126118" s="191"/>
      <c r="AA126118" s="191"/>
    </row>
    <row r="126119" spans="26:27">
      <c r="Z126119" s="191"/>
      <c r="AA126119" s="191"/>
    </row>
    <row r="126120" spans="26:27">
      <c r="Z126120" s="191"/>
      <c r="AA126120" s="191"/>
    </row>
    <row r="126121" spans="26:27">
      <c r="Z126121" s="191"/>
      <c r="AA126121" s="191"/>
    </row>
    <row r="126122" spans="26:27">
      <c r="Z126122" s="191"/>
      <c r="AA126122" s="191"/>
    </row>
    <row r="126123" spans="26:27">
      <c r="Z126123" s="191"/>
      <c r="AA126123" s="191"/>
    </row>
    <row r="126124" spans="26:27">
      <c r="Z126124" s="191"/>
      <c r="AA126124" s="191"/>
    </row>
    <row r="126125" spans="26:27">
      <c r="Z126125" s="191"/>
      <c r="AA126125" s="191"/>
    </row>
    <row r="126126" spans="26:27">
      <c r="Z126126" s="191"/>
      <c r="AA126126" s="191"/>
    </row>
    <row r="126127" spans="26:27">
      <c r="Z126127" s="191"/>
      <c r="AA126127" s="191"/>
    </row>
    <row r="126128" spans="26:27">
      <c r="Z126128" s="191"/>
      <c r="AA126128" s="191"/>
    </row>
    <row r="126129" spans="26:27">
      <c r="Z126129" s="191"/>
      <c r="AA126129" s="191"/>
    </row>
    <row r="126130" spans="26:27">
      <c r="Z126130" s="191"/>
      <c r="AA126130" s="191"/>
    </row>
    <row r="126131" spans="26:27">
      <c r="Z126131" s="191"/>
      <c r="AA126131" s="191"/>
    </row>
    <row r="126132" spans="26:27">
      <c r="Z126132" s="191"/>
      <c r="AA126132" s="191"/>
    </row>
    <row r="126133" spans="26:27">
      <c r="Z126133" s="191"/>
      <c r="AA126133" s="191"/>
    </row>
    <row r="126134" spans="26:27">
      <c r="Z126134" s="191"/>
      <c r="AA126134" s="191"/>
    </row>
    <row r="126135" spans="26:27">
      <c r="Z126135" s="191"/>
      <c r="AA126135" s="191"/>
    </row>
    <row r="126136" spans="26:27">
      <c r="Z126136" s="191"/>
      <c r="AA126136" s="191"/>
    </row>
    <row r="126137" spans="26:27">
      <c r="Z126137" s="191"/>
      <c r="AA126137" s="191"/>
    </row>
    <row r="126138" spans="26:27">
      <c r="Z126138" s="191"/>
      <c r="AA126138" s="191"/>
    </row>
    <row r="126139" spans="26:27">
      <c r="Z126139" s="191"/>
      <c r="AA126139" s="191"/>
    </row>
    <row r="126140" spans="26:27">
      <c r="Z126140" s="191"/>
      <c r="AA126140" s="191"/>
    </row>
    <row r="126141" spans="26:27">
      <c r="Z126141" s="191"/>
      <c r="AA126141" s="191"/>
    </row>
    <row r="126142" spans="26:27">
      <c r="Z126142" s="191"/>
      <c r="AA126142" s="191"/>
    </row>
    <row r="126143" spans="26:27">
      <c r="Z126143" s="191"/>
      <c r="AA126143" s="191"/>
    </row>
    <row r="126144" spans="26:27">
      <c r="Z126144" s="191"/>
      <c r="AA126144" s="191"/>
    </row>
    <row r="126145" spans="26:27">
      <c r="Z126145" s="191"/>
      <c r="AA126145" s="191"/>
    </row>
    <row r="126146" spans="26:27">
      <c r="Z126146" s="191"/>
      <c r="AA126146" s="191"/>
    </row>
    <row r="126147" spans="26:27">
      <c r="Z126147" s="191"/>
      <c r="AA126147" s="191"/>
    </row>
    <row r="126148" spans="26:27">
      <c r="Z126148" s="191"/>
      <c r="AA126148" s="191"/>
    </row>
    <row r="126149" spans="26:27">
      <c r="Z126149" s="191"/>
      <c r="AA126149" s="191"/>
    </row>
    <row r="126150" spans="26:27">
      <c r="Z126150" s="191"/>
      <c r="AA126150" s="191"/>
    </row>
    <row r="126151" spans="26:27">
      <c r="Z126151" s="191"/>
      <c r="AA126151" s="191"/>
    </row>
    <row r="126152" spans="26:27">
      <c r="Z126152" s="191"/>
      <c r="AA126152" s="191"/>
    </row>
    <row r="126153" spans="26:27">
      <c r="Z126153" s="191"/>
      <c r="AA126153" s="191"/>
    </row>
    <row r="126154" spans="26:27">
      <c r="Z126154" s="191"/>
      <c r="AA126154" s="191"/>
    </row>
    <row r="126155" spans="26:27">
      <c r="Z126155" s="191"/>
      <c r="AA126155" s="191"/>
    </row>
    <row r="126156" spans="26:27">
      <c r="Z126156" s="191"/>
      <c r="AA126156" s="191"/>
    </row>
    <row r="126157" spans="26:27">
      <c r="Z126157" s="191"/>
      <c r="AA126157" s="191"/>
    </row>
    <row r="126158" spans="26:27">
      <c r="Z126158" s="191"/>
      <c r="AA126158" s="191"/>
    </row>
    <row r="126159" spans="26:27">
      <c r="Z126159" s="191"/>
      <c r="AA126159" s="191"/>
    </row>
    <row r="126160" spans="26:27">
      <c r="Z126160" s="191"/>
      <c r="AA126160" s="191"/>
    </row>
    <row r="126161" spans="26:27">
      <c r="Z126161" s="191"/>
      <c r="AA126161" s="191"/>
    </row>
    <row r="126162" spans="26:27">
      <c r="Z126162" s="191"/>
      <c r="AA126162" s="191"/>
    </row>
    <row r="126163" spans="26:27">
      <c r="Z126163" s="191"/>
      <c r="AA126163" s="191"/>
    </row>
    <row r="126164" spans="26:27">
      <c r="Z126164" s="191"/>
      <c r="AA126164" s="191"/>
    </row>
    <row r="126165" spans="26:27">
      <c r="Z126165" s="191"/>
      <c r="AA126165" s="191"/>
    </row>
    <row r="126166" spans="26:27">
      <c r="Z126166" s="191"/>
      <c r="AA126166" s="191"/>
    </row>
    <row r="126167" spans="26:27">
      <c r="Z126167" s="191"/>
      <c r="AA126167" s="191"/>
    </row>
    <row r="126168" spans="26:27">
      <c r="Z126168" s="191"/>
      <c r="AA126168" s="191"/>
    </row>
    <row r="126169" spans="26:27">
      <c r="Z126169" s="191"/>
      <c r="AA126169" s="191"/>
    </row>
    <row r="126170" spans="26:27">
      <c r="Z126170" s="191"/>
      <c r="AA126170" s="191"/>
    </row>
    <row r="126171" spans="26:27">
      <c r="Z126171" s="191"/>
      <c r="AA126171" s="191"/>
    </row>
    <row r="126172" spans="26:27">
      <c r="Z126172" s="191"/>
      <c r="AA126172" s="191"/>
    </row>
    <row r="126173" spans="26:27">
      <c r="Z126173" s="191"/>
      <c r="AA126173" s="191"/>
    </row>
    <row r="126174" spans="26:27">
      <c r="Z126174" s="191"/>
      <c r="AA126174" s="191"/>
    </row>
    <row r="126175" spans="26:27">
      <c r="Z126175" s="191"/>
      <c r="AA126175" s="191"/>
    </row>
    <row r="126176" spans="26:27">
      <c r="Z126176" s="191"/>
      <c r="AA126176" s="191"/>
    </row>
    <row r="126177" spans="26:27">
      <c r="Z126177" s="191"/>
      <c r="AA126177" s="191"/>
    </row>
    <row r="126178" spans="26:27">
      <c r="Z126178" s="191"/>
      <c r="AA126178" s="191"/>
    </row>
    <row r="126179" spans="26:27">
      <c r="Z126179" s="191"/>
      <c r="AA126179" s="191"/>
    </row>
    <row r="126180" spans="26:27">
      <c r="Z126180" s="191"/>
      <c r="AA126180" s="191"/>
    </row>
    <row r="126181" spans="26:27">
      <c r="Z126181" s="191"/>
      <c r="AA126181" s="191"/>
    </row>
    <row r="126182" spans="26:27">
      <c r="Z126182" s="191"/>
      <c r="AA126182" s="191"/>
    </row>
    <row r="126183" spans="26:27">
      <c r="Z126183" s="191"/>
      <c r="AA126183" s="191"/>
    </row>
    <row r="126184" spans="26:27">
      <c r="Z126184" s="191"/>
      <c r="AA126184" s="191"/>
    </row>
    <row r="126185" spans="26:27">
      <c r="Z126185" s="191"/>
      <c r="AA126185" s="191"/>
    </row>
    <row r="126186" spans="26:27">
      <c r="Z126186" s="191"/>
      <c r="AA126186" s="191"/>
    </row>
    <row r="126187" spans="26:27">
      <c r="Z126187" s="191"/>
      <c r="AA126187" s="191"/>
    </row>
    <row r="126188" spans="26:27">
      <c r="Z126188" s="191"/>
      <c r="AA126188" s="191"/>
    </row>
    <row r="126189" spans="26:27">
      <c r="Z126189" s="191"/>
      <c r="AA126189" s="191"/>
    </row>
    <row r="126190" spans="26:27">
      <c r="Z126190" s="191"/>
      <c r="AA126190" s="191"/>
    </row>
    <row r="126191" spans="26:27">
      <c r="Z126191" s="191"/>
      <c r="AA126191" s="191"/>
    </row>
    <row r="126192" spans="26:27">
      <c r="Z126192" s="191"/>
      <c r="AA126192" s="191"/>
    </row>
    <row r="126193" spans="26:27">
      <c r="Z126193" s="191"/>
      <c r="AA126193" s="191"/>
    </row>
    <row r="126194" spans="26:27">
      <c r="Z126194" s="191"/>
      <c r="AA126194" s="191"/>
    </row>
    <row r="126195" spans="26:27">
      <c r="Z126195" s="191"/>
      <c r="AA126195" s="191"/>
    </row>
    <row r="126196" spans="26:27">
      <c r="Z126196" s="191"/>
      <c r="AA126196" s="191"/>
    </row>
    <row r="126197" spans="26:27">
      <c r="Z126197" s="191"/>
      <c r="AA126197" s="191"/>
    </row>
    <row r="126198" spans="26:27">
      <c r="Z126198" s="191"/>
      <c r="AA126198" s="191"/>
    </row>
    <row r="126199" spans="26:27">
      <c r="Z126199" s="191"/>
      <c r="AA126199" s="191"/>
    </row>
    <row r="126200" spans="26:27">
      <c r="Z126200" s="191"/>
      <c r="AA126200" s="191"/>
    </row>
    <row r="126201" spans="26:27">
      <c r="Z126201" s="191"/>
      <c r="AA126201" s="191"/>
    </row>
    <row r="126202" spans="26:27">
      <c r="Z126202" s="191"/>
      <c r="AA126202" s="191"/>
    </row>
    <row r="126203" spans="26:27">
      <c r="Z126203" s="191"/>
      <c r="AA126203" s="191"/>
    </row>
    <row r="126204" spans="26:27">
      <c r="Z126204" s="191"/>
      <c r="AA126204" s="191"/>
    </row>
    <row r="126205" spans="26:27">
      <c r="Z126205" s="191"/>
      <c r="AA126205" s="191"/>
    </row>
    <row r="126206" spans="26:27">
      <c r="Z126206" s="191"/>
      <c r="AA126206" s="191"/>
    </row>
    <row r="126207" spans="26:27">
      <c r="Z126207" s="191"/>
      <c r="AA126207" s="191"/>
    </row>
    <row r="126208" spans="26:27">
      <c r="Z126208" s="191"/>
      <c r="AA126208" s="191"/>
    </row>
    <row r="126209" spans="26:27">
      <c r="Z126209" s="191"/>
      <c r="AA126209" s="191"/>
    </row>
    <row r="126210" spans="26:27">
      <c r="Z126210" s="191"/>
      <c r="AA126210" s="191"/>
    </row>
    <row r="126211" spans="26:27">
      <c r="Z126211" s="191"/>
      <c r="AA126211" s="191"/>
    </row>
    <row r="126212" spans="26:27">
      <c r="Z126212" s="191"/>
      <c r="AA126212" s="191"/>
    </row>
    <row r="126213" spans="26:27">
      <c r="Z126213" s="191"/>
      <c r="AA126213" s="191"/>
    </row>
    <row r="126214" spans="26:27">
      <c r="Z126214" s="191"/>
      <c r="AA126214" s="191"/>
    </row>
    <row r="126215" spans="26:27">
      <c r="Z126215" s="191"/>
      <c r="AA126215" s="191"/>
    </row>
    <row r="126216" spans="26:27">
      <c r="Z126216" s="191"/>
      <c r="AA126216" s="191"/>
    </row>
    <row r="126217" spans="26:27">
      <c r="Z126217" s="191"/>
      <c r="AA126217" s="191"/>
    </row>
    <row r="126218" spans="26:27">
      <c r="Z126218" s="191"/>
      <c r="AA126218" s="191"/>
    </row>
    <row r="126219" spans="26:27">
      <c r="Z126219" s="191"/>
      <c r="AA126219" s="191"/>
    </row>
    <row r="126220" spans="26:27">
      <c r="Z126220" s="191"/>
      <c r="AA126220" s="191"/>
    </row>
    <row r="126221" spans="26:27">
      <c r="Z126221" s="191"/>
      <c r="AA126221" s="191"/>
    </row>
    <row r="126222" spans="26:27">
      <c r="Z126222" s="191"/>
      <c r="AA126222" s="191"/>
    </row>
    <row r="126223" spans="26:27">
      <c r="Z126223" s="191"/>
      <c r="AA126223" s="191"/>
    </row>
    <row r="126224" spans="26:27">
      <c r="Z126224" s="191"/>
      <c r="AA126224" s="191"/>
    </row>
    <row r="126225" spans="26:27">
      <c r="Z126225" s="191"/>
      <c r="AA126225" s="191"/>
    </row>
    <row r="126226" spans="26:27">
      <c r="Z126226" s="191"/>
      <c r="AA126226" s="191"/>
    </row>
    <row r="126227" spans="26:27">
      <c r="Z126227" s="191"/>
      <c r="AA126227" s="191"/>
    </row>
    <row r="126228" spans="26:27">
      <c r="Z126228" s="191"/>
      <c r="AA126228" s="191"/>
    </row>
    <row r="126229" spans="26:27">
      <c r="Z126229" s="191"/>
      <c r="AA126229" s="191"/>
    </row>
    <row r="126230" spans="26:27">
      <c r="Z126230" s="191"/>
      <c r="AA126230" s="191"/>
    </row>
    <row r="126231" spans="26:27">
      <c r="Z126231" s="191"/>
      <c r="AA126231" s="191"/>
    </row>
    <row r="126232" spans="26:27">
      <c r="Z126232" s="191"/>
      <c r="AA126232" s="191"/>
    </row>
    <row r="126233" spans="26:27">
      <c r="Z126233" s="191"/>
      <c r="AA126233" s="191"/>
    </row>
    <row r="126234" spans="26:27">
      <c r="Z126234" s="191"/>
      <c r="AA126234" s="191"/>
    </row>
    <row r="126235" spans="26:27">
      <c r="Z126235" s="191"/>
      <c r="AA126235" s="191"/>
    </row>
    <row r="126236" spans="26:27">
      <c r="Z126236" s="191"/>
      <c r="AA126236" s="191"/>
    </row>
    <row r="126237" spans="26:27">
      <c r="Z126237" s="191"/>
      <c r="AA126237" s="191"/>
    </row>
    <row r="126238" spans="26:27">
      <c r="Z126238" s="191"/>
      <c r="AA126238" s="191"/>
    </row>
    <row r="126239" spans="26:27">
      <c r="Z126239" s="191"/>
      <c r="AA126239" s="191"/>
    </row>
    <row r="126240" spans="26:27">
      <c r="Z126240" s="191"/>
      <c r="AA126240" s="191"/>
    </row>
    <row r="126241" spans="26:27">
      <c r="Z126241" s="191"/>
      <c r="AA126241" s="191"/>
    </row>
    <row r="126242" spans="26:27">
      <c r="Z126242" s="191"/>
      <c r="AA126242" s="191"/>
    </row>
    <row r="126243" spans="26:27">
      <c r="Z126243" s="191"/>
      <c r="AA126243" s="191"/>
    </row>
    <row r="126244" spans="26:27">
      <c r="Z126244" s="191"/>
      <c r="AA126244" s="191"/>
    </row>
    <row r="126245" spans="26:27">
      <c r="Z126245" s="191"/>
      <c r="AA126245" s="191"/>
    </row>
    <row r="126246" spans="26:27">
      <c r="Z126246" s="191"/>
      <c r="AA126246" s="191"/>
    </row>
    <row r="126247" spans="26:27">
      <c r="Z126247" s="191"/>
      <c r="AA126247" s="191"/>
    </row>
    <row r="126248" spans="26:27">
      <c r="Z126248" s="191"/>
      <c r="AA126248" s="191"/>
    </row>
    <row r="126249" spans="26:27">
      <c r="Z126249" s="191"/>
      <c r="AA126249" s="191"/>
    </row>
    <row r="126250" spans="26:27">
      <c r="Z126250" s="191"/>
      <c r="AA126250" s="191"/>
    </row>
    <row r="126251" spans="26:27">
      <c r="Z126251" s="191"/>
      <c r="AA126251" s="191"/>
    </row>
    <row r="126252" spans="26:27">
      <c r="Z126252" s="191"/>
      <c r="AA126252" s="191"/>
    </row>
    <row r="126253" spans="26:27">
      <c r="Z126253" s="191"/>
      <c r="AA126253" s="191"/>
    </row>
    <row r="126254" spans="26:27">
      <c r="Z126254" s="191"/>
      <c r="AA126254" s="191"/>
    </row>
    <row r="126255" spans="26:27">
      <c r="Z126255" s="191"/>
      <c r="AA126255" s="191"/>
    </row>
    <row r="126256" spans="26:27">
      <c r="Z126256" s="191"/>
      <c r="AA126256" s="191"/>
    </row>
    <row r="126257" spans="26:27">
      <c r="Z126257" s="191"/>
      <c r="AA126257" s="191"/>
    </row>
    <row r="126258" spans="26:27">
      <c r="Z126258" s="191"/>
      <c r="AA126258" s="191"/>
    </row>
    <row r="126259" spans="26:27">
      <c r="Z126259" s="191"/>
      <c r="AA126259" s="191"/>
    </row>
    <row r="126260" spans="26:27">
      <c r="Z126260" s="191"/>
      <c r="AA126260" s="191"/>
    </row>
    <row r="126261" spans="26:27">
      <c r="Z126261" s="191"/>
      <c r="AA126261" s="191"/>
    </row>
    <row r="126262" spans="26:27">
      <c r="Z126262" s="191"/>
      <c r="AA126262" s="191"/>
    </row>
    <row r="126263" spans="26:27">
      <c r="Z126263" s="191"/>
      <c r="AA126263" s="191"/>
    </row>
    <row r="126264" spans="26:27">
      <c r="Z126264" s="191"/>
      <c r="AA126264" s="191"/>
    </row>
    <row r="126265" spans="26:27">
      <c r="Z126265" s="191"/>
      <c r="AA126265" s="191"/>
    </row>
    <row r="126266" spans="26:27">
      <c r="Z126266" s="191"/>
      <c r="AA126266" s="191"/>
    </row>
    <row r="126267" spans="26:27">
      <c r="Z126267" s="191"/>
      <c r="AA126267" s="191"/>
    </row>
    <row r="126268" spans="26:27">
      <c r="Z126268" s="191"/>
      <c r="AA126268" s="191"/>
    </row>
    <row r="126269" spans="26:27">
      <c r="Z126269" s="191"/>
      <c r="AA126269" s="191"/>
    </row>
    <row r="126270" spans="26:27">
      <c r="Z126270" s="191"/>
      <c r="AA126270" s="191"/>
    </row>
    <row r="126271" spans="26:27">
      <c r="Z126271" s="191"/>
      <c r="AA126271" s="191"/>
    </row>
    <row r="126272" spans="26:27">
      <c r="Z126272" s="191"/>
      <c r="AA126272" s="191"/>
    </row>
    <row r="126273" spans="26:27">
      <c r="Z126273" s="191"/>
      <c r="AA126273" s="191"/>
    </row>
    <row r="126274" spans="26:27">
      <c r="Z126274" s="191"/>
      <c r="AA126274" s="191"/>
    </row>
    <row r="126275" spans="26:27">
      <c r="Z126275" s="191"/>
      <c r="AA126275" s="191"/>
    </row>
    <row r="126276" spans="26:27">
      <c r="Z126276" s="191"/>
      <c r="AA126276" s="191"/>
    </row>
    <row r="126277" spans="26:27">
      <c r="Z126277" s="191"/>
      <c r="AA126277" s="191"/>
    </row>
    <row r="126278" spans="26:27">
      <c r="Z126278" s="191"/>
      <c r="AA126278" s="191"/>
    </row>
    <row r="126279" spans="26:27">
      <c r="Z126279" s="191"/>
      <c r="AA126279" s="191"/>
    </row>
    <row r="126280" spans="26:27">
      <c r="Z126280" s="191"/>
      <c r="AA126280" s="191"/>
    </row>
    <row r="126281" spans="26:27">
      <c r="Z126281" s="191"/>
      <c r="AA126281" s="191"/>
    </row>
    <row r="126282" spans="26:27">
      <c r="Z126282" s="191"/>
      <c r="AA126282" s="191"/>
    </row>
    <row r="126283" spans="26:27">
      <c r="Z126283" s="191"/>
      <c r="AA126283" s="191"/>
    </row>
    <row r="126284" spans="26:27">
      <c r="Z126284" s="191"/>
      <c r="AA126284" s="191"/>
    </row>
    <row r="126285" spans="26:27">
      <c r="Z126285" s="191"/>
      <c r="AA126285" s="191"/>
    </row>
    <row r="126286" spans="26:27">
      <c r="Z126286" s="191"/>
      <c r="AA126286" s="191"/>
    </row>
    <row r="126287" spans="26:27">
      <c r="Z126287" s="191"/>
      <c r="AA126287" s="191"/>
    </row>
    <row r="126288" spans="26:27">
      <c r="Z126288" s="191"/>
      <c r="AA126288" s="191"/>
    </row>
    <row r="126289" spans="26:27">
      <c r="Z126289" s="191"/>
      <c r="AA126289" s="191"/>
    </row>
    <row r="126290" spans="26:27">
      <c r="Z126290" s="191"/>
      <c r="AA126290" s="191"/>
    </row>
    <row r="126291" spans="26:27">
      <c r="Z126291" s="191"/>
      <c r="AA126291" s="191"/>
    </row>
    <row r="126292" spans="26:27">
      <c r="Z126292" s="191"/>
      <c r="AA126292" s="191"/>
    </row>
    <row r="126293" spans="26:27">
      <c r="Z126293" s="191"/>
      <c r="AA126293" s="191"/>
    </row>
    <row r="126294" spans="26:27">
      <c r="Z126294" s="191"/>
      <c r="AA126294" s="191"/>
    </row>
    <row r="126295" spans="26:27">
      <c r="Z126295" s="191"/>
      <c r="AA126295" s="191"/>
    </row>
    <row r="126296" spans="26:27">
      <c r="Z126296" s="191"/>
      <c r="AA126296" s="191"/>
    </row>
    <row r="126297" spans="26:27">
      <c r="Z126297" s="191"/>
      <c r="AA126297" s="191"/>
    </row>
    <row r="126298" spans="26:27">
      <c r="Z126298" s="191"/>
      <c r="AA126298" s="191"/>
    </row>
    <row r="126299" spans="26:27">
      <c r="Z126299" s="191"/>
      <c r="AA126299" s="191"/>
    </row>
    <row r="126300" spans="26:27">
      <c r="Z126300" s="191"/>
      <c r="AA126300" s="191"/>
    </row>
    <row r="126301" spans="26:27">
      <c r="Z126301" s="191"/>
      <c r="AA126301" s="191"/>
    </row>
    <row r="126302" spans="26:27">
      <c r="Z126302" s="191"/>
      <c r="AA126302" s="191"/>
    </row>
    <row r="126303" spans="26:27">
      <c r="Z126303" s="191"/>
      <c r="AA126303" s="191"/>
    </row>
    <row r="126304" spans="26:27">
      <c r="Z126304" s="191"/>
      <c r="AA126304" s="191"/>
    </row>
    <row r="126305" spans="26:27">
      <c r="Z126305" s="191"/>
      <c r="AA126305" s="191"/>
    </row>
    <row r="126306" spans="26:27">
      <c r="Z126306" s="191"/>
      <c r="AA126306" s="191"/>
    </row>
    <row r="126307" spans="26:27">
      <c r="Z126307" s="191"/>
      <c r="AA126307" s="191"/>
    </row>
    <row r="126308" spans="26:27">
      <c r="Z126308" s="191"/>
      <c r="AA126308" s="191"/>
    </row>
    <row r="126309" spans="26:27">
      <c r="Z126309" s="191"/>
      <c r="AA126309" s="191"/>
    </row>
    <row r="126310" spans="26:27">
      <c r="Z126310" s="191"/>
      <c r="AA126310" s="191"/>
    </row>
    <row r="126311" spans="26:27">
      <c r="Z126311" s="191"/>
      <c r="AA126311" s="191"/>
    </row>
    <row r="126312" spans="26:27">
      <c r="Z126312" s="191"/>
      <c r="AA126312" s="191"/>
    </row>
    <row r="126313" spans="26:27">
      <c r="Z126313" s="191"/>
      <c r="AA126313" s="191"/>
    </row>
    <row r="126314" spans="26:27">
      <c r="Z126314" s="191"/>
      <c r="AA126314" s="191"/>
    </row>
    <row r="126315" spans="26:27">
      <c r="Z126315" s="191"/>
      <c r="AA126315" s="191"/>
    </row>
    <row r="126316" spans="26:27">
      <c r="Z126316" s="191"/>
      <c r="AA126316" s="191"/>
    </row>
    <row r="126317" spans="26:27">
      <c r="Z126317" s="191"/>
      <c r="AA126317" s="191"/>
    </row>
    <row r="126318" spans="26:27">
      <c r="Z126318" s="191"/>
      <c r="AA126318" s="191"/>
    </row>
    <row r="126319" spans="26:27">
      <c r="Z126319" s="191"/>
      <c r="AA126319" s="191"/>
    </row>
    <row r="126320" spans="26:27">
      <c r="Z126320" s="191"/>
      <c r="AA126320" s="191"/>
    </row>
    <row r="126321" spans="26:27">
      <c r="Z126321" s="191"/>
      <c r="AA126321" s="191"/>
    </row>
    <row r="126322" spans="26:27">
      <c r="Z126322" s="191"/>
      <c r="AA126322" s="191"/>
    </row>
    <row r="126323" spans="26:27">
      <c r="Z126323" s="191"/>
      <c r="AA126323" s="191"/>
    </row>
    <row r="126324" spans="26:27">
      <c r="Z126324" s="191"/>
      <c r="AA126324" s="191"/>
    </row>
    <row r="126325" spans="26:27">
      <c r="Z126325" s="191"/>
      <c r="AA126325" s="191"/>
    </row>
    <row r="126326" spans="26:27">
      <c r="Z126326" s="191"/>
      <c r="AA126326" s="191"/>
    </row>
    <row r="126327" spans="26:27">
      <c r="Z126327" s="191"/>
      <c r="AA126327" s="191"/>
    </row>
    <row r="126328" spans="26:27">
      <c r="Z126328" s="191"/>
      <c r="AA126328" s="191"/>
    </row>
    <row r="126329" spans="26:27">
      <c r="Z126329" s="191"/>
      <c r="AA126329" s="191"/>
    </row>
    <row r="126330" spans="26:27">
      <c r="Z126330" s="191"/>
      <c r="AA126330" s="191"/>
    </row>
    <row r="126331" spans="26:27">
      <c r="Z126331" s="191"/>
      <c r="AA126331" s="191"/>
    </row>
    <row r="126332" spans="26:27">
      <c r="Z126332" s="191"/>
      <c r="AA126332" s="191"/>
    </row>
    <row r="126333" spans="26:27">
      <c r="Z126333" s="191"/>
      <c r="AA126333" s="191"/>
    </row>
    <row r="126334" spans="26:27">
      <c r="Z126334" s="191"/>
      <c r="AA126334" s="191"/>
    </row>
    <row r="126335" spans="26:27">
      <c r="Z126335" s="191"/>
      <c r="AA126335" s="191"/>
    </row>
    <row r="126336" spans="26:27">
      <c r="Z126336" s="191"/>
      <c r="AA126336" s="191"/>
    </row>
    <row r="126337" spans="26:27">
      <c r="Z126337" s="191"/>
      <c r="AA126337" s="191"/>
    </row>
    <row r="126338" spans="26:27">
      <c r="Z126338" s="191"/>
      <c r="AA126338" s="191"/>
    </row>
    <row r="126339" spans="26:27">
      <c r="Z126339" s="191"/>
      <c r="AA126339" s="191"/>
    </row>
    <row r="126340" spans="26:27">
      <c r="Z126340" s="191"/>
      <c r="AA126340" s="191"/>
    </row>
    <row r="126341" spans="26:27">
      <c r="Z126341" s="191"/>
      <c r="AA126341" s="191"/>
    </row>
    <row r="126342" spans="26:27">
      <c r="Z126342" s="191"/>
      <c r="AA126342" s="191"/>
    </row>
    <row r="126343" spans="26:27">
      <c r="Z126343" s="191"/>
      <c r="AA126343" s="191"/>
    </row>
    <row r="126344" spans="26:27">
      <c r="Z126344" s="191"/>
      <c r="AA126344" s="191"/>
    </row>
    <row r="126345" spans="26:27">
      <c r="Z126345" s="191"/>
      <c r="AA126345" s="191"/>
    </row>
    <row r="126346" spans="26:27">
      <c r="Z126346" s="191"/>
      <c r="AA126346" s="191"/>
    </row>
    <row r="126347" spans="26:27">
      <c r="Z126347" s="191"/>
      <c r="AA126347" s="191"/>
    </row>
    <row r="126348" spans="26:27">
      <c r="Z126348" s="191"/>
      <c r="AA126348" s="191"/>
    </row>
    <row r="126349" spans="26:27">
      <c r="Z126349" s="191"/>
      <c r="AA126349" s="191"/>
    </row>
    <row r="126350" spans="26:27">
      <c r="Z126350" s="191"/>
      <c r="AA126350" s="191"/>
    </row>
    <row r="126351" spans="26:27">
      <c r="Z126351" s="191"/>
      <c r="AA126351" s="191"/>
    </row>
    <row r="126352" spans="26:27">
      <c r="Z126352" s="191"/>
      <c r="AA126352" s="191"/>
    </row>
    <row r="126353" spans="26:27">
      <c r="Z126353" s="191"/>
      <c r="AA126353" s="191"/>
    </row>
    <row r="126354" spans="26:27">
      <c r="Z126354" s="191"/>
      <c r="AA126354" s="191"/>
    </row>
    <row r="126355" spans="26:27">
      <c r="Z126355" s="191"/>
      <c r="AA126355" s="191"/>
    </row>
    <row r="126356" spans="26:27">
      <c r="Z126356" s="191"/>
      <c r="AA126356" s="191"/>
    </row>
    <row r="126357" spans="26:27">
      <c r="Z126357" s="191"/>
      <c r="AA126357" s="191"/>
    </row>
    <row r="126358" spans="26:27">
      <c r="Z126358" s="191"/>
      <c r="AA126358" s="191"/>
    </row>
    <row r="126359" spans="26:27">
      <c r="Z126359" s="191"/>
      <c r="AA126359" s="191"/>
    </row>
    <row r="126360" spans="26:27">
      <c r="Z126360" s="191"/>
      <c r="AA126360" s="191"/>
    </row>
    <row r="126361" spans="26:27">
      <c r="Z126361" s="191"/>
      <c r="AA126361" s="191"/>
    </row>
    <row r="126362" spans="26:27">
      <c r="Z126362" s="191"/>
      <c r="AA126362" s="191"/>
    </row>
    <row r="126363" spans="26:27">
      <c r="Z126363" s="191"/>
      <c r="AA126363" s="191"/>
    </row>
    <row r="126364" spans="26:27">
      <c r="Z126364" s="191"/>
      <c r="AA126364" s="191"/>
    </row>
    <row r="126365" spans="26:27">
      <c r="Z126365" s="191"/>
      <c r="AA126365" s="191"/>
    </row>
    <row r="126366" spans="26:27">
      <c r="Z126366" s="191"/>
      <c r="AA126366" s="191"/>
    </row>
    <row r="126367" spans="26:27">
      <c r="Z126367" s="191"/>
      <c r="AA126367" s="191"/>
    </row>
    <row r="126368" spans="26:27">
      <c r="Z126368" s="191"/>
      <c r="AA126368" s="191"/>
    </row>
    <row r="126369" spans="26:27">
      <c r="Z126369" s="191"/>
      <c r="AA126369" s="191"/>
    </row>
    <row r="126370" spans="26:27">
      <c r="Z126370" s="191"/>
      <c r="AA126370" s="191"/>
    </row>
    <row r="126371" spans="26:27">
      <c r="Z126371" s="191"/>
      <c r="AA126371" s="191"/>
    </row>
    <row r="126372" spans="26:27">
      <c r="Z126372" s="191"/>
      <c r="AA126372" s="191"/>
    </row>
    <row r="126373" spans="26:27">
      <c r="Z126373" s="191"/>
      <c r="AA126373" s="191"/>
    </row>
    <row r="126374" spans="26:27">
      <c r="Z126374" s="191"/>
      <c r="AA126374" s="191"/>
    </row>
    <row r="126375" spans="26:27">
      <c r="Z126375" s="191"/>
      <c r="AA126375" s="191"/>
    </row>
    <row r="126376" spans="26:27">
      <c r="Z126376" s="191"/>
      <c r="AA126376" s="191"/>
    </row>
    <row r="126377" spans="26:27">
      <c r="Z126377" s="191"/>
      <c r="AA126377" s="191"/>
    </row>
    <row r="126378" spans="26:27">
      <c r="Z126378" s="191"/>
      <c r="AA126378" s="191"/>
    </row>
    <row r="126379" spans="26:27">
      <c r="Z126379" s="191"/>
      <c r="AA126379" s="191"/>
    </row>
    <row r="126380" spans="26:27">
      <c r="Z126380" s="191"/>
      <c r="AA126380" s="191"/>
    </row>
    <row r="126381" spans="26:27">
      <c r="Z126381" s="191"/>
      <c r="AA126381" s="191"/>
    </row>
    <row r="126382" spans="26:27">
      <c r="Z126382" s="191"/>
      <c r="AA126382" s="191"/>
    </row>
    <row r="126383" spans="26:27">
      <c r="Z126383" s="191"/>
      <c r="AA126383" s="191"/>
    </row>
    <row r="126384" spans="26:27">
      <c r="Z126384" s="191"/>
      <c r="AA126384" s="191"/>
    </row>
    <row r="126385" spans="26:27">
      <c r="Z126385" s="191"/>
      <c r="AA126385" s="191"/>
    </row>
    <row r="126386" spans="26:27">
      <c r="Z126386" s="191"/>
      <c r="AA126386" s="191"/>
    </row>
    <row r="126387" spans="26:27">
      <c r="Z126387" s="191"/>
      <c r="AA126387" s="191"/>
    </row>
    <row r="126388" spans="26:27">
      <c r="Z126388" s="191"/>
      <c r="AA126388" s="191"/>
    </row>
    <row r="126389" spans="26:27">
      <c r="Z126389" s="191"/>
      <c r="AA126389" s="191"/>
    </row>
    <row r="126390" spans="26:27">
      <c r="Z126390" s="191"/>
      <c r="AA126390" s="191"/>
    </row>
    <row r="126391" spans="26:27">
      <c r="Z126391" s="191"/>
      <c r="AA126391" s="191"/>
    </row>
    <row r="126392" spans="26:27">
      <c r="Z126392" s="191"/>
      <c r="AA126392" s="191"/>
    </row>
    <row r="126393" spans="26:27">
      <c r="Z126393" s="191"/>
      <c r="AA126393" s="191"/>
    </row>
    <row r="126394" spans="26:27">
      <c r="Z126394" s="191"/>
      <c r="AA126394" s="191"/>
    </row>
    <row r="126395" spans="26:27">
      <c r="Z126395" s="191"/>
      <c r="AA126395" s="191"/>
    </row>
    <row r="126396" spans="26:27">
      <c r="Z126396" s="191"/>
      <c r="AA126396" s="191"/>
    </row>
    <row r="126397" spans="26:27">
      <c r="Z126397" s="191"/>
      <c r="AA126397" s="191"/>
    </row>
    <row r="126398" spans="26:27">
      <c r="Z126398" s="191"/>
      <c r="AA126398" s="191"/>
    </row>
    <row r="126399" spans="26:27">
      <c r="Z126399" s="191"/>
      <c r="AA126399" s="191"/>
    </row>
    <row r="126400" spans="26:27">
      <c r="Z126400" s="191"/>
      <c r="AA126400" s="191"/>
    </row>
    <row r="126401" spans="26:27">
      <c r="Z126401" s="191"/>
      <c r="AA126401" s="191"/>
    </row>
    <row r="126402" spans="26:27">
      <c r="Z126402" s="191"/>
      <c r="AA126402" s="191"/>
    </row>
    <row r="126403" spans="26:27">
      <c r="Z126403" s="191"/>
      <c r="AA126403" s="191"/>
    </row>
    <row r="126404" spans="26:27">
      <c r="Z126404" s="191"/>
      <c r="AA126404" s="191"/>
    </row>
    <row r="126405" spans="26:27">
      <c r="Z126405" s="191"/>
      <c r="AA126405" s="191"/>
    </row>
    <row r="126406" spans="26:27">
      <c r="Z126406" s="191"/>
      <c r="AA126406" s="191"/>
    </row>
    <row r="126407" spans="26:27">
      <c r="Z126407" s="191"/>
      <c r="AA126407" s="191"/>
    </row>
    <row r="126408" spans="26:27">
      <c r="Z126408" s="191"/>
      <c r="AA126408" s="191"/>
    </row>
    <row r="126409" spans="26:27">
      <c r="Z126409" s="191"/>
      <c r="AA126409" s="191"/>
    </row>
    <row r="126410" spans="26:27">
      <c r="Z126410" s="191"/>
      <c r="AA126410" s="191"/>
    </row>
    <row r="126411" spans="26:27">
      <c r="Z126411" s="191"/>
      <c r="AA126411" s="191"/>
    </row>
    <row r="126412" spans="26:27">
      <c r="Z126412" s="191"/>
      <c r="AA126412" s="191"/>
    </row>
    <row r="126413" spans="26:27">
      <c r="Z126413" s="191"/>
      <c r="AA126413" s="191"/>
    </row>
    <row r="126414" spans="26:27">
      <c r="Z126414" s="191"/>
      <c r="AA126414" s="191"/>
    </row>
    <row r="126415" spans="26:27">
      <c r="Z126415" s="191"/>
      <c r="AA126415" s="191"/>
    </row>
    <row r="126416" spans="26:27">
      <c r="Z126416" s="191"/>
      <c r="AA126416" s="191"/>
    </row>
    <row r="126417" spans="26:27">
      <c r="Z126417" s="191"/>
      <c r="AA126417" s="191"/>
    </row>
    <row r="126418" spans="26:27">
      <c r="Z126418" s="191"/>
      <c r="AA126418" s="191"/>
    </row>
    <row r="126419" spans="26:27">
      <c r="Z126419" s="191"/>
      <c r="AA126419" s="191"/>
    </row>
    <row r="126420" spans="26:27">
      <c r="Z126420" s="191"/>
      <c r="AA126420" s="191"/>
    </row>
    <row r="126421" spans="26:27">
      <c r="Z126421" s="191"/>
      <c r="AA126421" s="191"/>
    </row>
    <row r="126422" spans="26:27">
      <c r="Z126422" s="191"/>
      <c r="AA126422" s="191"/>
    </row>
    <row r="126423" spans="26:27">
      <c r="Z126423" s="191"/>
      <c r="AA126423" s="191"/>
    </row>
    <row r="126424" spans="26:27">
      <c r="Z126424" s="191"/>
      <c r="AA126424" s="191"/>
    </row>
    <row r="126425" spans="26:27">
      <c r="Z126425" s="191"/>
      <c r="AA126425" s="191"/>
    </row>
    <row r="126426" spans="26:27">
      <c r="Z126426" s="191"/>
      <c r="AA126426" s="191"/>
    </row>
    <row r="126427" spans="26:27">
      <c r="Z126427" s="191"/>
      <c r="AA126427" s="191"/>
    </row>
    <row r="126428" spans="26:27">
      <c r="Z126428" s="191"/>
      <c r="AA126428" s="191"/>
    </row>
    <row r="126429" spans="26:27">
      <c r="Z126429" s="191"/>
      <c r="AA126429" s="191"/>
    </row>
    <row r="126430" spans="26:27">
      <c r="Z126430" s="191"/>
      <c r="AA126430" s="191"/>
    </row>
    <row r="126431" spans="26:27">
      <c r="Z126431" s="191"/>
      <c r="AA126431" s="191"/>
    </row>
    <row r="126432" spans="26:27">
      <c r="Z126432" s="191"/>
      <c r="AA126432" s="191"/>
    </row>
    <row r="126433" spans="26:27">
      <c r="Z126433" s="191"/>
      <c r="AA126433" s="191"/>
    </row>
    <row r="126434" spans="26:27">
      <c r="Z126434" s="191"/>
      <c r="AA126434" s="191"/>
    </row>
    <row r="126435" spans="26:27">
      <c r="Z126435" s="191"/>
      <c r="AA126435" s="191"/>
    </row>
    <row r="126436" spans="26:27">
      <c r="Z126436" s="191"/>
      <c r="AA126436" s="191"/>
    </row>
    <row r="126437" spans="26:27">
      <c r="Z126437" s="191"/>
      <c r="AA126437" s="191"/>
    </row>
    <row r="126438" spans="26:27">
      <c r="Z126438" s="191"/>
      <c r="AA126438" s="191"/>
    </row>
    <row r="126439" spans="26:27">
      <c r="Z126439" s="191"/>
      <c r="AA126439" s="191"/>
    </row>
    <row r="126440" spans="26:27">
      <c r="Z126440" s="191"/>
      <c r="AA126440" s="191"/>
    </row>
    <row r="126441" spans="26:27">
      <c r="Z126441" s="191"/>
      <c r="AA126441" s="191"/>
    </row>
    <row r="126442" spans="26:27">
      <c r="Z126442" s="191"/>
      <c r="AA126442" s="191"/>
    </row>
    <row r="126443" spans="26:27">
      <c r="Z126443" s="191"/>
      <c r="AA126443" s="191"/>
    </row>
    <row r="126444" spans="26:27">
      <c r="Z126444" s="191"/>
      <c r="AA126444" s="191"/>
    </row>
    <row r="126445" spans="26:27">
      <c r="Z126445" s="191"/>
      <c r="AA126445" s="191"/>
    </row>
    <row r="126446" spans="26:27">
      <c r="Z126446" s="191"/>
      <c r="AA126446" s="191"/>
    </row>
    <row r="126447" spans="26:27">
      <c r="Z126447" s="191"/>
      <c r="AA126447" s="191"/>
    </row>
    <row r="126448" spans="26:27">
      <c r="Z126448" s="191"/>
      <c r="AA126448" s="191"/>
    </row>
    <row r="126449" spans="26:27">
      <c r="Z126449" s="191"/>
      <c r="AA126449" s="191"/>
    </row>
    <row r="126450" spans="26:27">
      <c r="Z126450" s="191"/>
      <c r="AA126450" s="191"/>
    </row>
    <row r="126451" spans="26:27">
      <c r="Z126451" s="191"/>
      <c r="AA126451" s="191"/>
    </row>
    <row r="126452" spans="26:27">
      <c r="Z126452" s="191"/>
      <c r="AA126452" s="191"/>
    </row>
    <row r="126453" spans="26:27">
      <c r="Z126453" s="191"/>
      <c r="AA126453" s="191"/>
    </row>
    <row r="126454" spans="26:27">
      <c r="Z126454" s="191"/>
      <c r="AA126454" s="191"/>
    </row>
    <row r="126455" spans="26:27">
      <c r="Z126455" s="191"/>
      <c r="AA126455" s="191"/>
    </row>
    <row r="126456" spans="26:27">
      <c r="Z126456" s="191"/>
      <c r="AA126456" s="191"/>
    </row>
    <row r="126457" spans="26:27">
      <c r="Z126457" s="191"/>
      <c r="AA126457" s="191"/>
    </row>
    <row r="126458" spans="26:27">
      <c r="Z126458" s="191"/>
      <c r="AA126458" s="191"/>
    </row>
    <row r="126459" spans="26:27">
      <c r="Z126459" s="191"/>
      <c r="AA126459" s="191"/>
    </row>
    <row r="126460" spans="26:27">
      <c r="Z126460" s="191"/>
      <c r="AA126460" s="191"/>
    </row>
    <row r="126461" spans="26:27">
      <c r="Z126461" s="191"/>
      <c r="AA126461" s="191"/>
    </row>
    <row r="126462" spans="26:27">
      <c r="Z126462" s="191"/>
      <c r="AA126462" s="191"/>
    </row>
    <row r="126463" spans="26:27">
      <c r="Z126463" s="191"/>
      <c r="AA126463" s="191"/>
    </row>
    <row r="126464" spans="26:27">
      <c r="Z126464" s="191"/>
      <c r="AA126464" s="191"/>
    </row>
    <row r="126465" spans="26:27">
      <c r="Z126465" s="191"/>
      <c r="AA126465" s="191"/>
    </row>
    <row r="126466" spans="26:27">
      <c r="Z126466" s="191"/>
      <c r="AA126466" s="191"/>
    </row>
    <row r="126467" spans="26:27">
      <c r="Z126467" s="191"/>
      <c r="AA126467" s="191"/>
    </row>
    <row r="126468" spans="26:27">
      <c r="Z126468" s="191"/>
      <c r="AA126468" s="191"/>
    </row>
    <row r="126469" spans="26:27">
      <c r="Z126469" s="191"/>
      <c r="AA126469" s="191"/>
    </row>
    <row r="126470" spans="26:27">
      <c r="Z126470" s="191"/>
      <c r="AA126470" s="191"/>
    </row>
    <row r="126471" spans="26:27">
      <c r="Z126471" s="191"/>
      <c r="AA126471" s="191"/>
    </row>
    <row r="126472" spans="26:27">
      <c r="Z126472" s="191"/>
      <c r="AA126472" s="191"/>
    </row>
    <row r="126473" spans="26:27">
      <c r="Z126473" s="191"/>
      <c r="AA126473" s="191"/>
    </row>
    <row r="126474" spans="26:27">
      <c r="Z126474" s="191"/>
      <c r="AA126474" s="191"/>
    </row>
    <row r="126475" spans="26:27">
      <c r="Z126475" s="191"/>
      <c r="AA126475" s="191"/>
    </row>
    <row r="126476" spans="26:27">
      <c r="Z126476" s="191"/>
      <c r="AA126476" s="191"/>
    </row>
    <row r="126477" spans="26:27">
      <c r="Z126477" s="191"/>
      <c r="AA126477" s="191"/>
    </row>
    <row r="126478" spans="26:27">
      <c r="Z126478" s="191"/>
      <c r="AA126478" s="191"/>
    </row>
    <row r="126479" spans="26:27">
      <c r="Z126479" s="191"/>
      <c r="AA126479" s="191"/>
    </row>
    <row r="126480" spans="26:27">
      <c r="Z126480" s="191"/>
      <c r="AA126480" s="191"/>
    </row>
    <row r="126481" spans="26:27">
      <c r="Z126481" s="191"/>
      <c r="AA126481" s="191"/>
    </row>
    <row r="126482" spans="26:27">
      <c r="Z126482" s="191"/>
      <c r="AA126482" s="191"/>
    </row>
    <row r="126483" spans="26:27">
      <c r="Z126483" s="191"/>
      <c r="AA126483" s="191"/>
    </row>
    <row r="126484" spans="26:27">
      <c r="Z126484" s="191"/>
      <c r="AA126484" s="191"/>
    </row>
    <row r="126485" spans="26:27">
      <c r="Z126485" s="191"/>
      <c r="AA126485" s="191"/>
    </row>
    <row r="126486" spans="26:27">
      <c r="Z126486" s="191"/>
      <c r="AA126486" s="191"/>
    </row>
    <row r="126487" spans="26:27">
      <c r="Z126487" s="191"/>
      <c r="AA126487" s="191"/>
    </row>
    <row r="126488" spans="26:27">
      <c r="Z126488" s="191"/>
      <c r="AA126488" s="191"/>
    </row>
    <row r="126489" spans="26:27">
      <c r="Z126489" s="191"/>
      <c r="AA126489" s="191"/>
    </row>
    <row r="126490" spans="26:27">
      <c r="Z126490" s="191"/>
      <c r="AA126490" s="191"/>
    </row>
    <row r="126491" spans="26:27">
      <c r="Z126491" s="191"/>
      <c r="AA126491" s="191"/>
    </row>
    <row r="126492" spans="26:27">
      <c r="Z126492" s="191"/>
      <c r="AA126492" s="191"/>
    </row>
    <row r="126493" spans="26:27">
      <c r="Z126493" s="191"/>
      <c r="AA126493" s="191"/>
    </row>
    <row r="126494" spans="26:27">
      <c r="Z126494" s="191"/>
      <c r="AA126494" s="191"/>
    </row>
    <row r="126495" spans="26:27">
      <c r="Z126495" s="191"/>
      <c r="AA126495" s="191"/>
    </row>
    <row r="126496" spans="26:27">
      <c r="Z126496" s="191"/>
      <c r="AA126496" s="191"/>
    </row>
    <row r="126497" spans="26:27">
      <c r="Z126497" s="191"/>
      <c r="AA126497" s="191"/>
    </row>
    <row r="126498" spans="26:27">
      <c r="Z126498" s="191"/>
      <c r="AA126498" s="191"/>
    </row>
    <row r="126499" spans="26:27">
      <c r="Z126499" s="191"/>
      <c r="AA126499" s="191"/>
    </row>
    <row r="126500" spans="26:27">
      <c r="Z126500" s="191"/>
      <c r="AA126500" s="191"/>
    </row>
    <row r="126501" spans="26:27">
      <c r="Z126501" s="191"/>
      <c r="AA126501" s="191"/>
    </row>
    <row r="126502" spans="26:27">
      <c r="Z126502" s="191"/>
      <c r="AA126502" s="191"/>
    </row>
    <row r="126503" spans="26:27">
      <c r="Z126503" s="191"/>
      <c r="AA126503" s="191"/>
    </row>
    <row r="126504" spans="26:27">
      <c r="Z126504" s="191"/>
      <c r="AA126504" s="191"/>
    </row>
    <row r="126505" spans="26:27">
      <c r="Z126505" s="191"/>
      <c r="AA126505" s="191"/>
    </row>
    <row r="126506" spans="26:27">
      <c r="Z126506" s="191"/>
      <c r="AA126506" s="191"/>
    </row>
    <row r="126507" spans="26:27">
      <c r="Z126507" s="191"/>
      <c r="AA126507" s="191"/>
    </row>
    <row r="126508" spans="26:27">
      <c r="Z126508" s="191"/>
      <c r="AA126508" s="191"/>
    </row>
    <row r="126509" spans="26:27">
      <c r="Z126509" s="191"/>
      <c r="AA126509" s="191"/>
    </row>
    <row r="126510" spans="26:27">
      <c r="Z126510" s="191"/>
      <c r="AA126510" s="191"/>
    </row>
    <row r="126511" spans="26:27">
      <c r="Z126511" s="191"/>
      <c r="AA126511" s="191"/>
    </row>
    <row r="126512" spans="26:27">
      <c r="Z126512" s="191"/>
      <c r="AA126512" s="191"/>
    </row>
    <row r="126513" spans="26:27">
      <c r="Z126513" s="191"/>
      <c r="AA126513" s="191"/>
    </row>
    <row r="126514" spans="26:27">
      <c r="Z126514" s="191"/>
      <c r="AA126514" s="191"/>
    </row>
    <row r="126515" spans="26:27">
      <c r="Z126515" s="191"/>
      <c r="AA126515" s="191"/>
    </row>
    <row r="126516" spans="26:27">
      <c r="Z126516" s="191"/>
      <c r="AA126516" s="191"/>
    </row>
    <row r="126517" spans="26:27">
      <c r="Z126517" s="191"/>
      <c r="AA126517" s="191"/>
    </row>
    <row r="126518" spans="26:27">
      <c r="Z126518" s="191"/>
      <c r="AA126518" s="191"/>
    </row>
    <row r="126519" spans="26:27">
      <c r="Z126519" s="191"/>
      <c r="AA126519" s="191"/>
    </row>
    <row r="126520" spans="26:27">
      <c r="Z126520" s="191"/>
      <c r="AA126520" s="191"/>
    </row>
    <row r="126521" spans="26:27">
      <c r="Z126521" s="191"/>
      <c r="AA126521" s="191"/>
    </row>
    <row r="126522" spans="26:27">
      <c r="Z126522" s="191"/>
      <c r="AA126522" s="191"/>
    </row>
    <row r="126523" spans="26:27">
      <c r="Z126523" s="191"/>
      <c r="AA126523" s="191"/>
    </row>
    <row r="126524" spans="26:27">
      <c r="Z126524" s="191"/>
      <c r="AA126524" s="191"/>
    </row>
    <row r="126525" spans="26:27">
      <c r="Z126525" s="191"/>
      <c r="AA126525" s="191"/>
    </row>
    <row r="126526" spans="26:27">
      <c r="Z126526" s="191"/>
      <c r="AA126526" s="191"/>
    </row>
    <row r="126527" spans="26:27">
      <c r="Z126527" s="191"/>
      <c r="AA126527" s="191"/>
    </row>
    <row r="126528" spans="26:27">
      <c r="Z126528" s="191"/>
      <c r="AA126528" s="191"/>
    </row>
    <row r="126529" spans="26:27">
      <c r="Z126529" s="191"/>
      <c r="AA126529" s="191"/>
    </row>
    <row r="126530" spans="26:27">
      <c r="Z126530" s="191"/>
      <c r="AA126530" s="191"/>
    </row>
    <row r="126531" spans="26:27">
      <c r="Z126531" s="191"/>
      <c r="AA126531" s="191"/>
    </row>
    <row r="126532" spans="26:27">
      <c r="Z126532" s="191"/>
      <c r="AA126532" s="191"/>
    </row>
    <row r="126533" spans="26:27">
      <c r="Z126533" s="191"/>
      <c r="AA126533" s="191"/>
    </row>
    <row r="126534" spans="26:27">
      <c r="Z126534" s="191"/>
      <c r="AA126534" s="191"/>
    </row>
    <row r="126535" spans="26:27">
      <c r="Z126535" s="191"/>
      <c r="AA126535" s="191"/>
    </row>
    <row r="126536" spans="26:27">
      <c r="Z126536" s="191"/>
      <c r="AA126536" s="191"/>
    </row>
    <row r="126537" spans="26:27">
      <c r="Z126537" s="191"/>
      <c r="AA126537" s="191"/>
    </row>
    <row r="126538" spans="26:27">
      <c r="Z126538" s="191"/>
      <c r="AA126538" s="191"/>
    </row>
    <row r="126539" spans="26:27">
      <c r="Z126539" s="191"/>
      <c r="AA126539" s="191"/>
    </row>
    <row r="126540" spans="26:27">
      <c r="Z126540" s="191"/>
      <c r="AA126540" s="191"/>
    </row>
    <row r="126541" spans="26:27">
      <c r="Z126541" s="191"/>
      <c r="AA126541" s="191"/>
    </row>
    <row r="126542" spans="26:27">
      <c r="Z126542" s="191"/>
      <c r="AA126542" s="191"/>
    </row>
    <row r="126543" spans="26:27">
      <c r="Z126543" s="191"/>
      <c r="AA126543" s="191"/>
    </row>
    <row r="126544" spans="26:27">
      <c r="Z126544" s="191"/>
      <c r="AA126544" s="191"/>
    </row>
    <row r="126545" spans="26:27">
      <c r="Z126545" s="191"/>
      <c r="AA126545" s="191"/>
    </row>
    <row r="126546" spans="26:27">
      <c r="Z126546" s="191"/>
      <c r="AA126546" s="191"/>
    </row>
    <row r="126547" spans="26:27">
      <c r="Z126547" s="191"/>
      <c r="AA126547" s="191"/>
    </row>
    <row r="126548" spans="26:27">
      <c r="Z126548" s="191"/>
      <c r="AA126548" s="191"/>
    </row>
    <row r="126549" spans="26:27">
      <c r="Z126549" s="191"/>
      <c r="AA126549" s="191"/>
    </row>
    <row r="126550" spans="26:27">
      <c r="Z126550" s="191"/>
      <c r="AA126550" s="191"/>
    </row>
    <row r="126551" spans="26:27">
      <c r="Z126551" s="191"/>
      <c r="AA126551" s="191"/>
    </row>
    <row r="126552" spans="26:27">
      <c r="Z126552" s="191"/>
      <c r="AA126552" s="191"/>
    </row>
    <row r="126553" spans="26:27">
      <c r="Z126553" s="191"/>
      <c r="AA126553" s="191"/>
    </row>
    <row r="126554" spans="26:27">
      <c r="Z126554" s="191"/>
      <c r="AA126554" s="191"/>
    </row>
    <row r="126555" spans="26:27">
      <c r="Z126555" s="191"/>
      <c r="AA126555" s="191"/>
    </row>
    <row r="126556" spans="26:27">
      <c r="Z126556" s="191"/>
      <c r="AA126556" s="191"/>
    </row>
    <row r="126557" spans="26:27">
      <c r="Z126557" s="191"/>
      <c r="AA126557" s="191"/>
    </row>
    <row r="126558" spans="26:27">
      <c r="Z126558" s="191"/>
      <c r="AA126558" s="191"/>
    </row>
    <row r="126559" spans="26:27">
      <c r="Z126559" s="191"/>
      <c r="AA126559" s="191"/>
    </row>
    <row r="126560" spans="26:27">
      <c r="Z126560" s="191"/>
      <c r="AA126560" s="191"/>
    </row>
    <row r="126561" spans="26:27">
      <c r="Z126561" s="191"/>
      <c r="AA126561" s="191"/>
    </row>
    <row r="126562" spans="26:27">
      <c r="Z126562" s="191"/>
      <c r="AA126562" s="191"/>
    </row>
    <row r="126563" spans="26:27">
      <c r="Z126563" s="191"/>
      <c r="AA126563" s="191"/>
    </row>
    <row r="126564" spans="26:27">
      <c r="Z126564" s="191"/>
      <c r="AA126564" s="191"/>
    </row>
    <row r="126565" spans="26:27">
      <c r="Z126565" s="191"/>
      <c r="AA126565" s="191"/>
    </row>
    <row r="126566" spans="26:27">
      <c r="Z126566" s="191"/>
      <c r="AA126566" s="191"/>
    </row>
    <row r="126567" spans="26:27">
      <c r="Z126567" s="191"/>
      <c r="AA126567" s="191"/>
    </row>
    <row r="126568" spans="26:27">
      <c r="Z126568" s="191"/>
      <c r="AA126568" s="191"/>
    </row>
    <row r="126569" spans="26:27">
      <c r="Z126569" s="191"/>
      <c r="AA126569" s="191"/>
    </row>
    <row r="126570" spans="26:27">
      <c r="Z126570" s="191"/>
      <c r="AA126570" s="191"/>
    </row>
    <row r="126571" spans="26:27">
      <c r="Z126571" s="191"/>
      <c r="AA126571" s="191"/>
    </row>
    <row r="126572" spans="26:27">
      <c r="Z126572" s="191"/>
      <c r="AA126572" s="191"/>
    </row>
    <row r="126573" spans="26:27">
      <c r="Z126573" s="191"/>
      <c r="AA126573" s="191"/>
    </row>
    <row r="126574" spans="26:27">
      <c r="Z126574" s="191"/>
      <c r="AA126574" s="191"/>
    </row>
    <row r="126575" spans="26:27">
      <c r="Z126575" s="191"/>
      <c r="AA126575" s="191"/>
    </row>
    <row r="126576" spans="26:27">
      <c r="Z126576" s="191"/>
      <c r="AA126576" s="191"/>
    </row>
    <row r="126577" spans="26:27">
      <c r="Z126577" s="191"/>
      <c r="AA126577" s="191"/>
    </row>
    <row r="126578" spans="26:27">
      <c r="Z126578" s="191"/>
      <c r="AA126578" s="191"/>
    </row>
    <row r="126579" spans="26:27">
      <c r="Z126579" s="191"/>
      <c r="AA126579" s="191"/>
    </row>
    <row r="126580" spans="26:27">
      <c r="Z126580" s="191"/>
      <c r="AA126580" s="191"/>
    </row>
    <row r="126581" spans="26:27">
      <c r="Z126581" s="191"/>
      <c r="AA126581" s="191"/>
    </row>
    <row r="126582" spans="26:27">
      <c r="Z126582" s="191"/>
      <c r="AA126582" s="191"/>
    </row>
    <row r="126583" spans="26:27">
      <c r="Z126583" s="191"/>
      <c r="AA126583" s="191"/>
    </row>
    <row r="126584" spans="26:27">
      <c r="Z126584" s="191"/>
      <c r="AA126584" s="191"/>
    </row>
    <row r="126585" spans="26:27">
      <c r="Z126585" s="191"/>
      <c r="AA126585" s="191"/>
    </row>
    <row r="126586" spans="26:27">
      <c r="Z126586" s="191"/>
      <c r="AA126586" s="191"/>
    </row>
    <row r="126587" spans="26:27">
      <c r="Z126587" s="191"/>
      <c r="AA126587" s="191"/>
    </row>
    <row r="126588" spans="26:27">
      <c r="Z126588" s="191"/>
      <c r="AA126588" s="191"/>
    </row>
    <row r="126589" spans="26:27">
      <c r="Z126589" s="191"/>
      <c r="AA126589" s="191"/>
    </row>
    <row r="126590" spans="26:27">
      <c r="Z126590" s="191"/>
      <c r="AA126590" s="191"/>
    </row>
    <row r="126591" spans="26:27">
      <c r="Z126591" s="191"/>
      <c r="AA126591" s="191"/>
    </row>
    <row r="126592" spans="26:27">
      <c r="Z126592" s="191"/>
      <c r="AA126592" s="191"/>
    </row>
    <row r="126593" spans="26:27">
      <c r="Z126593" s="191"/>
      <c r="AA126593" s="191"/>
    </row>
    <row r="126594" spans="26:27">
      <c r="Z126594" s="191"/>
      <c r="AA126594" s="191"/>
    </row>
    <row r="126595" spans="26:27">
      <c r="Z126595" s="191"/>
      <c r="AA126595" s="191"/>
    </row>
    <row r="126596" spans="26:27">
      <c r="Z126596" s="191"/>
      <c r="AA126596" s="191"/>
    </row>
    <row r="126597" spans="26:27">
      <c r="Z126597" s="191"/>
      <c r="AA126597" s="191"/>
    </row>
    <row r="126598" spans="26:27">
      <c r="Z126598" s="191"/>
      <c r="AA126598" s="191"/>
    </row>
    <row r="126599" spans="26:27">
      <c r="Z126599" s="191"/>
      <c r="AA126599" s="191"/>
    </row>
    <row r="126600" spans="26:27">
      <c r="Z126600" s="191"/>
      <c r="AA126600" s="191"/>
    </row>
    <row r="126601" spans="26:27">
      <c r="Z126601" s="191"/>
      <c r="AA126601" s="191"/>
    </row>
    <row r="126602" spans="26:27">
      <c r="Z126602" s="191"/>
      <c r="AA126602" s="191"/>
    </row>
    <row r="126603" spans="26:27">
      <c r="Z126603" s="191"/>
      <c r="AA126603" s="191"/>
    </row>
    <row r="126604" spans="26:27">
      <c r="Z126604" s="191"/>
      <c r="AA126604" s="191"/>
    </row>
    <row r="126605" spans="26:27">
      <c r="Z126605" s="191"/>
      <c r="AA126605" s="191"/>
    </row>
    <row r="126606" spans="26:27">
      <c r="Z126606" s="191"/>
      <c r="AA126606" s="191"/>
    </row>
    <row r="126607" spans="26:27">
      <c r="Z126607" s="191"/>
      <c r="AA126607" s="191"/>
    </row>
    <row r="126608" spans="26:27">
      <c r="Z126608" s="191"/>
      <c r="AA126608" s="191"/>
    </row>
    <row r="126609" spans="26:27">
      <c r="Z126609" s="191"/>
      <c r="AA126609" s="191"/>
    </row>
    <row r="126610" spans="26:27">
      <c r="Z126610" s="191"/>
      <c r="AA126610" s="191"/>
    </row>
    <row r="126611" spans="26:27">
      <c r="Z126611" s="191"/>
      <c r="AA126611" s="191"/>
    </row>
    <row r="126612" spans="26:27">
      <c r="Z126612" s="191"/>
      <c r="AA126612" s="191"/>
    </row>
    <row r="126613" spans="26:27">
      <c r="Z126613" s="191"/>
      <c r="AA126613" s="191"/>
    </row>
    <row r="126614" spans="26:27">
      <c r="Z126614" s="191"/>
      <c r="AA126614" s="191"/>
    </row>
    <row r="126615" spans="26:27">
      <c r="Z126615" s="191"/>
      <c r="AA126615" s="191"/>
    </row>
    <row r="126616" spans="26:27">
      <c r="Z126616" s="191"/>
      <c r="AA126616" s="191"/>
    </row>
    <row r="126617" spans="26:27">
      <c r="Z126617" s="191"/>
      <c r="AA126617" s="191"/>
    </row>
    <row r="126618" spans="26:27">
      <c r="Z126618" s="191"/>
      <c r="AA126618" s="191"/>
    </row>
    <row r="126619" spans="26:27">
      <c r="Z126619" s="191"/>
      <c r="AA126619" s="191"/>
    </row>
    <row r="126620" spans="26:27">
      <c r="Z126620" s="191"/>
      <c r="AA126620" s="191"/>
    </row>
    <row r="126621" spans="26:27">
      <c r="Z126621" s="191"/>
      <c r="AA126621" s="191"/>
    </row>
    <row r="126622" spans="26:27">
      <c r="Z126622" s="191"/>
      <c r="AA126622" s="191"/>
    </row>
    <row r="126623" spans="26:27">
      <c r="Z126623" s="191"/>
      <c r="AA126623" s="191"/>
    </row>
    <row r="126624" spans="26:27">
      <c r="Z126624" s="191"/>
      <c r="AA126624" s="191"/>
    </row>
    <row r="126625" spans="26:27">
      <c r="Z126625" s="191"/>
      <c r="AA126625" s="191"/>
    </row>
    <row r="126626" spans="26:27">
      <c r="Z126626" s="191"/>
      <c r="AA126626" s="191"/>
    </row>
    <row r="126627" spans="26:27">
      <c r="Z126627" s="191"/>
      <c r="AA126627" s="191"/>
    </row>
    <row r="126628" spans="26:27">
      <c r="Z126628" s="191"/>
      <c r="AA126628" s="191"/>
    </row>
    <row r="126629" spans="26:27">
      <c r="Z126629" s="191"/>
      <c r="AA126629" s="191"/>
    </row>
    <row r="126630" spans="26:27">
      <c r="Z126630" s="191"/>
      <c r="AA126630" s="191"/>
    </row>
    <row r="126631" spans="26:27">
      <c r="Z126631" s="191"/>
      <c r="AA126631" s="191"/>
    </row>
    <row r="126632" spans="26:27">
      <c r="Z126632" s="191"/>
      <c r="AA126632" s="191"/>
    </row>
    <row r="126633" spans="26:27">
      <c r="Z126633" s="191"/>
      <c r="AA126633" s="191"/>
    </row>
    <row r="126634" spans="26:27">
      <c r="Z126634" s="191"/>
      <c r="AA126634" s="191"/>
    </row>
    <row r="126635" spans="26:27">
      <c r="Z126635" s="191"/>
      <c r="AA126635" s="191"/>
    </row>
    <row r="126636" spans="26:27">
      <c r="Z126636" s="191"/>
      <c r="AA126636" s="191"/>
    </row>
    <row r="126637" spans="26:27">
      <c r="Z126637" s="191"/>
      <c r="AA126637" s="191"/>
    </row>
    <row r="126638" spans="26:27">
      <c r="Z126638" s="191"/>
      <c r="AA126638" s="191"/>
    </row>
    <row r="126639" spans="26:27">
      <c r="Z126639" s="191"/>
      <c r="AA126639" s="191"/>
    </row>
    <row r="126640" spans="26:27">
      <c r="Z126640" s="191"/>
      <c r="AA126640" s="191"/>
    </row>
    <row r="126641" spans="26:27">
      <c r="Z126641" s="191"/>
      <c r="AA126641" s="191"/>
    </row>
    <row r="126642" spans="26:27">
      <c r="Z126642" s="191"/>
      <c r="AA126642" s="191"/>
    </row>
    <row r="126643" spans="26:27">
      <c r="Z126643" s="191"/>
      <c r="AA126643" s="191"/>
    </row>
    <row r="126644" spans="26:27">
      <c r="Z126644" s="191"/>
      <c r="AA126644" s="191"/>
    </row>
    <row r="126645" spans="26:27">
      <c r="Z126645" s="191"/>
      <c r="AA126645" s="191"/>
    </row>
    <row r="126646" spans="26:27">
      <c r="Z126646" s="191"/>
      <c r="AA126646" s="191"/>
    </row>
    <row r="126647" spans="26:27">
      <c r="Z126647" s="191"/>
      <c r="AA126647" s="191"/>
    </row>
    <row r="126648" spans="26:27">
      <c r="Z126648" s="191"/>
      <c r="AA126648" s="191"/>
    </row>
    <row r="126649" spans="26:27">
      <c r="Z126649" s="191"/>
      <c r="AA126649" s="191"/>
    </row>
    <row r="126650" spans="26:27">
      <c r="Z126650" s="191"/>
      <c r="AA126650" s="191"/>
    </row>
    <row r="126651" spans="26:27">
      <c r="Z126651" s="191"/>
      <c r="AA126651" s="191"/>
    </row>
    <row r="126652" spans="26:27">
      <c r="Z126652" s="191"/>
      <c r="AA126652" s="191"/>
    </row>
    <row r="126653" spans="26:27">
      <c r="Z126653" s="191"/>
      <c r="AA126653" s="191"/>
    </row>
    <row r="126654" spans="26:27">
      <c r="Z126654" s="191"/>
      <c r="AA126654" s="191"/>
    </row>
    <row r="126655" spans="26:27">
      <c r="Z126655" s="191"/>
      <c r="AA126655" s="191"/>
    </row>
    <row r="126656" spans="26:27">
      <c r="Z126656" s="191"/>
      <c r="AA126656" s="191"/>
    </row>
    <row r="126657" spans="26:27">
      <c r="Z126657" s="191"/>
      <c r="AA126657" s="191"/>
    </row>
    <row r="126658" spans="26:27">
      <c r="Z126658" s="191"/>
      <c r="AA126658" s="191"/>
    </row>
    <row r="126659" spans="26:27">
      <c r="Z126659" s="191"/>
      <c r="AA126659" s="191"/>
    </row>
    <row r="126660" spans="26:27">
      <c r="Z126660" s="191"/>
      <c r="AA126660" s="191"/>
    </row>
    <row r="126661" spans="26:27">
      <c r="Z126661" s="191"/>
      <c r="AA126661" s="191"/>
    </row>
    <row r="126662" spans="26:27">
      <c r="Z126662" s="191"/>
      <c r="AA126662" s="191"/>
    </row>
    <row r="126663" spans="26:27">
      <c r="Z126663" s="191"/>
      <c r="AA126663" s="191"/>
    </row>
    <row r="126664" spans="26:27">
      <c r="Z126664" s="191"/>
      <c r="AA126664" s="191"/>
    </row>
    <row r="126665" spans="26:27">
      <c r="Z126665" s="191"/>
      <c r="AA126665" s="191"/>
    </row>
    <row r="126666" spans="26:27">
      <c r="Z126666" s="191"/>
      <c r="AA126666" s="191"/>
    </row>
    <row r="126667" spans="26:27">
      <c r="Z126667" s="191"/>
      <c r="AA126667" s="191"/>
    </row>
    <row r="126668" spans="26:27">
      <c r="Z126668" s="191"/>
      <c r="AA126668" s="191"/>
    </row>
    <row r="126669" spans="26:27">
      <c r="Z126669" s="191"/>
      <c r="AA126669" s="191"/>
    </row>
    <row r="126670" spans="26:27">
      <c r="Z126670" s="191"/>
      <c r="AA126670" s="191"/>
    </row>
    <row r="126671" spans="26:27">
      <c r="Z126671" s="191"/>
      <c r="AA126671" s="191"/>
    </row>
    <row r="126672" spans="26:27">
      <c r="Z126672" s="191"/>
      <c r="AA126672" s="191"/>
    </row>
    <row r="126673" spans="26:27">
      <c r="Z126673" s="191"/>
      <c r="AA126673" s="191"/>
    </row>
    <row r="126674" spans="26:27">
      <c r="Z126674" s="191"/>
      <c r="AA126674" s="191"/>
    </row>
    <row r="126675" spans="26:27">
      <c r="Z126675" s="191"/>
      <c r="AA126675" s="191"/>
    </row>
    <row r="126676" spans="26:27">
      <c r="Z126676" s="191"/>
      <c r="AA126676" s="191"/>
    </row>
    <row r="126677" spans="26:27">
      <c r="Z126677" s="191"/>
      <c r="AA126677" s="191"/>
    </row>
    <row r="126678" spans="26:27">
      <c r="Z126678" s="191"/>
      <c r="AA126678" s="191"/>
    </row>
    <row r="126679" spans="26:27">
      <c r="Z126679" s="191"/>
      <c r="AA126679" s="191"/>
    </row>
    <row r="126680" spans="26:27">
      <c r="Z126680" s="191"/>
      <c r="AA126680" s="191"/>
    </row>
    <row r="126681" spans="26:27">
      <c r="Z126681" s="191"/>
      <c r="AA126681" s="191"/>
    </row>
    <row r="126682" spans="26:27">
      <c r="Z126682" s="191"/>
      <c r="AA126682" s="191"/>
    </row>
    <row r="126683" spans="26:27">
      <c r="Z126683" s="191"/>
      <c r="AA126683" s="191"/>
    </row>
    <row r="126684" spans="26:27">
      <c r="Z126684" s="191"/>
      <c r="AA126684" s="191"/>
    </row>
    <row r="126685" spans="26:27">
      <c r="Z126685" s="191"/>
      <c r="AA126685" s="191"/>
    </row>
    <row r="126686" spans="26:27">
      <c r="Z126686" s="191"/>
      <c r="AA126686" s="191"/>
    </row>
    <row r="126687" spans="26:27">
      <c r="Z126687" s="191"/>
      <c r="AA126687" s="191"/>
    </row>
    <row r="126688" spans="26:27">
      <c r="Z126688" s="191"/>
      <c r="AA126688" s="191"/>
    </row>
    <row r="126689" spans="26:27">
      <c r="Z126689" s="191"/>
      <c r="AA126689" s="191"/>
    </row>
    <row r="126690" spans="26:27">
      <c r="Z126690" s="191"/>
      <c r="AA126690" s="191"/>
    </row>
    <row r="126691" spans="26:27">
      <c r="Z126691" s="191"/>
      <c r="AA126691" s="191"/>
    </row>
    <row r="126692" spans="26:27">
      <c r="Z126692" s="191"/>
      <c r="AA126692" s="191"/>
    </row>
    <row r="126693" spans="26:27">
      <c r="Z126693" s="191"/>
      <c r="AA126693" s="191"/>
    </row>
    <row r="126694" spans="26:27">
      <c r="Z126694" s="191"/>
      <c r="AA126694" s="191"/>
    </row>
    <row r="126695" spans="26:27">
      <c r="Z126695" s="191"/>
      <c r="AA126695" s="191"/>
    </row>
    <row r="126696" spans="26:27">
      <c r="Z126696" s="191"/>
      <c r="AA126696" s="191"/>
    </row>
    <row r="126697" spans="26:27">
      <c r="Z126697" s="191"/>
      <c r="AA126697" s="191"/>
    </row>
    <row r="126698" spans="26:27">
      <c r="Z126698" s="191"/>
      <c r="AA126698" s="191"/>
    </row>
    <row r="126699" spans="26:27">
      <c r="Z126699" s="191"/>
      <c r="AA126699" s="191"/>
    </row>
    <row r="126700" spans="26:27">
      <c r="Z126700" s="191"/>
      <c r="AA126700" s="191"/>
    </row>
    <row r="126701" spans="26:27">
      <c r="Z126701" s="191"/>
      <c r="AA126701" s="191"/>
    </row>
    <row r="126702" spans="26:27">
      <c r="Z126702" s="191"/>
      <c r="AA126702" s="191"/>
    </row>
    <row r="126703" spans="26:27">
      <c r="Z126703" s="191"/>
      <c r="AA126703" s="191"/>
    </row>
    <row r="126704" spans="26:27">
      <c r="Z126704" s="191"/>
      <c r="AA126704" s="191"/>
    </row>
    <row r="126705" spans="26:27">
      <c r="Z126705" s="191"/>
      <c r="AA126705" s="191"/>
    </row>
    <row r="126706" spans="26:27">
      <c r="Z126706" s="191"/>
      <c r="AA126706" s="191"/>
    </row>
    <row r="126707" spans="26:27">
      <c r="Z126707" s="191"/>
      <c r="AA126707" s="191"/>
    </row>
    <row r="126708" spans="26:27">
      <c r="Z126708" s="191"/>
      <c r="AA126708" s="191"/>
    </row>
    <row r="126709" spans="26:27">
      <c r="Z126709" s="191"/>
      <c r="AA126709" s="191"/>
    </row>
    <row r="126710" spans="26:27">
      <c r="Z126710" s="191"/>
      <c r="AA126710" s="191"/>
    </row>
    <row r="126711" spans="26:27">
      <c r="Z126711" s="191"/>
      <c r="AA126711" s="191"/>
    </row>
    <row r="126712" spans="26:27">
      <c r="Z126712" s="191"/>
      <c r="AA126712" s="191"/>
    </row>
    <row r="126713" spans="26:27">
      <c r="Z126713" s="191"/>
      <c r="AA126713" s="191"/>
    </row>
    <row r="126714" spans="26:27">
      <c r="Z126714" s="191"/>
      <c r="AA126714" s="191"/>
    </row>
    <row r="126715" spans="26:27">
      <c r="Z126715" s="191"/>
      <c r="AA126715" s="191"/>
    </row>
    <row r="126716" spans="26:27">
      <c r="Z126716" s="191"/>
      <c r="AA126716" s="191"/>
    </row>
    <row r="126717" spans="26:27">
      <c r="Z126717" s="191"/>
      <c r="AA126717" s="191"/>
    </row>
    <row r="126718" spans="26:27">
      <c r="Z126718" s="191"/>
      <c r="AA126718" s="191"/>
    </row>
    <row r="126719" spans="26:27">
      <c r="Z126719" s="191"/>
      <c r="AA126719" s="191"/>
    </row>
    <row r="126720" spans="26:27">
      <c r="Z126720" s="191"/>
      <c r="AA126720" s="191"/>
    </row>
    <row r="126721" spans="26:27">
      <c r="Z126721" s="191"/>
      <c r="AA126721" s="191"/>
    </row>
    <row r="126722" spans="26:27">
      <c r="Z126722" s="191"/>
      <c r="AA126722" s="191"/>
    </row>
    <row r="126723" spans="26:27">
      <c r="Z126723" s="191"/>
      <c r="AA126723" s="191"/>
    </row>
    <row r="126724" spans="26:27">
      <c r="Z126724" s="191"/>
      <c r="AA126724" s="191"/>
    </row>
    <row r="126725" spans="26:27">
      <c r="Z126725" s="191"/>
      <c r="AA126725" s="191"/>
    </row>
    <row r="126726" spans="26:27">
      <c r="Z126726" s="191"/>
      <c r="AA126726" s="191"/>
    </row>
    <row r="126727" spans="26:27">
      <c r="Z126727" s="191"/>
      <c r="AA126727" s="191"/>
    </row>
    <row r="126728" spans="26:27">
      <c r="Z126728" s="191"/>
      <c r="AA126728" s="191"/>
    </row>
    <row r="126729" spans="26:27">
      <c r="Z126729" s="191"/>
      <c r="AA126729" s="191"/>
    </row>
    <row r="126730" spans="26:27">
      <c r="Z126730" s="191"/>
      <c r="AA126730" s="191"/>
    </row>
    <row r="126731" spans="26:27">
      <c r="Z126731" s="191"/>
      <c r="AA126731" s="191"/>
    </row>
    <row r="126732" spans="26:27">
      <c r="Z126732" s="191"/>
      <c r="AA126732" s="191"/>
    </row>
    <row r="126733" spans="26:27">
      <c r="Z126733" s="191"/>
      <c r="AA126733" s="191"/>
    </row>
    <row r="126734" spans="26:27">
      <c r="Z126734" s="191"/>
      <c r="AA126734" s="191"/>
    </row>
    <row r="126735" spans="26:27">
      <c r="Z126735" s="191"/>
      <c r="AA126735" s="191"/>
    </row>
    <row r="126736" spans="26:27">
      <c r="Z126736" s="191"/>
      <c r="AA126736" s="191"/>
    </row>
    <row r="126737" spans="26:27">
      <c r="Z126737" s="191"/>
      <c r="AA126737" s="191"/>
    </row>
    <row r="126738" spans="26:27">
      <c r="Z126738" s="191"/>
      <c r="AA126738" s="191"/>
    </row>
    <row r="126739" spans="26:27">
      <c r="Z126739" s="191"/>
      <c r="AA126739" s="191"/>
    </row>
    <row r="126740" spans="26:27">
      <c r="Z126740" s="191"/>
      <c r="AA126740" s="191"/>
    </row>
    <row r="126741" spans="26:27">
      <c r="Z126741" s="191"/>
      <c r="AA126741" s="191"/>
    </row>
    <row r="126742" spans="26:27">
      <c r="Z126742" s="191"/>
      <c r="AA126742" s="191"/>
    </row>
    <row r="126743" spans="26:27">
      <c r="Z126743" s="191"/>
      <c r="AA126743" s="191"/>
    </row>
    <row r="126744" spans="26:27">
      <c r="Z126744" s="191"/>
      <c r="AA126744" s="191"/>
    </row>
    <row r="126745" spans="26:27">
      <c r="Z126745" s="191"/>
      <c r="AA126745" s="191"/>
    </row>
    <row r="126746" spans="26:27">
      <c r="Z126746" s="191"/>
      <c r="AA126746" s="191"/>
    </row>
    <row r="126747" spans="26:27">
      <c r="Z126747" s="191"/>
      <c r="AA126747" s="191"/>
    </row>
    <row r="126748" spans="26:27">
      <c r="Z126748" s="191"/>
      <c r="AA126748" s="191"/>
    </row>
    <row r="126749" spans="26:27">
      <c r="Z126749" s="191"/>
      <c r="AA126749" s="191"/>
    </row>
    <row r="126750" spans="26:27">
      <c r="Z126750" s="191"/>
      <c r="AA126750" s="191"/>
    </row>
    <row r="126751" spans="26:27">
      <c r="Z126751" s="191"/>
      <c r="AA126751" s="191"/>
    </row>
    <row r="126752" spans="26:27">
      <c r="Z126752" s="191"/>
      <c r="AA126752" s="191"/>
    </row>
    <row r="126753" spans="26:27">
      <c r="Z126753" s="191"/>
      <c r="AA126753" s="191"/>
    </row>
    <row r="126754" spans="26:27">
      <c r="Z126754" s="191"/>
      <c r="AA126754" s="191"/>
    </row>
    <row r="126755" spans="26:27">
      <c r="Z126755" s="191"/>
      <c r="AA126755" s="191"/>
    </row>
    <row r="126756" spans="26:27">
      <c r="Z126756" s="191"/>
      <c r="AA126756" s="191"/>
    </row>
    <row r="126757" spans="26:27">
      <c r="Z126757" s="191"/>
      <c r="AA126757" s="191"/>
    </row>
    <row r="126758" spans="26:27">
      <c r="Z126758" s="191"/>
      <c r="AA126758" s="191"/>
    </row>
    <row r="126759" spans="26:27">
      <c r="Z126759" s="191"/>
      <c r="AA126759" s="191"/>
    </row>
    <row r="126760" spans="26:27">
      <c r="Z126760" s="191"/>
      <c r="AA126760" s="191"/>
    </row>
    <row r="126761" spans="26:27">
      <c r="Z126761" s="191"/>
      <c r="AA126761" s="191"/>
    </row>
    <row r="126762" spans="26:27">
      <c r="Z126762" s="191"/>
      <c r="AA126762" s="191"/>
    </row>
    <row r="126763" spans="26:27">
      <c r="Z126763" s="191"/>
      <c r="AA126763" s="191"/>
    </row>
    <row r="126764" spans="26:27">
      <c r="Z126764" s="191"/>
      <c r="AA126764" s="191"/>
    </row>
    <row r="126765" spans="26:27">
      <c r="Z126765" s="191"/>
      <c r="AA126765" s="191"/>
    </row>
    <row r="126766" spans="26:27">
      <c r="Z126766" s="191"/>
      <c r="AA126766" s="191"/>
    </row>
    <row r="126767" spans="26:27">
      <c r="Z126767" s="191"/>
      <c r="AA126767" s="191"/>
    </row>
    <row r="126768" spans="26:27">
      <c r="Z126768" s="191"/>
      <c r="AA126768" s="191"/>
    </row>
    <row r="126769" spans="26:27">
      <c r="Z126769" s="191"/>
      <c r="AA126769" s="191"/>
    </row>
    <row r="126770" spans="26:27">
      <c r="Z126770" s="191"/>
      <c r="AA126770" s="191"/>
    </row>
    <row r="126771" spans="26:27">
      <c r="Z126771" s="191"/>
      <c r="AA126771" s="191"/>
    </row>
    <row r="126772" spans="26:27">
      <c r="Z126772" s="191"/>
      <c r="AA126772" s="191"/>
    </row>
    <row r="126773" spans="26:27">
      <c r="Z126773" s="191"/>
      <c r="AA126773" s="191"/>
    </row>
    <row r="126774" spans="26:27">
      <c r="Z126774" s="191"/>
      <c r="AA126774" s="191"/>
    </row>
    <row r="126775" spans="26:27">
      <c r="Z126775" s="191"/>
      <c r="AA126775" s="191"/>
    </row>
    <row r="126776" spans="26:27">
      <c r="Z126776" s="191"/>
      <c r="AA126776" s="191"/>
    </row>
    <row r="126777" spans="26:27">
      <c r="Z126777" s="191"/>
      <c r="AA126777" s="191"/>
    </row>
    <row r="126778" spans="26:27">
      <c r="Z126778" s="191"/>
      <c r="AA126778" s="191"/>
    </row>
    <row r="126779" spans="26:27">
      <c r="Z126779" s="191"/>
      <c r="AA126779" s="191"/>
    </row>
    <row r="126780" spans="26:27">
      <c r="Z126780" s="191"/>
      <c r="AA126780" s="191"/>
    </row>
    <row r="126781" spans="26:27">
      <c r="Z126781" s="191"/>
      <c r="AA126781" s="191"/>
    </row>
    <row r="126782" spans="26:27">
      <c r="Z126782" s="191"/>
      <c r="AA126782" s="191"/>
    </row>
    <row r="126783" spans="26:27">
      <c r="Z126783" s="191"/>
      <c r="AA126783" s="191"/>
    </row>
    <row r="126784" spans="26:27">
      <c r="Z126784" s="191"/>
      <c r="AA126784" s="191"/>
    </row>
    <row r="126785" spans="26:27">
      <c r="Z126785" s="191"/>
      <c r="AA126785" s="191"/>
    </row>
    <row r="126786" spans="26:27">
      <c r="Z126786" s="191"/>
      <c r="AA126786" s="191"/>
    </row>
    <row r="126787" spans="26:27">
      <c r="Z126787" s="191"/>
      <c r="AA126787" s="191"/>
    </row>
    <row r="126788" spans="26:27">
      <c r="Z126788" s="191"/>
      <c r="AA126788" s="191"/>
    </row>
    <row r="126789" spans="26:27">
      <c r="Z126789" s="191"/>
      <c r="AA126789" s="191"/>
    </row>
    <row r="126790" spans="26:27">
      <c r="Z126790" s="191"/>
      <c r="AA126790" s="191"/>
    </row>
    <row r="126791" spans="26:27">
      <c r="Z126791" s="191"/>
      <c r="AA126791" s="191"/>
    </row>
    <row r="126792" spans="26:27">
      <c r="Z126792" s="191"/>
      <c r="AA126792" s="191"/>
    </row>
    <row r="126793" spans="26:27">
      <c r="Z126793" s="191"/>
      <c r="AA126793" s="191"/>
    </row>
    <row r="126794" spans="26:27">
      <c r="Z126794" s="191"/>
      <c r="AA126794" s="191"/>
    </row>
    <row r="126795" spans="26:27">
      <c r="Z126795" s="191"/>
      <c r="AA126795" s="191"/>
    </row>
    <row r="126796" spans="26:27">
      <c r="Z126796" s="191"/>
      <c r="AA126796" s="191"/>
    </row>
    <row r="126797" spans="26:27">
      <c r="Z126797" s="191"/>
      <c r="AA126797" s="191"/>
    </row>
    <row r="126798" spans="26:27">
      <c r="Z126798" s="191"/>
      <c r="AA126798" s="191"/>
    </row>
    <row r="126799" spans="26:27">
      <c r="Z126799" s="191"/>
      <c r="AA126799" s="191"/>
    </row>
    <row r="126800" spans="26:27">
      <c r="Z126800" s="191"/>
      <c r="AA126800" s="191"/>
    </row>
    <row r="126801" spans="26:27">
      <c r="Z126801" s="191"/>
      <c r="AA126801" s="191"/>
    </row>
    <row r="126802" spans="26:27">
      <c r="Z126802" s="191"/>
      <c r="AA126802" s="191"/>
    </row>
    <row r="126803" spans="26:27">
      <c r="Z126803" s="191"/>
      <c r="AA126803" s="191"/>
    </row>
    <row r="126804" spans="26:27">
      <c r="Z126804" s="191"/>
      <c r="AA126804" s="191"/>
    </row>
    <row r="126805" spans="26:27">
      <c r="Z126805" s="191"/>
      <c r="AA126805" s="191"/>
    </row>
    <row r="126806" spans="26:27">
      <c r="Z126806" s="191"/>
      <c r="AA126806" s="191"/>
    </row>
    <row r="126807" spans="26:27">
      <c r="Z126807" s="191"/>
      <c r="AA126807" s="191"/>
    </row>
    <row r="126808" spans="26:27">
      <c r="Z126808" s="191"/>
      <c r="AA126808" s="191"/>
    </row>
    <row r="126809" spans="26:27">
      <c r="Z126809" s="191"/>
      <c r="AA126809" s="191"/>
    </row>
    <row r="126810" spans="26:27">
      <c r="Z126810" s="191"/>
      <c r="AA126810" s="191"/>
    </row>
    <row r="126811" spans="26:27">
      <c r="Z126811" s="191"/>
      <c r="AA126811" s="191"/>
    </row>
    <row r="126812" spans="26:27">
      <c r="Z126812" s="191"/>
      <c r="AA126812" s="191"/>
    </row>
    <row r="126813" spans="26:27">
      <c r="Z126813" s="191"/>
      <c r="AA126813" s="191"/>
    </row>
    <row r="126814" spans="26:27">
      <c r="Z126814" s="191"/>
      <c r="AA126814" s="191"/>
    </row>
    <row r="126815" spans="26:27">
      <c r="Z126815" s="191"/>
      <c r="AA126815" s="191"/>
    </row>
    <row r="126816" spans="26:27">
      <c r="Z126816" s="191"/>
      <c r="AA126816" s="191"/>
    </row>
    <row r="126817" spans="26:27">
      <c r="Z126817" s="191"/>
      <c r="AA126817" s="191"/>
    </row>
    <row r="126818" spans="26:27">
      <c r="Z126818" s="191"/>
      <c r="AA126818" s="191"/>
    </row>
    <row r="126819" spans="26:27">
      <c r="Z126819" s="191"/>
      <c r="AA126819" s="191"/>
    </row>
    <row r="126820" spans="26:27">
      <c r="Z126820" s="191"/>
      <c r="AA126820" s="191"/>
    </row>
    <row r="126821" spans="26:27">
      <c r="Z126821" s="191"/>
      <c r="AA126821" s="191"/>
    </row>
    <row r="126822" spans="26:27">
      <c r="Z126822" s="191"/>
      <c r="AA126822" s="191"/>
    </row>
    <row r="126823" spans="26:27">
      <c r="Z126823" s="191"/>
      <c r="AA126823" s="191"/>
    </row>
    <row r="126824" spans="26:27">
      <c r="Z126824" s="191"/>
      <c r="AA126824" s="191"/>
    </row>
    <row r="126825" spans="26:27">
      <c r="Z126825" s="191"/>
      <c r="AA126825" s="191"/>
    </row>
    <row r="126826" spans="26:27">
      <c r="Z126826" s="191"/>
      <c r="AA126826" s="191"/>
    </row>
    <row r="126827" spans="26:27">
      <c r="Z126827" s="191"/>
      <c r="AA126827" s="191"/>
    </row>
    <row r="126828" spans="26:27">
      <c r="Z126828" s="191"/>
      <c r="AA126828" s="191"/>
    </row>
    <row r="126829" spans="26:27">
      <c r="Z126829" s="191"/>
      <c r="AA126829" s="191"/>
    </row>
    <row r="126830" spans="26:27">
      <c r="Z126830" s="191"/>
      <c r="AA126830" s="191"/>
    </row>
    <row r="126831" spans="26:27">
      <c r="Z126831" s="191"/>
      <c r="AA126831" s="191"/>
    </row>
    <row r="126832" spans="26:27">
      <c r="Z126832" s="191"/>
      <c r="AA126832" s="191"/>
    </row>
    <row r="126833" spans="26:27">
      <c r="Z126833" s="191"/>
      <c r="AA126833" s="191"/>
    </row>
    <row r="126834" spans="26:27">
      <c r="Z126834" s="191"/>
      <c r="AA126834" s="191"/>
    </row>
    <row r="126835" spans="26:27">
      <c r="Z126835" s="191"/>
      <c r="AA126835" s="191"/>
    </row>
    <row r="126836" spans="26:27">
      <c r="Z126836" s="191"/>
      <c r="AA126836" s="191"/>
    </row>
    <row r="126837" spans="26:27">
      <c r="Z126837" s="191"/>
      <c r="AA126837" s="191"/>
    </row>
    <row r="126838" spans="26:27">
      <c r="Z126838" s="191"/>
      <c r="AA126838" s="191"/>
    </row>
    <row r="126839" spans="26:27">
      <c r="Z126839" s="191"/>
      <c r="AA126839" s="191"/>
    </row>
    <row r="126840" spans="26:27">
      <c r="Z126840" s="191"/>
      <c r="AA126840" s="191"/>
    </row>
    <row r="126841" spans="26:27">
      <c r="Z126841" s="191"/>
      <c r="AA126841" s="191"/>
    </row>
    <row r="126842" spans="26:27">
      <c r="Z126842" s="191"/>
      <c r="AA126842" s="191"/>
    </row>
    <row r="126843" spans="26:27">
      <c r="Z126843" s="191"/>
      <c r="AA126843" s="191"/>
    </row>
    <row r="126844" spans="26:27">
      <c r="Z126844" s="191"/>
      <c r="AA126844" s="191"/>
    </row>
    <row r="126845" spans="26:27">
      <c r="Z126845" s="191"/>
      <c r="AA126845" s="191"/>
    </row>
    <row r="126846" spans="26:27">
      <c r="Z126846" s="191"/>
      <c r="AA126846" s="191"/>
    </row>
    <row r="126847" spans="26:27">
      <c r="Z126847" s="191"/>
      <c r="AA126847" s="191"/>
    </row>
    <row r="126848" spans="26:27">
      <c r="Z126848" s="191"/>
      <c r="AA126848" s="191"/>
    </row>
    <row r="126849" spans="26:27">
      <c r="Z126849" s="191"/>
      <c r="AA126849" s="191"/>
    </row>
    <row r="126850" spans="26:27">
      <c r="Z126850" s="191"/>
      <c r="AA126850" s="191"/>
    </row>
    <row r="126851" spans="26:27">
      <c r="Z126851" s="191"/>
      <c r="AA126851" s="191"/>
    </row>
    <row r="126852" spans="26:27">
      <c r="Z126852" s="191"/>
      <c r="AA126852" s="191"/>
    </row>
    <row r="126853" spans="26:27">
      <c r="Z126853" s="191"/>
      <c r="AA126853" s="191"/>
    </row>
    <row r="126854" spans="26:27">
      <c r="Z126854" s="191"/>
      <c r="AA126854" s="191"/>
    </row>
    <row r="126855" spans="26:27">
      <c r="Z126855" s="191"/>
      <c r="AA126855" s="191"/>
    </row>
    <row r="126856" spans="26:27">
      <c r="Z126856" s="191"/>
      <c r="AA126856" s="191"/>
    </row>
    <row r="126857" spans="26:27">
      <c r="Z126857" s="191"/>
      <c r="AA126857" s="191"/>
    </row>
    <row r="126858" spans="26:27">
      <c r="Z126858" s="191"/>
      <c r="AA126858" s="191"/>
    </row>
    <row r="126859" spans="26:27">
      <c r="Z126859" s="191"/>
      <c r="AA126859" s="191"/>
    </row>
    <row r="126860" spans="26:27">
      <c r="Z126860" s="191"/>
      <c r="AA126860" s="191"/>
    </row>
    <row r="126861" spans="26:27">
      <c r="Z126861" s="191"/>
      <c r="AA126861" s="191"/>
    </row>
    <row r="126862" spans="26:27">
      <c r="Z126862" s="191"/>
      <c r="AA126862" s="191"/>
    </row>
    <row r="126863" spans="26:27">
      <c r="Z126863" s="191"/>
      <c r="AA126863" s="191"/>
    </row>
    <row r="126864" spans="26:27">
      <c r="Z126864" s="191"/>
      <c r="AA126864" s="191"/>
    </row>
    <row r="126865" spans="26:27">
      <c r="Z126865" s="191"/>
      <c r="AA126865" s="191"/>
    </row>
    <row r="126866" spans="26:27">
      <c r="Z126866" s="191"/>
      <c r="AA126866" s="191"/>
    </row>
    <row r="126867" spans="26:27">
      <c r="Z126867" s="191"/>
      <c r="AA126867" s="191"/>
    </row>
    <row r="126868" spans="26:27">
      <c r="Z126868" s="191"/>
      <c r="AA126868" s="191"/>
    </row>
    <row r="126869" spans="26:27">
      <c r="Z126869" s="191"/>
      <c r="AA126869" s="191"/>
    </row>
    <row r="126870" spans="26:27">
      <c r="Z126870" s="191"/>
      <c r="AA126870" s="191"/>
    </row>
    <row r="126871" spans="26:27">
      <c r="Z126871" s="191"/>
      <c r="AA126871" s="191"/>
    </row>
    <row r="126872" spans="26:27">
      <c r="Z126872" s="191"/>
      <c r="AA126872" s="191"/>
    </row>
    <row r="126873" spans="26:27">
      <c r="Z126873" s="191"/>
      <c r="AA126873" s="191"/>
    </row>
    <row r="126874" spans="26:27">
      <c r="Z126874" s="191"/>
      <c r="AA126874" s="191"/>
    </row>
    <row r="126875" spans="26:27">
      <c r="Z126875" s="191"/>
      <c r="AA126875" s="191"/>
    </row>
    <row r="126876" spans="26:27">
      <c r="Z126876" s="191"/>
      <c r="AA126876" s="191"/>
    </row>
    <row r="126877" spans="26:27">
      <c r="Z126877" s="191"/>
      <c r="AA126877" s="191"/>
    </row>
    <row r="126878" spans="26:27">
      <c r="Z126878" s="191"/>
      <c r="AA126878" s="191"/>
    </row>
    <row r="126879" spans="26:27">
      <c r="Z126879" s="191"/>
      <c r="AA126879" s="191"/>
    </row>
    <row r="126880" spans="26:27">
      <c r="Z126880" s="191"/>
      <c r="AA126880" s="191"/>
    </row>
    <row r="126881" spans="26:27">
      <c r="Z126881" s="191"/>
      <c r="AA126881" s="191"/>
    </row>
    <row r="126882" spans="26:27">
      <c r="Z126882" s="191"/>
      <c r="AA126882" s="191"/>
    </row>
    <row r="126883" spans="26:27">
      <c r="Z126883" s="191"/>
      <c r="AA126883" s="191"/>
    </row>
    <row r="126884" spans="26:27">
      <c r="Z126884" s="191"/>
      <c r="AA126884" s="191"/>
    </row>
    <row r="126885" spans="26:27">
      <c r="Z126885" s="191"/>
      <c r="AA126885" s="191"/>
    </row>
    <row r="126886" spans="26:27">
      <c r="Z126886" s="191"/>
      <c r="AA126886" s="191"/>
    </row>
    <row r="126887" spans="26:27">
      <c r="Z126887" s="191"/>
      <c r="AA126887" s="191"/>
    </row>
    <row r="126888" spans="26:27">
      <c r="Z126888" s="191"/>
      <c r="AA126888" s="191"/>
    </row>
    <row r="126889" spans="26:27">
      <c r="Z126889" s="191"/>
      <c r="AA126889" s="191"/>
    </row>
    <row r="126890" spans="26:27">
      <c r="Z126890" s="191"/>
      <c r="AA126890" s="191"/>
    </row>
    <row r="126891" spans="26:27">
      <c r="Z126891" s="191"/>
      <c r="AA126891" s="191"/>
    </row>
    <row r="126892" spans="26:27">
      <c r="Z126892" s="191"/>
      <c r="AA126892" s="191"/>
    </row>
    <row r="126893" spans="26:27">
      <c r="Z126893" s="191"/>
      <c r="AA126893" s="191"/>
    </row>
    <row r="126894" spans="26:27">
      <c r="Z126894" s="191"/>
      <c r="AA126894" s="191"/>
    </row>
    <row r="126895" spans="26:27">
      <c r="Z126895" s="191"/>
      <c r="AA126895" s="191"/>
    </row>
    <row r="126896" spans="26:27">
      <c r="Z126896" s="191"/>
      <c r="AA126896" s="191"/>
    </row>
    <row r="126897" spans="26:27">
      <c r="Z126897" s="191"/>
      <c r="AA126897" s="191"/>
    </row>
    <row r="126898" spans="26:27">
      <c r="Z126898" s="191"/>
      <c r="AA126898" s="191"/>
    </row>
    <row r="126899" spans="26:27">
      <c r="Z126899" s="191"/>
      <c r="AA126899" s="191"/>
    </row>
    <row r="126900" spans="26:27">
      <c r="Z126900" s="191"/>
      <c r="AA126900" s="191"/>
    </row>
    <row r="126901" spans="26:27">
      <c r="Z126901" s="191"/>
      <c r="AA126901" s="191"/>
    </row>
    <row r="126902" spans="26:27">
      <c r="Z126902" s="191"/>
      <c r="AA126902" s="191"/>
    </row>
    <row r="126903" spans="26:27">
      <c r="Z126903" s="191"/>
      <c r="AA126903" s="191"/>
    </row>
    <row r="126904" spans="26:27">
      <c r="Z126904" s="191"/>
      <c r="AA126904" s="191"/>
    </row>
    <row r="126905" spans="26:27">
      <c r="Z126905" s="191"/>
      <c r="AA126905" s="191"/>
    </row>
    <row r="126906" spans="26:27">
      <c r="Z126906" s="191"/>
      <c r="AA126906" s="191"/>
    </row>
    <row r="126907" spans="26:27">
      <c r="Z126907" s="191"/>
      <c r="AA126907" s="191"/>
    </row>
    <row r="126908" spans="26:27">
      <c r="Z126908" s="191"/>
      <c r="AA126908" s="191"/>
    </row>
    <row r="126909" spans="26:27">
      <c r="Z126909" s="191"/>
      <c r="AA126909" s="191"/>
    </row>
    <row r="126910" spans="26:27">
      <c r="Z126910" s="191"/>
      <c r="AA126910" s="191"/>
    </row>
    <row r="126911" spans="26:27">
      <c r="Z126911" s="191"/>
      <c r="AA126911" s="191"/>
    </row>
    <row r="126912" spans="26:27">
      <c r="Z126912" s="191"/>
      <c r="AA126912" s="191"/>
    </row>
    <row r="126913" spans="26:27">
      <c r="Z126913" s="191"/>
      <c r="AA126913" s="191"/>
    </row>
    <row r="126914" spans="26:27">
      <c r="Z126914" s="191"/>
      <c r="AA126914" s="191"/>
    </row>
    <row r="126915" spans="26:27">
      <c r="Z126915" s="191"/>
      <c r="AA126915" s="191"/>
    </row>
    <row r="126916" spans="26:27">
      <c r="Z126916" s="191"/>
      <c r="AA126916" s="191"/>
    </row>
    <row r="126917" spans="26:27">
      <c r="Z126917" s="191"/>
      <c r="AA126917" s="191"/>
    </row>
    <row r="126918" spans="26:27">
      <c r="Z126918" s="191"/>
      <c r="AA126918" s="191"/>
    </row>
    <row r="126919" spans="26:27">
      <c r="Z126919" s="191"/>
      <c r="AA126919" s="191"/>
    </row>
    <row r="126920" spans="26:27">
      <c r="Z126920" s="191"/>
      <c r="AA126920" s="191"/>
    </row>
    <row r="126921" spans="26:27">
      <c r="Z126921" s="191"/>
      <c r="AA126921" s="191"/>
    </row>
    <row r="126922" spans="26:27">
      <c r="Z126922" s="191"/>
      <c r="AA126922" s="191"/>
    </row>
    <row r="126923" spans="26:27">
      <c r="Z126923" s="191"/>
      <c r="AA126923" s="191"/>
    </row>
    <row r="126924" spans="26:27">
      <c r="Z126924" s="191"/>
      <c r="AA126924" s="191"/>
    </row>
    <row r="126925" spans="26:27">
      <c r="Z126925" s="191"/>
      <c r="AA126925" s="191"/>
    </row>
    <row r="126926" spans="26:27">
      <c r="Z126926" s="191"/>
      <c r="AA126926" s="191"/>
    </row>
    <row r="126927" spans="26:27">
      <c r="Z126927" s="191"/>
      <c r="AA126927" s="191"/>
    </row>
    <row r="126928" spans="26:27">
      <c r="Z126928" s="191"/>
      <c r="AA126928" s="191"/>
    </row>
    <row r="126929" spans="26:27">
      <c r="Z126929" s="191"/>
      <c r="AA126929" s="191"/>
    </row>
    <row r="126930" spans="26:27">
      <c r="Z126930" s="191"/>
      <c r="AA126930" s="191"/>
    </row>
    <row r="126931" spans="26:27">
      <c r="Z126931" s="191"/>
      <c r="AA126931" s="191"/>
    </row>
    <row r="126932" spans="26:27">
      <c r="Z126932" s="191"/>
      <c r="AA126932" s="191"/>
    </row>
    <row r="126933" spans="26:27">
      <c r="Z126933" s="191"/>
      <c r="AA126933" s="191"/>
    </row>
    <row r="126934" spans="26:27">
      <c r="Z126934" s="191"/>
      <c r="AA126934" s="191"/>
    </row>
    <row r="126935" spans="26:27">
      <c r="Z126935" s="191"/>
      <c r="AA126935" s="191"/>
    </row>
    <row r="126936" spans="26:27">
      <c r="Z126936" s="191"/>
      <c r="AA126936" s="191"/>
    </row>
    <row r="126937" spans="26:27">
      <c r="Z126937" s="191"/>
      <c r="AA126937" s="191"/>
    </row>
    <row r="126938" spans="26:27">
      <c r="Z126938" s="191"/>
      <c r="AA126938" s="191"/>
    </row>
    <row r="126939" spans="26:27">
      <c r="Z126939" s="191"/>
      <c r="AA126939" s="191"/>
    </row>
    <row r="126940" spans="26:27">
      <c r="Z126940" s="191"/>
      <c r="AA126940" s="191"/>
    </row>
    <row r="126941" spans="26:27">
      <c r="Z126941" s="191"/>
      <c r="AA126941" s="191"/>
    </row>
    <row r="126942" spans="26:27">
      <c r="Z126942" s="191"/>
      <c r="AA126942" s="191"/>
    </row>
    <row r="126943" spans="26:27">
      <c r="Z126943" s="191"/>
      <c r="AA126943" s="191"/>
    </row>
    <row r="126944" spans="26:27">
      <c r="Z126944" s="191"/>
      <c r="AA126944" s="191"/>
    </row>
    <row r="126945" spans="26:27">
      <c r="Z126945" s="191"/>
      <c r="AA126945" s="191"/>
    </row>
    <row r="126946" spans="26:27">
      <c r="Z126946" s="191"/>
      <c r="AA126946" s="191"/>
    </row>
    <row r="126947" spans="26:27">
      <c r="Z126947" s="191"/>
      <c r="AA126947" s="191"/>
    </row>
    <row r="126948" spans="26:27">
      <c r="Z126948" s="191"/>
      <c r="AA126948" s="191"/>
    </row>
    <row r="126949" spans="26:27">
      <c r="Z126949" s="191"/>
      <c r="AA126949" s="191"/>
    </row>
    <row r="126950" spans="26:27">
      <c r="Z126950" s="191"/>
      <c r="AA126950" s="191"/>
    </row>
    <row r="126951" spans="26:27">
      <c r="Z126951" s="191"/>
      <c r="AA126951" s="191"/>
    </row>
    <row r="126952" spans="26:27">
      <c r="Z126952" s="191"/>
      <c r="AA126952" s="191"/>
    </row>
    <row r="126953" spans="26:27">
      <c r="Z126953" s="191"/>
      <c r="AA126953" s="191"/>
    </row>
    <row r="126954" spans="26:27">
      <c r="Z126954" s="191"/>
      <c r="AA126954" s="191"/>
    </row>
    <row r="126955" spans="26:27">
      <c r="Z126955" s="191"/>
      <c r="AA126955" s="191"/>
    </row>
    <row r="126956" spans="26:27">
      <c r="Z126956" s="191"/>
      <c r="AA126956" s="191"/>
    </row>
    <row r="126957" spans="26:27">
      <c r="Z126957" s="191"/>
      <c r="AA126957" s="191"/>
    </row>
    <row r="126958" spans="26:27">
      <c r="Z126958" s="191"/>
      <c r="AA126958" s="191"/>
    </row>
    <row r="126959" spans="26:27">
      <c r="Z126959" s="191"/>
      <c r="AA126959" s="191"/>
    </row>
    <row r="126960" spans="26:27">
      <c r="Z126960" s="191"/>
      <c r="AA126960" s="191"/>
    </row>
    <row r="126961" spans="26:27">
      <c r="Z126961" s="191"/>
      <c r="AA126961" s="191"/>
    </row>
    <row r="126962" spans="26:27">
      <c r="Z126962" s="191"/>
      <c r="AA126962" s="191"/>
    </row>
    <row r="126963" spans="26:27">
      <c r="Z126963" s="191"/>
      <c r="AA126963" s="191"/>
    </row>
    <row r="126964" spans="26:27">
      <c r="Z126964" s="191"/>
      <c r="AA126964" s="191"/>
    </row>
    <row r="126965" spans="26:27">
      <c r="Z126965" s="191"/>
      <c r="AA126965" s="191"/>
    </row>
    <row r="126966" spans="26:27">
      <c r="Z126966" s="191"/>
      <c r="AA126966" s="191"/>
    </row>
    <row r="126967" spans="26:27">
      <c r="Z126967" s="191"/>
      <c r="AA126967" s="191"/>
    </row>
    <row r="126968" spans="26:27">
      <c r="Z126968" s="191"/>
      <c r="AA126968" s="191"/>
    </row>
    <row r="126969" spans="26:27">
      <c r="Z126969" s="191"/>
      <c r="AA126969" s="191"/>
    </row>
    <row r="126970" spans="26:27">
      <c r="Z126970" s="191"/>
      <c r="AA126970" s="191"/>
    </row>
    <row r="126971" spans="26:27">
      <c r="Z126971" s="191"/>
      <c r="AA126971" s="191"/>
    </row>
    <row r="126972" spans="26:27">
      <c r="Z126972" s="191"/>
      <c r="AA126972" s="191"/>
    </row>
    <row r="126973" spans="26:27">
      <c r="Z126973" s="191"/>
      <c r="AA126973" s="191"/>
    </row>
    <row r="126974" spans="26:27">
      <c r="Z126974" s="191"/>
      <c r="AA126974" s="191"/>
    </row>
    <row r="126975" spans="26:27">
      <c r="Z126975" s="191"/>
      <c r="AA126975" s="191"/>
    </row>
    <row r="126976" spans="26:27">
      <c r="Z126976" s="191"/>
      <c r="AA126976" s="191"/>
    </row>
    <row r="126977" spans="26:27">
      <c r="Z126977" s="191"/>
      <c r="AA126977" s="191"/>
    </row>
    <row r="126978" spans="26:27">
      <c r="Z126978" s="191"/>
      <c r="AA126978" s="191"/>
    </row>
    <row r="126979" spans="26:27">
      <c r="Z126979" s="191"/>
      <c r="AA126979" s="191"/>
    </row>
    <row r="126980" spans="26:27">
      <c r="Z126980" s="191"/>
      <c r="AA126980" s="191"/>
    </row>
    <row r="126981" spans="26:27">
      <c r="Z126981" s="191"/>
      <c r="AA126981" s="191"/>
    </row>
    <row r="126982" spans="26:27">
      <c r="Z126982" s="191"/>
      <c r="AA126982" s="191"/>
    </row>
    <row r="126983" spans="26:27">
      <c r="Z126983" s="191"/>
      <c r="AA126983" s="191"/>
    </row>
    <row r="126984" spans="26:27">
      <c r="Z126984" s="191"/>
      <c r="AA126984" s="191"/>
    </row>
    <row r="126985" spans="26:27">
      <c r="Z126985" s="191"/>
      <c r="AA126985" s="191"/>
    </row>
    <row r="126986" spans="26:27">
      <c r="Z126986" s="191"/>
      <c r="AA126986" s="191"/>
    </row>
    <row r="126987" spans="26:27">
      <c r="Z126987" s="191"/>
      <c r="AA126987" s="191"/>
    </row>
    <row r="126988" spans="26:27">
      <c r="Z126988" s="191"/>
      <c r="AA126988" s="191"/>
    </row>
    <row r="126989" spans="26:27">
      <c r="Z126989" s="191"/>
      <c r="AA126989" s="191"/>
    </row>
    <row r="126990" spans="26:27">
      <c r="Z126990" s="191"/>
      <c r="AA126990" s="191"/>
    </row>
    <row r="126991" spans="26:27">
      <c r="Z126991" s="191"/>
      <c r="AA126991" s="191"/>
    </row>
    <row r="126992" spans="26:27">
      <c r="Z126992" s="191"/>
      <c r="AA126992" s="191"/>
    </row>
    <row r="126993" spans="26:27">
      <c r="Z126993" s="191"/>
      <c r="AA126993" s="191"/>
    </row>
    <row r="126994" spans="26:27">
      <c r="Z126994" s="191"/>
      <c r="AA126994" s="191"/>
    </row>
    <row r="126995" spans="26:27">
      <c r="Z126995" s="191"/>
      <c r="AA126995" s="191"/>
    </row>
    <row r="126996" spans="26:27">
      <c r="Z126996" s="191"/>
      <c r="AA126996" s="191"/>
    </row>
    <row r="126997" spans="26:27">
      <c r="Z126997" s="191"/>
      <c r="AA126997" s="191"/>
    </row>
    <row r="126998" spans="26:27">
      <c r="Z126998" s="191"/>
      <c r="AA126998" s="191"/>
    </row>
    <row r="126999" spans="26:27">
      <c r="Z126999" s="191"/>
      <c r="AA126999" s="191"/>
    </row>
    <row r="127000" spans="26:27">
      <c r="Z127000" s="191"/>
      <c r="AA127000" s="191"/>
    </row>
    <row r="127001" spans="26:27">
      <c r="Z127001" s="191"/>
      <c r="AA127001" s="191"/>
    </row>
    <row r="127002" spans="26:27">
      <c r="Z127002" s="191"/>
      <c r="AA127002" s="191"/>
    </row>
    <row r="127003" spans="26:27">
      <c r="Z127003" s="191"/>
      <c r="AA127003" s="191"/>
    </row>
    <row r="127004" spans="26:27">
      <c r="Z127004" s="191"/>
      <c r="AA127004" s="191"/>
    </row>
    <row r="127005" spans="26:27">
      <c r="Z127005" s="191"/>
      <c r="AA127005" s="191"/>
    </row>
    <row r="127006" spans="26:27">
      <c r="Z127006" s="191"/>
      <c r="AA127006" s="191"/>
    </row>
    <row r="127007" spans="26:27">
      <c r="Z127007" s="191"/>
      <c r="AA127007" s="191"/>
    </row>
    <row r="127008" spans="26:27">
      <c r="Z127008" s="191"/>
      <c r="AA127008" s="191"/>
    </row>
    <row r="127009" spans="26:27">
      <c r="Z127009" s="191"/>
      <c r="AA127009" s="191"/>
    </row>
    <row r="127010" spans="26:27">
      <c r="Z127010" s="191"/>
      <c r="AA127010" s="191"/>
    </row>
    <row r="127011" spans="26:27">
      <c r="Z127011" s="191"/>
      <c r="AA127011" s="191"/>
    </row>
    <row r="127012" spans="26:27">
      <c r="Z127012" s="191"/>
      <c r="AA127012" s="191"/>
    </row>
    <row r="127013" spans="26:27">
      <c r="Z127013" s="191"/>
      <c r="AA127013" s="191"/>
    </row>
    <row r="127014" spans="26:27">
      <c r="Z127014" s="191"/>
      <c r="AA127014" s="191"/>
    </row>
    <row r="127015" spans="26:27">
      <c r="Z127015" s="191"/>
      <c r="AA127015" s="191"/>
    </row>
    <row r="127016" spans="26:27">
      <c r="Z127016" s="191"/>
      <c r="AA127016" s="191"/>
    </row>
    <row r="127017" spans="26:27">
      <c r="Z127017" s="191"/>
      <c r="AA127017" s="191"/>
    </row>
    <row r="127018" spans="26:27">
      <c r="Z127018" s="191"/>
      <c r="AA127018" s="191"/>
    </row>
    <row r="127019" spans="26:27">
      <c r="Z127019" s="191"/>
      <c r="AA127019" s="191"/>
    </row>
    <row r="127020" spans="26:27">
      <c r="Z127020" s="191"/>
      <c r="AA127020" s="191"/>
    </row>
    <row r="127021" spans="26:27">
      <c r="Z127021" s="191"/>
      <c r="AA127021" s="191"/>
    </row>
    <row r="127022" spans="26:27">
      <c r="Z127022" s="191"/>
      <c r="AA127022" s="191"/>
    </row>
    <row r="127023" spans="26:27">
      <c r="Z127023" s="191"/>
      <c r="AA127023" s="191"/>
    </row>
    <row r="127024" spans="26:27">
      <c r="Z127024" s="191"/>
      <c r="AA127024" s="191"/>
    </row>
    <row r="127025" spans="26:27">
      <c r="Z127025" s="191"/>
      <c r="AA127025" s="191"/>
    </row>
    <row r="127026" spans="26:27">
      <c r="Z127026" s="191"/>
      <c r="AA127026" s="191"/>
    </row>
    <row r="127027" spans="26:27">
      <c r="Z127027" s="191"/>
      <c r="AA127027" s="191"/>
    </row>
    <row r="127028" spans="26:27">
      <c r="Z127028" s="191"/>
      <c r="AA127028" s="191"/>
    </row>
    <row r="127029" spans="26:27">
      <c r="Z127029" s="191"/>
      <c r="AA127029" s="191"/>
    </row>
    <row r="127030" spans="26:27">
      <c r="Z127030" s="191"/>
      <c r="AA127030" s="191"/>
    </row>
    <row r="127031" spans="26:27">
      <c r="Z127031" s="191"/>
      <c r="AA127031" s="191"/>
    </row>
    <row r="127032" spans="26:27">
      <c r="Z127032" s="191"/>
      <c r="AA127032" s="191"/>
    </row>
    <row r="127033" spans="26:27">
      <c r="Z127033" s="191"/>
      <c r="AA127033" s="191"/>
    </row>
    <row r="127034" spans="26:27">
      <c r="Z127034" s="191"/>
      <c r="AA127034" s="191"/>
    </row>
    <row r="127035" spans="26:27">
      <c r="Z127035" s="191"/>
      <c r="AA127035" s="191"/>
    </row>
    <row r="127036" spans="26:27">
      <c r="Z127036" s="191"/>
      <c r="AA127036" s="191"/>
    </row>
    <row r="127037" spans="26:27">
      <c r="Z127037" s="191"/>
      <c r="AA127037" s="191"/>
    </row>
    <row r="127038" spans="26:27">
      <c r="Z127038" s="191"/>
      <c r="AA127038" s="191"/>
    </row>
    <row r="127039" spans="26:27">
      <c r="Z127039" s="191"/>
      <c r="AA127039" s="191"/>
    </row>
    <row r="127040" spans="26:27">
      <c r="Z127040" s="191"/>
      <c r="AA127040" s="191"/>
    </row>
    <row r="127041" spans="26:27">
      <c r="Z127041" s="191"/>
      <c r="AA127041" s="191"/>
    </row>
    <row r="127042" spans="26:27">
      <c r="Z127042" s="191"/>
      <c r="AA127042" s="191"/>
    </row>
    <row r="127043" spans="26:27">
      <c r="Z127043" s="191"/>
      <c r="AA127043" s="191"/>
    </row>
    <row r="127044" spans="26:27">
      <c r="Z127044" s="191"/>
      <c r="AA127044" s="191"/>
    </row>
    <row r="127045" spans="26:27">
      <c r="Z127045" s="191"/>
      <c r="AA127045" s="191"/>
    </row>
    <row r="127046" spans="26:27">
      <c r="Z127046" s="191"/>
      <c r="AA127046" s="191"/>
    </row>
    <row r="127047" spans="26:27">
      <c r="Z127047" s="191"/>
      <c r="AA127047" s="191"/>
    </row>
    <row r="127048" spans="26:27">
      <c r="Z127048" s="191"/>
      <c r="AA127048" s="191"/>
    </row>
    <row r="127049" spans="26:27">
      <c r="Z127049" s="191"/>
      <c r="AA127049" s="191"/>
    </row>
    <row r="127050" spans="26:27">
      <c r="Z127050" s="191"/>
      <c r="AA127050" s="191"/>
    </row>
    <row r="127051" spans="26:27">
      <c r="Z127051" s="191"/>
      <c r="AA127051" s="191"/>
    </row>
    <row r="127052" spans="26:27">
      <c r="Z127052" s="191"/>
      <c r="AA127052" s="191"/>
    </row>
    <row r="127053" spans="26:27">
      <c r="Z127053" s="191"/>
      <c r="AA127053" s="191"/>
    </row>
    <row r="127054" spans="26:27">
      <c r="Z127054" s="191"/>
      <c r="AA127054" s="191"/>
    </row>
    <row r="127055" spans="26:27">
      <c r="Z127055" s="191"/>
      <c r="AA127055" s="191"/>
    </row>
    <row r="127056" spans="26:27">
      <c r="Z127056" s="191"/>
      <c r="AA127056" s="191"/>
    </row>
    <row r="127057" spans="26:27">
      <c r="Z127057" s="191"/>
      <c r="AA127057" s="191"/>
    </row>
    <row r="127058" spans="26:27">
      <c r="Z127058" s="191"/>
      <c r="AA127058" s="191"/>
    </row>
    <row r="127059" spans="26:27">
      <c r="Z127059" s="191"/>
      <c r="AA127059" s="191"/>
    </row>
    <row r="127060" spans="26:27">
      <c r="Z127060" s="191"/>
      <c r="AA127060" s="191"/>
    </row>
    <row r="127061" spans="26:27">
      <c r="Z127061" s="191"/>
      <c r="AA127061" s="191"/>
    </row>
    <row r="127062" spans="26:27">
      <c r="Z127062" s="191"/>
      <c r="AA127062" s="191"/>
    </row>
    <row r="127063" spans="26:27">
      <c r="Z127063" s="191"/>
      <c r="AA127063" s="191"/>
    </row>
    <row r="127064" spans="26:27">
      <c r="Z127064" s="191"/>
      <c r="AA127064" s="191"/>
    </row>
    <row r="127065" spans="26:27">
      <c r="Z127065" s="191"/>
      <c r="AA127065" s="191"/>
    </row>
    <row r="127066" spans="26:27">
      <c r="Z127066" s="191"/>
      <c r="AA127066" s="191"/>
    </row>
    <row r="127067" spans="26:27">
      <c r="Z127067" s="191"/>
      <c r="AA127067" s="191"/>
    </row>
    <row r="127068" spans="26:27">
      <c r="Z127068" s="191"/>
      <c r="AA127068" s="191"/>
    </row>
    <row r="127069" spans="26:27">
      <c r="Z127069" s="191"/>
      <c r="AA127069" s="191"/>
    </row>
    <row r="127070" spans="26:27">
      <c r="Z127070" s="191"/>
      <c r="AA127070" s="191"/>
    </row>
    <row r="127071" spans="26:27">
      <c r="Z127071" s="191"/>
      <c r="AA127071" s="191"/>
    </row>
    <row r="127072" spans="26:27">
      <c r="Z127072" s="191"/>
      <c r="AA127072" s="191"/>
    </row>
    <row r="127073" spans="26:27">
      <c r="Z127073" s="191"/>
      <c r="AA127073" s="191"/>
    </row>
    <row r="127074" spans="26:27">
      <c r="Z127074" s="191"/>
      <c r="AA127074" s="191"/>
    </row>
    <row r="127075" spans="26:27">
      <c r="Z127075" s="191"/>
      <c r="AA127075" s="191"/>
    </row>
    <row r="127076" spans="26:27">
      <c r="Z127076" s="191"/>
      <c r="AA127076" s="191"/>
    </row>
    <row r="127077" spans="26:27">
      <c r="Z127077" s="191"/>
      <c r="AA127077" s="191"/>
    </row>
    <row r="127078" spans="26:27">
      <c r="Z127078" s="191"/>
      <c r="AA127078" s="191"/>
    </row>
    <row r="127079" spans="26:27">
      <c r="Z127079" s="191"/>
      <c r="AA127079" s="191"/>
    </row>
    <row r="127080" spans="26:27">
      <c r="Z127080" s="191"/>
      <c r="AA127080" s="191"/>
    </row>
    <row r="127081" spans="26:27">
      <c r="Z127081" s="191"/>
      <c r="AA127081" s="191"/>
    </row>
    <row r="127082" spans="26:27">
      <c r="Z127082" s="191"/>
      <c r="AA127082" s="191"/>
    </row>
    <row r="127083" spans="26:27">
      <c r="Z127083" s="191"/>
      <c r="AA127083" s="191"/>
    </row>
    <row r="127084" spans="26:27">
      <c r="Z127084" s="191"/>
      <c r="AA127084" s="191"/>
    </row>
    <row r="127085" spans="26:27">
      <c r="Z127085" s="191"/>
      <c r="AA127085" s="191"/>
    </row>
    <row r="127086" spans="26:27">
      <c r="Z127086" s="191"/>
      <c r="AA127086" s="191"/>
    </row>
    <row r="127087" spans="26:27">
      <c r="Z127087" s="191"/>
      <c r="AA127087" s="191"/>
    </row>
    <row r="127088" spans="26:27">
      <c r="Z127088" s="191"/>
      <c r="AA127088" s="191"/>
    </row>
    <row r="127089" spans="26:27">
      <c r="Z127089" s="191"/>
      <c r="AA127089" s="191"/>
    </row>
    <row r="127090" spans="26:27">
      <c r="Z127090" s="191"/>
      <c r="AA127090" s="191"/>
    </row>
    <row r="127091" spans="26:27">
      <c r="Z127091" s="191"/>
      <c r="AA127091" s="191"/>
    </row>
    <row r="127092" spans="26:27">
      <c r="Z127092" s="191"/>
      <c r="AA127092" s="191"/>
    </row>
    <row r="127093" spans="26:27">
      <c r="Z127093" s="191"/>
      <c r="AA127093" s="191"/>
    </row>
    <row r="127094" spans="26:27">
      <c r="Z127094" s="191"/>
      <c r="AA127094" s="191"/>
    </row>
    <row r="127095" spans="26:27">
      <c r="Z127095" s="191"/>
      <c r="AA127095" s="191"/>
    </row>
    <row r="127096" spans="26:27">
      <c r="Z127096" s="191"/>
      <c r="AA127096" s="191"/>
    </row>
    <row r="127097" spans="26:27">
      <c r="Z127097" s="191"/>
      <c r="AA127097" s="191"/>
    </row>
    <row r="127098" spans="26:27">
      <c r="Z127098" s="191"/>
      <c r="AA127098" s="191"/>
    </row>
    <row r="127099" spans="26:27">
      <c r="Z127099" s="191"/>
      <c r="AA127099" s="191"/>
    </row>
    <row r="127100" spans="26:27">
      <c r="Z127100" s="191"/>
      <c r="AA127100" s="191"/>
    </row>
    <row r="127101" spans="26:27">
      <c r="Z127101" s="191"/>
      <c r="AA127101" s="191"/>
    </row>
    <row r="127102" spans="26:27">
      <c r="Z127102" s="191"/>
      <c r="AA127102" s="191"/>
    </row>
    <row r="127103" spans="26:27">
      <c r="Z127103" s="191"/>
      <c r="AA127103" s="191"/>
    </row>
    <row r="127104" spans="26:27">
      <c r="Z127104" s="191"/>
      <c r="AA127104" s="191"/>
    </row>
    <row r="127105" spans="26:27">
      <c r="Z127105" s="191"/>
      <c r="AA127105" s="191"/>
    </row>
    <row r="127106" spans="26:27">
      <c r="Z127106" s="191"/>
      <c r="AA127106" s="191"/>
    </row>
    <row r="127107" spans="26:27">
      <c r="Z127107" s="191"/>
      <c r="AA127107" s="191"/>
    </row>
    <row r="127108" spans="26:27">
      <c r="Z127108" s="191"/>
      <c r="AA127108" s="191"/>
    </row>
    <row r="127109" spans="26:27">
      <c r="Z127109" s="191"/>
      <c r="AA127109" s="191"/>
    </row>
    <row r="127110" spans="26:27">
      <c r="Z127110" s="191"/>
      <c r="AA127110" s="191"/>
    </row>
    <row r="127111" spans="26:27">
      <c r="Z127111" s="191"/>
      <c r="AA127111" s="191"/>
    </row>
    <row r="127112" spans="26:27">
      <c r="Z127112" s="191"/>
      <c r="AA127112" s="191"/>
    </row>
    <row r="127113" spans="26:27">
      <c r="Z127113" s="191"/>
      <c r="AA127113" s="191"/>
    </row>
    <row r="127114" spans="26:27">
      <c r="Z127114" s="191"/>
      <c r="AA127114" s="191"/>
    </row>
    <row r="127115" spans="26:27">
      <c r="Z127115" s="191"/>
      <c r="AA127115" s="191"/>
    </row>
    <row r="127116" spans="26:27">
      <c r="Z127116" s="191"/>
      <c r="AA127116" s="191"/>
    </row>
    <row r="127117" spans="26:27">
      <c r="Z127117" s="191"/>
      <c r="AA127117" s="191"/>
    </row>
    <row r="127118" spans="26:27">
      <c r="Z127118" s="191"/>
      <c r="AA127118" s="191"/>
    </row>
    <row r="127119" spans="26:27">
      <c r="Z127119" s="191"/>
      <c r="AA127119" s="191"/>
    </row>
    <row r="127120" spans="26:27">
      <c r="Z127120" s="191"/>
      <c r="AA127120" s="191"/>
    </row>
    <row r="127121" spans="26:27">
      <c r="Z127121" s="191"/>
      <c r="AA127121" s="191"/>
    </row>
    <row r="127122" spans="26:27">
      <c r="Z127122" s="191"/>
      <c r="AA127122" s="191"/>
    </row>
    <row r="127123" spans="26:27">
      <c r="Z127123" s="191"/>
      <c r="AA127123" s="191"/>
    </row>
    <row r="127124" spans="26:27">
      <c r="Z127124" s="191"/>
      <c r="AA127124" s="191"/>
    </row>
    <row r="127125" spans="26:27">
      <c r="Z127125" s="191"/>
      <c r="AA127125" s="191"/>
    </row>
    <row r="127126" spans="26:27">
      <c r="Z127126" s="191"/>
      <c r="AA127126" s="191"/>
    </row>
    <row r="127127" spans="26:27">
      <c r="Z127127" s="191"/>
      <c r="AA127127" s="191"/>
    </row>
    <row r="127128" spans="26:27">
      <c r="Z127128" s="191"/>
      <c r="AA127128" s="191"/>
    </row>
    <row r="127129" spans="26:27">
      <c r="Z127129" s="191"/>
      <c r="AA127129" s="191"/>
    </row>
    <row r="127130" spans="26:27">
      <c r="Z127130" s="191"/>
      <c r="AA127130" s="191"/>
    </row>
    <row r="127131" spans="26:27">
      <c r="Z127131" s="191"/>
      <c r="AA127131" s="191"/>
    </row>
    <row r="127132" spans="26:27">
      <c r="Z127132" s="191"/>
      <c r="AA127132" s="191"/>
    </row>
    <row r="127133" spans="26:27">
      <c r="Z127133" s="191"/>
      <c r="AA127133" s="191"/>
    </row>
    <row r="127134" spans="26:27">
      <c r="Z127134" s="191"/>
      <c r="AA127134" s="191"/>
    </row>
    <row r="127135" spans="26:27">
      <c r="Z127135" s="191"/>
      <c r="AA127135" s="191"/>
    </row>
    <row r="127136" spans="26:27">
      <c r="Z127136" s="191"/>
      <c r="AA127136" s="191"/>
    </row>
    <row r="127137" spans="26:27">
      <c r="Z127137" s="191"/>
      <c r="AA127137" s="191"/>
    </row>
    <row r="127138" spans="26:27">
      <c r="Z127138" s="191"/>
      <c r="AA127138" s="191"/>
    </row>
    <row r="127139" spans="26:27">
      <c r="Z127139" s="191"/>
      <c r="AA127139" s="191"/>
    </row>
    <row r="127140" spans="26:27">
      <c r="Z127140" s="191"/>
      <c r="AA127140" s="191"/>
    </row>
    <row r="127141" spans="26:27">
      <c r="Z127141" s="191"/>
      <c r="AA127141" s="191"/>
    </row>
    <row r="127142" spans="26:27">
      <c r="Z127142" s="191"/>
      <c r="AA127142" s="191"/>
    </row>
    <row r="127143" spans="26:27">
      <c r="Z127143" s="191"/>
      <c r="AA127143" s="191"/>
    </row>
    <row r="127144" spans="26:27">
      <c r="Z127144" s="191"/>
      <c r="AA127144" s="191"/>
    </row>
    <row r="127145" spans="26:27">
      <c r="Z127145" s="191"/>
      <c r="AA127145" s="191"/>
    </row>
    <row r="127146" spans="26:27">
      <c r="Z127146" s="191"/>
      <c r="AA127146" s="191"/>
    </row>
    <row r="127147" spans="26:27">
      <c r="Z127147" s="191"/>
      <c r="AA127147" s="191"/>
    </row>
    <row r="127148" spans="26:27">
      <c r="Z127148" s="191"/>
      <c r="AA127148" s="191"/>
    </row>
    <row r="127149" spans="26:27">
      <c r="Z127149" s="191"/>
      <c r="AA127149" s="191"/>
    </row>
    <row r="127150" spans="26:27">
      <c r="Z127150" s="191"/>
      <c r="AA127150" s="191"/>
    </row>
    <row r="127151" spans="26:27">
      <c r="Z127151" s="191"/>
      <c r="AA127151" s="191"/>
    </row>
    <row r="127152" spans="26:27">
      <c r="Z127152" s="191"/>
      <c r="AA127152" s="191"/>
    </row>
    <row r="127153" spans="26:27">
      <c r="Z127153" s="191"/>
      <c r="AA127153" s="191"/>
    </row>
    <row r="127154" spans="26:27">
      <c r="Z127154" s="191"/>
      <c r="AA127154" s="191"/>
    </row>
    <row r="127155" spans="26:27">
      <c r="Z127155" s="191"/>
      <c r="AA127155" s="191"/>
    </row>
    <row r="127156" spans="26:27">
      <c r="Z127156" s="191"/>
      <c r="AA127156" s="191"/>
    </row>
    <row r="127157" spans="26:27">
      <c r="Z127157" s="191"/>
      <c r="AA127157" s="191"/>
    </row>
    <row r="127158" spans="26:27">
      <c r="Z127158" s="191"/>
      <c r="AA127158" s="191"/>
    </row>
    <row r="127159" spans="26:27">
      <c r="Z127159" s="191"/>
      <c r="AA127159" s="191"/>
    </row>
    <row r="127160" spans="26:27">
      <c r="Z127160" s="191"/>
      <c r="AA127160" s="191"/>
    </row>
    <row r="127161" spans="26:27">
      <c r="Z127161" s="191"/>
      <c r="AA127161" s="191"/>
    </row>
    <row r="127162" spans="26:27">
      <c r="Z127162" s="191"/>
      <c r="AA127162" s="191"/>
    </row>
    <row r="127163" spans="26:27">
      <c r="Z127163" s="191"/>
      <c r="AA127163" s="191"/>
    </row>
    <row r="127164" spans="26:27">
      <c r="Z127164" s="191"/>
      <c r="AA127164" s="191"/>
    </row>
    <row r="127165" spans="26:27">
      <c r="Z127165" s="191"/>
      <c r="AA127165" s="191"/>
    </row>
    <row r="127166" spans="26:27">
      <c r="Z127166" s="191"/>
      <c r="AA127166" s="191"/>
    </row>
    <row r="127167" spans="26:27">
      <c r="Z127167" s="191"/>
      <c r="AA127167" s="191"/>
    </row>
    <row r="127168" spans="26:27">
      <c r="Z127168" s="191"/>
      <c r="AA127168" s="191"/>
    </row>
    <row r="127169" spans="26:27">
      <c r="Z127169" s="191"/>
      <c r="AA127169" s="191"/>
    </row>
    <row r="127170" spans="26:27">
      <c r="Z127170" s="191"/>
      <c r="AA127170" s="191"/>
    </row>
    <row r="127171" spans="26:27">
      <c r="Z127171" s="191"/>
      <c r="AA127171" s="191"/>
    </row>
    <row r="127172" spans="26:27">
      <c r="Z127172" s="191"/>
      <c r="AA127172" s="191"/>
    </row>
    <row r="127173" spans="26:27">
      <c r="Z127173" s="191"/>
      <c r="AA127173" s="191"/>
    </row>
    <row r="127174" spans="26:27">
      <c r="Z127174" s="191"/>
      <c r="AA127174" s="191"/>
    </row>
    <row r="127175" spans="26:27">
      <c r="Z127175" s="191"/>
      <c r="AA127175" s="191"/>
    </row>
    <row r="127176" spans="26:27">
      <c r="Z127176" s="191"/>
      <c r="AA127176" s="191"/>
    </row>
    <row r="127177" spans="26:27">
      <c r="Z127177" s="191"/>
      <c r="AA127177" s="191"/>
    </row>
    <row r="127178" spans="26:27">
      <c r="Z127178" s="191"/>
      <c r="AA127178" s="191"/>
    </row>
    <row r="127179" spans="26:27">
      <c r="Z127179" s="191"/>
      <c r="AA127179" s="191"/>
    </row>
    <row r="127180" spans="26:27">
      <c r="Z127180" s="191"/>
      <c r="AA127180" s="191"/>
    </row>
    <row r="127181" spans="26:27">
      <c r="Z127181" s="191"/>
      <c r="AA127181" s="191"/>
    </row>
    <row r="127182" spans="26:27">
      <c r="Z127182" s="191"/>
      <c r="AA127182" s="191"/>
    </row>
    <row r="127183" spans="26:27">
      <c r="Z127183" s="191"/>
      <c r="AA127183" s="191"/>
    </row>
    <row r="127184" spans="26:27">
      <c r="Z127184" s="191"/>
      <c r="AA127184" s="191"/>
    </row>
    <row r="127185" spans="26:27">
      <c r="Z127185" s="191"/>
      <c r="AA127185" s="191"/>
    </row>
    <row r="127186" spans="26:27">
      <c r="Z127186" s="191"/>
      <c r="AA127186" s="191"/>
    </row>
    <row r="127187" spans="26:27">
      <c r="Z127187" s="191"/>
      <c r="AA127187" s="191"/>
    </row>
    <row r="127188" spans="26:27">
      <c r="Z127188" s="191"/>
      <c r="AA127188" s="191"/>
    </row>
    <row r="127189" spans="26:27">
      <c r="Z127189" s="191"/>
      <c r="AA127189" s="191"/>
    </row>
    <row r="127190" spans="26:27">
      <c r="Z127190" s="191"/>
      <c r="AA127190" s="191"/>
    </row>
    <row r="127191" spans="26:27">
      <c r="Z127191" s="191"/>
      <c r="AA127191" s="191"/>
    </row>
    <row r="127192" spans="26:27">
      <c r="Z127192" s="191"/>
      <c r="AA127192" s="191"/>
    </row>
    <row r="127193" spans="26:27">
      <c r="Z127193" s="191"/>
      <c r="AA127193" s="191"/>
    </row>
    <row r="127194" spans="26:27">
      <c r="Z127194" s="191"/>
      <c r="AA127194" s="191"/>
    </row>
    <row r="127195" spans="26:27">
      <c r="Z127195" s="191"/>
      <c r="AA127195" s="191"/>
    </row>
    <row r="127196" spans="26:27">
      <c r="Z127196" s="191"/>
      <c r="AA127196" s="191"/>
    </row>
    <row r="127197" spans="26:27">
      <c r="Z127197" s="191"/>
      <c r="AA127197" s="191"/>
    </row>
    <row r="127198" spans="26:27">
      <c r="Z127198" s="191"/>
      <c r="AA127198" s="191"/>
    </row>
    <row r="127199" spans="26:27">
      <c r="Z127199" s="191"/>
      <c r="AA127199" s="191"/>
    </row>
    <row r="127200" spans="26:27">
      <c r="Z127200" s="191"/>
      <c r="AA127200" s="191"/>
    </row>
    <row r="127201" spans="26:27">
      <c r="Z127201" s="191"/>
      <c r="AA127201" s="191"/>
    </row>
    <row r="127202" spans="26:27">
      <c r="Z127202" s="191"/>
      <c r="AA127202" s="191"/>
    </row>
    <row r="127203" spans="26:27">
      <c r="Z127203" s="191"/>
      <c r="AA127203" s="191"/>
    </row>
    <row r="127204" spans="26:27">
      <c r="Z127204" s="191"/>
      <c r="AA127204" s="191"/>
    </row>
    <row r="127205" spans="26:27">
      <c r="Z127205" s="191"/>
      <c r="AA127205" s="191"/>
    </row>
    <row r="127206" spans="26:27">
      <c r="Z127206" s="191"/>
      <c r="AA127206" s="191"/>
    </row>
    <row r="127207" spans="26:27">
      <c r="Z127207" s="191"/>
      <c r="AA127207" s="191"/>
    </row>
    <row r="127208" spans="26:27">
      <c r="Z127208" s="191"/>
      <c r="AA127208" s="191"/>
    </row>
    <row r="127209" spans="26:27">
      <c r="Z127209" s="191"/>
      <c r="AA127209" s="191"/>
    </row>
    <row r="127210" spans="26:27">
      <c r="Z127210" s="191"/>
      <c r="AA127210" s="191"/>
    </row>
    <row r="127211" spans="26:27">
      <c r="Z127211" s="191"/>
      <c r="AA127211" s="191"/>
    </row>
    <row r="127212" spans="26:27">
      <c r="Z127212" s="191"/>
      <c r="AA127212" s="191"/>
    </row>
    <row r="127213" spans="26:27">
      <c r="Z127213" s="191"/>
      <c r="AA127213" s="191"/>
    </row>
    <row r="127214" spans="26:27">
      <c r="Z127214" s="191"/>
      <c r="AA127214" s="191"/>
    </row>
    <row r="127215" spans="26:27">
      <c r="Z127215" s="191"/>
      <c r="AA127215" s="191"/>
    </row>
    <row r="127216" spans="26:27">
      <c r="Z127216" s="191"/>
      <c r="AA127216" s="191"/>
    </row>
    <row r="127217" spans="26:27">
      <c r="Z127217" s="191"/>
      <c r="AA127217" s="191"/>
    </row>
    <row r="127218" spans="26:27">
      <c r="Z127218" s="191"/>
      <c r="AA127218" s="191"/>
    </row>
    <row r="127219" spans="26:27">
      <c r="Z127219" s="191"/>
      <c r="AA127219" s="191"/>
    </row>
    <row r="127220" spans="26:27">
      <c r="Z127220" s="191"/>
      <c r="AA127220" s="191"/>
    </row>
    <row r="127221" spans="26:27">
      <c r="Z127221" s="191"/>
      <c r="AA127221" s="191"/>
    </row>
    <row r="127222" spans="26:27">
      <c r="Z127222" s="191"/>
      <c r="AA127222" s="191"/>
    </row>
    <row r="127223" spans="26:27">
      <c r="Z127223" s="191"/>
      <c r="AA127223" s="191"/>
    </row>
    <row r="127224" spans="26:27">
      <c r="Z127224" s="191"/>
      <c r="AA127224" s="191"/>
    </row>
    <row r="127225" spans="26:27">
      <c r="Z127225" s="191"/>
      <c r="AA127225" s="191"/>
    </row>
    <row r="127226" spans="26:27">
      <c r="Z127226" s="191"/>
      <c r="AA127226" s="191"/>
    </row>
    <row r="127227" spans="26:27">
      <c r="Z127227" s="191"/>
      <c r="AA127227" s="191"/>
    </row>
    <row r="127228" spans="26:27">
      <c r="Z127228" s="191"/>
      <c r="AA127228" s="191"/>
    </row>
    <row r="127229" spans="26:27">
      <c r="Z127229" s="191"/>
      <c r="AA127229" s="191"/>
    </row>
    <row r="127230" spans="26:27">
      <c r="Z127230" s="191"/>
      <c r="AA127230" s="191"/>
    </row>
    <row r="127231" spans="26:27">
      <c r="Z127231" s="191"/>
      <c r="AA127231" s="191"/>
    </row>
    <row r="127232" spans="26:27">
      <c r="Z127232" s="191"/>
      <c r="AA127232" s="191"/>
    </row>
    <row r="127233" spans="26:27">
      <c r="Z127233" s="191"/>
      <c r="AA127233" s="191"/>
    </row>
    <row r="127234" spans="26:27">
      <c r="Z127234" s="191"/>
      <c r="AA127234" s="191"/>
    </row>
    <row r="127235" spans="26:27">
      <c r="Z127235" s="191"/>
      <c r="AA127235" s="191"/>
    </row>
    <row r="127236" spans="26:27">
      <c r="Z127236" s="191"/>
      <c r="AA127236" s="191"/>
    </row>
    <row r="127237" spans="26:27">
      <c r="Z127237" s="191"/>
      <c r="AA127237" s="191"/>
    </row>
    <row r="127238" spans="26:27">
      <c r="Z127238" s="191"/>
      <c r="AA127238" s="191"/>
    </row>
    <row r="127239" spans="26:27">
      <c r="Z127239" s="191"/>
      <c r="AA127239" s="191"/>
    </row>
    <row r="127240" spans="26:27">
      <c r="Z127240" s="191"/>
      <c r="AA127240" s="191"/>
    </row>
    <row r="127241" spans="26:27">
      <c r="Z127241" s="191"/>
      <c r="AA127241" s="191"/>
    </row>
    <row r="127242" spans="26:27">
      <c r="Z127242" s="191"/>
      <c r="AA127242" s="191"/>
    </row>
    <row r="127243" spans="26:27">
      <c r="Z127243" s="191"/>
      <c r="AA127243" s="191"/>
    </row>
    <row r="127244" spans="26:27">
      <c r="Z127244" s="191"/>
      <c r="AA127244" s="191"/>
    </row>
    <row r="127245" spans="26:27">
      <c r="Z127245" s="191"/>
      <c r="AA127245" s="191"/>
    </row>
    <row r="127246" spans="26:27">
      <c r="Z127246" s="191"/>
      <c r="AA127246" s="191"/>
    </row>
    <row r="127247" spans="26:27">
      <c r="Z127247" s="191"/>
      <c r="AA127247" s="191"/>
    </row>
    <row r="127248" spans="26:27">
      <c r="Z127248" s="191"/>
      <c r="AA127248" s="191"/>
    </row>
    <row r="127249" spans="26:27">
      <c r="Z127249" s="191"/>
      <c r="AA127249" s="191"/>
    </row>
    <row r="127250" spans="26:27">
      <c r="Z127250" s="191"/>
      <c r="AA127250" s="191"/>
    </row>
    <row r="127251" spans="26:27">
      <c r="Z127251" s="191"/>
      <c r="AA127251" s="191"/>
    </row>
    <row r="127252" spans="26:27">
      <c r="Z127252" s="191"/>
      <c r="AA127252" s="191"/>
    </row>
    <row r="127253" spans="26:27">
      <c r="Z127253" s="191"/>
      <c r="AA127253" s="191"/>
    </row>
    <row r="127254" spans="26:27">
      <c r="Z127254" s="191"/>
      <c r="AA127254" s="191"/>
    </row>
    <row r="127255" spans="26:27">
      <c r="Z127255" s="191"/>
      <c r="AA127255" s="191"/>
    </row>
    <row r="127256" spans="26:27">
      <c r="Z127256" s="191"/>
      <c r="AA127256" s="191"/>
    </row>
    <row r="127257" spans="26:27">
      <c r="Z127257" s="191"/>
      <c r="AA127257" s="191"/>
    </row>
    <row r="127258" spans="26:27">
      <c r="Z127258" s="191"/>
      <c r="AA127258" s="191"/>
    </row>
    <row r="127259" spans="26:27">
      <c r="Z127259" s="191"/>
      <c r="AA127259" s="191"/>
    </row>
    <row r="127260" spans="26:27">
      <c r="Z127260" s="191"/>
      <c r="AA127260" s="191"/>
    </row>
    <row r="127261" spans="26:27">
      <c r="Z127261" s="191"/>
      <c r="AA127261" s="191"/>
    </row>
    <row r="127262" spans="26:27">
      <c r="Z127262" s="191"/>
      <c r="AA127262" s="191"/>
    </row>
    <row r="127263" spans="26:27">
      <c r="Z127263" s="191"/>
      <c r="AA127263" s="191"/>
    </row>
    <row r="127264" spans="26:27">
      <c r="Z127264" s="191"/>
      <c r="AA127264" s="191"/>
    </row>
    <row r="127265" spans="26:27">
      <c r="Z127265" s="191"/>
      <c r="AA127265" s="191"/>
    </row>
    <row r="127266" spans="26:27">
      <c r="Z127266" s="191"/>
      <c r="AA127266" s="191"/>
    </row>
    <row r="127267" spans="26:27">
      <c r="Z127267" s="191"/>
      <c r="AA127267" s="191"/>
    </row>
    <row r="127268" spans="26:27">
      <c r="Z127268" s="191"/>
      <c r="AA127268" s="191"/>
    </row>
    <row r="127269" spans="26:27">
      <c r="Z127269" s="191"/>
      <c r="AA127269" s="191"/>
    </row>
    <row r="127270" spans="26:27">
      <c r="Z127270" s="191"/>
      <c r="AA127270" s="191"/>
    </row>
    <row r="127271" spans="26:27">
      <c r="Z127271" s="191"/>
      <c r="AA127271" s="191"/>
    </row>
    <row r="127272" spans="26:27">
      <c r="Z127272" s="191"/>
      <c r="AA127272" s="191"/>
    </row>
    <row r="127273" spans="26:27">
      <c r="Z127273" s="191"/>
      <c r="AA127273" s="191"/>
    </row>
    <row r="127274" spans="26:27">
      <c r="Z127274" s="191"/>
      <c r="AA127274" s="191"/>
    </row>
    <row r="127275" spans="26:27">
      <c r="Z127275" s="191"/>
      <c r="AA127275" s="191"/>
    </row>
    <row r="127276" spans="26:27">
      <c r="Z127276" s="191"/>
      <c r="AA127276" s="191"/>
    </row>
    <row r="127277" spans="26:27">
      <c r="Z127277" s="191"/>
      <c r="AA127277" s="191"/>
    </row>
    <row r="127278" spans="26:27">
      <c r="Z127278" s="191"/>
      <c r="AA127278" s="191"/>
    </row>
    <row r="127279" spans="26:27">
      <c r="Z127279" s="191"/>
      <c r="AA127279" s="191"/>
    </row>
    <row r="127280" spans="26:27">
      <c r="Z127280" s="191"/>
      <c r="AA127280" s="191"/>
    </row>
    <row r="127281" spans="26:27">
      <c r="Z127281" s="191"/>
      <c r="AA127281" s="191"/>
    </row>
    <row r="127282" spans="26:27">
      <c r="Z127282" s="191"/>
      <c r="AA127282" s="191"/>
    </row>
    <row r="127283" spans="26:27">
      <c r="Z127283" s="191"/>
      <c r="AA127283" s="191"/>
    </row>
    <row r="127284" spans="26:27">
      <c r="Z127284" s="191"/>
      <c r="AA127284" s="191"/>
    </row>
    <row r="127285" spans="26:27">
      <c r="Z127285" s="191"/>
      <c r="AA127285" s="191"/>
    </row>
    <row r="127286" spans="26:27">
      <c r="Z127286" s="191"/>
      <c r="AA127286" s="191"/>
    </row>
    <row r="127287" spans="26:27">
      <c r="Z127287" s="191"/>
      <c r="AA127287" s="191"/>
    </row>
    <row r="127288" spans="26:27">
      <c r="Z127288" s="191"/>
      <c r="AA127288" s="191"/>
    </row>
    <row r="127289" spans="26:27">
      <c r="Z127289" s="191"/>
      <c r="AA127289" s="191"/>
    </row>
    <row r="127290" spans="26:27">
      <c r="Z127290" s="191"/>
      <c r="AA127290" s="191"/>
    </row>
    <row r="127291" spans="26:27">
      <c r="Z127291" s="191"/>
      <c r="AA127291" s="191"/>
    </row>
    <row r="127292" spans="26:27">
      <c r="Z127292" s="191"/>
      <c r="AA127292" s="191"/>
    </row>
    <row r="127293" spans="26:27">
      <c r="Z127293" s="191"/>
      <c r="AA127293" s="191"/>
    </row>
    <row r="127294" spans="26:27">
      <c r="Z127294" s="191"/>
      <c r="AA127294" s="191"/>
    </row>
    <row r="127295" spans="26:27">
      <c r="Z127295" s="191"/>
      <c r="AA127295" s="191"/>
    </row>
    <row r="127296" spans="26:27">
      <c r="Z127296" s="191"/>
      <c r="AA127296" s="191"/>
    </row>
    <row r="127297" spans="26:27">
      <c r="Z127297" s="191"/>
      <c r="AA127297" s="191"/>
    </row>
    <row r="127298" spans="26:27">
      <c r="Z127298" s="191"/>
      <c r="AA127298" s="191"/>
    </row>
    <row r="127299" spans="26:27">
      <c r="Z127299" s="191"/>
      <c r="AA127299" s="191"/>
    </row>
    <row r="127300" spans="26:27">
      <c r="Z127300" s="191"/>
      <c r="AA127300" s="191"/>
    </row>
    <row r="127301" spans="26:27">
      <c r="Z127301" s="191"/>
      <c r="AA127301" s="191"/>
    </row>
    <row r="127302" spans="26:27">
      <c r="Z127302" s="191"/>
      <c r="AA127302" s="191"/>
    </row>
    <row r="127303" spans="26:27">
      <c r="Z127303" s="191"/>
      <c r="AA127303" s="191"/>
    </row>
    <row r="127304" spans="26:27">
      <c r="Z127304" s="191"/>
      <c r="AA127304" s="191"/>
    </row>
    <row r="127305" spans="26:27">
      <c r="Z127305" s="191"/>
      <c r="AA127305" s="191"/>
    </row>
    <row r="127306" spans="26:27">
      <c r="Z127306" s="191"/>
      <c r="AA127306" s="191"/>
    </row>
    <row r="127307" spans="26:27">
      <c r="Z127307" s="191"/>
      <c r="AA127307" s="191"/>
    </row>
    <row r="127308" spans="26:27">
      <c r="Z127308" s="191"/>
      <c r="AA127308" s="191"/>
    </row>
    <row r="127309" spans="26:27">
      <c r="Z127309" s="191"/>
      <c r="AA127309" s="191"/>
    </row>
    <row r="127310" spans="26:27">
      <c r="Z127310" s="191"/>
      <c r="AA127310" s="191"/>
    </row>
    <row r="127311" spans="26:27">
      <c r="Z127311" s="191"/>
      <c r="AA127311" s="191"/>
    </row>
    <row r="127312" spans="26:27">
      <c r="Z127312" s="191"/>
      <c r="AA127312" s="191"/>
    </row>
    <row r="127313" spans="26:27">
      <c r="Z127313" s="191"/>
      <c r="AA127313" s="191"/>
    </row>
    <row r="127314" spans="26:27">
      <c r="Z127314" s="191"/>
      <c r="AA127314" s="191"/>
    </row>
    <row r="127315" spans="26:27">
      <c r="Z127315" s="191"/>
      <c r="AA127315" s="191"/>
    </row>
    <row r="127316" spans="26:27">
      <c r="Z127316" s="191"/>
      <c r="AA127316" s="191"/>
    </row>
    <row r="127317" spans="26:27">
      <c r="Z127317" s="191"/>
      <c r="AA127317" s="191"/>
    </row>
    <row r="127318" spans="26:27">
      <c r="Z127318" s="191"/>
      <c r="AA127318" s="191"/>
    </row>
    <row r="127319" spans="26:27">
      <c r="Z127319" s="191"/>
      <c r="AA127319" s="191"/>
    </row>
    <row r="127320" spans="26:27">
      <c r="Z127320" s="191"/>
      <c r="AA127320" s="191"/>
    </row>
    <row r="127321" spans="26:27">
      <c r="Z127321" s="191"/>
      <c r="AA127321" s="191"/>
    </row>
    <row r="127322" spans="26:27">
      <c r="Z127322" s="191"/>
      <c r="AA127322" s="191"/>
    </row>
    <row r="127323" spans="26:27">
      <c r="Z127323" s="191"/>
      <c r="AA127323" s="191"/>
    </row>
    <row r="127324" spans="26:27">
      <c r="Z127324" s="191"/>
      <c r="AA127324" s="191"/>
    </row>
    <row r="127325" spans="26:27">
      <c r="Z127325" s="191"/>
      <c r="AA127325" s="191"/>
    </row>
    <row r="127326" spans="26:27">
      <c r="Z127326" s="191"/>
      <c r="AA127326" s="191"/>
    </row>
    <row r="127327" spans="26:27">
      <c r="Z127327" s="191"/>
      <c r="AA127327" s="191"/>
    </row>
    <row r="127328" spans="26:27">
      <c r="Z127328" s="191"/>
      <c r="AA127328" s="191"/>
    </row>
    <row r="127329" spans="26:27">
      <c r="Z127329" s="191"/>
      <c r="AA127329" s="191"/>
    </row>
    <row r="127330" spans="26:27">
      <c r="Z127330" s="191"/>
      <c r="AA127330" s="191"/>
    </row>
    <row r="127331" spans="26:27">
      <c r="Z127331" s="191"/>
      <c r="AA127331" s="191"/>
    </row>
    <row r="127332" spans="26:27">
      <c r="Z127332" s="191"/>
      <c r="AA127332" s="191"/>
    </row>
    <row r="127333" spans="26:27">
      <c r="Z127333" s="191"/>
      <c r="AA127333" s="191"/>
    </row>
    <row r="127334" spans="26:27">
      <c r="Z127334" s="191"/>
      <c r="AA127334" s="191"/>
    </row>
    <row r="127335" spans="26:27">
      <c r="Z127335" s="191"/>
      <c r="AA127335" s="191"/>
    </row>
    <row r="127336" spans="26:27">
      <c r="Z127336" s="191"/>
      <c r="AA127336" s="191"/>
    </row>
    <row r="127337" spans="26:27">
      <c r="Z127337" s="191"/>
      <c r="AA127337" s="191"/>
    </row>
    <row r="127338" spans="26:27">
      <c r="Z127338" s="191"/>
      <c r="AA127338" s="191"/>
    </row>
    <row r="127339" spans="26:27">
      <c r="Z127339" s="191"/>
      <c r="AA127339" s="191"/>
    </row>
    <row r="127340" spans="26:27">
      <c r="Z127340" s="191"/>
      <c r="AA127340" s="191"/>
    </row>
    <row r="127341" spans="26:27">
      <c r="Z127341" s="191"/>
      <c r="AA127341" s="191"/>
    </row>
    <row r="127342" spans="26:27">
      <c r="Z127342" s="191"/>
      <c r="AA127342" s="191"/>
    </row>
    <row r="127343" spans="26:27">
      <c r="Z127343" s="191"/>
      <c r="AA127343" s="191"/>
    </row>
    <row r="127344" spans="26:27">
      <c r="Z127344" s="191"/>
      <c r="AA127344" s="191"/>
    </row>
    <row r="127345" spans="26:27">
      <c r="Z127345" s="191"/>
      <c r="AA127345" s="191"/>
    </row>
    <row r="127346" spans="26:27">
      <c r="Z127346" s="191"/>
      <c r="AA127346" s="191"/>
    </row>
    <row r="127347" spans="26:27">
      <c r="Z127347" s="191"/>
      <c r="AA127347" s="191"/>
    </row>
    <row r="127348" spans="26:27">
      <c r="Z127348" s="191"/>
      <c r="AA127348" s="191"/>
    </row>
    <row r="127349" spans="26:27">
      <c r="Z127349" s="191"/>
      <c r="AA127349" s="191"/>
    </row>
    <row r="127350" spans="26:27">
      <c r="Z127350" s="191"/>
      <c r="AA127350" s="191"/>
    </row>
    <row r="127351" spans="26:27">
      <c r="Z127351" s="191"/>
      <c r="AA127351" s="191"/>
    </row>
    <row r="127352" spans="26:27">
      <c r="Z127352" s="191"/>
      <c r="AA127352" s="191"/>
    </row>
    <row r="127353" spans="26:27">
      <c r="Z127353" s="191"/>
      <c r="AA127353" s="191"/>
    </row>
    <row r="127354" spans="26:27">
      <c r="Z127354" s="191"/>
      <c r="AA127354" s="191"/>
    </row>
    <row r="127355" spans="26:27">
      <c r="Z127355" s="191"/>
      <c r="AA127355" s="191"/>
    </row>
    <row r="127356" spans="26:27">
      <c r="Z127356" s="191"/>
      <c r="AA127356" s="191"/>
    </row>
    <row r="127357" spans="26:27">
      <c r="Z127357" s="191"/>
      <c r="AA127357" s="191"/>
    </row>
    <row r="127358" spans="26:27">
      <c r="Z127358" s="191"/>
      <c r="AA127358" s="191"/>
    </row>
    <row r="127359" spans="26:27">
      <c r="Z127359" s="191"/>
      <c r="AA127359" s="191"/>
    </row>
    <row r="127360" spans="26:27">
      <c r="Z127360" s="191"/>
      <c r="AA127360" s="191"/>
    </row>
    <row r="127361" spans="26:27">
      <c r="Z127361" s="191"/>
      <c r="AA127361" s="191"/>
    </row>
    <row r="127362" spans="26:27">
      <c r="Z127362" s="191"/>
      <c r="AA127362" s="191"/>
    </row>
    <row r="127363" spans="26:27">
      <c r="Z127363" s="191"/>
      <c r="AA127363" s="191"/>
    </row>
    <row r="127364" spans="26:27">
      <c r="Z127364" s="191"/>
      <c r="AA127364" s="191"/>
    </row>
    <row r="127365" spans="26:27">
      <c r="Z127365" s="191"/>
      <c r="AA127365" s="191"/>
    </row>
    <row r="127366" spans="26:27">
      <c r="Z127366" s="191"/>
      <c r="AA127366" s="191"/>
    </row>
    <row r="127367" spans="26:27">
      <c r="Z127367" s="191"/>
      <c r="AA127367" s="191"/>
    </row>
    <row r="127368" spans="26:27">
      <c r="Z127368" s="191"/>
      <c r="AA127368" s="191"/>
    </row>
    <row r="127369" spans="26:27">
      <c r="Z127369" s="191"/>
      <c r="AA127369" s="191"/>
    </row>
    <row r="127370" spans="26:27">
      <c r="Z127370" s="191"/>
      <c r="AA127370" s="191"/>
    </row>
    <row r="127371" spans="26:27">
      <c r="Z127371" s="191"/>
      <c r="AA127371" s="191"/>
    </row>
    <row r="127372" spans="26:27">
      <c r="Z127372" s="191"/>
      <c r="AA127372" s="191"/>
    </row>
    <row r="127373" spans="26:27">
      <c r="Z127373" s="191"/>
      <c r="AA127373" s="191"/>
    </row>
    <row r="127374" spans="26:27">
      <c r="Z127374" s="191"/>
      <c r="AA127374" s="191"/>
    </row>
    <row r="127375" spans="26:27">
      <c r="Z127375" s="191"/>
      <c r="AA127375" s="191"/>
    </row>
    <row r="127376" spans="26:27">
      <c r="Z127376" s="191"/>
      <c r="AA127376" s="191"/>
    </row>
    <row r="127377" spans="26:27">
      <c r="Z127377" s="191"/>
      <c r="AA127377" s="191"/>
    </row>
    <row r="127378" spans="26:27">
      <c r="Z127378" s="191"/>
      <c r="AA127378" s="191"/>
    </row>
    <row r="127379" spans="26:27">
      <c r="Z127379" s="191"/>
      <c r="AA127379" s="191"/>
    </row>
    <row r="127380" spans="26:27">
      <c r="Z127380" s="191"/>
      <c r="AA127380" s="191"/>
    </row>
    <row r="127381" spans="26:27">
      <c r="Z127381" s="191"/>
      <c r="AA127381" s="191"/>
    </row>
    <row r="127382" spans="26:27">
      <c r="Z127382" s="191"/>
      <c r="AA127382" s="191"/>
    </row>
    <row r="127383" spans="26:27">
      <c r="Z127383" s="191"/>
      <c r="AA127383" s="191"/>
    </row>
    <row r="127384" spans="26:27">
      <c r="Z127384" s="191"/>
      <c r="AA127384" s="191"/>
    </row>
    <row r="127385" spans="26:27">
      <c r="Z127385" s="191"/>
      <c r="AA127385" s="191"/>
    </row>
    <row r="127386" spans="26:27">
      <c r="Z127386" s="191"/>
      <c r="AA127386" s="191"/>
    </row>
    <row r="127387" spans="26:27">
      <c r="Z127387" s="191"/>
      <c r="AA127387" s="191"/>
    </row>
    <row r="127388" spans="26:27">
      <c r="Z127388" s="191"/>
      <c r="AA127388" s="191"/>
    </row>
    <row r="127389" spans="26:27">
      <c r="Z127389" s="191"/>
      <c r="AA127389" s="191"/>
    </row>
    <row r="127390" spans="26:27">
      <c r="Z127390" s="191"/>
      <c r="AA127390" s="191"/>
    </row>
    <row r="127391" spans="26:27">
      <c r="Z127391" s="191"/>
      <c r="AA127391" s="191"/>
    </row>
    <row r="127392" spans="26:27">
      <c r="Z127392" s="191"/>
      <c r="AA127392" s="191"/>
    </row>
    <row r="127393" spans="26:27">
      <c r="Z127393" s="191"/>
      <c r="AA127393" s="191"/>
    </row>
    <row r="127394" spans="26:27">
      <c r="Z127394" s="191"/>
      <c r="AA127394" s="191"/>
    </row>
    <row r="127395" spans="26:27">
      <c r="Z127395" s="191"/>
      <c r="AA127395" s="191"/>
    </row>
    <row r="127396" spans="26:27">
      <c r="Z127396" s="191"/>
      <c r="AA127396" s="191"/>
    </row>
    <row r="127397" spans="26:27">
      <c r="Z127397" s="191"/>
      <c r="AA127397" s="191"/>
    </row>
    <row r="127398" spans="26:27">
      <c r="Z127398" s="191"/>
      <c r="AA127398" s="191"/>
    </row>
    <row r="127399" spans="26:27">
      <c r="Z127399" s="191"/>
      <c r="AA127399" s="191"/>
    </row>
    <row r="127400" spans="26:27">
      <c r="Z127400" s="191"/>
      <c r="AA127400" s="191"/>
    </row>
    <row r="127401" spans="26:27">
      <c r="Z127401" s="191"/>
      <c r="AA127401" s="191"/>
    </row>
    <row r="127402" spans="26:27">
      <c r="Z127402" s="191"/>
      <c r="AA127402" s="191"/>
    </row>
    <row r="127403" spans="26:27">
      <c r="Z127403" s="191"/>
      <c r="AA127403" s="191"/>
    </row>
    <row r="127404" spans="26:27">
      <c r="Z127404" s="191"/>
      <c r="AA127404" s="191"/>
    </row>
    <row r="127405" spans="26:27">
      <c r="Z127405" s="191"/>
      <c r="AA127405" s="191"/>
    </row>
    <row r="127406" spans="26:27">
      <c r="Z127406" s="191"/>
      <c r="AA127406" s="191"/>
    </row>
    <row r="127407" spans="26:27">
      <c r="Z127407" s="191"/>
      <c r="AA127407" s="191"/>
    </row>
    <row r="127408" spans="26:27">
      <c r="Z127408" s="191"/>
      <c r="AA127408" s="191"/>
    </row>
    <row r="127409" spans="26:27">
      <c r="Z127409" s="191"/>
      <c r="AA127409" s="191"/>
    </row>
    <row r="127410" spans="26:27">
      <c r="Z127410" s="191"/>
      <c r="AA127410" s="191"/>
    </row>
    <row r="127411" spans="26:27">
      <c r="Z127411" s="191"/>
      <c r="AA127411" s="191"/>
    </row>
    <row r="127412" spans="26:27">
      <c r="Z127412" s="191"/>
      <c r="AA127412" s="191"/>
    </row>
    <row r="127413" spans="26:27">
      <c r="Z127413" s="191"/>
      <c r="AA127413" s="191"/>
    </row>
    <row r="127414" spans="26:27">
      <c r="Z127414" s="191"/>
      <c r="AA127414" s="191"/>
    </row>
    <row r="127415" spans="26:27">
      <c r="Z127415" s="191"/>
      <c r="AA127415" s="191"/>
    </row>
    <row r="127416" spans="26:27">
      <c r="Z127416" s="191"/>
      <c r="AA127416" s="191"/>
    </row>
    <row r="127417" spans="26:27">
      <c r="Z127417" s="191"/>
      <c r="AA127417" s="191"/>
    </row>
    <row r="127418" spans="26:27">
      <c r="Z127418" s="191"/>
      <c r="AA127418" s="191"/>
    </row>
    <row r="127419" spans="26:27">
      <c r="Z127419" s="191"/>
      <c r="AA127419" s="191"/>
    </row>
    <row r="127420" spans="26:27">
      <c r="Z127420" s="191"/>
      <c r="AA127420" s="191"/>
    </row>
    <row r="127421" spans="26:27">
      <c r="Z127421" s="191"/>
      <c r="AA127421" s="191"/>
    </row>
    <row r="127422" spans="26:27">
      <c r="Z127422" s="191"/>
      <c r="AA127422" s="191"/>
    </row>
    <row r="127423" spans="26:27">
      <c r="Z127423" s="191"/>
      <c r="AA127423" s="191"/>
    </row>
    <row r="127424" spans="26:27">
      <c r="Z127424" s="191"/>
      <c r="AA127424" s="191"/>
    </row>
    <row r="127425" spans="26:27">
      <c r="Z127425" s="191"/>
      <c r="AA127425" s="191"/>
    </row>
    <row r="127426" spans="26:27">
      <c r="Z127426" s="191"/>
      <c r="AA127426" s="191"/>
    </row>
    <row r="127427" spans="26:27">
      <c r="Z127427" s="191"/>
      <c r="AA127427" s="191"/>
    </row>
    <row r="127428" spans="26:27">
      <c r="Z127428" s="191"/>
      <c r="AA127428" s="191"/>
    </row>
    <row r="127429" spans="26:27">
      <c r="Z127429" s="191"/>
      <c r="AA127429" s="191"/>
    </row>
    <row r="127430" spans="26:27">
      <c r="Z127430" s="191"/>
      <c r="AA127430" s="191"/>
    </row>
    <row r="127431" spans="26:27">
      <c r="Z127431" s="191"/>
      <c r="AA127431" s="191"/>
    </row>
    <row r="127432" spans="26:27">
      <c r="Z127432" s="191"/>
      <c r="AA127432" s="191"/>
    </row>
    <row r="127433" spans="26:27">
      <c r="Z127433" s="191"/>
      <c r="AA127433" s="191"/>
    </row>
    <row r="127434" spans="26:27">
      <c r="Z127434" s="191"/>
      <c r="AA127434" s="191"/>
    </row>
    <row r="127435" spans="26:27">
      <c r="Z127435" s="191"/>
      <c r="AA127435" s="191"/>
    </row>
    <row r="127436" spans="26:27">
      <c r="Z127436" s="191"/>
      <c r="AA127436" s="191"/>
    </row>
    <row r="127437" spans="26:27">
      <c r="Z127437" s="191"/>
      <c r="AA127437" s="191"/>
    </row>
    <row r="127438" spans="26:27">
      <c r="Z127438" s="191"/>
      <c r="AA127438" s="191"/>
    </row>
    <row r="127439" spans="26:27">
      <c r="Z127439" s="191"/>
      <c r="AA127439" s="191"/>
    </row>
    <row r="127440" spans="26:27">
      <c r="Z127440" s="191"/>
      <c r="AA127440" s="191"/>
    </row>
    <row r="127441" spans="26:27">
      <c r="Z127441" s="191"/>
      <c r="AA127441" s="191"/>
    </row>
    <row r="127442" spans="26:27">
      <c r="Z127442" s="191"/>
      <c r="AA127442" s="191"/>
    </row>
    <row r="127443" spans="26:27">
      <c r="Z127443" s="191"/>
      <c r="AA127443" s="191"/>
    </row>
    <row r="127444" spans="26:27">
      <c r="Z127444" s="191"/>
      <c r="AA127444" s="191"/>
    </row>
    <row r="127445" spans="26:27">
      <c r="Z127445" s="191"/>
      <c r="AA127445" s="191"/>
    </row>
    <row r="127446" spans="26:27">
      <c r="Z127446" s="191"/>
      <c r="AA127446" s="191"/>
    </row>
    <row r="127447" spans="26:27">
      <c r="Z127447" s="191"/>
      <c r="AA127447" s="191"/>
    </row>
    <row r="127448" spans="26:27">
      <c r="Z127448" s="191"/>
      <c r="AA127448" s="191"/>
    </row>
    <row r="127449" spans="26:27">
      <c r="Z127449" s="191"/>
      <c r="AA127449" s="191"/>
    </row>
    <row r="127450" spans="26:27">
      <c r="Z127450" s="191"/>
      <c r="AA127450" s="191"/>
    </row>
    <row r="127451" spans="26:27">
      <c r="Z127451" s="191"/>
      <c r="AA127451" s="191"/>
    </row>
    <row r="127452" spans="26:27">
      <c r="Z127452" s="191"/>
      <c r="AA127452" s="191"/>
    </row>
    <row r="127453" spans="26:27">
      <c r="Z127453" s="191"/>
      <c r="AA127453" s="191"/>
    </row>
    <row r="127454" spans="26:27">
      <c r="Z127454" s="191"/>
      <c r="AA127454" s="191"/>
    </row>
    <row r="127455" spans="26:27">
      <c r="Z127455" s="191"/>
      <c r="AA127455" s="191"/>
    </row>
    <row r="127456" spans="26:27">
      <c r="Z127456" s="191"/>
      <c r="AA127456" s="191"/>
    </row>
    <row r="127457" spans="26:27">
      <c r="Z127457" s="191"/>
      <c r="AA127457" s="191"/>
    </row>
    <row r="127458" spans="26:27">
      <c r="Z127458" s="191"/>
      <c r="AA127458" s="191"/>
    </row>
    <row r="127459" spans="26:27">
      <c r="Z127459" s="191"/>
      <c r="AA127459" s="191"/>
    </row>
    <row r="127460" spans="26:27">
      <c r="Z127460" s="191"/>
      <c r="AA127460" s="191"/>
    </row>
    <row r="127461" spans="26:27">
      <c r="Z127461" s="191"/>
      <c r="AA127461" s="191"/>
    </row>
    <row r="127462" spans="26:27">
      <c r="Z127462" s="191"/>
      <c r="AA127462" s="191"/>
    </row>
    <row r="127463" spans="26:27">
      <c r="Z127463" s="191"/>
      <c r="AA127463" s="191"/>
    </row>
    <row r="127464" spans="26:27">
      <c r="Z127464" s="191"/>
      <c r="AA127464" s="191"/>
    </row>
    <row r="127465" spans="26:27">
      <c r="Z127465" s="191"/>
      <c r="AA127465" s="191"/>
    </row>
    <row r="127466" spans="26:27">
      <c r="Z127466" s="191"/>
      <c r="AA127466" s="191"/>
    </row>
    <row r="127467" spans="26:27">
      <c r="Z127467" s="191"/>
      <c r="AA127467" s="191"/>
    </row>
    <row r="127468" spans="26:27">
      <c r="Z127468" s="191"/>
      <c r="AA127468" s="191"/>
    </row>
    <row r="127469" spans="26:27">
      <c r="Z127469" s="191"/>
      <c r="AA127469" s="191"/>
    </row>
    <row r="127470" spans="26:27">
      <c r="Z127470" s="191"/>
      <c r="AA127470" s="191"/>
    </row>
    <row r="127471" spans="26:27">
      <c r="Z127471" s="191"/>
      <c r="AA127471" s="191"/>
    </row>
    <row r="127472" spans="26:27">
      <c r="Z127472" s="191"/>
      <c r="AA127472" s="191"/>
    </row>
    <row r="127473" spans="26:27">
      <c r="Z127473" s="191"/>
      <c r="AA127473" s="191"/>
    </row>
    <row r="127474" spans="26:27">
      <c r="Z127474" s="191"/>
      <c r="AA127474" s="191"/>
    </row>
    <row r="127475" spans="26:27">
      <c r="Z127475" s="191"/>
      <c r="AA127475" s="191"/>
    </row>
    <row r="127476" spans="26:27">
      <c r="Z127476" s="191"/>
      <c r="AA127476" s="191"/>
    </row>
    <row r="127477" spans="26:27">
      <c r="Z127477" s="191"/>
      <c r="AA127477" s="191"/>
    </row>
    <row r="127478" spans="26:27">
      <c r="Z127478" s="191"/>
      <c r="AA127478" s="191"/>
    </row>
    <row r="127479" spans="26:27">
      <c r="Z127479" s="191"/>
      <c r="AA127479" s="191"/>
    </row>
    <row r="127480" spans="26:27">
      <c r="Z127480" s="191"/>
      <c r="AA127480" s="191"/>
    </row>
    <row r="127481" spans="26:27">
      <c r="Z127481" s="191"/>
      <c r="AA127481" s="191"/>
    </row>
    <row r="127482" spans="26:27">
      <c r="Z127482" s="191"/>
      <c r="AA127482" s="191"/>
    </row>
    <row r="127483" spans="26:27">
      <c r="Z127483" s="191"/>
      <c r="AA127483" s="191"/>
    </row>
    <row r="127484" spans="26:27">
      <c r="Z127484" s="191"/>
      <c r="AA127484" s="191"/>
    </row>
    <row r="127485" spans="26:27">
      <c r="Z127485" s="191"/>
      <c r="AA127485" s="191"/>
    </row>
    <row r="127486" spans="26:27">
      <c r="Z127486" s="191"/>
      <c r="AA127486" s="191"/>
    </row>
    <row r="127487" spans="26:27">
      <c r="Z127487" s="191"/>
      <c r="AA127487" s="191"/>
    </row>
    <row r="127488" spans="26:27">
      <c r="Z127488" s="191"/>
      <c r="AA127488" s="191"/>
    </row>
    <row r="127489" spans="26:27">
      <c r="Z127489" s="191"/>
      <c r="AA127489" s="191"/>
    </row>
    <row r="127490" spans="26:27">
      <c r="Z127490" s="191"/>
      <c r="AA127490" s="191"/>
    </row>
    <row r="127491" spans="26:27">
      <c r="Z127491" s="191"/>
      <c r="AA127491" s="191"/>
    </row>
    <row r="127492" spans="26:27">
      <c r="Z127492" s="191"/>
      <c r="AA127492" s="191"/>
    </row>
    <row r="127493" spans="26:27">
      <c r="Z127493" s="191"/>
      <c r="AA127493" s="191"/>
    </row>
    <row r="127494" spans="26:27">
      <c r="Z127494" s="191"/>
      <c r="AA127494" s="191"/>
    </row>
    <row r="127495" spans="26:27">
      <c r="Z127495" s="191"/>
      <c r="AA127495" s="191"/>
    </row>
    <row r="127496" spans="26:27">
      <c r="Z127496" s="191"/>
      <c r="AA127496" s="191"/>
    </row>
    <row r="127497" spans="26:27">
      <c r="Z127497" s="191"/>
      <c r="AA127497" s="191"/>
    </row>
    <row r="127498" spans="26:27">
      <c r="Z127498" s="191"/>
      <c r="AA127498" s="191"/>
    </row>
    <row r="127499" spans="26:27">
      <c r="Z127499" s="191"/>
      <c r="AA127499" s="191"/>
    </row>
    <row r="127500" spans="26:27">
      <c r="Z127500" s="191"/>
      <c r="AA127500" s="191"/>
    </row>
    <row r="127501" spans="26:27">
      <c r="Z127501" s="191"/>
      <c r="AA127501" s="191"/>
    </row>
    <row r="127502" spans="26:27">
      <c r="Z127502" s="191"/>
      <c r="AA127502" s="191"/>
    </row>
    <row r="127503" spans="26:27">
      <c r="Z127503" s="191"/>
      <c r="AA127503" s="191"/>
    </row>
    <row r="127504" spans="26:27">
      <c r="Z127504" s="191"/>
      <c r="AA127504" s="191"/>
    </row>
    <row r="127505" spans="26:27">
      <c r="Z127505" s="191"/>
      <c r="AA127505" s="191"/>
    </row>
    <row r="127506" spans="26:27">
      <c r="Z127506" s="191"/>
      <c r="AA127506" s="191"/>
    </row>
    <row r="127507" spans="26:27">
      <c r="Z127507" s="191"/>
      <c r="AA127507" s="191"/>
    </row>
    <row r="127508" spans="26:27">
      <c r="Z127508" s="191"/>
      <c r="AA127508" s="191"/>
    </row>
    <row r="127509" spans="26:27">
      <c r="Z127509" s="191"/>
      <c r="AA127509" s="191"/>
    </row>
    <row r="127510" spans="26:27">
      <c r="Z127510" s="191"/>
      <c r="AA127510" s="191"/>
    </row>
    <row r="127511" spans="26:27">
      <c r="Z127511" s="191"/>
      <c r="AA127511" s="191"/>
    </row>
    <row r="127512" spans="26:27">
      <c r="Z127512" s="191"/>
      <c r="AA127512" s="191"/>
    </row>
    <row r="127513" spans="26:27">
      <c r="Z127513" s="191"/>
      <c r="AA127513" s="191"/>
    </row>
    <row r="127514" spans="26:27">
      <c r="Z127514" s="191"/>
      <c r="AA127514" s="191"/>
    </row>
    <row r="127515" spans="26:27">
      <c r="Z127515" s="191"/>
      <c r="AA127515" s="191"/>
    </row>
    <row r="127516" spans="26:27">
      <c r="Z127516" s="191"/>
      <c r="AA127516" s="191"/>
    </row>
    <row r="127517" spans="26:27">
      <c r="Z127517" s="191"/>
      <c r="AA127517" s="191"/>
    </row>
    <row r="127518" spans="26:27">
      <c r="Z127518" s="191"/>
      <c r="AA127518" s="191"/>
    </row>
    <row r="127519" spans="26:27">
      <c r="Z127519" s="191"/>
      <c r="AA127519" s="191"/>
    </row>
    <row r="127520" spans="26:27">
      <c r="Z127520" s="191"/>
      <c r="AA127520" s="191"/>
    </row>
    <row r="127521" spans="26:27">
      <c r="Z127521" s="191"/>
      <c r="AA127521" s="191"/>
    </row>
    <row r="127522" spans="26:27">
      <c r="Z127522" s="191"/>
      <c r="AA127522" s="191"/>
    </row>
    <row r="127523" spans="26:27">
      <c r="Z127523" s="191"/>
      <c r="AA127523" s="191"/>
    </row>
    <row r="127524" spans="26:27">
      <c r="Z127524" s="191"/>
      <c r="AA127524" s="191"/>
    </row>
    <row r="127525" spans="26:27">
      <c r="Z127525" s="191"/>
      <c r="AA127525" s="191"/>
    </row>
    <row r="127526" spans="26:27">
      <c r="Z127526" s="191"/>
      <c r="AA127526" s="191"/>
    </row>
    <row r="127527" spans="26:27">
      <c r="Z127527" s="191"/>
      <c r="AA127527" s="191"/>
    </row>
    <row r="127528" spans="26:27">
      <c r="Z127528" s="191"/>
      <c r="AA127528" s="191"/>
    </row>
    <row r="127529" spans="26:27">
      <c r="Z127529" s="191"/>
      <c r="AA127529" s="191"/>
    </row>
    <row r="127530" spans="26:27">
      <c r="Z127530" s="191"/>
      <c r="AA127530" s="191"/>
    </row>
    <row r="127531" spans="26:27">
      <c r="Z127531" s="191"/>
      <c r="AA127531" s="191"/>
    </row>
    <row r="127532" spans="26:27">
      <c r="Z127532" s="191"/>
      <c r="AA127532" s="191"/>
    </row>
    <row r="127533" spans="26:27">
      <c r="Z127533" s="191"/>
      <c r="AA127533" s="191"/>
    </row>
    <row r="127534" spans="26:27">
      <c r="Z127534" s="191"/>
      <c r="AA127534" s="191"/>
    </row>
    <row r="127535" spans="26:27">
      <c r="Z127535" s="191"/>
      <c r="AA127535" s="191"/>
    </row>
    <row r="127536" spans="26:27">
      <c r="Z127536" s="191"/>
      <c r="AA127536" s="191"/>
    </row>
    <row r="127537" spans="26:27">
      <c r="Z127537" s="191"/>
      <c r="AA127537" s="191"/>
    </row>
    <row r="127538" spans="26:27">
      <c r="Z127538" s="191"/>
      <c r="AA127538" s="191"/>
    </row>
    <row r="127539" spans="26:27">
      <c r="Z127539" s="191"/>
      <c r="AA127539" s="191"/>
    </row>
    <row r="127540" spans="26:27">
      <c r="Z127540" s="191"/>
      <c r="AA127540" s="191"/>
    </row>
    <row r="127541" spans="26:27">
      <c r="Z127541" s="191"/>
      <c r="AA127541" s="191"/>
    </row>
    <row r="127542" spans="26:27">
      <c r="Z127542" s="191"/>
      <c r="AA127542" s="191"/>
    </row>
    <row r="127543" spans="26:27">
      <c r="Z127543" s="191"/>
      <c r="AA127543" s="191"/>
    </row>
    <row r="127544" spans="26:27">
      <c r="Z127544" s="191"/>
      <c r="AA127544" s="191"/>
    </row>
    <row r="127545" spans="26:27">
      <c r="Z127545" s="191"/>
      <c r="AA127545" s="191"/>
    </row>
    <row r="127546" spans="26:27">
      <c r="Z127546" s="191"/>
      <c r="AA127546" s="191"/>
    </row>
    <row r="127547" spans="26:27">
      <c r="Z127547" s="191"/>
      <c r="AA127547" s="191"/>
    </row>
    <row r="127548" spans="26:27">
      <c r="Z127548" s="191"/>
      <c r="AA127548" s="191"/>
    </row>
    <row r="127549" spans="26:27">
      <c r="Z127549" s="191"/>
      <c r="AA127549" s="191"/>
    </row>
    <row r="127550" spans="26:27">
      <c r="Z127550" s="191"/>
      <c r="AA127550" s="191"/>
    </row>
    <row r="127551" spans="26:27">
      <c r="Z127551" s="191"/>
      <c r="AA127551" s="191"/>
    </row>
    <row r="127552" spans="26:27">
      <c r="Z127552" s="191"/>
      <c r="AA127552" s="191"/>
    </row>
    <row r="127553" spans="26:27">
      <c r="Z127553" s="191"/>
      <c r="AA127553" s="191"/>
    </row>
    <row r="127554" spans="26:27">
      <c r="Z127554" s="191"/>
      <c r="AA127554" s="191"/>
    </row>
    <row r="127555" spans="26:27">
      <c r="Z127555" s="191"/>
      <c r="AA127555" s="191"/>
    </row>
    <row r="127556" spans="26:27">
      <c r="Z127556" s="191"/>
      <c r="AA127556" s="191"/>
    </row>
    <row r="127557" spans="26:27">
      <c r="Z127557" s="191"/>
      <c r="AA127557" s="191"/>
    </row>
    <row r="127558" spans="26:27">
      <c r="Z127558" s="191"/>
      <c r="AA127558" s="191"/>
    </row>
    <row r="127559" spans="26:27">
      <c r="Z127559" s="191"/>
      <c r="AA127559" s="191"/>
    </row>
    <row r="127560" spans="26:27">
      <c r="Z127560" s="191"/>
      <c r="AA127560" s="191"/>
    </row>
    <row r="127561" spans="26:27">
      <c r="Z127561" s="191"/>
      <c r="AA127561" s="191"/>
    </row>
    <row r="127562" spans="26:27">
      <c r="Z127562" s="191"/>
      <c r="AA127562" s="191"/>
    </row>
    <row r="127563" spans="26:27">
      <c r="Z127563" s="191"/>
      <c r="AA127563" s="191"/>
    </row>
    <row r="127564" spans="26:27">
      <c r="Z127564" s="191"/>
      <c r="AA127564" s="191"/>
    </row>
    <row r="127565" spans="26:27">
      <c r="Z127565" s="191"/>
      <c r="AA127565" s="191"/>
    </row>
    <row r="127566" spans="26:27">
      <c r="Z127566" s="191"/>
      <c r="AA127566" s="191"/>
    </row>
    <row r="127567" spans="26:27">
      <c r="Z127567" s="191"/>
      <c r="AA127567" s="191"/>
    </row>
    <row r="127568" spans="26:27">
      <c r="Z127568" s="191"/>
      <c r="AA127568" s="191"/>
    </row>
    <row r="127569" spans="26:27">
      <c r="Z127569" s="191"/>
      <c r="AA127569" s="191"/>
    </row>
    <row r="127570" spans="26:27">
      <c r="Z127570" s="191"/>
      <c r="AA127570" s="191"/>
    </row>
    <row r="127571" spans="26:27">
      <c r="Z127571" s="191"/>
      <c r="AA127571" s="191"/>
    </row>
    <row r="127572" spans="26:27">
      <c r="Z127572" s="191"/>
      <c r="AA127572" s="191"/>
    </row>
    <row r="127573" spans="26:27">
      <c r="Z127573" s="191"/>
      <c r="AA127573" s="191"/>
    </row>
    <row r="127574" spans="26:27">
      <c r="Z127574" s="191"/>
      <c r="AA127574" s="191"/>
    </row>
    <row r="127575" spans="26:27">
      <c r="Z127575" s="191"/>
      <c r="AA127575" s="191"/>
    </row>
    <row r="127576" spans="26:27">
      <c r="Z127576" s="191"/>
      <c r="AA127576" s="191"/>
    </row>
    <row r="127577" spans="26:27">
      <c r="Z127577" s="191"/>
      <c r="AA127577" s="191"/>
    </row>
    <row r="127578" spans="26:27">
      <c r="Z127578" s="191"/>
      <c r="AA127578" s="191"/>
    </row>
    <row r="127579" spans="26:27">
      <c r="Z127579" s="191"/>
      <c r="AA127579" s="191"/>
    </row>
    <row r="127580" spans="26:27">
      <c r="Z127580" s="191"/>
      <c r="AA127580" s="191"/>
    </row>
    <row r="127581" spans="26:27">
      <c r="Z127581" s="191"/>
      <c r="AA127581" s="191"/>
    </row>
    <row r="127582" spans="26:27">
      <c r="Z127582" s="191"/>
      <c r="AA127582" s="191"/>
    </row>
    <row r="127583" spans="26:27">
      <c r="Z127583" s="191"/>
      <c r="AA127583" s="191"/>
    </row>
    <row r="127584" spans="26:27">
      <c r="Z127584" s="191"/>
      <c r="AA127584" s="191"/>
    </row>
    <row r="127585" spans="26:27">
      <c r="Z127585" s="191"/>
      <c r="AA127585" s="191"/>
    </row>
    <row r="127586" spans="26:27">
      <c r="Z127586" s="191"/>
      <c r="AA127586" s="191"/>
    </row>
    <row r="127587" spans="26:27">
      <c r="Z127587" s="191"/>
      <c r="AA127587" s="191"/>
    </row>
    <row r="127588" spans="26:27">
      <c r="Z127588" s="191"/>
      <c r="AA127588" s="191"/>
    </row>
    <row r="127589" spans="26:27">
      <c r="Z127589" s="191"/>
      <c r="AA127589" s="191"/>
    </row>
    <row r="127590" spans="26:27">
      <c r="Z127590" s="191"/>
      <c r="AA127590" s="191"/>
    </row>
    <row r="127591" spans="26:27">
      <c r="Z127591" s="191"/>
      <c r="AA127591" s="191"/>
    </row>
    <row r="127592" spans="26:27">
      <c r="Z127592" s="191"/>
      <c r="AA127592" s="191"/>
    </row>
    <row r="127593" spans="26:27">
      <c r="Z127593" s="191"/>
      <c r="AA127593" s="191"/>
    </row>
    <row r="127594" spans="26:27">
      <c r="Z127594" s="191"/>
      <c r="AA127594" s="191"/>
    </row>
    <row r="127595" spans="26:27">
      <c r="Z127595" s="191"/>
      <c r="AA127595" s="191"/>
    </row>
    <row r="127596" spans="26:27">
      <c r="Z127596" s="191"/>
      <c r="AA127596" s="191"/>
    </row>
    <row r="127597" spans="26:27">
      <c r="Z127597" s="191"/>
      <c r="AA127597" s="191"/>
    </row>
    <row r="127598" spans="26:27">
      <c r="Z127598" s="191"/>
      <c r="AA127598" s="191"/>
    </row>
    <row r="127599" spans="26:27">
      <c r="Z127599" s="191"/>
      <c r="AA127599" s="191"/>
    </row>
    <row r="127600" spans="26:27">
      <c r="Z127600" s="191"/>
      <c r="AA127600" s="191"/>
    </row>
    <row r="127601" spans="26:27">
      <c r="Z127601" s="191"/>
      <c r="AA127601" s="191"/>
    </row>
    <row r="127602" spans="26:27">
      <c r="Z127602" s="191"/>
      <c r="AA127602" s="191"/>
    </row>
    <row r="127603" spans="26:27">
      <c r="Z127603" s="191"/>
      <c r="AA127603" s="191"/>
    </row>
    <row r="127604" spans="26:27">
      <c r="Z127604" s="191"/>
      <c r="AA127604" s="191"/>
    </row>
    <row r="127605" spans="26:27">
      <c r="Z127605" s="191"/>
      <c r="AA127605" s="191"/>
    </row>
    <row r="127606" spans="26:27">
      <c r="Z127606" s="191"/>
      <c r="AA127606" s="191"/>
    </row>
    <row r="127607" spans="26:27">
      <c r="Z127607" s="191"/>
      <c r="AA127607" s="191"/>
    </row>
    <row r="127608" spans="26:27">
      <c r="Z127608" s="191"/>
      <c r="AA127608" s="191"/>
    </row>
    <row r="127609" spans="26:27">
      <c r="Z127609" s="191"/>
      <c r="AA127609" s="191"/>
    </row>
    <row r="127610" spans="26:27">
      <c r="Z127610" s="191"/>
      <c r="AA127610" s="191"/>
    </row>
    <row r="127611" spans="26:27">
      <c r="Z127611" s="191"/>
      <c r="AA127611" s="191"/>
    </row>
    <row r="127612" spans="26:27">
      <c r="Z127612" s="191"/>
      <c r="AA127612" s="191"/>
    </row>
    <row r="127613" spans="26:27">
      <c r="Z127613" s="191"/>
      <c r="AA127613" s="191"/>
    </row>
    <row r="127614" spans="26:27">
      <c r="Z127614" s="191"/>
      <c r="AA127614" s="191"/>
    </row>
    <row r="127615" spans="26:27">
      <c r="Z127615" s="191"/>
      <c r="AA127615" s="191"/>
    </row>
    <row r="127616" spans="26:27">
      <c r="Z127616" s="191"/>
      <c r="AA127616" s="191"/>
    </row>
    <row r="127617" spans="26:27">
      <c r="Z127617" s="191"/>
      <c r="AA127617" s="191"/>
    </row>
    <row r="127618" spans="26:27">
      <c r="Z127618" s="191"/>
      <c r="AA127618" s="191"/>
    </row>
    <row r="127619" spans="26:27">
      <c r="Z127619" s="191"/>
      <c r="AA127619" s="191"/>
    </row>
    <row r="127620" spans="26:27">
      <c r="Z127620" s="191"/>
      <c r="AA127620" s="191"/>
    </row>
    <row r="127621" spans="26:27">
      <c r="Z127621" s="191"/>
      <c r="AA127621" s="191"/>
    </row>
    <row r="127622" spans="26:27">
      <c r="Z127622" s="191"/>
      <c r="AA127622" s="191"/>
    </row>
    <row r="127623" spans="26:27">
      <c r="Z127623" s="191"/>
      <c r="AA127623" s="191"/>
    </row>
    <row r="127624" spans="26:27">
      <c r="Z127624" s="191"/>
      <c r="AA127624" s="191"/>
    </row>
    <row r="127625" spans="26:27">
      <c r="Z127625" s="191"/>
      <c r="AA127625" s="191"/>
    </row>
    <row r="127626" spans="26:27">
      <c r="Z127626" s="191"/>
      <c r="AA127626" s="191"/>
    </row>
    <row r="127627" spans="26:27">
      <c r="Z127627" s="191"/>
      <c r="AA127627" s="191"/>
    </row>
    <row r="127628" spans="26:27">
      <c r="Z127628" s="191"/>
      <c r="AA127628" s="191"/>
    </row>
    <row r="127629" spans="26:27">
      <c r="Z127629" s="191"/>
      <c r="AA127629" s="191"/>
    </row>
    <row r="127630" spans="26:27">
      <c r="Z127630" s="191"/>
      <c r="AA127630" s="191"/>
    </row>
    <row r="127631" spans="26:27">
      <c r="Z127631" s="191"/>
      <c r="AA127631" s="191"/>
    </row>
    <row r="127632" spans="26:27">
      <c r="Z127632" s="191"/>
      <c r="AA127632" s="191"/>
    </row>
    <row r="127633" spans="26:27">
      <c r="Z127633" s="191"/>
      <c r="AA127633" s="191"/>
    </row>
    <row r="127634" spans="26:27">
      <c r="Z127634" s="191"/>
      <c r="AA127634" s="191"/>
    </row>
    <row r="127635" spans="26:27">
      <c r="Z127635" s="191"/>
      <c r="AA127635" s="191"/>
    </row>
    <row r="127636" spans="26:27">
      <c r="Z127636" s="191"/>
      <c r="AA127636" s="191"/>
    </row>
    <row r="127637" spans="26:27">
      <c r="Z127637" s="191"/>
      <c r="AA127637" s="191"/>
    </row>
    <row r="127638" spans="26:27">
      <c r="Z127638" s="191"/>
      <c r="AA127638" s="191"/>
    </row>
    <row r="127639" spans="26:27">
      <c r="Z127639" s="191"/>
      <c r="AA127639" s="191"/>
    </row>
    <row r="127640" spans="26:27">
      <c r="Z127640" s="191"/>
      <c r="AA127640" s="191"/>
    </row>
    <row r="127641" spans="26:27">
      <c r="Z127641" s="191"/>
      <c r="AA127641" s="191"/>
    </row>
    <row r="127642" spans="26:27">
      <c r="Z127642" s="191"/>
      <c r="AA127642" s="191"/>
    </row>
    <row r="127643" spans="26:27">
      <c r="Z127643" s="191"/>
      <c r="AA127643" s="191"/>
    </row>
    <row r="127644" spans="26:27">
      <c r="Z127644" s="191"/>
      <c r="AA127644" s="191"/>
    </row>
    <row r="127645" spans="26:27">
      <c r="Z127645" s="191"/>
      <c r="AA127645" s="191"/>
    </row>
    <row r="127646" spans="26:27">
      <c r="Z127646" s="191"/>
      <c r="AA127646" s="191"/>
    </row>
    <row r="127647" spans="26:27">
      <c r="Z127647" s="191"/>
      <c r="AA127647" s="191"/>
    </row>
    <row r="127648" spans="26:27">
      <c r="Z127648" s="191"/>
      <c r="AA127648" s="191"/>
    </row>
    <row r="127649" spans="26:27">
      <c r="Z127649" s="191"/>
      <c r="AA127649" s="191"/>
    </row>
    <row r="127650" spans="26:27">
      <c r="Z127650" s="191"/>
      <c r="AA127650" s="191"/>
    </row>
    <row r="127651" spans="26:27">
      <c r="Z127651" s="191"/>
      <c r="AA127651" s="191"/>
    </row>
    <row r="127652" spans="26:27">
      <c r="Z127652" s="191"/>
      <c r="AA127652" s="191"/>
    </row>
    <row r="127653" spans="26:27">
      <c r="Z127653" s="191"/>
      <c r="AA127653" s="191"/>
    </row>
    <row r="127654" spans="26:27">
      <c r="Z127654" s="191"/>
      <c r="AA127654" s="191"/>
    </row>
    <row r="127655" spans="26:27">
      <c r="Z127655" s="191"/>
      <c r="AA127655" s="191"/>
    </row>
    <row r="127656" spans="26:27">
      <c r="Z127656" s="191"/>
      <c r="AA127656" s="191"/>
    </row>
    <row r="127657" spans="26:27">
      <c r="Z127657" s="191"/>
      <c r="AA127657" s="191"/>
    </row>
    <row r="127658" spans="26:27">
      <c r="Z127658" s="191"/>
      <c r="AA127658" s="191"/>
    </row>
    <row r="127659" spans="26:27">
      <c r="Z127659" s="191"/>
      <c r="AA127659" s="191"/>
    </row>
    <row r="127660" spans="26:27">
      <c r="Z127660" s="191"/>
      <c r="AA127660" s="191"/>
    </row>
    <row r="127661" spans="26:27">
      <c r="Z127661" s="191"/>
      <c r="AA127661" s="191"/>
    </row>
    <row r="127662" spans="26:27">
      <c r="Z127662" s="191"/>
      <c r="AA127662" s="191"/>
    </row>
    <row r="127663" spans="26:27">
      <c r="Z127663" s="191"/>
      <c r="AA127663" s="191"/>
    </row>
    <row r="127664" spans="26:27">
      <c r="Z127664" s="191"/>
      <c r="AA127664" s="191"/>
    </row>
    <row r="127665" spans="26:27">
      <c r="Z127665" s="191"/>
      <c r="AA127665" s="191"/>
    </row>
    <row r="127666" spans="26:27">
      <c r="Z127666" s="191"/>
      <c r="AA127666" s="191"/>
    </row>
    <row r="127667" spans="26:27">
      <c r="Z127667" s="191"/>
      <c r="AA127667" s="191"/>
    </row>
    <row r="127668" spans="26:27">
      <c r="Z127668" s="191"/>
      <c r="AA127668" s="191"/>
    </row>
    <row r="127669" spans="26:27">
      <c r="Z127669" s="191"/>
      <c r="AA127669" s="191"/>
    </row>
    <row r="127670" spans="26:27">
      <c r="Z127670" s="191"/>
      <c r="AA127670" s="191"/>
    </row>
    <row r="127671" spans="26:27">
      <c r="Z127671" s="191"/>
      <c r="AA127671" s="191"/>
    </row>
    <row r="127672" spans="26:27">
      <c r="Z127672" s="191"/>
      <c r="AA127672" s="191"/>
    </row>
    <row r="127673" spans="26:27">
      <c r="Z127673" s="191"/>
      <c r="AA127673" s="191"/>
    </row>
    <row r="127674" spans="26:27">
      <c r="Z127674" s="191"/>
      <c r="AA127674" s="191"/>
    </row>
    <row r="127675" spans="26:27">
      <c r="Z127675" s="191"/>
      <c r="AA127675" s="191"/>
    </row>
    <row r="127676" spans="26:27">
      <c r="Z127676" s="191"/>
      <c r="AA127676" s="191"/>
    </row>
    <row r="127677" spans="26:27">
      <c r="Z127677" s="191"/>
      <c r="AA127677" s="191"/>
    </row>
    <row r="127678" spans="26:27">
      <c r="Z127678" s="191"/>
      <c r="AA127678" s="191"/>
    </row>
    <row r="127679" spans="26:27">
      <c r="Z127679" s="191"/>
      <c r="AA127679" s="191"/>
    </row>
    <row r="127680" spans="26:27">
      <c r="Z127680" s="191"/>
      <c r="AA127680" s="191"/>
    </row>
    <row r="127681" spans="26:27">
      <c r="Z127681" s="191"/>
      <c r="AA127681" s="191"/>
    </row>
    <row r="127682" spans="26:27">
      <c r="Z127682" s="191"/>
      <c r="AA127682" s="191"/>
    </row>
    <row r="127683" spans="26:27">
      <c r="Z127683" s="191"/>
      <c r="AA127683" s="191"/>
    </row>
    <row r="127684" spans="26:27">
      <c r="Z127684" s="191"/>
      <c r="AA127684" s="191"/>
    </row>
    <row r="127685" spans="26:27">
      <c r="Z127685" s="191"/>
      <c r="AA127685" s="191"/>
    </row>
    <row r="127686" spans="26:27">
      <c r="Z127686" s="191"/>
      <c r="AA127686" s="191"/>
    </row>
    <row r="127687" spans="26:27">
      <c r="Z127687" s="191"/>
      <c r="AA127687" s="191"/>
    </row>
    <row r="127688" spans="26:27">
      <c r="Z127688" s="191"/>
      <c r="AA127688" s="191"/>
    </row>
    <row r="127689" spans="26:27">
      <c r="Z127689" s="191"/>
      <c r="AA127689" s="191"/>
    </row>
    <row r="127690" spans="26:27">
      <c r="Z127690" s="191"/>
      <c r="AA127690" s="191"/>
    </row>
    <row r="127691" spans="26:27">
      <c r="Z127691" s="191"/>
      <c r="AA127691" s="191"/>
    </row>
    <row r="127692" spans="26:27">
      <c r="Z127692" s="191"/>
      <c r="AA127692" s="191"/>
    </row>
    <row r="127693" spans="26:27">
      <c r="Z127693" s="191"/>
      <c r="AA127693" s="191"/>
    </row>
    <row r="127694" spans="26:27">
      <c r="Z127694" s="191"/>
      <c r="AA127694" s="191"/>
    </row>
    <row r="127695" spans="26:27">
      <c r="Z127695" s="191"/>
      <c r="AA127695" s="191"/>
    </row>
    <row r="127696" spans="26:27">
      <c r="Z127696" s="191"/>
      <c r="AA127696" s="191"/>
    </row>
    <row r="127697" spans="26:27">
      <c r="Z127697" s="191"/>
      <c r="AA127697" s="191"/>
    </row>
    <row r="127698" spans="26:27">
      <c r="Z127698" s="191"/>
      <c r="AA127698" s="191"/>
    </row>
    <row r="127699" spans="26:27">
      <c r="Z127699" s="191"/>
      <c r="AA127699" s="191"/>
    </row>
    <row r="127700" spans="26:27">
      <c r="Z127700" s="191"/>
      <c r="AA127700" s="191"/>
    </row>
    <row r="127701" spans="26:27">
      <c r="Z127701" s="191"/>
      <c r="AA127701" s="191"/>
    </row>
    <row r="127702" spans="26:27">
      <c r="Z127702" s="191"/>
      <c r="AA127702" s="191"/>
    </row>
    <row r="127703" spans="26:27">
      <c r="Z127703" s="191"/>
      <c r="AA127703" s="191"/>
    </row>
    <row r="127704" spans="26:27">
      <c r="Z127704" s="191"/>
      <c r="AA127704" s="191"/>
    </row>
    <row r="127705" spans="26:27">
      <c r="Z127705" s="191"/>
      <c r="AA127705" s="191"/>
    </row>
    <row r="127706" spans="26:27">
      <c r="Z127706" s="191"/>
      <c r="AA127706" s="191"/>
    </row>
    <row r="127707" spans="26:27">
      <c r="Z127707" s="191"/>
      <c r="AA127707" s="191"/>
    </row>
    <row r="127708" spans="26:27">
      <c r="Z127708" s="191"/>
      <c r="AA127708" s="191"/>
    </row>
    <row r="127709" spans="26:27">
      <c r="Z127709" s="191"/>
      <c r="AA127709" s="191"/>
    </row>
    <row r="127710" spans="26:27">
      <c r="Z127710" s="191"/>
      <c r="AA127710" s="191"/>
    </row>
    <row r="127711" spans="26:27">
      <c r="Z127711" s="191"/>
      <c r="AA127711" s="191"/>
    </row>
    <row r="127712" spans="26:27">
      <c r="Z127712" s="191"/>
      <c r="AA127712" s="191"/>
    </row>
    <row r="127713" spans="26:27">
      <c r="Z127713" s="191"/>
      <c r="AA127713" s="191"/>
    </row>
    <row r="127714" spans="26:27">
      <c r="Z127714" s="191"/>
      <c r="AA127714" s="191"/>
    </row>
    <row r="127715" spans="26:27">
      <c r="Z127715" s="191"/>
      <c r="AA127715" s="191"/>
    </row>
    <row r="127716" spans="26:27">
      <c r="Z127716" s="191"/>
      <c r="AA127716" s="191"/>
    </row>
    <row r="127717" spans="26:27">
      <c r="Z127717" s="191"/>
      <c r="AA127717" s="191"/>
    </row>
    <row r="127718" spans="26:27">
      <c r="Z127718" s="191"/>
      <c r="AA127718" s="191"/>
    </row>
    <row r="127719" spans="26:27">
      <c r="Z127719" s="191"/>
      <c r="AA127719" s="191"/>
    </row>
    <row r="127720" spans="26:27">
      <c r="Z127720" s="191"/>
      <c r="AA127720" s="191"/>
    </row>
    <row r="127721" spans="26:27">
      <c r="Z127721" s="191"/>
      <c r="AA127721" s="191"/>
    </row>
    <row r="127722" spans="26:27">
      <c r="Z127722" s="191"/>
      <c r="AA127722" s="191"/>
    </row>
    <row r="127723" spans="26:27">
      <c r="Z127723" s="191"/>
      <c r="AA127723" s="191"/>
    </row>
    <row r="127724" spans="26:27">
      <c r="Z127724" s="191"/>
      <c r="AA127724" s="191"/>
    </row>
    <row r="127725" spans="26:27">
      <c r="Z127725" s="191"/>
      <c r="AA127725" s="191"/>
    </row>
    <row r="127726" spans="26:27">
      <c r="Z127726" s="191"/>
      <c r="AA127726" s="191"/>
    </row>
    <row r="127727" spans="26:27">
      <c r="Z127727" s="191"/>
      <c r="AA127727" s="191"/>
    </row>
    <row r="127728" spans="26:27">
      <c r="Z127728" s="191"/>
      <c r="AA127728" s="191"/>
    </row>
    <row r="127729" spans="26:27">
      <c r="Z127729" s="191"/>
      <c r="AA127729" s="191"/>
    </row>
    <row r="127730" spans="26:27">
      <c r="Z127730" s="191"/>
      <c r="AA127730" s="191"/>
    </row>
    <row r="127731" spans="26:27">
      <c r="Z127731" s="191"/>
      <c r="AA127731" s="191"/>
    </row>
    <row r="127732" spans="26:27">
      <c r="Z127732" s="191"/>
      <c r="AA127732" s="191"/>
    </row>
    <row r="127733" spans="26:27">
      <c r="Z127733" s="191"/>
      <c r="AA127733" s="191"/>
    </row>
    <row r="127734" spans="26:27">
      <c r="Z127734" s="191"/>
      <c r="AA127734" s="191"/>
    </row>
    <row r="127735" spans="26:27">
      <c r="Z127735" s="191"/>
      <c r="AA127735" s="191"/>
    </row>
    <row r="127736" spans="26:27">
      <c r="Z127736" s="191"/>
      <c r="AA127736" s="191"/>
    </row>
    <row r="127737" spans="26:27">
      <c r="Z127737" s="191"/>
      <c r="AA127737" s="191"/>
    </row>
    <row r="127738" spans="26:27">
      <c r="Z127738" s="191"/>
      <c r="AA127738" s="191"/>
    </row>
    <row r="127739" spans="26:27">
      <c r="Z127739" s="191"/>
      <c r="AA127739" s="191"/>
    </row>
    <row r="127740" spans="26:27">
      <c r="Z127740" s="191"/>
      <c r="AA127740" s="191"/>
    </row>
    <row r="127741" spans="26:27">
      <c r="Z127741" s="191"/>
      <c r="AA127741" s="191"/>
    </row>
    <row r="127742" spans="26:27">
      <c r="Z127742" s="191"/>
      <c r="AA127742" s="191"/>
    </row>
    <row r="127743" spans="26:27">
      <c r="Z127743" s="191"/>
      <c r="AA127743" s="191"/>
    </row>
    <row r="127744" spans="26:27">
      <c r="Z127744" s="191"/>
      <c r="AA127744" s="191"/>
    </row>
    <row r="127745" spans="26:27">
      <c r="Z127745" s="191"/>
      <c r="AA127745" s="191"/>
    </row>
    <row r="127746" spans="26:27">
      <c r="Z127746" s="191"/>
      <c r="AA127746" s="191"/>
    </row>
    <row r="127747" spans="26:27">
      <c r="Z127747" s="191"/>
      <c r="AA127747" s="191"/>
    </row>
    <row r="127748" spans="26:27">
      <c r="Z127748" s="191"/>
      <c r="AA127748" s="191"/>
    </row>
    <row r="127749" spans="26:27">
      <c r="Z127749" s="191"/>
      <c r="AA127749" s="191"/>
    </row>
    <row r="127750" spans="26:27">
      <c r="Z127750" s="191"/>
      <c r="AA127750" s="191"/>
    </row>
    <row r="127751" spans="26:27">
      <c r="Z127751" s="191"/>
      <c r="AA127751" s="191"/>
    </row>
    <row r="127752" spans="26:27">
      <c r="Z127752" s="191"/>
      <c r="AA127752" s="191"/>
    </row>
    <row r="127753" spans="26:27">
      <c r="Z127753" s="191"/>
      <c r="AA127753" s="191"/>
    </row>
    <row r="127754" spans="26:27">
      <c r="Z127754" s="191"/>
      <c r="AA127754" s="191"/>
    </row>
    <row r="127755" spans="26:27">
      <c r="Z127755" s="191"/>
      <c r="AA127755" s="191"/>
    </row>
    <row r="127756" spans="26:27">
      <c r="Z127756" s="191"/>
      <c r="AA127756" s="191"/>
    </row>
    <row r="127757" spans="26:27">
      <c r="Z127757" s="191"/>
      <c r="AA127757" s="191"/>
    </row>
    <row r="127758" spans="26:27">
      <c r="Z127758" s="191"/>
      <c r="AA127758" s="191"/>
    </row>
    <row r="127759" spans="26:27">
      <c r="Z127759" s="191"/>
      <c r="AA127759" s="191"/>
    </row>
    <row r="127760" spans="26:27">
      <c r="Z127760" s="191"/>
      <c r="AA127760" s="191"/>
    </row>
    <row r="127761" spans="26:27">
      <c r="Z127761" s="191"/>
      <c r="AA127761" s="191"/>
    </row>
    <row r="127762" spans="26:27">
      <c r="Z127762" s="191"/>
      <c r="AA127762" s="191"/>
    </row>
    <row r="127763" spans="26:27">
      <c r="Z127763" s="191"/>
      <c r="AA127763" s="191"/>
    </row>
    <row r="127764" spans="26:27">
      <c r="Z127764" s="191"/>
      <c r="AA127764" s="191"/>
    </row>
    <row r="127765" spans="26:27">
      <c r="Z127765" s="191"/>
      <c r="AA127765" s="191"/>
    </row>
    <row r="127766" spans="26:27">
      <c r="Z127766" s="191"/>
      <c r="AA127766" s="191"/>
    </row>
    <row r="127767" spans="26:27">
      <c r="Z127767" s="191"/>
      <c r="AA127767" s="191"/>
    </row>
    <row r="127768" spans="26:27">
      <c r="Z127768" s="191"/>
      <c r="AA127768" s="191"/>
    </row>
    <row r="127769" spans="26:27">
      <c r="Z127769" s="191"/>
      <c r="AA127769" s="191"/>
    </row>
    <row r="127770" spans="26:27">
      <c r="Z127770" s="191"/>
      <c r="AA127770" s="191"/>
    </row>
    <row r="127771" spans="26:27">
      <c r="Z127771" s="191"/>
      <c r="AA127771" s="191"/>
    </row>
    <row r="127772" spans="26:27">
      <c r="Z127772" s="191"/>
      <c r="AA127772" s="191"/>
    </row>
    <row r="127773" spans="26:27">
      <c r="Z127773" s="191"/>
      <c r="AA127773" s="191"/>
    </row>
    <row r="127774" spans="26:27">
      <c r="Z127774" s="191"/>
      <c r="AA127774" s="191"/>
    </row>
    <row r="127775" spans="26:27">
      <c r="Z127775" s="191"/>
      <c r="AA127775" s="191"/>
    </row>
    <row r="127776" spans="26:27">
      <c r="Z127776" s="191"/>
      <c r="AA127776" s="191"/>
    </row>
    <row r="127777" spans="26:27">
      <c r="Z127777" s="191"/>
      <c r="AA127777" s="191"/>
    </row>
    <row r="127778" spans="26:27">
      <c r="Z127778" s="191"/>
      <c r="AA127778" s="191"/>
    </row>
    <row r="127779" spans="26:27">
      <c r="Z127779" s="191"/>
      <c r="AA127779" s="191"/>
    </row>
    <row r="127780" spans="26:27">
      <c r="Z127780" s="191"/>
      <c r="AA127780" s="191"/>
    </row>
    <row r="127781" spans="26:27">
      <c r="Z127781" s="191"/>
      <c r="AA127781" s="191"/>
    </row>
    <row r="127782" spans="26:27">
      <c r="Z127782" s="191"/>
      <c r="AA127782" s="191"/>
    </row>
    <row r="127783" spans="26:27">
      <c r="Z127783" s="191"/>
      <c r="AA127783" s="191"/>
    </row>
    <row r="127784" spans="26:27">
      <c r="Z127784" s="191"/>
      <c r="AA127784" s="191"/>
    </row>
    <row r="127785" spans="26:27">
      <c r="Z127785" s="191"/>
      <c r="AA127785" s="191"/>
    </row>
    <row r="127786" spans="26:27">
      <c r="Z127786" s="191"/>
      <c r="AA127786" s="191"/>
    </row>
    <row r="127787" spans="26:27">
      <c r="Z127787" s="191"/>
      <c r="AA127787" s="191"/>
    </row>
    <row r="127788" spans="26:27">
      <c r="Z127788" s="191"/>
      <c r="AA127788" s="191"/>
    </row>
    <row r="127789" spans="26:27">
      <c r="Z127789" s="191"/>
      <c r="AA127789" s="191"/>
    </row>
    <row r="127790" spans="26:27">
      <c r="Z127790" s="191"/>
      <c r="AA127790" s="191"/>
    </row>
    <row r="127791" spans="26:27">
      <c r="Z127791" s="191"/>
      <c r="AA127791" s="191"/>
    </row>
    <row r="127792" spans="26:27">
      <c r="Z127792" s="191"/>
      <c r="AA127792" s="191"/>
    </row>
    <row r="127793" spans="26:27">
      <c r="Z127793" s="191"/>
      <c r="AA127793" s="191"/>
    </row>
    <row r="127794" spans="26:27">
      <c r="Z127794" s="191"/>
      <c r="AA127794" s="191"/>
    </row>
    <row r="127795" spans="26:27">
      <c r="Z127795" s="191"/>
      <c r="AA127795" s="191"/>
    </row>
    <row r="127796" spans="26:27">
      <c r="Z127796" s="191"/>
      <c r="AA127796" s="191"/>
    </row>
    <row r="127797" spans="26:27">
      <c r="Z127797" s="191"/>
      <c r="AA127797" s="191"/>
    </row>
    <row r="127798" spans="26:27">
      <c r="Z127798" s="191"/>
      <c r="AA127798" s="191"/>
    </row>
    <row r="127799" spans="26:27">
      <c r="Z127799" s="191"/>
      <c r="AA127799" s="191"/>
    </row>
    <row r="127800" spans="26:27">
      <c r="Z127800" s="191"/>
      <c r="AA127800" s="191"/>
    </row>
    <row r="127801" spans="26:27">
      <c r="Z127801" s="191"/>
      <c r="AA127801" s="191"/>
    </row>
    <row r="127802" spans="26:27">
      <c r="Z127802" s="191"/>
      <c r="AA127802" s="191"/>
    </row>
    <row r="127803" spans="26:27">
      <c r="Z127803" s="191"/>
      <c r="AA127803" s="191"/>
    </row>
    <row r="127804" spans="26:27">
      <c r="Z127804" s="191"/>
      <c r="AA127804" s="191"/>
    </row>
    <row r="127805" spans="26:27">
      <c r="Z127805" s="191"/>
      <c r="AA127805" s="191"/>
    </row>
    <row r="127806" spans="26:27">
      <c r="Z127806" s="191"/>
      <c r="AA127806" s="191"/>
    </row>
    <row r="127807" spans="26:27">
      <c r="Z127807" s="191"/>
      <c r="AA127807" s="191"/>
    </row>
    <row r="127808" spans="26:27">
      <c r="Z127808" s="191"/>
      <c r="AA127808" s="191"/>
    </row>
    <row r="127809" spans="26:27">
      <c r="Z127809" s="191"/>
      <c r="AA127809" s="191"/>
    </row>
    <row r="127810" spans="26:27">
      <c r="Z127810" s="191"/>
      <c r="AA127810" s="191"/>
    </row>
    <row r="127811" spans="26:27">
      <c r="Z127811" s="191"/>
      <c r="AA127811" s="191"/>
    </row>
    <row r="127812" spans="26:27">
      <c r="Z127812" s="191"/>
      <c r="AA127812" s="191"/>
    </row>
    <row r="127813" spans="26:27">
      <c r="Z127813" s="191"/>
      <c r="AA127813" s="191"/>
    </row>
    <row r="127814" spans="26:27">
      <c r="Z127814" s="191"/>
      <c r="AA127814" s="191"/>
    </row>
    <row r="127815" spans="26:27">
      <c r="Z127815" s="191"/>
      <c r="AA127815" s="191"/>
    </row>
    <row r="127816" spans="26:27">
      <c r="Z127816" s="191"/>
      <c r="AA127816" s="191"/>
    </row>
    <row r="127817" spans="26:27">
      <c r="Z127817" s="191"/>
      <c r="AA127817" s="191"/>
    </row>
    <row r="127818" spans="26:27">
      <c r="Z127818" s="191"/>
      <c r="AA127818" s="191"/>
    </row>
    <row r="127819" spans="26:27">
      <c r="Z127819" s="191"/>
      <c r="AA127819" s="191"/>
    </row>
    <row r="127820" spans="26:27">
      <c r="Z127820" s="191"/>
      <c r="AA127820" s="191"/>
    </row>
    <row r="127821" spans="26:27">
      <c r="Z127821" s="191"/>
      <c r="AA127821" s="191"/>
    </row>
    <row r="127822" spans="26:27">
      <c r="Z127822" s="191"/>
      <c r="AA127822" s="191"/>
    </row>
    <row r="127823" spans="26:27">
      <c r="Z127823" s="191"/>
      <c r="AA127823" s="191"/>
    </row>
    <row r="127824" spans="26:27">
      <c r="Z127824" s="191"/>
      <c r="AA127824" s="191"/>
    </row>
    <row r="127825" spans="26:27">
      <c r="Z127825" s="191"/>
      <c r="AA127825" s="191"/>
    </row>
    <row r="127826" spans="26:27">
      <c r="Z127826" s="191"/>
      <c r="AA127826" s="191"/>
    </row>
    <row r="127827" spans="26:27">
      <c r="Z127827" s="191"/>
      <c r="AA127827" s="191"/>
    </row>
    <row r="127828" spans="26:27">
      <c r="Z127828" s="191"/>
      <c r="AA127828" s="191"/>
    </row>
    <row r="127829" spans="26:27">
      <c r="Z127829" s="191"/>
      <c r="AA127829" s="191"/>
    </row>
    <row r="127830" spans="26:27">
      <c r="Z127830" s="191"/>
      <c r="AA127830" s="191"/>
    </row>
    <row r="127831" spans="26:27">
      <c r="Z127831" s="191"/>
      <c r="AA127831" s="191"/>
    </row>
    <row r="127832" spans="26:27">
      <c r="Z127832" s="191"/>
      <c r="AA127832" s="191"/>
    </row>
    <row r="127833" spans="26:27">
      <c r="Z127833" s="191"/>
      <c r="AA127833" s="191"/>
    </row>
    <row r="127834" spans="26:27">
      <c r="Z127834" s="191"/>
      <c r="AA127834" s="191"/>
    </row>
    <row r="127835" spans="26:27">
      <c r="Z127835" s="191"/>
      <c r="AA127835" s="191"/>
    </row>
    <row r="127836" spans="26:27">
      <c r="Z127836" s="191"/>
      <c r="AA127836" s="191"/>
    </row>
    <row r="127837" spans="26:27">
      <c r="Z127837" s="191"/>
      <c r="AA127837" s="191"/>
    </row>
    <row r="127838" spans="26:27">
      <c r="Z127838" s="191"/>
      <c r="AA127838" s="191"/>
    </row>
    <row r="127839" spans="26:27">
      <c r="Z127839" s="191"/>
      <c r="AA127839" s="191"/>
    </row>
    <row r="127840" spans="26:27">
      <c r="Z127840" s="191"/>
      <c r="AA127840" s="191"/>
    </row>
    <row r="127841" spans="26:27">
      <c r="Z127841" s="191"/>
      <c r="AA127841" s="191"/>
    </row>
    <row r="127842" spans="26:27">
      <c r="Z127842" s="191"/>
      <c r="AA127842" s="191"/>
    </row>
    <row r="127843" spans="26:27">
      <c r="Z127843" s="191"/>
      <c r="AA127843" s="191"/>
    </row>
    <row r="127844" spans="26:27">
      <c r="Z127844" s="191"/>
      <c r="AA127844" s="191"/>
    </row>
    <row r="127845" spans="26:27">
      <c r="Z127845" s="191"/>
      <c r="AA127845" s="191"/>
    </row>
    <row r="127846" spans="26:27">
      <c r="Z127846" s="191"/>
      <c r="AA127846" s="191"/>
    </row>
    <row r="127847" spans="26:27">
      <c r="Z127847" s="191"/>
      <c r="AA127847" s="191"/>
    </row>
    <row r="127848" spans="26:27">
      <c r="Z127848" s="191"/>
      <c r="AA127848" s="191"/>
    </row>
    <row r="127849" spans="26:27">
      <c r="Z127849" s="191"/>
      <c r="AA127849" s="191"/>
    </row>
    <row r="127850" spans="26:27">
      <c r="Z127850" s="191"/>
      <c r="AA127850" s="191"/>
    </row>
    <row r="127851" spans="26:27">
      <c r="Z127851" s="191"/>
      <c r="AA127851" s="191"/>
    </row>
    <row r="127852" spans="26:27">
      <c r="Z127852" s="191"/>
      <c r="AA127852" s="191"/>
    </row>
    <row r="127853" spans="26:27">
      <c r="Z127853" s="191"/>
      <c r="AA127853" s="191"/>
    </row>
    <row r="127854" spans="26:27">
      <c r="Z127854" s="191"/>
      <c r="AA127854" s="191"/>
    </row>
    <row r="127855" spans="26:27">
      <c r="Z127855" s="191"/>
      <c r="AA127855" s="191"/>
    </row>
    <row r="127856" spans="26:27">
      <c r="Z127856" s="191"/>
      <c r="AA127856" s="191"/>
    </row>
    <row r="127857" spans="26:27">
      <c r="Z127857" s="191"/>
      <c r="AA127857" s="191"/>
    </row>
    <row r="127858" spans="26:27">
      <c r="Z127858" s="191"/>
      <c r="AA127858" s="191"/>
    </row>
    <row r="127859" spans="26:27">
      <c r="Z127859" s="191"/>
      <c r="AA127859" s="191"/>
    </row>
    <row r="127860" spans="26:27">
      <c r="Z127860" s="191"/>
      <c r="AA127860" s="191"/>
    </row>
    <row r="127861" spans="26:27">
      <c r="Z127861" s="191"/>
      <c r="AA127861" s="191"/>
    </row>
    <row r="127862" spans="26:27">
      <c r="Z127862" s="191"/>
      <c r="AA127862" s="191"/>
    </row>
    <row r="127863" spans="26:27">
      <c r="Z127863" s="191"/>
      <c r="AA127863" s="191"/>
    </row>
    <row r="127864" spans="26:27">
      <c r="Z127864" s="191"/>
      <c r="AA127864" s="191"/>
    </row>
    <row r="127865" spans="26:27">
      <c r="Z127865" s="191"/>
      <c r="AA127865" s="191"/>
    </row>
    <row r="127866" spans="26:27">
      <c r="Z127866" s="191"/>
      <c r="AA127866" s="191"/>
    </row>
    <row r="127867" spans="26:27">
      <c r="Z127867" s="191"/>
      <c r="AA127867" s="191"/>
    </row>
    <row r="127868" spans="26:27">
      <c r="Z127868" s="191"/>
      <c r="AA127868" s="191"/>
    </row>
    <row r="127869" spans="26:27">
      <c r="Z127869" s="191"/>
      <c r="AA127869" s="191"/>
    </row>
    <row r="127870" spans="26:27">
      <c r="Z127870" s="191"/>
      <c r="AA127870" s="191"/>
    </row>
    <row r="127871" spans="26:27">
      <c r="Z127871" s="191"/>
      <c r="AA127871" s="191"/>
    </row>
    <row r="127872" spans="26:27">
      <c r="Z127872" s="191"/>
      <c r="AA127872" s="191"/>
    </row>
    <row r="127873" spans="26:27">
      <c r="Z127873" s="191"/>
      <c r="AA127873" s="191"/>
    </row>
    <row r="127874" spans="26:27">
      <c r="Z127874" s="191"/>
      <c r="AA127874" s="191"/>
    </row>
    <row r="127875" spans="26:27">
      <c r="Z127875" s="191"/>
      <c r="AA127875" s="191"/>
    </row>
    <row r="127876" spans="26:27">
      <c r="Z127876" s="191"/>
      <c r="AA127876" s="191"/>
    </row>
    <row r="127877" spans="26:27">
      <c r="Z127877" s="191"/>
      <c r="AA127877" s="191"/>
    </row>
    <row r="127878" spans="26:27">
      <c r="Z127878" s="191"/>
      <c r="AA127878" s="191"/>
    </row>
    <row r="127879" spans="26:27">
      <c r="Z127879" s="191"/>
      <c r="AA127879" s="191"/>
    </row>
    <row r="127880" spans="26:27">
      <c r="Z127880" s="191"/>
      <c r="AA127880" s="191"/>
    </row>
    <row r="127881" spans="26:27">
      <c r="Z127881" s="191"/>
      <c r="AA127881" s="191"/>
    </row>
    <row r="127882" spans="26:27">
      <c r="Z127882" s="191"/>
      <c r="AA127882" s="191"/>
    </row>
    <row r="127883" spans="26:27">
      <c r="Z127883" s="191"/>
      <c r="AA127883" s="191"/>
    </row>
    <row r="127884" spans="26:27">
      <c r="Z127884" s="191"/>
      <c r="AA127884" s="191"/>
    </row>
    <row r="127885" spans="26:27">
      <c r="Z127885" s="191"/>
      <c r="AA127885" s="191"/>
    </row>
    <row r="127886" spans="26:27">
      <c r="Z127886" s="191"/>
      <c r="AA127886" s="191"/>
    </row>
    <row r="127887" spans="26:27">
      <c r="Z127887" s="191"/>
      <c r="AA127887" s="191"/>
    </row>
    <row r="127888" spans="26:27">
      <c r="Z127888" s="191"/>
      <c r="AA127888" s="191"/>
    </row>
    <row r="127889" spans="26:27">
      <c r="Z127889" s="191"/>
      <c r="AA127889" s="191"/>
    </row>
    <row r="127890" spans="26:27">
      <c r="Z127890" s="191"/>
      <c r="AA127890" s="191"/>
    </row>
    <row r="127891" spans="26:27">
      <c r="Z127891" s="191"/>
      <c r="AA127891" s="191"/>
    </row>
    <row r="127892" spans="26:27">
      <c r="Z127892" s="191"/>
      <c r="AA127892" s="191"/>
    </row>
    <row r="127893" spans="26:27">
      <c r="Z127893" s="191"/>
      <c r="AA127893" s="191"/>
    </row>
    <row r="127894" spans="26:27">
      <c r="Z127894" s="191"/>
      <c r="AA127894" s="191"/>
    </row>
    <row r="127895" spans="26:27">
      <c r="Z127895" s="191"/>
      <c r="AA127895" s="191"/>
    </row>
    <row r="127896" spans="26:27">
      <c r="Z127896" s="191"/>
      <c r="AA127896" s="191"/>
    </row>
    <row r="127897" spans="26:27">
      <c r="Z127897" s="191"/>
      <c r="AA127897" s="191"/>
    </row>
    <row r="127898" spans="26:27">
      <c r="Z127898" s="191"/>
      <c r="AA127898" s="191"/>
    </row>
    <row r="127899" spans="26:27">
      <c r="Z127899" s="191"/>
      <c r="AA127899" s="191"/>
    </row>
    <row r="127900" spans="26:27">
      <c r="Z127900" s="191"/>
      <c r="AA127900" s="191"/>
    </row>
    <row r="127901" spans="26:27">
      <c r="Z127901" s="191"/>
      <c r="AA127901" s="191"/>
    </row>
    <row r="127902" spans="26:27">
      <c r="Z127902" s="191"/>
      <c r="AA127902" s="191"/>
    </row>
    <row r="127903" spans="26:27">
      <c r="Z127903" s="191"/>
      <c r="AA127903" s="191"/>
    </row>
    <row r="127904" spans="26:27">
      <c r="Z127904" s="191"/>
      <c r="AA127904" s="191"/>
    </row>
    <row r="127905" spans="26:27">
      <c r="Z127905" s="191"/>
      <c r="AA127905" s="191"/>
    </row>
    <row r="127906" spans="26:27">
      <c r="Z127906" s="191"/>
      <c r="AA127906" s="191"/>
    </row>
    <row r="127907" spans="26:27">
      <c r="Z127907" s="191"/>
      <c r="AA127907" s="191"/>
    </row>
    <row r="127908" spans="26:27">
      <c r="Z127908" s="191"/>
      <c r="AA127908" s="191"/>
    </row>
    <row r="127909" spans="26:27">
      <c r="Z127909" s="191"/>
      <c r="AA127909" s="191"/>
    </row>
    <row r="127910" spans="26:27">
      <c r="Z127910" s="191"/>
      <c r="AA127910" s="191"/>
    </row>
    <row r="127911" spans="26:27">
      <c r="Z127911" s="191"/>
      <c r="AA127911" s="191"/>
    </row>
    <row r="127912" spans="26:27">
      <c r="Z127912" s="191"/>
      <c r="AA127912" s="191"/>
    </row>
    <row r="127913" spans="26:27">
      <c r="Z127913" s="191"/>
      <c r="AA127913" s="191"/>
    </row>
    <row r="127914" spans="26:27">
      <c r="Z127914" s="191"/>
      <c r="AA127914" s="191"/>
    </row>
    <row r="127915" spans="26:27">
      <c r="Z127915" s="191"/>
      <c r="AA127915" s="191"/>
    </row>
    <row r="127916" spans="26:27">
      <c r="Z127916" s="191"/>
      <c r="AA127916" s="191"/>
    </row>
    <row r="127917" spans="26:27">
      <c r="Z127917" s="191"/>
      <c r="AA127917" s="191"/>
    </row>
    <row r="127918" spans="26:27">
      <c r="Z127918" s="191"/>
      <c r="AA127918" s="191"/>
    </row>
    <row r="127919" spans="26:27">
      <c r="Z127919" s="191"/>
      <c r="AA127919" s="191"/>
    </row>
    <row r="127920" spans="26:27">
      <c r="Z127920" s="191"/>
      <c r="AA127920" s="191"/>
    </row>
    <row r="127921" spans="26:27">
      <c r="Z127921" s="191"/>
      <c r="AA127921" s="191"/>
    </row>
    <row r="127922" spans="26:27">
      <c r="Z127922" s="191"/>
      <c r="AA127922" s="191"/>
    </row>
    <row r="127923" spans="26:27">
      <c r="Z127923" s="191"/>
      <c r="AA127923" s="191"/>
    </row>
    <row r="127924" spans="26:27">
      <c r="Z127924" s="191"/>
      <c r="AA127924" s="191"/>
    </row>
    <row r="127925" spans="26:27">
      <c r="Z127925" s="191"/>
      <c r="AA127925" s="191"/>
    </row>
    <row r="127926" spans="26:27">
      <c r="Z127926" s="191"/>
      <c r="AA127926" s="191"/>
    </row>
    <row r="127927" spans="26:27">
      <c r="Z127927" s="191"/>
      <c r="AA127927" s="191"/>
    </row>
    <row r="127928" spans="26:27">
      <c r="Z127928" s="191"/>
      <c r="AA127928" s="191"/>
    </row>
    <row r="127929" spans="26:27">
      <c r="Z127929" s="191"/>
      <c r="AA127929" s="191"/>
    </row>
    <row r="127930" spans="26:27">
      <c r="Z127930" s="191"/>
      <c r="AA127930" s="191"/>
    </row>
    <row r="127931" spans="26:27">
      <c r="Z127931" s="191"/>
      <c r="AA127931" s="191"/>
    </row>
    <row r="127932" spans="26:27">
      <c r="Z127932" s="191"/>
      <c r="AA127932" s="191"/>
    </row>
    <row r="127933" spans="26:27">
      <c r="Z127933" s="191"/>
      <c r="AA127933" s="191"/>
    </row>
    <row r="127934" spans="26:27">
      <c r="Z127934" s="191"/>
      <c r="AA127934" s="191"/>
    </row>
    <row r="127935" spans="26:27">
      <c r="Z127935" s="191"/>
      <c r="AA127935" s="191"/>
    </row>
    <row r="127936" spans="26:27">
      <c r="Z127936" s="191"/>
      <c r="AA127936" s="191"/>
    </row>
    <row r="127937" spans="26:27">
      <c r="Z127937" s="191"/>
      <c r="AA127937" s="191"/>
    </row>
    <row r="127938" spans="26:27">
      <c r="Z127938" s="191"/>
      <c r="AA127938" s="191"/>
    </row>
    <row r="127939" spans="26:27">
      <c r="Z127939" s="191"/>
      <c r="AA127939" s="191"/>
    </row>
    <row r="127940" spans="26:27">
      <c r="Z127940" s="191"/>
      <c r="AA127940" s="191"/>
    </row>
    <row r="127941" spans="26:27">
      <c r="Z127941" s="191"/>
      <c r="AA127941" s="191"/>
    </row>
    <row r="127942" spans="26:27">
      <c r="Z127942" s="191"/>
      <c r="AA127942" s="191"/>
    </row>
    <row r="127943" spans="26:27">
      <c r="Z127943" s="191"/>
      <c r="AA127943" s="191"/>
    </row>
    <row r="127944" spans="26:27">
      <c r="Z127944" s="191"/>
      <c r="AA127944" s="191"/>
    </row>
    <row r="127945" spans="26:27">
      <c r="Z127945" s="191"/>
      <c r="AA127945" s="191"/>
    </row>
    <row r="127946" spans="26:27">
      <c r="Z127946" s="191"/>
      <c r="AA127946" s="191"/>
    </row>
    <row r="127947" spans="26:27">
      <c r="Z127947" s="191"/>
      <c r="AA127947" s="191"/>
    </row>
    <row r="127948" spans="26:27">
      <c r="Z127948" s="191"/>
      <c r="AA127948" s="191"/>
    </row>
    <row r="127949" spans="26:27">
      <c r="Z127949" s="191"/>
      <c r="AA127949" s="191"/>
    </row>
    <row r="127950" spans="26:27">
      <c r="Z127950" s="191"/>
      <c r="AA127950" s="191"/>
    </row>
    <row r="127951" spans="26:27">
      <c r="Z127951" s="191"/>
      <c r="AA127951" s="191"/>
    </row>
    <row r="127952" spans="26:27">
      <c r="Z127952" s="191"/>
      <c r="AA127952" s="191"/>
    </row>
    <row r="127953" spans="26:27">
      <c r="Z127953" s="191"/>
      <c r="AA127953" s="191"/>
    </row>
    <row r="127954" spans="26:27">
      <c r="Z127954" s="191"/>
      <c r="AA127954" s="191"/>
    </row>
    <row r="127955" spans="26:27">
      <c r="Z127955" s="191"/>
      <c r="AA127955" s="191"/>
    </row>
    <row r="127956" spans="26:27">
      <c r="Z127956" s="191"/>
      <c r="AA127956" s="191"/>
    </row>
    <row r="127957" spans="26:27">
      <c r="Z127957" s="191"/>
      <c r="AA127957" s="191"/>
    </row>
    <row r="127958" spans="26:27">
      <c r="Z127958" s="191"/>
      <c r="AA127958" s="191"/>
    </row>
    <row r="127959" spans="26:27">
      <c r="Z127959" s="191"/>
      <c r="AA127959" s="191"/>
    </row>
    <row r="127960" spans="26:27">
      <c r="Z127960" s="191"/>
      <c r="AA127960" s="191"/>
    </row>
    <row r="127961" spans="26:27">
      <c r="Z127961" s="191"/>
      <c r="AA127961" s="191"/>
    </row>
    <row r="127962" spans="26:27">
      <c r="Z127962" s="191"/>
      <c r="AA127962" s="191"/>
    </row>
    <row r="127963" spans="26:27">
      <c r="Z127963" s="191"/>
      <c r="AA127963" s="191"/>
    </row>
    <row r="127964" spans="26:27">
      <c r="Z127964" s="191"/>
      <c r="AA127964" s="191"/>
    </row>
    <row r="127965" spans="26:27">
      <c r="Z127965" s="191"/>
      <c r="AA127965" s="191"/>
    </row>
    <row r="127966" spans="26:27">
      <c r="Z127966" s="191"/>
      <c r="AA127966" s="191"/>
    </row>
    <row r="127967" spans="26:27">
      <c r="Z127967" s="191"/>
      <c r="AA127967" s="191"/>
    </row>
    <row r="127968" spans="26:27">
      <c r="Z127968" s="191"/>
      <c r="AA127968" s="191"/>
    </row>
    <row r="127969" spans="26:27">
      <c r="Z127969" s="191"/>
      <c r="AA127969" s="191"/>
    </row>
    <row r="127970" spans="26:27">
      <c r="Z127970" s="191"/>
      <c r="AA127970" s="191"/>
    </row>
    <row r="127971" spans="26:27">
      <c r="Z127971" s="191"/>
      <c r="AA127971" s="191"/>
    </row>
    <row r="127972" spans="26:27">
      <c r="Z127972" s="191"/>
      <c r="AA127972" s="191"/>
    </row>
    <row r="127973" spans="26:27">
      <c r="Z127973" s="191"/>
      <c r="AA127973" s="191"/>
    </row>
    <row r="127974" spans="26:27">
      <c r="Z127974" s="191"/>
      <c r="AA127974" s="191"/>
    </row>
    <row r="127975" spans="26:27">
      <c r="Z127975" s="191"/>
      <c r="AA127975" s="191"/>
    </row>
    <row r="127976" spans="26:27">
      <c r="Z127976" s="191"/>
      <c r="AA127976" s="191"/>
    </row>
    <row r="127977" spans="26:27">
      <c r="Z127977" s="191"/>
      <c r="AA127977" s="191"/>
    </row>
    <row r="127978" spans="26:27">
      <c r="Z127978" s="191"/>
      <c r="AA127978" s="191"/>
    </row>
    <row r="127979" spans="26:27">
      <c r="Z127979" s="191"/>
      <c r="AA127979" s="191"/>
    </row>
    <row r="127980" spans="26:27">
      <c r="Z127980" s="191"/>
      <c r="AA127980" s="191"/>
    </row>
    <row r="127981" spans="26:27">
      <c r="Z127981" s="191"/>
      <c r="AA127981" s="191"/>
    </row>
    <row r="127982" spans="26:27">
      <c r="Z127982" s="191"/>
      <c r="AA127982" s="191"/>
    </row>
    <row r="127983" spans="26:27">
      <c r="Z127983" s="191"/>
      <c r="AA127983" s="191"/>
    </row>
    <row r="127984" spans="26:27">
      <c r="Z127984" s="191"/>
      <c r="AA127984" s="191"/>
    </row>
    <row r="127985" spans="26:27">
      <c r="Z127985" s="191"/>
      <c r="AA127985" s="191"/>
    </row>
    <row r="127986" spans="26:27">
      <c r="Z127986" s="191"/>
      <c r="AA127986" s="191"/>
    </row>
    <row r="127987" spans="26:27">
      <c r="Z127987" s="191"/>
      <c r="AA127987" s="191"/>
    </row>
    <row r="127988" spans="26:27">
      <c r="Z127988" s="191"/>
      <c r="AA127988" s="191"/>
    </row>
    <row r="127989" spans="26:27">
      <c r="Z127989" s="191"/>
      <c r="AA127989" s="191"/>
    </row>
    <row r="127990" spans="26:27">
      <c r="Z127990" s="191"/>
      <c r="AA127990" s="191"/>
    </row>
    <row r="127991" spans="26:27">
      <c r="Z127991" s="191"/>
      <c r="AA127991" s="191"/>
    </row>
    <row r="127992" spans="26:27">
      <c r="Z127992" s="191"/>
      <c r="AA127992" s="191"/>
    </row>
    <row r="127993" spans="26:27">
      <c r="Z127993" s="191"/>
      <c r="AA127993" s="191"/>
    </row>
    <row r="127994" spans="26:27">
      <c r="Z127994" s="191"/>
      <c r="AA127994" s="191"/>
    </row>
    <row r="127995" spans="26:27">
      <c r="Z127995" s="191"/>
      <c r="AA127995" s="191"/>
    </row>
    <row r="127996" spans="26:27">
      <c r="Z127996" s="191"/>
      <c r="AA127996" s="191"/>
    </row>
    <row r="127997" spans="26:27">
      <c r="Z127997" s="191"/>
      <c r="AA127997" s="191"/>
    </row>
    <row r="127998" spans="26:27">
      <c r="Z127998" s="191"/>
      <c r="AA127998" s="191"/>
    </row>
    <row r="127999" spans="26:27">
      <c r="Z127999" s="191"/>
      <c r="AA127999" s="191"/>
    </row>
    <row r="128000" spans="26:27">
      <c r="Z128000" s="191"/>
      <c r="AA128000" s="191"/>
    </row>
    <row r="128001" spans="26:27">
      <c r="Z128001" s="191"/>
      <c r="AA128001" s="191"/>
    </row>
    <row r="128002" spans="26:27">
      <c r="Z128002" s="191"/>
      <c r="AA128002" s="191"/>
    </row>
    <row r="128003" spans="26:27">
      <c r="Z128003" s="191"/>
      <c r="AA128003" s="191"/>
    </row>
    <row r="128004" spans="26:27">
      <c r="Z128004" s="191"/>
      <c r="AA128004" s="191"/>
    </row>
    <row r="128005" spans="26:27">
      <c r="Z128005" s="191"/>
      <c r="AA128005" s="191"/>
    </row>
    <row r="128006" spans="26:27">
      <c r="Z128006" s="191"/>
      <c r="AA128006" s="191"/>
    </row>
    <row r="128007" spans="26:27">
      <c r="Z128007" s="191"/>
      <c r="AA128007" s="191"/>
    </row>
    <row r="128008" spans="26:27">
      <c r="Z128008" s="191"/>
      <c r="AA128008" s="191"/>
    </row>
    <row r="128009" spans="26:27">
      <c r="Z128009" s="191"/>
      <c r="AA128009" s="191"/>
    </row>
    <row r="128010" spans="26:27">
      <c r="Z128010" s="191"/>
      <c r="AA128010" s="191"/>
    </row>
    <row r="128011" spans="26:27">
      <c r="Z128011" s="191"/>
      <c r="AA128011" s="191"/>
    </row>
    <row r="128012" spans="26:27">
      <c r="Z128012" s="191"/>
      <c r="AA128012" s="191"/>
    </row>
    <row r="128013" spans="26:27">
      <c r="Z128013" s="191"/>
      <c r="AA128013" s="191"/>
    </row>
    <row r="128014" spans="26:27">
      <c r="Z128014" s="191"/>
      <c r="AA128014" s="191"/>
    </row>
    <row r="128015" spans="26:27">
      <c r="Z128015" s="191"/>
      <c r="AA128015" s="191"/>
    </row>
    <row r="128016" spans="26:27">
      <c r="Z128016" s="191"/>
      <c r="AA128016" s="191"/>
    </row>
    <row r="128017" spans="26:27">
      <c r="Z128017" s="191"/>
      <c r="AA128017" s="191"/>
    </row>
    <row r="128018" spans="26:27">
      <c r="Z128018" s="191"/>
      <c r="AA128018" s="191"/>
    </row>
    <row r="128019" spans="26:27">
      <c r="Z128019" s="191"/>
      <c r="AA128019" s="191"/>
    </row>
    <row r="128020" spans="26:27">
      <c r="Z128020" s="191"/>
      <c r="AA128020" s="191"/>
    </row>
    <row r="128021" spans="26:27">
      <c r="Z128021" s="191"/>
      <c r="AA128021" s="191"/>
    </row>
    <row r="128022" spans="26:27">
      <c r="Z128022" s="191"/>
      <c r="AA128022" s="191"/>
    </row>
    <row r="128023" spans="26:27">
      <c r="Z128023" s="191"/>
      <c r="AA128023" s="191"/>
    </row>
    <row r="128024" spans="26:27">
      <c r="Z128024" s="191"/>
      <c r="AA128024" s="191"/>
    </row>
    <row r="128025" spans="26:27">
      <c r="Z128025" s="191"/>
      <c r="AA128025" s="191"/>
    </row>
    <row r="128026" spans="26:27">
      <c r="Z128026" s="191"/>
      <c r="AA128026" s="191"/>
    </row>
    <row r="128027" spans="26:27">
      <c r="Z128027" s="191"/>
      <c r="AA128027" s="191"/>
    </row>
    <row r="128028" spans="26:27">
      <c r="Z128028" s="191"/>
      <c r="AA128028" s="191"/>
    </row>
    <row r="128029" spans="26:27">
      <c r="Z128029" s="191"/>
      <c r="AA128029" s="191"/>
    </row>
    <row r="128030" spans="26:27">
      <c r="Z128030" s="191"/>
      <c r="AA128030" s="191"/>
    </row>
    <row r="128031" spans="26:27">
      <c r="Z128031" s="191"/>
      <c r="AA128031" s="191"/>
    </row>
    <row r="128032" spans="26:27">
      <c r="Z128032" s="191"/>
      <c r="AA128032" s="191"/>
    </row>
    <row r="128033" spans="26:27">
      <c r="Z128033" s="191"/>
      <c r="AA128033" s="191"/>
    </row>
    <row r="128034" spans="26:27">
      <c r="Z128034" s="191"/>
      <c r="AA128034" s="191"/>
    </row>
    <row r="128035" spans="26:27">
      <c r="Z128035" s="191"/>
      <c r="AA128035" s="191"/>
    </row>
    <row r="128036" spans="26:27">
      <c r="Z128036" s="191"/>
      <c r="AA128036" s="191"/>
    </row>
    <row r="128037" spans="26:27">
      <c r="Z128037" s="191"/>
      <c r="AA128037" s="191"/>
    </row>
    <row r="128038" spans="26:27">
      <c r="Z128038" s="191"/>
      <c r="AA128038" s="191"/>
    </row>
    <row r="128039" spans="26:27">
      <c r="Z128039" s="191"/>
      <c r="AA128039" s="191"/>
    </row>
    <row r="128040" spans="26:27">
      <c r="Z128040" s="191"/>
      <c r="AA128040" s="191"/>
    </row>
    <row r="128041" spans="26:27">
      <c r="Z128041" s="191"/>
      <c r="AA128041" s="191"/>
    </row>
    <row r="128042" spans="26:27">
      <c r="Z128042" s="191"/>
      <c r="AA128042" s="191"/>
    </row>
    <row r="128043" spans="26:27">
      <c r="Z128043" s="191"/>
      <c r="AA128043" s="191"/>
    </row>
    <row r="128044" spans="26:27">
      <c r="Z128044" s="191"/>
      <c r="AA128044" s="191"/>
    </row>
    <row r="128045" spans="26:27">
      <c r="Z128045" s="191"/>
      <c r="AA128045" s="191"/>
    </row>
    <row r="128046" spans="26:27">
      <c r="Z128046" s="191"/>
      <c r="AA128046" s="191"/>
    </row>
    <row r="128047" spans="26:27">
      <c r="Z128047" s="191"/>
      <c r="AA128047" s="191"/>
    </row>
    <row r="128048" spans="26:27">
      <c r="Z128048" s="191"/>
      <c r="AA128048" s="191"/>
    </row>
    <row r="128049" spans="26:27">
      <c r="Z128049" s="191"/>
      <c r="AA128049" s="191"/>
    </row>
    <row r="128050" spans="26:27">
      <c r="Z128050" s="191"/>
      <c r="AA128050" s="191"/>
    </row>
    <row r="128051" spans="26:27">
      <c r="Z128051" s="191"/>
      <c r="AA128051" s="191"/>
    </row>
    <row r="128052" spans="26:27">
      <c r="Z128052" s="191"/>
      <c r="AA128052" s="191"/>
    </row>
    <row r="128053" spans="26:27">
      <c r="Z128053" s="191"/>
      <c r="AA128053" s="191"/>
    </row>
    <row r="128054" spans="26:27">
      <c r="Z128054" s="191"/>
      <c r="AA128054" s="191"/>
    </row>
    <row r="128055" spans="26:27">
      <c r="Z128055" s="191"/>
      <c r="AA128055" s="191"/>
    </row>
    <row r="128056" spans="26:27">
      <c r="Z128056" s="191"/>
      <c r="AA128056" s="191"/>
    </row>
    <row r="128057" spans="26:27">
      <c r="Z128057" s="191"/>
      <c r="AA128057" s="191"/>
    </row>
    <row r="128058" spans="26:27">
      <c r="Z128058" s="191"/>
      <c r="AA128058" s="191"/>
    </row>
    <row r="128059" spans="26:27">
      <c r="Z128059" s="191"/>
      <c r="AA128059" s="191"/>
    </row>
    <row r="128060" spans="26:27">
      <c r="Z128060" s="191"/>
      <c r="AA128060" s="191"/>
    </row>
    <row r="128061" spans="26:27">
      <c r="Z128061" s="191"/>
      <c r="AA128061" s="191"/>
    </row>
    <row r="128062" spans="26:27">
      <c r="Z128062" s="191"/>
      <c r="AA128062" s="191"/>
    </row>
    <row r="128063" spans="26:27">
      <c r="Z128063" s="191"/>
      <c r="AA128063" s="191"/>
    </row>
    <row r="128064" spans="26:27">
      <c r="Z128064" s="191"/>
      <c r="AA128064" s="191"/>
    </row>
    <row r="128065" spans="26:27">
      <c r="Z128065" s="191"/>
      <c r="AA128065" s="191"/>
    </row>
    <row r="128066" spans="26:27">
      <c r="Z128066" s="191"/>
      <c r="AA128066" s="191"/>
    </row>
    <row r="128067" spans="26:27">
      <c r="Z128067" s="191"/>
      <c r="AA128067" s="191"/>
    </row>
    <row r="128068" spans="26:27">
      <c r="Z128068" s="191"/>
      <c r="AA128068" s="191"/>
    </row>
    <row r="128069" spans="26:27">
      <c r="Z128069" s="191"/>
      <c r="AA128069" s="191"/>
    </row>
    <row r="128070" spans="26:27">
      <c r="Z128070" s="191"/>
      <c r="AA128070" s="191"/>
    </row>
    <row r="128071" spans="26:27">
      <c r="Z128071" s="191"/>
      <c r="AA128071" s="191"/>
    </row>
    <row r="128072" spans="26:27">
      <c r="Z128072" s="191"/>
      <c r="AA128072" s="191"/>
    </row>
    <row r="128073" spans="26:27">
      <c r="Z128073" s="191"/>
      <c r="AA128073" s="191"/>
    </row>
    <row r="128074" spans="26:27">
      <c r="Z128074" s="191"/>
      <c r="AA128074" s="191"/>
    </row>
    <row r="128075" spans="26:27">
      <c r="Z128075" s="191"/>
      <c r="AA128075" s="191"/>
    </row>
    <row r="128076" spans="26:27">
      <c r="Z128076" s="191"/>
      <c r="AA128076" s="191"/>
    </row>
    <row r="128077" spans="26:27">
      <c r="Z128077" s="191"/>
      <c r="AA128077" s="191"/>
    </row>
    <row r="128078" spans="26:27">
      <c r="Z128078" s="191"/>
      <c r="AA128078" s="191"/>
    </row>
    <row r="128079" spans="26:27">
      <c r="Z128079" s="191"/>
      <c r="AA128079" s="191"/>
    </row>
    <row r="128080" spans="26:27">
      <c r="Z128080" s="191"/>
      <c r="AA128080" s="191"/>
    </row>
    <row r="128081" spans="26:27">
      <c r="Z128081" s="191"/>
      <c r="AA128081" s="191"/>
    </row>
    <row r="128082" spans="26:27">
      <c r="Z128082" s="191"/>
      <c r="AA128082" s="191"/>
    </row>
    <row r="128083" spans="26:27">
      <c r="Z128083" s="191"/>
      <c r="AA128083" s="191"/>
    </row>
    <row r="128084" spans="26:27">
      <c r="Z128084" s="191"/>
      <c r="AA128084" s="191"/>
    </row>
    <row r="128085" spans="26:27">
      <c r="Z128085" s="191"/>
      <c r="AA128085" s="191"/>
    </row>
    <row r="128086" spans="26:27">
      <c r="Z128086" s="191"/>
      <c r="AA128086" s="191"/>
    </row>
    <row r="128087" spans="26:27">
      <c r="Z128087" s="191"/>
      <c r="AA128087" s="191"/>
    </row>
    <row r="128088" spans="26:27">
      <c r="Z128088" s="191"/>
      <c r="AA128088" s="191"/>
    </row>
    <row r="128089" spans="26:27">
      <c r="Z128089" s="191"/>
      <c r="AA128089" s="191"/>
    </row>
    <row r="128090" spans="26:27">
      <c r="Z128090" s="191"/>
      <c r="AA128090" s="191"/>
    </row>
    <row r="128091" spans="26:27">
      <c r="Z128091" s="191"/>
      <c r="AA128091" s="191"/>
    </row>
    <row r="128092" spans="26:27">
      <c r="Z128092" s="191"/>
      <c r="AA128092" s="191"/>
    </row>
    <row r="128093" spans="26:27">
      <c r="Z128093" s="191"/>
      <c r="AA128093" s="191"/>
    </row>
    <row r="128094" spans="26:27">
      <c r="Z128094" s="191"/>
      <c r="AA128094" s="191"/>
    </row>
    <row r="128095" spans="26:27">
      <c r="Z128095" s="191"/>
      <c r="AA128095" s="191"/>
    </row>
    <row r="128096" spans="26:27">
      <c r="Z128096" s="191"/>
      <c r="AA128096" s="191"/>
    </row>
    <row r="128097" spans="26:27">
      <c r="Z128097" s="191"/>
      <c r="AA128097" s="191"/>
    </row>
    <row r="128098" spans="26:27">
      <c r="Z128098" s="191"/>
      <c r="AA128098" s="191"/>
    </row>
    <row r="128099" spans="26:27">
      <c r="Z128099" s="191"/>
      <c r="AA128099" s="191"/>
    </row>
    <row r="128100" spans="26:27">
      <c r="Z128100" s="191"/>
      <c r="AA128100" s="191"/>
    </row>
    <row r="128101" spans="26:27">
      <c r="Z128101" s="191"/>
      <c r="AA128101" s="191"/>
    </row>
    <row r="128102" spans="26:27">
      <c r="Z128102" s="191"/>
      <c r="AA128102" s="191"/>
    </row>
    <row r="128103" spans="26:27">
      <c r="Z128103" s="191"/>
      <c r="AA128103" s="191"/>
    </row>
    <row r="128104" spans="26:27">
      <c r="Z128104" s="191"/>
      <c r="AA128104" s="191"/>
    </row>
    <row r="128105" spans="26:27">
      <c r="Z128105" s="191"/>
      <c r="AA128105" s="191"/>
    </row>
    <row r="128106" spans="26:27">
      <c r="Z128106" s="191"/>
      <c r="AA128106" s="191"/>
    </row>
    <row r="128107" spans="26:27">
      <c r="Z128107" s="191"/>
      <c r="AA128107" s="191"/>
    </row>
    <row r="128108" spans="26:27">
      <c r="Z128108" s="191"/>
      <c r="AA128108" s="191"/>
    </row>
    <row r="128109" spans="26:27">
      <c r="Z128109" s="191"/>
      <c r="AA128109" s="191"/>
    </row>
    <row r="128110" spans="26:27">
      <c r="Z128110" s="191"/>
      <c r="AA128110" s="191"/>
    </row>
    <row r="128111" spans="26:27">
      <c r="Z128111" s="191"/>
      <c r="AA128111" s="191"/>
    </row>
    <row r="128112" spans="26:27">
      <c r="Z128112" s="191"/>
      <c r="AA128112" s="191"/>
    </row>
    <row r="128113" spans="26:27">
      <c r="Z128113" s="191"/>
      <c r="AA128113" s="191"/>
    </row>
    <row r="128114" spans="26:27">
      <c r="Z128114" s="191"/>
      <c r="AA128114" s="191"/>
    </row>
    <row r="128115" spans="26:27">
      <c r="Z128115" s="191"/>
      <c r="AA128115" s="191"/>
    </row>
    <row r="128116" spans="26:27">
      <c r="Z128116" s="191"/>
      <c r="AA128116" s="191"/>
    </row>
    <row r="128117" spans="26:27">
      <c r="Z128117" s="191"/>
      <c r="AA128117" s="191"/>
    </row>
    <row r="128118" spans="26:27">
      <c r="Z128118" s="191"/>
      <c r="AA128118" s="191"/>
    </row>
    <row r="128119" spans="26:27">
      <c r="Z128119" s="191"/>
      <c r="AA128119" s="191"/>
    </row>
    <row r="128120" spans="26:27">
      <c r="Z128120" s="191"/>
      <c r="AA128120" s="191"/>
    </row>
    <row r="128121" spans="26:27">
      <c r="Z128121" s="191"/>
      <c r="AA128121" s="191"/>
    </row>
    <row r="128122" spans="26:27">
      <c r="Z128122" s="191"/>
      <c r="AA128122" s="191"/>
    </row>
    <row r="128123" spans="26:27">
      <c r="Z128123" s="191"/>
      <c r="AA128123" s="191"/>
    </row>
    <row r="128124" spans="26:27">
      <c r="Z128124" s="191"/>
      <c r="AA128124" s="191"/>
    </row>
    <row r="128125" spans="26:27">
      <c r="Z128125" s="191"/>
      <c r="AA128125" s="191"/>
    </row>
    <row r="128126" spans="26:27">
      <c r="Z128126" s="191"/>
      <c r="AA128126" s="191"/>
    </row>
    <row r="128127" spans="26:27">
      <c r="Z128127" s="191"/>
      <c r="AA128127" s="191"/>
    </row>
    <row r="128128" spans="26:27">
      <c r="Z128128" s="191"/>
      <c r="AA128128" s="191"/>
    </row>
    <row r="128129" spans="26:27">
      <c r="Z128129" s="191"/>
      <c r="AA128129" s="191"/>
    </row>
    <row r="128130" spans="26:27">
      <c r="Z128130" s="191"/>
      <c r="AA128130" s="191"/>
    </row>
    <row r="128131" spans="26:27">
      <c r="Z128131" s="191"/>
      <c r="AA128131" s="191"/>
    </row>
    <row r="128132" spans="26:27">
      <c r="Z128132" s="191"/>
      <c r="AA128132" s="191"/>
    </row>
    <row r="128133" spans="26:27">
      <c r="Z128133" s="191"/>
      <c r="AA128133" s="191"/>
    </row>
    <row r="128134" spans="26:27">
      <c r="Z128134" s="191"/>
      <c r="AA128134" s="191"/>
    </row>
    <row r="128135" spans="26:27">
      <c r="Z128135" s="191"/>
      <c r="AA128135" s="191"/>
    </row>
    <row r="128136" spans="26:27">
      <c r="Z128136" s="191"/>
      <c r="AA128136" s="191"/>
    </row>
    <row r="128137" spans="26:27">
      <c r="Z128137" s="191"/>
      <c r="AA128137" s="191"/>
    </row>
    <row r="128138" spans="26:27">
      <c r="Z128138" s="191"/>
      <c r="AA128138" s="191"/>
    </row>
    <row r="128139" spans="26:27">
      <c r="Z128139" s="191"/>
      <c r="AA128139" s="191"/>
    </row>
    <row r="128140" spans="26:27">
      <c r="Z128140" s="191"/>
      <c r="AA128140" s="191"/>
    </row>
    <row r="128141" spans="26:27">
      <c r="Z128141" s="191"/>
      <c r="AA128141" s="191"/>
    </row>
    <row r="128142" spans="26:27">
      <c r="Z128142" s="191"/>
      <c r="AA128142" s="191"/>
    </row>
    <row r="128143" spans="26:27">
      <c r="Z128143" s="191"/>
      <c r="AA128143" s="191"/>
    </row>
    <row r="128144" spans="26:27">
      <c r="Z128144" s="191"/>
      <c r="AA128144" s="191"/>
    </row>
    <row r="128145" spans="26:27">
      <c r="Z128145" s="191"/>
      <c r="AA128145" s="191"/>
    </row>
    <row r="128146" spans="26:27">
      <c r="Z128146" s="191"/>
      <c r="AA128146" s="191"/>
    </row>
    <row r="128147" spans="26:27">
      <c r="Z128147" s="191"/>
      <c r="AA128147" s="191"/>
    </row>
    <row r="128148" spans="26:27">
      <c r="Z128148" s="191"/>
      <c r="AA128148" s="191"/>
    </row>
    <row r="128149" spans="26:27">
      <c r="Z128149" s="191"/>
      <c r="AA128149" s="191"/>
    </row>
    <row r="128150" spans="26:27">
      <c r="Z128150" s="191"/>
      <c r="AA128150" s="191"/>
    </row>
    <row r="128151" spans="26:27">
      <c r="Z128151" s="191"/>
      <c r="AA128151" s="191"/>
    </row>
    <row r="128152" spans="26:27">
      <c r="Z128152" s="191"/>
      <c r="AA128152" s="191"/>
    </row>
    <row r="128153" spans="26:27">
      <c r="Z128153" s="191"/>
      <c r="AA128153" s="191"/>
    </row>
    <row r="128154" spans="26:27">
      <c r="Z128154" s="191"/>
      <c r="AA128154" s="191"/>
    </row>
    <row r="128155" spans="26:27">
      <c r="Z128155" s="191"/>
      <c r="AA128155" s="191"/>
    </row>
    <row r="128156" spans="26:27">
      <c r="Z128156" s="191"/>
      <c r="AA128156" s="191"/>
    </row>
    <row r="128157" spans="26:27">
      <c r="Z128157" s="191"/>
      <c r="AA128157" s="191"/>
    </row>
    <row r="128158" spans="26:27">
      <c r="Z128158" s="191"/>
      <c r="AA128158" s="191"/>
    </row>
    <row r="128159" spans="26:27">
      <c r="Z128159" s="191"/>
      <c r="AA128159" s="191"/>
    </row>
    <row r="128160" spans="26:27">
      <c r="Z128160" s="191"/>
      <c r="AA128160" s="191"/>
    </row>
    <row r="128161" spans="26:27">
      <c r="Z128161" s="191"/>
      <c r="AA128161" s="191"/>
    </row>
    <row r="128162" spans="26:27">
      <c r="Z128162" s="191"/>
      <c r="AA128162" s="191"/>
    </row>
    <row r="128163" spans="26:27">
      <c r="Z128163" s="191"/>
      <c r="AA128163" s="191"/>
    </row>
    <row r="128164" spans="26:27">
      <c r="Z128164" s="191"/>
      <c r="AA128164" s="191"/>
    </row>
    <row r="128165" spans="26:27">
      <c r="Z128165" s="191"/>
      <c r="AA128165" s="191"/>
    </row>
    <row r="128166" spans="26:27">
      <c r="Z128166" s="191"/>
      <c r="AA128166" s="191"/>
    </row>
    <row r="128167" spans="26:27">
      <c r="Z128167" s="191"/>
      <c r="AA128167" s="191"/>
    </row>
    <row r="128168" spans="26:27">
      <c r="Z128168" s="191"/>
      <c r="AA128168" s="191"/>
    </row>
    <row r="128169" spans="26:27">
      <c r="Z128169" s="191"/>
      <c r="AA128169" s="191"/>
    </row>
    <row r="128170" spans="26:27">
      <c r="Z128170" s="191"/>
      <c r="AA128170" s="191"/>
    </row>
    <row r="128171" spans="26:27">
      <c r="Z128171" s="191"/>
      <c r="AA128171" s="191"/>
    </row>
    <row r="128172" spans="26:27">
      <c r="Z128172" s="191"/>
      <c r="AA128172" s="191"/>
    </row>
    <row r="128173" spans="26:27">
      <c r="Z128173" s="191"/>
      <c r="AA128173" s="191"/>
    </row>
    <row r="128174" spans="26:27">
      <c r="Z128174" s="191"/>
      <c r="AA128174" s="191"/>
    </row>
    <row r="128175" spans="26:27">
      <c r="Z128175" s="191"/>
      <c r="AA128175" s="191"/>
    </row>
    <row r="128176" spans="26:27">
      <c r="Z128176" s="191"/>
      <c r="AA128176" s="191"/>
    </row>
    <row r="128177" spans="26:27">
      <c r="Z128177" s="191"/>
      <c r="AA128177" s="191"/>
    </row>
    <row r="128178" spans="26:27">
      <c r="Z128178" s="191"/>
      <c r="AA128178" s="191"/>
    </row>
    <row r="128179" spans="26:27">
      <c r="Z128179" s="191"/>
      <c r="AA128179" s="191"/>
    </row>
    <row r="128180" spans="26:27">
      <c r="Z128180" s="191"/>
      <c r="AA128180" s="191"/>
    </row>
    <row r="128181" spans="26:27">
      <c r="Z128181" s="191"/>
      <c r="AA128181" s="191"/>
    </row>
    <row r="128182" spans="26:27">
      <c r="Z128182" s="191"/>
      <c r="AA128182" s="191"/>
    </row>
    <row r="128183" spans="26:27">
      <c r="Z128183" s="191"/>
      <c r="AA128183" s="191"/>
    </row>
    <row r="128184" spans="26:27">
      <c r="Z128184" s="191"/>
      <c r="AA128184" s="191"/>
    </row>
    <row r="128185" spans="26:27">
      <c r="Z128185" s="191"/>
      <c r="AA128185" s="191"/>
    </row>
    <row r="128186" spans="26:27">
      <c r="Z128186" s="191"/>
      <c r="AA128186" s="191"/>
    </row>
    <row r="128187" spans="26:27">
      <c r="Z128187" s="191"/>
      <c r="AA128187" s="191"/>
    </row>
    <row r="128188" spans="26:27">
      <c r="Z128188" s="191"/>
      <c r="AA128188" s="191"/>
    </row>
    <row r="128189" spans="26:27">
      <c r="Z128189" s="191"/>
      <c r="AA128189" s="191"/>
    </row>
    <row r="128190" spans="26:27">
      <c r="Z128190" s="191"/>
      <c r="AA128190" s="191"/>
    </row>
    <row r="128191" spans="26:27">
      <c r="Z128191" s="191"/>
      <c r="AA128191" s="191"/>
    </row>
    <row r="128192" spans="26:27">
      <c r="Z128192" s="191"/>
      <c r="AA128192" s="191"/>
    </row>
    <row r="128193" spans="26:27">
      <c r="Z128193" s="191"/>
      <c r="AA128193" s="191"/>
    </row>
    <row r="128194" spans="26:27">
      <c r="Z128194" s="191"/>
      <c r="AA128194" s="191"/>
    </row>
    <row r="128195" spans="26:27">
      <c r="Z128195" s="191"/>
      <c r="AA128195" s="191"/>
    </row>
    <row r="128196" spans="26:27">
      <c r="Z128196" s="191"/>
      <c r="AA128196" s="191"/>
    </row>
    <row r="128197" spans="26:27">
      <c r="Z128197" s="191"/>
      <c r="AA128197" s="191"/>
    </row>
    <row r="128198" spans="26:27">
      <c r="Z128198" s="191"/>
      <c r="AA128198" s="191"/>
    </row>
    <row r="128199" spans="26:27">
      <c r="Z128199" s="191"/>
      <c r="AA128199" s="191"/>
    </row>
    <row r="128200" spans="26:27">
      <c r="Z128200" s="191"/>
      <c r="AA128200" s="191"/>
    </row>
    <row r="128201" spans="26:27">
      <c r="Z128201" s="191"/>
      <c r="AA128201" s="191"/>
    </row>
    <row r="128202" spans="26:27">
      <c r="Z128202" s="191"/>
      <c r="AA128202" s="191"/>
    </row>
    <row r="128203" spans="26:27">
      <c r="Z128203" s="191"/>
      <c r="AA128203" s="191"/>
    </row>
    <row r="128204" spans="26:27">
      <c r="Z128204" s="191"/>
      <c r="AA128204" s="191"/>
    </row>
    <row r="128205" spans="26:27">
      <c r="Z128205" s="191"/>
      <c r="AA128205" s="191"/>
    </row>
    <row r="128206" spans="26:27">
      <c r="Z128206" s="191"/>
      <c r="AA128206" s="191"/>
    </row>
    <row r="128207" spans="26:27">
      <c r="Z128207" s="191"/>
      <c r="AA128207" s="191"/>
    </row>
    <row r="128208" spans="26:27">
      <c r="Z128208" s="191"/>
      <c r="AA128208" s="191"/>
    </row>
    <row r="128209" spans="26:27">
      <c r="Z128209" s="191"/>
      <c r="AA128209" s="191"/>
    </row>
    <row r="128210" spans="26:27">
      <c r="Z128210" s="191"/>
      <c r="AA128210" s="191"/>
    </row>
    <row r="128211" spans="26:27">
      <c r="Z128211" s="191"/>
      <c r="AA128211" s="191"/>
    </row>
    <row r="128212" spans="26:27">
      <c r="Z128212" s="191"/>
      <c r="AA128212" s="191"/>
    </row>
    <row r="128213" spans="26:27">
      <c r="Z128213" s="191"/>
      <c r="AA128213" s="191"/>
    </row>
    <row r="128214" spans="26:27">
      <c r="Z128214" s="191"/>
      <c r="AA128214" s="191"/>
    </row>
    <row r="128215" spans="26:27">
      <c r="Z128215" s="191"/>
      <c r="AA128215" s="191"/>
    </row>
    <row r="128216" spans="26:27">
      <c r="Z128216" s="191"/>
      <c r="AA128216" s="191"/>
    </row>
    <row r="128217" spans="26:27">
      <c r="Z128217" s="191"/>
      <c r="AA128217" s="191"/>
    </row>
    <row r="128218" spans="26:27">
      <c r="Z128218" s="191"/>
      <c r="AA128218" s="191"/>
    </row>
    <row r="128219" spans="26:27">
      <c r="Z128219" s="191"/>
      <c r="AA128219" s="191"/>
    </row>
    <row r="128220" spans="26:27">
      <c r="Z128220" s="191"/>
      <c r="AA128220" s="191"/>
    </row>
    <row r="128221" spans="26:27">
      <c r="Z128221" s="191"/>
      <c r="AA128221" s="191"/>
    </row>
    <row r="128222" spans="26:27">
      <c r="Z128222" s="191"/>
      <c r="AA128222" s="191"/>
    </row>
    <row r="128223" spans="26:27">
      <c r="Z128223" s="191"/>
      <c r="AA128223" s="191"/>
    </row>
    <row r="128224" spans="26:27">
      <c r="Z128224" s="191"/>
      <c r="AA128224" s="191"/>
    </row>
    <row r="128225" spans="26:27">
      <c r="Z128225" s="191"/>
      <c r="AA128225" s="191"/>
    </row>
    <row r="128226" spans="26:27">
      <c r="Z128226" s="191"/>
      <c r="AA128226" s="191"/>
    </row>
    <row r="128227" spans="26:27">
      <c r="Z128227" s="191"/>
      <c r="AA128227" s="191"/>
    </row>
    <row r="128228" spans="26:27">
      <c r="Z128228" s="191"/>
      <c r="AA128228" s="191"/>
    </row>
    <row r="128229" spans="26:27">
      <c r="Z128229" s="191"/>
      <c r="AA128229" s="191"/>
    </row>
    <row r="128230" spans="26:27">
      <c r="Z128230" s="191"/>
      <c r="AA128230" s="191"/>
    </row>
    <row r="128231" spans="26:27">
      <c r="Z128231" s="191"/>
      <c r="AA128231" s="191"/>
    </row>
    <row r="128232" spans="26:27">
      <c r="Z128232" s="191"/>
      <c r="AA128232" s="191"/>
    </row>
    <row r="128233" spans="26:27">
      <c r="Z128233" s="191"/>
      <c r="AA128233" s="191"/>
    </row>
    <row r="128234" spans="26:27">
      <c r="Z128234" s="191"/>
      <c r="AA128234" s="191"/>
    </row>
    <row r="128235" spans="26:27">
      <c r="Z128235" s="191"/>
      <c r="AA128235" s="191"/>
    </row>
    <row r="128236" spans="26:27">
      <c r="Z128236" s="191"/>
      <c r="AA128236" s="191"/>
    </row>
    <row r="128237" spans="26:27">
      <c r="Z128237" s="191"/>
      <c r="AA128237" s="191"/>
    </row>
    <row r="128238" spans="26:27">
      <c r="Z128238" s="191"/>
      <c r="AA128238" s="191"/>
    </row>
    <row r="128239" spans="26:27">
      <c r="Z128239" s="191"/>
      <c r="AA128239" s="191"/>
    </row>
    <row r="128240" spans="26:27">
      <c r="Z128240" s="191"/>
      <c r="AA128240" s="191"/>
    </row>
    <row r="128241" spans="26:27">
      <c r="Z128241" s="191"/>
      <c r="AA128241" s="191"/>
    </row>
    <row r="128242" spans="26:27">
      <c r="Z128242" s="191"/>
      <c r="AA128242" s="191"/>
    </row>
    <row r="128243" spans="26:27">
      <c r="Z128243" s="191"/>
      <c r="AA128243" s="191"/>
    </row>
    <row r="128244" spans="26:27">
      <c r="Z128244" s="191"/>
      <c r="AA128244" s="191"/>
    </row>
    <row r="128245" spans="26:27">
      <c r="Z128245" s="191"/>
      <c r="AA128245" s="191"/>
    </row>
    <row r="128246" spans="26:27">
      <c r="Z128246" s="191"/>
      <c r="AA128246" s="191"/>
    </row>
    <row r="128247" spans="26:27">
      <c r="Z128247" s="191"/>
      <c r="AA128247" s="191"/>
    </row>
    <row r="128248" spans="26:27">
      <c r="Z128248" s="191"/>
      <c r="AA128248" s="191"/>
    </row>
    <row r="128249" spans="26:27">
      <c r="Z128249" s="191"/>
      <c r="AA128249" s="191"/>
    </row>
    <row r="128250" spans="26:27">
      <c r="Z128250" s="191"/>
      <c r="AA128250" s="191"/>
    </row>
    <row r="128251" spans="26:27">
      <c r="Z128251" s="191"/>
      <c r="AA128251" s="191"/>
    </row>
    <row r="128252" spans="26:27">
      <c r="Z128252" s="191"/>
      <c r="AA128252" s="191"/>
    </row>
    <row r="128253" spans="26:27">
      <c r="Z128253" s="191"/>
      <c r="AA128253" s="191"/>
    </row>
    <row r="128254" spans="26:27">
      <c r="Z128254" s="191"/>
      <c r="AA128254" s="191"/>
    </row>
    <row r="128255" spans="26:27">
      <c r="Z128255" s="191"/>
      <c r="AA128255" s="191"/>
    </row>
    <row r="128256" spans="26:27">
      <c r="Z128256" s="191"/>
      <c r="AA128256" s="191"/>
    </row>
    <row r="128257" spans="26:27">
      <c r="Z128257" s="191"/>
      <c r="AA128257" s="191"/>
    </row>
    <row r="128258" spans="26:27">
      <c r="Z128258" s="191"/>
      <c r="AA128258" s="191"/>
    </row>
    <row r="128259" spans="26:27">
      <c r="Z128259" s="191"/>
      <c r="AA128259" s="191"/>
    </row>
    <row r="128260" spans="26:27">
      <c r="Z128260" s="191"/>
      <c r="AA128260" s="191"/>
    </row>
    <row r="128261" spans="26:27">
      <c r="Z128261" s="191"/>
      <c r="AA128261" s="191"/>
    </row>
    <row r="128262" spans="26:27">
      <c r="Z128262" s="191"/>
      <c r="AA128262" s="191"/>
    </row>
    <row r="128263" spans="26:27">
      <c r="Z128263" s="191"/>
      <c r="AA128263" s="191"/>
    </row>
    <row r="128264" spans="26:27">
      <c r="Z128264" s="191"/>
      <c r="AA128264" s="191"/>
    </row>
    <row r="128265" spans="26:27">
      <c r="Z128265" s="191"/>
      <c r="AA128265" s="191"/>
    </row>
    <row r="128266" spans="26:27">
      <c r="Z128266" s="191"/>
      <c r="AA128266" s="191"/>
    </row>
    <row r="128267" spans="26:27">
      <c r="Z128267" s="191"/>
      <c r="AA128267" s="191"/>
    </row>
    <row r="128268" spans="26:27">
      <c r="Z128268" s="191"/>
      <c r="AA128268" s="191"/>
    </row>
    <row r="128269" spans="26:27">
      <c r="Z128269" s="191"/>
      <c r="AA128269" s="191"/>
    </row>
    <row r="128270" spans="26:27">
      <c r="Z128270" s="191"/>
      <c r="AA128270" s="191"/>
    </row>
    <row r="128271" spans="26:27">
      <c r="Z128271" s="191"/>
      <c r="AA128271" s="191"/>
    </row>
    <row r="128272" spans="26:27">
      <c r="Z128272" s="191"/>
      <c r="AA128272" s="191"/>
    </row>
    <row r="128273" spans="26:27">
      <c r="Z128273" s="191"/>
      <c r="AA128273" s="191"/>
    </row>
    <row r="128274" spans="26:27">
      <c r="Z128274" s="191"/>
      <c r="AA128274" s="191"/>
    </row>
    <row r="128275" spans="26:27">
      <c r="Z128275" s="191"/>
      <c r="AA128275" s="191"/>
    </row>
    <row r="128276" spans="26:27">
      <c r="Z128276" s="191"/>
      <c r="AA128276" s="191"/>
    </row>
    <row r="128277" spans="26:27">
      <c r="Z128277" s="191"/>
      <c r="AA128277" s="191"/>
    </row>
    <row r="128278" spans="26:27">
      <c r="Z128278" s="191"/>
      <c r="AA128278" s="191"/>
    </row>
    <row r="128279" spans="26:27">
      <c r="Z128279" s="191"/>
      <c r="AA128279" s="191"/>
    </row>
    <row r="128280" spans="26:27">
      <c r="Z128280" s="191"/>
      <c r="AA128280" s="191"/>
    </row>
    <row r="128281" spans="26:27">
      <c r="Z128281" s="191"/>
      <c r="AA128281" s="191"/>
    </row>
    <row r="128282" spans="26:27">
      <c r="Z128282" s="191"/>
      <c r="AA128282" s="191"/>
    </row>
    <row r="128283" spans="26:27">
      <c r="Z128283" s="191"/>
      <c r="AA128283" s="191"/>
    </row>
    <row r="128284" spans="26:27">
      <c r="Z128284" s="191"/>
      <c r="AA128284" s="191"/>
    </row>
    <row r="128285" spans="26:27">
      <c r="Z128285" s="191"/>
      <c r="AA128285" s="191"/>
    </row>
    <row r="128286" spans="26:27">
      <c r="Z128286" s="191"/>
      <c r="AA128286" s="191"/>
    </row>
    <row r="128287" spans="26:27">
      <c r="Z128287" s="191"/>
      <c r="AA128287" s="191"/>
    </row>
    <row r="128288" spans="26:27">
      <c r="Z128288" s="191"/>
      <c r="AA128288" s="191"/>
    </row>
    <row r="128289" spans="26:27">
      <c r="Z128289" s="191"/>
      <c r="AA128289" s="191"/>
    </row>
    <row r="128290" spans="26:27">
      <c r="Z128290" s="191"/>
      <c r="AA128290" s="191"/>
    </row>
    <row r="128291" spans="26:27">
      <c r="Z128291" s="191"/>
      <c r="AA128291" s="191"/>
    </row>
    <row r="128292" spans="26:27">
      <c r="Z128292" s="191"/>
      <c r="AA128292" s="191"/>
    </row>
    <row r="128293" spans="26:27">
      <c r="Z128293" s="191"/>
      <c r="AA128293" s="191"/>
    </row>
    <row r="128294" spans="26:27">
      <c r="Z128294" s="191"/>
      <c r="AA128294" s="191"/>
    </row>
    <row r="128295" spans="26:27">
      <c r="Z128295" s="191"/>
      <c r="AA128295" s="191"/>
    </row>
    <row r="128296" spans="26:27">
      <c r="Z128296" s="191"/>
      <c r="AA128296" s="191"/>
    </row>
    <row r="128297" spans="26:27">
      <c r="Z128297" s="191"/>
      <c r="AA128297" s="191"/>
    </row>
    <row r="128298" spans="26:27">
      <c r="Z128298" s="191"/>
      <c r="AA128298" s="191"/>
    </row>
    <row r="128299" spans="26:27">
      <c r="Z128299" s="191"/>
      <c r="AA128299" s="191"/>
    </row>
    <row r="128300" spans="26:27">
      <c r="Z128300" s="191"/>
      <c r="AA128300" s="191"/>
    </row>
    <row r="128301" spans="26:27">
      <c r="Z128301" s="191"/>
      <c r="AA128301" s="191"/>
    </row>
    <row r="128302" spans="26:27">
      <c r="Z128302" s="191"/>
      <c r="AA128302" s="191"/>
    </row>
    <row r="128303" spans="26:27">
      <c r="Z128303" s="191"/>
      <c r="AA128303" s="191"/>
    </row>
    <row r="128304" spans="26:27">
      <c r="Z128304" s="191"/>
      <c r="AA128304" s="191"/>
    </row>
    <row r="128305" spans="26:27">
      <c r="Z128305" s="191"/>
      <c r="AA128305" s="191"/>
    </row>
    <row r="128306" spans="26:27">
      <c r="Z128306" s="191"/>
      <c r="AA128306" s="191"/>
    </row>
    <row r="128307" spans="26:27">
      <c r="Z128307" s="191"/>
      <c r="AA128307" s="191"/>
    </row>
    <row r="128308" spans="26:27">
      <c r="Z128308" s="191"/>
      <c r="AA128308" s="191"/>
    </row>
    <row r="128309" spans="26:27">
      <c r="Z128309" s="191"/>
      <c r="AA128309" s="191"/>
    </row>
    <row r="128310" spans="26:27">
      <c r="Z128310" s="191"/>
      <c r="AA128310" s="191"/>
    </row>
    <row r="128311" spans="26:27">
      <c r="Z128311" s="191"/>
      <c r="AA128311" s="191"/>
    </row>
    <row r="128312" spans="26:27">
      <c r="Z128312" s="191"/>
      <c r="AA128312" s="191"/>
    </row>
    <row r="128313" spans="26:27">
      <c r="Z128313" s="191"/>
      <c r="AA128313" s="191"/>
    </row>
    <row r="128314" spans="26:27">
      <c r="Z128314" s="191"/>
      <c r="AA128314" s="191"/>
    </row>
    <row r="128315" spans="26:27">
      <c r="Z128315" s="191"/>
      <c r="AA128315" s="191"/>
    </row>
    <row r="128316" spans="26:27">
      <c r="Z128316" s="191"/>
      <c r="AA128316" s="191"/>
    </row>
    <row r="128317" spans="26:27">
      <c r="Z128317" s="191"/>
      <c r="AA128317" s="191"/>
    </row>
    <row r="128318" spans="26:27">
      <c r="Z128318" s="191"/>
      <c r="AA128318" s="191"/>
    </row>
    <row r="128319" spans="26:27">
      <c r="Z128319" s="191"/>
      <c r="AA128319" s="191"/>
    </row>
    <row r="128320" spans="26:27">
      <c r="Z128320" s="191"/>
      <c r="AA128320" s="191"/>
    </row>
    <row r="128321" spans="26:27">
      <c r="Z128321" s="191"/>
      <c r="AA128321" s="191"/>
    </row>
    <row r="128322" spans="26:27">
      <c r="Z128322" s="191"/>
      <c r="AA128322" s="191"/>
    </row>
    <row r="128323" spans="26:27">
      <c r="Z128323" s="191"/>
      <c r="AA128323" s="191"/>
    </row>
    <row r="128324" spans="26:27">
      <c r="Z128324" s="191"/>
      <c r="AA128324" s="191"/>
    </row>
    <row r="128325" spans="26:27">
      <c r="Z128325" s="191"/>
      <c r="AA128325" s="191"/>
    </row>
    <row r="128326" spans="26:27">
      <c r="Z128326" s="191"/>
      <c r="AA128326" s="191"/>
    </row>
    <row r="128327" spans="26:27">
      <c r="Z128327" s="191"/>
      <c r="AA128327" s="191"/>
    </row>
    <row r="128328" spans="26:27">
      <c r="Z128328" s="191"/>
      <c r="AA128328" s="191"/>
    </row>
    <row r="128329" spans="26:27">
      <c r="Z128329" s="191"/>
      <c r="AA128329" s="191"/>
    </row>
    <row r="128330" spans="26:27">
      <c r="Z128330" s="191"/>
      <c r="AA128330" s="191"/>
    </row>
    <row r="128331" spans="26:27">
      <c r="Z128331" s="191"/>
      <c r="AA128331" s="191"/>
    </row>
    <row r="128332" spans="26:27">
      <c r="Z128332" s="191"/>
      <c r="AA128332" s="191"/>
    </row>
    <row r="128333" spans="26:27">
      <c r="Z128333" s="191"/>
      <c r="AA128333" s="191"/>
    </row>
    <row r="128334" spans="26:27">
      <c r="Z128334" s="191"/>
      <c r="AA128334" s="191"/>
    </row>
    <row r="128335" spans="26:27">
      <c r="Z128335" s="191"/>
      <c r="AA128335" s="191"/>
    </row>
    <row r="128336" spans="26:27">
      <c r="Z128336" s="191"/>
      <c r="AA128336" s="191"/>
    </row>
    <row r="128337" spans="26:27">
      <c r="Z128337" s="191"/>
      <c r="AA128337" s="191"/>
    </row>
    <row r="128338" spans="26:27">
      <c r="Z128338" s="191"/>
      <c r="AA128338" s="191"/>
    </row>
    <row r="128339" spans="26:27">
      <c r="Z128339" s="191"/>
      <c r="AA128339" s="191"/>
    </row>
    <row r="128340" spans="26:27">
      <c r="Z128340" s="191"/>
      <c r="AA128340" s="191"/>
    </row>
    <row r="128341" spans="26:27">
      <c r="Z128341" s="191"/>
      <c r="AA128341" s="191"/>
    </row>
    <row r="128342" spans="26:27">
      <c r="Z128342" s="191"/>
      <c r="AA128342" s="191"/>
    </row>
    <row r="128343" spans="26:27">
      <c r="Z128343" s="191"/>
      <c r="AA128343" s="191"/>
    </row>
    <row r="128344" spans="26:27">
      <c r="Z128344" s="191"/>
      <c r="AA128344" s="191"/>
    </row>
    <row r="128345" spans="26:27">
      <c r="Z128345" s="191"/>
      <c r="AA128345" s="191"/>
    </row>
    <row r="128346" spans="26:27">
      <c r="Z128346" s="191"/>
      <c r="AA128346" s="191"/>
    </row>
    <row r="128347" spans="26:27">
      <c r="Z128347" s="191"/>
      <c r="AA128347" s="191"/>
    </row>
    <row r="128348" spans="26:27">
      <c r="Z128348" s="191"/>
      <c r="AA128348" s="191"/>
    </row>
    <row r="128349" spans="26:27">
      <c r="Z128349" s="191"/>
      <c r="AA128349" s="191"/>
    </row>
    <row r="128350" spans="26:27">
      <c r="Z128350" s="191"/>
      <c r="AA128350" s="191"/>
    </row>
    <row r="128351" spans="26:27">
      <c r="Z128351" s="191"/>
      <c r="AA128351" s="191"/>
    </row>
    <row r="128352" spans="26:27">
      <c r="Z128352" s="191"/>
      <c r="AA128352" s="191"/>
    </row>
    <row r="128353" spans="26:27">
      <c r="Z128353" s="191"/>
      <c r="AA128353" s="191"/>
    </row>
    <row r="128354" spans="26:27">
      <c r="Z128354" s="191"/>
      <c r="AA128354" s="191"/>
    </row>
    <row r="128355" spans="26:27">
      <c r="Z128355" s="191"/>
      <c r="AA128355" s="191"/>
    </row>
    <row r="128356" spans="26:27">
      <c r="Z128356" s="191"/>
      <c r="AA128356" s="191"/>
    </row>
    <row r="128357" spans="26:27">
      <c r="Z128357" s="191"/>
      <c r="AA128357" s="191"/>
    </row>
    <row r="128358" spans="26:27">
      <c r="Z128358" s="191"/>
      <c r="AA128358" s="191"/>
    </row>
    <row r="128359" spans="26:27">
      <c r="Z128359" s="191"/>
      <c r="AA128359" s="191"/>
    </row>
    <row r="128360" spans="26:27">
      <c r="Z128360" s="191"/>
      <c r="AA128360" s="191"/>
    </row>
    <row r="128361" spans="26:27">
      <c r="Z128361" s="191"/>
      <c r="AA128361" s="191"/>
    </row>
    <row r="128362" spans="26:27">
      <c r="Z128362" s="191"/>
      <c r="AA128362" s="191"/>
    </row>
    <row r="128363" spans="26:27">
      <c r="Z128363" s="191"/>
      <c r="AA128363" s="191"/>
    </row>
    <row r="128364" spans="26:27">
      <c r="Z128364" s="191"/>
      <c r="AA128364" s="191"/>
    </row>
    <row r="128365" spans="26:27">
      <c r="Z128365" s="191"/>
      <c r="AA128365" s="191"/>
    </row>
    <row r="128366" spans="26:27">
      <c r="Z128366" s="191"/>
      <c r="AA128366" s="191"/>
    </row>
    <row r="128367" spans="26:27">
      <c r="Z128367" s="191"/>
      <c r="AA128367" s="191"/>
    </row>
    <row r="128368" spans="26:27">
      <c r="Z128368" s="191"/>
      <c r="AA128368" s="191"/>
    </row>
    <row r="128369" spans="26:27">
      <c r="Z128369" s="191"/>
      <c r="AA128369" s="191"/>
    </row>
    <row r="128370" spans="26:27">
      <c r="Z128370" s="191"/>
      <c r="AA128370" s="191"/>
    </row>
    <row r="128371" spans="26:27">
      <c r="Z128371" s="191"/>
      <c r="AA128371" s="191"/>
    </row>
    <row r="128372" spans="26:27">
      <c r="Z128372" s="191"/>
      <c r="AA128372" s="191"/>
    </row>
    <row r="128373" spans="26:27">
      <c r="Z128373" s="191"/>
      <c r="AA128373" s="191"/>
    </row>
    <row r="128374" spans="26:27">
      <c r="Z128374" s="191"/>
      <c r="AA128374" s="191"/>
    </row>
    <row r="128375" spans="26:27">
      <c r="Z128375" s="191"/>
      <c r="AA128375" s="191"/>
    </row>
    <row r="128376" spans="26:27">
      <c r="Z128376" s="191"/>
      <c r="AA128376" s="191"/>
    </row>
    <row r="128377" spans="26:27">
      <c r="Z128377" s="191"/>
      <c r="AA128377" s="191"/>
    </row>
    <row r="128378" spans="26:27">
      <c r="Z128378" s="191"/>
      <c r="AA128378" s="191"/>
    </row>
    <row r="128379" spans="26:27">
      <c r="Z128379" s="191"/>
      <c r="AA128379" s="191"/>
    </row>
    <row r="128380" spans="26:27">
      <c r="Z128380" s="191"/>
      <c r="AA128380" s="191"/>
    </row>
    <row r="128381" spans="26:27">
      <c r="Z128381" s="191"/>
      <c r="AA128381" s="191"/>
    </row>
    <row r="128382" spans="26:27">
      <c r="Z128382" s="191"/>
      <c r="AA128382" s="191"/>
    </row>
    <row r="128383" spans="26:27">
      <c r="Z128383" s="191"/>
      <c r="AA128383" s="191"/>
    </row>
    <row r="128384" spans="26:27">
      <c r="Z128384" s="191"/>
      <c r="AA128384" s="191"/>
    </row>
    <row r="128385" spans="26:27">
      <c r="Z128385" s="191"/>
      <c r="AA128385" s="191"/>
    </row>
    <row r="128386" spans="26:27">
      <c r="Z128386" s="191"/>
      <c r="AA128386" s="191"/>
    </row>
    <row r="128387" spans="26:27">
      <c r="Z128387" s="191"/>
      <c r="AA128387" s="191"/>
    </row>
    <row r="128388" spans="26:27">
      <c r="Z128388" s="191"/>
      <c r="AA128388" s="191"/>
    </row>
    <row r="128389" spans="26:27">
      <c r="Z128389" s="191"/>
      <c r="AA128389" s="191"/>
    </row>
    <row r="128390" spans="26:27">
      <c r="Z128390" s="191"/>
      <c r="AA128390" s="191"/>
    </row>
    <row r="128391" spans="26:27">
      <c r="Z128391" s="191"/>
      <c r="AA128391" s="191"/>
    </row>
    <row r="128392" spans="26:27">
      <c r="Z128392" s="191"/>
      <c r="AA128392" s="191"/>
    </row>
    <row r="128393" spans="26:27">
      <c r="Z128393" s="191"/>
      <c r="AA128393" s="191"/>
    </row>
    <row r="128394" spans="26:27">
      <c r="Z128394" s="191"/>
      <c r="AA128394" s="191"/>
    </row>
    <row r="128395" spans="26:27">
      <c r="Z128395" s="191"/>
      <c r="AA128395" s="191"/>
    </row>
    <row r="128396" spans="26:27">
      <c r="Z128396" s="191"/>
      <c r="AA128396" s="191"/>
    </row>
    <row r="128397" spans="26:27">
      <c r="Z128397" s="191"/>
      <c r="AA128397" s="191"/>
    </row>
    <row r="128398" spans="26:27">
      <c r="Z128398" s="191"/>
      <c r="AA128398" s="191"/>
    </row>
    <row r="128399" spans="26:27">
      <c r="Z128399" s="191"/>
      <c r="AA128399" s="191"/>
    </row>
    <row r="128400" spans="26:27">
      <c r="Z128400" s="191"/>
      <c r="AA128400" s="191"/>
    </row>
    <row r="128401" spans="26:27">
      <c r="Z128401" s="191"/>
      <c r="AA128401" s="191"/>
    </row>
    <row r="128402" spans="26:27">
      <c r="Z128402" s="191"/>
      <c r="AA128402" s="191"/>
    </row>
    <row r="128403" spans="26:27">
      <c r="Z128403" s="191"/>
      <c r="AA128403" s="191"/>
    </row>
    <row r="128404" spans="26:27">
      <c r="Z128404" s="191"/>
      <c r="AA128404" s="191"/>
    </row>
    <row r="128405" spans="26:27">
      <c r="Z128405" s="191"/>
      <c r="AA128405" s="191"/>
    </row>
    <row r="128406" spans="26:27">
      <c r="Z128406" s="191"/>
      <c r="AA128406" s="191"/>
    </row>
    <row r="128407" spans="26:27">
      <c r="Z128407" s="191"/>
      <c r="AA128407" s="191"/>
    </row>
    <row r="128408" spans="26:27">
      <c r="Z128408" s="191"/>
      <c r="AA128408" s="191"/>
    </row>
    <row r="128409" spans="26:27">
      <c r="Z128409" s="191"/>
      <c r="AA128409" s="191"/>
    </row>
    <row r="128410" spans="26:27">
      <c r="Z128410" s="191"/>
      <c r="AA128410" s="191"/>
    </row>
    <row r="128411" spans="26:27">
      <c r="Z128411" s="191"/>
      <c r="AA128411" s="191"/>
    </row>
    <row r="128412" spans="26:27">
      <c r="Z128412" s="191"/>
      <c r="AA128412" s="191"/>
    </row>
    <row r="128413" spans="26:27">
      <c r="Z128413" s="191"/>
      <c r="AA128413" s="191"/>
    </row>
    <row r="128414" spans="26:27">
      <c r="Z128414" s="191"/>
      <c r="AA128414" s="191"/>
    </row>
    <row r="128415" spans="26:27">
      <c r="Z128415" s="191"/>
      <c r="AA128415" s="191"/>
    </row>
    <row r="128416" spans="26:27">
      <c r="Z128416" s="191"/>
      <c r="AA128416" s="191"/>
    </row>
    <row r="128417" spans="26:27">
      <c r="Z128417" s="191"/>
      <c r="AA128417" s="191"/>
    </row>
    <row r="128418" spans="26:27">
      <c r="Z128418" s="191"/>
      <c r="AA128418" s="191"/>
    </row>
    <row r="128419" spans="26:27">
      <c r="Z128419" s="191"/>
      <c r="AA128419" s="191"/>
    </row>
    <row r="128420" spans="26:27">
      <c r="Z128420" s="191"/>
      <c r="AA128420" s="191"/>
    </row>
    <row r="128421" spans="26:27">
      <c r="Z128421" s="191"/>
      <c r="AA128421" s="191"/>
    </row>
    <row r="128422" spans="26:27">
      <c r="Z128422" s="191"/>
      <c r="AA128422" s="191"/>
    </row>
    <row r="128423" spans="26:27">
      <c r="Z128423" s="191"/>
      <c r="AA128423" s="191"/>
    </row>
    <row r="128424" spans="26:27">
      <c r="Z128424" s="191"/>
      <c r="AA128424" s="191"/>
    </row>
    <row r="128425" spans="26:27">
      <c r="Z128425" s="191"/>
      <c r="AA128425" s="191"/>
    </row>
    <row r="128426" spans="26:27">
      <c r="Z128426" s="191"/>
      <c r="AA128426" s="191"/>
    </row>
    <row r="128427" spans="26:27">
      <c r="Z128427" s="191"/>
      <c r="AA128427" s="191"/>
    </row>
    <row r="128428" spans="26:27">
      <c r="Z128428" s="191"/>
      <c r="AA128428" s="191"/>
    </row>
    <row r="128429" spans="26:27">
      <c r="Z128429" s="191"/>
      <c r="AA128429" s="191"/>
    </row>
    <row r="128430" spans="26:27">
      <c r="Z128430" s="191"/>
      <c r="AA128430" s="191"/>
    </row>
    <row r="128431" spans="26:27">
      <c r="Z128431" s="191"/>
      <c r="AA128431" s="191"/>
    </row>
    <row r="128432" spans="26:27">
      <c r="Z128432" s="191"/>
      <c r="AA128432" s="191"/>
    </row>
    <row r="128433" spans="26:27">
      <c r="Z128433" s="191"/>
      <c r="AA128433" s="191"/>
    </row>
    <row r="128434" spans="26:27">
      <c r="Z128434" s="191"/>
      <c r="AA128434" s="191"/>
    </row>
    <row r="128435" spans="26:27">
      <c r="Z128435" s="191"/>
      <c r="AA128435" s="191"/>
    </row>
    <row r="128436" spans="26:27">
      <c r="Z128436" s="191"/>
      <c r="AA128436" s="191"/>
    </row>
    <row r="128437" spans="26:27">
      <c r="Z128437" s="191"/>
      <c r="AA128437" s="191"/>
    </row>
    <row r="128438" spans="26:27">
      <c r="Z128438" s="191"/>
      <c r="AA128438" s="191"/>
    </row>
    <row r="128439" spans="26:27">
      <c r="Z128439" s="191"/>
      <c r="AA128439" s="191"/>
    </row>
    <row r="128440" spans="26:27">
      <c r="Z128440" s="191"/>
      <c r="AA128440" s="191"/>
    </row>
    <row r="128441" spans="26:27">
      <c r="Z128441" s="191"/>
      <c r="AA128441" s="191"/>
    </row>
    <row r="128442" spans="26:27">
      <c r="Z128442" s="191"/>
      <c r="AA128442" s="191"/>
    </row>
    <row r="128443" spans="26:27">
      <c r="Z128443" s="191"/>
      <c r="AA128443" s="191"/>
    </row>
    <row r="128444" spans="26:27">
      <c r="Z128444" s="191"/>
      <c r="AA128444" s="191"/>
    </row>
    <row r="128445" spans="26:27">
      <c r="Z128445" s="191"/>
      <c r="AA128445" s="191"/>
    </row>
    <row r="128446" spans="26:27">
      <c r="Z128446" s="191"/>
      <c r="AA128446" s="191"/>
    </row>
    <row r="128447" spans="26:27">
      <c r="Z128447" s="191"/>
      <c r="AA128447" s="191"/>
    </row>
    <row r="128448" spans="26:27">
      <c r="Z128448" s="191"/>
      <c r="AA128448" s="191"/>
    </row>
    <row r="128449" spans="26:27">
      <c r="Z128449" s="191"/>
      <c r="AA128449" s="191"/>
    </row>
    <row r="128450" spans="26:27">
      <c r="Z128450" s="191"/>
      <c r="AA128450" s="191"/>
    </row>
    <row r="128451" spans="26:27">
      <c r="Z128451" s="191"/>
      <c r="AA128451" s="191"/>
    </row>
    <row r="128452" spans="26:27">
      <c r="Z128452" s="191"/>
      <c r="AA128452" s="191"/>
    </row>
    <row r="128453" spans="26:27">
      <c r="Z128453" s="191"/>
      <c r="AA128453" s="191"/>
    </row>
    <row r="128454" spans="26:27">
      <c r="Z128454" s="191"/>
      <c r="AA128454" s="191"/>
    </row>
    <row r="128455" spans="26:27">
      <c r="Z128455" s="191"/>
      <c r="AA128455" s="191"/>
    </row>
    <row r="128456" spans="26:27">
      <c r="Z128456" s="191"/>
      <c r="AA128456" s="191"/>
    </row>
    <row r="128457" spans="26:27">
      <c r="Z128457" s="191"/>
      <c r="AA128457" s="191"/>
    </row>
    <row r="128458" spans="26:27">
      <c r="Z128458" s="191"/>
      <c r="AA128458" s="191"/>
    </row>
    <row r="128459" spans="26:27">
      <c r="Z128459" s="191"/>
      <c r="AA128459" s="191"/>
    </row>
    <row r="128460" spans="26:27">
      <c r="Z128460" s="191"/>
      <c r="AA128460" s="191"/>
    </row>
    <row r="128461" spans="26:27">
      <c r="Z128461" s="191"/>
      <c r="AA128461" s="191"/>
    </row>
    <row r="128462" spans="26:27">
      <c r="Z128462" s="191"/>
      <c r="AA128462" s="191"/>
    </row>
    <row r="128463" spans="26:27">
      <c r="Z128463" s="191"/>
      <c r="AA128463" s="191"/>
    </row>
    <row r="128464" spans="26:27">
      <c r="Z128464" s="191"/>
      <c r="AA128464" s="191"/>
    </row>
    <row r="128465" spans="26:27">
      <c r="Z128465" s="191"/>
      <c r="AA128465" s="191"/>
    </row>
    <row r="128466" spans="26:27">
      <c r="Z128466" s="191"/>
      <c r="AA128466" s="191"/>
    </row>
    <row r="128467" spans="26:27">
      <c r="Z128467" s="191"/>
      <c r="AA128467" s="191"/>
    </row>
    <row r="128468" spans="26:27">
      <c r="Z128468" s="191"/>
      <c r="AA128468" s="191"/>
    </row>
    <row r="128469" spans="26:27">
      <c r="Z128469" s="191"/>
      <c r="AA128469" s="191"/>
    </row>
    <row r="128470" spans="26:27">
      <c r="Z128470" s="191"/>
      <c r="AA128470" s="191"/>
    </row>
    <row r="128471" spans="26:27">
      <c r="Z128471" s="191"/>
      <c r="AA128471" s="191"/>
    </row>
    <row r="128472" spans="26:27">
      <c r="Z128472" s="191"/>
      <c r="AA128472" s="191"/>
    </row>
    <row r="128473" spans="26:27">
      <c r="Z128473" s="191"/>
      <c r="AA128473" s="191"/>
    </row>
    <row r="128474" spans="26:27">
      <c r="Z128474" s="191"/>
      <c r="AA128474" s="191"/>
    </row>
    <row r="128475" spans="26:27">
      <c r="Z128475" s="191"/>
      <c r="AA128475" s="191"/>
    </row>
    <row r="128476" spans="26:27">
      <c r="Z128476" s="191"/>
      <c r="AA128476" s="191"/>
    </row>
    <row r="128477" spans="26:27">
      <c r="Z128477" s="191"/>
      <c r="AA128477" s="191"/>
    </row>
    <row r="128478" spans="26:27">
      <c r="Z128478" s="191"/>
      <c r="AA128478" s="191"/>
    </row>
    <row r="128479" spans="26:27">
      <c r="Z128479" s="191"/>
      <c r="AA128479" s="191"/>
    </row>
    <row r="128480" spans="26:27">
      <c r="Z128480" s="191"/>
      <c r="AA128480" s="191"/>
    </row>
    <row r="128481" spans="26:27">
      <c r="Z128481" s="191"/>
      <c r="AA128481" s="191"/>
    </row>
    <row r="128482" spans="26:27">
      <c r="Z128482" s="191"/>
      <c r="AA128482" s="191"/>
    </row>
    <row r="128483" spans="26:27">
      <c r="Z128483" s="191"/>
      <c r="AA128483" s="191"/>
    </row>
    <row r="128484" spans="26:27">
      <c r="Z128484" s="191"/>
      <c r="AA128484" s="191"/>
    </row>
    <row r="128485" spans="26:27">
      <c r="Z128485" s="191"/>
      <c r="AA128485" s="191"/>
    </row>
    <row r="128486" spans="26:27">
      <c r="Z128486" s="191"/>
      <c r="AA128486" s="191"/>
    </row>
    <row r="128487" spans="26:27">
      <c r="Z128487" s="191"/>
      <c r="AA128487" s="191"/>
    </row>
    <row r="128488" spans="26:27">
      <c r="Z128488" s="191"/>
      <c r="AA128488" s="191"/>
    </row>
    <row r="128489" spans="26:27">
      <c r="Z128489" s="191"/>
      <c r="AA128489" s="191"/>
    </row>
    <row r="128490" spans="26:27">
      <c r="Z128490" s="191"/>
      <c r="AA128490" s="191"/>
    </row>
    <row r="128491" spans="26:27">
      <c r="Z128491" s="191"/>
      <c r="AA128491" s="191"/>
    </row>
    <row r="128492" spans="26:27">
      <c r="Z128492" s="191"/>
      <c r="AA128492" s="191"/>
    </row>
    <row r="128493" spans="26:27">
      <c r="Z128493" s="191"/>
      <c r="AA128493" s="191"/>
    </row>
    <row r="128494" spans="26:27">
      <c r="Z128494" s="191"/>
      <c r="AA128494" s="191"/>
    </row>
    <row r="128495" spans="26:27">
      <c r="Z128495" s="191"/>
      <c r="AA128495" s="191"/>
    </row>
    <row r="128496" spans="26:27">
      <c r="Z128496" s="191"/>
      <c r="AA128496" s="191"/>
    </row>
    <row r="128497" spans="26:27">
      <c r="Z128497" s="191"/>
      <c r="AA128497" s="191"/>
    </row>
    <row r="128498" spans="26:27">
      <c r="Z128498" s="191"/>
      <c r="AA128498" s="191"/>
    </row>
    <row r="128499" spans="26:27">
      <c r="Z128499" s="191"/>
      <c r="AA128499" s="191"/>
    </row>
    <row r="128500" spans="26:27">
      <c r="Z128500" s="191"/>
      <c r="AA128500" s="191"/>
    </row>
    <row r="128501" spans="26:27">
      <c r="Z128501" s="191"/>
      <c r="AA128501" s="191"/>
    </row>
    <row r="128502" spans="26:27">
      <c r="Z128502" s="191"/>
      <c r="AA128502" s="191"/>
    </row>
    <row r="128503" spans="26:27">
      <c r="Z128503" s="191"/>
      <c r="AA128503" s="191"/>
    </row>
    <row r="128504" spans="26:27">
      <c r="Z128504" s="191"/>
      <c r="AA128504" s="191"/>
    </row>
    <row r="128505" spans="26:27">
      <c r="Z128505" s="191"/>
      <c r="AA128505" s="191"/>
    </row>
    <row r="128506" spans="26:27">
      <c r="Z128506" s="191"/>
      <c r="AA128506" s="191"/>
    </row>
    <row r="128507" spans="26:27">
      <c r="Z128507" s="191"/>
      <c r="AA128507" s="191"/>
    </row>
    <row r="128508" spans="26:27">
      <c r="Z128508" s="191"/>
      <c r="AA128508" s="191"/>
    </row>
    <row r="128509" spans="26:27">
      <c r="Z128509" s="191"/>
      <c r="AA128509" s="191"/>
    </row>
    <row r="128510" spans="26:27">
      <c r="Z128510" s="191"/>
      <c r="AA128510" s="191"/>
    </row>
    <row r="128511" spans="26:27">
      <c r="Z128511" s="191"/>
      <c r="AA128511" s="191"/>
    </row>
    <row r="128512" spans="26:27">
      <c r="Z128512" s="191"/>
      <c r="AA128512" s="191"/>
    </row>
    <row r="128513" spans="26:27">
      <c r="Z128513" s="191"/>
      <c r="AA128513" s="191"/>
    </row>
    <row r="128514" spans="26:27">
      <c r="Z128514" s="191"/>
      <c r="AA128514" s="191"/>
    </row>
    <row r="128515" spans="26:27">
      <c r="Z128515" s="191"/>
      <c r="AA128515" s="191"/>
    </row>
    <row r="128516" spans="26:27">
      <c r="Z128516" s="191"/>
      <c r="AA128516" s="191"/>
    </row>
    <row r="128517" spans="26:27">
      <c r="Z128517" s="191"/>
      <c r="AA128517" s="191"/>
    </row>
    <row r="128518" spans="26:27">
      <c r="Z128518" s="191"/>
      <c r="AA128518" s="191"/>
    </row>
    <row r="128519" spans="26:27">
      <c r="Z128519" s="191"/>
      <c r="AA128519" s="191"/>
    </row>
    <row r="128520" spans="26:27">
      <c r="Z128520" s="191"/>
      <c r="AA128520" s="191"/>
    </row>
    <row r="128521" spans="26:27">
      <c r="Z128521" s="191"/>
      <c r="AA128521" s="191"/>
    </row>
    <row r="128522" spans="26:27">
      <c r="Z128522" s="191"/>
      <c r="AA128522" s="191"/>
    </row>
    <row r="128523" spans="26:27">
      <c r="Z128523" s="191"/>
      <c r="AA128523" s="191"/>
    </row>
    <row r="128524" spans="26:27">
      <c r="Z128524" s="191"/>
      <c r="AA128524" s="191"/>
    </row>
    <row r="128525" spans="26:27">
      <c r="Z128525" s="191"/>
      <c r="AA128525" s="191"/>
    </row>
    <row r="128526" spans="26:27">
      <c r="Z128526" s="191"/>
      <c r="AA128526" s="191"/>
    </row>
    <row r="128527" spans="26:27">
      <c r="Z128527" s="191"/>
      <c r="AA128527" s="191"/>
    </row>
    <row r="128528" spans="26:27">
      <c r="Z128528" s="191"/>
      <c r="AA128528" s="191"/>
    </row>
    <row r="128529" spans="26:27">
      <c r="Z128529" s="191"/>
      <c r="AA128529" s="191"/>
    </row>
    <row r="128530" spans="26:27">
      <c r="Z128530" s="191"/>
      <c r="AA128530" s="191"/>
    </row>
    <row r="128531" spans="26:27">
      <c r="Z128531" s="191"/>
      <c r="AA128531" s="191"/>
    </row>
    <row r="128532" spans="26:27">
      <c r="Z128532" s="191"/>
      <c r="AA128532" s="191"/>
    </row>
    <row r="128533" spans="26:27">
      <c r="Z128533" s="191"/>
      <c r="AA128533" s="191"/>
    </row>
    <row r="128534" spans="26:27">
      <c r="Z128534" s="191"/>
      <c r="AA128534" s="191"/>
    </row>
    <row r="128535" spans="26:27">
      <c r="Z128535" s="191"/>
      <c r="AA128535" s="191"/>
    </row>
    <row r="128536" spans="26:27">
      <c r="Z128536" s="191"/>
      <c r="AA128536" s="191"/>
    </row>
    <row r="128537" spans="26:27">
      <c r="Z128537" s="191"/>
      <c r="AA128537" s="191"/>
    </row>
    <row r="128538" spans="26:27">
      <c r="Z128538" s="191"/>
      <c r="AA128538" s="191"/>
    </row>
    <row r="128539" spans="26:27">
      <c r="Z128539" s="191"/>
      <c r="AA128539" s="191"/>
    </row>
    <row r="128540" spans="26:27">
      <c r="Z128540" s="191"/>
      <c r="AA128540" s="191"/>
    </row>
    <row r="128541" spans="26:27">
      <c r="Z128541" s="191"/>
      <c r="AA128541" s="191"/>
    </row>
    <row r="128542" spans="26:27">
      <c r="Z128542" s="191"/>
      <c r="AA128542" s="191"/>
    </row>
    <row r="128543" spans="26:27">
      <c r="Z128543" s="191"/>
      <c r="AA128543" s="191"/>
    </row>
    <row r="128544" spans="26:27">
      <c r="Z128544" s="191"/>
      <c r="AA128544" s="191"/>
    </row>
    <row r="128545" spans="26:27">
      <c r="Z128545" s="191"/>
      <c r="AA128545" s="191"/>
    </row>
    <row r="128546" spans="26:27">
      <c r="Z128546" s="191"/>
      <c r="AA128546" s="191"/>
    </row>
    <row r="128547" spans="26:27">
      <c r="Z128547" s="191"/>
      <c r="AA128547" s="191"/>
    </row>
    <row r="128548" spans="26:27">
      <c r="Z128548" s="191"/>
      <c r="AA128548" s="191"/>
    </row>
    <row r="128549" spans="26:27">
      <c r="Z128549" s="191"/>
      <c r="AA128549" s="191"/>
    </row>
    <row r="128550" spans="26:27">
      <c r="Z128550" s="191"/>
      <c r="AA128550" s="191"/>
    </row>
    <row r="128551" spans="26:27">
      <c r="Z128551" s="191"/>
      <c r="AA128551" s="191"/>
    </row>
    <row r="128552" spans="26:27">
      <c r="Z128552" s="191"/>
      <c r="AA128552" s="191"/>
    </row>
    <row r="128553" spans="26:27">
      <c r="Z128553" s="191"/>
      <c r="AA128553" s="191"/>
    </row>
    <row r="128554" spans="26:27">
      <c r="Z128554" s="191"/>
      <c r="AA128554" s="191"/>
    </row>
    <row r="128555" spans="26:27">
      <c r="Z128555" s="191"/>
      <c r="AA128555" s="191"/>
    </row>
    <row r="128556" spans="26:27">
      <c r="Z128556" s="191"/>
      <c r="AA128556" s="191"/>
    </row>
    <row r="128557" spans="26:27">
      <c r="Z128557" s="191"/>
      <c r="AA128557" s="191"/>
    </row>
    <row r="128558" spans="26:27">
      <c r="Z128558" s="191"/>
      <c r="AA128558" s="191"/>
    </row>
    <row r="128559" spans="26:27">
      <c r="Z128559" s="191"/>
      <c r="AA128559" s="191"/>
    </row>
    <row r="128560" spans="26:27">
      <c r="Z128560" s="191"/>
      <c r="AA128560" s="191"/>
    </row>
    <row r="128561" spans="26:27">
      <c r="Z128561" s="191"/>
      <c r="AA128561" s="191"/>
    </row>
    <row r="128562" spans="26:27">
      <c r="Z128562" s="191"/>
      <c r="AA128562" s="191"/>
    </row>
    <row r="128563" spans="26:27">
      <c r="Z128563" s="191"/>
      <c r="AA128563" s="191"/>
    </row>
    <row r="128564" spans="26:27">
      <c r="Z128564" s="191"/>
      <c r="AA128564" s="191"/>
    </row>
    <row r="128565" spans="26:27">
      <c r="Z128565" s="191"/>
      <c r="AA128565" s="191"/>
    </row>
    <row r="128566" spans="26:27">
      <c r="Z128566" s="191"/>
      <c r="AA128566" s="191"/>
    </row>
    <row r="128567" spans="26:27">
      <c r="Z128567" s="191"/>
      <c r="AA128567" s="191"/>
    </row>
    <row r="128568" spans="26:27">
      <c r="Z128568" s="191"/>
      <c r="AA128568" s="191"/>
    </row>
    <row r="128569" spans="26:27">
      <c r="Z128569" s="191"/>
      <c r="AA128569" s="191"/>
    </row>
    <row r="128570" spans="26:27">
      <c r="Z128570" s="191"/>
      <c r="AA128570" s="191"/>
    </row>
    <row r="128571" spans="26:27">
      <c r="Z128571" s="191"/>
      <c r="AA128571" s="191"/>
    </row>
    <row r="128572" spans="26:27">
      <c r="Z128572" s="191"/>
      <c r="AA128572" s="191"/>
    </row>
    <row r="128573" spans="26:27">
      <c r="Z128573" s="191"/>
      <c r="AA128573" s="191"/>
    </row>
    <row r="128574" spans="26:27">
      <c r="Z128574" s="191"/>
      <c r="AA128574" s="191"/>
    </row>
    <row r="128575" spans="26:27">
      <c r="Z128575" s="191"/>
      <c r="AA128575" s="191"/>
    </row>
    <row r="128576" spans="26:27">
      <c r="Z128576" s="191"/>
      <c r="AA128576" s="191"/>
    </row>
    <row r="128577" spans="26:27">
      <c r="Z128577" s="191"/>
      <c r="AA128577" s="191"/>
    </row>
    <row r="128578" spans="26:27">
      <c r="Z128578" s="191"/>
      <c r="AA128578" s="191"/>
    </row>
    <row r="128579" spans="26:27">
      <c r="Z128579" s="191"/>
      <c r="AA128579" s="191"/>
    </row>
    <row r="128580" spans="26:27">
      <c r="Z128580" s="191"/>
      <c r="AA128580" s="191"/>
    </row>
    <row r="128581" spans="26:27">
      <c r="Z128581" s="191"/>
      <c r="AA128581" s="191"/>
    </row>
    <row r="128582" spans="26:27">
      <c r="Z128582" s="191"/>
      <c r="AA128582" s="191"/>
    </row>
    <row r="128583" spans="26:27">
      <c r="Z128583" s="191"/>
      <c r="AA128583" s="191"/>
    </row>
    <row r="128584" spans="26:27">
      <c r="Z128584" s="191"/>
      <c r="AA128584" s="191"/>
    </row>
    <row r="128585" spans="26:27">
      <c r="Z128585" s="191"/>
      <c r="AA128585" s="191"/>
    </row>
    <row r="128586" spans="26:27">
      <c r="Z128586" s="191"/>
      <c r="AA128586" s="191"/>
    </row>
    <row r="128587" spans="26:27">
      <c r="Z128587" s="191"/>
      <c r="AA128587" s="191"/>
    </row>
    <row r="128588" spans="26:27">
      <c r="Z128588" s="191"/>
      <c r="AA128588" s="191"/>
    </row>
    <row r="128589" spans="26:27">
      <c r="Z128589" s="191"/>
      <c r="AA128589" s="191"/>
    </row>
    <row r="128590" spans="26:27">
      <c r="Z128590" s="191"/>
      <c r="AA128590" s="191"/>
    </row>
    <row r="128591" spans="26:27">
      <c r="Z128591" s="191"/>
      <c r="AA128591" s="191"/>
    </row>
    <row r="128592" spans="26:27">
      <c r="Z128592" s="191"/>
      <c r="AA128592" s="191"/>
    </row>
    <row r="128593" spans="26:27">
      <c r="Z128593" s="191"/>
      <c r="AA128593" s="191"/>
    </row>
    <row r="128594" spans="26:27">
      <c r="Z128594" s="191"/>
      <c r="AA128594" s="191"/>
    </row>
    <row r="128595" spans="26:27">
      <c r="Z128595" s="191"/>
      <c r="AA128595" s="191"/>
    </row>
    <row r="128596" spans="26:27">
      <c r="Z128596" s="191"/>
      <c r="AA128596" s="191"/>
    </row>
    <row r="128597" spans="26:27">
      <c r="Z128597" s="191"/>
      <c r="AA128597" s="191"/>
    </row>
    <row r="128598" spans="26:27">
      <c r="Z128598" s="191"/>
      <c r="AA128598" s="191"/>
    </row>
    <row r="128599" spans="26:27">
      <c r="Z128599" s="191"/>
      <c r="AA128599" s="191"/>
    </row>
    <row r="128600" spans="26:27">
      <c r="Z128600" s="191"/>
      <c r="AA128600" s="191"/>
    </row>
    <row r="128601" spans="26:27">
      <c r="Z128601" s="191"/>
      <c r="AA128601" s="191"/>
    </row>
    <row r="128602" spans="26:27">
      <c r="Z128602" s="191"/>
      <c r="AA128602" s="191"/>
    </row>
    <row r="128603" spans="26:27">
      <c r="Z128603" s="191"/>
      <c r="AA128603" s="191"/>
    </row>
    <row r="128604" spans="26:27">
      <c r="Z128604" s="191"/>
      <c r="AA128604" s="191"/>
    </row>
    <row r="128605" spans="26:27">
      <c r="Z128605" s="191"/>
      <c r="AA128605" s="191"/>
    </row>
    <row r="128606" spans="26:27">
      <c r="Z128606" s="191"/>
      <c r="AA128606" s="191"/>
    </row>
    <row r="128607" spans="26:27">
      <c r="Z128607" s="191"/>
      <c r="AA128607" s="191"/>
    </row>
    <row r="128608" spans="26:27">
      <c r="Z128608" s="191"/>
      <c r="AA128608" s="191"/>
    </row>
    <row r="128609" spans="26:27">
      <c r="Z128609" s="191"/>
      <c r="AA128609" s="191"/>
    </row>
    <row r="128610" spans="26:27">
      <c r="Z128610" s="191"/>
      <c r="AA128610" s="191"/>
    </row>
    <row r="128611" spans="26:27">
      <c r="Z128611" s="191"/>
      <c r="AA128611" s="191"/>
    </row>
    <row r="128612" spans="26:27">
      <c r="Z128612" s="191"/>
      <c r="AA128612" s="191"/>
    </row>
    <row r="128613" spans="26:27">
      <c r="Z128613" s="191"/>
      <c r="AA128613" s="191"/>
    </row>
    <row r="128614" spans="26:27">
      <c r="Z128614" s="191"/>
      <c r="AA128614" s="191"/>
    </row>
    <row r="128615" spans="26:27">
      <c r="Z128615" s="191"/>
      <c r="AA128615" s="191"/>
    </row>
    <row r="128616" spans="26:27">
      <c r="Z128616" s="191"/>
      <c r="AA128616" s="191"/>
    </row>
    <row r="128617" spans="26:27">
      <c r="Z128617" s="191"/>
      <c r="AA128617" s="191"/>
    </row>
    <row r="128618" spans="26:27">
      <c r="Z128618" s="191"/>
      <c r="AA128618" s="191"/>
    </row>
    <row r="128619" spans="26:27">
      <c r="Z128619" s="191"/>
      <c r="AA128619" s="191"/>
    </row>
    <row r="128620" spans="26:27">
      <c r="Z128620" s="191"/>
      <c r="AA128620" s="191"/>
    </row>
    <row r="128621" spans="26:27">
      <c r="Z128621" s="191"/>
      <c r="AA128621" s="191"/>
    </row>
    <row r="128622" spans="26:27">
      <c r="Z128622" s="191"/>
      <c r="AA128622" s="191"/>
    </row>
    <row r="128623" spans="26:27">
      <c r="Z128623" s="191"/>
      <c r="AA128623" s="191"/>
    </row>
    <row r="128624" spans="26:27">
      <c r="Z128624" s="191"/>
      <c r="AA128624" s="191"/>
    </row>
    <row r="128625" spans="26:27">
      <c r="Z128625" s="191"/>
      <c r="AA128625" s="191"/>
    </row>
    <row r="128626" spans="26:27">
      <c r="Z128626" s="191"/>
      <c r="AA128626" s="191"/>
    </row>
    <row r="128627" spans="26:27">
      <c r="Z128627" s="191"/>
      <c r="AA128627" s="191"/>
    </row>
    <row r="128628" spans="26:27">
      <c r="Z128628" s="191"/>
      <c r="AA128628" s="191"/>
    </row>
    <row r="128629" spans="26:27">
      <c r="Z128629" s="191"/>
      <c r="AA128629" s="191"/>
    </row>
    <row r="128630" spans="26:27">
      <c r="Z128630" s="191"/>
      <c r="AA128630" s="191"/>
    </row>
    <row r="128631" spans="26:27">
      <c r="Z128631" s="191"/>
      <c r="AA128631" s="191"/>
    </row>
    <row r="128632" spans="26:27">
      <c r="Z128632" s="191"/>
      <c r="AA128632" s="191"/>
    </row>
    <row r="128633" spans="26:27">
      <c r="Z128633" s="191"/>
      <c r="AA128633" s="191"/>
    </row>
    <row r="128634" spans="26:27">
      <c r="Z128634" s="191"/>
      <c r="AA128634" s="191"/>
    </row>
    <row r="128635" spans="26:27">
      <c r="Z128635" s="191"/>
      <c r="AA128635" s="191"/>
    </row>
    <row r="128636" spans="26:27">
      <c r="Z128636" s="191"/>
      <c r="AA128636" s="191"/>
    </row>
    <row r="128637" spans="26:27">
      <c r="Z128637" s="191"/>
      <c r="AA128637" s="191"/>
    </row>
    <row r="128638" spans="26:27">
      <c r="Z128638" s="191"/>
      <c r="AA128638" s="191"/>
    </row>
    <row r="128639" spans="26:27">
      <c r="Z128639" s="191"/>
      <c r="AA128639" s="191"/>
    </row>
    <row r="128640" spans="26:27">
      <c r="Z128640" s="191"/>
      <c r="AA128640" s="191"/>
    </row>
    <row r="128641" spans="26:27">
      <c r="Z128641" s="191"/>
      <c r="AA128641" s="191"/>
    </row>
    <row r="128642" spans="26:27">
      <c r="Z128642" s="191"/>
      <c r="AA128642" s="191"/>
    </row>
    <row r="128643" spans="26:27">
      <c r="Z128643" s="191"/>
      <c r="AA128643" s="191"/>
    </row>
    <row r="128644" spans="26:27">
      <c r="Z128644" s="191"/>
      <c r="AA128644" s="191"/>
    </row>
    <row r="128645" spans="26:27">
      <c r="Z128645" s="191"/>
      <c r="AA128645" s="191"/>
    </row>
    <row r="128646" spans="26:27">
      <c r="Z128646" s="191"/>
      <c r="AA128646" s="191"/>
    </row>
    <row r="128647" spans="26:27">
      <c r="Z128647" s="191"/>
      <c r="AA128647" s="191"/>
    </row>
    <row r="128648" spans="26:27">
      <c r="Z128648" s="191"/>
      <c r="AA128648" s="191"/>
    </row>
    <row r="128649" spans="26:27">
      <c r="Z128649" s="191"/>
      <c r="AA128649" s="191"/>
    </row>
    <row r="128650" spans="26:27">
      <c r="Z128650" s="191"/>
      <c r="AA128650" s="191"/>
    </row>
    <row r="128651" spans="26:27">
      <c r="Z128651" s="191"/>
      <c r="AA128651" s="191"/>
    </row>
    <row r="128652" spans="26:27">
      <c r="Z128652" s="191"/>
      <c r="AA128652" s="191"/>
    </row>
    <row r="128653" spans="26:27">
      <c r="Z128653" s="191"/>
      <c r="AA128653" s="191"/>
    </row>
    <row r="128654" spans="26:27">
      <c r="Z128654" s="191"/>
      <c r="AA128654" s="191"/>
    </row>
    <row r="128655" spans="26:27">
      <c r="Z128655" s="191"/>
      <c r="AA128655" s="191"/>
    </row>
    <row r="128656" spans="26:27">
      <c r="Z128656" s="191"/>
      <c r="AA128656" s="191"/>
    </row>
    <row r="128657" spans="26:27">
      <c r="Z128657" s="191"/>
      <c r="AA128657" s="191"/>
    </row>
    <row r="128658" spans="26:27">
      <c r="Z128658" s="191"/>
      <c r="AA128658" s="191"/>
    </row>
    <row r="128659" spans="26:27">
      <c r="Z128659" s="191"/>
      <c r="AA128659" s="191"/>
    </row>
    <row r="128660" spans="26:27">
      <c r="Z128660" s="191"/>
      <c r="AA128660" s="191"/>
    </row>
    <row r="128661" spans="26:27">
      <c r="Z128661" s="191"/>
      <c r="AA128661" s="191"/>
    </row>
    <row r="128662" spans="26:27">
      <c r="Z128662" s="191"/>
      <c r="AA128662" s="191"/>
    </row>
    <row r="128663" spans="26:27">
      <c r="Z128663" s="191"/>
      <c r="AA128663" s="191"/>
    </row>
    <row r="128664" spans="26:27">
      <c r="Z128664" s="191"/>
      <c r="AA128664" s="191"/>
    </row>
    <row r="128665" spans="26:27">
      <c r="Z128665" s="191"/>
      <c r="AA128665" s="191"/>
    </row>
    <row r="128666" spans="26:27">
      <c r="Z128666" s="191"/>
      <c r="AA128666" s="191"/>
    </row>
    <row r="128667" spans="26:27">
      <c r="Z128667" s="191"/>
      <c r="AA128667" s="191"/>
    </row>
    <row r="128668" spans="26:27">
      <c r="Z128668" s="191"/>
      <c r="AA128668" s="191"/>
    </row>
    <row r="128669" spans="26:27">
      <c r="Z128669" s="191"/>
      <c r="AA128669" s="191"/>
    </row>
    <row r="128670" spans="26:27">
      <c r="Z128670" s="191"/>
      <c r="AA128670" s="191"/>
    </row>
    <row r="128671" spans="26:27">
      <c r="Z128671" s="191"/>
      <c r="AA128671" s="191"/>
    </row>
    <row r="128672" spans="26:27">
      <c r="Z128672" s="191"/>
      <c r="AA128672" s="191"/>
    </row>
    <row r="128673" spans="26:27">
      <c r="Z128673" s="191"/>
      <c r="AA128673" s="191"/>
    </row>
    <row r="128674" spans="26:27">
      <c r="Z128674" s="191"/>
      <c r="AA128674" s="191"/>
    </row>
    <row r="128675" spans="26:27">
      <c r="Z128675" s="191"/>
      <c r="AA128675" s="191"/>
    </row>
    <row r="128676" spans="26:27">
      <c r="Z128676" s="191"/>
      <c r="AA128676" s="191"/>
    </row>
    <row r="128677" spans="26:27">
      <c r="Z128677" s="191"/>
      <c r="AA128677" s="191"/>
    </row>
    <row r="128678" spans="26:27">
      <c r="Z128678" s="191"/>
      <c r="AA128678" s="191"/>
    </row>
    <row r="128679" spans="26:27">
      <c r="Z128679" s="191"/>
      <c r="AA128679" s="191"/>
    </row>
    <row r="128680" spans="26:27">
      <c r="Z128680" s="191"/>
      <c r="AA128680" s="191"/>
    </row>
    <row r="128681" spans="26:27">
      <c r="Z128681" s="191"/>
      <c r="AA128681" s="191"/>
    </row>
    <row r="128682" spans="26:27">
      <c r="Z128682" s="191"/>
      <c r="AA128682" s="191"/>
    </row>
    <row r="128683" spans="26:27">
      <c r="Z128683" s="191"/>
      <c r="AA128683" s="191"/>
    </row>
    <row r="128684" spans="26:27">
      <c r="Z128684" s="191"/>
      <c r="AA128684" s="191"/>
    </row>
    <row r="128685" spans="26:27">
      <c r="Z128685" s="191"/>
      <c r="AA128685" s="191"/>
    </row>
    <row r="128686" spans="26:27">
      <c r="Z128686" s="191"/>
      <c r="AA128686" s="191"/>
    </row>
    <row r="128687" spans="26:27">
      <c r="Z128687" s="191"/>
      <c r="AA128687" s="191"/>
    </row>
    <row r="128688" spans="26:27">
      <c r="Z128688" s="191"/>
      <c r="AA128688" s="191"/>
    </row>
    <row r="128689" spans="26:27">
      <c r="Z128689" s="191"/>
      <c r="AA128689" s="191"/>
    </row>
    <row r="128690" spans="26:27">
      <c r="Z128690" s="191"/>
      <c r="AA128690" s="191"/>
    </row>
    <row r="128691" spans="26:27">
      <c r="Z128691" s="191"/>
      <c r="AA128691" s="191"/>
    </row>
    <row r="128692" spans="26:27">
      <c r="Z128692" s="191"/>
      <c r="AA128692" s="191"/>
    </row>
    <row r="128693" spans="26:27">
      <c r="Z128693" s="191"/>
      <c r="AA128693" s="191"/>
    </row>
    <row r="128694" spans="26:27">
      <c r="Z128694" s="191"/>
      <c r="AA128694" s="191"/>
    </row>
    <row r="128695" spans="26:27">
      <c r="Z128695" s="191"/>
      <c r="AA128695" s="191"/>
    </row>
    <row r="128696" spans="26:27">
      <c r="Z128696" s="191"/>
      <c r="AA128696" s="191"/>
    </row>
    <row r="128697" spans="26:27">
      <c r="Z128697" s="191"/>
      <c r="AA128697" s="191"/>
    </row>
    <row r="128698" spans="26:27">
      <c r="Z128698" s="191"/>
      <c r="AA128698" s="191"/>
    </row>
    <row r="128699" spans="26:27">
      <c r="Z128699" s="191"/>
      <c r="AA128699" s="191"/>
    </row>
    <row r="128700" spans="26:27">
      <c r="Z128700" s="191"/>
      <c r="AA128700" s="191"/>
    </row>
    <row r="128701" spans="26:27">
      <c r="Z128701" s="191"/>
      <c r="AA128701" s="191"/>
    </row>
    <row r="128702" spans="26:27">
      <c r="Z128702" s="191"/>
      <c r="AA128702" s="191"/>
    </row>
    <row r="128703" spans="26:27">
      <c r="Z128703" s="191"/>
      <c r="AA128703" s="191"/>
    </row>
    <row r="128704" spans="26:27">
      <c r="Z128704" s="191"/>
      <c r="AA128704" s="191"/>
    </row>
    <row r="128705" spans="26:27">
      <c r="Z128705" s="191"/>
      <c r="AA128705" s="191"/>
    </row>
    <row r="128706" spans="26:27">
      <c r="Z128706" s="191"/>
      <c r="AA128706" s="191"/>
    </row>
    <row r="128707" spans="26:27">
      <c r="Z128707" s="191"/>
      <c r="AA128707" s="191"/>
    </row>
    <row r="128708" spans="26:27">
      <c r="Z128708" s="191"/>
      <c r="AA128708" s="191"/>
    </row>
    <row r="128709" spans="26:27">
      <c r="Z128709" s="191"/>
      <c r="AA128709" s="191"/>
    </row>
    <row r="128710" spans="26:27">
      <c r="Z128710" s="191"/>
      <c r="AA128710" s="191"/>
    </row>
    <row r="128711" spans="26:27">
      <c r="Z128711" s="191"/>
      <c r="AA128711" s="191"/>
    </row>
    <row r="128712" spans="26:27">
      <c r="Z128712" s="191"/>
      <c r="AA128712" s="191"/>
    </row>
    <row r="128713" spans="26:27">
      <c r="Z128713" s="191"/>
      <c r="AA128713" s="191"/>
    </row>
    <row r="128714" spans="26:27">
      <c r="Z128714" s="191"/>
      <c r="AA128714" s="191"/>
    </row>
    <row r="128715" spans="26:27">
      <c r="Z128715" s="191"/>
      <c r="AA128715" s="191"/>
    </row>
    <row r="128716" spans="26:27">
      <c r="Z128716" s="191"/>
      <c r="AA128716" s="191"/>
    </row>
    <row r="128717" spans="26:27">
      <c r="Z128717" s="191"/>
      <c r="AA128717" s="191"/>
    </row>
    <row r="128718" spans="26:27">
      <c r="Z128718" s="191"/>
      <c r="AA128718" s="191"/>
    </row>
    <row r="128719" spans="26:27">
      <c r="Z128719" s="191"/>
      <c r="AA128719" s="191"/>
    </row>
    <row r="128720" spans="26:27">
      <c r="Z128720" s="191"/>
      <c r="AA128720" s="191"/>
    </row>
    <row r="128721" spans="26:27">
      <c r="Z128721" s="191"/>
      <c r="AA128721" s="191"/>
    </row>
    <row r="128722" spans="26:27">
      <c r="Z128722" s="191"/>
      <c r="AA128722" s="191"/>
    </row>
    <row r="128723" spans="26:27">
      <c r="Z128723" s="191"/>
      <c r="AA128723" s="191"/>
    </row>
    <row r="128724" spans="26:27">
      <c r="Z128724" s="191"/>
      <c r="AA128724" s="191"/>
    </row>
    <row r="128725" spans="26:27">
      <c r="Z128725" s="191"/>
      <c r="AA128725" s="191"/>
    </row>
    <row r="128726" spans="26:27">
      <c r="Z128726" s="191"/>
      <c r="AA128726" s="191"/>
    </row>
    <row r="128727" spans="26:27">
      <c r="Z128727" s="191"/>
      <c r="AA128727" s="191"/>
    </row>
    <row r="128728" spans="26:27">
      <c r="Z128728" s="191"/>
      <c r="AA128728" s="191"/>
    </row>
    <row r="128729" spans="26:27">
      <c r="Z128729" s="191"/>
      <c r="AA128729" s="191"/>
    </row>
    <row r="128730" spans="26:27">
      <c r="Z128730" s="191"/>
      <c r="AA128730" s="191"/>
    </row>
    <row r="128731" spans="26:27">
      <c r="Z128731" s="191"/>
      <c r="AA128731" s="191"/>
    </row>
    <row r="128732" spans="26:27">
      <c r="Z128732" s="191"/>
      <c r="AA128732" s="191"/>
    </row>
    <row r="128733" spans="26:27">
      <c r="Z128733" s="191"/>
      <c r="AA128733" s="191"/>
    </row>
    <row r="128734" spans="26:27">
      <c r="Z128734" s="191"/>
      <c r="AA128734" s="191"/>
    </row>
    <row r="128735" spans="26:27">
      <c r="Z128735" s="191"/>
      <c r="AA128735" s="191"/>
    </row>
    <row r="128736" spans="26:27">
      <c r="Z128736" s="191"/>
      <c r="AA128736" s="191"/>
    </row>
    <row r="128737" spans="26:27">
      <c r="Z128737" s="191"/>
      <c r="AA128737" s="191"/>
    </row>
    <row r="128738" spans="26:27">
      <c r="Z128738" s="191"/>
      <c r="AA128738" s="191"/>
    </row>
    <row r="128739" spans="26:27">
      <c r="Z128739" s="191"/>
      <c r="AA128739" s="191"/>
    </row>
    <row r="128740" spans="26:27">
      <c r="Z128740" s="191"/>
      <c r="AA128740" s="191"/>
    </row>
    <row r="128741" spans="26:27">
      <c r="Z128741" s="191"/>
      <c r="AA128741" s="191"/>
    </row>
    <row r="128742" spans="26:27">
      <c r="Z128742" s="191"/>
      <c r="AA128742" s="191"/>
    </row>
    <row r="128743" spans="26:27">
      <c r="Z128743" s="191"/>
      <c r="AA128743" s="191"/>
    </row>
    <row r="128744" spans="26:27">
      <c r="Z128744" s="191"/>
      <c r="AA128744" s="191"/>
    </row>
    <row r="128745" spans="26:27">
      <c r="Z128745" s="191"/>
      <c r="AA128745" s="191"/>
    </row>
    <row r="128746" spans="26:27">
      <c r="Z128746" s="191"/>
      <c r="AA128746" s="191"/>
    </row>
    <row r="128747" spans="26:27">
      <c r="Z128747" s="191"/>
      <c r="AA128747" s="191"/>
    </row>
    <row r="128748" spans="26:27">
      <c r="Z128748" s="191"/>
      <c r="AA128748" s="191"/>
    </row>
    <row r="128749" spans="26:27">
      <c r="Z128749" s="191"/>
      <c r="AA128749" s="191"/>
    </row>
    <row r="128750" spans="26:27">
      <c r="Z128750" s="191"/>
      <c r="AA128750" s="191"/>
    </row>
    <row r="128751" spans="26:27">
      <c r="Z128751" s="191"/>
      <c r="AA128751" s="191"/>
    </row>
    <row r="128752" spans="26:27">
      <c r="Z128752" s="191"/>
      <c r="AA128752" s="191"/>
    </row>
    <row r="128753" spans="26:27">
      <c r="Z128753" s="191"/>
      <c r="AA128753" s="191"/>
    </row>
    <row r="128754" spans="26:27">
      <c r="Z128754" s="191"/>
      <c r="AA128754" s="191"/>
    </row>
    <row r="128755" spans="26:27">
      <c r="Z128755" s="191"/>
      <c r="AA128755" s="191"/>
    </row>
    <row r="128756" spans="26:27">
      <c r="Z128756" s="191"/>
      <c r="AA128756" s="191"/>
    </row>
    <row r="128757" spans="26:27">
      <c r="Z128757" s="191"/>
      <c r="AA128757" s="191"/>
    </row>
    <row r="128758" spans="26:27">
      <c r="Z128758" s="191"/>
      <c r="AA128758" s="191"/>
    </row>
    <row r="128759" spans="26:27">
      <c r="Z128759" s="191"/>
      <c r="AA128759" s="191"/>
    </row>
    <row r="128760" spans="26:27">
      <c r="Z128760" s="191"/>
      <c r="AA128760" s="191"/>
    </row>
    <row r="128761" spans="26:27">
      <c r="Z128761" s="191"/>
      <c r="AA128761" s="191"/>
    </row>
    <row r="128762" spans="26:27">
      <c r="Z128762" s="191"/>
      <c r="AA128762" s="191"/>
    </row>
    <row r="128763" spans="26:27">
      <c r="Z128763" s="191"/>
      <c r="AA128763" s="191"/>
    </row>
    <row r="128764" spans="26:27">
      <c r="Z128764" s="191"/>
      <c r="AA128764" s="191"/>
    </row>
    <row r="128765" spans="26:27">
      <c r="Z128765" s="191"/>
      <c r="AA128765" s="191"/>
    </row>
    <row r="128766" spans="26:27">
      <c r="Z128766" s="191"/>
      <c r="AA128766" s="191"/>
    </row>
    <row r="128767" spans="26:27">
      <c r="Z128767" s="191"/>
      <c r="AA128767" s="191"/>
    </row>
    <row r="128768" spans="26:27">
      <c r="Z128768" s="191"/>
      <c r="AA128768" s="191"/>
    </row>
    <row r="128769" spans="26:27">
      <c r="Z128769" s="191"/>
      <c r="AA128769" s="191"/>
    </row>
    <row r="128770" spans="26:27">
      <c r="Z128770" s="191"/>
      <c r="AA128770" s="191"/>
    </row>
    <row r="128771" spans="26:27">
      <c r="Z128771" s="191"/>
      <c r="AA128771" s="191"/>
    </row>
    <row r="128772" spans="26:27">
      <c r="Z128772" s="191"/>
      <c r="AA128772" s="191"/>
    </row>
    <row r="128773" spans="26:27">
      <c r="Z128773" s="191"/>
      <c r="AA128773" s="191"/>
    </row>
    <row r="128774" spans="26:27">
      <c r="Z128774" s="191"/>
      <c r="AA128774" s="191"/>
    </row>
    <row r="128775" spans="26:27">
      <c r="Z128775" s="191"/>
      <c r="AA128775" s="191"/>
    </row>
    <row r="128776" spans="26:27">
      <c r="Z128776" s="191"/>
      <c r="AA128776" s="191"/>
    </row>
    <row r="128777" spans="26:27">
      <c r="Z128777" s="191"/>
      <c r="AA128777" s="191"/>
    </row>
    <row r="128778" spans="26:27">
      <c r="Z128778" s="191"/>
      <c r="AA128778" s="191"/>
    </row>
    <row r="128779" spans="26:27">
      <c r="Z128779" s="191"/>
      <c r="AA128779" s="191"/>
    </row>
    <row r="128780" spans="26:27">
      <c r="Z128780" s="191"/>
      <c r="AA128780" s="191"/>
    </row>
    <row r="128781" spans="26:27">
      <c r="Z128781" s="191"/>
      <c r="AA128781" s="191"/>
    </row>
    <row r="128782" spans="26:27">
      <c r="Z128782" s="191"/>
      <c r="AA128782" s="191"/>
    </row>
    <row r="128783" spans="26:27">
      <c r="Z128783" s="191"/>
      <c r="AA128783" s="191"/>
    </row>
    <row r="128784" spans="26:27">
      <c r="Z128784" s="191"/>
      <c r="AA128784" s="191"/>
    </row>
    <row r="128785" spans="26:27">
      <c r="Z128785" s="191"/>
      <c r="AA128785" s="191"/>
    </row>
    <row r="128786" spans="26:27">
      <c r="Z128786" s="191"/>
      <c r="AA128786" s="191"/>
    </row>
    <row r="128787" spans="26:27">
      <c r="Z128787" s="191"/>
      <c r="AA128787" s="191"/>
    </row>
    <row r="128788" spans="26:27">
      <c r="Z128788" s="191"/>
      <c r="AA128788" s="191"/>
    </row>
    <row r="128789" spans="26:27">
      <c r="Z128789" s="191"/>
      <c r="AA128789" s="191"/>
    </row>
    <row r="128790" spans="26:27">
      <c r="Z128790" s="191"/>
      <c r="AA128790" s="191"/>
    </row>
    <row r="128791" spans="26:27">
      <c r="Z128791" s="191"/>
      <c r="AA128791" s="191"/>
    </row>
    <row r="128792" spans="26:27">
      <c r="Z128792" s="191"/>
      <c r="AA128792" s="191"/>
    </row>
    <row r="128793" spans="26:27">
      <c r="Z128793" s="191"/>
      <c r="AA128793" s="191"/>
    </row>
    <row r="128794" spans="26:27">
      <c r="Z128794" s="191"/>
      <c r="AA128794" s="191"/>
    </row>
    <row r="128795" spans="26:27">
      <c r="Z128795" s="191"/>
      <c r="AA128795" s="191"/>
    </row>
    <row r="128796" spans="26:27">
      <c r="Z128796" s="191"/>
      <c r="AA128796" s="191"/>
    </row>
    <row r="128797" spans="26:27">
      <c r="Z128797" s="191"/>
      <c r="AA128797" s="191"/>
    </row>
    <row r="128798" spans="26:27">
      <c r="Z128798" s="191"/>
      <c r="AA128798" s="191"/>
    </row>
    <row r="128799" spans="26:27">
      <c r="Z128799" s="191"/>
      <c r="AA128799" s="191"/>
    </row>
    <row r="128800" spans="26:27">
      <c r="Z128800" s="191"/>
      <c r="AA128800" s="191"/>
    </row>
    <row r="128801" spans="26:27">
      <c r="Z128801" s="191"/>
      <c r="AA128801" s="191"/>
    </row>
    <row r="128802" spans="26:27">
      <c r="Z128802" s="191"/>
      <c r="AA128802" s="191"/>
    </row>
    <row r="128803" spans="26:27">
      <c r="Z128803" s="191"/>
      <c r="AA128803" s="191"/>
    </row>
    <row r="128804" spans="26:27">
      <c r="Z128804" s="191"/>
      <c r="AA128804" s="191"/>
    </row>
    <row r="128805" spans="26:27">
      <c r="Z128805" s="191"/>
      <c r="AA128805" s="191"/>
    </row>
    <row r="128806" spans="26:27">
      <c r="Z128806" s="191"/>
      <c r="AA128806" s="191"/>
    </row>
    <row r="128807" spans="26:27">
      <c r="Z128807" s="191"/>
      <c r="AA128807" s="191"/>
    </row>
    <row r="128808" spans="26:27">
      <c r="Z128808" s="191"/>
      <c r="AA128808" s="191"/>
    </row>
    <row r="128809" spans="26:27">
      <c r="Z128809" s="191"/>
      <c r="AA128809" s="191"/>
    </row>
    <row r="128810" spans="26:27">
      <c r="Z128810" s="191"/>
      <c r="AA128810" s="191"/>
    </row>
    <row r="128811" spans="26:27">
      <c r="Z128811" s="191"/>
      <c r="AA128811" s="191"/>
    </row>
    <row r="128812" spans="26:27">
      <c r="Z128812" s="191"/>
      <c r="AA128812" s="191"/>
    </row>
    <row r="128813" spans="26:27">
      <c r="Z128813" s="191"/>
      <c r="AA128813" s="191"/>
    </row>
    <row r="128814" spans="26:27">
      <c r="Z128814" s="191"/>
      <c r="AA128814" s="191"/>
    </row>
    <row r="128815" spans="26:27">
      <c r="Z128815" s="191"/>
      <c r="AA128815" s="191"/>
    </row>
    <row r="128816" spans="26:27">
      <c r="Z128816" s="191"/>
      <c r="AA128816" s="191"/>
    </row>
    <row r="128817" spans="26:27">
      <c r="Z128817" s="191"/>
      <c r="AA128817" s="191"/>
    </row>
    <row r="128818" spans="26:27">
      <c r="Z128818" s="191"/>
      <c r="AA128818" s="191"/>
    </row>
    <row r="128819" spans="26:27">
      <c r="Z128819" s="191"/>
      <c r="AA128819" s="191"/>
    </row>
    <row r="128820" spans="26:27">
      <c r="Z128820" s="191"/>
      <c r="AA128820" s="191"/>
    </row>
    <row r="128821" spans="26:27">
      <c r="Z128821" s="191"/>
      <c r="AA128821" s="191"/>
    </row>
    <row r="128822" spans="26:27">
      <c r="Z128822" s="191"/>
      <c r="AA128822" s="191"/>
    </row>
    <row r="128823" spans="26:27">
      <c r="Z128823" s="191"/>
      <c r="AA128823" s="191"/>
    </row>
    <row r="128824" spans="26:27">
      <c r="Z128824" s="191"/>
      <c r="AA128824" s="191"/>
    </row>
    <row r="128825" spans="26:27">
      <c r="Z128825" s="191"/>
      <c r="AA128825" s="191"/>
    </row>
    <row r="128826" spans="26:27">
      <c r="Z128826" s="191"/>
      <c r="AA128826" s="191"/>
    </row>
    <row r="128827" spans="26:27">
      <c r="Z128827" s="191"/>
      <c r="AA128827" s="191"/>
    </row>
    <row r="128828" spans="26:27">
      <c r="Z128828" s="191"/>
      <c r="AA128828" s="191"/>
    </row>
    <row r="128829" spans="26:27">
      <c r="Z128829" s="191"/>
      <c r="AA128829" s="191"/>
    </row>
    <row r="128830" spans="26:27">
      <c r="Z128830" s="191"/>
      <c r="AA128830" s="191"/>
    </row>
    <row r="128831" spans="26:27">
      <c r="Z128831" s="191"/>
      <c r="AA128831" s="191"/>
    </row>
    <row r="128832" spans="26:27">
      <c r="Z128832" s="191"/>
      <c r="AA128832" s="191"/>
    </row>
    <row r="128833" spans="26:27">
      <c r="Z128833" s="191"/>
      <c r="AA128833" s="191"/>
    </row>
    <row r="128834" spans="26:27">
      <c r="Z128834" s="191"/>
      <c r="AA128834" s="191"/>
    </row>
    <row r="128835" spans="26:27">
      <c r="Z128835" s="191"/>
      <c r="AA128835" s="191"/>
    </row>
    <row r="128836" spans="26:27">
      <c r="Z128836" s="191"/>
      <c r="AA128836" s="191"/>
    </row>
    <row r="128837" spans="26:27">
      <c r="Z128837" s="191"/>
      <c r="AA128837" s="191"/>
    </row>
    <row r="128838" spans="26:27">
      <c r="Z128838" s="191"/>
      <c r="AA128838" s="191"/>
    </row>
    <row r="128839" spans="26:27">
      <c r="Z128839" s="191"/>
      <c r="AA128839" s="191"/>
    </row>
    <row r="128840" spans="26:27">
      <c r="Z128840" s="191"/>
      <c r="AA128840" s="191"/>
    </row>
    <row r="128841" spans="26:27">
      <c r="Z128841" s="191"/>
      <c r="AA128841" s="191"/>
    </row>
    <row r="128842" spans="26:27">
      <c r="Z128842" s="191"/>
      <c r="AA128842" s="191"/>
    </row>
    <row r="128843" spans="26:27">
      <c r="Z128843" s="191"/>
      <c r="AA128843" s="191"/>
    </row>
    <row r="128844" spans="26:27">
      <c r="Z128844" s="191"/>
      <c r="AA128844" s="191"/>
    </row>
    <row r="128845" spans="26:27">
      <c r="Z128845" s="191"/>
      <c r="AA128845" s="191"/>
    </row>
    <row r="128846" spans="26:27">
      <c r="Z128846" s="191"/>
      <c r="AA128846" s="191"/>
    </row>
    <row r="128847" spans="26:27">
      <c r="Z128847" s="191"/>
      <c r="AA128847" s="191"/>
    </row>
    <row r="128848" spans="26:27">
      <c r="Z128848" s="191"/>
      <c r="AA128848" s="191"/>
    </row>
    <row r="128849" spans="26:27">
      <c r="Z128849" s="191"/>
      <c r="AA128849" s="191"/>
    </row>
    <row r="128850" spans="26:27">
      <c r="Z128850" s="191"/>
      <c r="AA128850" s="191"/>
    </row>
    <row r="128851" spans="26:27">
      <c r="Z128851" s="191"/>
      <c r="AA128851" s="191"/>
    </row>
    <row r="128852" spans="26:27">
      <c r="Z128852" s="191"/>
      <c r="AA128852" s="191"/>
    </row>
    <row r="128853" spans="26:27">
      <c r="Z128853" s="191"/>
      <c r="AA128853" s="191"/>
    </row>
    <row r="128854" spans="26:27">
      <c r="Z128854" s="191"/>
      <c r="AA128854" s="191"/>
    </row>
    <row r="128855" spans="26:27">
      <c r="Z128855" s="191"/>
      <c r="AA128855" s="191"/>
    </row>
    <row r="128856" spans="26:27">
      <c r="Z128856" s="191"/>
      <c r="AA128856" s="191"/>
    </row>
    <row r="128857" spans="26:27">
      <c r="Z128857" s="191"/>
      <c r="AA128857" s="191"/>
    </row>
    <row r="128858" spans="26:27">
      <c r="Z128858" s="191"/>
      <c r="AA128858" s="191"/>
    </row>
    <row r="128859" spans="26:27">
      <c r="Z128859" s="191"/>
      <c r="AA128859" s="191"/>
    </row>
    <row r="128860" spans="26:27">
      <c r="Z128860" s="191"/>
      <c r="AA128860" s="191"/>
    </row>
    <row r="128861" spans="26:27">
      <c r="Z128861" s="191"/>
      <c r="AA128861" s="191"/>
    </row>
    <row r="128862" spans="26:27">
      <c r="Z128862" s="191"/>
      <c r="AA128862" s="191"/>
    </row>
    <row r="128863" spans="26:27">
      <c r="Z128863" s="191"/>
      <c r="AA128863" s="191"/>
    </row>
    <row r="128864" spans="26:27">
      <c r="Z128864" s="191"/>
      <c r="AA128864" s="191"/>
    </row>
    <row r="128865" spans="26:27">
      <c r="Z128865" s="191"/>
      <c r="AA128865" s="191"/>
    </row>
    <row r="128866" spans="26:27">
      <c r="Z128866" s="191"/>
      <c r="AA128866" s="191"/>
    </row>
    <row r="128867" spans="26:27">
      <c r="Z128867" s="191"/>
      <c r="AA128867" s="191"/>
    </row>
    <row r="128868" spans="26:27">
      <c r="Z128868" s="191"/>
      <c r="AA128868" s="191"/>
    </row>
    <row r="128869" spans="26:27">
      <c r="Z128869" s="191"/>
      <c r="AA128869" s="191"/>
    </row>
    <row r="128870" spans="26:27">
      <c r="Z128870" s="191"/>
      <c r="AA128870" s="191"/>
    </row>
    <row r="128871" spans="26:27">
      <c r="Z128871" s="191"/>
      <c r="AA128871" s="191"/>
    </row>
    <row r="128872" spans="26:27">
      <c r="Z128872" s="191"/>
      <c r="AA128872" s="191"/>
    </row>
    <row r="128873" spans="26:27">
      <c r="Z128873" s="191"/>
      <c r="AA128873" s="191"/>
    </row>
    <row r="128874" spans="26:27">
      <c r="Z128874" s="191"/>
      <c r="AA128874" s="191"/>
    </row>
    <row r="128875" spans="26:27">
      <c r="Z128875" s="191"/>
      <c r="AA128875" s="191"/>
    </row>
    <row r="128876" spans="26:27">
      <c r="Z128876" s="191"/>
      <c r="AA128876" s="191"/>
    </row>
    <row r="128877" spans="26:27">
      <c r="Z128877" s="191"/>
      <c r="AA128877" s="191"/>
    </row>
    <row r="128878" spans="26:27">
      <c r="Z128878" s="191"/>
      <c r="AA128878" s="191"/>
    </row>
    <row r="128879" spans="26:27">
      <c r="Z128879" s="191"/>
      <c r="AA128879" s="191"/>
    </row>
    <row r="128880" spans="26:27">
      <c r="Z128880" s="191"/>
      <c r="AA128880" s="191"/>
    </row>
    <row r="128881" spans="26:27">
      <c r="Z128881" s="191"/>
      <c r="AA128881" s="191"/>
    </row>
    <row r="128882" spans="26:27">
      <c r="Z128882" s="191"/>
      <c r="AA128882" s="191"/>
    </row>
    <row r="128883" spans="26:27">
      <c r="Z128883" s="191"/>
      <c r="AA128883" s="191"/>
    </row>
    <row r="128884" spans="26:27">
      <c r="Z128884" s="191"/>
      <c r="AA128884" s="191"/>
    </row>
    <row r="128885" spans="26:27">
      <c r="Z128885" s="191"/>
      <c r="AA128885" s="191"/>
    </row>
    <row r="128886" spans="26:27">
      <c r="Z128886" s="191"/>
      <c r="AA128886" s="191"/>
    </row>
    <row r="128887" spans="26:27">
      <c r="Z128887" s="191"/>
      <c r="AA128887" s="191"/>
    </row>
    <row r="128888" spans="26:27">
      <c r="Z128888" s="191"/>
      <c r="AA128888" s="191"/>
    </row>
    <row r="128889" spans="26:27">
      <c r="Z128889" s="191"/>
      <c r="AA128889" s="191"/>
    </row>
    <row r="128890" spans="26:27">
      <c r="Z128890" s="191"/>
      <c r="AA128890" s="191"/>
    </row>
    <row r="128891" spans="26:27">
      <c r="Z128891" s="191"/>
      <c r="AA128891" s="191"/>
    </row>
    <row r="128892" spans="26:27">
      <c r="Z128892" s="191"/>
      <c r="AA128892" s="191"/>
    </row>
    <row r="128893" spans="26:27">
      <c r="Z128893" s="191"/>
      <c r="AA128893" s="191"/>
    </row>
    <row r="128894" spans="26:27">
      <c r="Z128894" s="191"/>
      <c r="AA128894" s="191"/>
    </row>
    <row r="128895" spans="26:27">
      <c r="Z128895" s="191"/>
      <c r="AA128895" s="191"/>
    </row>
    <row r="128896" spans="26:27">
      <c r="Z128896" s="191"/>
      <c r="AA128896" s="191"/>
    </row>
    <row r="128897" spans="26:27">
      <c r="Z128897" s="191"/>
      <c r="AA128897" s="191"/>
    </row>
    <row r="128898" spans="26:27">
      <c r="Z128898" s="191"/>
      <c r="AA128898" s="191"/>
    </row>
    <row r="128899" spans="26:27">
      <c r="Z128899" s="191"/>
      <c r="AA128899" s="191"/>
    </row>
    <row r="128900" spans="26:27">
      <c r="Z128900" s="191"/>
      <c r="AA128900" s="191"/>
    </row>
    <row r="128901" spans="26:27">
      <c r="Z128901" s="191"/>
      <c r="AA128901" s="191"/>
    </row>
    <row r="128902" spans="26:27">
      <c r="Z128902" s="191"/>
      <c r="AA128902" s="191"/>
    </row>
    <row r="128903" spans="26:27">
      <c r="Z128903" s="191"/>
      <c r="AA128903" s="191"/>
    </row>
    <row r="128904" spans="26:27">
      <c r="Z128904" s="191"/>
      <c r="AA128904" s="191"/>
    </row>
    <row r="128905" spans="26:27">
      <c r="Z128905" s="191"/>
      <c r="AA128905" s="191"/>
    </row>
    <row r="128906" spans="26:27">
      <c r="Z128906" s="191"/>
      <c r="AA128906" s="191"/>
    </row>
    <row r="128907" spans="26:27">
      <c r="Z128907" s="191"/>
      <c r="AA128907" s="191"/>
    </row>
    <row r="128908" spans="26:27">
      <c r="Z128908" s="191"/>
      <c r="AA128908" s="191"/>
    </row>
    <row r="128909" spans="26:27">
      <c r="Z128909" s="191"/>
      <c r="AA128909" s="191"/>
    </row>
    <row r="128910" spans="26:27">
      <c r="Z128910" s="191"/>
      <c r="AA128910" s="191"/>
    </row>
    <row r="128911" spans="26:27">
      <c r="Z128911" s="191"/>
      <c r="AA128911" s="191"/>
    </row>
    <row r="128912" spans="26:27">
      <c r="Z128912" s="191"/>
      <c r="AA128912" s="191"/>
    </row>
    <row r="128913" spans="26:27">
      <c r="Z128913" s="191"/>
      <c r="AA128913" s="191"/>
    </row>
    <row r="128914" spans="26:27">
      <c r="Z128914" s="191"/>
      <c r="AA128914" s="191"/>
    </row>
    <row r="128915" spans="26:27">
      <c r="Z128915" s="191"/>
      <c r="AA128915" s="191"/>
    </row>
    <row r="128916" spans="26:27">
      <c r="Z128916" s="191"/>
      <c r="AA128916" s="191"/>
    </row>
    <row r="128917" spans="26:27">
      <c r="Z128917" s="191"/>
      <c r="AA128917" s="191"/>
    </row>
    <row r="128918" spans="26:27">
      <c r="Z128918" s="191"/>
      <c r="AA128918" s="191"/>
    </row>
    <row r="128919" spans="26:27">
      <c r="Z128919" s="191"/>
      <c r="AA128919" s="191"/>
    </row>
    <row r="128920" spans="26:27">
      <c r="Z128920" s="191"/>
      <c r="AA128920" s="191"/>
    </row>
    <row r="128921" spans="26:27">
      <c r="Z128921" s="191"/>
      <c r="AA128921" s="191"/>
    </row>
    <row r="128922" spans="26:27">
      <c r="Z128922" s="191"/>
      <c r="AA128922" s="191"/>
    </row>
    <row r="128923" spans="26:27">
      <c r="Z128923" s="191"/>
      <c r="AA128923" s="191"/>
    </row>
    <row r="128924" spans="26:27">
      <c r="Z128924" s="191"/>
      <c r="AA128924" s="191"/>
    </row>
    <row r="128925" spans="26:27">
      <c r="Z128925" s="191"/>
      <c r="AA128925" s="191"/>
    </row>
    <row r="128926" spans="26:27">
      <c r="Z128926" s="191"/>
      <c r="AA128926" s="191"/>
    </row>
    <row r="128927" spans="26:27">
      <c r="Z128927" s="191"/>
      <c r="AA128927" s="191"/>
    </row>
    <row r="128928" spans="26:27">
      <c r="Z128928" s="191"/>
      <c r="AA128928" s="191"/>
    </row>
    <row r="128929" spans="26:27">
      <c r="Z128929" s="191"/>
      <c r="AA128929" s="191"/>
    </row>
    <row r="128930" spans="26:27">
      <c r="Z128930" s="191"/>
      <c r="AA128930" s="191"/>
    </row>
    <row r="128931" spans="26:27">
      <c r="Z128931" s="191"/>
      <c r="AA128931" s="191"/>
    </row>
    <row r="128932" spans="26:27">
      <c r="Z128932" s="191"/>
      <c r="AA128932" s="191"/>
    </row>
    <row r="128933" spans="26:27">
      <c r="Z128933" s="191"/>
      <c r="AA128933" s="191"/>
    </row>
    <row r="128934" spans="26:27">
      <c r="Z128934" s="191"/>
      <c r="AA128934" s="191"/>
    </row>
    <row r="128935" spans="26:27">
      <c r="Z128935" s="191"/>
      <c r="AA128935" s="191"/>
    </row>
    <row r="128936" spans="26:27">
      <c r="Z128936" s="191"/>
      <c r="AA128936" s="191"/>
    </row>
    <row r="128937" spans="26:27">
      <c r="Z128937" s="191"/>
      <c r="AA128937" s="191"/>
    </row>
    <row r="128938" spans="26:27">
      <c r="Z128938" s="191"/>
      <c r="AA128938" s="191"/>
    </row>
    <row r="128939" spans="26:27">
      <c r="Z128939" s="191"/>
      <c r="AA128939" s="191"/>
    </row>
    <row r="128940" spans="26:27">
      <c r="Z128940" s="191"/>
      <c r="AA128940" s="191"/>
    </row>
    <row r="128941" spans="26:27">
      <c r="Z128941" s="191"/>
      <c r="AA128941" s="191"/>
    </row>
    <row r="128942" spans="26:27">
      <c r="Z128942" s="191"/>
      <c r="AA128942" s="191"/>
    </row>
    <row r="128943" spans="26:27">
      <c r="Z128943" s="191"/>
      <c r="AA128943" s="191"/>
    </row>
    <row r="128944" spans="26:27">
      <c r="Z128944" s="191"/>
      <c r="AA128944" s="191"/>
    </row>
    <row r="128945" spans="26:27">
      <c r="Z128945" s="191"/>
      <c r="AA128945" s="191"/>
    </row>
    <row r="128946" spans="26:27">
      <c r="Z128946" s="191"/>
      <c r="AA128946" s="191"/>
    </row>
    <row r="128947" spans="26:27">
      <c r="Z128947" s="191"/>
      <c r="AA128947" s="191"/>
    </row>
    <row r="128948" spans="26:27">
      <c r="Z128948" s="191"/>
      <c r="AA128948" s="191"/>
    </row>
    <row r="128949" spans="26:27">
      <c r="Z128949" s="191"/>
      <c r="AA128949" s="191"/>
    </row>
    <row r="128950" spans="26:27">
      <c r="Z128950" s="191"/>
      <c r="AA128950" s="191"/>
    </row>
    <row r="128951" spans="26:27">
      <c r="Z128951" s="191"/>
      <c r="AA128951" s="191"/>
    </row>
    <row r="128952" spans="26:27">
      <c r="Z128952" s="191"/>
      <c r="AA128952" s="191"/>
    </row>
    <row r="128953" spans="26:27">
      <c r="Z128953" s="191"/>
      <c r="AA128953" s="191"/>
    </row>
    <row r="128954" spans="26:27">
      <c r="Z128954" s="191"/>
      <c r="AA128954" s="191"/>
    </row>
    <row r="128955" spans="26:27">
      <c r="Z128955" s="191"/>
      <c r="AA128955" s="191"/>
    </row>
    <row r="128956" spans="26:27">
      <c r="Z128956" s="191"/>
      <c r="AA128956" s="191"/>
    </row>
    <row r="128957" spans="26:27">
      <c r="Z128957" s="191"/>
      <c r="AA128957" s="191"/>
    </row>
    <row r="128958" spans="26:27">
      <c r="Z128958" s="191"/>
      <c r="AA128958" s="191"/>
    </row>
    <row r="128959" spans="26:27">
      <c r="Z128959" s="191"/>
      <c r="AA128959" s="191"/>
    </row>
    <row r="128960" spans="26:27">
      <c r="Z128960" s="191"/>
      <c r="AA128960" s="191"/>
    </row>
    <row r="128961" spans="26:27">
      <c r="Z128961" s="191"/>
      <c r="AA128961" s="191"/>
    </row>
    <row r="128962" spans="26:27">
      <c r="Z128962" s="191"/>
      <c r="AA128962" s="191"/>
    </row>
    <row r="128963" spans="26:27">
      <c r="Z128963" s="191"/>
      <c r="AA128963" s="191"/>
    </row>
    <row r="128964" spans="26:27">
      <c r="Z128964" s="191"/>
      <c r="AA128964" s="191"/>
    </row>
    <row r="128965" spans="26:27">
      <c r="Z128965" s="191"/>
      <c r="AA128965" s="191"/>
    </row>
    <row r="128966" spans="26:27">
      <c r="Z128966" s="191"/>
      <c r="AA128966" s="191"/>
    </row>
    <row r="128967" spans="26:27">
      <c r="Z128967" s="191"/>
      <c r="AA128967" s="191"/>
    </row>
    <row r="128968" spans="26:27">
      <c r="Z128968" s="191"/>
      <c r="AA128968" s="191"/>
    </row>
    <row r="128969" spans="26:27">
      <c r="Z128969" s="191"/>
      <c r="AA128969" s="191"/>
    </row>
    <row r="128970" spans="26:27">
      <c r="Z128970" s="191"/>
      <c r="AA128970" s="191"/>
    </row>
    <row r="128971" spans="26:27">
      <c r="Z128971" s="191"/>
      <c r="AA128971" s="191"/>
    </row>
    <row r="128972" spans="26:27">
      <c r="Z128972" s="191"/>
      <c r="AA128972" s="191"/>
    </row>
    <row r="128973" spans="26:27">
      <c r="Z128973" s="191"/>
      <c r="AA128973" s="191"/>
    </row>
    <row r="128974" spans="26:27">
      <c r="Z128974" s="191"/>
      <c r="AA128974" s="191"/>
    </row>
    <row r="128975" spans="26:27">
      <c r="Z128975" s="191"/>
      <c r="AA128975" s="191"/>
    </row>
    <row r="128976" spans="26:27">
      <c r="Z128976" s="191"/>
      <c r="AA128976" s="191"/>
    </row>
    <row r="128977" spans="26:27">
      <c r="Z128977" s="191"/>
      <c r="AA128977" s="191"/>
    </row>
    <row r="128978" spans="26:27">
      <c r="Z128978" s="191"/>
      <c r="AA128978" s="191"/>
    </row>
    <row r="128979" spans="26:27">
      <c r="Z128979" s="191"/>
      <c r="AA128979" s="191"/>
    </row>
    <row r="128980" spans="26:27">
      <c r="Z128980" s="191"/>
      <c r="AA128980" s="191"/>
    </row>
    <row r="128981" spans="26:27">
      <c r="Z128981" s="191"/>
      <c r="AA128981" s="191"/>
    </row>
    <row r="128982" spans="26:27">
      <c r="Z128982" s="191"/>
      <c r="AA128982" s="191"/>
    </row>
    <row r="128983" spans="26:27">
      <c r="Z128983" s="191"/>
      <c r="AA128983" s="191"/>
    </row>
    <row r="128984" spans="26:27">
      <c r="Z128984" s="191"/>
      <c r="AA128984" s="191"/>
    </row>
    <row r="128985" spans="26:27">
      <c r="Z128985" s="191"/>
      <c r="AA128985" s="191"/>
    </row>
    <row r="128986" spans="26:27">
      <c r="Z128986" s="191"/>
      <c r="AA128986" s="191"/>
    </row>
    <row r="128987" spans="26:27">
      <c r="Z128987" s="191"/>
      <c r="AA128987" s="191"/>
    </row>
    <row r="128988" spans="26:27">
      <c r="Z128988" s="191"/>
      <c r="AA128988" s="191"/>
    </row>
    <row r="128989" spans="26:27">
      <c r="Z128989" s="191"/>
      <c r="AA128989" s="191"/>
    </row>
    <row r="128990" spans="26:27">
      <c r="Z128990" s="191"/>
      <c r="AA128990" s="191"/>
    </row>
    <row r="128991" spans="26:27">
      <c r="Z128991" s="191"/>
      <c r="AA128991" s="191"/>
    </row>
    <row r="128992" spans="26:27">
      <c r="Z128992" s="191"/>
      <c r="AA128992" s="191"/>
    </row>
    <row r="128993" spans="26:27">
      <c r="Z128993" s="191"/>
      <c r="AA128993" s="191"/>
    </row>
    <row r="128994" spans="26:27">
      <c r="Z128994" s="191"/>
      <c r="AA128994" s="191"/>
    </row>
    <row r="128995" spans="26:27">
      <c r="Z128995" s="191"/>
      <c r="AA128995" s="191"/>
    </row>
    <row r="128996" spans="26:27">
      <c r="Z128996" s="191"/>
      <c r="AA128996" s="191"/>
    </row>
    <row r="128997" spans="26:27">
      <c r="Z128997" s="191"/>
      <c r="AA128997" s="191"/>
    </row>
    <row r="128998" spans="26:27">
      <c r="Z128998" s="191"/>
      <c r="AA128998" s="191"/>
    </row>
    <row r="128999" spans="26:27">
      <c r="Z128999" s="191"/>
      <c r="AA128999" s="191"/>
    </row>
    <row r="129000" spans="26:27">
      <c r="Z129000" s="191"/>
      <c r="AA129000" s="191"/>
    </row>
    <row r="129001" spans="26:27">
      <c r="Z129001" s="191"/>
      <c r="AA129001" s="191"/>
    </row>
    <row r="129002" spans="26:27">
      <c r="Z129002" s="191"/>
      <c r="AA129002" s="191"/>
    </row>
    <row r="129003" spans="26:27">
      <c r="Z129003" s="191"/>
      <c r="AA129003" s="191"/>
    </row>
    <row r="129004" spans="26:27">
      <c r="Z129004" s="191"/>
      <c r="AA129004" s="191"/>
    </row>
    <row r="129005" spans="26:27">
      <c r="Z129005" s="191"/>
      <c r="AA129005" s="191"/>
    </row>
    <row r="129006" spans="26:27">
      <c r="Z129006" s="191"/>
      <c r="AA129006" s="191"/>
    </row>
    <row r="129007" spans="26:27">
      <c r="Z129007" s="191"/>
      <c r="AA129007" s="191"/>
    </row>
    <row r="129008" spans="26:27">
      <c r="Z129008" s="191"/>
      <c r="AA129008" s="191"/>
    </row>
    <row r="129009" spans="26:27">
      <c r="Z129009" s="191"/>
      <c r="AA129009" s="191"/>
    </row>
    <row r="129010" spans="26:27">
      <c r="Z129010" s="191"/>
      <c r="AA129010" s="191"/>
    </row>
    <row r="129011" spans="26:27">
      <c r="Z129011" s="191"/>
      <c r="AA129011" s="191"/>
    </row>
    <row r="129012" spans="26:27">
      <c r="Z129012" s="191"/>
      <c r="AA129012" s="191"/>
    </row>
    <row r="129013" spans="26:27">
      <c r="Z129013" s="191"/>
      <c r="AA129013" s="191"/>
    </row>
    <row r="129014" spans="26:27">
      <c r="Z129014" s="191"/>
      <c r="AA129014" s="191"/>
    </row>
    <row r="129015" spans="26:27">
      <c r="Z129015" s="191"/>
      <c r="AA129015" s="191"/>
    </row>
    <row r="129016" spans="26:27">
      <c r="Z129016" s="191"/>
      <c r="AA129016" s="191"/>
    </row>
    <row r="129017" spans="26:27">
      <c r="Z129017" s="191"/>
      <c r="AA129017" s="191"/>
    </row>
    <row r="129018" spans="26:27">
      <c r="Z129018" s="191"/>
      <c r="AA129018" s="191"/>
    </row>
    <row r="129019" spans="26:27">
      <c r="Z129019" s="191"/>
      <c r="AA129019" s="191"/>
    </row>
    <row r="129020" spans="26:27">
      <c r="Z129020" s="191"/>
      <c r="AA129020" s="191"/>
    </row>
    <row r="129021" spans="26:27">
      <c r="Z129021" s="191"/>
      <c r="AA129021" s="191"/>
    </row>
    <row r="129022" spans="26:27">
      <c r="Z129022" s="191"/>
      <c r="AA129022" s="191"/>
    </row>
    <row r="129023" spans="26:27">
      <c r="Z129023" s="191"/>
      <c r="AA129023" s="191"/>
    </row>
    <row r="129024" spans="26:27">
      <c r="Z129024" s="191"/>
      <c r="AA129024" s="191"/>
    </row>
    <row r="129025" spans="26:27">
      <c r="Z129025" s="191"/>
      <c r="AA129025" s="191"/>
    </row>
    <row r="129026" spans="26:27">
      <c r="Z129026" s="191"/>
      <c r="AA129026" s="191"/>
    </row>
    <row r="129027" spans="26:27">
      <c r="Z129027" s="191"/>
      <c r="AA129027" s="191"/>
    </row>
    <row r="129028" spans="26:27">
      <c r="Z129028" s="191"/>
      <c r="AA129028" s="191"/>
    </row>
    <row r="129029" spans="26:27">
      <c r="Z129029" s="191"/>
      <c r="AA129029" s="191"/>
    </row>
    <row r="129030" spans="26:27">
      <c r="Z129030" s="191"/>
      <c r="AA129030" s="191"/>
    </row>
    <row r="129031" spans="26:27">
      <c r="Z129031" s="191"/>
      <c r="AA129031" s="191"/>
    </row>
    <row r="129032" spans="26:27">
      <c r="Z129032" s="191"/>
      <c r="AA129032" s="191"/>
    </row>
    <row r="129033" spans="26:27">
      <c r="Z129033" s="191"/>
      <c r="AA129033" s="191"/>
    </row>
    <row r="129034" spans="26:27">
      <c r="Z129034" s="191"/>
      <c r="AA129034" s="191"/>
    </row>
    <row r="129035" spans="26:27">
      <c r="Z129035" s="191"/>
      <c r="AA129035" s="191"/>
    </row>
    <row r="129036" spans="26:27">
      <c r="Z129036" s="191"/>
      <c r="AA129036" s="191"/>
    </row>
    <row r="129037" spans="26:27">
      <c r="Z129037" s="191"/>
      <c r="AA129037" s="191"/>
    </row>
    <row r="129038" spans="26:27">
      <c r="Z129038" s="191"/>
      <c r="AA129038" s="191"/>
    </row>
    <row r="129039" spans="26:27">
      <c r="Z129039" s="191"/>
      <c r="AA129039" s="191"/>
    </row>
    <row r="129040" spans="26:27">
      <c r="Z129040" s="191"/>
      <c r="AA129040" s="191"/>
    </row>
    <row r="129041" spans="26:27">
      <c r="Z129041" s="191"/>
      <c r="AA129041" s="191"/>
    </row>
    <row r="129042" spans="26:27">
      <c r="Z129042" s="191"/>
      <c r="AA129042" s="191"/>
    </row>
    <row r="129043" spans="26:27">
      <c r="Z129043" s="191"/>
      <c r="AA129043" s="191"/>
    </row>
    <row r="129044" spans="26:27">
      <c r="Z129044" s="191"/>
      <c r="AA129044" s="191"/>
    </row>
    <row r="129045" spans="26:27">
      <c r="Z129045" s="191"/>
      <c r="AA129045" s="191"/>
    </row>
    <row r="129046" spans="26:27">
      <c r="Z129046" s="191"/>
      <c r="AA129046" s="191"/>
    </row>
    <row r="129047" spans="26:27">
      <c r="Z129047" s="191"/>
      <c r="AA129047" s="191"/>
    </row>
    <row r="129048" spans="26:27">
      <c r="Z129048" s="191"/>
      <c r="AA129048" s="191"/>
    </row>
    <row r="129049" spans="26:27">
      <c r="Z129049" s="191"/>
      <c r="AA129049" s="191"/>
    </row>
    <row r="129050" spans="26:27">
      <c r="Z129050" s="191"/>
      <c r="AA129050" s="191"/>
    </row>
    <row r="129051" spans="26:27">
      <c r="Z129051" s="191"/>
      <c r="AA129051" s="191"/>
    </row>
    <row r="129052" spans="26:27">
      <c r="Z129052" s="191"/>
      <c r="AA129052" s="191"/>
    </row>
    <row r="129053" spans="26:27">
      <c r="Z129053" s="191"/>
      <c r="AA129053" s="191"/>
    </row>
    <row r="129054" spans="26:27">
      <c r="Z129054" s="191"/>
      <c r="AA129054" s="191"/>
    </row>
    <row r="129055" spans="26:27">
      <c r="Z129055" s="191"/>
      <c r="AA129055" s="191"/>
    </row>
    <row r="129056" spans="26:27">
      <c r="Z129056" s="191"/>
      <c r="AA129056" s="191"/>
    </row>
    <row r="129057" spans="26:27">
      <c r="Z129057" s="191"/>
      <c r="AA129057" s="191"/>
    </row>
    <row r="129058" spans="26:27">
      <c r="Z129058" s="191"/>
      <c r="AA129058" s="191"/>
    </row>
    <row r="129059" spans="26:27">
      <c r="Z129059" s="191"/>
      <c r="AA129059" s="191"/>
    </row>
    <row r="129060" spans="26:27">
      <c r="Z129060" s="191"/>
      <c r="AA129060" s="191"/>
    </row>
    <row r="129061" spans="26:27">
      <c r="Z129061" s="191"/>
      <c r="AA129061" s="191"/>
    </row>
    <row r="129062" spans="26:27">
      <c r="Z129062" s="191"/>
      <c r="AA129062" s="191"/>
    </row>
    <row r="129063" spans="26:27">
      <c r="Z129063" s="191"/>
      <c r="AA129063" s="191"/>
    </row>
    <row r="129064" spans="26:27">
      <c r="Z129064" s="191"/>
      <c r="AA129064" s="191"/>
    </row>
    <row r="129065" spans="26:27">
      <c r="Z129065" s="191"/>
      <c r="AA129065" s="191"/>
    </row>
    <row r="129066" spans="26:27">
      <c r="Z129066" s="191"/>
      <c r="AA129066" s="191"/>
    </row>
    <row r="129067" spans="26:27">
      <c r="Z129067" s="191"/>
      <c r="AA129067" s="191"/>
    </row>
    <row r="129068" spans="26:27">
      <c r="Z129068" s="191"/>
      <c r="AA129068" s="191"/>
    </row>
    <row r="129069" spans="26:27">
      <c r="Z129069" s="191"/>
      <c r="AA129069" s="191"/>
    </row>
    <row r="129070" spans="26:27">
      <c r="Z129070" s="191"/>
      <c r="AA129070" s="191"/>
    </row>
    <row r="129071" spans="26:27">
      <c r="Z129071" s="191"/>
      <c r="AA129071" s="191"/>
    </row>
    <row r="129072" spans="26:27">
      <c r="Z129072" s="191"/>
      <c r="AA129072" s="191"/>
    </row>
    <row r="129073" spans="26:27">
      <c r="Z129073" s="191"/>
      <c r="AA129073" s="191"/>
    </row>
    <row r="129074" spans="26:27">
      <c r="Z129074" s="191"/>
      <c r="AA129074" s="191"/>
    </row>
    <row r="129075" spans="26:27">
      <c r="Z129075" s="191"/>
      <c r="AA129075" s="191"/>
    </row>
    <row r="129076" spans="26:27">
      <c r="Z129076" s="191"/>
      <c r="AA129076" s="191"/>
    </row>
    <row r="129077" spans="26:27">
      <c r="Z129077" s="191"/>
      <c r="AA129077" s="191"/>
    </row>
    <row r="129078" spans="26:27">
      <c r="Z129078" s="191"/>
      <c r="AA129078" s="191"/>
    </row>
    <row r="129079" spans="26:27">
      <c r="Z129079" s="191"/>
      <c r="AA129079" s="191"/>
    </row>
    <row r="129080" spans="26:27">
      <c r="Z129080" s="191"/>
      <c r="AA129080" s="191"/>
    </row>
    <row r="129081" spans="26:27">
      <c r="Z129081" s="191"/>
      <c r="AA129081" s="191"/>
    </row>
    <row r="129082" spans="26:27">
      <c r="Z129082" s="191"/>
      <c r="AA129082" s="191"/>
    </row>
    <row r="129083" spans="26:27">
      <c r="Z129083" s="191"/>
      <c r="AA129083" s="191"/>
    </row>
    <row r="129084" spans="26:27">
      <c r="Z129084" s="191"/>
      <c r="AA129084" s="191"/>
    </row>
    <row r="129085" spans="26:27">
      <c r="Z129085" s="191"/>
      <c r="AA129085" s="191"/>
    </row>
    <row r="129086" spans="26:27">
      <c r="Z129086" s="191"/>
      <c r="AA129086" s="191"/>
    </row>
    <row r="129087" spans="26:27">
      <c r="Z129087" s="191"/>
      <c r="AA129087" s="191"/>
    </row>
    <row r="129088" spans="26:27">
      <c r="Z129088" s="191"/>
      <c r="AA129088" s="191"/>
    </row>
    <row r="129089" spans="26:27">
      <c r="Z129089" s="191"/>
      <c r="AA129089" s="191"/>
    </row>
    <row r="129090" spans="26:27">
      <c r="Z129090" s="191"/>
      <c r="AA129090" s="191"/>
    </row>
    <row r="129091" spans="26:27">
      <c r="Z129091" s="191"/>
      <c r="AA129091" s="191"/>
    </row>
    <row r="129092" spans="26:27">
      <c r="Z129092" s="191"/>
      <c r="AA129092" s="191"/>
    </row>
    <row r="129093" spans="26:27">
      <c r="Z129093" s="191"/>
      <c r="AA129093" s="191"/>
    </row>
    <row r="129094" spans="26:27">
      <c r="Z129094" s="191"/>
      <c r="AA129094" s="191"/>
    </row>
    <row r="129095" spans="26:27">
      <c r="Z129095" s="191"/>
      <c r="AA129095" s="191"/>
    </row>
    <row r="129096" spans="26:27">
      <c r="Z129096" s="191"/>
      <c r="AA129096" s="191"/>
    </row>
    <row r="129097" spans="26:27">
      <c r="Z129097" s="191"/>
      <c r="AA129097" s="191"/>
    </row>
    <row r="129098" spans="26:27">
      <c r="Z129098" s="191"/>
      <c r="AA129098" s="191"/>
    </row>
    <row r="129099" spans="26:27">
      <c r="Z129099" s="191"/>
      <c r="AA129099" s="191"/>
    </row>
    <row r="129100" spans="26:27">
      <c r="Z129100" s="191"/>
      <c r="AA129100" s="191"/>
    </row>
    <row r="129101" spans="26:27">
      <c r="Z129101" s="191"/>
      <c r="AA129101" s="191"/>
    </row>
    <row r="129102" spans="26:27">
      <c r="Z129102" s="191"/>
      <c r="AA129102" s="191"/>
    </row>
    <row r="129103" spans="26:27">
      <c r="Z129103" s="191"/>
      <c r="AA129103" s="191"/>
    </row>
    <row r="129104" spans="26:27">
      <c r="Z129104" s="191"/>
      <c r="AA129104" s="191"/>
    </row>
    <row r="129105" spans="26:27">
      <c r="Z129105" s="191"/>
      <c r="AA129105" s="191"/>
    </row>
    <row r="129106" spans="26:27">
      <c r="Z129106" s="191"/>
      <c r="AA129106" s="191"/>
    </row>
    <row r="129107" spans="26:27">
      <c r="Z129107" s="191"/>
      <c r="AA129107" s="191"/>
    </row>
    <row r="129108" spans="26:27">
      <c r="Z129108" s="191"/>
      <c r="AA129108" s="191"/>
    </row>
    <row r="129109" spans="26:27">
      <c r="Z129109" s="191"/>
      <c r="AA129109" s="191"/>
    </row>
    <row r="129110" spans="26:27">
      <c r="Z129110" s="191"/>
      <c r="AA129110" s="191"/>
    </row>
    <row r="129111" spans="26:27">
      <c r="Z129111" s="191"/>
      <c r="AA129111" s="191"/>
    </row>
    <row r="129112" spans="26:27">
      <c r="Z129112" s="191"/>
      <c r="AA129112" s="191"/>
    </row>
    <row r="129113" spans="26:27">
      <c r="Z129113" s="191"/>
      <c r="AA129113" s="191"/>
    </row>
    <row r="129114" spans="26:27">
      <c r="Z129114" s="191"/>
      <c r="AA129114" s="191"/>
    </row>
    <row r="129115" spans="26:27">
      <c r="Z129115" s="191"/>
      <c r="AA129115" s="191"/>
    </row>
    <row r="129116" spans="26:27">
      <c r="Z129116" s="191"/>
      <c r="AA129116" s="191"/>
    </row>
    <row r="129117" spans="26:27">
      <c r="Z129117" s="191"/>
      <c r="AA129117" s="191"/>
    </row>
    <row r="129118" spans="26:27">
      <c r="Z129118" s="191"/>
      <c r="AA129118" s="191"/>
    </row>
    <row r="129119" spans="26:27">
      <c r="Z129119" s="191"/>
      <c r="AA129119" s="191"/>
    </row>
    <row r="129120" spans="26:27">
      <c r="Z129120" s="191"/>
      <c r="AA129120" s="191"/>
    </row>
    <row r="129121" spans="26:27">
      <c r="Z129121" s="191"/>
      <c r="AA129121" s="191"/>
    </row>
    <row r="129122" spans="26:27">
      <c r="Z129122" s="191"/>
      <c r="AA129122" s="191"/>
    </row>
    <row r="129123" spans="26:27">
      <c r="Z129123" s="191"/>
      <c r="AA129123" s="191"/>
    </row>
    <row r="129124" spans="26:27">
      <c r="Z129124" s="191"/>
      <c r="AA129124" s="191"/>
    </row>
    <row r="129125" spans="26:27">
      <c r="Z129125" s="191"/>
      <c r="AA129125" s="191"/>
    </row>
    <row r="129126" spans="26:27">
      <c r="Z129126" s="191"/>
      <c r="AA129126" s="191"/>
    </row>
    <row r="129127" spans="26:27">
      <c r="Z129127" s="191"/>
      <c r="AA129127" s="191"/>
    </row>
    <row r="129128" spans="26:27">
      <c r="Z129128" s="191"/>
      <c r="AA129128" s="191"/>
    </row>
    <row r="129129" spans="26:27">
      <c r="Z129129" s="191"/>
      <c r="AA129129" s="191"/>
    </row>
    <row r="129130" spans="26:27">
      <c r="Z129130" s="191"/>
      <c r="AA129130" s="191"/>
    </row>
    <row r="129131" spans="26:27">
      <c r="Z129131" s="191"/>
      <c r="AA129131" s="191"/>
    </row>
    <row r="129132" spans="26:27">
      <c r="Z129132" s="191"/>
      <c r="AA129132" s="191"/>
    </row>
    <row r="129133" spans="26:27">
      <c r="Z129133" s="191"/>
      <c r="AA129133" s="191"/>
    </row>
    <row r="129134" spans="26:27">
      <c r="Z129134" s="191"/>
      <c r="AA129134" s="191"/>
    </row>
    <row r="129135" spans="26:27">
      <c r="Z129135" s="191"/>
      <c r="AA129135" s="191"/>
    </row>
    <row r="129136" spans="26:27">
      <c r="Z129136" s="191"/>
      <c r="AA129136" s="191"/>
    </row>
    <row r="129137" spans="26:27">
      <c r="Z129137" s="191"/>
      <c r="AA129137" s="191"/>
    </row>
    <row r="129138" spans="26:27">
      <c r="Z129138" s="191"/>
      <c r="AA129138" s="191"/>
    </row>
    <row r="129139" spans="26:27">
      <c r="Z129139" s="191"/>
      <c r="AA129139" s="191"/>
    </row>
    <row r="129140" spans="26:27">
      <c r="Z129140" s="191"/>
      <c r="AA129140" s="191"/>
    </row>
    <row r="129141" spans="26:27">
      <c r="Z129141" s="191"/>
      <c r="AA129141" s="191"/>
    </row>
    <row r="129142" spans="26:27">
      <c r="Z129142" s="191"/>
      <c r="AA129142" s="191"/>
    </row>
    <row r="129143" spans="26:27">
      <c r="Z129143" s="191"/>
      <c r="AA129143" s="191"/>
    </row>
    <row r="129144" spans="26:27">
      <c r="Z129144" s="191"/>
      <c r="AA129144" s="191"/>
    </row>
    <row r="129145" spans="26:27">
      <c r="Z129145" s="191"/>
      <c r="AA129145" s="191"/>
    </row>
    <row r="129146" spans="26:27">
      <c r="Z129146" s="191"/>
      <c r="AA129146" s="191"/>
    </row>
    <row r="129147" spans="26:27">
      <c r="Z129147" s="191"/>
      <c r="AA129147" s="191"/>
    </row>
    <row r="129148" spans="26:27">
      <c r="Z129148" s="191"/>
      <c r="AA129148" s="191"/>
    </row>
    <row r="129149" spans="26:27">
      <c r="Z129149" s="191"/>
      <c r="AA129149" s="191"/>
    </row>
    <row r="129150" spans="26:27">
      <c r="Z129150" s="191"/>
      <c r="AA129150" s="191"/>
    </row>
    <row r="129151" spans="26:27">
      <c r="Z129151" s="191"/>
      <c r="AA129151" s="191"/>
    </row>
    <row r="129152" spans="26:27">
      <c r="Z129152" s="191"/>
      <c r="AA129152" s="191"/>
    </row>
    <row r="129153" spans="26:27">
      <c r="Z129153" s="191"/>
      <c r="AA129153" s="191"/>
    </row>
    <row r="129154" spans="26:27">
      <c r="Z129154" s="191"/>
      <c r="AA129154" s="191"/>
    </row>
    <row r="129155" spans="26:27">
      <c r="Z129155" s="191"/>
      <c r="AA129155" s="191"/>
    </row>
    <row r="129156" spans="26:27">
      <c r="Z129156" s="191"/>
      <c r="AA129156" s="191"/>
    </row>
    <row r="129157" spans="26:27">
      <c r="Z129157" s="191"/>
      <c r="AA129157" s="191"/>
    </row>
    <row r="129158" spans="26:27">
      <c r="Z129158" s="191"/>
      <c r="AA129158" s="191"/>
    </row>
    <row r="129159" spans="26:27">
      <c r="Z129159" s="191"/>
      <c r="AA129159" s="191"/>
    </row>
    <row r="129160" spans="26:27">
      <c r="Z129160" s="191"/>
      <c r="AA129160" s="191"/>
    </row>
    <row r="129161" spans="26:27">
      <c r="Z129161" s="191"/>
      <c r="AA129161" s="191"/>
    </row>
    <row r="129162" spans="26:27">
      <c r="Z129162" s="191"/>
      <c r="AA129162" s="191"/>
    </row>
    <row r="129163" spans="26:27">
      <c r="Z129163" s="191"/>
      <c r="AA129163" s="191"/>
    </row>
    <row r="129164" spans="26:27">
      <c r="Z129164" s="191"/>
      <c r="AA129164" s="191"/>
    </row>
    <row r="129165" spans="26:27">
      <c r="Z129165" s="191"/>
      <c r="AA129165" s="191"/>
    </row>
    <row r="129166" spans="26:27">
      <c r="Z129166" s="191"/>
      <c r="AA129166" s="191"/>
    </row>
    <row r="129167" spans="26:27">
      <c r="Z129167" s="191"/>
      <c r="AA129167" s="191"/>
    </row>
    <row r="129168" spans="26:27">
      <c r="Z129168" s="191"/>
      <c r="AA129168" s="191"/>
    </row>
    <row r="129169" spans="26:27">
      <c r="Z129169" s="191"/>
      <c r="AA129169" s="191"/>
    </row>
    <row r="129170" spans="26:27">
      <c r="Z129170" s="191"/>
      <c r="AA129170" s="191"/>
    </row>
    <row r="129171" spans="26:27">
      <c r="Z129171" s="191"/>
      <c r="AA129171" s="191"/>
    </row>
    <row r="129172" spans="26:27">
      <c r="Z129172" s="191"/>
      <c r="AA129172" s="191"/>
    </row>
    <row r="129173" spans="26:27">
      <c r="Z129173" s="191"/>
      <c r="AA129173" s="191"/>
    </row>
    <row r="129174" spans="26:27">
      <c r="Z129174" s="191"/>
      <c r="AA129174" s="191"/>
    </row>
    <row r="129175" spans="26:27">
      <c r="Z129175" s="191"/>
      <c r="AA129175" s="191"/>
    </row>
    <row r="129176" spans="26:27">
      <c r="Z129176" s="191"/>
      <c r="AA129176" s="191"/>
    </row>
    <row r="129177" spans="26:27">
      <c r="Z129177" s="191"/>
      <c r="AA129177" s="191"/>
    </row>
    <row r="129178" spans="26:27">
      <c r="Z129178" s="191"/>
      <c r="AA129178" s="191"/>
    </row>
    <row r="129179" spans="26:27">
      <c r="Z129179" s="191"/>
      <c r="AA129179" s="191"/>
    </row>
    <row r="129180" spans="26:27">
      <c r="Z129180" s="191"/>
      <c r="AA129180" s="191"/>
    </row>
    <row r="129181" spans="26:27">
      <c r="Z129181" s="191"/>
      <c r="AA129181" s="191"/>
    </row>
    <row r="129182" spans="26:27">
      <c r="Z129182" s="191"/>
      <c r="AA129182" s="191"/>
    </row>
    <row r="129183" spans="26:27">
      <c r="Z129183" s="191"/>
      <c r="AA129183" s="191"/>
    </row>
    <row r="129184" spans="26:27">
      <c r="Z129184" s="191"/>
      <c r="AA129184" s="191"/>
    </row>
    <row r="129185" spans="26:27">
      <c r="Z129185" s="191"/>
      <c r="AA129185" s="191"/>
    </row>
    <row r="129186" spans="26:27">
      <c r="Z129186" s="191"/>
      <c r="AA129186" s="191"/>
    </row>
    <row r="129187" spans="26:27">
      <c r="Z129187" s="191"/>
      <c r="AA129187" s="191"/>
    </row>
    <row r="129188" spans="26:27">
      <c r="Z129188" s="191"/>
      <c r="AA129188" s="191"/>
    </row>
    <row r="129189" spans="26:27">
      <c r="Z129189" s="191"/>
      <c r="AA129189" s="191"/>
    </row>
    <row r="129190" spans="26:27">
      <c r="Z129190" s="191"/>
      <c r="AA129190" s="191"/>
    </row>
    <row r="129191" spans="26:27">
      <c r="Z129191" s="191"/>
      <c r="AA129191" s="191"/>
    </row>
    <row r="129192" spans="26:27">
      <c r="Z129192" s="191"/>
      <c r="AA129192" s="191"/>
    </row>
    <row r="129193" spans="26:27">
      <c r="Z129193" s="191"/>
      <c r="AA129193" s="191"/>
    </row>
    <row r="129194" spans="26:27">
      <c r="Z129194" s="191"/>
      <c r="AA129194" s="191"/>
    </row>
    <row r="129195" spans="26:27">
      <c r="Z129195" s="191"/>
      <c r="AA129195" s="191"/>
    </row>
    <row r="129196" spans="26:27">
      <c r="Z129196" s="191"/>
      <c r="AA129196" s="191"/>
    </row>
    <row r="129197" spans="26:27">
      <c r="Z129197" s="191"/>
      <c r="AA129197" s="191"/>
    </row>
    <row r="129198" spans="26:27">
      <c r="Z129198" s="191"/>
      <c r="AA129198" s="191"/>
    </row>
    <row r="129199" spans="26:27">
      <c r="Z129199" s="191"/>
      <c r="AA129199" s="191"/>
    </row>
    <row r="129200" spans="26:27">
      <c r="Z129200" s="191"/>
      <c r="AA129200" s="191"/>
    </row>
    <row r="129201" spans="26:27">
      <c r="Z129201" s="191"/>
      <c r="AA129201" s="191"/>
    </row>
    <row r="129202" spans="26:27">
      <c r="Z129202" s="191"/>
      <c r="AA129202" s="191"/>
    </row>
    <row r="129203" spans="26:27">
      <c r="Z129203" s="191"/>
      <c r="AA129203" s="191"/>
    </row>
    <row r="129204" spans="26:27">
      <c r="Z129204" s="191"/>
      <c r="AA129204" s="191"/>
    </row>
    <row r="129205" spans="26:27">
      <c r="Z129205" s="191"/>
      <c r="AA129205" s="191"/>
    </row>
    <row r="129206" spans="26:27">
      <c r="Z129206" s="191"/>
      <c r="AA129206" s="191"/>
    </row>
    <row r="129207" spans="26:27">
      <c r="Z129207" s="191"/>
      <c r="AA129207" s="191"/>
    </row>
    <row r="129208" spans="26:27">
      <c r="Z129208" s="191"/>
      <c r="AA129208" s="191"/>
    </row>
    <row r="129209" spans="26:27">
      <c r="Z129209" s="191"/>
      <c r="AA129209" s="191"/>
    </row>
    <row r="129210" spans="26:27">
      <c r="Z129210" s="191"/>
      <c r="AA129210" s="191"/>
    </row>
    <row r="129211" spans="26:27">
      <c r="Z129211" s="191"/>
      <c r="AA129211" s="191"/>
    </row>
    <row r="129212" spans="26:27">
      <c r="Z129212" s="191"/>
      <c r="AA129212" s="191"/>
    </row>
    <row r="129213" spans="26:27">
      <c r="Z129213" s="191"/>
      <c r="AA129213" s="191"/>
    </row>
    <row r="129214" spans="26:27">
      <c r="Z129214" s="191"/>
      <c r="AA129214" s="191"/>
    </row>
    <row r="129215" spans="26:27">
      <c r="Z129215" s="191"/>
      <c r="AA129215" s="191"/>
    </row>
    <row r="129216" spans="26:27">
      <c r="Z129216" s="191"/>
      <c r="AA129216" s="191"/>
    </row>
    <row r="129217" spans="26:27">
      <c r="Z129217" s="191"/>
      <c r="AA129217" s="191"/>
    </row>
    <row r="129218" spans="26:27">
      <c r="Z129218" s="191"/>
      <c r="AA129218" s="191"/>
    </row>
    <row r="129219" spans="26:27">
      <c r="Z129219" s="191"/>
      <c r="AA129219" s="191"/>
    </row>
    <row r="129220" spans="26:27">
      <c r="Z129220" s="191"/>
      <c r="AA129220" s="191"/>
    </row>
    <row r="129221" spans="26:27">
      <c r="Z129221" s="191"/>
      <c r="AA129221" s="191"/>
    </row>
    <row r="129222" spans="26:27">
      <c r="Z129222" s="191"/>
      <c r="AA129222" s="191"/>
    </row>
    <row r="129223" spans="26:27">
      <c r="Z129223" s="191"/>
      <c r="AA129223" s="191"/>
    </row>
    <row r="129224" spans="26:27">
      <c r="Z129224" s="191"/>
      <c r="AA129224" s="191"/>
    </row>
    <row r="129225" spans="26:27">
      <c r="Z129225" s="191"/>
      <c r="AA129225" s="191"/>
    </row>
    <row r="129226" spans="26:27">
      <c r="Z129226" s="191"/>
      <c r="AA129226" s="191"/>
    </row>
    <row r="129227" spans="26:27">
      <c r="Z129227" s="191"/>
      <c r="AA129227" s="191"/>
    </row>
    <row r="129228" spans="26:27">
      <c r="Z129228" s="191"/>
      <c r="AA129228" s="191"/>
    </row>
    <row r="129229" spans="26:27">
      <c r="Z129229" s="191"/>
      <c r="AA129229" s="191"/>
    </row>
    <row r="129230" spans="26:27">
      <c r="Z129230" s="191"/>
      <c r="AA129230" s="191"/>
    </row>
    <row r="129231" spans="26:27">
      <c r="Z129231" s="191"/>
      <c r="AA129231" s="191"/>
    </row>
    <row r="129232" spans="26:27">
      <c r="Z129232" s="191"/>
      <c r="AA129232" s="191"/>
    </row>
    <row r="129233" spans="26:27">
      <c r="Z129233" s="191"/>
      <c r="AA129233" s="191"/>
    </row>
    <row r="129234" spans="26:27">
      <c r="Z129234" s="191"/>
      <c r="AA129234" s="191"/>
    </row>
    <row r="129235" spans="26:27">
      <c r="Z129235" s="191"/>
      <c r="AA129235" s="191"/>
    </row>
    <row r="129236" spans="26:27">
      <c r="Z129236" s="191"/>
      <c r="AA129236" s="191"/>
    </row>
    <row r="129237" spans="26:27">
      <c r="Z129237" s="191"/>
      <c r="AA129237" s="191"/>
    </row>
    <row r="129238" spans="26:27">
      <c r="Z129238" s="191"/>
      <c r="AA129238" s="191"/>
    </row>
    <row r="129239" spans="26:27">
      <c r="Z129239" s="191"/>
      <c r="AA129239" s="191"/>
    </row>
    <row r="129240" spans="26:27">
      <c r="Z129240" s="191"/>
      <c r="AA129240" s="191"/>
    </row>
    <row r="129241" spans="26:27">
      <c r="Z129241" s="191"/>
      <c r="AA129241" s="191"/>
    </row>
    <row r="129242" spans="26:27">
      <c r="Z129242" s="191"/>
      <c r="AA129242" s="191"/>
    </row>
    <row r="129243" spans="26:27">
      <c r="Z129243" s="191"/>
      <c r="AA129243" s="191"/>
    </row>
    <row r="129244" spans="26:27">
      <c r="Z129244" s="191"/>
      <c r="AA129244" s="191"/>
    </row>
    <row r="129245" spans="26:27">
      <c r="Z129245" s="191"/>
      <c r="AA129245" s="191"/>
    </row>
    <row r="129246" spans="26:27">
      <c r="Z129246" s="191"/>
      <c r="AA129246" s="191"/>
    </row>
    <row r="129247" spans="26:27">
      <c r="Z129247" s="191"/>
      <c r="AA129247" s="191"/>
    </row>
    <row r="129248" spans="26:27">
      <c r="Z129248" s="191"/>
      <c r="AA129248" s="191"/>
    </row>
    <row r="129249" spans="26:27">
      <c r="Z129249" s="191"/>
      <c r="AA129249" s="191"/>
    </row>
    <row r="129250" spans="26:27">
      <c r="Z129250" s="191"/>
      <c r="AA129250" s="191"/>
    </row>
    <row r="129251" spans="26:27">
      <c r="Z129251" s="191"/>
      <c r="AA129251" s="191"/>
    </row>
    <row r="129252" spans="26:27">
      <c r="Z129252" s="191"/>
      <c r="AA129252" s="191"/>
    </row>
    <row r="129253" spans="26:27">
      <c r="Z129253" s="191"/>
      <c r="AA129253" s="191"/>
    </row>
    <row r="129254" spans="26:27">
      <c r="Z129254" s="191"/>
      <c r="AA129254" s="191"/>
    </row>
    <row r="129255" spans="26:27">
      <c r="Z129255" s="191"/>
      <c r="AA129255" s="191"/>
    </row>
    <row r="129256" spans="26:27">
      <c r="Z129256" s="191"/>
      <c r="AA129256" s="191"/>
    </row>
    <row r="129257" spans="26:27">
      <c r="Z129257" s="191"/>
      <c r="AA129257" s="191"/>
    </row>
    <row r="129258" spans="26:27">
      <c r="Z129258" s="191"/>
      <c r="AA129258" s="191"/>
    </row>
    <row r="129259" spans="26:27">
      <c r="Z129259" s="191"/>
      <c r="AA129259" s="191"/>
    </row>
    <row r="129260" spans="26:27">
      <c r="Z129260" s="191"/>
      <c r="AA129260" s="191"/>
    </row>
    <row r="129261" spans="26:27">
      <c r="Z129261" s="191"/>
      <c r="AA129261" s="191"/>
    </row>
    <row r="129262" spans="26:27">
      <c r="Z129262" s="191"/>
      <c r="AA129262" s="191"/>
    </row>
    <row r="129263" spans="26:27">
      <c r="Z129263" s="191"/>
      <c r="AA129263" s="191"/>
    </row>
    <row r="129264" spans="26:27">
      <c r="Z129264" s="191"/>
      <c r="AA129264" s="191"/>
    </row>
    <row r="129265" spans="26:27">
      <c r="Z129265" s="191"/>
      <c r="AA129265" s="191"/>
    </row>
    <row r="129266" spans="26:27">
      <c r="Z129266" s="191"/>
      <c r="AA129266" s="191"/>
    </row>
    <row r="129267" spans="26:27">
      <c r="Z129267" s="191"/>
      <c r="AA129267" s="191"/>
    </row>
    <row r="129268" spans="26:27">
      <c r="Z129268" s="191"/>
      <c r="AA129268" s="191"/>
    </row>
    <row r="129269" spans="26:27">
      <c r="Z129269" s="191"/>
      <c r="AA129269" s="191"/>
    </row>
    <row r="129270" spans="26:27">
      <c r="Z129270" s="191"/>
      <c r="AA129270" s="191"/>
    </row>
    <row r="129271" spans="26:27">
      <c r="Z129271" s="191"/>
      <c r="AA129271" s="191"/>
    </row>
    <row r="129272" spans="26:27">
      <c r="Z129272" s="191"/>
      <c r="AA129272" s="191"/>
    </row>
    <row r="129273" spans="26:27">
      <c r="Z129273" s="191"/>
      <c r="AA129273" s="191"/>
    </row>
    <row r="129274" spans="26:27">
      <c r="Z129274" s="191"/>
      <c r="AA129274" s="191"/>
    </row>
    <row r="129275" spans="26:27">
      <c r="Z129275" s="191"/>
      <c r="AA129275" s="191"/>
    </row>
    <row r="129276" spans="26:27">
      <c r="Z129276" s="191"/>
      <c r="AA129276" s="191"/>
    </row>
    <row r="129277" spans="26:27">
      <c r="Z129277" s="191"/>
      <c r="AA129277" s="191"/>
    </row>
    <row r="129278" spans="26:27">
      <c r="Z129278" s="191"/>
      <c r="AA129278" s="191"/>
    </row>
    <row r="129279" spans="26:27">
      <c r="Z129279" s="191"/>
      <c r="AA129279" s="191"/>
    </row>
    <row r="129280" spans="26:27">
      <c r="Z129280" s="191"/>
      <c r="AA129280" s="191"/>
    </row>
    <row r="129281" spans="26:27">
      <c r="Z129281" s="191"/>
      <c r="AA129281" s="191"/>
    </row>
    <row r="129282" spans="26:27">
      <c r="Z129282" s="191"/>
      <c r="AA129282" s="191"/>
    </row>
    <row r="129283" spans="26:27">
      <c r="Z129283" s="191"/>
      <c r="AA129283" s="191"/>
    </row>
    <row r="129284" spans="26:27">
      <c r="Z129284" s="191"/>
      <c r="AA129284" s="191"/>
    </row>
    <row r="129285" spans="26:27">
      <c r="Z129285" s="191"/>
      <c r="AA129285" s="191"/>
    </row>
    <row r="129286" spans="26:27">
      <c r="Z129286" s="191"/>
      <c r="AA129286" s="191"/>
    </row>
    <row r="129287" spans="26:27">
      <c r="Z129287" s="191"/>
      <c r="AA129287" s="191"/>
    </row>
    <row r="129288" spans="26:27">
      <c r="Z129288" s="191"/>
      <c r="AA129288" s="191"/>
    </row>
    <row r="129289" spans="26:27">
      <c r="Z129289" s="191"/>
      <c r="AA129289" s="191"/>
    </row>
    <row r="129290" spans="26:27">
      <c r="Z129290" s="191"/>
      <c r="AA129290" s="191"/>
    </row>
    <row r="129291" spans="26:27">
      <c r="Z129291" s="191"/>
      <c r="AA129291" s="191"/>
    </row>
    <row r="129292" spans="26:27">
      <c r="Z129292" s="191"/>
      <c r="AA129292" s="191"/>
    </row>
    <row r="129293" spans="26:27">
      <c r="Z129293" s="191"/>
      <c r="AA129293" s="191"/>
    </row>
    <row r="129294" spans="26:27">
      <c r="Z129294" s="191"/>
      <c r="AA129294" s="191"/>
    </row>
    <row r="129295" spans="26:27">
      <c r="Z129295" s="191"/>
      <c r="AA129295" s="191"/>
    </row>
    <row r="129296" spans="26:27">
      <c r="Z129296" s="191"/>
      <c r="AA129296" s="191"/>
    </row>
    <row r="129297" spans="26:27">
      <c r="Z129297" s="191"/>
      <c r="AA129297" s="191"/>
    </row>
    <row r="129298" spans="26:27">
      <c r="Z129298" s="191"/>
      <c r="AA129298" s="191"/>
    </row>
    <row r="129299" spans="26:27">
      <c r="Z129299" s="191"/>
      <c r="AA129299" s="191"/>
    </row>
    <row r="129300" spans="26:27">
      <c r="Z129300" s="191"/>
      <c r="AA129300" s="191"/>
    </row>
    <row r="129301" spans="26:27">
      <c r="Z129301" s="191"/>
      <c r="AA129301" s="191"/>
    </row>
    <row r="129302" spans="26:27">
      <c r="Z129302" s="191"/>
      <c r="AA129302" s="191"/>
    </row>
    <row r="129303" spans="26:27">
      <c r="Z129303" s="191"/>
      <c r="AA129303" s="191"/>
    </row>
    <row r="129304" spans="26:27">
      <c r="Z129304" s="191"/>
      <c r="AA129304" s="191"/>
    </row>
    <row r="129305" spans="26:27">
      <c r="Z129305" s="191"/>
      <c r="AA129305" s="191"/>
    </row>
    <row r="129306" spans="26:27">
      <c r="Z129306" s="191"/>
      <c r="AA129306" s="191"/>
    </row>
    <row r="129307" spans="26:27">
      <c r="Z129307" s="191"/>
      <c r="AA129307" s="191"/>
    </row>
    <row r="129308" spans="26:27">
      <c r="Z129308" s="191"/>
      <c r="AA129308" s="191"/>
    </row>
    <row r="129309" spans="26:27">
      <c r="Z129309" s="191"/>
      <c r="AA129309" s="191"/>
    </row>
    <row r="129310" spans="26:27">
      <c r="Z129310" s="191"/>
      <c r="AA129310" s="191"/>
    </row>
    <row r="129311" spans="26:27">
      <c r="Z129311" s="191"/>
      <c r="AA129311" s="191"/>
    </row>
    <row r="129312" spans="26:27">
      <c r="Z129312" s="191"/>
      <c r="AA129312" s="191"/>
    </row>
    <row r="129313" spans="26:27">
      <c r="Z129313" s="191"/>
      <c r="AA129313" s="191"/>
    </row>
    <row r="129314" spans="26:27">
      <c r="Z129314" s="191"/>
      <c r="AA129314" s="191"/>
    </row>
    <row r="129315" spans="26:27">
      <c r="Z129315" s="191"/>
      <c r="AA129315" s="191"/>
    </row>
    <row r="129316" spans="26:27">
      <c r="Z129316" s="191"/>
      <c r="AA129316" s="191"/>
    </row>
    <row r="129317" spans="26:27">
      <c r="Z129317" s="191"/>
      <c r="AA129317" s="191"/>
    </row>
    <row r="129318" spans="26:27">
      <c r="Z129318" s="191"/>
      <c r="AA129318" s="191"/>
    </row>
    <row r="129319" spans="26:27">
      <c r="Z129319" s="191"/>
      <c r="AA129319" s="191"/>
    </row>
    <row r="129320" spans="26:27">
      <c r="Z129320" s="191"/>
      <c r="AA129320" s="191"/>
    </row>
    <row r="129321" spans="26:27">
      <c r="Z129321" s="191"/>
      <c r="AA129321" s="191"/>
    </row>
    <row r="129322" spans="26:27">
      <c r="Z129322" s="191"/>
      <c r="AA129322" s="191"/>
    </row>
    <row r="129323" spans="26:27">
      <c r="Z129323" s="191"/>
      <c r="AA129323" s="191"/>
    </row>
    <row r="129324" spans="26:27">
      <c r="Z129324" s="191"/>
      <c r="AA129324" s="191"/>
    </row>
    <row r="129325" spans="26:27">
      <c r="Z129325" s="191"/>
      <c r="AA129325" s="191"/>
    </row>
    <row r="129326" spans="26:27">
      <c r="Z129326" s="191"/>
      <c r="AA129326" s="191"/>
    </row>
    <row r="129327" spans="26:27">
      <c r="Z129327" s="191"/>
      <c r="AA129327" s="191"/>
    </row>
    <row r="129328" spans="26:27">
      <c r="Z129328" s="191"/>
      <c r="AA129328" s="191"/>
    </row>
    <row r="129329" spans="26:27">
      <c r="Z129329" s="191"/>
      <c r="AA129329" s="191"/>
    </row>
    <row r="129330" spans="26:27">
      <c r="Z129330" s="191"/>
      <c r="AA129330" s="191"/>
    </row>
    <row r="129331" spans="26:27">
      <c r="Z129331" s="191"/>
      <c r="AA129331" s="191"/>
    </row>
    <row r="129332" spans="26:27">
      <c r="Z129332" s="191"/>
      <c r="AA129332" s="191"/>
    </row>
    <row r="129333" spans="26:27">
      <c r="Z129333" s="191"/>
      <c r="AA129333" s="191"/>
    </row>
    <row r="129334" spans="26:27">
      <c r="Z129334" s="191"/>
      <c r="AA129334" s="191"/>
    </row>
    <row r="129335" spans="26:27">
      <c r="Z129335" s="191"/>
      <c r="AA129335" s="191"/>
    </row>
    <row r="129336" spans="26:27">
      <c r="Z129336" s="191"/>
      <c r="AA129336" s="191"/>
    </row>
    <row r="129337" spans="26:27">
      <c r="Z129337" s="191"/>
      <c r="AA129337" s="191"/>
    </row>
    <row r="129338" spans="26:27">
      <c r="Z129338" s="191"/>
      <c r="AA129338" s="191"/>
    </row>
    <row r="129339" spans="26:27">
      <c r="Z129339" s="191"/>
      <c r="AA129339" s="191"/>
    </row>
    <row r="129340" spans="26:27">
      <c r="Z129340" s="191"/>
      <c r="AA129340" s="191"/>
    </row>
    <row r="129341" spans="26:27">
      <c r="Z129341" s="191"/>
      <c r="AA129341" s="191"/>
    </row>
    <row r="129342" spans="26:27">
      <c r="Z129342" s="191"/>
      <c r="AA129342" s="191"/>
    </row>
    <row r="129343" spans="26:27">
      <c r="Z129343" s="191"/>
      <c r="AA129343" s="191"/>
    </row>
    <row r="129344" spans="26:27">
      <c r="Z129344" s="191"/>
      <c r="AA129344" s="191"/>
    </row>
    <row r="129345" spans="26:27">
      <c r="Z129345" s="191"/>
      <c r="AA129345" s="191"/>
    </row>
    <row r="129346" spans="26:27">
      <c r="Z129346" s="191"/>
      <c r="AA129346" s="191"/>
    </row>
    <row r="129347" spans="26:27">
      <c r="Z129347" s="191"/>
      <c r="AA129347" s="191"/>
    </row>
    <row r="129348" spans="26:27">
      <c r="Z129348" s="191"/>
      <c r="AA129348" s="191"/>
    </row>
    <row r="129349" spans="26:27">
      <c r="Z129349" s="191"/>
      <c r="AA129349" s="191"/>
    </row>
    <row r="129350" spans="26:27">
      <c r="Z129350" s="191"/>
      <c r="AA129350" s="191"/>
    </row>
    <row r="129351" spans="26:27">
      <c r="Z129351" s="191"/>
      <c r="AA129351" s="191"/>
    </row>
    <row r="129352" spans="26:27">
      <c r="Z129352" s="191"/>
      <c r="AA129352" s="191"/>
    </row>
    <row r="129353" spans="26:27">
      <c r="Z129353" s="191"/>
      <c r="AA129353" s="191"/>
    </row>
    <row r="129354" spans="26:27">
      <c r="Z129354" s="191"/>
      <c r="AA129354" s="191"/>
    </row>
    <row r="129355" spans="26:27">
      <c r="Z129355" s="191"/>
      <c r="AA129355" s="191"/>
    </row>
    <row r="129356" spans="26:27">
      <c r="Z129356" s="191"/>
      <c r="AA129356" s="191"/>
    </row>
    <row r="129357" spans="26:27">
      <c r="Z129357" s="191"/>
      <c r="AA129357" s="191"/>
    </row>
    <row r="129358" spans="26:27">
      <c r="Z129358" s="191"/>
      <c r="AA129358" s="191"/>
    </row>
    <row r="129359" spans="26:27">
      <c r="Z129359" s="191"/>
      <c r="AA129359" s="191"/>
    </row>
    <row r="129360" spans="26:27">
      <c r="Z129360" s="191"/>
      <c r="AA129360" s="191"/>
    </row>
    <row r="129361" spans="26:27">
      <c r="Z129361" s="191"/>
      <c r="AA129361" s="191"/>
    </row>
    <row r="129362" spans="26:27">
      <c r="Z129362" s="191"/>
      <c r="AA129362" s="191"/>
    </row>
    <row r="129363" spans="26:27">
      <c r="Z129363" s="191"/>
      <c r="AA129363" s="191"/>
    </row>
    <row r="129364" spans="26:27">
      <c r="Z129364" s="191"/>
      <c r="AA129364" s="191"/>
    </row>
    <row r="129365" spans="26:27">
      <c r="Z129365" s="191"/>
      <c r="AA129365" s="191"/>
    </row>
    <row r="129366" spans="26:27">
      <c r="Z129366" s="191"/>
      <c r="AA129366" s="191"/>
    </row>
    <row r="129367" spans="26:27">
      <c r="Z129367" s="191"/>
      <c r="AA129367" s="191"/>
    </row>
    <row r="129368" spans="26:27">
      <c r="Z129368" s="191"/>
      <c r="AA129368" s="191"/>
    </row>
    <row r="129369" spans="26:27">
      <c r="Z129369" s="191"/>
      <c r="AA129369" s="191"/>
    </row>
    <row r="129370" spans="26:27">
      <c r="Z129370" s="191"/>
      <c r="AA129370" s="191"/>
    </row>
    <row r="129371" spans="26:27">
      <c r="Z129371" s="191"/>
      <c r="AA129371" s="191"/>
    </row>
    <row r="129372" spans="26:27">
      <c r="Z129372" s="191"/>
      <c r="AA129372" s="191"/>
    </row>
    <row r="129373" spans="26:27">
      <c r="Z129373" s="191"/>
      <c r="AA129373" s="191"/>
    </row>
    <row r="129374" spans="26:27">
      <c r="Z129374" s="191"/>
      <c r="AA129374" s="191"/>
    </row>
    <row r="129375" spans="26:27">
      <c r="Z129375" s="191"/>
      <c r="AA129375" s="191"/>
    </row>
    <row r="129376" spans="26:27">
      <c r="Z129376" s="191"/>
      <c r="AA129376" s="191"/>
    </row>
    <row r="129377" spans="26:27">
      <c r="Z129377" s="191"/>
      <c r="AA129377" s="191"/>
    </row>
    <row r="129378" spans="26:27">
      <c r="Z129378" s="191"/>
      <c r="AA129378" s="191"/>
    </row>
    <row r="129379" spans="26:27">
      <c r="Z129379" s="191"/>
      <c r="AA129379" s="191"/>
    </row>
    <row r="129380" spans="26:27">
      <c r="Z129380" s="191"/>
      <c r="AA129380" s="191"/>
    </row>
    <row r="129381" spans="26:27">
      <c r="Z129381" s="191"/>
      <c r="AA129381" s="191"/>
    </row>
    <row r="129382" spans="26:27">
      <c r="Z129382" s="191"/>
      <c r="AA129382" s="191"/>
    </row>
    <row r="129383" spans="26:27">
      <c r="Z129383" s="191"/>
      <c r="AA129383" s="191"/>
    </row>
    <row r="129384" spans="26:27">
      <c r="Z129384" s="191"/>
      <c r="AA129384" s="191"/>
    </row>
    <row r="129385" spans="26:27">
      <c r="Z129385" s="191"/>
      <c r="AA129385" s="191"/>
    </row>
    <row r="129386" spans="26:27">
      <c r="Z129386" s="191"/>
      <c r="AA129386" s="191"/>
    </row>
    <row r="129387" spans="26:27">
      <c r="Z129387" s="191"/>
      <c r="AA129387" s="191"/>
    </row>
    <row r="129388" spans="26:27">
      <c r="Z129388" s="191"/>
      <c r="AA129388" s="191"/>
    </row>
    <row r="129389" spans="26:27">
      <c r="Z129389" s="191"/>
      <c r="AA129389" s="191"/>
    </row>
    <row r="129390" spans="26:27">
      <c r="Z129390" s="191"/>
      <c r="AA129390" s="191"/>
    </row>
    <row r="129391" spans="26:27">
      <c r="Z129391" s="191"/>
      <c r="AA129391" s="191"/>
    </row>
    <row r="129392" spans="26:27">
      <c r="Z129392" s="191"/>
      <c r="AA129392" s="191"/>
    </row>
    <row r="129393" spans="26:27">
      <c r="Z129393" s="191"/>
      <c r="AA129393" s="191"/>
    </row>
    <row r="129394" spans="26:27">
      <c r="Z129394" s="191"/>
      <c r="AA129394" s="191"/>
    </row>
    <row r="129395" spans="26:27">
      <c r="Z129395" s="191"/>
      <c r="AA129395" s="191"/>
    </row>
    <row r="129396" spans="26:27">
      <c r="Z129396" s="191"/>
      <c r="AA129396" s="191"/>
    </row>
    <row r="129397" spans="26:27">
      <c r="Z129397" s="191"/>
      <c r="AA129397" s="191"/>
    </row>
    <row r="129398" spans="26:27">
      <c r="Z129398" s="191"/>
      <c r="AA129398" s="191"/>
    </row>
    <row r="129399" spans="26:27">
      <c r="Z129399" s="191"/>
      <c r="AA129399" s="191"/>
    </row>
    <row r="129400" spans="26:27">
      <c r="Z129400" s="191"/>
      <c r="AA129400" s="191"/>
    </row>
    <row r="129401" spans="26:27">
      <c r="Z129401" s="191"/>
      <c r="AA129401" s="191"/>
    </row>
    <row r="129402" spans="26:27">
      <c r="Z129402" s="191"/>
      <c r="AA129402" s="191"/>
    </row>
    <row r="129403" spans="26:27">
      <c r="Z129403" s="191"/>
      <c r="AA129403" s="191"/>
    </row>
    <row r="129404" spans="26:27">
      <c r="Z129404" s="191"/>
      <c r="AA129404" s="191"/>
    </row>
    <row r="129405" spans="26:27">
      <c r="Z129405" s="191"/>
      <c r="AA129405" s="191"/>
    </row>
    <row r="129406" spans="26:27">
      <c r="Z129406" s="191"/>
      <c r="AA129406" s="191"/>
    </row>
    <row r="129407" spans="26:27">
      <c r="Z129407" s="191"/>
      <c r="AA129407" s="191"/>
    </row>
    <row r="129408" spans="26:27">
      <c r="Z129408" s="191"/>
      <c r="AA129408" s="191"/>
    </row>
    <row r="129409" spans="26:27">
      <c r="Z129409" s="191"/>
      <c r="AA129409" s="191"/>
    </row>
    <row r="129410" spans="26:27">
      <c r="Z129410" s="191"/>
      <c r="AA129410" s="191"/>
    </row>
    <row r="129411" spans="26:27">
      <c r="Z129411" s="191"/>
      <c r="AA129411" s="191"/>
    </row>
    <row r="129412" spans="26:27">
      <c r="Z129412" s="191"/>
      <c r="AA129412" s="191"/>
    </row>
    <row r="129413" spans="26:27">
      <c r="Z129413" s="191"/>
      <c r="AA129413" s="191"/>
    </row>
    <row r="129414" spans="26:27">
      <c r="Z129414" s="191"/>
      <c r="AA129414" s="191"/>
    </row>
    <row r="129415" spans="26:27">
      <c r="Z129415" s="191"/>
      <c r="AA129415" s="191"/>
    </row>
    <row r="129416" spans="26:27">
      <c r="Z129416" s="191"/>
      <c r="AA129416" s="191"/>
    </row>
    <row r="129417" spans="26:27">
      <c r="Z129417" s="191"/>
      <c r="AA129417" s="191"/>
    </row>
    <row r="129418" spans="26:27">
      <c r="Z129418" s="191"/>
      <c r="AA129418" s="191"/>
    </row>
    <row r="129419" spans="26:27">
      <c r="Z129419" s="191"/>
      <c r="AA129419" s="191"/>
    </row>
    <row r="129420" spans="26:27">
      <c r="Z129420" s="191"/>
      <c r="AA129420" s="191"/>
    </row>
    <row r="129421" spans="26:27">
      <c r="Z129421" s="191"/>
      <c r="AA129421" s="191"/>
    </row>
    <row r="129422" spans="26:27">
      <c r="Z129422" s="191"/>
      <c r="AA129422" s="191"/>
    </row>
    <row r="129423" spans="26:27">
      <c r="Z129423" s="191"/>
      <c r="AA129423" s="191"/>
    </row>
    <row r="129424" spans="26:27">
      <c r="Z129424" s="191"/>
      <c r="AA129424" s="191"/>
    </row>
    <row r="129425" spans="26:27">
      <c r="Z129425" s="191"/>
      <c r="AA129425" s="191"/>
    </row>
    <row r="129426" spans="26:27">
      <c r="Z129426" s="191"/>
      <c r="AA129426" s="191"/>
    </row>
    <row r="129427" spans="26:27">
      <c r="Z129427" s="191"/>
      <c r="AA129427" s="191"/>
    </row>
    <row r="129428" spans="26:27">
      <c r="Z129428" s="191"/>
      <c r="AA129428" s="191"/>
    </row>
    <row r="129429" spans="26:27">
      <c r="Z129429" s="191"/>
      <c r="AA129429" s="191"/>
    </row>
    <row r="129430" spans="26:27">
      <c r="Z129430" s="191"/>
      <c r="AA129430" s="191"/>
    </row>
    <row r="129431" spans="26:27">
      <c r="Z129431" s="191"/>
      <c r="AA129431" s="191"/>
    </row>
    <row r="129432" spans="26:27">
      <c r="Z129432" s="191"/>
      <c r="AA129432" s="191"/>
    </row>
    <row r="129433" spans="26:27">
      <c r="Z129433" s="191"/>
      <c r="AA129433" s="191"/>
    </row>
    <row r="129434" spans="26:27">
      <c r="Z129434" s="191"/>
      <c r="AA129434" s="191"/>
    </row>
    <row r="129435" spans="26:27">
      <c r="Z129435" s="191"/>
      <c r="AA129435" s="191"/>
    </row>
    <row r="129436" spans="26:27">
      <c r="Z129436" s="191"/>
      <c r="AA129436" s="191"/>
    </row>
    <row r="129437" spans="26:27">
      <c r="Z129437" s="191"/>
      <c r="AA129437" s="191"/>
    </row>
    <row r="129438" spans="26:27">
      <c r="Z129438" s="191"/>
      <c r="AA129438" s="191"/>
    </row>
    <row r="129439" spans="26:27">
      <c r="Z129439" s="191"/>
      <c r="AA129439" s="191"/>
    </row>
    <row r="129440" spans="26:27">
      <c r="Z129440" s="191"/>
      <c r="AA129440" s="191"/>
    </row>
    <row r="129441" spans="26:27">
      <c r="Z129441" s="191"/>
      <c r="AA129441" s="191"/>
    </row>
    <row r="129442" spans="26:27">
      <c r="Z129442" s="191"/>
      <c r="AA129442" s="191"/>
    </row>
    <row r="129443" spans="26:27">
      <c r="Z129443" s="191"/>
      <c r="AA129443" s="191"/>
    </row>
    <row r="129444" spans="26:27">
      <c r="Z129444" s="191"/>
      <c r="AA129444" s="191"/>
    </row>
    <row r="129445" spans="26:27">
      <c r="Z129445" s="191"/>
      <c r="AA129445" s="191"/>
    </row>
    <row r="129446" spans="26:27">
      <c r="Z129446" s="191"/>
      <c r="AA129446" s="191"/>
    </row>
    <row r="129447" spans="26:27">
      <c r="Z129447" s="191"/>
      <c r="AA129447" s="191"/>
    </row>
    <row r="129448" spans="26:27">
      <c r="Z129448" s="191"/>
      <c r="AA129448" s="191"/>
    </row>
    <row r="129449" spans="26:27">
      <c r="Z129449" s="191"/>
      <c r="AA129449" s="191"/>
    </row>
    <row r="129450" spans="26:27">
      <c r="Z129450" s="191"/>
      <c r="AA129450" s="191"/>
    </row>
    <row r="129451" spans="26:27">
      <c r="Z129451" s="191"/>
      <c r="AA129451" s="191"/>
    </row>
    <row r="129452" spans="26:27">
      <c r="Z129452" s="191"/>
      <c r="AA129452" s="191"/>
    </row>
    <row r="129453" spans="26:27">
      <c r="Z129453" s="191"/>
      <c r="AA129453" s="191"/>
    </row>
    <row r="129454" spans="26:27">
      <c r="Z129454" s="191"/>
      <c r="AA129454" s="191"/>
    </row>
    <row r="129455" spans="26:27">
      <c r="Z129455" s="191"/>
      <c r="AA129455" s="191"/>
    </row>
    <row r="129456" spans="26:27">
      <c r="Z129456" s="191"/>
      <c r="AA129456" s="191"/>
    </row>
    <row r="129457" spans="26:27">
      <c r="Z129457" s="191"/>
      <c r="AA129457" s="191"/>
    </row>
    <row r="129458" spans="26:27">
      <c r="Z129458" s="191"/>
      <c r="AA129458" s="191"/>
    </row>
    <row r="129459" spans="26:27">
      <c r="Z129459" s="191"/>
      <c r="AA129459" s="191"/>
    </row>
    <row r="129460" spans="26:27">
      <c r="Z129460" s="191"/>
      <c r="AA129460" s="191"/>
    </row>
    <row r="129461" spans="26:27">
      <c r="Z129461" s="191"/>
      <c r="AA129461" s="191"/>
    </row>
    <row r="129462" spans="26:27">
      <c r="Z129462" s="191"/>
      <c r="AA129462" s="191"/>
    </row>
    <row r="129463" spans="26:27">
      <c r="Z129463" s="191"/>
      <c r="AA129463" s="191"/>
    </row>
    <row r="129464" spans="26:27">
      <c r="Z129464" s="191"/>
      <c r="AA129464" s="191"/>
    </row>
    <row r="129465" spans="26:27">
      <c r="Z129465" s="191"/>
      <c r="AA129465" s="191"/>
    </row>
    <row r="129466" spans="26:27">
      <c r="Z129466" s="191"/>
      <c r="AA129466" s="191"/>
    </row>
    <row r="129467" spans="26:27">
      <c r="Z129467" s="191"/>
      <c r="AA129467" s="191"/>
    </row>
    <row r="129468" spans="26:27">
      <c r="Z129468" s="191"/>
      <c r="AA129468" s="191"/>
    </row>
    <row r="129469" spans="26:27">
      <c r="Z129469" s="191"/>
      <c r="AA129469" s="191"/>
    </row>
    <row r="129470" spans="26:27">
      <c r="Z129470" s="191"/>
      <c r="AA129470" s="191"/>
    </row>
    <row r="129471" spans="26:27">
      <c r="Z129471" s="191"/>
      <c r="AA129471" s="191"/>
    </row>
    <row r="129472" spans="26:27">
      <c r="Z129472" s="191"/>
      <c r="AA129472" s="191"/>
    </row>
    <row r="129473" spans="26:27">
      <c r="Z129473" s="191"/>
      <c r="AA129473" s="191"/>
    </row>
    <row r="129474" spans="26:27">
      <c r="Z129474" s="191"/>
      <c r="AA129474" s="191"/>
    </row>
    <row r="129475" spans="26:27">
      <c r="Z129475" s="191"/>
      <c r="AA129475" s="191"/>
    </row>
    <row r="129476" spans="26:27">
      <c r="Z129476" s="191"/>
      <c r="AA129476" s="191"/>
    </row>
    <row r="129477" spans="26:27">
      <c r="Z129477" s="191"/>
      <c r="AA129477" s="191"/>
    </row>
    <row r="129478" spans="26:27">
      <c r="Z129478" s="191"/>
      <c r="AA129478" s="191"/>
    </row>
    <row r="129479" spans="26:27">
      <c r="Z129479" s="191"/>
      <c r="AA129479" s="191"/>
    </row>
    <row r="129480" spans="26:27">
      <c r="Z129480" s="191"/>
      <c r="AA129480" s="191"/>
    </row>
    <row r="129481" spans="26:27">
      <c r="Z129481" s="191"/>
      <c r="AA129481" s="191"/>
    </row>
    <row r="129482" spans="26:27">
      <c r="Z129482" s="191"/>
      <c r="AA129482" s="191"/>
    </row>
    <row r="129483" spans="26:27">
      <c r="Z129483" s="191"/>
      <c r="AA129483" s="191"/>
    </row>
    <row r="129484" spans="26:27">
      <c r="Z129484" s="191"/>
      <c r="AA129484" s="191"/>
    </row>
    <row r="129485" spans="26:27">
      <c r="Z129485" s="191"/>
      <c r="AA129485" s="191"/>
    </row>
    <row r="129486" spans="26:27">
      <c r="Z129486" s="191"/>
      <c r="AA129486" s="191"/>
    </row>
    <row r="129487" spans="26:27">
      <c r="Z129487" s="191"/>
      <c r="AA129487" s="191"/>
    </row>
    <row r="129488" spans="26:27">
      <c r="Z129488" s="191"/>
      <c r="AA129488" s="191"/>
    </row>
    <row r="129489" spans="26:27">
      <c r="Z129489" s="191"/>
      <c r="AA129489" s="191"/>
    </row>
    <row r="129490" spans="26:27">
      <c r="Z129490" s="191"/>
      <c r="AA129490" s="191"/>
    </row>
    <row r="129491" spans="26:27">
      <c r="Z129491" s="191"/>
      <c r="AA129491" s="191"/>
    </row>
    <row r="129492" spans="26:27">
      <c r="Z129492" s="191"/>
      <c r="AA129492" s="191"/>
    </row>
    <row r="129493" spans="26:27">
      <c r="Z129493" s="191"/>
      <c r="AA129493" s="191"/>
    </row>
    <row r="129494" spans="26:27">
      <c r="Z129494" s="191"/>
      <c r="AA129494" s="191"/>
    </row>
    <row r="129495" spans="26:27">
      <c r="Z129495" s="191"/>
      <c r="AA129495" s="191"/>
    </row>
    <row r="129496" spans="26:27">
      <c r="Z129496" s="191"/>
      <c r="AA129496" s="191"/>
    </row>
    <row r="129497" spans="26:27">
      <c r="Z129497" s="191"/>
      <c r="AA129497" s="191"/>
    </row>
    <row r="129498" spans="26:27">
      <c r="Z129498" s="191"/>
      <c r="AA129498" s="191"/>
    </row>
    <row r="129499" spans="26:27">
      <c r="Z129499" s="191"/>
      <c r="AA129499" s="191"/>
    </row>
    <row r="129500" spans="26:27">
      <c r="Z129500" s="191"/>
      <c r="AA129500" s="191"/>
    </row>
    <row r="129501" spans="26:27">
      <c r="Z129501" s="191"/>
      <c r="AA129501" s="191"/>
    </row>
    <row r="129502" spans="26:27">
      <c r="Z129502" s="191"/>
      <c r="AA129502" s="191"/>
    </row>
    <row r="129503" spans="26:27">
      <c r="Z129503" s="191"/>
      <c r="AA129503" s="191"/>
    </row>
    <row r="129504" spans="26:27">
      <c r="Z129504" s="191"/>
      <c r="AA129504" s="191"/>
    </row>
    <row r="129505" spans="26:27">
      <c r="Z129505" s="191"/>
      <c r="AA129505" s="191"/>
    </row>
    <row r="129506" spans="26:27">
      <c r="Z129506" s="191"/>
      <c r="AA129506" s="191"/>
    </row>
    <row r="129507" spans="26:27">
      <c r="Z129507" s="191"/>
      <c r="AA129507" s="191"/>
    </row>
    <row r="129508" spans="26:27">
      <c r="Z129508" s="191"/>
      <c r="AA129508" s="191"/>
    </row>
    <row r="129509" spans="26:27">
      <c r="Z129509" s="191"/>
      <c r="AA129509" s="191"/>
    </row>
    <row r="129510" spans="26:27">
      <c r="Z129510" s="191"/>
      <c r="AA129510" s="191"/>
    </row>
    <row r="129511" spans="26:27">
      <c r="Z129511" s="191"/>
      <c r="AA129511" s="191"/>
    </row>
    <row r="129512" spans="26:27">
      <c r="Z129512" s="191"/>
      <c r="AA129512" s="191"/>
    </row>
    <row r="129513" spans="26:27">
      <c r="Z129513" s="191"/>
      <c r="AA129513" s="191"/>
    </row>
    <row r="129514" spans="26:27">
      <c r="Z129514" s="191"/>
      <c r="AA129514" s="191"/>
    </row>
    <row r="129515" spans="26:27">
      <c r="Z129515" s="191"/>
      <c r="AA129515" s="191"/>
    </row>
    <row r="129516" spans="26:27">
      <c r="Z129516" s="191"/>
      <c r="AA129516" s="191"/>
    </row>
    <row r="129517" spans="26:27">
      <c r="Z129517" s="191"/>
      <c r="AA129517" s="191"/>
    </row>
    <row r="129518" spans="26:27">
      <c r="Z129518" s="191"/>
      <c r="AA129518" s="191"/>
    </row>
    <row r="129519" spans="26:27">
      <c r="Z129519" s="191"/>
      <c r="AA129519" s="191"/>
    </row>
    <row r="129520" spans="26:27">
      <c r="Z129520" s="191"/>
      <c r="AA129520" s="191"/>
    </row>
    <row r="129521" spans="26:27">
      <c r="Z129521" s="191"/>
      <c r="AA129521" s="191"/>
    </row>
    <row r="129522" spans="26:27">
      <c r="Z129522" s="191"/>
      <c r="AA129522" s="191"/>
    </row>
    <row r="129523" spans="26:27">
      <c r="Z129523" s="191"/>
      <c r="AA129523" s="191"/>
    </row>
    <row r="129524" spans="26:27">
      <c r="Z129524" s="191"/>
      <c r="AA129524" s="191"/>
    </row>
    <row r="129525" spans="26:27">
      <c r="Z129525" s="191"/>
      <c r="AA129525" s="191"/>
    </row>
    <row r="129526" spans="26:27">
      <c r="Z129526" s="191"/>
      <c r="AA129526" s="191"/>
    </row>
    <row r="129527" spans="26:27">
      <c r="Z129527" s="191"/>
      <c r="AA129527" s="191"/>
    </row>
    <row r="129528" spans="26:27">
      <c r="Z129528" s="191"/>
      <c r="AA129528" s="191"/>
    </row>
    <row r="129529" spans="26:27">
      <c r="Z129529" s="191"/>
      <c r="AA129529" s="191"/>
    </row>
    <row r="129530" spans="26:27">
      <c r="Z129530" s="191"/>
      <c r="AA129530" s="191"/>
    </row>
    <row r="129531" spans="26:27">
      <c r="Z129531" s="191"/>
      <c r="AA129531" s="191"/>
    </row>
    <row r="129532" spans="26:27">
      <c r="Z129532" s="191"/>
      <c r="AA129532" s="191"/>
    </row>
    <row r="129533" spans="26:27">
      <c r="Z129533" s="191"/>
      <c r="AA129533" s="191"/>
    </row>
    <row r="129534" spans="26:27">
      <c r="Z129534" s="191"/>
      <c r="AA129534" s="191"/>
    </row>
    <row r="129535" spans="26:27">
      <c r="Z129535" s="191"/>
      <c r="AA129535" s="191"/>
    </row>
    <row r="129536" spans="26:27">
      <c r="Z129536" s="191"/>
      <c r="AA129536" s="191"/>
    </row>
    <row r="129537" spans="26:27">
      <c r="Z129537" s="191"/>
      <c r="AA129537" s="191"/>
    </row>
    <row r="129538" spans="26:27">
      <c r="Z129538" s="191"/>
      <c r="AA129538" s="191"/>
    </row>
    <row r="129539" spans="26:27">
      <c r="Z129539" s="191"/>
      <c r="AA129539" s="191"/>
    </row>
    <row r="129540" spans="26:27">
      <c r="Z129540" s="191"/>
      <c r="AA129540" s="191"/>
    </row>
    <row r="129541" spans="26:27">
      <c r="Z129541" s="191"/>
      <c r="AA129541" s="191"/>
    </row>
    <row r="129542" spans="26:27">
      <c r="Z129542" s="191"/>
      <c r="AA129542" s="191"/>
    </row>
    <row r="129543" spans="26:27">
      <c r="Z129543" s="191"/>
      <c r="AA129543" s="191"/>
    </row>
    <row r="129544" spans="26:27">
      <c r="Z129544" s="191"/>
      <c r="AA129544" s="191"/>
    </row>
    <row r="129545" spans="26:27">
      <c r="Z129545" s="191"/>
      <c r="AA129545" s="191"/>
    </row>
    <row r="129546" spans="26:27">
      <c r="Z129546" s="191"/>
      <c r="AA129546" s="191"/>
    </row>
    <row r="129547" spans="26:27">
      <c r="Z129547" s="191"/>
      <c r="AA129547" s="191"/>
    </row>
    <row r="129548" spans="26:27">
      <c r="Z129548" s="191"/>
      <c r="AA129548" s="191"/>
    </row>
    <row r="129549" spans="26:27">
      <c r="Z129549" s="191"/>
      <c r="AA129549" s="191"/>
    </row>
    <row r="129550" spans="26:27">
      <c r="Z129550" s="191"/>
      <c r="AA129550" s="191"/>
    </row>
    <row r="129551" spans="26:27">
      <c r="Z129551" s="191"/>
      <c r="AA129551" s="191"/>
    </row>
    <row r="129552" spans="26:27">
      <c r="Z129552" s="191"/>
      <c r="AA129552" s="191"/>
    </row>
    <row r="129553" spans="26:27">
      <c r="Z129553" s="191"/>
      <c r="AA129553" s="191"/>
    </row>
    <row r="129554" spans="26:27">
      <c r="Z129554" s="191"/>
      <c r="AA129554" s="191"/>
    </row>
    <row r="129555" spans="26:27">
      <c r="Z129555" s="191"/>
      <c r="AA129555" s="191"/>
    </row>
    <row r="129556" spans="26:27">
      <c r="Z129556" s="191"/>
      <c r="AA129556" s="191"/>
    </row>
    <row r="129557" spans="26:27">
      <c r="Z129557" s="191"/>
      <c r="AA129557" s="191"/>
    </row>
    <row r="129558" spans="26:27">
      <c r="Z129558" s="191"/>
      <c r="AA129558" s="191"/>
    </row>
    <row r="129559" spans="26:27">
      <c r="Z129559" s="191"/>
      <c r="AA129559" s="191"/>
    </row>
    <row r="129560" spans="26:27">
      <c r="Z129560" s="191"/>
      <c r="AA129560" s="191"/>
    </row>
    <row r="129561" spans="26:27">
      <c r="Z129561" s="191"/>
      <c r="AA129561" s="191"/>
    </row>
    <row r="129562" spans="26:27">
      <c r="Z129562" s="191"/>
      <c r="AA129562" s="191"/>
    </row>
    <row r="129563" spans="26:27">
      <c r="Z129563" s="191"/>
      <c r="AA129563" s="191"/>
    </row>
    <row r="129564" spans="26:27">
      <c r="Z129564" s="191"/>
      <c r="AA129564" s="191"/>
    </row>
    <row r="129565" spans="26:27">
      <c r="Z129565" s="191"/>
      <c r="AA129565" s="191"/>
    </row>
    <row r="129566" spans="26:27">
      <c r="Z129566" s="191"/>
      <c r="AA129566" s="191"/>
    </row>
    <row r="129567" spans="26:27">
      <c r="Z129567" s="191"/>
      <c r="AA129567" s="191"/>
    </row>
    <row r="129568" spans="26:27">
      <c r="Z129568" s="191"/>
      <c r="AA129568" s="191"/>
    </row>
    <row r="129569" spans="26:27">
      <c r="Z129569" s="191"/>
      <c r="AA129569" s="191"/>
    </row>
    <row r="129570" spans="26:27">
      <c r="Z129570" s="191"/>
      <c r="AA129570" s="191"/>
    </row>
    <row r="129571" spans="26:27">
      <c r="Z129571" s="191"/>
      <c r="AA129571" s="191"/>
    </row>
    <row r="129572" spans="26:27">
      <c r="Z129572" s="191"/>
      <c r="AA129572" s="191"/>
    </row>
    <row r="129573" spans="26:27">
      <c r="Z129573" s="191"/>
      <c r="AA129573" s="191"/>
    </row>
    <row r="129574" spans="26:27">
      <c r="Z129574" s="191"/>
      <c r="AA129574" s="191"/>
    </row>
    <row r="129575" spans="26:27">
      <c r="Z129575" s="191"/>
      <c r="AA129575" s="191"/>
    </row>
    <row r="129576" spans="26:27">
      <c r="Z129576" s="191"/>
      <c r="AA129576" s="191"/>
    </row>
    <row r="129577" spans="26:27">
      <c r="Z129577" s="191"/>
      <c r="AA129577" s="191"/>
    </row>
    <row r="129578" spans="26:27">
      <c r="Z129578" s="191"/>
      <c r="AA129578" s="191"/>
    </row>
    <row r="129579" spans="26:27">
      <c r="Z129579" s="191"/>
      <c r="AA129579" s="191"/>
    </row>
    <row r="129580" spans="26:27">
      <c r="Z129580" s="191"/>
      <c r="AA129580" s="191"/>
    </row>
    <row r="129581" spans="26:27">
      <c r="Z129581" s="191"/>
      <c r="AA129581" s="191"/>
    </row>
    <row r="129582" spans="26:27">
      <c r="Z129582" s="191"/>
      <c r="AA129582" s="191"/>
    </row>
    <row r="129583" spans="26:27">
      <c r="Z129583" s="191"/>
      <c r="AA129583" s="191"/>
    </row>
    <row r="129584" spans="26:27">
      <c r="Z129584" s="191"/>
      <c r="AA129584" s="191"/>
    </row>
    <row r="129585" spans="26:27">
      <c r="Z129585" s="191"/>
      <c r="AA129585" s="191"/>
    </row>
    <row r="129586" spans="26:27">
      <c r="Z129586" s="191"/>
      <c r="AA129586" s="191"/>
    </row>
    <row r="129587" spans="26:27">
      <c r="Z129587" s="191"/>
      <c r="AA129587" s="191"/>
    </row>
    <row r="129588" spans="26:27">
      <c r="Z129588" s="191"/>
      <c r="AA129588" s="191"/>
    </row>
    <row r="129589" spans="26:27">
      <c r="Z129589" s="191"/>
      <c r="AA129589" s="191"/>
    </row>
    <row r="129590" spans="26:27">
      <c r="Z129590" s="191"/>
      <c r="AA129590" s="191"/>
    </row>
    <row r="129591" spans="26:27">
      <c r="Z129591" s="191"/>
      <c r="AA129591" s="191"/>
    </row>
    <row r="129592" spans="26:27">
      <c r="Z129592" s="191"/>
      <c r="AA129592" s="191"/>
    </row>
    <row r="129593" spans="26:27">
      <c r="Z129593" s="191"/>
      <c r="AA129593" s="191"/>
    </row>
    <row r="129594" spans="26:27">
      <c r="Z129594" s="191"/>
      <c r="AA129594" s="191"/>
    </row>
    <row r="129595" spans="26:27">
      <c r="Z129595" s="191"/>
      <c r="AA129595" s="191"/>
    </row>
    <row r="129596" spans="26:27">
      <c r="Z129596" s="191"/>
      <c r="AA129596" s="191"/>
    </row>
    <row r="129597" spans="26:27">
      <c r="Z129597" s="191"/>
      <c r="AA129597" s="191"/>
    </row>
    <row r="129598" spans="26:27">
      <c r="Z129598" s="191"/>
      <c r="AA129598" s="191"/>
    </row>
    <row r="129599" spans="26:27">
      <c r="Z129599" s="191"/>
      <c r="AA129599" s="191"/>
    </row>
    <row r="129600" spans="26:27">
      <c r="Z129600" s="191"/>
      <c r="AA129600" s="191"/>
    </row>
    <row r="129601" spans="26:27">
      <c r="Z129601" s="191"/>
      <c r="AA129601" s="191"/>
    </row>
    <row r="129602" spans="26:27">
      <c r="Z129602" s="191"/>
      <c r="AA129602" s="191"/>
    </row>
    <row r="129603" spans="26:27">
      <c r="Z129603" s="191"/>
      <c r="AA129603" s="191"/>
    </row>
    <row r="129604" spans="26:27">
      <c r="Z129604" s="191"/>
      <c r="AA129604" s="191"/>
    </row>
    <row r="129605" spans="26:27">
      <c r="Z129605" s="191"/>
      <c r="AA129605" s="191"/>
    </row>
    <row r="129606" spans="26:27">
      <c r="Z129606" s="191"/>
      <c r="AA129606" s="191"/>
    </row>
    <row r="129607" spans="26:27">
      <c r="Z129607" s="191"/>
      <c r="AA129607" s="191"/>
    </row>
    <row r="129608" spans="26:27">
      <c r="Z129608" s="191"/>
      <c r="AA129608" s="191"/>
    </row>
    <row r="129609" spans="26:27">
      <c r="Z129609" s="191"/>
      <c r="AA129609" s="191"/>
    </row>
    <row r="129610" spans="26:27">
      <c r="Z129610" s="191"/>
      <c r="AA129610" s="191"/>
    </row>
    <row r="129611" spans="26:27">
      <c r="Z129611" s="191"/>
      <c r="AA129611" s="191"/>
    </row>
    <row r="129612" spans="26:27">
      <c r="Z129612" s="191"/>
      <c r="AA129612" s="191"/>
    </row>
    <row r="129613" spans="26:27">
      <c r="Z129613" s="191"/>
      <c r="AA129613" s="191"/>
    </row>
    <row r="129614" spans="26:27">
      <c r="Z129614" s="191"/>
      <c r="AA129614" s="191"/>
    </row>
    <row r="129615" spans="26:27">
      <c r="Z129615" s="191"/>
      <c r="AA129615" s="191"/>
    </row>
    <row r="129616" spans="26:27">
      <c r="Z129616" s="191"/>
      <c r="AA129616" s="191"/>
    </row>
    <row r="129617" spans="26:27">
      <c r="Z129617" s="191"/>
      <c r="AA129617" s="191"/>
    </row>
    <row r="129618" spans="26:27">
      <c r="Z129618" s="191"/>
      <c r="AA129618" s="191"/>
    </row>
    <row r="129619" spans="26:27">
      <c r="Z129619" s="191"/>
      <c r="AA129619" s="191"/>
    </row>
    <row r="129620" spans="26:27">
      <c r="Z129620" s="191"/>
      <c r="AA129620" s="191"/>
    </row>
    <row r="129621" spans="26:27">
      <c r="Z129621" s="191"/>
      <c r="AA129621" s="191"/>
    </row>
    <row r="129622" spans="26:27">
      <c r="Z129622" s="191"/>
      <c r="AA129622" s="191"/>
    </row>
    <row r="129623" spans="26:27">
      <c r="Z129623" s="191"/>
      <c r="AA129623" s="191"/>
    </row>
    <row r="129624" spans="26:27">
      <c r="Z129624" s="191"/>
      <c r="AA129624" s="191"/>
    </row>
    <row r="129625" spans="26:27">
      <c r="Z129625" s="191"/>
      <c r="AA129625" s="191"/>
    </row>
    <row r="129626" spans="26:27">
      <c r="Z129626" s="191"/>
      <c r="AA129626" s="191"/>
    </row>
    <row r="129627" spans="26:27">
      <c r="Z129627" s="191"/>
      <c r="AA129627" s="191"/>
    </row>
    <row r="129628" spans="26:27">
      <c r="Z129628" s="191"/>
      <c r="AA129628" s="191"/>
    </row>
    <row r="129629" spans="26:27">
      <c r="Z129629" s="191"/>
      <c r="AA129629" s="191"/>
    </row>
    <row r="129630" spans="26:27">
      <c r="Z129630" s="191"/>
      <c r="AA129630" s="191"/>
    </row>
    <row r="129631" spans="26:27">
      <c r="Z129631" s="191"/>
      <c r="AA129631" s="191"/>
    </row>
    <row r="129632" spans="26:27">
      <c r="Z129632" s="191"/>
      <c r="AA129632" s="191"/>
    </row>
    <row r="129633" spans="26:27">
      <c r="Z129633" s="191"/>
      <c r="AA129633" s="191"/>
    </row>
    <row r="129634" spans="26:27">
      <c r="Z129634" s="191"/>
      <c r="AA129634" s="191"/>
    </row>
    <row r="129635" spans="26:27">
      <c r="Z129635" s="191"/>
      <c r="AA129635" s="191"/>
    </row>
    <row r="129636" spans="26:27">
      <c r="Z129636" s="191"/>
      <c r="AA129636" s="191"/>
    </row>
    <row r="129637" spans="26:27">
      <c r="Z129637" s="191"/>
      <c r="AA129637" s="191"/>
    </row>
    <row r="129638" spans="26:27">
      <c r="Z129638" s="191"/>
      <c r="AA129638" s="191"/>
    </row>
    <row r="129639" spans="26:27">
      <c r="Z129639" s="191"/>
      <c r="AA129639" s="191"/>
    </row>
    <row r="129640" spans="26:27">
      <c r="Z129640" s="191"/>
      <c r="AA129640" s="191"/>
    </row>
    <row r="129641" spans="26:27">
      <c r="Z129641" s="191"/>
      <c r="AA129641" s="191"/>
    </row>
    <row r="129642" spans="26:27">
      <c r="Z129642" s="191"/>
      <c r="AA129642" s="191"/>
    </row>
    <row r="129643" spans="26:27">
      <c r="Z129643" s="191"/>
      <c r="AA129643" s="191"/>
    </row>
    <row r="129644" spans="26:27">
      <c r="Z129644" s="191"/>
      <c r="AA129644" s="191"/>
    </row>
    <row r="129645" spans="26:27">
      <c r="Z129645" s="191"/>
      <c r="AA129645" s="191"/>
    </row>
    <row r="129646" spans="26:27">
      <c r="Z129646" s="191"/>
      <c r="AA129646" s="191"/>
    </row>
    <row r="129647" spans="26:27">
      <c r="Z129647" s="191"/>
      <c r="AA129647" s="191"/>
    </row>
    <row r="129648" spans="26:27">
      <c r="Z129648" s="191"/>
      <c r="AA129648" s="191"/>
    </row>
    <row r="129649" spans="26:27">
      <c r="Z129649" s="191"/>
      <c r="AA129649" s="191"/>
    </row>
    <row r="129650" spans="26:27">
      <c r="Z129650" s="191"/>
      <c r="AA129650" s="191"/>
    </row>
    <row r="129651" spans="26:27">
      <c r="Z129651" s="191"/>
      <c r="AA129651" s="191"/>
    </row>
    <row r="129652" spans="26:27">
      <c r="Z129652" s="191"/>
      <c r="AA129652" s="191"/>
    </row>
    <row r="129653" spans="26:27">
      <c r="Z129653" s="191"/>
      <c r="AA129653" s="191"/>
    </row>
    <row r="129654" spans="26:27">
      <c r="Z129654" s="191"/>
      <c r="AA129654" s="191"/>
    </row>
    <row r="129655" spans="26:27">
      <c r="Z129655" s="191"/>
      <c r="AA129655" s="191"/>
    </row>
    <row r="129656" spans="26:27">
      <c r="Z129656" s="191"/>
      <c r="AA129656" s="191"/>
    </row>
    <row r="129657" spans="26:27">
      <c r="Z129657" s="191"/>
      <c r="AA129657" s="191"/>
    </row>
    <row r="129658" spans="26:27">
      <c r="Z129658" s="191"/>
      <c r="AA129658" s="191"/>
    </row>
    <row r="129659" spans="26:27">
      <c r="Z129659" s="191"/>
      <c r="AA129659" s="191"/>
    </row>
    <row r="129660" spans="26:27">
      <c r="Z129660" s="191"/>
      <c r="AA129660" s="191"/>
    </row>
    <row r="129661" spans="26:27">
      <c r="Z129661" s="191"/>
      <c r="AA129661" s="191"/>
    </row>
    <row r="129662" spans="26:27">
      <c r="Z129662" s="191"/>
      <c r="AA129662" s="191"/>
    </row>
    <row r="129663" spans="26:27">
      <c r="Z129663" s="191"/>
      <c r="AA129663" s="191"/>
    </row>
    <row r="129664" spans="26:27">
      <c r="Z129664" s="191"/>
      <c r="AA129664" s="191"/>
    </row>
    <row r="129665" spans="26:27">
      <c r="Z129665" s="191"/>
      <c r="AA129665" s="191"/>
    </row>
    <row r="129666" spans="26:27">
      <c r="Z129666" s="191"/>
      <c r="AA129666" s="191"/>
    </row>
    <row r="129667" spans="26:27">
      <c r="Z129667" s="191"/>
      <c r="AA129667" s="191"/>
    </row>
    <row r="129668" spans="26:27">
      <c r="Z129668" s="191"/>
      <c r="AA129668" s="191"/>
    </row>
    <row r="129669" spans="26:27">
      <c r="Z129669" s="191"/>
      <c r="AA129669" s="191"/>
    </row>
    <row r="129670" spans="26:27">
      <c r="Z129670" s="191"/>
      <c r="AA129670" s="191"/>
    </row>
    <row r="129671" spans="26:27">
      <c r="Z129671" s="191"/>
      <c r="AA129671" s="191"/>
    </row>
    <row r="129672" spans="26:27">
      <c r="Z129672" s="191"/>
      <c r="AA129672" s="191"/>
    </row>
    <row r="129673" spans="26:27">
      <c r="Z129673" s="191"/>
      <c r="AA129673" s="191"/>
    </row>
    <row r="129674" spans="26:27">
      <c r="Z129674" s="191"/>
      <c r="AA129674" s="191"/>
    </row>
    <row r="129675" spans="26:27">
      <c r="Z129675" s="191"/>
      <c r="AA129675" s="191"/>
    </row>
    <row r="129676" spans="26:27">
      <c r="Z129676" s="191"/>
      <c r="AA129676" s="191"/>
    </row>
    <row r="129677" spans="26:27">
      <c r="Z129677" s="191"/>
      <c r="AA129677" s="191"/>
    </row>
    <row r="129678" spans="26:27">
      <c r="Z129678" s="191"/>
      <c r="AA129678" s="191"/>
    </row>
    <row r="129679" spans="26:27">
      <c r="Z129679" s="191"/>
      <c r="AA129679" s="191"/>
    </row>
    <row r="129680" spans="26:27">
      <c r="Z129680" s="191"/>
      <c r="AA129680" s="191"/>
    </row>
    <row r="129681" spans="26:27">
      <c r="Z129681" s="191"/>
      <c r="AA129681" s="191"/>
    </row>
    <row r="129682" spans="26:27">
      <c r="Z129682" s="191"/>
      <c r="AA129682" s="191"/>
    </row>
    <row r="129683" spans="26:27">
      <c r="Z129683" s="191"/>
      <c r="AA129683" s="191"/>
    </row>
    <row r="129684" spans="26:27">
      <c r="Z129684" s="191"/>
      <c r="AA129684" s="191"/>
    </row>
    <row r="129685" spans="26:27">
      <c r="Z129685" s="191"/>
      <c r="AA129685" s="191"/>
    </row>
    <row r="129686" spans="26:27">
      <c r="Z129686" s="191"/>
      <c r="AA129686" s="191"/>
    </row>
    <row r="129687" spans="26:27">
      <c r="Z129687" s="191"/>
      <c r="AA129687" s="191"/>
    </row>
    <row r="129688" spans="26:27">
      <c r="Z129688" s="191"/>
      <c r="AA129688" s="191"/>
    </row>
    <row r="129689" spans="26:27">
      <c r="Z129689" s="191"/>
      <c r="AA129689" s="191"/>
    </row>
    <row r="129690" spans="26:27">
      <c r="Z129690" s="191"/>
      <c r="AA129690" s="191"/>
    </row>
    <row r="129691" spans="26:27">
      <c r="Z129691" s="191"/>
      <c r="AA129691" s="191"/>
    </row>
    <row r="129692" spans="26:27">
      <c r="Z129692" s="191"/>
      <c r="AA129692" s="191"/>
    </row>
    <row r="129693" spans="26:27">
      <c r="Z129693" s="191"/>
      <c r="AA129693" s="191"/>
    </row>
    <row r="129694" spans="26:27">
      <c r="Z129694" s="191"/>
      <c r="AA129694" s="191"/>
    </row>
    <row r="129695" spans="26:27">
      <c r="Z129695" s="191"/>
      <c r="AA129695" s="191"/>
    </row>
    <row r="129696" spans="26:27">
      <c r="Z129696" s="191"/>
      <c r="AA129696" s="191"/>
    </row>
    <row r="129697" spans="26:27">
      <c r="Z129697" s="191"/>
      <c r="AA129697" s="191"/>
    </row>
    <row r="129698" spans="26:27">
      <c r="Z129698" s="191"/>
      <c r="AA129698" s="191"/>
    </row>
    <row r="129699" spans="26:27">
      <c r="Z129699" s="191"/>
      <c r="AA129699" s="191"/>
    </row>
    <row r="129700" spans="26:27">
      <c r="Z129700" s="191"/>
      <c r="AA129700" s="191"/>
    </row>
    <row r="129701" spans="26:27">
      <c r="Z129701" s="191"/>
      <c r="AA129701" s="191"/>
    </row>
    <row r="129702" spans="26:27">
      <c r="Z129702" s="191"/>
      <c r="AA129702" s="191"/>
    </row>
    <row r="129703" spans="26:27">
      <c r="Z129703" s="191"/>
      <c r="AA129703" s="191"/>
    </row>
    <row r="129704" spans="26:27">
      <c r="Z129704" s="191"/>
      <c r="AA129704" s="191"/>
    </row>
    <row r="129705" spans="26:27">
      <c r="Z129705" s="191"/>
      <c r="AA129705" s="191"/>
    </row>
    <row r="129706" spans="26:27">
      <c r="Z129706" s="191"/>
      <c r="AA129706" s="191"/>
    </row>
    <row r="129707" spans="26:27">
      <c r="Z129707" s="191"/>
      <c r="AA129707" s="191"/>
    </row>
    <row r="129708" spans="26:27">
      <c r="Z129708" s="191"/>
      <c r="AA129708" s="191"/>
    </row>
    <row r="129709" spans="26:27">
      <c r="Z129709" s="191"/>
      <c r="AA129709" s="191"/>
    </row>
    <row r="129710" spans="26:27">
      <c r="Z129710" s="191"/>
      <c r="AA129710" s="191"/>
    </row>
    <row r="129711" spans="26:27">
      <c r="Z129711" s="191"/>
      <c r="AA129711" s="191"/>
    </row>
    <row r="129712" spans="26:27">
      <c r="Z129712" s="191"/>
      <c r="AA129712" s="191"/>
    </row>
    <row r="129713" spans="26:27">
      <c r="Z129713" s="191"/>
      <c r="AA129713" s="191"/>
    </row>
    <row r="129714" spans="26:27">
      <c r="Z129714" s="191"/>
      <c r="AA129714" s="191"/>
    </row>
    <row r="129715" spans="26:27">
      <c r="Z129715" s="191"/>
      <c r="AA129715" s="191"/>
    </row>
    <row r="129716" spans="26:27">
      <c r="Z129716" s="191"/>
      <c r="AA129716" s="191"/>
    </row>
    <row r="129717" spans="26:27">
      <c r="Z129717" s="191"/>
      <c r="AA129717" s="191"/>
    </row>
    <row r="129718" spans="26:27">
      <c r="Z129718" s="191"/>
      <c r="AA129718" s="191"/>
    </row>
    <row r="129719" spans="26:27">
      <c r="Z129719" s="191"/>
      <c r="AA129719" s="191"/>
    </row>
    <row r="129720" spans="26:27">
      <c r="Z129720" s="191"/>
      <c r="AA129720" s="191"/>
    </row>
    <row r="129721" spans="26:27">
      <c r="Z129721" s="191"/>
      <c r="AA129721" s="191"/>
    </row>
    <row r="129722" spans="26:27">
      <c r="Z129722" s="191"/>
      <c r="AA129722" s="191"/>
    </row>
    <row r="129723" spans="26:27">
      <c r="Z129723" s="191"/>
      <c r="AA129723" s="191"/>
    </row>
    <row r="129724" spans="26:27">
      <c r="Z129724" s="191"/>
      <c r="AA129724" s="191"/>
    </row>
    <row r="129725" spans="26:27">
      <c r="Z129725" s="191"/>
      <c r="AA129725" s="191"/>
    </row>
    <row r="129726" spans="26:27">
      <c r="Z129726" s="191"/>
      <c r="AA129726" s="191"/>
    </row>
    <row r="129727" spans="26:27">
      <c r="Z129727" s="191"/>
      <c r="AA129727" s="191"/>
    </row>
    <row r="129728" spans="26:27">
      <c r="Z129728" s="191"/>
      <c r="AA129728" s="191"/>
    </row>
    <row r="129729" spans="26:27">
      <c r="Z129729" s="191"/>
      <c r="AA129729" s="191"/>
    </row>
    <row r="129730" spans="26:27">
      <c r="Z129730" s="191"/>
      <c r="AA129730" s="191"/>
    </row>
    <row r="129731" spans="26:27">
      <c r="Z129731" s="191"/>
      <c r="AA129731" s="191"/>
    </row>
    <row r="129732" spans="26:27">
      <c r="Z129732" s="191"/>
      <c r="AA129732" s="191"/>
    </row>
    <row r="129733" spans="26:27">
      <c r="Z129733" s="191"/>
      <c r="AA129733" s="191"/>
    </row>
    <row r="129734" spans="26:27">
      <c r="Z129734" s="191"/>
      <c r="AA129734" s="191"/>
    </row>
    <row r="129735" spans="26:27">
      <c r="Z129735" s="191"/>
      <c r="AA129735" s="191"/>
    </row>
    <row r="129736" spans="26:27">
      <c r="Z129736" s="191"/>
      <c r="AA129736" s="191"/>
    </row>
    <row r="129737" spans="26:27">
      <c r="Z129737" s="191"/>
      <c r="AA129737" s="191"/>
    </row>
    <row r="129738" spans="26:27">
      <c r="Z129738" s="191"/>
      <c r="AA129738" s="191"/>
    </row>
    <row r="129739" spans="26:27">
      <c r="Z129739" s="191"/>
      <c r="AA129739" s="191"/>
    </row>
    <row r="129740" spans="26:27">
      <c r="Z129740" s="191"/>
      <c r="AA129740" s="191"/>
    </row>
    <row r="129741" spans="26:27">
      <c r="Z129741" s="191"/>
      <c r="AA129741" s="191"/>
    </row>
    <row r="129742" spans="26:27">
      <c r="Z129742" s="191"/>
      <c r="AA129742" s="191"/>
    </row>
    <row r="129743" spans="26:27">
      <c r="Z129743" s="191"/>
      <c r="AA129743" s="191"/>
    </row>
    <row r="129744" spans="26:27">
      <c r="Z129744" s="191"/>
      <c r="AA129744" s="191"/>
    </row>
    <row r="129745" spans="26:27">
      <c r="Z129745" s="191"/>
      <c r="AA129745" s="191"/>
    </row>
    <row r="129746" spans="26:27">
      <c r="Z129746" s="191"/>
      <c r="AA129746" s="191"/>
    </row>
    <row r="129747" spans="26:27">
      <c r="Z129747" s="191"/>
      <c r="AA129747" s="191"/>
    </row>
    <row r="129748" spans="26:27">
      <c r="Z129748" s="191"/>
      <c r="AA129748" s="191"/>
    </row>
    <row r="129749" spans="26:27">
      <c r="Z129749" s="191"/>
      <c r="AA129749" s="191"/>
    </row>
    <row r="129750" spans="26:27">
      <c r="Z129750" s="191"/>
      <c r="AA129750" s="191"/>
    </row>
    <row r="129751" spans="26:27">
      <c r="Z129751" s="191"/>
      <c r="AA129751" s="191"/>
    </row>
    <row r="129752" spans="26:27">
      <c r="Z129752" s="191"/>
      <c r="AA129752" s="191"/>
    </row>
    <row r="129753" spans="26:27">
      <c r="Z129753" s="191"/>
      <c r="AA129753" s="191"/>
    </row>
    <row r="129754" spans="26:27">
      <c r="Z129754" s="191"/>
      <c r="AA129754" s="191"/>
    </row>
    <row r="129755" spans="26:27">
      <c r="Z129755" s="191"/>
      <c r="AA129755" s="191"/>
    </row>
    <row r="129756" spans="26:27">
      <c r="Z129756" s="191"/>
      <c r="AA129756" s="191"/>
    </row>
    <row r="129757" spans="26:27">
      <c r="Z129757" s="191"/>
      <c r="AA129757" s="191"/>
    </row>
    <row r="129758" spans="26:27">
      <c r="Z129758" s="191"/>
      <c r="AA129758" s="191"/>
    </row>
    <row r="129759" spans="26:27">
      <c r="Z129759" s="191"/>
      <c r="AA129759" s="191"/>
    </row>
    <row r="129760" spans="26:27">
      <c r="Z129760" s="191"/>
      <c r="AA129760" s="191"/>
    </row>
    <row r="129761" spans="26:27">
      <c r="Z129761" s="191"/>
      <c r="AA129761" s="191"/>
    </row>
    <row r="129762" spans="26:27">
      <c r="Z129762" s="191"/>
      <c r="AA129762" s="191"/>
    </row>
    <row r="129763" spans="26:27">
      <c r="Z129763" s="191"/>
      <c r="AA129763" s="191"/>
    </row>
    <row r="129764" spans="26:27">
      <c r="Z129764" s="191"/>
      <c r="AA129764" s="191"/>
    </row>
    <row r="129765" spans="26:27">
      <c r="Z129765" s="191"/>
      <c r="AA129765" s="191"/>
    </row>
    <row r="129766" spans="26:27">
      <c r="Z129766" s="191"/>
      <c r="AA129766" s="191"/>
    </row>
    <row r="129767" spans="26:27">
      <c r="Z129767" s="191"/>
      <c r="AA129767" s="191"/>
    </row>
    <row r="129768" spans="26:27">
      <c r="Z129768" s="191"/>
      <c r="AA129768" s="191"/>
    </row>
    <row r="129769" spans="26:27">
      <c r="Z129769" s="191"/>
      <c r="AA129769" s="191"/>
    </row>
    <row r="129770" spans="26:27">
      <c r="Z129770" s="191"/>
      <c r="AA129770" s="191"/>
    </row>
    <row r="129771" spans="26:27">
      <c r="Z129771" s="191"/>
      <c r="AA129771" s="191"/>
    </row>
    <row r="129772" spans="26:27">
      <c r="Z129772" s="191"/>
      <c r="AA129772" s="191"/>
    </row>
    <row r="129773" spans="26:27">
      <c r="Z129773" s="191"/>
      <c r="AA129773" s="191"/>
    </row>
    <row r="129774" spans="26:27">
      <c r="Z129774" s="191"/>
      <c r="AA129774" s="191"/>
    </row>
    <row r="129775" spans="26:27">
      <c r="Z129775" s="191"/>
      <c r="AA129775" s="191"/>
    </row>
    <row r="129776" spans="26:27">
      <c r="Z129776" s="191"/>
      <c r="AA129776" s="191"/>
    </row>
    <row r="129777" spans="26:27">
      <c r="Z129777" s="191"/>
      <c r="AA129777" s="191"/>
    </row>
    <row r="129778" spans="26:27">
      <c r="Z129778" s="191"/>
      <c r="AA129778" s="191"/>
    </row>
    <row r="129779" spans="26:27">
      <c r="Z129779" s="191"/>
      <c r="AA129779" s="191"/>
    </row>
    <row r="129780" spans="26:27">
      <c r="Z129780" s="191"/>
      <c r="AA129780" s="191"/>
    </row>
    <row r="129781" spans="26:27">
      <c r="Z129781" s="191"/>
      <c r="AA129781" s="191"/>
    </row>
    <row r="129782" spans="26:27">
      <c r="Z129782" s="191"/>
      <c r="AA129782" s="191"/>
    </row>
    <row r="129783" spans="26:27">
      <c r="Z129783" s="191"/>
      <c r="AA129783" s="191"/>
    </row>
    <row r="129784" spans="26:27">
      <c r="Z129784" s="191"/>
      <c r="AA129784" s="191"/>
    </row>
    <row r="129785" spans="26:27">
      <c r="Z129785" s="191"/>
      <c r="AA129785" s="191"/>
    </row>
    <row r="129786" spans="26:27">
      <c r="Z129786" s="191"/>
      <c r="AA129786" s="191"/>
    </row>
    <row r="129787" spans="26:27">
      <c r="Z129787" s="191"/>
      <c r="AA129787" s="191"/>
    </row>
    <row r="129788" spans="26:27">
      <c r="Z129788" s="191"/>
      <c r="AA129788" s="191"/>
    </row>
    <row r="129789" spans="26:27">
      <c r="Z129789" s="191"/>
      <c r="AA129789" s="191"/>
    </row>
    <row r="129790" spans="26:27">
      <c r="Z129790" s="191"/>
      <c r="AA129790" s="191"/>
    </row>
    <row r="129791" spans="26:27">
      <c r="Z129791" s="191"/>
      <c r="AA129791" s="191"/>
    </row>
    <row r="129792" spans="26:27">
      <c r="Z129792" s="191"/>
      <c r="AA129792" s="191"/>
    </row>
    <row r="129793" spans="26:27">
      <c r="Z129793" s="191"/>
      <c r="AA129793" s="191"/>
    </row>
    <row r="129794" spans="26:27">
      <c r="Z129794" s="191"/>
      <c r="AA129794" s="191"/>
    </row>
    <row r="129795" spans="26:27">
      <c r="Z129795" s="191"/>
      <c r="AA129795" s="191"/>
    </row>
    <row r="129796" spans="26:27">
      <c r="Z129796" s="191"/>
      <c r="AA129796" s="191"/>
    </row>
    <row r="129797" spans="26:27">
      <c r="Z129797" s="191"/>
      <c r="AA129797" s="191"/>
    </row>
    <row r="129798" spans="26:27">
      <c r="Z129798" s="191"/>
      <c r="AA129798" s="191"/>
    </row>
    <row r="129799" spans="26:27">
      <c r="Z129799" s="191"/>
      <c r="AA129799" s="191"/>
    </row>
    <row r="129800" spans="26:27">
      <c r="Z129800" s="191"/>
      <c r="AA129800" s="191"/>
    </row>
    <row r="129801" spans="26:27">
      <c r="Z129801" s="191"/>
      <c r="AA129801" s="191"/>
    </row>
    <row r="129802" spans="26:27">
      <c r="Z129802" s="191"/>
      <c r="AA129802" s="191"/>
    </row>
    <row r="129803" spans="26:27">
      <c r="Z129803" s="191"/>
      <c r="AA129803" s="191"/>
    </row>
    <row r="129804" spans="26:27">
      <c r="Z129804" s="191"/>
      <c r="AA129804" s="191"/>
    </row>
    <row r="129805" spans="26:27">
      <c r="Z129805" s="191"/>
      <c r="AA129805" s="191"/>
    </row>
    <row r="129806" spans="26:27">
      <c r="Z129806" s="191"/>
      <c r="AA129806" s="191"/>
    </row>
    <row r="129807" spans="26:27">
      <c r="Z129807" s="191"/>
      <c r="AA129807" s="191"/>
    </row>
    <row r="129808" spans="26:27">
      <c r="Z129808" s="191"/>
      <c r="AA129808" s="191"/>
    </row>
    <row r="129809" spans="26:27">
      <c r="Z129809" s="191"/>
      <c r="AA129809" s="191"/>
    </row>
    <row r="129810" spans="26:27">
      <c r="Z129810" s="191"/>
      <c r="AA129810" s="191"/>
    </row>
    <row r="129811" spans="26:27">
      <c r="Z129811" s="191"/>
      <c r="AA129811" s="191"/>
    </row>
    <row r="129812" spans="26:27">
      <c r="Z129812" s="191"/>
      <c r="AA129812" s="191"/>
    </row>
    <row r="129813" spans="26:27">
      <c r="Z129813" s="191"/>
      <c r="AA129813" s="191"/>
    </row>
    <row r="129814" spans="26:27">
      <c r="Z129814" s="191"/>
      <c r="AA129814" s="191"/>
    </row>
    <row r="129815" spans="26:27">
      <c r="Z129815" s="191"/>
      <c r="AA129815" s="191"/>
    </row>
    <row r="129816" spans="26:27">
      <c r="Z129816" s="191"/>
      <c r="AA129816" s="191"/>
    </row>
    <row r="129817" spans="26:27">
      <c r="Z129817" s="191"/>
      <c r="AA129817" s="191"/>
    </row>
    <row r="129818" spans="26:27">
      <c r="Z129818" s="191"/>
      <c r="AA129818" s="191"/>
    </row>
    <row r="129819" spans="26:27">
      <c r="Z129819" s="191"/>
      <c r="AA129819" s="191"/>
    </row>
    <row r="129820" spans="26:27">
      <c r="Z129820" s="191"/>
      <c r="AA129820" s="191"/>
    </row>
    <row r="129821" spans="26:27">
      <c r="Z129821" s="191"/>
      <c r="AA129821" s="191"/>
    </row>
    <row r="129822" spans="26:27">
      <c r="Z129822" s="191"/>
      <c r="AA129822" s="191"/>
    </row>
    <row r="129823" spans="26:27">
      <c r="Z129823" s="191"/>
      <c r="AA129823" s="191"/>
    </row>
    <row r="129824" spans="26:27">
      <c r="Z129824" s="191"/>
      <c r="AA129824" s="191"/>
    </row>
    <row r="129825" spans="26:27">
      <c r="Z129825" s="191"/>
      <c r="AA129825" s="191"/>
    </row>
    <row r="129826" spans="26:27">
      <c r="Z129826" s="191"/>
      <c r="AA129826" s="191"/>
    </row>
    <row r="129827" spans="26:27">
      <c r="Z129827" s="191"/>
      <c r="AA129827" s="191"/>
    </row>
    <row r="129828" spans="26:27">
      <c r="Z129828" s="191"/>
      <c r="AA129828" s="191"/>
    </row>
    <row r="129829" spans="26:27">
      <c r="Z129829" s="191"/>
      <c r="AA129829" s="191"/>
    </row>
    <row r="129830" spans="26:27">
      <c r="Z129830" s="191"/>
      <c r="AA129830" s="191"/>
    </row>
    <row r="129831" spans="26:27">
      <c r="Z129831" s="191"/>
      <c r="AA129831" s="191"/>
    </row>
    <row r="129832" spans="26:27">
      <c r="Z129832" s="191"/>
      <c r="AA129832" s="191"/>
    </row>
    <row r="129833" spans="26:27">
      <c r="Z129833" s="191"/>
      <c r="AA129833" s="191"/>
    </row>
    <row r="129834" spans="26:27">
      <c r="Z129834" s="191"/>
      <c r="AA129834" s="191"/>
    </row>
    <row r="129835" spans="26:27">
      <c r="Z129835" s="191"/>
      <c r="AA129835" s="191"/>
    </row>
    <row r="129836" spans="26:27">
      <c r="Z129836" s="191"/>
      <c r="AA129836" s="191"/>
    </row>
    <row r="129837" spans="26:27">
      <c r="Z129837" s="191"/>
      <c r="AA129837" s="191"/>
    </row>
    <row r="129838" spans="26:27">
      <c r="Z129838" s="191"/>
      <c r="AA129838" s="191"/>
    </row>
    <row r="129839" spans="26:27">
      <c r="Z129839" s="191"/>
      <c r="AA129839" s="191"/>
    </row>
    <row r="129840" spans="26:27">
      <c r="Z129840" s="191"/>
      <c r="AA129840" s="191"/>
    </row>
    <row r="129841" spans="26:27">
      <c r="Z129841" s="191"/>
      <c r="AA129841" s="191"/>
    </row>
    <row r="129842" spans="26:27">
      <c r="Z129842" s="191"/>
      <c r="AA129842" s="191"/>
    </row>
    <row r="129843" spans="26:27">
      <c r="Z129843" s="191"/>
      <c r="AA129843" s="191"/>
    </row>
    <row r="129844" spans="26:27">
      <c r="Z129844" s="191"/>
      <c r="AA129844" s="191"/>
    </row>
    <row r="129845" spans="26:27">
      <c r="Z129845" s="191"/>
      <c r="AA129845" s="191"/>
    </row>
    <row r="129846" spans="26:27">
      <c r="Z129846" s="191"/>
      <c r="AA129846" s="191"/>
    </row>
    <row r="129847" spans="26:27">
      <c r="Z129847" s="191"/>
      <c r="AA129847" s="191"/>
    </row>
    <row r="129848" spans="26:27">
      <c r="Z129848" s="191"/>
      <c r="AA129848" s="191"/>
    </row>
    <row r="129849" spans="26:27">
      <c r="Z129849" s="191"/>
      <c r="AA129849" s="191"/>
    </row>
    <row r="129850" spans="26:27">
      <c r="Z129850" s="191"/>
      <c r="AA129850" s="191"/>
    </row>
    <row r="129851" spans="26:27">
      <c r="Z129851" s="191"/>
      <c r="AA129851" s="191"/>
    </row>
    <row r="129852" spans="26:27">
      <c r="Z129852" s="191"/>
      <c r="AA129852" s="191"/>
    </row>
    <row r="129853" spans="26:27">
      <c r="Z129853" s="191"/>
      <c r="AA129853" s="191"/>
    </row>
    <row r="129854" spans="26:27">
      <c r="Z129854" s="191"/>
      <c r="AA129854" s="191"/>
    </row>
    <row r="129855" spans="26:27">
      <c r="Z129855" s="191"/>
      <c r="AA129855" s="191"/>
    </row>
    <row r="129856" spans="26:27">
      <c r="Z129856" s="191"/>
      <c r="AA129856" s="191"/>
    </row>
    <row r="129857" spans="26:27">
      <c r="Z129857" s="191"/>
      <c r="AA129857" s="191"/>
    </row>
    <row r="129858" spans="26:27">
      <c r="Z129858" s="191"/>
      <c r="AA129858" s="191"/>
    </row>
    <row r="129859" spans="26:27">
      <c r="Z129859" s="191"/>
      <c r="AA129859" s="191"/>
    </row>
    <row r="129860" spans="26:27">
      <c r="Z129860" s="191"/>
      <c r="AA129860" s="191"/>
    </row>
    <row r="129861" spans="26:27">
      <c r="Z129861" s="191"/>
      <c r="AA129861" s="191"/>
    </row>
    <row r="129862" spans="26:27">
      <c r="Z129862" s="191"/>
      <c r="AA129862" s="191"/>
    </row>
    <row r="129863" spans="26:27">
      <c r="Z129863" s="191"/>
      <c r="AA129863" s="191"/>
    </row>
    <row r="129864" spans="26:27">
      <c r="Z129864" s="191"/>
      <c r="AA129864" s="191"/>
    </row>
    <row r="129865" spans="26:27">
      <c r="Z129865" s="191"/>
      <c r="AA129865" s="191"/>
    </row>
    <row r="129866" spans="26:27">
      <c r="Z129866" s="191"/>
      <c r="AA129866" s="191"/>
    </row>
    <row r="129867" spans="26:27">
      <c r="Z129867" s="191"/>
      <c r="AA129867" s="191"/>
    </row>
    <row r="129868" spans="26:27">
      <c r="Z129868" s="191"/>
      <c r="AA129868" s="191"/>
    </row>
    <row r="129869" spans="26:27">
      <c r="Z129869" s="191"/>
      <c r="AA129869" s="191"/>
    </row>
    <row r="129870" spans="26:27">
      <c r="Z129870" s="191"/>
      <c r="AA129870" s="191"/>
    </row>
    <row r="129871" spans="26:27">
      <c r="Z129871" s="191"/>
      <c r="AA129871" s="191"/>
    </row>
    <row r="129872" spans="26:27">
      <c r="Z129872" s="191"/>
      <c r="AA129872" s="191"/>
    </row>
    <row r="129873" spans="26:27">
      <c r="Z129873" s="191"/>
      <c r="AA129873" s="191"/>
    </row>
    <row r="129874" spans="26:27">
      <c r="Z129874" s="191"/>
      <c r="AA129874" s="191"/>
    </row>
    <row r="129875" spans="26:27">
      <c r="Z129875" s="191"/>
      <c r="AA129875" s="191"/>
    </row>
    <row r="129876" spans="26:27">
      <c r="Z129876" s="191"/>
      <c r="AA129876" s="191"/>
    </row>
    <row r="129877" spans="26:27">
      <c r="Z129877" s="191"/>
      <c r="AA129877" s="191"/>
    </row>
    <row r="129878" spans="26:27">
      <c r="Z129878" s="191"/>
      <c r="AA129878" s="191"/>
    </row>
    <row r="129879" spans="26:27">
      <c r="Z129879" s="191"/>
      <c r="AA129879" s="191"/>
    </row>
    <row r="129880" spans="26:27">
      <c r="Z129880" s="191"/>
      <c r="AA129880" s="191"/>
    </row>
    <row r="129881" spans="26:27">
      <c r="Z129881" s="191"/>
      <c r="AA129881" s="191"/>
    </row>
    <row r="129882" spans="26:27">
      <c r="Z129882" s="191"/>
      <c r="AA129882" s="191"/>
    </row>
    <row r="129883" spans="26:27">
      <c r="Z129883" s="191"/>
      <c r="AA129883" s="191"/>
    </row>
    <row r="129884" spans="26:27">
      <c r="Z129884" s="191"/>
      <c r="AA129884" s="191"/>
    </row>
    <row r="129885" spans="26:27">
      <c r="Z129885" s="191"/>
      <c r="AA129885" s="191"/>
    </row>
    <row r="129886" spans="26:27">
      <c r="Z129886" s="191"/>
      <c r="AA129886" s="191"/>
    </row>
    <row r="129887" spans="26:27">
      <c r="Z129887" s="191"/>
      <c r="AA129887" s="191"/>
    </row>
    <row r="129888" spans="26:27">
      <c r="Z129888" s="191"/>
      <c r="AA129888" s="191"/>
    </row>
    <row r="129889" spans="26:27">
      <c r="Z129889" s="191"/>
      <c r="AA129889" s="191"/>
    </row>
    <row r="129890" spans="26:27">
      <c r="Z129890" s="191"/>
      <c r="AA129890" s="191"/>
    </row>
    <row r="129891" spans="26:27">
      <c r="Z129891" s="191"/>
      <c r="AA129891" s="191"/>
    </row>
    <row r="129892" spans="26:27">
      <c r="Z129892" s="191"/>
      <c r="AA129892" s="191"/>
    </row>
    <row r="129893" spans="26:27">
      <c r="Z129893" s="191"/>
      <c r="AA129893" s="191"/>
    </row>
    <row r="129894" spans="26:27">
      <c r="Z129894" s="191"/>
      <c r="AA129894" s="191"/>
    </row>
    <row r="129895" spans="26:27">
      <c r="Z129895" s="191"/>
      <c r="AA129895" s="191"/>
    </row>
    <row r="129896" spans="26:27">
      <c r="Z129896" s="191"/>
      <c r="AA129896" s="191"/>
    </row>
    <row r="129897" spans="26:27">
      <c r="Z129897" s="191"/>
      <c r="AA129897" s="191"/>
    </row>
    <row r="129898" spans="26:27">
      <c r="Z129898" s="191"/>
      <c r="AA129898" s="191"/>
    </row>
    <row r="129899" spans="26:27">
      <c r="Z129899" s="191"/>
      <c r="AA129899" s="191"/>
    </row>
    <row r="129900" spans="26:27">
      <c r="Z129900" s="191"/>
      <c r="AA129900" s="191"/>
    </row>
    <row r="129901" spans="26:27">
      <c r="Z129901" s="191"/>
      <c r="AA129901" s="191"/>
    </row>
    <row r="129902" spans="26:27">
      <c r="Z129902" s="191"/>
      <c r="AA129902" s="191"/>
    </row>
    <row r="129903" spans="26:27">
      <c r="Z129903" s="191"/>
      <c r="AA129903" s="191"/>
    </row>
    <row r="129904" spans="26:27">
      <c r="Z129904" s="191"/>
      <c r="AA129904" s="191"/>
    </row>
    <row r="129905" spans="26:27">
      <c r="Z129905" s="191"/>
      <c r="AA129905" s="191"/>
    </row>
    <row r="129906" spans="26:27">
      <c r="Z129906" s="191"/>
      <c r="AA129906" s="191"/>
    </row>
    <row r="129907" spans="26:27">
      <c r="Z129907" s="191"/>
      <c r="AA129907" s="191"/>
    </row>
    <row r="129908" spans="26:27">
      <c r="Z129908" s="191"/>
      <c r="AA129908" s="191"/>
    </row>
    <row r="129909" spans="26:27">
      <c r="Z129909" s="191"/>
      <c r="AA129909" s="191"/>
    </row>
    <row r="129910" spans="26:27">
      <c r="Z129910" s="191"/>
      <c r="AA129910" s="191"/>
    </row>
    <row r="129911" spans="26:27">
      <c r="Z129911" s="191"/>
      <c r="AA129911" s="191"/>
    </row>
    <row r="129912" spans="26:27">
      <c r="Z129912" s="191"/>
      <c r="AA129912" s="191"/>
    </row>
    <row r="129913" spans="26:27">
      <c r="Z129913" s="191"/>
      <c r="AA129913" s="191"/>
    </row>
    <row r="129914" spans="26:27">
      <c r="Z129914" s="191"/>
      <c r="AA129914" s="191"/>
    </row>
    <row r="129915" spans="26:27">
      <c r="Z129915" s="191"/>
      <c r="AA129915" s="191"/>
    </row>
    <row r="129916" spans="26:27">
      <c r="Z129916" s="191"/>
      <c r="AA129916" s="191"/>
    </row>
    <row r="129917" spans="26:27">
      <c r="Z129917" s="191"/>
      <c r="AA129917" s="191"/>
    </row>
    <row r="129918" spans="26:27">
      <c r="Z129918" s="191"/>
      <c r="AA129918" s="191"/>
    </row>
    <row r="129919" spans="26:27">
      <c r="Z129919" s="191"/>
      <c r="AA129919" s="191"/>
    </row>
    <row r="129920" spans="26:27">
      <c r="Z129920" s="191"/>
      <c r="AA129920" s="191"/>
    </row>
    <row r="129921" spans="26:27">
      <c r="Z129921" s="191"/>
      <c r="AA129921" s="191"/>
    </row>
    <row r="129922" spans="26:27">
      <c r="Z129922" s="191"/>
      <c r="AA129922" s="191"/>
    </row>
    <row r="129923" spans="26:27">
      <c r="Z129923" s="191"/>
      <c r="AA129923" s="191"/>
    </row>
    <row r="129924" spans="26:27">
      <c r="Z129924" s="191"/>
      <c r="AA129924" s="191"/>
    </row>
    <row r="129925" spans="26:27">
      <c r="Z129925" s="191"/>
      <c r="AA129925" s="191"/>
    </row>
    <row r="129926" spans="26:27">
      <c r="Z129926" s="191"/>
      <c r="AA129926" s="191"/>
    </row>
    <row r="129927" spans="26:27">
      <c r="Z129927" s="191"/>
      <c r="AA129927" s="191"/>
    </row>
    <row r="129928" spans="26:27">
      <c r="Z129928" s="191"/>
      <c r="AA129928" s="191"/>
    </row>
    <row r="129929" spans="26:27">
      <c r="Z129929" s="191"/>
      <c r="AA129929" s="191"/>
    </row>
    <row r="129930" spans="26:27">
      <c r="Z129930" s="191"/>
      <c r="AA129930" s="191"/>
    </row>
    <row r="129931" spans="26:27">
      <c r="Z129931" s="191"/>
      <c r="AA129931" s="191"/>
    </row>
    <row r="129932" spans="26:27">
      <c r="Z129932" s="191"/>
      <c r="AA129932" s="191"/>
    </row>
    <row r="129933" spans="26:27">
      <c r="Z129933" s="191"/>
      <c r="AA129933" s="191"/>
    </row>
    <row r="129934" spans="26:27">
      <c r="Z129934" s="191"/>
      <c r="AA129934" s="191"/>
    </row>
    <row r="129935" spans="26:27">
      <c r="Z129935" s="191"/>
      <c r="AA129935" s="191"/>
    </row>
    <row r="129936" spans="26:27">
      <c r="Z129936" s="191"/>
      <c r="AA129936" s="191"/>
    </row>
    <row r="129937" spans="26:27">
      <c r="Z129937" s="191"/>
      <c r="AA129937" s="191"/>
    </row>
    <row r="129938" spans="26:27">
      <c r="Z129938" s="191"/>
      <c r="AA129938" s="191"/>
    </row>
    <row r="129939" spans="26:27">
      <c r="Z129939" s="191"/>
      <c r="AA129939" s="191"/>
    </row>
    <row r="129940" spans="26:27">
      <c r="Z129940" s="191"/>
      <c r="AA129940" s="191"/>
    </row>
    <row r="129941" spans="26:27">
      <c r="Z129941" s="191"/>
      <c r="AA129941" s="191"/>
    </row>
    <row r="129942" spans="26:27">
      <c r="Z129942" s="191"/>
      <c r="AA129942" s="191"/>
    </row>
    <row r="129943" spans="26:27">
      <c r="Z129943" s="191"/>
      <c r="AA129943" s="191"/>
    </row>
    <row r="129944" spans="26:27">
      <c r="Z129944" s="191"/>
      <c r="AA129944" s="191"/>
    </row>
    <row r="129945" spans="26:27">
      <c r="Z129945" s="191"/>
      <c r="AA129945" s="191"/>
    </row>
    <row r="129946" spans="26:27">
      <c r="Z129946" s="191"/>
      <c r="AA129946" s="191"/>
    </row>
    <row r="129947" spans="26:27">
      <c r="Z129947" s="191"/>
      <c r="AA129947" s="191"/>
    </row>
    <row r="129948" spans="26:27">
      <c r="Z129948" s="191"/>
      <c r="AA129948" s="191"/>
    </row>
    <row r="129949" spans="26:27">
      <c r="Z129949" s="191"/>
      <c r="AA129949" s="191"/>
    </row>
    <row r="129950" spans="26:27">
      <c r="Z129950" s="191"/>
      <c r="AA129950" s="191"/>
    </row>
    <row r="129951" spans="26:27">
      <c r="Z129951" s="191"/>
      <c r="AA129951" s="191"/>
    </row>
    <row r="129952" spans="26:27">
      <c r="Z129952" s="191"/>
      <c r="AA129952" s="191"/>
    </row>
    <row r="129953" spans="26:27">
      <c r="Z129953" s="191"/>
      <c r="AA129953" s="191"/>
    </row>
    <row r="129954" spans="26:27">
      <c r="Z129954" s="191"/>
      <c r="AA129954" s="191"/>
    </row>
    <row r="129955" spans="26:27">
      <c r="Z129955" s="191"/>
      <c r="AA129955" s="191"/>
    </row>
    <row r="129956" spans="26:27">
      <c r="Z129956" s="191"/>
      <c r="AA129956" s="191"/>
    </row>
    <row r="129957" spans="26:27">
      <c r="Z129957" s="191"/>
      <c r="AA129957" s="191"/>
    </row>
    <row r="129958" spans="26:27">
      <c r="Z129958" s="191"/>
      <c r="AA129958" s="191"/>
    </row>
    <row r="129959" spans="26:27">
      <c r="Z129959" s="191"/>
      <c r="AA129959" s="191"/>
    </row>
    <row r="129960" spans="26:27">
      <c r="Z129960" s="191"/>
      <c r="AA129960" s="191"/>
    </row>
    <row r="129961" spans="26:27">
      <c r="Z129961" s="191"/>
      <c r="AA129961" s="191"/>
    </row>
    <row r="129962" spans="26:27">
      <c r="Z129962" s="191"/>
      <c r="AA129962" s="191"/>
    </row>
    <row r="129963" spans="26:27">
      <c r="Z129963" s="191"/>
      <c r="AA129963" s="191"/>
    </row>
    <row r="129964" spans="26:27">
      <c r="Z129964" s="191"/>
      <c r="AA129964" s="191"/>
    </row>
    <row r="129965" spans="26:27">
      <c r="Z129965" s="191"/>
      <c r="AA129965" s="191"/>
    </row>
    <row r="129966" spans="26:27">
      <c r="Z129966" s="191"/>
      <c r="AA129966" s="191"/>
    </row>
    <row r="129967" spans="26:27">
      <c r="Z129967" s="191"/>
      <c r="AA129967" s="191"/>
    </row>
    <row r="129968" spans="26:27">
      <c r="Z129968" s="191"/>
      <c r="AA129968" s="191"/>
    </row>
    <row r="129969" spans="26:27">
      <c r="Z129969" s="191"/>
      <c r="AA129969" s="191"/>
    </row>
    <row r="129970" spans="26:27">
      <c r="Z129970" s="191"/>
      <c r="AA129970" s="191"/>
    </row>
    <row r="129971" spans="26:27">
      <c r="Z129971" s="191"/>
      <c r="AA129971" s="191"/>
    </row>
    <row r="129972" spans="26:27">
      <c r="Z129972" s="191"/>
      <c r="AA129972" s="191"/>
    </row>
    <row r="129973" spans="26:27">
      <c r="Z129973" s="191"/>
      <c r="AA129973" s="191"/>
    </row>
    <row r="129974" spans="26:27">
      <c r="Z129974" s="191"/>
      <c r="AA129974" s="191"/>
    </row>
    <row r="129975" spans="26:27">
      <c r="Z129975" s="191"/>
      <c r="AA129975" s="191"/>
    </row>
    <row r="129976" spans="26:27">
      <c r="Z129976" s="191"/>
      <c r="AA129976" s="191"/>
    </row>
    <row r="129977" spans="26:27">
      <c r="Z129977" s="191"/>
      <c r="AA129977" s="191"/>
    </row>
    <row r="129978" spans="26:27">
      <c r="Z129978" s="191"/>
      <c r="AA129978" s="191"/>
    </row>
    <row r="129979" spans="26:27">
      <c r="Z129979" s="191"/>
      <c r="AA129979" s="191"/>
    </row>
    <row r="129980" spans="26:27">
      <c r="Z129980" s="191"/>
      <c r="AA129980" s="191"/>
    </row>
    <row r="129981" spans="26:27">
      <c r="Z129981" s="191"/>
      <c r="AA129981" s="191"/>
    </row>
    <row r="129982" spans="26:27">
      <c r="Z129982" s="191"/>
      <c r="AA129982" s="191"/>
    </row>
    <row r="129983" spans="26:27">
      <c r="Z129983" s="191"/>
      <c r="AA129983" s="191"/>
    </row>
    <row r="129984" spans="26:27">
      <c r="Z129984" s="191"/>
      <c r="AA129984" s="191"/>
    </row>
    <row r="129985" spans="26:27">
      <c r="Z129985" s="191"/>
      <c r="AA129985" s="191"/>
    </row>
    <row r="129986" spans="26:27">
      <c r="Z129986" s="191"/>
      <c r="AA129986" s="191"/>
    </row>
    <row r="129987" spans="26:27">
      <c r="Z129987" s="191"/>
      <c r="AA129987" s="191"/>
    </row>
    <row r="129988" spans="26:27">
      <c r="Z129988" s="191"/>
      <c r="AA129988" s="191"/>
    </row>
    <row r="129989" spans="26:27">
      <c r="Z129989" s="191"/>
      <c r="AA129989" s="191"/>
    </row>
    <row r="129990" spans="26:27">
      <c r="Z129990" s="191"/>
      <c r="AA129990" s="191"/>
    </row>
    <row r="129991" spans="26:27">
      <c r="Z129991" s="191"/>
      <c r="AA129991" s="191"/>
    </row>
    <row r="129992" spans="26:27">
      <c r="Z129992" s="191"/>
      <c r="AA129992" s="191"/>
    </row>
    <row r="129993" spans="26:27">
      <c r="Z129993" s="191"/>
      <c r="AA129993" s="191"/>
    </row>
    <row r="129994" spans="26:27">
      <c r="Z129994" s="191"/>
      <c r="AA129994" s="191"/>
    </row>
    <row r="129995" spans="26:27">
      <c r="Z129995" s="191"/>
      <c r="AA129995" s="191"/>
    </row>
    <row r="129996" spans="26:27">
      <c r="Z129996" s="191"/>
      <c r="AA129996" s="191"/>
    </row>
    <row r="129997" spans="26:27">
      <c r="Z129997" s="191"/>
      <c r="AA129997" s="191"/>
    </row>
    <row r="129998" spans="26:27">
      <c r="Z129998" s="191"/>
      <c r="AA129998" s="191"/>
    </row>
    <row r="129999" spans="26:27">
      <c r="Z129999" s="191"/>
      <c r="AA129999" s="191"/>
    </row>
    <row r="130000" spans="26:27">
      <c r="Z130000" s="191"/>
      <c r="AA130000" s="191"/>
    </row>
    <row r="130001" spans="26:27">
      <c r="Z130001" s="191"/>
      <c r="AA130001" s="191"/>
    </row>
    <row r="130002" spans="26:27">
      <c r="Z130002" s="191"/>
      <c r="AA130002" s="191"/>
    </row>
    <row r="130003" spans="26:27">
      <c r="Z130003" s="191"/>
      <c r="AA130003" s="191"/>
    </row>
    <row r="130004" spans="26:27">
      <c r="Z130004" s="191"/>
      <c r="AA130004" s="191"/>
    </row>
    <row r="130005" spans="26:27">
      <c r="Z130005" s="191"/>
      <c r="AA130005" s="191"/>
    </row>
    <row r="130006" spans="26:27">
      <c r="Z130006" s="191"/>
      <c r="AA130006" s="191"/>
    </row>
    <row r="130007" spans="26:27">
      <c r="Z130007" s="191"/>
      <c r="AA130007" s="191"/>
    </row>
    <row r="130008" spans="26:27">
      <c r="Z130008" s="191"/>
      <c r="AA130008" s="191"/>
    </row>
    <row r="130009" spans="26:27">
      <c r="Z130009" s="191"/>
      <c r="AA130009" s="191"/>
    </row>
    <row r="130010" spans="26:27">
      <c r="Z130010" s="191"/>
      <c r="AA130010" s="191"/>
    </row>
    <row r="130011" spans="26:27">
      <c r="Z130011" s="191"/>
      <c r="AA130011" s="191"/>
    </row>
    <row r="130012" spans="26:27">
      <c r="Z130012" s="191"/>
      <c r="AA130012" s="191"/>
    </row>
    <row r="130013" spans="26:27">
      <c r="Z130013" s="191"/>
      <c r="AA130013" s="191"/>
    </row>
    <row r="130014" spans="26:27">
      <c r="Z130014" s="191"/>
      <c r="AA130014" s="191"/>
    </row>
    <row r="130015" spans="26:27">
      <c r="Z130015" s="191"/>
      <c r="AA130015" s="191"/>
    </row>
    <row r="130016" spans="26:27">
      <c r="Z130016" s="191"/>
      <c r="AA130016" s="191"/>
    </row>
    <row r="130017" spans="26:27">
      <c r="Z130017" s="191"/>
      <c r="AA130017" s="191"/>
    </row>
    <row r="130018" spans="26:27">
      <c r="Z130018" s="191"/>
      <c r="AA130018" s="191"/>
    </row>
    <row r="130019" spans="26:27">
      <c r="Z130019" s="191"/>
      <c r="AA130019" s="191"/>
    </row>
    <row r="130020" spans="26:27">
      <c r="Z130020" s="191"/>
      <c r="AA130020" s="191"/>
    </row>
    <row r="130021" spans="26:27">
      <c r="Z130021" s="191"/>
      <c r="AA130021" s="191"/>
    </row>
    <row r="130022" spans="26:27">
      <c r="Z130022" s="191"/>
      <c r="AA130022" s="191"/>
    </row>
    <row r="130023" spans="26:27">
      <c r="Z130023" s="191"/>
      <c r="AA130023" s="191"/>
    </row>
    <row r="130024" spans="26:27">
      <c r="Z130024" s="191"/>
      <c r="AA130024" s="191"/>
    </row>
    <row r="130025" spans="26:27">
      <c r="Z130025" s="191"/>
      <c r="AA130025" s="191"/>
    </row>
    <row r="130026" spans="26:27">
      <c r="Z130026" s="191"/>
      <c r="AA130026" s="191"/>
    </row>
    <row r="130027" spans="26:27">
      <c r="Z130027" s="191"/>
      <c r="AA130027" s="191"/>
    </row>
    <row r="130028" spans="26:27">
      <c r="Z130028" s="191"/>
      <c r="AA130028" s="191"/>
    </row>
    <row r="130029" spans="26:27">
      <c r="Z130029" s="191"/>
      <c r="AA130029" s="191"/>
    </row>
    <row r="130030" spans="26:27">
      <c r="Z130030" s="191"/>
      <c r="AA130030" s="191"/>
    </row>
    <row r="130031" spans="26:27">
      <c r="Z130031" s="191"/>
      <c r="AA130031" s="191"/>
    </row>
    <row r="130032" spans="26:27">
      <c r="Z130032" s="191"/>
      <c r="AA130032" s="191"/>
    </row>
    <row r="130033" spans="26:27">
      <c r="Z130033" s="191"/>
      <c r="AA130033" s="191"/>
    </row>
    <row r="130034" spans="26:27">
      <c r="Z130034" s="191"/>
      <c r="AA130034" s="191"/>
    </row>
    <row r="130035" spans="26:27">
      <c r="Z130035" s="191"/>
      <c r="AA130035" s="191"/>
    </row>
    <row r="130036" spans="26:27">
      <c r="Z130036" s="191"/>
      <c r="AA130036" s="191"/>
    </row>
    <row r="130037" spans="26:27">
      <c r="Z130037" s="191"/>
      <c r="AA130037" s="191"/>
    </row>
    <row r="130038" spans="26:27">
      <c r="Z130038" s="191"/>
      <c r="AA130038" s="191"/>
    </row>
    <row r="130039" spans="26:27">
      <c r="Z130039" s="191"/>
      <c r="AA130039" s="191"/>
    </row>
    <row r="130040" spans="26:27">
      <c r="Z130040" s="191"/>
      <c r="AA130040" s="191"/>
    </row>
    <row r="130041" spans="26:27">
      <c r="Z130041" s="191"/>
      <c r="AA130041" s="191"/>
    </row>
    <row r="130042" spans="26:27">
      <c r="Z130042" s="191"/>
      <c r="AA130042" s="191"/>
    </row>
    <row r="130043" spans="26:27">
      <c r="Z130043" s="191"/>
      <c r="AA130043" s="191"/>
    </row>
    <row r="130044" spans="26:27">
      <c r="Z130044" s="191"/>
      <c r="AA130044" s="191"/>
    </row>
    <row r="130045" spans="26:27">
      <c r="Z130045" s="191"/>
      <c r="AA130045" s="191"/>
    </row>
    <row r="130046" spans="26:27">
      <c r="Z130046" s="191"/>
      <c r="AA130046" s="191"/>
    </row>
    <row r="130047" spans="26:27">
      <c r="Z130047" s="191"/>
      <c r="AA130047" s="191"/>
    </row>
    <row r="130048" spans="26:27">
      <c r="Z130048" s="191"/>
      <c r="AA130048" s="191"/>
    </row>
    <row r="130049" spans="26:27">
      <c r="Z130049" s="191"/>
      <c r="AA130049" s="191"/>
    </row>
    <row r="130050" spans="26:27">
      <c r="Z130050" s="191"/>
      <c r="AA130050" s="191"/>
    </row>
    <row r="130051" spans="26:27">
      <c r="Z130051" s="191"/>
      <c r="AA130051" s="191"/>
    </row>
    <row r="130052" spans="26:27">
      <c r="Z130052" s="191"/>
      <c r="AA130052" s="191"/>
    </row>
    <row r="130053" spans="26:27">
      <c r="Z130053" s="191"/>
      <c r="AA130053" s="191"/>
    </row>
    <row r="130054" spans="26:27">
      <c r="Z130054" s="191"/>
      <c r="AA130054" s="191"/>
    </row>
    <row r="130055" spans="26:27">
      <c r="Z130055" s="191"/>
      <c r="AA130055" s="191"/>
    </row>
    <row r="130056" spans="26:27">
      <c r="Z130056" s="191"/>
      <c r="AA130056" s="191"/>
    </row>
    <row r="130057" spans="26:27">
      <c r="Z130057" s="191"/>
      <c r="AA130057" s="191"/>
    </row>
    <row r="130058" spans="26:27">
      <c r="Z130058" s="191"/>
      <c r="AA130058" s="191"/>
    </row>
    <row r="130059" spans="26:27">
      <c r="Z130059" s="191"/>
      <c r="AA130059" s="191"/>
    </row>
    <row r="130060" spans="26:27">
      <c r="Z130060" s="191"/>
      <c r="AA130060" s="191"/>
    </row>
    <row r="130061" spans="26:27">
      <c r="Z130061" s="191"/>
      <c r="AA130061" s="191"/>
    </row>
    <row r="130062" spans="26:27">
      <c r="Z130062" s="191"/>
      <c r="AA130062" s="191"/>
    </row>
    <row r="130063" spans="26:27">
      <c r="Z130063" s="191"/>
      <c r="AA130063" s="191"/>
    </row>
    <row r="130064" spans="26:27">
      <c r="Z130064" s="191"/>
      <c r="AA130064" s="191"/>
    </row>
    <row r="130065" spans="26:27">
      <c r="Z130065" s="191"/>
      <c r="AA130065" s="191"/>
    </row>
    <row r="130066" spans="26:27">
      <c r="Z130066" s="191"/>
      <c r="AA130066" s="191"/>
    </row>
    <row r="130067" spans="26:27">
      <c r="Z130067" s="191"/>
      <c r="AA130067" s="191"/>
    </row>
    <row r="130068" spans="26:27">
      <c r="Z130068" s="191"/>
      <c r="AA130068" s="191"/>
    </row>
    <row r="130069" spans="26:27">
      <c r="Z130069" s="191"/>
      <c r="AA130069" s="191"/>
    </row>
    <row r="130070" spans="26:27">
      <c r="Z130070" s="191"/>
      <c r="AA130070" s="191"/>
    </row>
    <row r="130071" spans="26:27">
      <c r="Z130071" s="191"/>
      <c r="AA130071" s="191"/>
    </row>
    <row r="130072" spans="26:27">
      <c r="Z130072" s="191"/>
      <c r="AA130072" s="191"/>
    </row>
    <row r="130073" spans="26:27">
      <c r="Z130073" s="191"/>
      <c r="AA130073" s="191"/>
    </row>
    <row r="130074" spans="26:27">
      <c r="Z130074" s="191"/>
      <c r="AA130074" s="191"/>
    </row>
    <row r="130075" spans="26:27">
      <c r="Z130075" s="191"/>
      <c r="AA130075" s="191"/>
    </row>
    <row r="130076" spans="26:27">
      <c r="Z130076" s="191"/>
      <c r="AA130076" s="191"/>
    </row>
    <row r="130077" spans="26:27">
      <c r="Z130077" s="191"/>
      <c r="AA130077" s="191"/>
    </row>
    <row r="130078" spans="26:27">
      <c r="Z130078" s="191"/>
      <c r="AA130078" s="191"/>
    </row>
    <row r="130079" spans="26:27">
      <c r="Z130079" s="191"/>
      <c r="AA130079" s="191"/>
    </row>
    <row r="130080" spans="26:27">
      <c r="Z130080" s="191"/>
      <c r="AA130080" s="191"/>
    </row>
    <row r="130081" spans="26:27">
      <c r="Z130081" s="191"/>
      <c r="AA130081" s="191"/>
    </row>
    <row r="130082" spans="26:27">
      <c r="Z130082" s="191"/>
      <c r="AA130082" s="191"/>
    </row>
    <row r="130083" spans="26:27">
      <c r="Z130083" s="191"/>
      <c r="AA130083" s="191"/>
    </row>
    <row r="130084" spans="26:27">
      <c r="Z130084" s="191"/>
      <c r="AA130084" s="191"/>
    </row>
    <row r="130085" spans="26:27">
      <c r="Z130085" s="191"/>
      <c r="AA130085" s="191"/>
    </row>
    <row r="130086" spans="26:27">
      <c r="Z130086" s="191"/>
      <c r="AA130086" s="191"/>
    </row>
    <row r="130087" spans="26:27">
      <c r="Z130087" s="191"/>
      <c r="AA130087" s="191"/>
    </row>
    <row r="130088" spans="26:27">
      <c r="Z130088" s="191"/>
      <c r="AA130088" s="191"/>
    </row>
    <row r="130089" spans="26:27">
      <c r="Z130089" s="191"/>
      <c r="AA130089" s="191"/>
    </row>
    <row r="130090" spans="26:27">
      <c r="Z130090" s="191"/>
      <c r="AA130090" s="191"/>
    </row>
    <row r="130091" spans="26:27">
      <c r="Z130091" s="191"/>
      <c r="AA130091" s="191"/>
    </row>
    <row r="130092" spans="26:27">
      <c r="Z130092" s="191"/>
      <c r="AA130092" s="191"/>
    </row>
    <row r="130093" spans="26:27">
      <c r="Z130093" s="191"/>
      <c r="AA130093" s="191"/>
    </row>
    <row r="130094" spans="26:27">
      <c r="Z130094" s="191"/>
      <c r="AA130094" s="191"/>
    </row>
    <row r="130095" spans="26:27">
      <c r="Z130095" s="191"/>
      <c r="AA130095" s="191"/>
    </row>
    <row r="130096" spans="26:27">
      <c r="Z130096" s="191"/>
      <c r="AA130096" s="191"/>
    </row>
    <row r="130097" spans="26:27">
      <c r="Z130097" s="191"/>
      <c r="AA130097" s="191"/>
    </row>
    <row r="130098" spans="26:27">
      <c r="Z130098" s="191"/>
      <c r="AA130098" s="191"/>
    </row>
    <row r="130099" spans="26:27">
      <c r="Z130099" s="191"/>
      <c r="AA130099" s="191"/>
    </row>
    <row r="130100" spans="26:27">
      <c r="Z130100" s="191"/>
      <c r="AA130100" s="191"/>
    </row>
    <row r="130101" spans="26:27">
      <c r="Z130101" s="191"/>
      <c r="AA130101" s="191"/>
    </row>
    <row r="130102" spans="26:27">
      <c r="Z130102" s="191"/>
      <c r="AA130102" s="191"/>
    </row>
    <row r="130103" spans="26:27">
      <c r="Z130103" s="191"/>
      <c r="AA130103" s="191"/>
    </row>
    <row r="130104" spans="26:27">
      <c r="Z130104" s="191"/>
      <c r="AA130104" s="191"/>
    </row>
    <row r="130105" spans="26:27">
      <c r="Z130105" s="191"/>
      <c r="AA130105" s="191"/>
    </row>
    <row r="130106" spans="26:27">
      <c r="Z130106" s="191"/>
      <c r="AA130106" s="191"/>
    </row>
    <row r="130107" spans="26:27">
      <c r="Z130107" s="191"/>
      <c r="AA130107" s="191"/>
    </row>
    <row r="130108" spans="26:27">
      <c r="Z130108" s="191"/>
      <c r="AA130108" s="191"/>
    </row>
    <row r="130109" spans="26:27">
      <c r="Z130109" s="191"/>
      <c r="AA130109" s="191"/>
    </row>
    <row r="130110" spans="26:27">
      <c r="Z130110" s="191"/>
      <c r="AA130110" s="191"/>
    </row>
    <row r="130111" spans="26:27">
      <c r="Z130111" s="191"/>
      <c r="AA130111" s="191"/>
    </row>
    <row r="130112" spans="26:27">
      <c r="Z130112" s="191"/>
      <c r="AA130112" s="191"/>
    </row>
    <row r="130113" spans="26:27">
      <c r="Z130113" s="191"/>
      <c r="AA130113" s="191"/>
    </row>
    <row r="130114" spans="26:27">
      <c r="Z130114" s="191"/>
      <c r="AA130114" s="191"/>
    </row>
    <row r="130115" spans="26:27">
      <c r="Z130115" s="191"/>
      <c r="AA130115" s="191"/>
    </row>
    <row r="130116" spans="26:27">
      <c r="Z130116" s="191"/>
      <c r="AA130116" s="191"/>
    </row>
    <row r="130117" spans="26:27">
      <c r="Z130117" s="191"/>
      <c r="AA130117" s="191"/>
    </row>
    <row r="130118" spans="26:27">
      <c r="Z130118" s="191"/>
      <c r="AA130118" s="191"/>
    </row>
    <row r="130119" spans="26:27">
      <c r="Z130119" s="191"/>
      <c r="AA130119" s="191"/>
    </row>
    <row r="130120" spans="26:27">
      <c r="Z130120" s="191"/>
      <c r="AA130120" s="191"/>
    </row>
    <row r="130121" spans="26:27">
      <c r="Z130121" s="191"/>
      <c r="AA130121" s="191"/>
    </row>
    <row r="130122" spans="26:27">
      <c r="Z130122" s="191"/>
      <c r="AA130122" s="191"/>
    </row>
    <row r="130123" spans="26:27">
      <c r="Z130123" s="191"/>
      <c r="AA130123" s="191"/>
    </row>
    <row r="130124" spans="26:27">
      <c r="Z130124" s="191"/>
      <c r="AA130124" s="191"/>
    </row>
    <row r="130125" spans="26:27">
      <c r="Z130125" s="191"/>
      <c r="AA130125" s="191"/>
    </row>
    <row r="130126" spans="26:27">
      <c r="Z130126" s="191"/>
      <c r="AA130126" s="191"/>
    </row>
    <row r="130127" spans="26:27">
      <c r="Z130127" s="191"/>
      <c r="AA130127" s="191"/>
    </row>
    <row r="130128" spans="26:27">
      <c r="Z130128" s="191"/>
      <c r="AA130128" s="191"/>
    </row>
    <row r="130129" spans="26:27">
      <c r="Z130129" s="191"/>
      <c r="AA130129" s="191"/>
    </row>
    <row r="130130" spans="26:27">
      <c r="Z130130" s="191"/>
      <c r="AA130130" s="191"/>
    </row>
    <row r="130131" spans="26:27">
      <c r="Z130131" s="191"/>
      <c r="AA130131" s="191"/>
    </row>
    <row r="130132" spans="26:27">
      <c r="Z130132" s="191"/>
      <c r="AA130132" s="191"/>
    </row>
    <row r="130133" spans="26:27">
      <c r="Z130133" s="191"/>
      <c r="AA130133" s="191"/>
    </row>
    <row r="130134" spans="26:27">
      <c r="Z130134" s="191"/>
      <c r="AA130134" s="191"/>
    </row>
    <row r="130135" spans="26:27">
      <c r="Z130135" s="191"/>
      <c r="AA130135" s="191"/>
    </row>
    <row r="130136" spans="26:27">
      <c r="Z130136" s="191"/>
      <c r="AA130136" s="191"/>
    </row>
    <row r="130137" spans="26:27">
      <c r="Z130137" s="191"/>
      <c r="AA130137" s="191"/>
    </row>
    <row r="130138" spans="26:27">
      <c r="Z130138" s="191"/>
      <c r="AA130138" s="191"/>
    </row>
    <row r="130139" spans="26:27">
      <c r="Z130139" s="191"/>
      <c r="AA130139" s="191"/>
    </row>
    <row r="130140" spans="26:27">
      <c r="Z130140" s="191"/>
      <c r="AA130140" s="191"/>
    </row>
    <row r="130141" spans="26:27">
      <c r="Z130141" s="191"/>
      <c r="AA130141" s="191"/>
    </row>
    <row r="130142" spans="26:27">
      <c r="Z130142" s="191"/>
      <c r="AA130142" s="191"/>
    </row>
    <row r="130143" spans="26:27">
      <c r="Z130143" s="191"/>
      <c r="AA130143" s="191"/>
    </row>
    <row r="130144" spans="26:27">
      <c r="Z130144" s="191"/>
      <c r="AA130144" s="191"/>
    </row>
    <row r="130145" spans="26:27">
      <c r="Z130145" s="191"/>
      <c r="AA130145" s="191"/>
    </row>
    <row r="130146" spans="26:27">
      <c r="Z130146" s="191"/>
      <c r="AA130146" s="191"/>
    </row>
    <row r="130147" spans="26:27">
      <c r="Z130147" s="191"/>
      <c r="AA130147" s="191"/>
    </row>
    <row r="130148" spans="26:27">
      <c r="Z130148" s="191"/>
      <c r="AA130148" s="191"/>
    </row>
    <row r="130149" spans="26:27">
      <c r="Z130149" s="191"/>
      <c r="AA130149" s="191"/>
    </row>
    <row r="130150" spans="26:27">
      <c r="Z130150" s="191"/>
      <c r="AA130150" s="191"/>
    </row>
    <row r="130151" spans="26:27">
      <c r="Z130151" s="191"/>
      <c r="AA130151" s="191"/>
    </row>
    <row r="130152" spans="26:27">
      <c r="Z130152" s="191"/>
      <c r="AA130152" s="191"/>
    </row>
    <row r="130153" spans="26:27">
      <c r="Z130153" s="191"/>
      <c r="AA130153" s="191"/>
    </row>
    <row r="130154" spans="26:27">
      <c r="Z130154" s="191"/>
      <c r="AA130154" s="191"/>
    </row>
    <row r="130155" spans="26:27">
      <c r="Z130155" s="191"/>
      <c r="AA130155" s="191"/>
    </row>
    <row r="130156" spans="26:27">
      <c r="Z130156" s="191"/>
      <c r="AA130156" s="191"/>
    </row>
    <row r="130157" spans="26:27">
      <c r="Z130157" s="191"/>
      <c r="AA130157" s="191"/>
    </row>
    <row r="130158" spans="26:27">
      <c r="Z130158" s="191"/>
      <c r="AA130158" s="191"/>
    </row>
    <row r="130159" spans="26:27">
      <c r="Z130159" s="191"/>
      <c r="AA130159" s="191"/>
    </row>
    <row r="130160" spans="26:27">
      <c r="Z130160" s="191"/>
      <c r="AA130160" s="191"/>
    </row>
    <row r="130161" spans="26:27">
      <c r="Z130161" s="191"/>
      <c r="AA130161" s="191"/>
    </row>
    <row r="130162" spans="26:27">
      <c r="Z130162" s="191"/>
      <c r="AA130162" s="191"/>
    </row>
    <row r="130163" spans="26:27">
      <c r="Z130163" s="191"/>
      <c r="AA130163" s="191"/>
    </row>
    <row r="130164" spans="26:27">
      <c r="Z130164" s="191"/>
      <c r="AA130164" s="191"/>
    </row>
    <row r="130165" spans="26:27">
      <c r="Z130165" s="191"/>
      <c r="AA130165" s="191"/>
    </row>
    <row r="130166" spans="26:27">
      <c r="Z130166" s="191"/>
      <c r="AA130166" s="191"/>
    </row>
    <row r="130167" spans="26:27">
      <c r="Z130167" s="191"/>
      <c r="AA130167" s="191"/>
    </row>
    <row r="130168" spans="26:27">
      <c r="Z130168" s="191"/>
      <c r="AA130168" s="191"/>
    </row>
    <row r="130169" spans="26:27">
      <c r="Z130169" s="191"/>
      <c r="AA130169" s="191"/>
    </row>
    <row r="130170" spans="26:27">
      <c r="Z130170" s="191"/>
      <c r="AA130170" s="191"/>
    </row>
    <row r="130171" spans="26:27">
      <c r="Z130171" s="191"/>
      <c r="AA130171" s="191"/>
    </row>
    <row r="130172" spans="26:27">
      <c r="Z130172" s="191"/>
      <c r="AA130172" s="191"/>
    </row>
    <row r="130173" spans="26:27">
      <c r="Z130173" s="191"/>
      <c r="AA130173" s="191"/>
    </row>
    <row r="130174" spans="26:27">
      <c r="Z130174" s="191"/>
      <c r="AA130174" s="191"/>
    </row>
    <row r="130175" spans="26:27">
      <c r="Z130175" s="191"/>
      <c r="AA130175" s="191"/>
    </row>
    <row r="130176" spans="26:27">
      <c r="Z130176" s="191"/>
      <c r="AA130176" s="191"/>
    </row>
    <row r="130177" spans="26:27">
      <c r="Z130177" s="191"/>
      <c r="AA130177" s="191"/>
    </row>
    <row r="130178" spans="26:27">
      <c r="Z130178" s="191"/>
      <c r="AA130178" s="191"/>
    </row>
    <row r="130179" spans="26:27">
      <c r="Z130179" s="191"/>
      <c r="AA130179" s="191"/>
    </row>
    <row r="130180" spans="26:27">
      <c r="Z130180" s="191"/>
      <c r="AA130180" s="191"/>
    </row>
    <row r="130181" spans="26:27">
      <c r="Z130181" s="191"/>
      <c r="AA130181" s="191"/>
    </row>
    <row r="130182" spans="26:27">
      <c r="Z130182" s="191"/>
      <c r="AA130182" s="191"/>
    </row>
    <row r="130183" spans="26:27">
      <c r="Z130183" s="191"/>
      <c r="AA130183" s="191"/>
    </row>
    <row r="130184" spans="26:27">
      <c r="Z130184" s="191"/>
      <c r="AA130184" s="191"/>
    </row>
    <row r="130185" spans="26:27">
      <c r="Z130185" s="191"/>
      <c r="AA130185" s="191"/>
    </row>
    <row r="130186" spans="26:27">
      <c r="Z130186" s="191"/>
      <c r="AA130186" s="191"/>
    </row>
    <row r="130187" spans="26:27">
      <c r="Z130187" s="191"/>
      <c r="AA130187" s="191"/>
    </row>
    <row r="130188" spans="26:27">
      <c r="Z130188" s="191"/>
      <c r="AA130188" s="191"/>
    </row>
    <row r="130189" spans="26:27">
      <c r="Z130189" s="191"/>
      <c r="AA130189" s="191"/>
    </row>
    <row r="130190" spans="26:27">
      <c r="Z130190" s="191"/>
      <c r="AA130190" s="191"/>
    </row>
    <row r="130191" spans="26:27">
      <c r="Z130191" s="191"/>
      <c r="AA130191" s="191"/>
    </row>
    <row r="130192" spans="26:27">
      <c r="Z130192" s="191"/>
      <c r="AA130192" s="191"/>
    </row>
    <row r="130193" spans="26:27">
      <c r="Z130193" s="191"/>
      <c r="AA130193" s="191"/>
    </row>
    <row r="130194" spans="26:27">
      <c r="Z130194" s="191"/>
      <c r="AA130194" s="191"/>
    </row>
    <row r="130195" spans="26:27">
      <c r="Z130195" s="191"/>
      <c r="AA130195" s="191"/>
    </row>
    <row r="130196" spans="26:27">
      <c r="Z130196" s="191"/>
      <c r="AA130196" s="191"/>
    </row>
    <row r="130197" spans="26:27">
      <c r="Z130197" s="191"/>
      <c r="AA130197" s="191"/>
    </row>
    <row r="130198" spans="26:27">
      <c r="Z130198" s="191"/>
      <c r="AA130198" s="191"/>
    </row>
    <row r="130199" spans="26:27">
      <c r="Z130199" s="191"/>
      <c r="AA130199" s="191"/>
    </row>
    <row r="130200" spans="26:27">
      <c r="Z130200" s="191"/>
      <c r="AA130200" s="191"/>
    </row>
    <row r="130201" spans="26:27">
      <c r="Z130201" s="191"/>
      <c r="AA130201" s="191"/>
    </row>
    <row r="130202" spans="26:27">
      <c r="Z130202" s="191"/>
      <c r="AA130202" s="191"/>
    </row>
    <row r="130203" spans="26:27">
      <c r="Z130203" s="191"/>
      <c r="AA130203" s="191"/>
    </row>
    <row r="130204" spans="26:27">
      <c r="Z130204" s="191"/>
      <c r="AA130204" s="191"/>
    </row>
    <row r="130205" spans="26:27">
      <c r="Z130205" s="191"/>
      <c r="AA130205" s="191"/>
    </row>
    <row r="130206" spans="26:27">
      <c r="Z130206" s="191"/>
      <c r="AA130206" s="191"/>
    </row>
    <row r="130207" spans="26:27">
      <c r="Z130207" s="191"/>
      <c r="AA130207" s="191"/>
    </row>
    <row r="130208" spans="26:27">
      <c r="Z130208" s="191"/>
      <c r="AA130208" s="191"/>
    </row>
    <row r="130209" spans="26:27">
      <c r="Z130209" s="191"/>
      <c r="AA130209" s="191"/>
    </row>
    <row r="130210" spans="26:27">
      <c r="Z130210" s="191"/>
      <c r="AA130210" s="191"/>
    </row>
    <row r="130211" spans="26:27">
      <c r="Z130211" s="191"/>
      <c r="AA130211" s="191"/>
    </row>
    <row r="130212" spans="26:27">
      <c r="Z130212" s="191"/>
      <c r="AA130212" s="191"/>
    </row>
    <row r="130213" spans="26:27">
      <c r="Z130213" s="191"/>
      <c r="AA130213" s="191"/>
    </row>
    <row r="130214" spans="26:27">
      <c r="Z130214" s="191"/>
      <c r="AA130214" s="191"/>
    </row>
    <row r="130215" spans="26:27">
      <c r="Z130215" s="191"/>
      <c r="AA130215" s="191"/>
    </row>
    <row r="130216" spans="26:27">
      <c r="Z130216" s="191"/>
      <c r="AA130216" s="191"/>
    </row>
    <row r="130217" spans="26:27">
      <c r="Z130217" s="191"/>
      <c r="AA130217" s="191"/>
    </row>
    <row r="130218" spans="26:27">
      <c r="Z130218" s="191"/>
      <c r="AA130218" s="191"/>
    </row>
    <row r="130219" spans="26:27">
      <c r="Z130219" s="191"/>
      <c r="AA130219" s="191"/>
    </row>
    <row r="130220" spans="26:27">
      <c r="Z130220" s="191"/>
      <c r="AA130220" s="191"/>
    </row>
    <row r="130221" spans="26:27">
      <c r="Z130221" s="191"/>
      <c r="AA130221" s="191"/>
    </row>
    <row r="130222" spans="26:27">
      <c r="Z130222" s="191"/>
      <c r="AA130222" s="191"/>
    </row>
    <row r="130223" spans="26:27">
      <c r="Z130223" s="191"/>
      <c r="AA130223" s="191"/>
    </row>
    <row r="130224" spans="26:27">
      <c r="Z130224" s="191"/>
      <c r="AA130224" s="191"/>
    </row>
    <row r="130225" spans="26:27">
      <c r="Z130225" s="191"/>
      <c r="AA130225" s="191"/>
    </row>
    <row r="130226" spans="26:27">
      <c r="Z130226" s="191"/>
      <c r="AA130226" s="191"/>
    </row>
    <row r="130227" spans="26:27">
      <c r="Z130227" s="191"/>
      <c r="AA130227" s="191"/>
    </row>
    <row r="130228" spans="26:27">
      <c r="Z130228" s="191"/>
      <c r="AA130228" s="191"/>
    </row>
    <row r="130229" spans="26:27">
      <c r="Z130229" s="191"/>
      <c r="AA130229" s="191"/>
    </row>
    <row r="130230" spans="26:27">
      <c r="Z130230" s="191"/>
      <c r="AA130230" s="191"/>
    </row>
    <row r="130231" spans="26:27">
      <c r="Z130231" s="191"/>
      <c r="AA130231" s="191"/>
    </row>
    <row r="130232" spans="26:27">
      <c r="Z130232" s="191"/>
      <c r="AA130232" s="191"/>
    </row>
    <row r="130233" spans="26:27">
      <c r="Z130233" s="191"/>
      <c r="AA130233" s="191"/>
    </row>
    <row r="130234" spans="26:27">
      <c r="Z130234" s="191"/>
      <c r="AA130234" s="191"/>
    </row>
    <row r="130235" spans="26:27">
      <c r="Z130235" s="191"/>
      <c r="AA130235" s="191"/>
    </row>
    <row r="130236" spans="26:27">
      <c r="Z130236" s="191"/>
      <c r="AA130236" s="191"/>
    </row>
    <row r="130237" spans="26:27">
      <c r="Z130237" s="191"/>
      <c r="AA130237" s="191"/>
    </row>
    <row r="130238" spans="26:27">
      <c r="Z130238" s="191"/>
      <c r="AA130238" s="191"/>
    </row>
    <row r="130239" spans="26:27">
      <c r="Z130239" s="191"/>
      <c r="AA130239" s="191"/>
    </row>
    <row r="130240" spans="26:27">
      <c r="Z130240" s="191"/>
      <c r="AA130240" s="191"/>
    </row>
    <row r="130241" spans="26:27">
      <c r="Z130241" s="191"/>
      <c r="AA130241" s="191"/>
    </row>
    <row r="130242" spans="26:27">
      <c r="Z130242" s="191"/>
      <c r="AA130242" s="191"/>
    </row>
    <row r="130243" spans="26:27">
      <c r="Z130243" s="191"/>
      <c r="AA130243" s="191"/>
    </row>
    <row r="130244" spans="26:27">
      <c r="Z130244" s="191"/>
      <c r="AA130244" s="191"/>
    </row>
    <row r="130245" spans="26:27">
      <c r="Z130245" s="191"/>
      <c r="AA130245" s="191"/>
    </row>
    <row r="130246" spans="26:27">
      <c r="Z130246" s="191"/>
      <c r="AA130246" s="191"/>
    </row>
    <row r="130247" spans="26:27">
      <c r="Z130247" s="191"/>
      <c r="AA130247" s="191"/>
    </row>
    <row r="130248" spans="26:27">
      <c r="Z130248" s="191"/>
      <c r="AA130248" s="191"/>
    </row>
    <row r="130249" spans="26:27">
      <c r="Z130249" s="191"/>
      <c r="AA130249" s="191"/>
    </row>
    <row r="130250" spans="26:27">
      <c r="Z130250" s="191"/>
      <c r="AA130250" s="191"/>
    </row>
    <row r="130251" spans="26:27">
      <c r="Z130251" s="191"/>
      <c r="AA130251" s="191"/>
    </row>
    <row r="130252" spans="26:27">
      <c r="Z130252" s="191"/>
      <c r="AA130252" s="191"/>
    </row>
    <row r="130253" spans="26:27">
      <c r="Z130253" s="191"/>
      <c r="AA130253" s="191"/>
    </row>
    <row r="130254" spans="26:27">
      <c r="Z130254" s="191"/>
      <c r="AA130254" s="191"/>
    </row>
    <row r="130255" spans="26:27">
      <c r="Z130255" s="191"/>
      <c r="AA130255" s="191"/>
    </row>
    <row r="130256" spans="26:27">
      <c r="Z130256" s="191"/>
      <c r="AA130256" s="191"/>
    </row>
    <row r="130257" spans="26:27">
      <c r="Z130257" s="191"/>
      <c r="AA130257" s="191"/>
    </row>
    <row r="130258" spans="26:27">
      <c r="Z130258" s="191"/>
      <c r="AA130258" s="191"/>
    </row>
    <row r="130259" spans="26:27">
      <c r="Z130259" s="191"/>
      <c r="AA130259" s="191"/>
    </row>
    <row r="130260" spans="26:27">
      <c r="Z130260" s="191"/>
      <c r="AA130260" s="191"/>
    </row>
    <row r="130261" spans="26:27">
      <c r="Z130261" s="191"/>
      <c r="AA130261" s="191"/>
    </row>
    <row r="130262" spans="26:27">
      <c r="Z130262" s="191"/>
      <c r="AA130262" s="191"/>
    </row>
    <row r="130263" spans="26:27">
      <c r="Z130263" s="191"/>
      <c r="AA130263" s="191"/>
    </row>
    <row r="130264" spans="26:27">
      <c r="Z130264" s="191"/>
      <c r="AA130264" s="191"/>
    </row>
    <row r="130265" spans="26:27">
      <c r="Z130265" s="191"/>
      <c r="AA130265" s="191"/>
    </row>
    <row r="130266" spans="26:27">
      <c r="Z130266" s="191"/>
      <c r="AA130266" s="191"/>
    </row>
    <row r="130267" spans="26:27">
      <c r="Z130267" s="191"/>
      <c r="AA130267" s="191"/>
    </row>
    <row r="130268" spans="26:27">
      <c r="Z130268" s="191"/>
      <c r="AA130268" s="191"/>
    </row>
    <row r="130269" spans="26:27">
      <c r="Z130269" s="191"/>
      <c r="AA130269" s="191"/>
    </row>
    <row r="130270" spans="26:27">
      <c r="Z130270" s="191"/>
      <c r="AA130270" s="191"/>
    </row>
    <row r="130271" spans="26:27">
      <c r="Z130271" s="191"/>
      <c r="AA130271" s="191"/>
    </row>
    <row r="130272" spans="26:27">
      <c r="Z130272" s="191"/>
      <c r="AA130272" s="191"/>
    </row>
    <row r="130273" spans="26:27">
      <c r="Z130273" s="191"/>
      <c r="AA130273" s="191"/>
    </row>
    <row r="130274" spans="26:27">
      <c r="Z130274" s="191"/>
      <c r="AA130274" s="191"/>
    </row>
    <row r="130275" spans="26:27">
      <c r="Z130275" s="191"/>
      <c r="AA130275" s="191"/>
    </row>
    <row r="130276" spans="26:27">
      <c r="Z130276" s="191"/>
      <c r="AA130276" s="191"/>
    </row>
    <row r="130277" spans="26:27">
      <c r="Z130277" s="191"/>
      <c r="AA130277" s="191"/>
    </row>
    <row r="130278" spans="26:27">
      <c r="Z130278" s="191"/>
      <c r="AA130278" s="191"/>
    </row>
    <row r="130279" spans="26:27">
      <c r="Z130279" s="191"/>
      <c r="AA130279" s="191"/>
    </row>
    <row r="130280" spans="26:27">
      <c r="Z130280" s="191"/>
      <c r="AA130280" s="191"/>
    </row>
    <row r="130281" spans="26:27">
      <c r="Z130281" s="191"/>
      <c r="AA130281" s="191"/>
    </row>
    <row r="130282" spans="26:27">
      <c r="Z130282" s="191"/>
      <c r="AA130282" s="191"/>
    </row>
    <row r="130283" spans="26:27">
      <c r="Z130283" s="191"/>
      <c r="AA130283" s="191"/>
    </row>
    <row r="130284" spans="26:27">
      <c r="Z130284" s="191"/>
      <c r="AA130284" s="191"/>
    </row>
    <row r="130285" spans="26:27">
      <c r="Z130285" s="191"/>
      <c r="AA130285" s="191"/>
    </row>
    <row r="130286" spans="26:27">
      <c r="Z130286" s="191"/>
      <c r="AA130286" s="191"/>
    </row>
    <row r="130287" spans="26:27">
      <c r="Z130287" s="191"/>
      <c r="AA130287" s="191"/>
    </row>
    <row r="130288" spans="26:27">
      <c r="Z130288" s="191"/>
      <c r="AA130288" s="191"/>
    </row>
    <row r="130289" spans="26:27">
      <c r="Z130289" s="191"/>
      <c r="AA130289" s="191"/>
    </row>
    <row r="130290" spans="26:27">
      <c r="Z130290" s="191"/>
      <c r="AA130290" s="191"/>
    </row>
    <row r="130291" spans="26:27">
      <c r="Z130291" s="191"/>
      <c r="AA130291" s="191"/>
    </row>
    <row r="130292" spans="26:27">
      <c r="Z130292" s="191"/>
      <c r="AA130292" s="191"/>
    </row>
    <row r="130293" spans="26:27">
      <c r="Z130293" s="191"/>
      <c r="AA130293" s="191"/>
    </row>
    <row r="130294" spans="26:27">
      <c r="Z130294" s="191"/>
      <c r="AA130294" s="191"/>
    </row>
    <row r="130295" spans="26:27">
      <c r="Z130295" s="191"/>
      <c r="AA130295" s="191"/>
    </row>
    <row r="130296" spans="26:27">
      <c r="Z130296" s="191"/>
      <c r="AA130296" s="191"/>
    </row>
    <row r="130297" spans="26:27">
      <c r="Z130297" s="191"/>
      <c r="AA130297" s="191"/>
    </row>
    <row r="130298" spans="26:27">
      <c r="Z130298" s="191"/>
      <c r="AA130298" s="191"/>
    </row>
    <row r="130299" spans="26:27">
      <c r="Z130299" s="191"/>
      <c r="AA130299" s="191"/>
    </row>
    <row r="130300" spans="26:27">
      <c r="Z130300" s="191"/>
      <c r="AA130300" s="191"/>
    </row>
    <row r="130301" spans="26:27">
      <c r="Z130301" s="191"/>
      <c r="AA130301" s="191"/>
    </row>
    <row r="130302" spans="26:27">
      <c r="Z130302" s="191"/>
      <c r="AA130302" s="191"/>
    </row>
    <row r="130303" spans="26:27">
      <c r="Z130303" s="191"/>
      <c r="AA130303" s="191"/>
    </row>
    <row r="130304" spans="26:27">
      <c r="Z130304" s="191"/>
      <c r="AA130304" s="191"/>
    </row>
    <row r="130305" spans="26:27">
      <c r="Z130305" s="191"/>
      <c r="AA130305" s="191"/>
    </row>
    <row r="130306" spans="26:27">
      <c r="Z130306" s="191"/>
      <c r="AA130306" s="191"/>
    </row>
    <row r="130307" spans="26:27">
      <c r="Z130307" s="191"/>
      <c r="AA130307" s="191"/>
    </row>
    <row r="130308" spans="26:27">
      <c r="Z130308" s="191"/>
      <c r="AA130308" s="191"/>
    </row>
    <row r="130309" spans="26:27">
      <c r="Z130309" s="191"/>
      <c r="AA130309" s="191"/>
    </row>
    <row r="130310" spans="26:27">
      <c r="Z130310" s="191"/>
      <c r="AA130310" s="191"/>
    </row>
    <row r="130311" spans="26:27">
      <c r="Z130311" s="191"/>
      <c r="AA130311" s="191"/>
    </row>
    <row r="130312" spans="26:27">
      <c r="Z130312" s="191"/>
      <c r="AA130312" s="191"/>
    </row>
    <row r="130313" spans="26:27">
      <c r="Z130313" s="191"/>
      <c r="AA130313" s="191"/>
    </row>
    <row r="130314" spans="26:27">
      <c r="Z130314" s="191"/>
      <c r="AA130314" s="191"/>
    </row>
    <row r="130315" spans="26:27">
      <c r="Z130315" s="191"/>
      <c r="AA130315" s="191"/>
    </row>
    <row r="130316" spans="26:27">
      <c r="Z130316" s="191"/>
      <c r="AA130316" s="191"/>
    </row>
    <row r="130317" spans="26:27">
      <c r="Z130317" s="191"/>
      <c r="AA130317" s="191"/>
    </row>
    <row r="130318" spans="26:27">
      <c r="Z130318" s="191"/>
      <c r="AA130318" s="191"/>
    </row>
    <row r="130319" spans="26:27">
      <c r="Z130319" s="191"/>
      <c r="AA130319" s="191"/>
    </row>
    <row r="130320" spans="26:27">
      <c r="Z130320" s="191"/>
      <c r="AA130320" s="191"/>
    </row>
    <row r="130321" spans="26:27">
      <c r="Z130321" s="191"/>
      <c r="AA130321" s="191"/>
    </row>
    <row r="130322" spans="26:27">
      <c r="Z130322" s="191"/>
      <c r="AA130322" s="191"/>
    </row>
    <row r="130323" spans="26:27">
      <c r="Z130323" s="191"/>
      <c r="AA130323" s="191"/>
    </row>
    <row r="130324" spans="26:27">
      <c r="Z130324" s="191"/>
      <c r="AA130324" s="191"/>
    </row>
    <row r="130325" spans="26:27">
      <c r="Z130325" s="191"/>
      <c r="AA130325" s="191"/>
    </row>
    <row r="130326" spans="26:27">
      <c r="Z130326" s="191"/>
      <c r="AA130326" s="191"/>
    </row>
    <row r="130327" spans="26:27">
      <c r="Z130327" s="191"/>
      <c r="AA130327" s="191"/>
    </row>
    <row r="130328" spans="26:27">
      <c r="Z130328" s="191"/>
      <c r="AA130328" s="191"/>
    </row>
    <row r="130329" spans="26:27">
      <c r="Z130329" s="191"/>
      <c r="AA130329" s="191"/>
    </row>
    <row r="130330" spans="26:27">
      <c r="Z130330" s="191"/>
      <c r="AA130330" s="191"/>
    </row>
    <row r="130331" spans="26:27">
      <c r="Z130331" s="191"/>
      <c r="AA130331" s="191"/>
    </row>
    <row r="130332" spans="26:27">
      <c r="Z130332" s="191"/>
      <c r="AA130332" s="191"/>
    </row>
    <row r="130333" spans="26:27">
      <c r="Z130333" s="191"/>
      <c r="AA130333" s="191"/>
    </row>
    <row r="130334" spans="26:27">
      <c r="Z130334" s="191"/>
      <c r="AA130334" s="191"/>
    </row>
    <row r="130335" spans="26:27">
      <c r="Z130335" s="191"/>
      <c r="AA130335" s="191"/>
    </row>
    <row r="130336" spans="26:27">
      <c r="Z130336" s="191"/>
      <c r="AA130336" s="191"/>
    </row>
    <row r="130337" spans="26:27">
      <c r="Z130337" s="191"/>
      <c r="AA130337" s="191"/>
    </row>
    <row r="130338" spans="26:27">
      <c r="Z130338" s="191"/>
      <c r="AA130338" s="191"/>
    </row>
    <row r="130339" spans="26:27">
      <c r="Z130339" s="191"/>
      <c r="AA130339" s="191"/>
    </row>
    <row r="130340" spans="26:27">
      <c r="Z130340" s="191"/>
      <c r="AA130340" s="191"/>
    </row>
    <row r="130341" spans="26:27">
      <c r="Z130341" s="191"/>
      <c r="AA130341" s="191"/>
    </row>
    <row r="130342" spans="26:27">
      <c r="Z130342" s="191"/>
      <c r="AA130342" s="191"/>
    </row>
    <row r="130343" spans="26:27">
      <c r="Z130343" s="191"/>
      <c r="AA130343" s="191"/>
    </row>
    <row r="130344" spans="26:27">
      <c r="Z130344" s="191"/>
      <c r="AA130344" s="191"/>
    </row>
    <row r="130345" spans="26:27">
      <c r="Z130345" s="191"/>
      <c r="AA130345" s="191"/>
    </row>
    <row r="130346" spans="26:27">
      <c r="Z130346" s="191"/>
      <c r="AA130346" s="191"/>
    </row>
    <row r="130347" spans="26:27">
      <c r="Z130347" s="191"/>
      <c r="AA130347" s="191"/>
    </row>
    <row r="130348" spans="26:27">
      <c r="Z130348" s="191"/>
      <c r="AA130348" s="191"/>
    </row>
    <row r="130349" spans="26:27">
      <c r="Z130349" s="191"/>
      <c r="AA130349" s="191"/>
    </row>
    <row r="130350" spans="26:27">
      <c r="Z130350" s="191"/>
      <c r="AA130350" s="191"/>
    </row>
    <row r="130351" spans="26:27">
      <c r="Z130351" s="191"/>
      <c r="AA130351" s="191"/>
    </row>
    <row r="130352" spans="26:27">
      <c r="Z130352" s="191"/>
      <c r="AA130352" s="191"/>
    </row>
    <row r="130353" spans="26:27">
      <c r="Z130353" s="191"/>
      <c r="AA130353" s="191"/>
    </row>
    <row r="130354" spans="26:27">
      <c r="Z130354" s="191"/>
      <c r="AA130354" s="191"/>
    </row>
    <row r="130355" spans="26:27">
      <c r="Z130355" s="191"/>
      <c r="AA130355" s="191"/>
    </row>
    <row r="130356" spans="26:27">
      <c r="Z130356" s="191"/>
      <c r="AA130356" s="191"/>
    </row>
    <row r="130357" spans="26:27">
      <c r="Z130357" s="191"/>
      <c r="AA130357" s="191"/>
    </row>
    <row r="130358" spans="26:27">
      <c r="Z130358" s="191"/>
      <c r="AA130358" s="191"/>
    </row>
    <row r="130359" spans="26:27">
      <c r="Z130359" s="191"/>
      <c r="AA130359" s="191"/>
    </row>
    <row r="130360" spans="26:27">
      <c r="Z130360" s="191"/>
      <c r="AA130360" s="191"/>
    </row>
    <row r="130361" spans="26:27">
      <c r="Z130361" s="191"/>
      <c r="AA130361" s="191"/>
    </row>
    <row r="130362" spans="26:27">
      <c r="Z130362" s="191"/>
      <c r="AA130362" s="191"/>
    </row>
    <row r="130363" spans="26:27">
      <c r="Z130363" s="191"/>
      <c r="AA130363" s="191"/>
    </row>
    <row r="130364" spans="26:27">
      <c r="Z130364" s="191"/>
      <c r="AA130364" s="191"/>
    </row>
    <row r="130365" spans="26:27">
      <c r="Z130365" s="191"/>
      <c r="AA130365" s="191"/>
    </row>
    <row r="130366" spans="26:27">
      <c r="Z130366" s="191"/>
      <c r="AA130366" s="191"/>
    </row>
    <row r="130367" spans="26:27">
      <c r="Z130367" s="191"/>
      <c r="AA130367" s="191"/>
    </row>
    <row r="130368" spans="26:27">
      <c r="Z130368" s="191"/>
      <c r="AA130368" s="191"/>
    </row>
    <row r="130369" spans="26:27">
      <c r="Z130369" s="191"/>
      <c r="AA130369" s="191"/>
    </row>
    <row r="130370" spans="26:27">
      <c r="Z130370" s="191"/>
      <c r="AA130370" s="191"/>
    </row>
    <row r="130371" spans="26:27">
      <c r="Z130371" s="191"/>
      <c r="AA130371" s="191"/>
    </row>
    <row r="130372" spans="26:27">
      <c r="Z130372" s="191"/>
      <c r="AA130372" s="191"/>
    </row>
    <row r="130373" spans="26:27">
      <c r="Z130373" s="191"/>
      <c r="AA130373" s="191"/>
    </row>
    <row r="130374" spans="26:27">
      <c r="Z130374" s="191"/>
      <c r="AA130374" s="191"/>
    </row>
    <row r="130375" spans="26:27">
      <c r="Z130375" s="191"/>
      <c r="AA130375" s="191"/>
    </row>
    <row r="130376" spans="26:27">
      <c r="Z130376" s="191"/>
      <c r="AA130376" s="191"/>
    </row>
    <row r="130377" spans="26:27">
      <c r="Z130377" s="191"/>
      <c r="AA130377" s="191"/>
    </row>
    <row r="130378" spans="26:27">
      <c r="Z130378" s="191"/>
      <c r="AA130378" s="191"/>
    </row>
    <row r="130379" spans="26:27">
      <c r="Z130379" s="191"/>
      <c r="AA130379" s="191"/>
    </row>
    <row r="130380" spans="26:27">
      <c r="Z130380" s="191"/>
      <c r="AA130380" s="191"/>
    </row>
    <row r="130381" spans="26:27">
      <c r="Z130381" s="191"/>
      <c r="AA130381" s="191"/>
    </row>
    <row r="130382" spans="26:27">
      <c r="Z130382" s="191"/>
      <c r="AA130382" s="191"/>
    </row>
    <row r="130383" spans="26:27">
      <c r="Z130383" s="191"/>
      <c r="AA130383" s="191"/>
    </row>
    <row r="130384" spans="26:27">
      <c r="Z130384" s="191"/>
      <c r="AA130384" s="191"/>
    </row>
    <row r="130385" spans="26:27">
      <c r="Z130385" s="191"/>
      <c r="AA130385" s="191"/>
    </row>
    <row r="130386" spans="26:27">
      <c r="Z130386" s="191"/>
      <c r="AA130386" s="191"/>
    </row>
    <row r="130387" spans="26:27">
      <c r="Z130387" s="191"/>
      <c r="AA130387" s="191"/>
    </row>
    <row r="130388" spans="26:27">
      <c r="Z130388" s="191"/>
      <c r="AA130388" s="191"/>
    </row>
    <row r="130389" spans="26:27">
      <c r="Z130389" s="191"/>
      <c r="AA130389" s="191"/>
    </row>
    <row r="130390" spans="26:27">
      <c r="Z130390" s="191"/>
      <c r="AA130390" s="191"/>
    </row>
    <row r="130391" spans="26:27">
      <c r="Z130391" s="191"/>
      <c r="AA130391" s="191"/>
    </row>
    <row r="130392" spans="26:27">
      <c r="Z130392" s="191"/>
      <c r="AA130392" s="191"/>
    </row>
    <row r="130393" spans="26:27">
      <c r="Z130393" s="191"/>
      <c r="AA130393" s="191"/>
    </row>
    <row r="130394" spans="26:27">
      <c r="Z130394" s="191"/>
      <c r="AA130394" s="191"/>
    </row>
    <row r="130395" spans="26:27">
      <c r="Z130395" s="191"/>
      <c r="AA130395" s="191"/>
    </row>
    <row r="130396" spans="26:27">
      <c r="Z130396" s="191"/>
      <c r="AA130396" s="191"/>
    </row>
    <row r="130397" spans="26:27">
      <c r="Z130397" s="191"/>
      <c r="AA130397" s="191"/>
    </row>
    <row r="130398" spans="26:27">
      <c r="Z130398" s="191"/>
      <c r="AA130398" s="191"/>
    </row>
    <row r="130399" spans="26:27">
      <c r="Z130399" s="191"/>
      <c r="AA130399" s="191"/>
    </row>
    <row r="130400" spans="26:27">
      <c r="Z130400" s="191"/>
      <c r="AA130400" s="191"/>
    </row>
    <row r="130401" spans="26:27">
      <c r="Z130401" s="191"/>
      <c r="AA130401" s="191"/>
    </row>
    <row r="130402" spans="26:27">
      <c r="Z130402" s="191"/>
      <c r="AA130402" s="191"/>
    </row>
    <row r="130403" spans="26:27">
      <c r="Z130403" s="191"/>
      <c r="AA130403" s="191"/>
    </row>
    <row r="130404" spans="26:27">
      <c r="Z130404" s="191"/>
      <c r="AA130404" s="191"/>
    </row>
    <row r="130405" spans="26:27">
      <c r="Z130405" s="191"/>
      <c r="AA130405" s="191"/>
    </row>
    <row r="130406" spans="26:27">
      <c r="Z130406" s="191"/>
      <c r="AA130406" s="191"/>
    </row>
    <row r="130407" spans="26:27">
      <c r="Z130407" s="191"/>
      <c r="AA130407" s="191"/>
    </row>
    <row r="130408" spans="26:27">
      <c r="Z130408" s="191"/>
      <c r="AA130408" s="191"/>
    </row>
    <row r="130409" spans="26:27">
      <c r="Z130409" s="191"/>
      <c r="AA130409" s="191"/>
    </row>
    <row r="130410" spans="26:27">
      <c r="Z130410" s="191"/>
      <c r="AA130410" s="191"/>
    </row>
    <row r="130411" spans="26:27">
      <c r="Z130411" s="191"/>
      <c r="AA130411" s="191"/>
    </row>
    <row r="130412" spans="26:27">
      <c r="Z130412" s="191"/>
      <c r="AA130412" s="191"/>
    </row>
    <row r="130413" spans="26:27">
      <c r="Z130413" s="191"/>
      <c r="AA130413" s="191"/>
    </row>
    <row r="130414" spans="26:27">
      <c r="Z130414" s="191"/>
      <c r="AA130414" s="191"/>
    </row>
    <row r="130415" spans="26:27">
      <c r="Z130415" s="191"/>
      <c r="AA130415" s="191"/>
    </row>
    <row r="130416" spans="26:27">
      <c r="Z130416" s="191"/>
      <c r="AA130416" s="191"/>
    </row>
    <row r="130417" spans="26:27">
      <c r="Z130417" s="191"/>
      <c r="AA130417" s="191"/>
    </row>
    <row r="130418" spans="26:27">
      <c r="Z130418" s="191"/>
      <c r="AA130418" s="191"/>
    </row>
    <row r="130419" spans="26:27">
      <c r="Z130419" s="191"/>
      <c r="AA130419" s="191"/>
    </row>
    <row r="130420" spans="26:27">
      <c r="Z130420" s="191"/>
      <c r="AA130420" s="191"/>
    </row>
    <row r="130421" spans="26:27">
      <c r="Z130421" s="191"/>
      <c r="AA130421" s="191"/>
    </row>
    <row r="130422" spans="26:27">
      <c r="Z130422" s="191"/>
      <c r="AA130422" s="191"/>
    </row>
    <row r="130423" spans="26:27">
      <c r="Z130423" s="191"/>
      <c r="AA130423" s="191"/>
    </row>
    <row r="130424" spans="26:27">
      <c r="Z130424" s="191"/>
      <c r="AA130424" s="191"/>
    </row>
    <row r="130425" spans="26:27">
      <c r="Z130425" s="191"/>
      <c r="AA130425" s="191"/>
    </row>
    <row r="130426" spans="26:27">
      <c r="Z130426" s="191"/>
      <c r="AA130426" s="191"/>
    </row>
    <row r="130427" spans="26:27">
      <c r="Z130427" s="191"/>
      <c r="AA130427" s="191"/>
    </row>
    <row r="130428" spans="26:27">
      <c r="Z130428" s="191"/>
      <c r="AA130428" s="191"/>
    </row>
    <row r="130429" spans="26:27">
      <c r="Z130429" s="191"/>
      <c r="AA130429" s="191"/>
    </row>
    <row r="130430" spans="26:27">
      <c r="Z130430" s="191"/>
      <c r="AA130430" s="191"/>
    </row>
    <row r="130431" spans="26:27">
      <c r="Z130431" s="191"/>
      <c r="AA130431" s="191"/>
    </row>
    <row r="130432" spans="26:27">
      <c r="Z130432" s="191"/>
      <c r="AA130432" s="191"/>
    </row>
    <row r="130433" spans="26:27">
      <c r="Z130433" s="191"/>
      <c r="AA130433" s="191"/>
    </row>
    <row r="130434" spans="26:27">
      <c r="Z130434" s="191"/>
      <c r="AA130434" s="191"/>
    </row>
    <row r="130435" spans="26:27">
      <c r="Z130435" s="191"/>
      <c r="AA130435" s="191"/>
    </row>
    <row r="130436" spans="26:27">
      <c r="Z130436" s="191"/>
      <c r="AA130436" s="191"/>
    </row>
    <row r="130437" spans="26:27">
      <c r="Z130437" s="191"/>
      <c r="AA130437" s="191"/>
    </row>
    <row r="130438" spans="26:27">
      <c r="Z130438" s="191"/>
      <c r="AA130438" s="191"/>
    </row>
    <row r="130439" spans="26:27">
      <c r="Z130439" s="191"/>
      <c r="AA130439" s="191"/>
    </row>
    <row r="130440" spans="26:27">
      <c r="Z130440" s="191"/>
      <c r="AA130440" s="191"/>
    </row>
    <row r="130441" spans="26:27">
      <c r="Z130441" s="191"/>
      <c r="AA130441" s="191"/>
    </row>
    <row r="130442" spans="26:27">
      <c r="Z130442" s="191"/>
      <c r="AA130442" s="191"/>
    </row>
    <row r="130443" spans="26:27">
      <c r="Z130443" s="191"/>
      <c r="AA130443" s="191"/>
    </row>
    <row r="130444" spans="26:27">
      <c r="Z130444" s="191"/>
      <c r="AA130444" s="191"/>
    </row>
    <row r="130445" spans="26:27">
      <c r="Z130445" s="191"/>
      <c r="AA130445" s="191"/>
    </row>
    <row r="130446" spans="26:27">
      <c r="Z130446" s="191"/>
      <c r="AA130446" s="191"/>
    </row>
    <row r="130447" spans="26:27">
      <c r="Z130447" s="191"/>
      <c r="AA130447" s="191"/>
    </row>
    <row r="130448" spans="26:27">
      <c r="Z130448" s="191"/>
      <c r="AA130448" s="191"/>
    </row>
    <row r="130449" spans="26:27">
      <c r="Z130449" s="191"/>
      <c r="AA130449" s="191"/>
    </row>
    <row r="130450" spans="26:27">
      <c r="Z130450" s="191"/>
      <c r="AA130450" s="191"/>
    </row>
    <row r="130451" spans="26:27">
      <c r="Z130451" s="191"/>
      <c r="AA130451" s="191"/>
    </row>
    <row r="130452" spans="26:27">
      <c r="Z130452" s="191"/>
      <c r="AA130452" s="191"/>
    </row>
    <row r="130453" spans="26:27">
      <c r="Z130453" s="191"/>
      <c r="AA130453" s="191"/>
    </row>
    <row r="130454" spans="26:27">
      <c r="Z130454" s="191"/>
      <c r="AA130454" s="191"/>
    </row>
    <row r="130455" spans="26:27">
      <c r="Z130455" s="191"/>
      <c r="AA130455" s="191"/>
    </row>
    <row r="130456" spans="26:27">
      <c r="Z130456" s="191"/>
      <c r="AA130456" s="191"/>
    </row>
    <row r="130457" spans="26:27">
      <c r="Z130457" s="191"/>
      <c r="AA130457" s="191"/>
    </row>
    <row r="130458" spans="26:27">
      <c r="Z130458" s="191"/>
      <c r="AA130458" s="191"/>
    </row>
    <row r="130459" spans="26:27">
      <c r="Z130459" s="191"/>
      <c r="AA130459" s="191"/>
    </row>
    <row r="130460" spans="26:27">
      <c r="Z130460" s="191"/>
      <c r="AA130460" s="191"/>
    </row>
    <row r="130461" spans="26:27">
      <c r="Z130461" s="191"/>
      <c r="AA130461" s="191"/>
    </row>
    <row r="130462" spans="26:27">
      <c r="Z130462" s="191"/>
      <c r="AA130462" s="191"/>
    </row>
    <row r="130463" spans="26:27">
      <c r="Z130463" s="191"/>
      <c r="AA130463" s="191"/>
    </row>
    <row r="130464" spans="26:27">
      <c r="Z130464" s="191"/>
      <c r="AA130464" s="191"/>
    </row>
    <row r="130465" spans="26:27">
      <c r="Z130465" s="191"/>
      <c r="AA130465" s="191"/>
    </row>
    <row r="130466" spans="26:27">
      <c r="Z130466" s="191"/>
      <c r="AA130466" s="191"/>
    </row>
    <row r="130467" spans="26:27">
      <c r="Z130467" s="191"/>
      <c r="AA130467" s="191"/>
    </row>
    <row r="130468" spans="26:27">
      <c r="Z130468" s="191"/>
      <c r="AA130468" s="191"/>
    </row>
    <row r="130469" spans="26:27">
      <c r="Z130469" s="191"/>
      <c r="AA130469" s="191"/>
    </row>
    <row r="130470" spans="26:27">
      <c r="Z130470" s="191"/>
      <c r="AA130470" s="191"/>
    </row>
    <row r="130471" spans="26:27">
      <c r="Z130471" s="191"/>
      <c r="AA130471" s="191"/>
    </row>
    <row r="130472" spans="26:27">
      <c r="Z130472" s="191"/>
      <c r="AA130472" s="191"/>
    </row>
    <row r="130473" spans="26:27">
      <c r="Z130473" s="191"/>
      <c r="AA130473" s="191"/>
    </row>
    <row r="130474" spans="26:27">
      <c r="Z130474" s="191"/>
      <c r="AA130474" s="191"/>
    </row>
    <row r="130475" spans="26:27">
      <c r="Z130475" s="191"/>
      <c r="AA130475" s="191"/>
    </row>
    <row r="130476" spans="26:27">
      <c r="Z130476" s="191"/>
      <c r="AA130476" s="191"/>
    </row>
    <row r="130477" spans="26:27">
      <c r="Z130477" s="191"/>
      <c r="AA130477" s="191"/>
    </row>
    <row r="130478" spans="26:27">
      <c r="Z130478" s="191"/>
      <c r="AA130478" s="191"/>
    </row>
    <row r="130479" spans="26:27">
      <c r="Z130479" s="191"/>
      <c r="AA130479" s="191"/>
    </row>
    <row r="130480" spans="26:27">
      <c r="Z130480" s="191"/>
      <c r="AA130480" s="191"/>
    </row>
    <row r="130481" spans="26:27">
      <c r="Z130481" s="191"/>
      <c r="AA130481" s="191"/>
    </row>
    <row r="130482" spans="26:27">
      <c r="Z130482" s="191"/>
      <c r="AA130482" s="191"/>
    </row>
    <row r="130483" spans="26:27">
      <c r="Z130483" s="191"/>
      <c r="AA130483" s="191"/>
    </row>
    <row r="130484" spans="26:27">
      <c r="Z130484" s="191"/>
      <c r="AA130484" s="191"/>
    </row>
    <row r="130485" spans="26:27">
      <c r="Z130485" s="191"/>
      <c r="AA130485" s="191"/>
    </row>
    <row r="130486" spans="26:27">
      <c r="Z130486" s="191"/>
      <c r="AA130486" s="191"/>
    </row>
    <row r="130487" spans="26:27">
      <c r="Z130487" s="191"/>
      <c r="AA130487" s="191"/>
    </row>
    <row r="130488" spans="26:27">
      <c r="Z130488" s="191"/>
      <c r="AA130488" s="191"/>
    </row>
    <row r="130489" spans="26:27">
      <c r="Z130489" s="191"/>
      <c r="AA130489" s="191"/>
    </row>
    <row r="130490" spans="26:27">
      <c r="Z130490" s="191"/>
      <c r="AA130490" s="191"/>
    </row>
    <row r="130491" spans="26:27">
      <c r="Z130491" s="191"/>
      <c r="AA130491" s="191"/>
    </row>
    <row r="130492" spans="26:27">
      <c r="Z130492" s="191"/>
      <c r="AA130492" s="191"/>
    </row>
    <row r="130493" spans="26:27">
      <c r="Z130493" s="191"/>
      <c r="AA130493" s="191"/>
    </row>
    <row r="130494" spans="26:27">
      <c r="Z130494" s="191"/>
      <c r="AA130494" s="191"/>
    </row>
    <row r="130495" spans="26:27">
      <c r="Z130495" s="191"/>
      <c r="AA130495" s="191"/>
    </row>
    <row r="130496" spans="26:27">
      <c r="Z130496" s="191"/>
      <c r="AA130496" s="191"/>
    </row>
    <row r="130497" spans="26:27">
      <c r="Z130497" s="191"/>
      <c r="AA130497" s="191"/>
    </row>
    <row r="130498" spans="26:27">
      <c r="Z130498" s="191"/>
      <c r="AA130498" s="191"/>
    </row>
    <row r="130499" spans="26:27">
      <c r="Z130499" s="191"/>
      <c r="AA130499" s="191"/>
    </row>
    <row r="130500" spans="26:27">
      <c r="Z130500" s="191"/>
      <c r="AA130500" s="191"/>
    </row>
    <row r="130501" spans="26:27">
      <c r="Z130501" s="191"/>
      <c r="AA130501" s="191"/>
    </row>
    <row r="130502" spans="26:27">
      <c r="Z130502" s="191"/>
      <c r="AA130502" s="191"/>
    </row>
    <row r="130503" spans="26:27">
      <c r="Z130503" s="191"/>
      <c r="AA130503" s="191"/>
    </row>
    <row r="130504" spans="26:27">
      <c r="Z130504" s="191"/>
      <c r="AA130504" s="191"/>
    </row>
    <row r="130505" spans="26:27">
      <c r="Z130505" s="191"/>
      <c r="AA130505" s="191"/>
    </row>
    <row r="130506" spans="26:27">
      <c r="Z130506" s="191"/>
      <c r="AA130506" s="191"/>
    </row>
    <row r="130507" spans="26:27">
      <c r="Z130507" s="191"/>
      <c r="AA130507" s="191"/>
    </row>
    <row r="130508" spans="26:27">
      <c r="Z130508" s="191"/>
      <c r="AA130508" s="191"/>
    </row>
    <row r="130509" spans="26:27">
      <c r="Z130509" s="191"/>
      <c r="AA130509" s="191"/>
    </row>
    <row r="130510" spans="26:27">
      <c r="Z130510" s="191"/>
      <c r="AA130510" s="191"/>
    </row>
    <row r="130511" spans="26:27">
      <c r="Z130511" s="191"/>
      <c r="AA130511" s="191"/>
    </row>
    <row r="130512" spans="26:27">
      <c r="Z130512" s="191"/>
      <c r="AA130512" s="191"/>
    </row>
    <row r="130513" spans="26:27">
      <c r="Z130513" s="191"/>
      <c r="AA130513" s="191"/>
    </row>
    <row r="130514" spans="26:27">
      <c r="Z130514" s="191"/>
      <c r="AA130514" s="191"/>
    </row>
    <row r="130515" spans="26:27">
      <c r="Z130515" s="191"/>
      <c r="AA130515" s="191"/>
    </row>
    <row r="130516" spans="26:27">
      <c r="Z130516" s="191"/>
      <c r="AA130516" s="191"/>
    </row>
    <row r="130517" spans="26:27">
      <c r="Z130517" s="191"/>
      <c r="AA130517" s="191"/>
    </row>
    <row r="130518" spans="26:27">
      <c r="Z130518" s="191"/>
      <c r="AA130518" s="191"/>
    </row>
    <row r="130519" spans="26:27">
      <c r="Z130519" s="191"/>
      <c r="AA130519" s="191"/>
    </row>
    <row r="130520" spans="26:27">
      <c r="Z130520" s="191"/>
      <c r="AA130520" s="191"/>
    </row>
    <row r="130521" spans="26:27">
      <c r="Z130521" s="191"/>
      <c r="AA130521" s="191"/>
    </row>
    <row r="130522" spans="26:27">
      <c r="Z130522" s="191"/>
      <c r="AA130522" s="191"/>
    </row>
    <row r="130523" spans="26:27">
      <c r="Z130523" s="191"/>
      <c r="AA130523" s="191"/>
    </row>
    <row r="130524" spans="26:27">
      <c r="Z130524" s="191"/>
      <c r="AA130524" s="191"/>
    </row>
    <row r="130525" spans="26:27">
      <c r="Z130525" s="191"/>
      <c r="AA130525" s="191"/>
    </row>
    <row r="130526" spans="26:27">
      <c r="Z130526" s="191"/>
      <c r="AA130526" s="191"/>
    </row>
    <row r="130527" spans="26:27">
      <c r="Z130527" s="191"/>
      <c r="AA130527" s="191"/>
    </row>
    <row r="130528" spans="26:27">
      <c r="Z130528" s="191"/>
      <c r="AA130528" s="191"/>
    </row>
    <row r="130529" spans="26:27">
      <c r="Z130529" s="191"/>
      <c r="AA130529" s="191"/>
    </row>
    <row r="130530" spans="26:27">
      <c r="Z130530" s="191"/>
      <c r="AA130530" s="191"/>
    </row>
    <row r="130531" spans="26:27">
      <c r="Z130531" s="191"/>
      <c r="AA130531" s="191"/>
    </row>
    <row r="130532" spans="26:27">
      <c r="Z130532" s="191"/>
      <c r="AA130532" s="191"/>
    </row>
    <row r="130533" spans="26:27">
      <c r="Z130533" s="191"/>
      <c r="AA130533" s="191"/>
    </row>
    <row r="130534" spans="26:27">
      <c r="Z130534" s="191"/>
      <c r="AA130534" s="191"/>
    </row>
    <row r="130535" spans="26:27">
      <c r="Z130535" s="191"/>
      <c r="AA130535" s="191"/>
    </row>
    <row r="130536" spans="26:27">
      <c r="Z130536" s="191"/>
      <c r="AA130536" s="191"/>
    </row>
    <row r="130537" spans="26:27">
      <c r="Z130537" s="191"/>
      <c r="AA130537" s="191"/>
    </row>
    <row r="130538" spans="26:27">
      <c r="Z130538" s="191"/>
      <c r="AA130538" s="191"/>
    </row>
    <row r="130539" spans="26:27">
      <c r="Z130539" s="191"/>
      <c r="AA130539" s="191"/>
    </row>
    <row r="130540" spans="26:27">
      <c r="Z130540" s="191"/>
      <c r="AA130540" s="191"/>
    </row>
    <row r="130541" spans="26:27">
      <c r="Z130541" s="191"/>
      <c r="AA130541" s="191"/>
    </row>
    <row r="130542" spans="26:27">
      <c r="Z130542" s="191"/>
      <c r="AA130542" s="191"/>
    </row>
    <row r="130543" spans="26:27">
      <c r="Z130543" s="191"/>
      <c r="AA130543" s="191"/>
    </row>
    <row r="130544" spans="26:27">
      <c r="Z130544" s="191"/>
      <c r="AA130544" s="191"/>
    </row>
    <row r="130545" spans="26:27">
      <c r="Z130545" s="191"/>
      <c r="AA130545" s="191"/>
    </row>
    <row r="130546" spans="26:27">
      <c r="Z130546" s="191"/>
      <c r="AA130546" s="191"/>
    </row>
    <row r="130547" spans="26:27">
      <c r="Z130547" s="191"/>
      <c r="AA130547" s="191"/>
    </row>
    <row r="130548" spans="26:27">
      <c r="Z130548" s="191"/>
      <c r="AA130548" s="191"/>
    </row>
    <row r="130549" spans="26:27">
      <c r="Z130549" s="191"/>
      <c r="AA130549" s="191"/>
    </row>
    <row r="130550" spans="26:27">
      <c r="Z130550" s="191"/>
      <c r="AA130550" s="191"/>
    </row>
    <row r="130551" spans="26:27">
      <c r="Z130551" s="191"/>
      <c r="AA130551" s="191"/>
    </row>
    <row r="130552" spans="26:27">
      <c r="Z130552" s="191"/>
      <c r="AA130552" s="191"/>
    </row>
    <row r="130553" spans="26:27">
      <c r="Z130553" s="191"/>
      <c r="AA130553" s="191"/>
    </row>
    <row r="130554" spans="26:27">
      <c r="Z130554" s="191"/>
      <c r="AA130554" s="191"/>
    </row>
    <row r="130555" spans="26:27">
      <c r="Z130555" s="191"/>
      <c r="AA130555" s="191"/>
    </row>
    <row r="130556" spans="26:27">
      <c r="Z130556" s="191"/>
      <c r="AA130556" s="191"/>
    </row>
    <row r="130557" spans="26:27">
      <c r="Z130557" s="191"/>
      <c r="AA130557" s="191"/>
    </row>
    <row r="130558" spans="26:27">
      <c r="Z130558" s="191"/>
      <c r="AA130558" s="191"/>
    </row>
    <row r="130559" spans="26:27">
      <c r="Z130559" s="191"/>
      <c r="AA130559" s="191"/>
    </row>
    <row r="130560" spans="26:27">
      <c r="Z130560" s="191"/>
      <c r="AA130560" s="191"/>
    </row>
    <row r="130561" spans="26:27">
      <c r="Z130561" s="191"/>
      <c r="AA130561" s="191"/>
    </row>
    <row r="130562" spans="26:27">
      <c r="Z130562" s="191"/>
      <c r="AA130562" s="191"/>
    </row>
    <row r="130563" spans="26:27">
      <c r="Z130563" s="191"/>
      <c r="AA130563" s="191"/>
    </row>
    <row r="130564" spans="26:27">
      <c r="Z130564" s="191"/>
      <c r="AA130564" s="191"/>
    </row>
    <row r="130565" spans="26:27">
      <c r="Z130565" s="191"/>
      <c r="AA130565" s="191"/>
    </row>
    <row r="130566" spans="26:27">
      <c r="Z130566" s="191"/>
      <c r="AA130566" s="191"/>
    </row>
    <row r="130567" spans="26:27">
      <c r="Z130567" s="191"/>
      <c r="AA130567" s="191"/>
    </row>
    <row r="130568" spans="26:27">
      <c r="Z130568" s="191"/>
      <c r="AA130568" s="191"/>
    </row>
    <row r="130569" spans="26:27">
      <c r="Z130569" s="191"/>
      <c r="AA130569" s="191"/>
    </row>
    <row r="130570" spans="26:27">
      <c r="Z130570" s="191"/>
      <c r="AA130570" s="191"/>
    </row>
    <row r="130571" spans="26:27">
      <c r="Z130571" s="191"/>
      <c r="AA130571" s="191"/>
    </row>
    <row r="130572" spans="26:27">
      <c r="Z130572" s="191"/>
      <c r="AA130572" s="191"/>
    </row>
    <row r="130573" spans="26:27">
      <c r="Z130573" s="191"/>
      <c r="AA130573" s="191"/>
    </row>
    <row r="130574" spans="26:27">
      <c r="Z130574" s="191"/>
      <c r="AA130574" s="191"/>
    </row>
    <row r="130575" spans="26:27">
      <c r="Z130575" s="191"/>
      <c r="AA130575" s="191"/>
    </row>
    <row r="130576" spans="26:27">
      <c r="Z130576" s="191"/>
      <c r="AA130576" s="191"/>
    </row>
    <row r="130577" spans="26:27">
      <c r="Z130577" s="191"/>
      <c r="AA130577" s="191"/>
    </row>
    <row r="130578" spans="26:27">
      <c r="Z130578" s="191"/>
      <c r="AA130578" s="191"/>
    </row>
    <row r="130579" spans="26:27">
      <c r="Z130579" s="191"/>
      <c r="AA130579" s="191"/>
    </row>
    <row r="130580" spans="26:27">
      <c r="Z130580" s="191"/>
      <c r="AA130580" s="191"/>
    </row>
    <row r="130581" spans="26:27">
      <c r="Z130581" s="191"/>
      <c r="AA130581" s="191"/>
    </row>
    <row r="130582" spans="26:27">
      <c r="Z130582" s="191"/>
      <c r="AA130582" s="191"/>
    </row>
    <row r="130583" spans="26:27">
      <c r="Z130583" s="191"/>
      <c r="AA130583" s="191"/>
    </row>
    <row r="130584" spans="26:27">
      <c r="Z130584" s="191"/>
      <c r="AA130584" s="191"/>
    </row>
    <row r="130585" spans="26:27">
      <c r="Z130585" s="191"/>
      <c r="AA130585" s="191"/>
    </row>
    <row r="130586" spans="26:27">
      <c r="Z130586" s="191"/>
      <c r="AA130586" s="191"/>
    </row>
    <row r="130587" spans="26:27">
      <c r="Z130587" s="191"/>
      <c r="AA130587" s="191"/>
    </row>
    <row r="130588" spans="26:27">
      <c r="Z130588" s="191"/>
      <c r="AA130588" s="191"/>
    </row>
    <row r="130589" spans="26:27">
      <c r="Z130589" s="191"/>
      <c r="AA130589" s="191"/>
    </row>
    <row r="130590" spans="26:27">
      <c r="Z130590" s="191"/>
      <c r="AA130590" s="191"/>
    </row>
    <row r="130591" spans="26:27">
      <c r="Z130591" s="191"/>
      <c r="AA130591" s="191"/>
    </row>
    <row r="130592" spans="26:27">
      <c r="Z130592" s="191"/>
      <c r="AA130592" s="191"/>
    </row>
    <row r="130593" spans="26:27">
      <c r="Z130593" s="191"/>
      <c r="AA130593" s="191"/>
    </row>
    <row r="130594" spans="26:27">
      <c r="Z130594" s="191"/>
      <c r="AA130594" s="191"/>
    </row>
    <row r="130595" spans="26:27">
      <c r="Z130595" s="191"/>
      <c r="AA130595" s="191"/>
    </row>
    <row r="130596" spans="26:27">
      <c r="Z130596" s="191"/>
      <c r="AA130596" s="191"/>
    </row>
    <row r="130597" spans="26:27">
      <c r="Z130597" s="191"/>
      <c r="AA130597" s="191"/>
    </row>
    <row r="130598" spans="26:27">
      <c r="Z130598" s="191"/>
      <c r="AA130598" s="191"/>
    </row>
    <row r="130599" spans="26:27">
      <c r="Z130599" s="191"/>
      <c r="AA130599" s="191"/>
    </row>
    <row r="130600" spans="26:27">
      <c r="Z130600" s="191"/>
      <c r="AA130600" s="191"/>
    </row>
    <row r="130601" spans="26:27">
      <c r="Z130601" s="191"/>
      <c r="AA130601" s="191"/>
    </row>
    <row r="130602" spans="26:27">
      <c r="Z130602" s="191"/>
      <c r="AA130602" s="191"/>
    </row>
    <row r="130603" spans="26:27">
      <c r="Z130603" s="191"/>
      <c r="AA130603" s="191"/>
    </row>
    <row r="130604" spans="26:27">
      <c r="Z130604" s="191"/>
      <c r="AA130604" s="191"/>
    </row>
    <row r="130605" spans="26:27">
      <c r="Z130605" s="191"/>
      <c r="AA130605" s="191"/>
    </row>
    <row r="130606" spans="26:27">
      <c r="Z130606" s="191"/>
      <c r="AA130606" s="191"/>
    </row>
    <row r="130607" spans="26:27">
      <c r="Z130607" s="191"/>
      <c r="AA130607" s="191"/>
    </row>
    <row r="130608" spans="26:27">
      <c r="Z130608" s="191"/>
      <c r="AA130608" s="191"/>
    </row>
    <row r="130609" spans="26:27">
      <c r="Z130609" s="191"/>
      <c r="AA130609" s="191"/>
    </row>
    <row r="130610" spans="26:27">
      <c r="Z130610" s="191"/>
      <c r="AA130610" s="191"/>
    </row>
    <row r="130611" spans="26:27">
      <c r="Z130611" s="191"/>
      <c r="AA130611" s="191"/>
    </row>
    <row r="130612" spans="26:27">
      <c r="Z130612" s="191"/>
      <c r="AA130612" s="191"/>
    </row>
    <row r="130613" spans="26:27">
      <c r="Z130613" s="191"/>
      <c r="AA130613" s="191"/>
    </row>
    <row r="130614" spans="26:27">
      <c r="Z130614" s="191"/>
      <c r="AA130614" s="191"/>
    </row>
    <row r="130615" spans="26:27">
      <c r="Z130615" s="191"/>
      <c r="AA130615" s="191"/>
    </row>
    <row r="130616" spans="26:27">
      <c r="Z130616" s="191"/>
      <c r="AA130616" s="191"/>
    </row>
    <row r="130617" spans="26:27">
      <c r="Z130617" s="191"/>
      <c r="AA130617" s="191"/>
    </row>
    <row r="130618" spans="26:27">
      <c r="Z130618" s="191"/>
      <c r="AA130618" s="191"/>
    </row>
    <row r="130619" spans="26:27">
      <c r="Z130619" s="191"/>
      <c r="AA130619" s="191"/>
    </row>
    <row r="130620" spans="26:27">
      <c r="Z130620" s="191"/>
      <c r="AA130620" s="191"/>
    </row>
    <row r="130621" spans="26:27">
      <c r="Z130621" s="191"/>
      <c r="AA130621" s="191"/>
    </row>
    <row r="130622" spans="26:27">
      <c r="Z130622" s="191"/>
      <c r="AA130622" s="191"/>
    </row>
    <row r="130623" spans="26:27">
      <c r="Z130623" s="191"/>
      <c r="AA130623" s="191"/>
    </row>
    <row r="130624" spans="26:27">
      <c r="Z130624" s="191"/>
      <c r="AA130624" s="191"/>
    </row>
    <row r="130625" spans="26:27">
      <c r="Z130625" s="191"/>
      <c r="AA130625" s="191"/>
    </row>
    <row r="130626" spans="26:27">
      <c r="Z130626" s="191"/>
      <c r="AA130626" s="191"/>
    </row>
    <row r="130627" spans="26:27">
      <c r="Z130627" s="191"/>
      <c r="AA130627" s="191"/>
    </row>
    <row r="130628" spans="26:27">
      <c r="Z130628" s="191"/>
      <c r="AA130628" s="191"/>
    </row>
    <row r="130629" spans="26:27">
      <c r="Z130629" s="191"/>
      <c r="AA130629" s="191"/>
    </row>
    <row r="130630" spans="26:27">
      <c r="Z130630" s="191"/>
      <c r="AA130630" s="191"/>
    </row>
    <row r="130631" spans="26:27">
      <c r="Z130631" s="191"/>
      <c r="AA130631" s="191"/>
    </row>
    <row r="130632" spans="26:27">
      <c r="Z130632" s="191"/>
      <c r="AA130632" s="191"/>
    </row>
    <row r="130633" spans="26:27">
      <c r="Z130633" s="191"/>
      <c r="AA130633" s="191"/>
    </row>
    <row r="130634" spans="26:27">
      <c r="Z130634" s="191"/>
      <c r="AA130634" s="191"/>
    </row>
    <row r="130635" spans="26:27">
      <c r="Z130635" s="191"/>
      <c r="AA130635" s="191"/>
    </row>
    <row r="130636" spans="26:27">
      <c r="Z130636" s="191"/>
      <c r="AA130636" s="191"/>
    </row>
    <row r="130637" spans="26:27">
      <c r="Z130637" s="191"/>
      <c r="AA130637" s="191"/>
    </row>
    <row r="130638" spans="26:27">
      <c r="Z130638" s="191"/>
      <c r="AA130638" s="191"/>
    </row>
    <row r="130639" spans="26:27">
      <c r="Z130639" s="191"/>
      <c r="AA130639" s="191"/>
    </row>
    <row r="130640" spans="26:27">
      <c r="Z130640" s="191"/>
      <c r="AA130640" s="191"/>
    </row>
    <row r="130641" spans="26:27">
      <c r="Z130641" s="191"/>
      <c r="AA130641" s="191"/>
    </row>
    <row r="130642" spans="26:27">
      <c r="Z130642" s="191"/>
      <c r="AA130642" s="191"/>
    </row>
    <row r="130643" spans="26:27">
      <c r="Z130643" s="191"/>
      <c r="AA130643" s="191"/>
    </row>
    <row r="130644" spans="26:27">
      <c r="Z130644" s="191"/>
      <c r="AA130644" s="191"/>
    </row>
    <row r="130645" spans="26:27">
      <c r="Z130645" s="191"/>
      <c r="AA130645" s="191"/>
    </row>
    <row r="130646" spans="26:27">
      <c r="Z130646" s="191"/>
      <c r="AA130646" s="191"/>
    </row>
    <row r="130647" spans="26:27">
      <c r="Z130647" s="191"/>
      <c r="AA130647" s="191"/>
    </row>
    <row r="130648" spans="26:27">
      <c r="Z130648" s="191"/>
      <c r="AA130648" s="191"/>
    </row>
    <row r="130649" spans="26:27">
      <c r="Z130649" s="191"/>
      <c r="AA130649" s="191"/>
    </row>
    <row r="130650" spans="26:27">
      <c r="Z130650" s="191"/>
      <c r="AA130650" s="191"/>
    </row>
    <row r="130651" spans="26:27">
      <c r="Z130651" s="191"/>
      <c r="AA130651" s="191"/>
    </row>
    <row r="130652" spans="26:27">
      <c r="Z130652" s="191"/>
      <c r="AA130652" s="191"/>
    </row>
    <row r="130653" spans="26:27">
      <c r="Z130653" s="191"/>
      <c r="AA130653" s="191"/>
    </row>
    <row r="130654" spans="26:27">
      <c r="Z130654" s="191"/>
      <c r="AA130654" s="191"/>
    </row>
    <row r="130655" spans="26:27">
      <c r="Z130655" s="191"/>
      <c r="AA130655" s="191"/>
    </row>
    <row r="130656" spans="26:27">
      <c r="Z130656" s="191"/>
      <c r="AA130656" s="191"/>
    </row>
    <row r="130657" spans="26:27">
      <c r="Z130657" s="191"/>
      <c r="AA130657" s="191"/>
    </row>
    <row r="130658" spans="26:27">
      <c r="Z130658" s="191"/>
      <c r="AA130658" s="191"/>
    </row>
    <row r="130659" spans="26:27">
      <c r="Z130659" s="191"/>
      <c r="AA130659" s="191"/>
    </row>
    <row r="130660" spans="26:27">
      <c r="Z130660" s="191"/>
      <c r="AA130660" s="191"/>
    </row>
    <row r="130661" spans="26:27">
      <c r="Z130661" s="191"/>
      <c r="AA130661" s="191"/>
    </row>
    <row r="130662" spans="26:27">
      <c r="Z130662" s="191"/>
      <c r="AA130662" s="191"/>
    </row>
    <row r="130663" spans="26:27">
      <c r="Z130663" s="191"/>
      <c r="AA130663" s="191"/>
    </row>
    <row r="130664" spans="26:27">
      <c r="Z130664" s="191"/>
      <c r="AA130664" s="191"/>
    </row>
    <row r="130665" spans="26:27">
      <c r="Z130665" s="191"/>
      <c r="AA130665" s="191"/>
    </row>
    <row r="130666" spans="26:27">
      <c r="Z130666" s="191"/>
      <c r="AA130666" s="191"/>
    </row>
    <row r="130667" spans="26:27">
      <c r="Z130667" s="191"/>
      <c r="AA130667" s="191"/>
    </row>
    <row r="130668" spans="26:27">
      <c r="Z130668" s="191"/>
      <c r="AA130668" s="191"/>
    </row>
    <row r="130669" spans="26:27">
      <c r="Z130669" s="191"/>
      <c r="AA130669" s="191"/>
    </row>
    <row r="130670" spans="26:27">
      <c r="Z130670" s="191"/>
      <c r="AA130670" s="191"/>
    </row>
    <row r="130671" spans="26:27">
      <c r="Z130671" s="191"/>
      <c r="AA130671" s="191"/>
    </row>
    <row r="130672" spans="26:27">
      <c r="Z130672" s="191"/>
      <c r="AA130672" s="191"/>
    </row>
    <row r="130673" spans="26:27">
      <c r="Z130673" s="191"/>
      <c r="AA130673" s="191"/>
    </row>
    <row r="130674" spans="26:27">
      <c r="Z130674" s="191"/>
      <c r="AA130674" s="191"/>
    </row>
    <row r="130675" spans="26:27">
      <c r="Z130675" s="191"/>
      <c r="AA130675" s="191"/>
    </row>
    <row r="130676" spans="26:27">
      <c r="Z130676" s="191"/>
      <c r="AA130676" s="191"/>
    </row>
    <row r="130677" spans="26:27">
      <c r="Z130677" s="191"/>
      <c r="AA130677" s="191"/>
    </row>
    <row r="130678" spans="26:27">
      <c r="Z130678" s="191"/>
      <c r="AA130678" s="191"/>
    </row>
    <row r="130679" spans="26:27">
      <c r="Z130679" s="191"/>
      <c r="AA130679" s="191"/>
    </row>
    <row r="130680" spans="26:27">
      <c r="Z130680" s="191"/>
      <c r="AA130680" s="191"/>
    </row>
    <row r="130681" spans="26:27">
      <c r="Z130681" s="191"/>
      <c r="AA130681" s="191"/>
    </row>
    <row r="130682" spans="26:27">
      <c r="Z130682" s="191"/>
      <c r="AA130682" s="191"/>
    </row>
    <row r="130683" spans="26:27">
      <c r="Z130683" s="191"/>
      <c r="AA130683" s="191"/>
    </row>
    <row r="130684" spans="26:27">
      <c r="Z130684" s="191"/>
      <c r="AA130684" s="191"/>
    </row>
    <row r="130685" spans="26:27">
      <c r="Z130685" s="191"/>
      <c r="AA130685" s="191"/>
    </row>
    <row r="130686" spans="26:27">
      <c r="Z130686" s="191"/>
      <c r="AA130686" s="191"/>
    </row>
    <row r="130687" spans="26:27">
      <c r="Z130687" s="191"/>
      <c r="AA130687" s="191"/>
    </row>
    <row r="130688" spans="26:27">
      <c r="Z130688" s="191"/>
      <c r="AA130688" s="191"/>
    </row>
    <row r="130689" spans="26:27">
      <c r="Z130689" s="191"/>
      <c r="AA130689" s="191"/>
    </row>
    <row r="130690" spans="26:27">
      <c r="Z130690" s="191"/>
      <c r="AA130690" s="191"/>
    </row>
    <row r="130691" spans="26:27">
      <c r="Z130691" s="191"/>
      <c r="AA130691" s="191"/>
    </row>
    <row r="130692" spans="26:27">
      <c r="Z130692" s="191"/>
      <c r="AA130692" s="191"/>
    </row>
    <row r="130693" spans="26:27">
      <c r="Z130693" s="191"/>
      <c r="AA130693" s="191"/>
    </row>
    <row r="130694" spans="26:27">
      <c r="Z130694" s="191"/>
      <c r="AA130694" s="191"/>
    </row>
    <row r="130695" spans="26:27">
      <c r="Z130695" s="191"/>
      <c r="AA130695" s="191"/>
    </row>
    <row r="130696" spans="26:27">
      <c r="Z130696" s="191"/>
      <c r="AA130696" s="191"/>
    </row>
    <row r="130697" spans="26:27">
      <c r="Z130697" s="191"/>
      <c r="AA130697" s="191"/>
    </row>
    <row r="130698" spans="26:27">
      <c r="Z130698" s="191"/>
      <c r="AA130698" s="191"/>
    </row>
    <row r="130699" spans="26:27">
      <c r="Z130699" s="191"/>
      <c r="AA130699" s="191"/>
    </row>
    <row r="130700" spans="26:27">
      <c r="Z130700" s="191"/>
      <c r="AA130700" s="191"/>
    </row>
    <row r="130701" spans="26:27">
      <c r="Z130701" s="191"/>
      <c r="AA130701" s="191"/>
    </row>
    <row r="130702" spans="26:27">
      <c r="Z130702" s="191"/>
      <c r="AA130702" s="191"/>
    </row>
    <row r="130703" spans="26:27">
      <c r="Z130703" s="191"/>
      <c r="AA130703" s="191"/>
    </row>
    <row r="130704" spans="26:27">
      <c r="Z130704" s="191"/>
      <c r="AA130704" s="191"/>
    </row>
    <row r="130705" spans="26:27">
      <c r="Z130705" s="191"/>
      <c r="AA130705" s="191"/>
    </row>
    <row r="130706" spans="26:27">
      <c r="Z130706" s="191"/>
      <c r="AA130706" s="191"/>
    </row>
    <row r="130707" spans="26:27">
      <c r="Z130707" s="191"/>
      <c r="AA130707" s="191"/>
    </row>
    <row r="130708" spans="26:27">
      <c r="Z130708" s="191"/>
      <c r="AA130708" s="191"/>
    </row>
    <row r="130709" spans="26:27">
      <c r="Z130709" s="191"/>
      <c r="AA130709" s="191"/>
    </row>
    <row r="130710" spans="26:27">
      <c r="Z130710" s="191"/>
      <c r="AA130710" s="191"/>
    </row>
    <row r="130711" spans="26:27">
      <c r="Z130711" s="191"/>
      <c r="AA130711" s="191"/>
    </row>
    <row r="130712" spans="26:27">
      <c r="Z130712" s="191"/>
      <c r="AA130712" s="191"/>
    </row>
    <row r="130713" spans="26:27">
      <c r="Z130713" s="191"/>
      <c r="AA130713" s="191"/>
    </row>
    <row r="130714" spans="26:27">
      <c r="Z130714" s="191"/>
      <c r="AA130714" s="191"/>
    </row>
    <row r="130715" spans="26:27">
      <c r="Z130715" s="191"/>
      <c r="AA130715" s="191"/>
    </row>
    <row r="130716" spans="26:27">
      <c r="Z130716" s="191"/>
      <c r="AA130716" s="191"/>
    </row>
    <row r="130717" spans="26:27">
      <c r="Z130717" s="191"/>
      <c r="AA130717" s="191"/>
    </row>
    <row r="130718" spans="26:27">
      <c r="Z130718" s="191"/>
      <c r="AA130718" s="191"/>
    </row>
    <row r="130719" spans="26:27">
      <c r="Z130719" s="191"/>
      <c r="AA130719" s="191"/>
    </row>
    <row r="130720" spans="26:27">
      <c r="Z130720" s="191"/>
      <c r="AA130720" s="191"/>
    </row>
    <row r="130721" spans="26:27">
      <c r="Z130721" s="191"/>
      <c r="AA130721" s="191"/>
    </row>
    <row r="130722" spans="26:27">
      <c r="Z130722" s="191"/>
      <c r="AA130722" s="191"/>
    </row>
    <row r="130723" spans="26:27">
      <c r="Z130723" s="191"/>
      <c r="AA130723" s="191"/>
    </row>
    <row r="130724" spans="26:27">
      <c r="Z130724" s="191"/>
      <c r="AA130724" s="191"/>
    </row>
    <row r="130725" spans="26:27">
      <c r="Z130725" s="191"/>
      <c r="AA130725" s="191"/>
    </row>
    <row r="130726" spans="26:27">
      <c r="Z130726" s="191"/>
      <c r="AA130726" s="191"/>
    </row>
    <row r="130727" spans="26:27">
      <c r="Z130727" s="191"/>
      <c r="AA130727" s="191"/>
    </row>
    <row r="130728" spans="26:27">
      <c r="Z130728" s="191"/>
      <c r="AA130728" s="191"/>
    </row>
    <row r="130729" spans="26:27">
      <c r="Z130729" s="191"/>
      <c r="AA130729" s="191"/>
    </row>
    <row r="130730" spans="26:27">
      <c r="Z130730" s="191"/>
      <c r="AA130730" s="191"/>
    </row>
    <row r="130731" spans="26:27">
      <c r="Z130731" s="191"/>
      <c r="AA130731" s="191"/>
    </row>
    <row r="130732" spans="26:27">
      <c r="Z130732" s="191"/>
      <c r="AA130732" s="191"/>
    </row>
    <row r="130733" spans="26:27">
      <c r="Z130733" s="191"/>
      <c r="AA130733" s="191"/>
    </row>
    <row r="130734" spans="26:27">
      <c r="Z130734" s="191"/>
      <c r="AA130734" s="191"/>
    </row>
    <row r="130735" spans="26:27">
      <c r="Z130735" s="191"/>
      <c r="AA130735" s="191"/>
    </row>
    <row r="130736" spans="26:27">
      <c r="Z130736" s="191"/>
      <c r="AA130736" s="191"/>
    </row>
    <row r="130737" spans="26:27">
      <c r="Z130737" s="191"/>
      <c r="AA130737" s="191"/>
    </row>
    <row r="130738" spans="26:27">
      <c r="Z130738" s="191"/>
      <c r="AA130738" s="191"/>
    </row>
    <row r="130739" spans="26:27">
      <c r="Z130739" s="191"/>
      <c r="AA130739" s="191"/>
    </row>
    <row r="130740" spans="26:27">
      <c r="Z130740" s="191"/>
      <c r="AA130740" s="191"/>
    </row>
    <row r="130741" spans="26:27">
      <c r="Z130741" s="191"/>
      <c r="AA130741" s="191"/>
    </row>
    <row r="130742" spans="26:27">
      <c r="Z130742" s="191"/>
      <c r="AA130742" s="191"/>
    </row>
    <row r="130743" spans="26:27">
      <c r="Z130743" s="191"/>
      <c r="AA130743" s="191"/>
    </row>
    <row r="130744" spans="26:27">
      <c r="Z130744" s="191"/>
      <c r="AA130744" s="191"/>
    </row>
    <row r="130745" spans="26:27">
      <c r="Z130745" s="191"/>
      <c r="AA130745" s="191"/>
    </row>
    <row r="130746" spans="26:27">
      <c r="Z130746" s="191"/>
      <c r="AA130746" s="191"/>
    </row>
    <row r="130747" spans="26:27">
      <c r="Z130747" s="191"/>
      <c r="AA130747" s="191"/>
    </row>
    <row r="130748" spans="26:27">
      <c r="Z130748" s="191"/>
      <c r="AA130748" s="191"/>
    </row>
    <row r="130749" spans="26:27">
      <c r="Z130749" s="191"/>
      <c r="AA130749" s="191"/>
    </row>
    <row r="130750" spans="26:27">
      <c r="Z130750" s="191"/>
      <c r="AA130750" s="191"/>
    </row>
    <row r="130751" spans="26:27">
      <c r="Z130751" s="191"/>
      <c r="AA130751" s="191"/>
    </row>
    <row r="130752" spans="26:27">
      <c r="Z130752" s="191"/>
      <c r="AA130752" s="191"/>
    </row>
    <row r="130753" spans="26:27">
      <c r="Z130753" s="191"/>
      <c r="AA130753" s="191"/>
    </row>
    <row r="130754" spans="26:27">
      <c r="Z130754" s="191"/>
      <c r="AA130754" s="191"/>
    </row>
    <row r="130755" spans="26:27">
      <c r="Z130755" s="191"/>
      <c r="AA130755" s="191"/>
    </row>
    <row r="130756" spans="26:27">
      <c r="Z130756" s="191"/>
      <c r="AA130756" s="191"/>
    </row>
    <row r="130757" spans="26:27">
      <c r="Z130757" s="191"/>
      <c r="AA130757" s="191"/>
    </row>
    <row r="130758" spans="26:27">
      <c r="Z130758" s="191"/>
      <c r="AA130758" s="191"/>
    </row>
    <row r="130759" spans="26:27">
      <c r="Z130759" s="191"/>
      <c r="AA130759" s="191"/>
    </row>
    <row r="130760" spans="26:27">
      <c r="Z130760" s="191"/>
      <c r="AA130760" s="191"/>
    </row>
    <row r="130761" spans="26:27">
      <c r="Z130761" s="191"/>
      <c r="AA130761" s="191"/>
    </row>
    <row r="130762" spans="26:27">
      <c r="Z130762" s="191"/>
      <c r="AA130762" s="191"/>
    </row>
    <row r="130763" spans="26:27">
      <c r="Z130763" s="191"/>
      <c r="AA130763" s="191"/>
    </row>
    <row r="130764" spans="26:27">
      <c r="Z130764" s="191"/>
      <c r="AA130764" s="191"/>
    </row>
    <row r="130765" spans="26:27">
      <c r="Z130765" s="191"/>
      <c r="AA130765" s="191"/>
    </row>
    <row r="130766" spans="26:27">
      <c r="Z130766" s="191"/>
      <c r="AA130766" s="191"/>
    </row>
    <row r="130767" spans="26:27">
      <c r="Z130767" s="191"/>
      <c r="AA130767" s="191"/>
    </row>
    <row r="130768" spans="26:27">
      <c r="Z130768" s="191"/>
      <c r="AA130768" s="191"/>
    </row>
    <row r="130769" spans="26:27">
      <c r="Z130769" s="191"/>
      <c r="AA130769" s="191"/>
    </row>
    <row r="130770" spans="26:27">
      <c r="Z130770" s="191"/>
      <c r="AA130770" s="191"/>
    </row>
    <row r="130771" spans="26:27">
      <c r="Z130771" s="191"/>
      <c r="AA130771" s="191"/>
    </row>
    <row r="130772" spans="26:27">
      <c r="Z130772" s="191"/>
      <c r="AA130772" s="191"/>
    </row>
    <row r="130773" spans="26:27">
      <c r="Z130773" s="191"/>
      <c r="AA130773" s="191"/>
    </row>
    <row r="130774" spans="26:27">
      <c r="Z130774" s="191"/>
      <c r="AA130774" s="191"/>
    </row>
    <row r="130775" spans="26:27">
      <c r="Z130775" s="191"/>
      <c r="AA130775" s="191"/>
    </row>
    <row r="130776" spans="26:27">
      <c r="Z130776" s="191"/>
      <c r="AA130776" s="191"/>
    </row>
    <row r="130777" spans="26:27">
      <c r="Z130777" s="191"/>
      <c r="AA130777" s="191"/>
    </row>
    <row r="130778" spans="26:27">
      <c r="Z130778" s="191"/>
      <c r="AA130778" s="191"/>
    </row>
    <row r="130779" spans="26:27">
      <c r="Z130779" s="191"/>
      <c r="AA130779" s="191"/>
    </row>
    <row r="130780" spans="26:27">
      <c r="Z130780" s="191"/>
      <c r="AA130780" s="191"/>
    </row>
    <row r="130781" spans="26:27">
      <c r="Z130781" s="191"/>
      <c r="AA130781" s="191"/>
    </row>
    <row r="130782" spans="26:27">
      <c r="Z130782" s="191"/>
      <c r="AA130782" s="191"/>
    </row>
    <row r="130783" spans="26:27">
      <c r="Z130783" s="191"/>
      <c r="AA130783" s="191"/>
    </row>
    <row r="130784" spans="26:27">
      <c r="Z130784" s="191"/>
      <c r="AA130784" s="191"/>
    </row>
    <row r="130785" spans="26:27">
      <c r="Z130785" s="191"/>
      <c r="AA130785" s="191"/>
    </row>
    <row r="130786" spans="26:27">
      <c r="Z130786" s="191"/>
      <c r="AA130786" s="191"/>
    </row>
    <row r="130787" spans="26:27">
      <c r="Z130787" s="191"/>
      <c r="AA130787" s="191"/>
    </row>
    <row r="130788" spans="26:27">
      <c r="Z130788" s="191"/>
      <c r="AA130788" s="191"/>
    </row>
    <row r="130789" spans="26:27">
      <c r="Z130789" s="191"/>
      <c r="AA130789" s="191"/>
    </row>
    <row r="130790" spans="26:27">
      <c r="Z130790" s="191"/>
      <c r="AA130790" s="191"/>
    </row>
    <row r="130791" spans="26:27">
      <c r="Z130791" s="191"/>
      <c r="AA130791" s="191"/>
    </row>
    <row r="130792" spans="26:27">
      <c r="Z130792" s="191"/>
      <c r="AA130792" s="191"/>
    </row>
    <row r="130793" spans="26:27">
      <c r="Z130793" s="191"/>
      <c r="AA130793" s="191"/>
    </row>
    <row r="130794" spans="26:27">
      <c r="Z130794" s="191"/>
      <c r="AA130794" s="191"/>
    </row>
    <row r="130795" spans="26:27">
      <c r="Z130795" s="191"/>
      <c r="AA130795" s="191"/>
    </row>
    <row r="130796" spans="26:27">
      <c r="Z130796" s="191"/>
      <c r="AA130796" s="191"/>
    </row>
    <row r="130797" spans="26:27">
      <c r="Z130797" s="191"/>
      <c r="AA130797" s="191"/>
    </row>
    <row r="130798" spans="26:27">
      <c r="Z130798" s="191"/>
      <c r="AA130798" s="191"/>
    </row>
    <row r="130799" spans="26:27">
      <c r="Z130799" s="191"/>
      <c r="AA130799" s="191"/>
    </row>
    <row r="130800" spans="26:27">
      <c r="Z130800" s="191"/>
      <c r="AA130800" s="191"/>
    </row>
    <row r="130801" spans="26:27">
      <c r="Z130801" s="191"/>
      <c r="AA130801" s="191"/>
    </row>
    <row r="130802" spans="26:27">
      <c r="Z130802" s="191"/>
      <c r="AA130802" s="191"/>
    </row>
    <row r="130803" spans="26:27">
      <c r="Z130803" s="191"/>
      <c r="AA130803" s="191"/>
    </row>
    <row r="130804" spans="26:27">
      <c r="Z130804" s="191"/>
      <c r="AA130804" s="191"/>
    </row>
    <row r="130805" spans="26:27">
      <c r="Z130805" s="191"/>
      <c r="AA130805" s="191"/>
    </row>
    <row r="130806" spans="26:27">
      <c r="Z130806" s="191"/>
      <c r="AA130806" s="191"/>
    </row>
    <row r="130807" spans="26:27">
      <c r="Z130807" s="191"/>
      <c r="AA130807" s="191"/>
    </row>
    <row r="130808" spans="26:27">
      <c r="Z130808" s="191"/>
      <c r="AA130808" s="191"/>
    </row>
    <row r="130809" spans="26:27">
      <c r="Z130809" s="191"/>
      <c r="AA130809" s="191"/>
    </row>
    <row r="130810" spans="26:27">
      <c r="Z130810" s="191"/>
      <c r="AA130810" s="191"/>
    </row>
    <row r="130811" spans="26:27">
      <c r="Z130811" s="191"/>
      <c r="AA130811" s="191"/>
    </row>
    <row r="130812" spans="26:27">
      <c r="Z130812" s="191"/>
      <c r="AA130812" s="191"/>
    </row>
    <row r="130813" spans="26:27">
      <c r="Z130813" s="191"/>
      <c r="AA130813" s="191"/>
    </row>
    <row r="130814" spans="26:27">
      <c r="Z130814" s="191"/>
      <c r="AA130814" s="191"/>
    </row>
    <row r="130815" spans="26:27">
      <c r="Z130815" s="191"/>
      <c r="AA130815" s="191"/>
    </row>
    <row r="130816" spans="26:27">
      <c r="Z130816" s="191"/>
      <c r="AA130816" s="191"/>
    </row>
    <row r="130817" spans="26:27">
      <c r="Z130817" s="191"/>
      <c r="AA130817" s="191"/>
    </row>
    <row r="130818" spans="26:27">
      <c r="Z130818" s="191"/>
      <c r="AA130818" s="191"/>
    </row>
    <row r="130819" spans="26:27">
      <c r="Z130819" s="191"/>
      <c r="AA130819" s="191"/>
    </row>
    <row r="130820" spans="26:27">
      <c r="Z130820" s="191"/>
      <c r="AA130820" s="191"/>
    </row>
    <row r="130821" spans="26:27">
      <c r="Z130821" s="191"/>
      <c r="AA130821" s="191"/>
    </row>
    <row r="130822" spans="26:27">
      <c r="Z130822" s="191"/>
      <c r="AA130822" s="191"/>
    </row>
    <row r="130823" spans="26:27">
      <c r="Z130823" s="191"/>
      <c r="AA130823" s="191"/>
    </row>
    <row r="130824" spans="26:27">
      <c r="Z130824" s="191"/>
      <c r="AA130824" s="191"/>
    </row>
    <row r="130825" spans="26:27">
      <c r="Z130825" s="191"/>
      <c r="AA130825" s="191"/>
    </row>
    <row r="130826" spans="26:27">
      <c r="Z130826" s="191"/>
      <c r="AA130826" s="191"/>
    </row>
    <row r="130827" spans="26:27">
      <c r="Z130827" s="191"/>
      <c r="AA130827" s="191"/>
    </row>
    <row r="130828" spans="26:27">
      <c r="Z130828" s="191"/>
      <c r="AA130828" s="191"/>
    </row>
    <row r="130829" spans="26:27">
      <c r="Z130829" s="191"/>
      <c r="AA130829" s="191"/>
    </row>
    <row r="130830" spans="26:27">
      <c r="Z130830" s="191"/>
      <c r="AA130830" s="191"/>
    </row>
    <row r="130831" spans="26:27">
      <c r="Z130831" s="191"/>
      <c r="AA130831" s="191"/>
    </row>
    <row r="130832" spans="26:27">
      <c r="Z130832" s="191"/>
      <c r="AA130832" s="191"/>
    </row>
    <row r="130833" spans="26:27">
      <c r="Z130833" s="191"/>
      <c r="AA130833" s="191"/>
    </row>
    <row r="130834" spans="26:27">
      <c r="Z130834" s="191"/>
      <c r="AA130834" s="191"/>
    </row>
    <row r="130835" spans="26:27">
      <c r="Z130835" s="191"/>
      <c r="AA130835" s="191"/>
    </row>
    <row r="130836" spans="26:27">
      <c r="Z130836" s="191"/>
      <c r="AA130836" s="191"/>
    </row>
    <row r="130837" spans="26:27">
      <c r="Z130837" s="191"/>
      <c r="AA130837" s="191"/>
    </row>
    <row r="130838" spans="26:27">
      <c r="Z130838" s="191"/>
      <c r="AA130838" s="191"/>
    </row>
    <row r="130839" spans="26:27">
      <c r="Z130839" s="191"/>
      <c r="AA130839" s="191"/>
    </row>
    <row r="130840" spans="26:27">
      <c r="Z130840" s="191"/>
      <c r="AA130840" s="191"/>
    </row>
    <row r="130841" spans="26:27">
      <c r="Z130841" s="191"/>
      <c r="AA130841" s="191"/>
    </row>
    <row r="130842" spans="26:27">
      <c r="Z130842" s="191"/>
      <c r="AA130842" s="191"/>
    </row>
    <row r="130843" spans="26:27">
      <c r="Z130843" s="191"/>
      <c r="AA130843" s="191"/>
    </row>
    <row r="130844" spans="26:27">
      <c r="Z130844" s="191"/>
      <c r="AA130844" s="191"/>
    </row>
    <row r="130845" spans="26:27">
      <c r="Z130845" s="191"/>
      <c r="AA130845" s="191"/>
    </row>
    <row r="130846" spans="26:27">
      <c r="Z130846" s="191"/>
      <c r="AA130846" s="191"/>
    </row>
    <row r="130847" spans="26:27">
      <c r="Z130847" s="191"/>
      <c r="AA130847" s="191"/>
    </row>
    <row r="130848" spans="26:27">
      <c r="Z130848" s="191"/>
      <c r="AA130848" s="191"/>
    </row>
    <row r="130849" spans="26:27">
      <c r="Z130849" s="191"/>
      <c r="AA130849" s="191"/>
    </row>
    <row r="130850" spans="26:27">
      <c r="Z130850" s="191"/>
      <c r="AA130850" s="191"/>
    </row>
    <row r="130851" spans="26:27">
      <c r="Z130851" s="191"/>
      <c r="AA130851" s="191"/>
    </row>
    <row r="130852" spans="26:27">
      <c r="Z130852" s="191"/>
      <c r="AA130852" s="191"/>
    </row>
    <row r="130853" spans="26:27">
      <c r="Z130853" s="191"/>
      <c r="AA130853" s="191"/>
    </row>
    <row r="130854" spans="26:27">
      <c r="Z130854" s="191"/>
      <c r="AA130854" s="191"/>
    </row>
    <row r="130855" spans="26:27">
      <c r="Z130855" s="191"/>
      <c r="AA130855" s="191"/>
    </row>
    <row r="130856" spans="26:27">
      <c r="Z130856" s="191"/>
      <c r="AA130856" s="191"/>
    </row>
    <row r="130857" spans="26:27">
      <c r="Z130857" s="191"/>
      <c r="AA130857" s="191"/>
    </row>
    <row r="130858" spans="26:27">
      <c r="Z130858" s="191"/>
      <c r="AA130858" s="191"/>
    </row>
    <row r="130859" spans="26:27">
      <c r="Z130859" s="191"/>
      <c r="AA130859" s="191"/>
    </row>
    <row r="130860" spans="26:27">
      <c r="Z130860" s="191"/>
      <c r="AA130860" s="191"/>
    </row>
    <row r="130861" spans="26:27">
      <c r="Z130861" s="191"/>
      <c r="AA130861" s="191"/>
    </row>
    <row r="130862" spans="26:27">
      <c r="Z130862" s="191"/>
      <c r="AA130862" s="191"/>
    </row>
    <row r="130863" spans="26:27">
      <c r="Z130863" s="191"/>
      <c r="AA130863" s="191"/>
    </row>
    <row r="130864" spans="26:27">
      <c r="Z130864" s="191"/>
      <c r="AA130864" s="191"/>
    </row>
    <row r="130865" spans="26:27">
      <c r="Z130865" s="191"/>
      <c r="AA130865" s="191"/>
    </row>
    <row r="130866" spans="26:27">
      <c r="Z130866" s="191"/>
      <c r="AA130866" s="191"/>
    </row>
    <row r="130867" spans="26:27">
      <c r="Z130867" s="191"/>
      <c r="AA130867" s="191"/>
    </row>
    <row r="130868" spans="26:27">
      <c r="Z130868" s="191"/>
      <c r="AA130868" s="191"/>
    </row>
    <row r="130869" spans="26:27">
      <c r="Z130869" s="191"/>
      <c r="AA130869" s="191"/>
    </row>
    <row r="130870" spans="26:27">
      <c r="Z130870" s="191"/>
      <c r="AA130870" s="191"/>
    </row>
    <row r="130871" spans="26:27">
      <c r="Z130871" s="191"/>
      <c r="AA130871" s="191"/>
    </row>
    <row r="130872" spans="26:27">
      <c r="Z130872" s="191"/>
      <c r="AA130872" s="191"/>
    </row>
    <row r="130873" spans="26:27">
      <c r="Z130873" s="191"/>
      <c r="AA130873" s="191"/>
    </row>
    <row r="130874" spans="26:27">
      <c r="Z130874" s="191"/>
      <c r="AA130874" s="191"/>
    </row>
    <row r="130875" spans="26:27">
      <c r="Z130875" s="191"/>
      <c r="AA130875" s="191"/>
    </row>
    <row r="130876" spans="26:27">
      <c r="Z130876" s="191"/>
      <c r="AA130876" s="191"/>
    </row>
    <row r="130877" spans="26:27">
      <c r="Z130877" s="191"/>
      <c r="AA130877" s="191"/>
    </row>
    <row r="130878" spans="26:27">
      <c r="Z130878" s="191"/>
      <c r="AA130878" s="191"/>
    </row>
    <row r="130879" spans="26:27">
      <c r="Z130879" s="191"/>
      <c r="AA130879" s="191"/>
    </row>
    <row r="130880" spans="26:27">
      <c r="Z130880" s="191"/>
      <c r="AA130880" s="191"/>
    </row>
    <row r="130881" spans="26:27">
      <c r="Z130881" s="191"/>
      <c r="AA130881" s="191"/>
    </row>
    <row r="130882" spans="26:27">
      <c r="Z130882" s="191"/>
      <c r="AA130882" s="191"/>
    </row>
    <row r="130883" spans="26:27">
      <c r="Z130883" s="191"/>
      <c r="AA130883" s="191"/>
    </row>
    <row r="130884" spans="26:27">
      <c r="Z130884" s="191"/>
      <c r="AA130884" s="191"/>
    </row>
    <row r="130885" spans="26:27">
      <c r="Z130885" s="191"/>
      <c r="AA130885" s="191"/>
    </row>
    <row r="130886" spans="26:27">
      <c r="Z130886" s="191"/>
      <c r="AA130886" s="191"/>
    </row>
    <row r="130887" spans="26:27">
      <c r="Z130887" s="191"/>
      <c r="AA130887" s="191"/>
    </row>
    <row r="130888" spans="26:27">
      <c r="Z130888" s="191"/>
      <c r="AA130888" s="191"/>
    </row>
    <row r="130889" spans="26:27">
      <c r="Z130889" s="191"/>
      <c r="AA130889" s="191"/>
    </row>
    <row r="130890" spans="26:27">
      <c r="Z130890" s="191"/>
      <c r="AA130890" s="191"/>
    </row>
    <row r="130891" spans="26:27">
      <c r="Z130891" s="191"/>
      <c r="AA130891" s="191"/>
    </row>
    <row r="130892" spans="26:27">
      <c r="Z130892" s="191"/>
      <c r="AA130892" s="191"/>
    </row>
    <row r="130893" spans="26:27">
      <c r="Z130893" s="191"/>
      <c r="AA130893" s="191"/>
    </row>
    <row r="130894" spans="26:27">
      <c r="Z130894" s="191"/>
      <c r="AA130894" s="191"/>
    </row>
    <row r="130895" spans="26:27">
      <c r="Z130895" s="191"/>
      <c r="AA130895" s="191"/>
    </row>
    <row r="130896" spans="26:27">
      <c r="Z130896" s="191"/>
      <c r="AA130896" s="191"/>
    </row>
    <row r="130897" spans="26:27">
      <c r="Z130897" s="191"/>
      <c r="AA130897" s="191"/>
    </row>
    <row r="130898" spans="26:27">
      <c r="Z130898" s="191"/>
      <c r="AA130898" s="191"/>
    </row>
    <row r="130899" spans="26:27">
      <c r="Z130899" s="191"/>
      <c r="AA130899" s="191"/>
    </row>
    <row r="130900" spans="26:27">
      <c r="Z130900" s="191"/>
      <c r="AA130900" s="191"/>
    </row>
    <row r="130901" spans="26:27">
      <c r="Z130901" s="191"/>
      <c r="AA130901" s="191"/>
    </row>
    <row r="130902" spans="26:27">
      <c r="Z130902" s="191"/>
      <c r="AA130902" s="191"/>
    </row>
    <row r="130903" spans="26:27">
      <c r="Z130903" s="191"/>
      <c r="AA130903" s="191"/>
    </row>
    <row r="130904" spans="26:27">
      <c r="Z130904" s="191"/>
      <c r="AA130904" s="191"/>
    </row>
    <row r="130905" spans="26:27">
      <c r="Z130905" s="191"/>
      <c r="AA130905" s="191"/>
    </row>
    <row r="130906" spans="26:27">
      <c r="Z130906" s="191"/>
      <c r="AA130906" s="191"/>
    </row>
    <row r="130907" spans="26:27">
      <c r="Z130907" s="191"/>
      <c r="AA130907" s="191"/>
    </row>
    <row r="130908" spans="26:27">
      <c r="Z130908" s="191"/>
      <c r="AA130908" s="191"/>
    </row>
    <row r="130909" spans="26:27">
      <c r="Z130909" s="191"/>
      <c r="AA130909" s="191"/>
    </row>
    <row r="130910" spans="26:27">
      <c r="Z130910" s="191"/>
      <c r="AA130910" s="191"/>
    </row>
    <row r="130911" spans="26:27">
      <c r="Z130911" s="191"/>
      <c r="AA130911" s="191"/>
    </row>
    <row r="130912" spans="26:27">
      <c r="Z130912" s="191"/>
      <c r="AA130912" s="191"/>
    </row>
    <row r="130913" spans="26:27">
      <c r="Z130913" s="191"/>
      <c r="AA130913" s="191"/>
    </row>
    <row r="130914" spans="26:27">
      <c r="Z130914" s="191"/>
      <c r="AA130914" s="191"/>
    </row>
    <row r="130915" spans="26:27">
      <c r="Z130915" s="191"/>
      <c r="AA130915" s="191"/>
    </row>
    <row r="130916" spans="26:27">
      <c r="Z130916" s="191"/>
      <c r="AA130916" s="191"/>
    </row>
    <row r="130917" spans="26:27">
      <c r="Z130917" s="191"/>
      <c r="AA130917" s="191"/>
    </row>
    <row r="130918" spans="26:27">
      <c r="Z130918" s="191"/>
      <c r="AA130918" s="191"/>
    </row>
    <row r="130919" spans="26:27">
      <c r="Z130919" s="191"/>
      <c r="AA130919" s="191"/>
    </row>
    <row r="130920" spans="26:27">
      <c r="Z130920" s="191"/>
      <c r="AA130920" s="191"/>
    </row>
    <row r="130921" spans="26:27">
      <c r="Z130921" s="191"/>
      <c r="AA130921" s="191"/>
    </row>
    <row r="130922" spans="26:27">
      <c r="Z130922" s="191"/>
      <c r="AA130922" s="191"/>
    </row>
    <row r="130923" spans="26:27">
      <c r="Z130923" s="191"/>
      <c r="AA130923" s="191"/>
    </row>
    <row r="130924" spans="26:27">
      <c r="Z130924" s="191"/>
      <c r="AA130924" s="191"/>
    </row>
    <row r="130925" spans="26:27">
      <c r="Z130925" s="191"/>
      <c r="AA130925" s="191"/>
    </row>
    <row r="130926" spans="26:27">
      <c r="Z130926" s="191"/>
      <c r="AA130926" s="191"/>
    </row>
    <row r="130927" spans="26:27">
      <c r="Z130927" s="191"/>
      <c r="AA130927" s="191"/>
    </row>
    <row r="130928" spans="26:27">
      <c r="Z130928" s="191"/>
      <c r="AA130928" s="191"/>
    </row>
    <row r="130929" spans="26:27">
      <c r="Z130929" s="191"/>
      <c r="AA130929" s="191"/>
    </row>
    <row r="130930" spans="26:27">
      <c r="Z130930" s="191"/>
      <c r="AA130930" s="191"/>
    </row>
    <row r="130931" spans="26:27">
      <c r="Z130931" s="191"/>
      <c r="AA130931" s="191"/>
    </row>
    <row r="130932" spans="26:27">
      <c r="Z130932" s="191"/>
      <c r="AA130932" s="191"/>
    </row>
    <row r="130933" spans="26:27">
      <c r="Z130933" s="191"/>
      <c r="AA130933" s="191"/>
    </row>
    <row r="130934" spans="26:27">
      <c r="Z130934" s="191"/>
      <c r="AA130934" s="191"/>
    </row>
    <row r="130935" spans="26:27">
      <c r="Z130935" s="191"/>
      <c r="AA130935" s="191"/>
    </row>
    <row r="130936" spans="26:27">
      <c r="Z130936" s="191"/>
      <c r="AA130936" s="191"/>
    </row>
    <row r="130937" spans="26:27">
      <c r="Z130937" s="191"/>
      <c r="AA130937" s="191"/>
    </row>
    <row r="130938" spans="26:27">
      <c r="Z130938" s="191"/>
      <c r="AA130938" s="191"/>
    </row>
    <row r="130939" spans="26:27">
      <c r="Z130939" s="191"/>
      <c r="AA130939" s="191"/>
    </row>
    <row r="130940" spans="26:27">
      <c r="Z130940" s="191"/>
      <c r="AA130940" s="191"/>
    </row>
    <row r="130941" spans="26:27">
      <c r="Z130941" s="191"/>
      <c r="AA130941" s="191"/>
    </row>
    <row r="130942" spans="26:27">
      <c r="Z130942" s="191"/>
      <c r="AA130942" s="191"/>
    </row>
    <row r="130943" spans="26:27">
      <c r="Z130943" s="191"/>
      <c r="AA130943" s="191"/>
    </row>
    <row r="130944" spans="26:27">
      <c r="Z130944" s="191"/>
      <c r="AA130944" s="191"/>
    </row>
    <row r="130945" spans="26:27">
      <c r="Z130945" s="191"/>
      <c r="AA130945" s="191"/>
    </row>
    <row r="130946" spans="26:27">
      <c r="Z130946" s="191"/>
      <c r="AA130946" s="191"/>
    </row>
    <row r="130947" spans="26:27">
      <c r="Z130947" s="191"/>
      <c r="AA130947" s="191"/>
    </row>
    <row r="130948" spans="26:27">
      <c r="Z130948" s="191"/>
      <c r="AA130948" s="191"/>
    </row>
    <row r="130949" spans="26:27">
      <c r="Z130949" s="191"/>
      <c r="AA130949" s="191"/>
    </row>
    <row r="130950" spans="26:27">
      <c r="Z130950" s="191"/>
      <c r="AA130950" s="191"/>
    </row>
    <row r="130951" spans="26:27">
      <c r="Z130951" s="191"/>
      <c r="AA130951" s="191"/>
    </row>
    <row r="130952" spans="26:27">
      <c r="Z130952" s="191"/>
      <c r="AA130952" s="191"/>
    </row>
    <row r="130953" spans="26:27">
      <c r="Z130953" s="191"/>
      <c r="AA130953" s="191"/>
    </row>
    <row r="130954" spans="26:27">
      <c r="Z130954" s="191"/>
      <c r="AA130954" s="191"/>
    </row>
    <row r="130955" spans="26:27">
      <c r="Z130955" s="191"/>
      <c r="AA130955" s="191"/>
    </row>
    <row r="130956" spans="26:27">
      <c r="Z130956" s="191"/>
      <c r="AA130956" s="191"/>
    </row>
    <row r="130957" spans="26:27">
      <c r="Z130957" s="191"/>
      <c r="AA130957" s="191"/>
    </row>
    <row r="130958" spans="26:27">
      <c r="Z130958" s="191"/>
      <c r="AA130958" s="191"/>
    </row>
    <row r="130959" spans="26:27">
      <c r="Z130959" s="191"/>
      <c r="AA130959" s="191"/>
    </row>
    <row r="130960" spans="26:27">
      <c r="Z130960" s="191"/>
      <c r="AA130960" s="191"/>
    </row>
    <row r="130961" spans="26:27">
      <c r="Z130961" s="191"/>
      <c r="AA130961" s="191"/>
    </row>
    <row r="130962" spans="26:27">
      <c r="Z130962" s="191"/>
      <c r="AA130962" s="191"/>
    </row>
    <row r="130963" spans="26:27">
      <c r="Z130963" s="191"/>
      <c r="AA130963" s="191"/>
    </row>
    <row r="130964" spans="26:27">
      <c r="Z130964" s="191"/>
      <c r="AA130964" s="191"/>
    </row>
    <row r="130965" spans="26:27">
      <c r="Z130965" s="191"/>
      <c r="AA130965" s="191"/>
    </row>
    <row r="130966" spans="26:27">
      <c r="Z130966" s="191"/>
      <c r="AA130966" s="191"/>
    </row>
    <row r="130967" spans="26:27">
      <c r="Z130967" s="191"/>
      <c r="AA130967" s="191"/>
    </row>
    <row r="130968" spans="26:27">
      <c r="Z130968" s="191"/>
      <c r="AA130968" s="191"/>
    </row>
    <row r="130969" spans="26:27">
      <c r="Z130969" s="191"/>
      <c r="AA130969" s="191"/>
    </row>
    <row r="130970" spans="26:27">
      <c r="Z130970" s="191"/>
      <c r="AA130970" s="191"/>
    </row>
    <row r="130971" spans="26:27">
      <c r="Z130971" s="191"/>
      <c r="AA130971" s="191"/>
    </row>
    <row r="130972" spans="26:27">
      <c r="Z130972" s="191"/>
      <c r="AA130972" s="191"/>
    </row>
    <row r="130973" spans="26:27">
      <c r="Z130973" s="191"/>
      <c r="AA130973" s="191"/>
    </row>
    <row r="130974" spans="26:27">
      <c r="Z130974" s="191"/>
      <c r="AA130974" s="191"/>
    </row>
    <row r="130975" spans="26:27">
      <c r="Z130975" s="191"/>
      <c r="AA130975" s="191"/>
    </row>
    <row r="130976" spans="26:27">
      <c r="Z130976" s="191"/>
      <c r="AA130976" s="191"/>
    </row>
    <row r="130977" spans="26:27">
      <c r="Z130977" s="191"/>
      <c r="AA130977" s="191"/>
    </row>
    <row r="130978" spans="26:27">
      <c r="Z130978" s="191"/>
      <c r="AA130978" s="191"/>
    </row>
    <row r="130979" spans="26:27">
      <c r="Z130979" s="191"/>
      <c r="AA130979" s="191"/>
    </row>
    <row r="130980" spans="26:27">
      <c r="Z130980" s="191"/>
      <c r="AA130980" s="191"/>
    </row>
    <row r="130981" spans="26:27">
      <c r="Z130981" s="191"/>
      <c r="AA130981" s="191"/>
    </row>
    <row r="130982" spans="26:27">
      <c r="Z130982" s="191"/>
      <c r="AA130982" s="191"/>
    </row>
    <row r="130983" spans="26:27">
      <c r="Z130983" s="191"/>
      <c r="AA130983" s="191"/>
    </row>
    <row r="130984" spans="26:27">
      <c r="Z130984" s="191"/>
      <c r="AA130984" s="191"/>
    </row>
    <row r="130985" spans="26:27">
      <c r="Z130985" s="191"/>
      <c r="AA130985" s="191"/>
    </row>
    <row r="130986" spans="26:27">
      <c r="Z130986" s="191"/>
      <c r="AA130986" s="191"/>
    </row>
    <row r="130987" spans="26:27">
      <c r="Z130987" s="191"/>
      <c r="AA130987" s="191"/>
    </row>
    <row r="130988" spans="26:27">
      <c r="Z130988" s="191"/>
      <c r="AA130988" s="191"/>
    </row>
    <row r="130989" spans="26:27">
      <c r="Z130989" s="191"/>
      <c r="AA130989" s="191"/>
    </row>
    <row r="130990" spans="26:27">
      <c r="Z130990" s="191"/>
      <c r="AA130990" s="191"/>
    </row>
    <row r="130991" spans="26:27">
      <c r="Z130991" s="191"/>
      <c r="AA130991" s="191"/>
    </row>
    <row r="130992" spans="26:27">
      <c r="Z130992" s="191"/>
      <c r="AA130992" s="191"/>
    </row>
    <row r="130993" spans="26:27">
      <c r="Z130993" s="191"/>
      <c r="AA130993" s="191"/>
    </row>
    <row r="130994" spans="26:27">
      <c r="Z130994" s="191"/>
      <c r="AA130994" s="191"/>
    </row>
    <row r="130995" spans="26:27">
      <c r="Z130995" s="191"/>
      <c r="AA130995" s="191"/>
    </row>
    <row r="130996" spans="26:27">
      <c r="Z130996" s="191"/>
      <c r="AA130996" s="191"/>
    </row>
    <row r="130997" spans="26:27">
      <c r="Z130997" s="191"/>
      <c r="AA130997" s="191"/>
    </row>
    <row r="130998" spans="26:27">
      <c r="Z130998" s="191"/>
      <c r="AA130998" s="191"/>
    </row>
    <row r="130999" spans="26:27">
      <c r="Z130999" s="191"/>
      <c r="AA130999" s="191"/>
    </row>
    <row r="131000" spans="26:27">
      <c r="Z131000" s="191"/>
      <c r="AA131000" s="191"/>
    </row>
    <row r="131001" spans="26:27">
      <c r="Z131001" s="191"/>
      <c r="AA131001" s="191"/>
    </row>
    <row r="131002" spans="26:27">
      <c r="Z131002" s="191"/>
      <c r="AA131002" s="191"/>
    </row>
    <row r="131003" spans="26:27">
      <c r="Z131003" s="191"/>
      <c r="AA131003" s="191"/>
    </row>
    <row r="131004" spans="26:27">
      <c r="Z131004" s="191"/>
      <c r="AA131004" s="191"/>
    </row>
    <row r="131005" spans="26:27">
      <c r="Z131005" s="191"/>
      <c r="AA131005" s="191"/>
    </row>
    <row r="131006" spans="26:27">
      <c r="Z131006" s="191"/>
      <c r="AA131006" s="191"/>
    </row>
    <row r="131007" spans="26:27">
      <c r="Z131007" s="191"/>
      <c r="AA131007" s="191"/>
    </row>
    <row r="131008" spans="26:27">
      <c r="Z131008" s="191"/>
      <c r="AA131008" s="191"/>
    </row>
    <row r="131009" spans="26:27">
      <c r="Z131009" s="191"/>
      <c r="AA131009" s="191"/>
    </row>
    <row r="131010" spans="26:27">
      <c r="Z131010" s="191"/>
      <c r="AA131010" s="191"/>
    </row>
    <row r="131011" spans="26:27">
      <c r="Z131011" s="191"/>
      <c r="AA131011" s="191"/>
    </row>
    <row r="131012" spans="26:27">
      <c r="Z131012" s="191"/>
      <c r="AA131012" s="191"/>
    </row>
    <row r="131013" spans="26:27">
      <c r="Z131013" s="191"/>
      <c r="AA131013" s="191"/>
    </row>
    <row r="131014" spans="26:27">
      <c r="Z131014" s="191"/>
      <c r="AA131014" s="191"/>
    </row>
    <row r="131015" spans="26:27">
      <c r="Z131015" s="191"/>
      <c r="AA131015" s="191"/>
    </row>
    <row r="131016" spans="26:27">
      <c r="Z131016" s="191"/>
      <c r="AA131016" s="191"/>
    </row>
    <row r="131017" spans="26:27">
      <c r="Z131017" s="191"/>
      <c r="AA131017" s="191"/>
    </row>
    <row r="131018" spans="26:27">
      <c r="Z131018" s="191"/>
      <c r="AA131018" s="191"/>
    </row>
    <row r="131019" spans="26:27">
      <c r="Z131019" s="191"/>
      <c r="AA131019" s="191"/>
    </row>
    <row r="131020" spans="26:27">
      <c r="Z131020" s="191"/>
      <c r="AA131020" s="191"/>
    </row>
    <row r="131021" spans="26:27">
      <c r="Z131021" s="191"/>
      <c r="AA131021" s="191"/>
    </row>
    <row r="131022" spans="26:27">
      <c r="Z131022" s="191"/>
      <c r="AA131022" s="191"/>
    </row>
    <row r="131023" spans="26:27">
      <c r="Z131023" s="191"/>
      <c r="AA131023" s="191"/>
    </row>
    <row r="131024" spans="26:27">
      <c r="Z131024" s="191"/>
      <c r="AA131024" s="191"/>
    </row>
    <row r="131025" spans="26:27">
      <c r="Z131025" s="191"/>
      <c r="AA131025" s="191"/>
    </row>
    <row r="131026" spans="26:27">
      <c r="Z131026" s="191"/>
      <c r="AA131026" s="191"/>
    </row>
    <row r="131027" spans="26:27">
      <c r="Z131027" s="191"/>
      <c r="AA131027" s="191"/>
    </row>
    <row r="131028" spans="26:27">
      <c r="Z131028" s="191"/>
      <c r="AA131028" s="191"/>
    </row>
    <row r="131029" spans="26:27">
      <c r="Z131029" s="191"/>
      <c r="AA131029" s="191"/>
    </row>
    <row r="131030" spans="26:27">
      <c r="Z131030" s="191"/>
      <c r="AA131030" s="191"/>
    </row>
    <row r="131031" spans="26:27">
      <c r="Z131031" s="191"/>
      <c r="AA131031" s="191"/>
    </row>
    <row r="131032" spans="26:27">
      <c r="Z131032" s="191"/>
      <c r="AA131032" s="191"/>
    </row>
    <row r="131033" spans="26:27">
      <c r="Z131033" s="191"/>
      <c r="AA131033" s="191"/>
    </row>
    <row r="131034" spans="26:27">
      <c r="Z131034" s="191"/>
      <c r="AA131034" s="191"/>
    </row>
    <row r="131035" spans="26:27">
      <c r="Z131035" s="191"/>
      <c r="AA131035" s="191"/>
    </row>
    <row r="131036" spans="26:27">
      <c r="Z131036" s="191"/>
      <c r="AA131036" s="191"/>
    </row>
    <row r="131037" spans="26:27">
      <c r="Z131037" s="191"/>
      <c r="AA131037" s="191"/>
    </row>
    <row r="131038" spans="26:27">
      <c r="Z131038" s="191"/>
      <c r="AA131038" s="191"/>
    </row>
    <row r="131039" spans="26:27">
      <c r="Z131039" s="191"/>
      <c r="AA131039" s="191"/>
    </row>
    <row r="131040" spans="26:27">
      <c r="Z131040" s="191"/>
      <c r="AA131040" s="191"/>
    </row>
    <row r="131041" spans="26:27">
      <c r="Z131041" s="191"/>
      <c r="AA131041" s="191"/>
    </row>
    <row r="131042" spans="26:27">
      <c r="Z131042" s="191"/>
      <c r="AA131042" s="191"/>
    </row>
    <row r="131043" spans="26:27">
      <c r="Z131043" s="191"/>
      <c r="AA131043" s="191"/>
    </row>
    <row r="131044" spans="26:27">
      <c r="Z131044" s="191"/>
      <c r="AA131044" s="191"/>
    </row>
    <row r="131045" spans="26:27">
      <c r="Z131045" s="191"/>
      <c r="AA131045" s="191"/>
    </row>
    <row r="131046" spans="26:27">
      <c r="Z131046" s="191"/>
      <c r="AA131046" s="191"/>
    </row>
    <row r="131047" spans="26:27">
      <c r="Z131047" s="191"/>
      <c r="AA131047" s="191"/>
    </row>
    <row r="131048" spans="26:27">
      <c r="Z131048" s="191"/>
      <c r="AA131048" s="191"/>
    </row>
    <row r="131049" spans="26:27">
      <c r="Z131049" s="191"/>
      <c r="AA131049" s="191"/>
    </row>
    <row r="131050" spans="26:27">
      <c r="Z131050" s="191"/>
      <c r="AA131050" s="191"/>
    </row>
    <row r="131051" spans="26:27">
      <c r="Z131051" s="191"/>
      <c r="AA131051" s="191"/>
    </row>
    <row r="131052" spans="26:27">
      <c r="Z131052" s="191"/>
      <c r="AA131052" s="191"/>
    </row>
    <row r="131053" spans="26:27">
      <c r="Z131053" s="191"/>
      <c r="AA131053" s="191"/>
    </row>
    <row r="131054" spans="26:27">
      <c r="Z131054" s="191"/>
      <c r="AA131054" s="191"/>
    </row>
    <row r="131055" spans="26:27">
      <c r="Z131055" s="191"/>
      <c r="AA131055" s="191"/>
    </row>
    <row r="131056" spans="26:27">
      <c r="Z131056" s="191"/>
      <c r="AA131056" s="191"/>
    </row>
    <row r="131057" spans="26:27">
      <c r="Z131057" s="191"/>
      <c r="AA131057" s="191"/>
    </row>
    <row r="131058" spans="26:27">
      <c r="Z131058" s="191"/>
      <c r="AA131058" s="191"/>
    </row>
    <row r="131059" spans="26:27">
      <c r="Z131059" s="191"/>
      <c r="AA131059" s="191"/>
    </row>
    <row r="131060" spans="26:27">
      <c r="Z131060" s="191"/>
      <c r="AA131060" s="191"/>
    </row>
    <row r="131061" spans="26:27">
      <c r="Z131061" s="191"/>
      <c r="AA131061" s="191"/>
    </row>
    <row r="131062" spans="26:27">
      <c r="Z131062" s="191"/>
      <c r="AA131062" s="191"/>
    </row>
    <row r="131063" spans="26:27">
      <c r="Z131063" s="191"/>
      <c r="AA131063" s="191"/>
    </row>
    <row r="131064" spans="26:27">
      <c r="Z131064" s="191"/>
      <c r="AA131064" s="191"/>
    </row>
    <row r="131065" spans="26:27">
      <c r="Z131065" s="191"/>
      <c r="AA131065" s="191"/>
    </row>
    <row r="131066" spans="26:27">
      <c r="Z131066" s="191"/>
      <c r="AA131066" s="191"/>
    </row>
    <row r="131067" spans="26:27">
      <c r="Z131067" s="191"/>
      <c r="AA131067" s="191"/>
    </row>
    <row r="131068" spans="26:27">
      <c r="Z131068" s="191"/>
      <c r="AA131068" s="191"/>
    </row>
    <row r="131069" spans="26:27">
      <c r="Z131069" s="191"/>
      <c r="AA131069" s="191"/>
    </row>
    <row r="131070" spans="26:27">
      <c r="Z131070" s="191"/>
      <c r="AA131070" s="191"/>
    </row>
    <row r="131071" spans="26:27">
      <c r="Z131071" s="191"/>
      <c r="AA131071" s="191"/>
    </row>
    <row r="131072" spans="26:27">
      <c r="Z131072" s="191"/>
      <c r="AA131072" s="191"/>
    </row>
    <row r="131073" spans="26:27">
      <c r="Z131073" s="191"/>
      <c r="AA131073" s="191"/>
    </row>
    <row r="131074" spans="26:27">
      <c r="Z131074" s="191"/>
      <c r="AA131074" s="191"/>
    </row>
    <row r="131075" spans="26:27">
      <c r="Z131075" s="191"/>
      <c r="AA131075" s="191"/>
    </row>
    <row r="131076" spans="26:27">
      <c r="Z131076" s="191"/>
      <c r="AA131076" s="191"/>
    </row>
    <row r="131077" spans="26:27">
      <c r="Z131077" s="191"/>
      <c r="AA131077" s="191"/>
    </row>
    <row r="131078" spans="26:27">
      <c r="Z131078" s="191"/>
      <c r="AA131078" s="191"/>
    </row>
    <row r="131079" spans="26:27">
      <c r="Z131079" s="191"/>
      <c r="AA131079" s="191"/>
    </row>
    <row r="131080" spans="26:27">
      <c r="Z131080" s="191"/>
      <c r="AA131080" s="191"/>
    </row>
    <row r="131081" spans="26:27">
      <c r="Z131081" s="191"/>
      <c r="AA131081" s="191"/>
    </row>
    <row r="131082" spans="26:27">
      <c r="Z131082" s="191"/>
      <c r="AA131082" s="191"/>
    </row>
    <row r="131083" spans="26:27">
      <c r="Z131083" s="191"/>
      <c r="AA131083" s="191"/>
    </row>
    <row r="131084" spans="26:27">
      <c r="Z131084" s="191"/>
      <c r="AA131084" s="191"/>
    </row>
    <row r="131085" spans="26:27">
      <c r="Z131085" s="191"/>
      <c r="AA131085" s="191"/>
    </row>
    <row r="131086" spans="26:27">
      <c r="Z131086" s="191"/>
      <c r="AA131086" s="191"/>
    </row>
    <row r="131087" spans="26:27">
      <c r="Z131087" s="191"/>
      <c r="AA131087" s="191"/>
    </row>
    <row r="131088" spans="26:27">
      <c r="Z131088" s="191"/>
      <c r="AA131088" s="191"/>
    </row>
    <row r="131089" spans="26:27">
      <c r="Z131089" s="191"/>
      <c r="AA131089" s="191"/>
    </row>
    <row r="131090" spans="26:27">
      <c r="Z131090" s="191"/>
      <c r="AA131090" s="191"/>
    </row>
    <row r="131091" spans="26:27">
      <c r="Z131091" s="191"/>
      <c r="AA131091" s="191"/>
    </row>
    <row r="131092" spans="26:27">
      <c r="Z131092" s="191"/>
      <c r="AA131092" s="191"/>
    </row>
    <row r="131093" spans="26:27">
      <c r="Z131093" s="191"/>
      <c r="AA131093" s="191"/>
    </row>
    <row r="131094" spans="26:27">
      <c r="Z131094" s="191"/>
      <c r="AA131094" s="191"/>
    </row>
    <row r="131095" spans="26:27">
      <c r="Z131095" s="191"/>
      <c r="AA131095" s="191"/>
    </row>
    <row r="131096" spans="26:27">
      <c r="Z131096" s="191"/>
      <c r="AA131096" s="191"/>
    </row>
    <row r="131097" spans="26:27">
      <c r="Z131097" s="191"/>
      <c r="AA131097" s="191"/>
    </row>
    <row r="131098" spans="26:27">
      <c r="Z131098" s="191"/>
      <c r="AA131098" s="191"/>
    </row>
    <row r="131099" spans="26:27">
      <c r="Z131099" s="191"/>
      <c r="AA131099" s="191"/>
    </row>
    <row r="131100" spans="26:27">
      <c r="Z131100" s="191"/>
      <c r="AA131100" s="191"/>
    </row>
    <row r="131101" spans="26:27">
      <c r="Z131101" s="191"/>
      <c r="AA131101" s="191"/>
    </row>
    <row r="131102" spans="26:27">
      <c r="Z131102" s="191"/>
      <c r="AA131102" s="191"/>
    </row>
    <row r="131103" spans="26:27">
      <c r="Z131103" s="191"/>
      <c r="AA131103" s="191"/>
    </row>
    <row r="131104" spans="26:27">
      <c r="Z131104" s="191"/>
      <c r="AA131104" s="191"/>
    </row>
    <row r="131105" spans="26:27">
      <c r="Z131105" s="191"/>
      <c r="AA131105" s="191"/>
    </row>
    <row r="131106" spans="26:27">
      <c r="Z131106" s="191"/>
      <c r="AA131106" s="191"/>
    </row>
    <row r="131107" spans="26:27">
      <c r="Z131107" s="191"/>
      <c r="AA131107" s="191"/>
    </row>
    <row r="131108" spans="26:27">
      <c r="Z131108" s="191"/>
      <c r="AA131108" s="191"/>
    </row>
    <row r="131109" spans="26:27">
      <c r="Z131109" s="191"/>
      <c r="AA131109" s="191"/>
    </row>
    <row r="131110" spans="26:27">
      <c r="Z131110" s="191"/>
      <c r="AA131110" s="191"/>
    </row>
    <row r="131111" spans="26:27">
      <c r="Z131111" s="191"/>
      <c r="AA131111" s="191"/>
    </row>
    <row r="131112" spans="26:27">
      <c r="Z131112" s="191"/>
      <c r="AA131112" s="191"/>
    </row>
    <row r="131113" spans="26:27">
      <c r="Z131113" s="191"/>
      <c r="AA131113" s="191"/>
    </row>
    <row r="131114" spans="26:27">
      <c r="Z131114" s="191"/>
      <c r="AA131114" s="191"/>
    </row>
    <row r="131115" spans="26:27">
      <c r="Z131115" s="191"/>
      <c r="AA131115" s="191"/>
    </row>
    <row r="131116" spans="26:27">
      <c r="Z131116" s="191"/>
      <c r="AA131116" s="191"/>
    </row>
    <row r="131117" spans="26:27">
      <c r="Z131117" s="191"/>
      <c r="AA131117" s="191"/>
    </row>
    <row r="131118" spans="26:27">
      <c r="Z131118" s="191"/>
      <c r="AA131118" s="191"/>
    </row>
    <row r="131119" spans="26:27">
      <c r="Z131119" s="191"/>
      <c r="AA131119" s="191"/>
    </row>
    <row r="131120" spans="26:27">
      <c r="Z131120" s="191"/>
      <c r="AA131120" s="191"/>
    </row>
    <row r="131121" spans="26:27">
      <c r="Z131121" s="191"/>
      <c r="AA131121" s="191"/>
    </row>
    <row r="131122" spans="26:27">
      <c r="Z131122" s="191"/>
      <c r="AA131122" s="191"/>
    </row>
    <row r="131123" spans="26:27">
      <c r="Z131123" s="191"/>
      <c r="AA131123" s="191"/>
    </row>
    <row r="131124" spans="26:27">
      <c r="Z131124" s="191"/>
      <c r="AA131124" s="191"/>
    </row>
    <row r="131125" spans="26:27">
      <c r="Z131125" s="191"/>
      <c r="AA131125" s="191"/>
    </row>
    <row r="131126" spans="26:27">
      <c r="Z131126" s="191"/>
      <c r="AA131126" s="191"/>
    </row>
    <row r="131127" spans="26:27">
      <c r="Z131127" s="191"/>
      <c r="AA131127" s="191"/>
    </row>
    <row r="131128" spans="26:27">
      <c r="Z131128" s="191"/>
      <c r="AA131128" s="191"/>
    </row>
    <row r="131129" spans="26:27">
      <c r="Z131129" s="191"/>
      <c r="AA131129" s="191"/>
    </row>
    <row r="131130" spans="26:27">
      <c r="Z131130" s="191"/>
      <c r="AA131130" s="191"/>
    </row>
    <row r="131131" spans="26:27">
      <c r="Z131131" s="191"/>
      <c r="AA131131" s="191"/>
    </row>
    <row r="131132" spans="26:27">
      <c r="Z131132" s="191"/>
      <c r="AA131132" s="191"/>
    </row>
    <row r="131133" spans="26:27">
      <c r="Z131133" s="191"/>
      <c r="AA131133" s="191"/>
    </row>
    <row r="131134" spans="26:27">
      <c r="Z131134" s="191"/>
      <c r="AA131134" s="191"/>
    </row>
    <row r="131135" spans="26:27">
      <c r="Z131135" s="191"/>
      <c r="AA131135" s="191"/>
    </row>
    <row r="131136" spans="26:27">
      <c r="Z131136" s="191"/>
      <c r="AA131136" s="191"/>
    </row>
    <row r="131137" spans="26:27">
      <c r="Z131137" s="191"/>
      <c r="AA131137" s="191"/>
    </row>
    <row r="131138" spans="26:27">
      <c r="Z131138" s="191"/>
      <c r="AA131138" s="191"/>
    </row>
    <row r="131139" spans="26:27">
      <c r="Z131139" s="191"/>
      <c r="AA131139" s="191"/>
    </row>
    <row r="131140" spans="26:27">
      <c r="Z131140" s="191"/>
      <c r="AA131140" s="191"/>
    </row>
    <row r="131141" spans="26:27">
      <c r="Z131141" s="191"/>
      <c r="AA131141" s="191"/>
    </row>
    <row r="131142" spans="26:27">
      <c r="Z131142" s="191"/>
      <c r="AA131142" s="191"/>
    </row>
    <row r="131143" spans="26:27">
      <c r="Z131143" s="191"/>
      <c r="AA131143" s="191"/>
    </row>
    <row r="131144" spans="26:27">
      <c r="Z131144" s="191"/>
      <c r="AA131144" s="191"/>
    </row>
    <row r="131145" spans="26:27">
      <c r="Z131145" s="191"/>
      <c r="AA131145" s="191"/>
    </row>
    <row r="131146" spans="26:27">
      <c r="Z131146" s="191"/>
      <c r="AA131146" s="191"/>
    </row>
    <row r="131147" spans="26:27">
      <c r="Z131147" s="191"/>
      <c r="AA131147" s="191"/>
    </row>
    <row r="131148" spans="26:27">
      <c r="Z131148" s="191"/>
      <c r="AA131148" s="191"/>
    </row>
    <row r="131149" spans="26:27">
      <c r="Z131149" s="191"/>
      <c r="AA131149" s="191"/>
    </row>
    <row r="131150" spans="26:27">
      <c r="Z131150" s="191"/>
      <c r="AA131150" s="191"/>
    </row>
    <row r="131151" spans="26:27">
      <c r="Z131151" s="191"/>
      <c r="AA131151" s="191"/>
    </row>
    <row r="131152" spans="26:27">
      <c r="Z131152" s="191"/>
      <c r="AA131152" s="191"/>
    </row>
    <row r="131153" spans="26:27">
      <c r="Z131153" s="191"/>
      <c r="AA131153" s="191"/>
    </row>
    <row r="131154" spans="26:27">
      <c r="Z131154" s="191"/>
      <c r="AA131154" s="191"/>
    </row>
    <row r="131155" spans="26:27">
      <c r="Z131155" s="191"/>
      <c r="AA131155" s="191"/>
    </row>
    <row r="131156" spans="26:27">
      <c r="Z131156" s="191"/>
      <c r="AA131156" s="191"/>
    </row>
    <row r="131157" spans="26:27">
      <c r="Z131157" s="191"/>
      <c r="AA131157" s="191"/>
    </row>
    <row r="131158" spans="26:27">
      <c r="Z131158" s="191"/>
      <c r="AA131158" s="191"/>
    </row>
    <row r="131159" spans="26:27">
      <c r="Z131159" s="191"/>
      <c r="AA131159" s="191"/>
    </row>
    <row r="131160" spans="26:27">
      <c r="Z131160" s="191"/>
      <c r="AA131160" s="191"/>
    </row>
    <row r="131161" spans="26:27">
      <c r="Z131161" s="191"/>
      <c r="AA131161" s="191"/>
    </row>
    <row r="131162" spans="26:27">
      <c r="Z131162" s="191"/>
      <c r="AA131162" s="191"/>
    </row>
    <row r="131163" spans="26:27">
      <c r="Z131163" s="191"/>
      <c r="AA131163" s="191"/>
    </row>
    <row r="131164" spans="26:27">
      <c r="Z131164" s="191"/>
      <c r="AA131164" s="191"/>
    </row>
    <row r="131165" spans="26:27">
      <c r="Z131165" s="191"/>
      <c r="AA131165" s="191"/>
    </row>
    <row r="131166" spans="26:27">
      <c r="Z131166" s="191"/>
      <c r="AA131166" s="191"/>
    </row>
    <row r="131167" spans="26:27">
      <c r="Z131167" s="191"/>
      <c r="AA131167" s="191"/>
    </row>
    <row r="131168" spans="26:27">
      <c r="Z131168" s="191"/>
      <c r="AA131168" s="191"/>
    </row>
    <row r="131169" spans="26:27">
      <c r="Z131169" s="191"/>
      <c r="AA131169" s="191"/>
    </row>
    <row r="131170" spans="26:27">
      <c r="Z131170" s="191"/>
      <c r="AA131170" s="191"/>
    </row>
    <row r="131171" spans="26:27">
      <c r="Z131171" s="191"/>
      <c r="AA131171" s="191"/>
    </row>
    <row r="131172" spans="26:27">
      <c r="Z131172" s="191"/>
      <c r="AA131172" s="191"/>
    </row>
    <row r="131173" spans="26:27">
      <c r="Z131173" s="191"/>
      <c r="AA131173" s="191"/>
    </row>
    <row r="131174" spans="26:27">
      <c r="Z131174" s="191"/>
      <c r="AA131174" s="191"/>
    </row>
    <row r="131175" spans="26:27">
      <c r="Z131175" s="191"/>
      <c r="AA131175" s="191"/>
    </row>
    <row r="131176" spans="26:27">
      <c r="Z131176" s="191"/>
      <c r="AA131176" s="191"/>
    </row>
    <row r="131177" spans="26:27">
      <c r="Z131177" s="191"/>
      <c r="AA131177" s="191"/>
    </row>
    <row r="131178" spans="26:27">
      <c r="Z131178" s="191"/>
      <c r="AA131178" s="191"/>
    </row>
    <row r="131179" spans="26:27">
      <c r="Z131179" s="191"/>
      <c r="AA131179" s="191"/>
    </row>
    <row r="131180" spans="26:27">
      <c r="Z131180" s="191"/>
      <c r="AA131180" s="191"/>
    </row>
    <row r="131181" spans="26:27">
      <c r="Z131181" s="191"/>
      <c r="AA131181" s="191"/>
    </row>
    <row r="131182" spans="26:27">
      <c r="Z131182" s="191"/>
      <c r="AA131182" s="191"/>
    </row>
    <row r="131183" spans="26:27">
      <c r="Z131183" s="191"/>
      <c r="AA131183" s="191"/>
    </row>
    <row r="131184" spans="26:27">
      <c r="Z131184" s="191"/>
      <c r="AA131184" s="191"/>
    </row>
    <row r="131185" spans="26:27">
      <c r="Z131185" s="191"/>
      <c r="AA131185" s="191"/>
    </row>
    <row r="131186" spans="26:27">
      <c r="Z131186" s="191"/>
      <c r="AA131186" s="191"/>
    </row>
    <row r="131187" spans="26:27">
      <c r="Z131187" s="191"/>
      <c r="AA131187" s="191"/>
    </row>
    <row r="131188" spans="26:27">
      <c r="Z131188" s="191"/>
      <c r="AA131188" s="191"/>
    </row>
    <row r="131189" spans="26:27">
      <c r="Z131189" s="191"/>
      <c r="AA131189" s="191"/>
    </row>
    <row r="131190" spans="26:27">
      <c r="Z131190" s="191"/>
      <c r="AA131190" s="191"/>
    </row>
    <row r="131191" spans="26:27">
      <c r="Z131191" s="191"/>
      <c r="AA131191" s="191"/>
    </row>
    <row r="131192" spans="26:27">
      <c r="Z131192" s="191"/>
      <c r="AA131192" s="191"/>
    </row>
    <row r="131193" spans="26:27">
      <c r="Z131193" s="191"/>
      <c r="AA131193" s="191"/>
    </row>
    <row r="131194" spans="26:27">
      <c r="Z131194" s="191"/>
      <c r="AA131194" s="191"/>
    </row>
    <row r="131195" spans="26:27">
      <c r="Z131195" s="191"/>
      <c r="AA131195" s="191"/>
    </row>
    <row r="131196" spans="26:27">
      <c r="Z131196" s="191"/>
      <c r="AA131196" s="191"/>
    </row>
    <row r="131197" spans="26:27">
      <c r="Z131197" s="191"/>
      <c r="AA131197" s="191"/>
    </row>
    <row r="131198" spans="26:27">
      <c r="Z131198" s="191"/>
      <c r="AA131198" s="191"/>
    </row>
    <row r="131199" spans="26:27">
      <c r="Z131199" s="191"/>
      <c r="AA131199" s="191"/>
    </row>
    <row r="131200" spans="26:27">
      <c r="Z131200" s="191"/>
      <c r="AA131200" s="191"/>
    </row>
    <row r="131201" spans="26:27">
      <c r="Z131201" s="191"/>
      <c r="AA131201" s="191"/>
    </row>
    <row r="131202" spans="26:27">
      <c r="Z131202" s="191"/>
      <c r="AA131202" s="191"/>
    </row>
    <row r="131203" spans="26:27">
      <c r="Z131203" s="191"/>
      <c r="AA131203" s="191"/>
    </row>
    <row r="131204" spans="26:27">
      <c r="Z131204" s="191"/>
      <c r="AA131204" s="191"/>
    </row>
    <row r="131205" spans="26:27">
      <c r="Z131205" s="191"/>
      <c r="AA131205" s="191"/>
    </row>
    <row r="131206" spans="26:27">
      <c r="Z131206" s="191"/>
      <c r="AA131206" s="191"/>
    </row>
    <row r="131207" spans="26:27">
      <c r="Z131207" s="191"/>
      <c r="AA131207" s="191"/>
    </row>
    <row r="131208" spans="26:27">
      <c r="Z131208" s="191"/>
      <c r="AA131208" s="191"/>
    </row>
    <row r="131209" spans="26:27">
      <c r="Z131209" s="191"/>
      <c r="AA131209" s="191"/>
    </row>
    <row r="131210" spans="26:27">
      <c r="Z131210" s="191"/>
      <c r="AA131210" s="191"/>
    </row>
    <row r="131211" spans="26:27">
      <c r="Z131211" s="191"/>
      <c r="AA131211" s="191"/>
    </row>
    <row r="131212" spans="26:27">
      <c r="Z131212" s="191"/>
      <c r="AA131212" s="191"/>
    </row>
    <row r="131213" spans="26:27">
      <c r="Z131213" s="191"/>
      <c r="AA131213" s="191"/>
    </row>
    <row r="131214" spans="26:27">
      <c r="Z131214" s="191"/>
      <c r="AA131214" s="191"/>
    </row>
    <row r="131215" spans="26:27">
      <c r="Z131215" s="191"/>
      <c r="AA131215" s="191"/>
    </row>
    <row r="131216" spans="26:27">
      <c r="Z131216" s="191"/>
      <c r="AA131216" s="191"/>
    </row>
    <row r="131217" spans="26:27">
      <c r="Z131217" s="191"/>
      <c r="AA131217" s="191"/>
    </row>
    <row r="131218" spans="26:27">
      <c r="Z131218" s="191"/>
      <c r="AA131218" s="191"/>
    </row>
    <row r="131219" spans="26:27">
      <c r="Z131219" s="191"/>
      <c r="AA131219" s="191"/>
    </row>
    <row r="131220" spans="26:27">
      <c r="Z131220" s="191"/>
      <c r="AA131220" s="191"/>
    </row>
    <row r="131221" spans="26:27">
      <c r="Z131221" s="191"/>
      <c r="AA131221" s="191"/>
    </row>
    <row r="131222" spans="26:27">
      <c r="Z131222" s="191"/>
      <c r="AA131222" s="191"/>
    </row>
    <row r="131223" spans="26:27">
      <c r="Z131223" s="191"/>
      <c r="AA131223" s="191"/>
    </row>
    <row r="131224" spans="26:27">
      <c r="Z131224" s="191"/>
      <c r="AA131224" s="191"/>
    </row>
    <row r="131225" spans="26:27">
      <c r="Z131225" s="191"/>
      <c r="AA131225" s="191"/>
    </row>
    <row r="131226" spans="26:27">
      <c r="Z131226" s="191"/>
      <c r="AA131226" s="191"/>
    </row>
    <row r="131227" spans="26:27">
      <c r="Z131227" s="191"/>
      <c r="AA131227" s="191"/>
    </row>
    <row r="131228" spans="26:27">
      <c r="Z131228" s="191"/>
      <c r="AA131228" s="191"/>
    </row>
    <row r="131229" spans="26:27">
      <c r="Z131229" s="191"/>
      <c r="AA131229" s="191"/>
    </row>
    <row r="131230" spans="26:27">
      <c r="Z131230" s="191"/>
      <c r="AA131230" s="191"/>
    </row>
    <row r="131231" spans="26:27">
      <c r="Z131231" s="191"/>
      <c r="AA131231" s="191"/>
    </row>
    <row r="131232" spans="26:27">
      <c r="Z131232" s="191"/>
      <c r="AA131232" s="191"/>
    </row>
    <row r="131233" spans="26:27">
      <c r="Z131233" s="191"/>
      <c r="AA131233" s="191"/>
    </row>
    <row r="131234" spans="26:27">
      <c r="Z131234" s="191"/>
      <c r="AA131234" s="191"/>
    </row>
    <row r="131235" spans="26:27">
      <c r="Z131235" s="191"/>
      <c r="AA131235" s="191"/>
    </row>
    <row r="131236" spans="26:27">
      <c r="Z131236" s="191"/>
      <c r="AA131236" s="191"/>
    </row>
    <row r="131237" spans="26:27">
      <c r="Z131237" s="191"/>
      <c r="AA131237" s="191"/>
    </row>
    <row r="131238" spans="26:27">
      <c r="Z131238" s="191"/>
      <c r="AA131238" s="191"/>
    </row>
    <row r="131239" spans="26:27">
      <c r="Z131239" s="191"/>
      <c r="AA131239" s="191"/>
    </row>
    <row r="131240" spans="26:27">
      <c r="Z131240" s="191"/>
      <c r="AA131240" s="191"/>
    </row>
    <row r="131241" spans="26:27">
      <c r="Z131241" s="191"/>
      <c r="AA131241" s="191"/>
    </row>
    <row r="131242" spans="26:27">
      <c r="Z131242" s="191"/>
      <c r="AA131242" s="191"/>
    </row>
    <row r="131243" spans="26:27">
      <c r="Z131243" s="191"/>
      <c r="AA131243" s="191"/>
    </row>
    <row r="131244" spans="26:27">
      <c r="Z131244" s="191"/>
      <c r="AA131244" s="191"/>
    </row>
    <row r="131245" spans="26:27">
      <c r="Z131245" s="191"/>
      <c r="AA131245" s="191"/>
    </row>
    <row r="131246" spans="26:27">
      <c r="Z131246" s="191"/>
      <c r="AA131246" s="191"/>
    </row>
    <row r="131247" spans="26:27">
      <c r="Z131247" s="191"/>
      <c r="AA131247" s="191"/>
    </row>
    <row r="131248" spans="26:27">
      <c r="Z131248" s="191"/>
      <c r="AA131248" s="191"/>
    </row>
    <row r="131249" spans="26:27">
      <c r="Z131249" s="191"/>
      <c r="AA131249" s="191"/>
    </row>
    <row r="131250" spans="26:27">
      <c r="Z131250" s="191"/>
      <c r="AA131250" s="191"/>
    </row>
    <row r="131251" spans="26:27">
      <c r="Z131251" s="191"/>
      <c r="AA131251" s="191"/>
    </row>
    <row r="131252" spans="26:27">
      <c r="Z131252" s="191"/>
      <c r="AA131252" s="191"/>
    </row>
    <row r="131253" spans="26:27">
      <c r="Z131253" s="191"/>
      <c r="AA131253" s="191"/>
    </row>
    <row r="131254" spans="26:27">
      <c r="Z131254" s="191"/>
      <c r="AA131254" s="191"/>
    </row>
    <row r="131255" spans="26:27">
      <c r="Z131255" s="191"/>
      <c r="AA131255" s="191"/>
    </row>
    <row r="131256" spans="26:27">
      <c r="Z131256" s="191"/>
      <c r="AA131256" s="191"/>
    </row>
    <row r="131257" spans="26:27">
      <c r="Z131257" s="191"/>
      <c r="AA131257" s="191"/>
    </row>
    <row r="131258" spans="26:27">
      <c r="Z131258" s="191"/>
      <c r="AA131258" s="191"/>
    </row>
    <row r="131259" spans="26:27">
      <c r="Z131259" s="191"/>
      <c r="AA131259" s="191"/>
    </row>
    <row r="131260" spans="26:27">
      <c r="Z131260" s="191"/>
      <c r="AA131260" s="191"/>
    </row>
    <row r="131261" spans="26:27">
      <c r="Z131261" s="191"/>
      <c r="AA131261" s="191"/>
    </row>
    <row r="131262" spans="26:27">
      <c r="Z131262" s="191"/>
      <c r="AA131262" s="191"/>
    </row>
    <row r="131263" spans="26:27">
      <c r="Z131263" s="191"/>
      <c r="AA131263" s="191"/>
    </row>
    <row r="131264" spans="26:27">
      <c r="Z131264" s="191"/>
      <c r="AA131264" s="191"/>
    </row>
    <row r="131265" spans="26:27">
      <c r="Z131265" s="191"/>
      <c r="AA131265" s="191"/>
    </row>
    <row r="131266" spans="26:27">
      <c r="Z131266" s="191"/>
      <c r="AA131266" s="191"/>
    </row>
    <row r="131267" spans="26:27">
      <c r="Z131267" s="191"/>
      <c r="AA131267" s="191"/>
    </row>
    <row r="131268" spans="26:27">
      <c r="Z131268" s="191"/>
      <c r="AA131268" s="191"/>
    </row>
    <row r="131269" spans="26:27">
      <c r="Z131269" s="191"/>
      <c r="AA131269" s="191"/>
    </row>
    <row r="131270" spans="26:27">
      <c r="Z131270" s="191"/>
      <c r="AA131270" s="191"/>
    </row>
    <row r="131271" spans="26:27">
      <c r="Z131271" s="191"/>
      <c r="AA131271" s="191"/>
    </row>
    <row r="131272" spans="26:27">
      <c r="Z131272" s="191"/>
      <c r="AA131272" s="191"/>
    </row>
    <row r="131273" spans="26:27">
      <c r="Z131273" s="191"/>
      <c r="AA131273" s="191"/>
    </row>
    <row r="131274" spans="26:27">
      <c r="Z131274" s="191"/>
      <c r="AA131274" s="191"/>
    </row>
    <row r="131275" spans="26:27">
      <c r="Z131275" s="191"/>
      <c r="AA131275" s="191"/>
    </row>
    <row r="131276" spans="26:27">
      <c r="Z131276" s="191"/>
      <c r="AA131276" s="191"/>
    </row>
    <row r="131277" spans="26:27">
      <c r="Z131277" s="191"/>
      <c r="AA131277" s="191"/>
    </row>
    <row r="131278" spans="26:27">
      <c r="Z131278" s="191"/>
      <c r="AA131278" s="191"/>
    </row>
    <row r="131279" spans="26:27">
      <c r="Z131279" s="191"/>
      <c r="AA131279" s="191"/>
    </row>
    <row r="131280" spans="26:27">
      <c r="Z131280" s="191"/>
      <c r="AA131280" s="191"/>
    </row>
    <row r="131281" spans="26:27">
      <c r="Z131281" s="191"/>
      <c r="AA131281" s="191"/>
    </row>
    <row r="131282" spans="26:27">
      <c r="Z131282" s="191"/>
      <c r="AA131282" s="191"/>
    </row>
    <row r="131283" spans="26:27">
      <c r="Z131283" s="191"/>
      <c r="AA131283" s="191"/>
    </row>
    <row r="131284" spans="26:27">
      <c r="Z131284" s="191"/>
      <c r="AA131284" s="191"/>
    </row>
    <row r="131285" spans="26:27">
      <c r="Z131285" s="191"/>
      <c r="AA131285" s="191"/>
    </row>
    <row r="131286" spans="26:27">
      <c r="Z131286" s="191"/>
      <c r="AA131286" s="191"/>
    </row>
    <row r="131287" spans="26:27">
      <c r="Z131287" s="191"/>
      <c r="AA131287" s="191"/>
    </row>
    <row r="131288" spans="26:27">
      <c r="Z131288" s="191"/>
      <c r="AA131288" s="191"/>
    </row>
    <row r="131289" spans="26:27">
      <c r="Z131289" s="191"/>
      <c r="AA131289" s="191"/>
    </row>
    <row r="131290" spans="26:27">
      <c r="Z131290" s="191"/>
      <c r="AA131290" s="191"/>
    </row>
    <row r="131291" spans="26:27">
      <c r="Z131291" s="191"/>
      <c r="AA131291" s="191"/>
    </row>
    <row r="131292" spans="26:27">
      <c r="Z131292" s="191"/>
      <c r="AA131292" s="191"/>
    </row>
    <row r="131293" spans="26:27">
      <c r="Z131293" s="191"/>
      <c r="AA131293" s="191"/>
    </row>
    <row r="131294" spans="26:27">
      <c r="Z131294" s="191"/>
      <c r="AA131294" s="191"/>
    </row>
    <row r="131295" spans="26:27">
      <c r="Z131295" s="191"/>
      <c r="AA131295" s="191"/>
    </row>
    <row r="131296" spans="26:27">
      <c r="Z131296" s="191"/>
      <c r="AA131296" s="191"/>
    </row>
    <row r="131297" spans="26:27">
      <c r="Z131297" s="191"/>
      <c r="AA131297" s="191"/>
    </row>
    <row r="131298" spans="26:27">
      <c r="Z131298" s="191"/>
      <c r="AA131298" s="191"/>
    </row>
    <row r="131299" spans="26:27">
      <c r="Z131299" s="191"/>
      <c r="AA131299" s="191"/>
    </row>
    <row r="131300" spans="26:27">
      <c r="Z131300" s="191"/>
      <c r="AA131300" s="191"/>
    </row>
    <row r="131301" spans="26:27">
      <c r="Z131301" s="191"/>
      <c r="AA131301" s="191"/>
    </row>
    <row r="131302" spans="26:27">
      <c r="Z131302" s="191"/>
      <c r="AA131302" s="191"/>
    </row>
    <row r="131303" spans="26:27">
      <c r="Z131303" s="191"/>
      <c r="AA131303" s="191"/>
    </row>
    <row r="131304" spans="26:27">
      <c r="Z131304" s="191"/>
      <c r="AA131304" s="191"/>
    </row>
    <row r="131305" spans="26:27">
      <c r="Z131305" s="191"/>
      <c r="AA131305" s="191"/>
    </row>
    <row r="131306" spans="26:27">
      <c r="Z131306" s="191"/>
      <c r="AA131306" s="191"/>
    </row>
    <row r="131307" spans="26:27">
      <c r="Z131307" s="191"/>
      <c r="AA131307" s="191"/>
    </row>
    <row r="131308" spans="26:27">
      <c r="Z131308" s="191"/>
      <c r="AA131308" s="191"/>
    </row>
    <row r="131309" spans="26:27">
      <c r="Z131309" s="191"/>
      <c r="AA131309" s="191"/>
    </row>
    <row r="131310" spans="26:27">
      <c r="Z131310" s="191"/>
      <c r="AA131310" s="191"/>
    </row>
    <row r="131311" spans="26:27">
      <c r="Z131311" s="191"/>
      <c r="AA131311" s="191"/>
    </row>
    <row r="131312" spans="26:27">
      <c r="Z131312" s="191"/>
      <c r="AA131312" s="191"/>
    </row>
    <row r="131313" spans="26:27">
      <c r="Z131313" s="191"/>
      <c r="AA131313" s="191"/>
    </row>
    <row r="131314" spans="26:27">
      <c r="Z131314" s="191"/>
      <c r="AA131314" s="191"/>
    </row>
    <row r="131315" spans="26:27">
      <c r="Z131315" s="191"/>
      <c r="AA131315" s="191"/>
    </row>
    <row r="131316" spans="26:27">
      <c r="Z131316" s="191"/>
      <c r="AA131316" s="191"/>
    </row>
    <row r="131317" spans="26:27">
      <c r="Z131317" s="191"/>
      <c r="AA131317" s="191"/>
    </row>
    <row r="131318" spans="26:27">
      <c r="Z131318" s="191"/>
      <c r="AA131318" s="191"/>
    </row>
    <row r="131319" spans="26:27">
      <c r="Z131319" s="191"/>
      <c r="AA131319" s="191"/>
    </row>
    <row r="131320" spans="26:27">
      <c r="Z131320" s="191"/>
      <c r="AA131320" s="191"/>
    </row>
    <row r="131321" spans="26:27">
      <c r="Z131321" s="191"/>
      <c r="AA131321" s="191"/>
    </row>
    <row r="131322" spans="26:27">
      <c r="Z131322" s="191"/>
      <c r="AA131322" s="191"/>
    </row>
    <row r="131323" spans="26:27">
      <c r="Z131323" s="191"/>
      <c r="AA131323" s="191"/>
    </row>
    <row r="131324" spans="26:27">
      <c r="Z131324" s="191"/>
      <c r="AA131324" s="191"/>
    </row>
    <row r="131325" spans="26:27">
      <c r="Z131325" s="191"/>
      <c r="AA131325" s="191"/>
    </row>
    <row r="131326" spans="26:27">
      <c r="Z131326" s="191"/>
      <c r="AA131326" s="191"/>
    </row>
    <row r="131327" spans="26:27">
      <c r="Z131327" s="191"/>
      <c r="AA131327" s="191"/>
    </row>
    <row r="131328" spans="26:27">
      <c r="Z131328" s="191"/>
      <c r="AA131328" s="191"/>
    </row>
    <row r="131329" spans="26:27">
      <c r="Z131329" s="191"/>
      <c r="AA131329" s="191"/>
    </row>
    <row r="131330" spans="26:27">
      <c r="Z131330" s="191"/>
      <c r="AA131330" s="191"/>
    </row>
    <row r="131331" spans="26:27">
      <c r="Z131331" s="191"/>
      <c r="AA131331" s="191"/>
    </row>
    <row r="131332" spans="26:27">
      <c r="Z131332" s="191"/>
      <c r="AA131332" s="191"/>
    </row>
    <row r="131333" spans="26:27">
      <c r="Z131333" s="191"/>
      <c r="AA131333" s="191"/>
    </row>
    <row r="131334" spans="26:27">
      <c r="Z131334" s="191"/>
      <c r="AA131334" s="191"/>
    </row>
    <row r="131335" spans="26:27">
      <c r="Z131335" s="191"/>
      <c r="AA131335" s="191"/>
    </row>
    <row r="131336" spans="26:27">
      <c r="Z131336" s="191"/>
      <c r="AA131336" s="191"/>
    </row>
    <row r="131337" spans="26:27">
      <c r="Z131337" s="191"/>
      <c r="AA131337" s="191"/>
    </row>
    <row r="131338" spans="26:27">
      <c r="Z131338" s="191"/>
      <c r="AA131338" s="191"/>
    </row>
    <row r="131339" spans="26:27">
      <c r="Z131339" s="191"/>
      <c r="AA131339" s="191"/>
    </row>
    <row r="131340" spans="26:27">
      <c r="Z131340" s="191"/>
      <c r="AA131340" s="191"/>
    </row>
    <row r="131341" spans="26:27">
      <c r="Z131341" s="191"/>
      <c r="AA131341" s="191"/>
    </row>
    <row r="131342" spans="26:27">
      <c r="Z131342" s="191"/>
      <c r="AA131342" s="191"/>
    </row>
    <row r="131343" spans="26:27">
      <c r="Z131343" s="191"/>
      <c r="AA131343" s="191"/>
    </row>
    <row r="131344" spans="26:27">
      <c r="Z131344" s="191"/>
      <c r="AA131344" s="191"/>
    </row>
    <row r="131345" spans="26:27">
      <c r="Z131345" s="191"/>
      <c r="AA131345" s="191"/>
    </row>
    <row r="131346" spans="26:27">
      <c r="Z131346" s="191"/>
      <c r="AA131346" s="191"/>
    </row>
    <row r="131347" spans="26:27">
      <c r="Z131347" s="191"/>
      <c r="AA131347" s="191"/>
    </row>
    <row r="131348" spans="26:27">
      <c r="Z131348" s="191"/>
      <c r="AA131348" s="191"/>
    </row>
    <row r="131349" spans="26:27">
      <c r="Z131349" s="191"/>
      <c r="AA131349" s="191"/>
    </row>
    <row r="131350" spans="26:27">
      <c r="Z131350" s="191"/>
      <c r="AA131350" s="191"/>
    </row>
    <row r="131351" spans="26:27">
      <c r="Z131351" s="191"/>
      <c r="AA131351" s="191"/>
    </row>
    <row r="131352" spans="26:27">
      <c r="Z131352" s="191"/>
      <c r="AA131352" s="191"/>
    </row>
    <row r="131353" spans="26:27">
      <c r="Z131353" s="191"/>
      <c r="AA131353" s="191"/>
    </row>
    <row r="131354" spans="26:27">
      <c r="Z131354" s="191"/>
      <c r="AA131354" s="191"/>
    </row>
    <row r="131355" spans="26:27">
      <c r="Z131355" s="191"/>
      <c r="AA131355" s="191"/>
    </row>
    <row r="131356" spans="26:27">
      <c r="Z131356" s="191"/>
      <c r="AA131356" s="191"/>
    </row>
    <row r="131357" spans="26:27">
      <c r="Z131357" s="191"/>
      <c r="AA131357" s="191"/>
    </row>
    <row r="131358" spans="26:27">
      <c r="Z131358" s="191"/>
      <c r="AA131358" s="191"/>
    </row>
    <row r="131359" spans="26:27">
      <c r="Z131359" s="191"/>
      <c r="AA131359" s="191"/>
    </row>
    <row r="131360" spans="26:27">
      <c r="Z131360" s="191"/>
      <c r="AA131360" s="191"/>
    </row>
    <row r="131361" spans="26:27">
      <c r="Z131361" s="191"/>
      <c r="AA131361" s="191"/>
    </row>
    <row r="131362" spans="26:27">
      <c r="Z131362" s="191"/>
      <c r="AA131362" s="191"/>
    </row>
    <row r="131363" spans="26:27">
      <c r="Z131363" s="191"/>
      <c r="AA131363" s="191"/>
    </row>
    <row r="131364" spans="26:27">
      <c r="Z131364" s="191"/>
      <c r="AA131364" s="191"/>
    </row>
    <row r="131365" spans="26:27">
      <c r="Z131365" s="191"/>
      <c r="AA131365" s="191"/>
    </row>
    <row r="131366" spans="26:27">
      <c r="Z131366" s="191"/>
      <c r="AA131366" s="191"/>
    </row>
    <row r="131367" spans="26:27">
      <c r="Z131367" s="191"/>
      <c r="AA131367" s="191"/>
    </row>
    <row r="131368" spans="26:27">
      <c r="Z131368" s="191"/>
      <c r="AA131368" s="191"/>
    </row>
    <row r="131369" spans="26:27">
      <c r="Z131369" s="191"/>
      <c r="AA131369" s="191"/>
    </row>
    <row r="131370" spans="26:27">
      <c r="Z131370" s="191"/>
      <c r="AA131370" s="191"/>
    </row>
    <row r="131371" spans="26:27">
      <c r="Z131371" s="191"/>
      <c r="AA131371" s="191"/>
    </row>
    <row r="131372" spans="26:27">
      <c r="Z131372" s="191"/>
      <c r="AA131372" s="191"/>
    </row>
    <row r="131373" spans="26:27">
      <c r="Z131373" s="191"/>
      <c r="AA131373" s="191"/>
    </row>
    <row r="131374" spans="26:27">
      <c r="Z131374" s="191"/>
      <c r="AA131374" s="191"/>
    </row>
    <row r="131375" spans="26:27">
      <c r="Z131375" s="191"/>
      <c r="AA131375" s="191"/>
    </row>
    <row r="131376" spans="26:27">
      <c r="Z131376" s="191"/>
      <c r="AA131376" s="191"/>
    </row>
    <row r="131377" spans="26:27">
      <c r="Z131377" s="191"/>
      <c r="AA131377" s="191"/>
    </row>
    <row r="131378" spans="26:27">
      <c r="Z131378" s="191"/>
      <c r="AA131378" s="191"/>
    </row>
    <row r="131379" spans="26:27">
      <c r="Z131379" s="191"/>
      <c r="AA131379" s="191"/>
    </row>
    <row r="131380" spans="26:27">
      <c r="Z131380" s="191"/>
      <c r="AA131380" s="191"/>
    </row>
    <row r="131381" spans="26:27">
      <c r="Z131381" s="191"/>
      <c r="AA131381" s="191"/>
    </row>
    <row r="131382" spans="26:27">
      <c r="Z131382" s="191"/>
      <c r="AA131382" s="191"/>
    </row>
    <row r="131383" spans="26:27">
      <c r="Z131383" s="191"/>
      <c r="AA131383" s="191"/>
    </row>
    <row r="131384" spans="26:27">
      <c r="Z131384" s="191"/>
      <c r="AA131384" s="191"/>
    </row>
    <row r="131385" spans="26:27">
      <c r="Z131385" s="191"/>
      <c r="AA131385" s="191"/>
    </row>
    <row r="131386" spans="26:27">
      <c r="Z131386" s="191"/>
      <c r="AA131386" s="191"/>
    </row>
    <row r="131387" spans="26:27">
      <c r="Z131387" s="191"/>
      <c r="AA131387" s="191"/>
    </row>
    <row r="131388" spans="26:27">
      <c r="Z131388" s="191"/>
      <c r="AA131388" s="191"/>
    </row>
    <row r="131389" spans="26:27">
      <c r="Z131389" s="191"/>
      <c r="AA131389" s="191"/>
    </row>
    <row r="131390" spans="26:27">
      <c r="Z131390" s="191"/>
      <c r="AA131390" s="191"/>
    </row>
    <row r="131391" spans="26:27">
      <c r="Z131391" s="191"/>
      <c r="AA131391" s="191"/>
    </row>
    <row r="131392" spans="26:27">
      <c r="Z131392" s="191"/>
      <c r="AA131392" s="191"/>
    </row>
    <row r="131393" spans="26:27">
      <c r="Z131393" s="191"/>
      <c r="AA131393" s="191"/>
    </row>
    <row r="131394" spans="26:27">
      <c r="Z131394" s="191"/>
      <c r="AA131394" s="191"/>
    </row>
    <row r="131395" spans="26:27">
      <c r="Z131395" s="191"/>
      <c r="AA131395" s="191"/>
    </row>
    <row r="131396" spans="26:27">
      <c r="Z131396" s="191"/>
      <c r="AA131396" s="191"/>
    </row>
    <row r="131397" spans="26:27">
      <c r="Z131397" s="191"/>
      <c r="AA131397" s="191"/>
    </row>
    <row r="131398" spans="26:27">
      <c r="Z131398" s="191"/>
      <c r="AA131398" s="191"/>
    </row>
    <row r="131399" spans="26:27">
      <c r="Z131399" s="191"/>
      <c r="AA131399" s="191"/>
    </row>
    <row r="131400" spans="26:27">
      <c r="Z131400" s="191"/>
      <c r="AA131400" s="191"/>
    </row>
    <row r="131401" spans="26:27">
      <c r="Z131401" s="191"/>
      <c r="AA131401" s="191"/>
    </row>
    <row r="131402" spans="26:27">
      <c r="Z131402" s="191"/>
      <c r="AA131402" s="191"/>
    </row>
    <row r="131403" spans="26:27">
      <c r="Z131403" s="191"/>
      <c r="AA131403" s="191"/>
    </row>
    <row r="131404" spans="26:27">
      <c r="Z131404" s="191"/>
      <c r="AA131404" s="191"/>
    </row>
    <row r="131405" spans="26:27">
      <c r="Z131405" s="191"/>
      <c r="AA131405" s="191"/>
    </row>
    <row r="131406" spans="26:27">
      <c r="Z131406" s="191"/>
      <c r="AA131406" s="191"/>
    </row>
    <row r="131407" spans="26:27">
      <c r="Z131407" s="191"/>
      <c r="AA131407" s="191"/>
    </row>
    <row r="131408" spans="26:27">
      <c r="Z131408" s="191"/>
      <c r="AA131408" s="191"/>
    </row>
    <row r="131409" spans="26:27">
      <c r="Z131409" s="191"/>
      <c r="AA131409" s="191"/>
    </row>
    <row r="131410" spans="26:27">
      <c r="Z131410" s="191"/>
      <c r="AA131410" s="191"/>
    </row>
    <row r="131411" spans="26:27">
      <c r="Z131411" s="191"/>
      <c r="AA131411" s="191"/>
    </row>
    <row r="131412" spans="26:27">
      <c r="Z131412" s="191"/>
      <c r="AA131412" s="191"/>
    </row>
    <row r="131413" spans="26:27">
      <c r="Z131413" s="191"/>
      <c r="AA131413" s="191"/>
    </row>
    <row r="131414" spans="26:27">
      <c r="Z131414" s="191"/>
      <c r="AA131414" s="191"/>
    </row>
    <row r="131415" spans="26:27">
      <c r="Z131415" s="191"/>
      <c r="AA131415" s="191"/>
    </row>
    <row r="131416" spans="26:27">
      <c r="Z131416" s="191"/>
      <c r="AA131416" s="191"/>
    </row>
    <row r="131417" spans="26:27">
      <c r="Z131417" s="191"/>
      <c r="AA131417" s="191"/>
    </row>
    <row r="131418" spans="26:27">
      <c r="Z131418" s="191"/>
      <c r="AA131418" s="191"/>
    </row>
    <row r="131419" spans="26:27">
      <c r="Z131419" s="191"/>
      <c r="AA131419" s="191"/>
    </row>
    <row r="131420" spans="26:27">
      <c r="Z131420" s="191"/>
      <c r="AA131420" s="191"/>
    </row>
    <row r="131421" spans="26:27">
      <c r="Z131421" s="191"/>
      <c r="AA131421" s="191"/>
    </row>
    <row r="131422" spans="26:27">
      <c r="Z131422" s="191"/>
      <c r="AA131422" s="191"/>
    </row>
    <row r="131423" spans="26:27">
      <c r="Z131423" s="191"/>
      <c r="AA131423" s="191"/>
    </row>
    <row r="131424" spans="26:27">
      <c r="Z131424" s="191"/>
      <c r="AA131424" s="191"/>
    </row>
    <row r="131425" spans="26:27">
      <c r="Z131425" s="191"/>
      <c r="AA131425" s="191"/>
    </row>
    <row r="131426" spans="26:27">
      <c r="Z131426" s="191"/>
      <c r="AA131426" s="191"/>
    </row>
    <row r="131427" spans="26:27">
      <c r="Z131427" s="191"/>
      <c r="AA131427" s="191"/>
    </row>
    <row r="131428" spans="26:27">
      <c r="Z131428" s="191"/>
      <c r="AA131428" s="191"/>
    </row>
    <row r="131429" spans="26:27">
      <c r="Z131429" s="191"/>
      <c r="AA131429" s="191"/>
    </row>
    <row r="131430" spans="26:27">
      <c r="Z131430" s="191"/>
      <c r="AA131430" s="191"/>
    </row>
    <row r="131431" spans="26:27">
      <c r="Z131431" s="191"/>
      <c r="AA131431" s="191"/>
    </row>
    <row r="131432" spans="26:27">
      <c r="Z131432" s="191"/>
      <c r="AA131432" s="191"/>
    </row>
    <row r="131433" spans="26:27">
      <c r="Z131433" s="191"/>
      <c r="AA131433" s="191"/>
    </row>
    <row r="131434" spans="26:27">
      <c r="Z131434" s="191"/>
      <c r="AA131434" s="191"/>
    </row>
    <row r="131435" spans="26:27">
      <c r="Z131435" s="191"/>
      <c r="AA131435" s="191"/>
    </row>
    <row r="131436" spans="26:27">
      <c r="Z131436" s="191"/>
      <c r="AA131436" s="191"/>
    </row>
    <row r="131437" spans="26:27">
      <c r="Z131437" s="191"/>
      <c r="AA131437" s="191"/>
    </row>
    <row r="131438" spans="26:27">
      <c r="Z131438" s="191"/>
      <c r="AA131438" s="191"/>
    </row>
    <row r="131439" spans="26:27">
      <c r="Z131439" s="191"/>
      <c r="AA131439" s="191"/>
    </row>
    <row r="131440" spans="26:27">
      <c r="Z131440" s="191"/>
      <c r="AA131440" s="191"/>
    </row>
    <row r="131441" spans="26:27">
      <c r="Z131441" s="191"/>
      <c r="AA131441" s="191"/>
    </row>
    <row r="131442" spans="26:27">
      <c r="Z131442" s="191"/>
      <c r="AA131442" s="191"/>
    </row>
    <row r="131443" spans="26:27">
      <c r="Z131443" s="191"/>
      <c r="AA131443" s="191"/>
    </row>
    <row r="131444" spans="26:27">
      <c r="Z131444" s="191"/>
      <c r="AA131444" s="191"/>
    </row>
    <row r="131445" spans="26:27">
      <c r="Z131445" s="191"/>
      <c r="AA131445" s="191"/>
    </row>
    <row r="131446" spans="26:27">
      <c r="Z131446" s="191"/>
      <c r="AA131446" s="191"/>
    </row>
    <row r="131447" spans="26:27">
      <c r="Z131447" s="191"/>
      <c r="AA131447" s="191"/>
    </row>
    <row r="131448" spans="26:27">
      <c r="Z131448" s="191"/>
      <c r="AA131448" s="191"/>
    </row>
    <row r="131449" spans="26:27">
      <c r="Z131449" s="191"/>
      <c r="AA131449" s="191"/>
    </row>
    <row r="131450" spans="26:27">
      <c r="Z131450" s="191"/>
      <c r="AA131450" s="191"/>
    </row>
    <row r="131451" spans="26:27">
      <c r="Z131451" s="191"/>
      <c r="AA131451" s="191"/>
    </row>
    <row r="131452" spans="26:27">
      <c r="Z131452" s="191"/>
      <c r="AA131452" s="191"/>
    </row>
    <row r="131453" spans="26:27">
      <c r="Z131453" s="191"/>
      <c r="AA131453" s="191"/>
    </row>
    <row r="131454" spans="26:27">
      <c r="Z131454" s="191"/>
      <c r="AA131454" s="191"/>
    </row>
    <row r="131455" spans="26:27">
      <c r="Z131455" s="191"/>
      <c r="AA131455" s="191"/>
    </row>
    <row r="131456" spans="26:27">
      <c r="Z131456" s="191"/>
      <c r="AA131456" s="191"/>
    </row>
    <row r="131457" spans="26:27">
      <c r="Z131457" s="191"/>
      <c r="AA131457" s="191"/>
    </row>
    <row r="131458" spans="26:27">
      <c r="Z131458" s="191"/>
      <c r="AA131458" s="191"/>
    </row>
    <row r="131459" spans="26:27">
      <c r="Z131459" s="191"/>
      <c r="AA131459" s="191"/>
    </row>
    <row r="131460" spans="26:27">
      <c r="Z131460" s="191"/>
      <c r="AA131460" s="191"/>
    </row>
    <row r="131461" spans="26:27">
      <c r="Z131461" s="191"/>
      <c r="AA131461" s="191"/>
    </row>
    <row r="131462" spans="26:27">
      <c r="Z131462" s="191"/>
      <c r="AA131462" s="191"/>
    </row>
    <row r="131463" spans="26:27">
      <c r="Z131463" s="191"/>
      <c r="AA131463" s="191"/>
    </row>
    <row r="131464" spans="26:27">
      <c r="Z131464" s="191"/>
      <c r="AA131464" s="191"/>
    </row>
    <row r="131465" spans="26:27">
      <c r="Z131465" s="191"/>
      <c r="AA131465" s="191"/>
    </row>
    <row r="131466" spans="26:27">
      <c r="Z131466" s="191"/>
      <c r="AA131466" s="191"/>
    </row>
    <row r="131467" spans="26:27">
      <c r="Z131467" s="191"/>
      <c r="AA131467" s="191"/>
    </row>
    <row r="131468" spans="26:27">
      <c r="Z131468" s="191"/>
      <c r="AA131468" s="191"/>
    </row>
    <row r="131469" spans="26:27">
      <c r="Z131469" s="191"/>
      <c r="AA131469" s="191"/>
    </row>
    <row r="131470" spans="26:27">
      <c r="Z131470" s="191"/>
      <c r="AA131470" s="191"/>
    </row>
    <row r="131471" spans="26:27">
      <c r="Z131471" s="191"/>
      <c r="AA131471" s="191"/>
    </row>
    <row r="131472" spans="26:27">
      <c r="Z131472" s="191"/>
      <c r="AA131472" s="191"/>
    </row>
    <row r="131473" spans="26:27">
      <c r="Z131473" s="191"/>
      <c r="AA131473" s="191"/>
    </row>
    <row r="131474" spans="26:27">
      <c r="Z131474" s="191"/>
      <c r="AA131474" s="191"/>
    </row>
    <row r="131475" spans="26:27">
      <c r="Z131475" s="191"/>
      <c r="AA131475" s="191"/>
    </row>
    <row r="131476" spans="26:27">
      <c r="Z131476" s="191"/>
      <c r="AA131476" s="191"/>
    </row>
    <row r="131477" spans="26:27">
      <c r="Z131477" s="191"/>
      <c r="AA131477" s="191"/>
    </row>
    <row r="131478" spans="26:27">
      <c r="Z131478" s="191"/>
      <c r="AA131478" s="191"/>
    </row>
    <row r="131479" spans="26:27">
      <c r="Z131479" s="191"/>
      <c r="AA131479" s="191"/>
    </row>
    <row r="131480" spans="26:27">
      <c r="Z131480" s="191"/>
      <c r="AA131480" s="191"/>
    </row>
    <row r="131481" spans="26:27">
      <c r="Z131481" s="191"/>
      <c r="AA131481" s="191"/>
    </row>
    <row r="131482" spans="26:27">
      <c r="Z131482" s="191"/>
      <c r="AA131482" s="191"/>
    </row>
    <row r="131483" spans="26:27">
      <c r="Z131483" s="191"/>
      <c r="AA131483" s="191"/>
    </row>
    <row r="131484" spans="26:27">
      <c r="Z131484" s="191"/>
      <c r="AA131484" s="191"/>
    </row>
    <row r="131485" spans="26:27">
      <c r="Z131485" s="191"/>
      <c r="AA131485" s="191"/>
    </row>
    <row r="131486" spans="26:27">
      <c r="Z131486" s="191"/>
      <c r="AA131486" s="191"/>
    </row>
    <row r="131487" spans="26:27">
      <c r="Z131487" s="191"/>
      <c r="AA131487" s="191"/>
    </row>
    <row r="131488" spans="26:27">
      <c r="Z131488" s="191"/>
      <c r="AA131488" s="191"/>
    </row>
    <row r="131489" spans="26:27">
      <c r="Z131489" s="191"/>
      <c r="AA131489" s="191"/>
    </row>
    <row r="131490" spans="26:27">
      <c r="Z131490" s="191"/>
      <c r="AA131490" s="191"/>
    </row>
    <row r="131491" spans="26:27">
      <c r="Z131491" s="191"/>
      <c r="AA131491" s="191"/>
    </row>
    <row r="131492" spans="26:27">
      <c r="Z131492" s="191"/>
      <c r="AA131492" s="191"/>
    </row>
    <row r="131493" spans="26:27">
      <c r="Z131493" s="191"/>
      <c r="AA131493" s="191"/>
    </row>
    <row r="131494" spans="26:27">
      <c r="Z131494" s="191"/>
      <c r="AA131494" s="191"/>
    </row>
    <row r="131495" spans="26:27">
      <c r="Z131495" s="191"/>
      <c r="AA131495" s="191"/>
    </row>
    <row r="131496" spans="26:27">
      <c r="Z131496" s="191"/>
      <c r="AA131496" s="191"/>
    </row>
    <row r="131497" spans="26:27">
      <c r="Z131497" s="191"/>
      <c r="AA131497" s="191"/>
    </row>
    <row r="131498" spans="26:27">
      <c r="Z131498" s="191"/>
      <c r="AA131498" s="191"/>
    </row>
    <row r="131499" spans="26:27">
      <c r="Z131499" s="191"/>
      <c r="AA131499" s="191"/>
    </row>
    <row r="131500" spans="26:27">
      <c r="Z131500" s="191"/>
      <c r="AA131500" s="191"/>
    </row>
    <row r="131501" spans="26:27">
      <c r="Z131501" s="191"/>
      <c r="AA131501" s="191"/>
    </row>
    <row r="131502" spans="26:27">
      <c r="Z131502" s="191"/>
      <c r="AA131502" s="191"/>
    </row>
    <row r="131503" spans="26:27">
      <c r="Z131503" s="191"/>
      <c r="AA131503" s="191"/>
    </row>
    <row r="131504" spans="26:27">
      <c r="Z131504" s="191"/>
      <c r="AA131504" s="191"/>
    </row>
    <row r="131505" spans="26:27">
      <c r="Z131505" s="191"/>
      <c r="AA131505" s="191"/>
    </row>
    <row r="131506" spans="26:27">
      <c r="Z131506" s="191"/>
      <c r="AA131506" s="191"/>
    </row>
    <row r="131507" spans="26:27">
      <c r="Z131507" s="191"/>
      <c r="AA131507" s="191"/>
    </row>
    <row r="131508" spans="26:27">
      <c r="Z131508" s="191"/>
      <c r="AA131508" s="191"/>
    </row>
    <row r="131509" spans="26:27">
      <c r="Z131509" s="191"/>
      <c r="AA131509" s="191"/>
    </row>
    <row r="131510" spans="26:27">
      <c r="Z131510" s="191"/>
      <c r="AA131510" s="191"/>
    </row>
    <row r="131511" spans="26:27">
      <c r="Z131511" s="191"/>
      <c r="AA131511" s="191"/>
    </row>
    <row r="131512" spans="26:27">
      <c r="Z131512" s="191"/>
      <c r="AA131512" s="191"/>
    </row>
    <row r="131513" spans="26:27">
      <c r="Z131513" s="191"/>
      <c r="AA131513" s="191"/>
    </row>
    <row r="131514" spans="26:27">
      <c r="Z131514" s="191"/>
      <c r="AA131514" s="191"/>
    </row>
    <row r="131515" spans="26:27">
      <c r="Z131515" s="191"/>
      <c r="AA131515" s="191"/>
    </row>
    <row r="131516" spans="26:27">
      <c r="Z131516" s="191"/>
      <c r="AA131516" s="191"/>
    </row>
    <row r="131517" spans="26:27">
      <c r="Z131517" s="191"/>
      <c r="AA131517" s="191"/>
    </row>
    <row r="131518" spans="26:27">
      <c r="Z131518" s="191"/>
      <c r="AA131518" s="191"/>
    </row>
    <row r="131519" spans="26:27">
      <c r="Z131519" s="191"/>
      <c r="AA131519" s="191"/>
    </row>
    <row r="131520" spans="26:27">
      <c r="Z131520" s="191"/>
      <c r="AA131520" s="191"/>
    </row>
    <row r="131521" spans="26:27">
      <c r="Z131521" s="191"/>
      <c r="AA131521" s="191"/>
    </row>
    <row r="131522" spans="26:27">
      <c r="Z131522" s="191"/>
      <c r="AA131522" s="191"/>
    </row>
    <row r="131523" spans="26:27">
      <c r="Z131523" s="191"/>
      <c r="AA131523" s="191"/>
    </row>
    <row r="131524" spans="26:27">
      <c r="Z131524" s="191"/>
      <c r="AA131524" s="191"/>
    </row>
    <row r="131525" spans="26:27">
      <c r="Z131525" s="191"/>
      <c r="AA131525" s="191"/>
    </row>
    <row r="131526" spans="26:27">
      <c r="Z131526" s="191"/>
      <c r="AA131526" s="191"/>
    </row>
    <row r="131527" spans="26:27">
      <c r="Z131527" s="191"/>
      <c r="AA131527" s="191"/>
    </row>
    <row r="131528" spans="26:27">
      <c r="Z131528" s="191"/>
      <c r="AA131528" s="191"/>
    </row>
    <row r="131529" spans="26:27">
      <c r="Z131529" s="191"/>
      <c r="AA131529" s="191"/>
    </row>
    <row r="131530" spans="26:27">
      <c r="Z131530" s="191"/>
      <c r="AA131530" s="191"/>
    </row>
    <row r="131531" spans="26:27">
      <c r="Z131531" s="191"/>
      <c r="AA131531" s="191"/>
    </row>
    <row r="131532" spans="26:27">
      <c r="Z131532" s="191"/>
      <c r="AA131532" s="191"/>
    </row>
    <row r="131533" spans="26:27">
      <c r="Z131533" s="191"/>
      <c r="AA131533" s="191"/>
    </row>
    <row r="131534" spans="26:27">
      <c r="Z131534" s="191"/>
      <c r="AA131534" s="191"/>
    </row>
    <row r="131535" spans="26:27">
      <c r="Z131535" s="191"/>
      <c r="AA131535" s="191"/>
    </row>
    <row r="131536" spans="26:27">
      <c r="Z131536" s="191"/>
      <c r="AA131536" s="191"/>
    </row>
    <row r="131537" spans="26:27">
      <c r="Z131537" s="191"/>
      <c r="AA131537" s="191"/>
    </row>
    <row r="131538" spans="26:27">
      <c r="Z131538" s="191"/>
      <c r="AA131538" s="191"/>
    </row>
    <row r="131539" spans="26:27">
      <c r="Z131539" s="191"/>
      <c r="AA131539" s="191"/>
    </row>
    <row r="131540" spans="26:27">
      <c r="Z131540" s="191"/>
      <c r="AA131540" s="191"/>
    </row>
    <row r="131541" spans="26:27">
      <c r="Z131541" s="191"/>
      <c r="AA131541" s="191"/>
    </row>
    <row r="131542" spans="26:27">
      <c r="Z131542" s="191"/>
      <c r="AA131542" s="191"/>
    </row>
    <row r="131543" spans="26:27">
      <c r="Z131543" s="191"/>
      <c r="AA131543" s="191"/>
    </row>
    <row r="131544" spans="26:27">
      <c r="Z131544" s="191"/>
      <c r="AA131544" s="191"/>
    </row>
    <row r="131545" spans="26:27">
      <c r="Z131545" s="191"/>
      <c r="AA131545" s="191"/>
    </row>
    <row r="131546" spans="26:27">
      <c r="Z131546" s="191"/>
      <c r="AA131546" s="191"/>
    </row>
    <row r="131547" spans="26:27">
      <c r="Z131547" s="191"/>
      <c r="AA131547" s="191"/>
    </row>
    <row r="131548" spans="26:27">
      <c r="Z131548" s="191"/>
      <c r="AA131548" s="191"/>
    </row>
    <row r="131549" spans="26:27">
      <c r="Z131549" s="191"/>
      <c r="AA131549" s="191"/>
    </row>
    <row r="131550" spans="26:27">
      <c r="Z131550" s="191"/>
      <c r="AA131550" s="191"/>
    </row>
    <row r="131551" spans="26:27">
      <c r="Z131551" s="191"/>
      <c r="AA131551" s="191"/>
    </row>
    <row r="131552" spans="26:27">
      <c r="Z131552" s="191"/>
      <c r="AA131552" s="191"/>
    </row>
    <row r="131553" spans="26:27">
      <c r="Z131553" s="191"/>
      <c r="AA131553" s="191"/>
    </row>
    <row r="131554" spans="26:27">
      <c r="Z131554" s="191"/>
      <c r="AA131554" s="191"/>
    </row>
    <row r="131555" spans="26:27">
      <c r="Z131555" s="191"/>
      <c r="AA131555" s="191"/>
    </row>
    <row r="131556" spans="26:27">
      <c r="Z131556" s="191"/>
      <c r="AA131556" s="191"/>
    </row>
    <row r="131557" spans="26:27">
      <c r="Z131557" s="191"/>
      <c r="AA131557" s="191"/>
    </row>
    <row r="131558" spans="26:27">
      <c r="Z131558" s="191"/>
      <c r="AA131558" s="191"/>
    </row>
    <row r="131559" spans="26:27">
      <c r="Z131559" s="191"/>
      <c r="AA131559" s="191"/>
    </row>
    <row r="131560" spans="26:27">
      <c r="Z131560" s="191"/>
      <c r="AA131560" s="191"/>
    </row>
    <row r="131561" spans="26:27">
      <c r="Z131561" s="191"/>
      <c r="AA131561" s="191"/>
    </row>
    <row r="131562" spans="26:27">
      <c r="Z131562" s="191"/>
      <c r="AA131562" s="191"/>
    </row>
    <row r="131563" spans="26:27">
      <c r="Z131563" s="191"/>
      <c r="AA131563" s="191"/>
    </row>
    <row r="131564" spans="26:27">
      <c r="Z131564" s="191"/>
      <c r="AA131564" s="191"/>
    </row>
    <row r="131565" spans="26:27">
      <c r="Z131565" s="191"/>
      <c r="AA131565" s="191"/>
    </row>
    <row r="131566" spans="26:27">
      <c r="Z131566" s="191"/>
      <c r="AA131566" s="191"/>
    </row>
    <row r="131567" spans="26:27">
      <c r="Z131567" s="191"/>
      <c r="AA131567" s="191"/>
    </row>
    <row r="131568" spans="26:27">
      <c r="Z131568" s="191"/>
      <c r="AA131568" s="191"/>
    </row>
    <row r="131569" spans="26:27">
      <c r="Z131569" s="191"/>
      <c r="AA131569" s="191"/>
    </row>
    <row r="131570" spans="26:27">
      <c r="Z131570" s="191"/>
      <c r="AA131570" s="191"/>
    </row>
    <row r="131571" spans="26:27">
      <c r="Z131571" s="191"/>
      <c r="AA131571" s="191"/>
    </row>
    <row r="131572" spans="26:27">
      <c r="Z131572" s="191"/>
      <c r="AA131572" s="191"/>
    </row>
    <row r="131573" spans="26:27">
      <c r="Z131573" s="191"/>
      <c r="AA131573" s="191"/>
    </row>
    <row r="131574" spans="26:27">
      <c r="Z131574" s="191"/>
      <c r="AA131574" s="191"/>
    </row>
    <row r="131575" spans="26:27">
      <c r="Z131575" s="191"/>
      <c r="AA131575" s="191"/>
    </row>
    <row r="131576" spans="26:27">
      <c r="Z131576" s="191"/>
      <c r="AA131576" s="191"/>
    </row>
    <row r="131577" spans="26:27">
      <c r="Z131577" s="191"/>
      <c r="AA131577" s="191"/>
    </row>
    <row r="131578" spans="26:27">
      <c r="Z131578" s="191"/>
      <c r="AA131578" s="191"/>
    </row>
    <row r="131579" spans="26:27">
      <c r="Z131579" s="191"/>
      <c r="AA131579" s="191"/>
    </row>
    <row r="131580" spans="26:27">
      <c r="Z131580" s="191"/>
      <c r="AA131580" s="191"/>
    </row>
    <row r="131581" spans="26:27">
      <c r="Z131581" s="191"/>
      <c r="AA131581" s="191"/>
    </row>
    <row r="131582" spans="26:27">
      <c r="Z131582" s="191"/>
      <c r="AA131582" s="191"/>
    </row>
    <row r="131583" spans="26:27">
      <c r="Z131583" s="191"/>
      <c r="AA131583" s="191"/>
    </row>
    <row r="131584" spans="26:27">
      <c r="Z131584" s="191"/>
      <c r="AA131584" s="191"/>
    </row>
    <row r="131585" spans="26:27">
      <c r="Z131585" s="191"/>
      <c r="AA131585" s="191"/>
    </row>
    <row r="131586" spans="26:27">
      <c r="Z131586" s="191"/>
      <c r="AA131586" s="191"/>
    </row>
    <row r="131587" spans="26:27">
      <c r="Z131587" s="191"/>
      <c r="AA131587" s="191"/>
    </row>
    <row r="131588" spans="26:27">
      <c r="Z131588" s="191"/>
      <c r="AA131588" s="191"/>
    </row>
    <row r="131589" spans="26:27">
      <c r="Z131589" s="191"/>
      <c r="AA131589" s="191"/>
    </row>
    <row r="131590" spans="26:27">
      <c r="Z131590" s="191"/>
      <c r="AA131590" s="191"/>
    </row>
    <row r="131591" spans="26:27">
      <c r="Z131591" s="191"/>
      <c r="AA131591" s="191"/>
    </row>
    <row r="131592" spans="26:27">
      <c r="Z131592" s="191"/>
      <c r="AA131592" s="191"/>
    </row>
    <row r="131593" spans="26:27">
      <c r="Z131593" s="191"/>
      <c r="AA131593" s="191"/>
    </row>
    <row r="131594" spans="26:27">
      <c r="Z131594" s="191"/>
      <c r="AA131594" s="191"/>
    </row>
    <row r="131595" spans="26:27">
      <c r="Z131595" s="191"/>
      <c r="AA131595" s="191"/>
    </row>
    <row r="131596" spans="26:27">
      <c r="Z131596" s="191"/>
      <c r="AA131596" s="191"/>
    </row>
    <row r="131597" spans="26:27">
      <c r="Z131597" s="191"/>
      <c r="AA131597" s="191"/>
    </row>
    <row r="131598" spans="26:27">
      <c r="Z131598" s="191"/>
      <c r="AA131598" s="191"/>
    </row>
    <row r="131599" spans="26:27">
      <c r="Z131599" s="191"/>
      <c r="AA131599" s="191"/>
    </row>
    <row r="131600" spans="26:27">
      <c r="Z131600" s="191"/>
      <c r="AA131600" s="191"/>
    </row>
    <row r="131601" spans="26:27">
      <c r="Z131601" s="191"/>
      <c r="AA131601" s="191"/>
    </row>
    <row r="131602" spans="26:27">
      <c r="Z131602" s="191"/>
      <c r="AA131602" s="191"/>
    </row>
    <row r="131603" spans="26:27">
      <c r="Z131603" s="191"/>
      <c r="AA131603" s="191"/>
    </row>
    <row r="131604" spans="26:27">
      <c r="Z131604" s="191"/>
      <c r="AA131604" s="191"/>
    </row>
    <row r="131605" spans="26:27">
      <c r="Z131605" s="191"/>
      <c r="AA131605" s="191"/>
    </row>
    <row r="131606" spans="26:27">
      <c r="Z131606" s="191"/>
      <c r="AA131606" s="191"/>
    </row>
    <row r="131607" spans="26:27">
      <c r="Z131607" s="191"/>
      <c r="AA131607" s="191"/>
    </row>
    <row r="131608" spans="26:27">
      <c r="Z131608" s="191"/>
      <c r="AA131608" s="191"/>
    </row>
    <row r="131609" spans="26:27">
      <c r="Z131609" s="191"/>
      <c r="AA131609" s="191"/>
    </row>
    <row r="131610" spans="26:27">
      <c r="Z131610" s="191"/>
      <c r="AA131610" s="191"/>
    </row>
    <row r="131611" spans="26:27">
      <c r="Z131611" s="191"/>
      <c r="AA131611" s="191"/>
    </row>
    <row r="131612" spans="26:27">
      <c r="Z131612" s="191"/>
      <c r="AA131612" s="191"/>
    </row>
    <row r="131613" spans="26:27">
      <c r="Z131613" s="191"/>
      <c r="AA131613" s="191"/>
    </row>
    <row r="131614" spans="26:27">
      <c r="Z131614" s="191"/>
      <c r="AA131614" s="191"/>
    </row>
    <row r="131615" spans="26:27">
      <c r="Z131615" s="191"/>
      <c r="AA131615" s="191"/>
    </row>
    <row r="131616" spans="26:27">
      <c r="Z131616" s="191"/>
      <c r="AA131616" s="191"/>
    </row>
    <row r="131617" spans="26:27">
      <c r="Z131617" s="191"/>
      <c r="AA131617" s="191"/>
    </row>
    <row r="131618" spans="26:27">
      <c r="Z131618" s="191"/>
      <c r="AA131618" s="191"/>
    </row>
    <row r="131619" spans="26:27">
      <c r="Z131619" s="191"/>
      <c r="AA131619" s="191"/>
    </row>
    <row r="131620" spans="26:27">
      <c r="Z131620" s="191"/>
      <c r="AA131620" s="191"/>
    </row>
    <row r="131621" spans="26:27">
      <c r="Z131621" s="191"/>
      <c r="AA131621" s="191"/>
    </row>
    <row r="131622" spans="26:27">
      <c r="Z131622" s="191"/>
      <c r="AA131622" s="191"/>
    </row>
    <row r="131623" spans="26:27">
      <c r="Z131623" s="191"/>
      <c r="AA131623" s="191"/>
    </row>
    <row r="131624" spans="26:27">
      <c r="Z131624" s="191"/>
      <c r="AA131624" s="191"/>
    </row>
    <row r="131625" spans="26:27">
      <c r="Z131625" s="191"/>
      <c r="AA131625" s="191"/>
    </row>
    <row r="131626" spans="26:27">
      <c r="Z131626" s="191"/>
      <c r="AA131626" s="191"/>
    </row>
    <row r="131627" spans="26:27">
      <c r="Z131627" s="191"/>
      <c r="AA131627" s="191"/>
    </row>
    <row r="131628" spans="26:27">
      <c r="Z131628" s="191"/>
      <c r="AA131628" s="191"/>
    </row>
    <row r="131629" spans="26:27">
      <c r="Z131629" s="191"/>
      <c r="AA131629" s="191"/>
    </row>
    <row r="131630" spans="26:27">
      <c r="Z131630" s="191"/>
      <c r="AA131630" s="191"/>
    </row>
    <row r="131631" spans="26:27">
      <c r="Z131631" s="191"/>
      <c r="AA131631" s="191"/>
    </row>
    <row r="131632" spans="26:27">
      <c r="Z131632" s="191"/>
      <c r="AA131632" s="191"/>
    </row>
    <row r="131633" spans="26:27">
      <c r="Z131633" s="191"/>
      <c r="AA131633" s="191"/>
    </row>
    <row r="131634" spans="26:27">
      <c r="Z131634" s="191"/>
      <c r="AA131634" s="191"/>
    </row>
    <row r="131635" spans="26:27">
      <c r="Z131635" s="191"/>
      <c r="AA131635" s="191"/>
    </row>
    <row r="131636" spans="26:27">
      <c r="Z131636" s="191"/>
      <c r="AA131636" s="191"/>
    </row>
    <row r="131637" spans="26:27">
      <c r="Z131637" s="191"/>
      <c r="AA131637" s="191"/>
    </row>
    <row r="131638" spans="26:27">
      <c r="Z131638" s="191"/>
      <c r="AA131638" s="191"/>
    </row>
    <row r="131639" spans="26:27">
      <c r="Z131639" s="191"/>
      <c r="AA131639" s="191"/>
    </row>
    <row r="131640" spans="26:27">
      <c r="Z131640" s="191"/>
      <c r="AA131640" s="191"/>
    </row>
    <row r="131641" spans="26:27">
      <c r="Z131641" s="191"/>
      <c r="AA131641" s="191"/>
    </row>
    <row r="131642" spans="26:27">
      <c r="Z131642" s="191"/>
      <c r="AA131642" s="191"/>
    </row>
    <row r="131643" spans="26:27">
      <c r="Z131643" s="191"/>
      <c r="AA131643" s="191"/>
    </row>
    <row r="131644" spans="26:27">
      <c r="Z131644" s="191"/>
      <c r="AA131644" s="191"/>
    </row>
    <row r="131645" spans="26:27">
      <c r="Z131645" s="191"/>
      <c r="AA131645" s="191"/>
    </row>
    <row r="131646" spans="26:27">
      <c r="Z131646" s="191"/>
      <c r="AA131646" s="191"/>
    </row>
    <row r="131647" spans="26:27">
      <c r="Z131647" s="191"/>
      <c r="AA131647" s="191"/>
    </row>
    <row r="131648" spans="26:27">
      <c r="Z131648" s="191"/>
      <c r="AA131648" s="191"/>
    </row>
    <row r="131649" spans="26:27">
      <c r="Z131649" s="191"/>
      <c r="AA131649" s="191"/>
    </row>
    <row r="131650" spans="26:27">
      <c r="Z131650" s="191"/>
      <c r="AA131650" s="191"/>
    </row>
    <row r="131651" spans="26:27">
      <c r="Z131651" s="191"/>
      <c r="AA131651" s="191"/>
    </row>
    <row r="131652" spans="26:27">
      <c r="Z131652" s="191"/>
      <c r="AA131652" s="191"/>
    </row>
    <row r="131653" spans="26:27">
      <c r="Z131653" s="191"/>
      <c r="AA131653" s="191"/>
    </row>
    <row r="131654" spans="26:27">
      <c r="Z131654" s="191"/>
      <c r="AA131654" s="191"/>
    </row>
    <row r="131655" spans="26:27">
      <c r="Z131655" s="191"/>
      <c r="AA131655" s="191"/>
    </row>
    <row r="131656" spans="26:27">
      <c r="Z131656" s="191"/>
      <c r="AA131656" s="191"/>
    </row>
    <row r="131657" spans="26:27">
      <c r="Z131657" s="191"/>
      <c r="AA131657" s="191"/>
    </row>
    <row r="131658" spans="26:27">
      <c r="Z131658" s="191"/>
      <c r="AA131658" s="191"/>
    </row>
    <row r="131659" spans="26:27">
      <c r="Z131659" s="191"/>
      <c r="AA131659" s="191"/>
    </row>
    <row r="131660" spans="26:27">
      <c r="Z131660" s="191"/>
      <c r="AA131660" s="191"/>
    </row>
    <row r="131661" spans="26:27">
      <c r="Z131661" s="191"/>
      <c r="AA131661" s="191"/>
    </row>
    <row r="131662" spans="26:27">
      <c r="Z131662" s="191"/>
      <c r="AA131662" s="191"/>
    </row>
    <row r="131663" spans="26:27">
      <c r="Z131663" s="191"/>
      <c r="AA131663" s="191"/>
    </row>
    <row r="131664" spans="26:27">
      <c r="Z131664" s="191"/>
      <c r="AA131664" s="191"/>
    </row>
    <row r="131665" spans="26:27">
      <c r="Z131665" s="191"/>
      <c r="AA131665" s="191"/>
    </row>
    <row r="131666" spans="26:27">
      <c r="Z131666" s="191"/>
      <c r="AA131666" s="191"/>
    </row>
    <row r="131667" spans="26:27">
      <c r="Z131667" s="191"/>
      <c r="AA131667" s="191"/>
    </row>
    <row r="131668" spans="26:27">
      <c r="Z131668" s="191"/>
      <c r="AA131668" s="191"/>
    </row>
    <row r="131669" spans="26:27">
      <c r="Z131669" s="191"/>
      <c r="AA131669" s="191"/>
    </row>
    <row r="131670" spans="26:27">
      <c r="Z131670" s="191"/>
      <c r="AA131670" s="191"/>
    </row>
    <row r="131671" spans="26:27">
      <c r="Z131671" s="191"/>
      <c r="AA131671" s="191"/>
    </row>
    <row r="131672" spans="26:27">
      <c r="Z131672" s="191"/>
      <c r="AA131672" s="191"/>
    </row>
    <row r="131673" spans="26:27">
      <c r="Z131673" s="191"/>
      <c r="AA131673" s="191"/>
    </row>
    <row r="131674" spans="26:27">
      <c r="Z131674" s="191"/>
      <c r="AA131674" s="191"/>
    </row>
    <row r="131675" spans="26:27">
      <c r="Z131675" s="191"/>
      <c r="AA131675" s="191"/>
    </row>
    <row r="131676" spans="26:27">
      <c r="Z131676" s="191"/>
      <c r="AA131676" s="191"/>
    </row>
    <row r="131677" spans="26:27">
      <c r="Z131677" s="191"/>
      <c r="AA131677" s="191"/>
    </row>
    <row r="131678" spans="26:27">
      <c r="Z131678" s="191"/>
      <c r="AA131678" s="191"/>
    </row>
    <row r="131679" spans="26:27">
      <c r="Z131679" s="191"/>
      <c r="AA131679" s="191"/>
    </row>
    <row r="131680" spans="26:27">
      <c r="Z131680" s="191"/>
      <c r="AA131680" s="191"/>
    </row>
    <row r="131681" spans="26:27">
      <c r="Z131681" s="191"/>
      <c r="AA131681" s="191"/>
    </row>
    <row r="131682" spans="26:27">
      <c r="Z131682" s="191"/>
      <c r="AA131682" s="191"/>
    </row>
    <row r="131683" spans="26:27">
      <c r="Z131683" s="191"/>
      <c r="AA131683" s="191"/>
    </row>
    <row r="131684" spans="26:27">
      <c r="Z131684" s="191"/>
      <c r="AA131684" s="191"/>
    </row>
    <row r="131685" spans="26:27">
      <c r="Z131685" s="191"/>
      <c r="AA131685" s="191"/>
    </row>
    <row r="131686" spans="26:27">
      <c r="Z131686" s="191"/>
      <c r="AA131686" s="191"/>
    </row>
    <row r="131687" spans="26:27">
      <c r="Z131687" s="191"/>
      <c r="AA131687" s="191"/>
    </row>
    <row r="131688" spans="26:27">
      <c r="Z131688" s="191"/>
      <c r="AA131688" s="191"/>
    </row>
    <row r="131689" spans="26:27">
      <c r="Z131689" s="191"/>
      <c r="AA131689" s="191"/>
    </row>
    <row r="131690" spans="26:27">
      <c r="Z131690" s="191"/>
      <c r="AA131690" s="191"/>
    </row>
    <row r="131691" spans="26:27">
      <c r="Z131691" s="191"/>
      <c r="AA131691" s="191"/>
    </row>
    <row r="131692" spans="26:27">
      <c r="Z131692" s="191"/>
      <c r="AA131692" s="191"/>
    </row>
    <row r="131693" spans="26:27">
      <c r="Z131693" s="191"/>
      <c r="AA131693" s="191"/>
    </row>
    <row r="131694" spans="26:27">
      <c r="Z131694" s="191"/>
      <c r="AA131694" s="191"/>
    </row>
    <row r="131695" spans="26:27">
      <c r="Z131695" s="191"/>
      <c r="AA131695" s="191"/>
    </row>
    <row r="131696" spans="26:27">
      <c r="Z131696" s="191"/>
      <c r="AA131696" s="191"/>
    </row>
    <row r="131697" spans="26:27">
      <c r="Z131697" s="191"/>
      <c r="AA131697" s="191"/>
    </row>
    <row r="131698" spans="26:27">
      <c r="Z131698" s="191"/>
      <c r="AA131698" s="191"/>
    </row>
    <row r="131699" spans="26:27">
      <c r="Z131699" s="191"/>
      <c r="AA131699" s="191"/>
    </row>
    <row r="131700" spans="26:27">
      <c r="Z131700" s="191"/>
      <c r="AA131700" s="191"/>
    </row>
    <row r="131701" spans="26:27">
      <c r="Z131701" s="191"/>
      <c r="AA131701" s="191"/>
    </row>
    <row r="131702" spans="26:27">
      <c r="Z131702" s="191"/>
      <c r="AA131702" s="191"/>
    </row>
    <row r="131703" spans="26:27">
      <c r="Z131703" s="191"/>
      <c r="AA131703" s="191"/>
    </row>
    <row r="131704" spans="26:27">
      <c r="Z131704" s="191"/>
      <c r="AA131704" s="191"/>
    </row>
    <row r="131705" spans="26:27">
      <c r="Z131705" s="191"/>
      <c r="AA131705" s="191"/>
    </row>
    <row r="131706" spans="26:27">
      <c r="Z131706" s="191"/>
      <c r="AA131706" s="191"/>
    </row>
    <row r="131707" spans="26:27">
      <c r="Z131707" s="191"/>
      <c r="AA131707" s="191"/>
    </row>
    <row r="131708" spans="26:27">
      <c r="Z131708" s="191"/>
      <c r="AA131708" s="191"/>
    </row>
    <row r="131709" spans="26:27">
      <c r="Z131709" s="191"/>
      <c r="AA131709" s="191"/>
    </row>
    <row r="131710" spans="26:27">
      <c r="Z131710" s="191"/>
      <c r="AA131710" s="191"/>
    </row>
    <row r="131711" spans="26:27">
      <c r="Z131711" s="191"/>
      <c r="AA131711" s="191"/>
    </row>
    <row r="131712" spans="26:27">
      <c r="Z131712" s="191"/>
      <c r="AA131712" s="191"/>
    </row>
    <row r="131713" spans="26:27">
      <c r="Z131713" s="191"/>
      <c r="AA131713" s="191"/>
    </row>
    <row r="131714" spans="26:27">
      <c r="Z131714" s="191"/>
      <c r="AA131714" s="191"/>
    </row>
    <row r="131715" spans="26:27">
      <c r="Z131715" s="191"/>
      <c r="AA131715" s="191"/>
    </row>
    <row r="131716" spans="26:27">
      <c r="Z131716" s="191"/>
      <c r="AA131716" s="191"/>
    </row>
    <row r="131717" spans="26:27">
      <c r="Z131717" s="191"/>
      <c r="AA131717" s="191"/>
    </row>
    <row r="131718" spans="26:27">
      <c r="Z131718" s="191"/>
      <c r="AA131718" s="191"/>
    </row>
    <row r="131719" spans="26:27">
      <c r="Z131719" s="191"/>
      <c r="AA131719" s="191"/>
    </row>
    <row r="131720" spans="26:27">
      <c r="Z131720" s="191"/>
      <c r="AA131720" s="191"/>
    </row>
    <row r="131721" spans="26:27">
      <c r="Z131721" s="191"/>
      <c r="AA131721" s="191"/>
    </row>
    <row r="131722" spans="26:27">
      <c r="Z131722" s="191"/>
      <c r="AA131722" s="191"/>
    </row>
    <row r="131723" spans="26:27">
      <c r="Z131723" s="191"/>
      <c r="AA131723" s="191"/>
    </row>
    <row r="131724" spans="26:27">
      <c r="Z131724" s="191"/>
      <c r="AA131724" s="191"/>
    </row>
    <row r="131725" spans="26:27">
      <c r="Z131725" s="191"/>
      <c r="AA131725" s="191"/>
    </row>
    <row r="131726" spans="26:27">
      <c r="Z131726" s="191"/>
      <c r="AA131726" s="191"/>
    </row>
    <row r="131727" spans="26:27">
      <c r="Z131727" s="191"/>
      <c r="AA131727" s="191"/>
    </row>
    <row r="131728" spans="26:27">
      <c r="Z131728" s="191"/>
      <c r="AA131728" s="191"/>
    </row>
    <row r="131729" spans="26:27">
      <c r="Z131729" s="191"/>
      <c r="AA131729" s="191"/>
    </row>
    <row r="131730" spans="26:27">
      <c r="Z131730" s="191"/>
      <c r="AA131730" s="191"/>
    </row>
    <row r="131731" spans="26:27">
      <c r="Z131731" s="191"/>
      <c r="AA131731" s="191"/>
    </row>
    <row r="131732" spans="26:27">
      <c r="Z131732" s="191"/>
      <c r="AA131732" s="191"/>
    </row>
    <row r="131733" spans="26:27">
      <c r="Z131733" s="191"/>
      <c r="AA131733" s="191"/>
    </row>
    <row r="131734" spans="26:27">
      <c r="Z131734" s="191"/>
      <c r="AA131734" s="191"/>
    </row>
    <row r="131735" spans="26:27">
      <c r="Z131735" s="191"/>
      <c r="AA131735" s="191"/>
    </row>
    <row r="131736" spans="26:27">
      <c r="Z131736" s="191"/>
      <c r="AA131736" s="191"/>
    </row>
    <row r="131737" spans="26:27">
      <c r="Z131737" s="191"/>
      <c r="AA131737" s="191"/>
    </row>
    <row r="131738" spans="26:27">
      <c r="Z131738" s="191"/>
      <c r="AA131738" s="191"/>
    </row>
    <row r="131739" spans="26:27">
      <c r="Z131739" s="191"/>
      <c r="AA131739" s="191"/>
    </row>
    <row r="131740" spans="26:27">
      <c r="Z131740" s="191"/>
      <c r="AA131740" s="191"/>
    </row>
    <row r="131741" spans="26:27">
      <c r="Z131741" s="191"/>
      <c r="AA131741" s="191"/>
    </row>
    <row r="131742" spans="26:27">
      <c r="Z131742" s="191"/>
      <c r="AA131742" s="191"/>
    </row>
    <row r="131743" spans="26:27">
      <c r="Z131743" s="191"/>
      <c r="AA131743" s="191"/>
    </row>
    <row r="131744" spans="26:27">
      <c r="Z131744" s="191"/>
      <c r="AA131744" s="191"/>
    </row>
    <row r="131745" spans="26:27">
      <c r="Z131745" s="191"/>
      <c r="AA131745" s="191"/>
    </row>
    <row r="131746" spans="26:27">
      <c r="Z131746" s="191"/>
      <c r="AA131746" s="191"/>
    </row>
    <row r="131747" spans="26:27">
      <c r="Z131747" s="191"/>
      <c r="AA131747" s="191"/>
    </row>
    <row r="131748" spans="26:27">
      <c r="Z131748" s="191"/>
      <c r="AA131748" s="191"/>
    </row>
    <row r="131749" spans="26:27">
      <c r="Z131749" s="191"/>
      <c r="AA131749" s="191"/>
    </row>
    <row r="131750" spans="26:27">
      <c r="Z131750" s="191"/>
      <c r="AA131750" s="191"/>
    </row>
    <row r="131751" spans="26:27">
      <c r="Z131751" s="191"/>
      <c r="AA131751" s="191"/>
    </row>
    <row r="131752" spans="26:27">
      <c r="Z131752" s="191"/>
      <c r="AA131752" s="191"/>
    </row>
    <row r="131753" spans="26:27">
      <c r="Z131753" s="191"/>
      <c r="AA131753" s="191"/>
    </row>
    <row r="131754" spans="26:27">
      <c r="Z131754" s="191"/>
      <c r="AA131754" s="191"/>
    </row>
    <row r="131755" spans="26:27">
      <c r="Z131755" s="191"/>
      <c r="AA131755" s="191"/>
    </row>
    <row r="131756" spans="26:27">
      <c r="Z131756" s="191"/>
      <c r="AA131756" s="191"/>
    </row>
    <row r="131757" spans="26:27">
      <c r="Z131757" s="191"/>
      <c r="AA131757" s="191"/>
    </row>
    <row r="131758" spans="26:27">
      <c r="Z131758" s="191"/>
      <c r="AA131758" s="191"/>
    </row>
    <row r="131759" spans="26:27">
      <c r="Z131759" s="191"/>
      <c r="AA131759" s="191"/>
    </row>
    <row r="131760" spans="26:27">
      <c r="Z131760" s="191"/>
      <c r="AA131760" s="191"/>
    </row>
    <row r="131761" spans="26:27">
      <c r="Z131761" s="191"/>
      <c r="AA131761" s="191"/>
    </row>
    <row r="131762" spans="26:27">
      <c r="Z131762" s="191"/>
      <c r="AA131762" s="191"/>
    </row>
    <row r="131763" spans="26:27">
      <c r="Z131763" s="191"/>
      <c r="AA131763" s="191"/>
    </row>
    <row r="131764" spans="26:27">
      <c r="Z131764" s="191"/>
      <c r="AA131764" s="191"/>
    </row>
    <row r="131765" spans="26:27">
      <c r="Z131765" s="191"/>
      <c r="AA131765" s="191"/>
    </row>
    <row r="131766" spans="26:27">
      <c r="Z131766" s="191"/>
      <c r="AA131766" s="191"/>
    </row>
    <row r="131767" spans="26:27">
      <c r="Z131767" s="191"/>
      <c r="AA131767" s="191"/>
    </row>
    <row r="131768" spans="26:27">
      <c r="Z131768" s="191"/>
      <c r="AA131768" s="191"/>
    </row>
    <row r="131769" spans="26:27">
      <c r="Z131769" s="191"/>
      <c r="AA131769" s="191"/>
    </row>
    <row r="131770" spans="26:27">
      <c r="Z131770" s="191"/>
      <c r="AA131770" s="191"/>
    </row>
    <row r="131771" spans="26:27">
      <c r="Z131771" s="191"/>
      <c r="AA131771" s="191"/>
    </row>
    <row r="131772" spans="26:27">
      <c r="Z131772" s="191"/>
      <c r="AA131772" s="191"/>
    </row>
    <row r="131773" spans="26:27">
      <c r="Z131773" s="191"/>
      <c r="AA131773" s="191"/>
    </row>
    <row r="131774" spans="26:27">
      <c r="Z131774" s="191"/>
      <c r="AA131774" s="191"/>
    </row>
    <row r="131775" spans="26:27">
      <c r="Z131775" s="191"/>
      <c r="AA131775" s="191"/>
    </row>
    <row r="131776" spans="26:27">
      <c r="Z131776" s="191"/>
      <c r="AA131776" s="191"/>
    </row>
    <row r="131777" spans="26:27">
      <c r="Z131777" s="191"/>
      <c r="AA131777" s="191"/>
    </row>
    <row r="131778" spans="26:27">
      <c r="Z131778" s="191"/>
      <c r="AA131778" s="191"/>
    </row>
    <row r="131779" spans="26:27">
      <c r="Z131779" s="191"/>
      <c r="AA131779" s="191"/>
    </row>
    <row r="131780" spans="26:27">
      <c r="Z131780" s="191"/>
      <c r="AA131780" s="191"/>
    </row>
    <row r="131781" spans="26:27">
      <c r="Z131781" s="191"/>
      <c r="AA131781" s="191"/>
    </row>
    <row r="131782" spans="26:27">
      <c r="Z131782" s="191"/>
      <c r="AA131782" s="191"/>
    </row>
    <row r="131783" spans="26:27">
      <c r="Z131783" s="191"/>
      <c r="AA131783" s="191"/>
    </row>
    <row r="131784" spans="26:27">
      <c r="Z131784" s="191"/>
      <c r="AA131784" s="191"/>
    </row>
    <row r="131785" spans="26:27">
      <c r="Z131785" s="191"/>
      <c r="AA131785" s="191"/>
    </row>
    <row r="131786" spans="26:27">
      <c r="Z131786" s="191"/>
      <c r="AA131786" s="191"/>
    </row>
    <row r="131787" spans="26:27">
      <c r="Z131787" s="191"/>
      <c r="AA131787" s="191"/>
    </row>
    <row r="131788" spans="26:27">
      <c r="Z131788" s="191"/>
      <c r="AA131788" s="191"/>
    </row>
    <row r="131789" spans="26:27">
      <c r="Z131789" s="191"/>
      <c r="AA131789" s="191"/>
    </row>
    <row r="131790" spans="26:27">
      <c r="Z131790" s="191"/>
      <c r="AA131790" s="191"/>
    </row>
    <row r="131791" spans="26:27">
      <c r="Z131791" s="191"/>
      <c r="AA131791" s="191"/>
    </row>
    <row r="131792" spans="26:27">
      <c r="Z131792" s="191"/>
      <c r="AA131792" s="191"/>
    </row>
    <row r="131793" spans="26:27">
      <c r="Z131793" s="191"/>
      <c r="AA131793" s="191"/>
    </row>
    <row r="131794" spans="26:27">
      <c r="Z131794" s="191"/>
      <c r="AA131794" s="191"/>
    </row>
    <row r="131795" spans="26:27">
      <c r="Z131795" s="191"/>
      <c r="AA131795" s="191"/>
    </row>
    <row r="131796" spans="26:27">
      <c r="Z131796" s="191"/>
      <c r="AA131796" s="191"/>
    </row>
    <row r="131797" spans="26:27">
      <c r="Z131797" s="191"/>
      <c r="AA131797" s="191"/>
    </row>
    <row r="131798" spans="26:27">
      <c r="Z131798" s="191"/>
      <c r="AA131798" s="191"/>
    </row>
    <row r="131799" spans="26:27">
      <c r="Z131799" s="191"/>
      <c r="AA131799" s="191"/>
    </row>
    <row r="131800" spans="26:27">
      <c r="Z131800" s="191"/>
      <c r="AA131800" s="191"/>
    </row>
    <row r="131801" spans="26:27">
      <c r="Z131801" s="191"/>
      <c r="AA131801" s="191"/>
    </row>
    <row r="131802" spans="26:27">
      <c r="Z131802" s="191"/>
      <c r="AA131802" s="191"/>
    </row>
    <row r="131803" spans="26:27">
      <c r="Z131803" s="191"/>
      <c r="AA131803" s="191"/>
    </row>
    <row r="131804" spans="26:27">
      <c r="Z131804" s="191"/>
      <c r="AA131804" s="191"/>
    </row>
    <row r="131805" spans="26:27">
      <c r="Z131805" s="191"/>
      <c r="AA131805" s="191"/>
    </row>
    <row r="131806" spans="26:27">
      <c r="Z131806" s="191"/>
      <c r="AA131806" s="191"/>
    </row>
    <row r="131807" spans="26:27">
      <c r="Z131807" s="191"/>
      <c r="AA131807" s="191"/>
    </row>
    <row r="131808" spans="26:27">
      <c r="Z131808" s="191"/>
      <c r="AA131808" s="191"/>
    </row>
    <row r="131809" spans="26:27">
      <c r="Z131809" s="191"/>
      <c r="AA131809" s="191"/>
    </row>
    <row r="131810" spans="26:27">
      <c r="Z131810" s="191"/>
      <c r="AA131810" s="191"/>
    </row>
    <row r="131811" spans="26:27">
      <c r="Z131811" s="191"/>
      <c r="AA131811" s="191"/>
    </row>
    <row r="131812" spans="26:27">
      <c r="Z131812" s="191"/>
      <c r="AA131812" s="191"/>
    </row>
    <row r="131813" spans="26:27">
      <c r="Z131813" s="191"/>
      <c r="AA131813" s="191"/>
    </row>
    <row r="131814" spans="26:27">
      <c r="Z131814" s="191"/>
      <c r="AA131814" s="191"/>
    </row>
    <row r="131815" spans="26:27">
      <c r="Z131815" s="191"/>
      <c r="AA131815" s="191"/>
    </row>
    <row r="131816" spans="26:27">
      <c r="Z131816" s="191"/>
      <c r="AA131816" s="191"/>
    </row>
    <row r="131817" spans="26:27">
      <c r="Z131817" s="191"/>
      <c r="AA131817" s="191"/>
    </row>
    <row r="131818" spans="26:27">
      <c r="Z131818" s="191"/>
      <c r="AA131818" s="191"/>
    </row>
    <row r="131819" spans="26:27">
      <c r="Z131819" s="191"/>
      <c r="AA131819" s="191"/>
    </row>
    <row r="131820" spans="26:27">
      <c r="Z131820" s="191"/>
      <c r="AA131820" s="191"/>
    </row>
    <row r="131821" spans="26:27">
      <c r="Z131821" s="191"/>
      <c r="AA131821" s="191"/>
    </row>
    <row r="131822" spans="26:27">
      <c r="Z131822" s="191"/>
      <c r="AA131822" s="191"/>
    </row>
    <row r="131823" spans="26:27">
      <c r="Z131823" s="191"/>
      <c r="AA131823" s="191"/>
    </row>
    <row r="131824" spans="26:27">
      <c r="Z131824" s="191"/>
      <c r="AA131824" s="191"/>
    </row>
    <row r="131825" spans="26:27">
      <c r="Z131825" s="191"/>
      <c r="AA131825" s="191"/>
    </row>
    <row r="131826" spans="26:27">
      <c r="Z131826" s="191"/>
      <c r="AA131826" s="191"/>
    </row>
    <row r="131827" spans="26:27">
      <c r="Z131827" s="191"/>
      <c r="AA131827" s="191"/>
    </row>
    <row r="131828" spans="26:27">
      <c r="Z131828" s="191"/>
      <c r="AA131828" s="191"/>
    </row>
    <row r="131829" spans="26:27">
      <c r="Z131829" s="191"/>
      <c r="AA131829" s="191"/>
    </row>
    <row r="131830" spans="26:27">
      <c r="Z131830" s="191"/>
      <c r="AA131830" s="191"/>
    </row>
    <row r="131831" spans="26:27">
      <c r="Z131831" s="191"/>
      <c r="AA131831" s="191"/>
    </row>
    <row r="131832" spans="26:27">
      <c r="Z131832" s="191"/>
      <c r="AA131832" s="191"/>
    </row>
    <row r="131833" spans="26:27">
      <c r="Z131833" s="191"/>
      <c r="AA131833" s="191"/>
    </row>
    <row r="131834" spans="26:27">
      <c r="Z131834" s="191"/>
      <c r="AA131834" s="191"/>
    </row>
    <row r="131835" spans="26:27">
      <c r="Z131835" s="191"/>
      <c r="AA131835" s="191"/>
    </row>
    <row r="131836" spans="26:27">
      <c r="Z131836" s="191"/>
      <c r="AA131836" s="191"/>
    </row>
    <row r="131837" spans="26:27">
      <c r="Z131837" s="191"/>
      <c r="AA131837" s="191"/>
    </row>
    <row r="131838" spans="26:27">
      <c r="Z131838" s="191"/>
      <c r="AA131838" s="191"/>
    </row>
    <row r="131839" spans="26:27">
      <c r="Z131839" s="191"/>
      <c r="AA131839" s="191"/>
    </row>
    <row r="131840" spans="26:27">
      <c r="Z131840" s="191"/>
      <c r="AA131840" s="191"/>
    </row>
    <row r="131841" spans="26:27">
      <c r="Z131841" s="191"/>
      <c r="AA131841" s="191"/>
    </row>
    <row r="131842" spans="26:27">
      <c r="Z131842" s="191"/>
      <c r="AA131842" s="191"/>
    </row>
    <row r="131843" spans="26:27">
      <c r="Z131843" s="191"/>
      <c r="AA131843" s="191"/>
    </row>
    <row r="131844" spans="26:27">
      <c r="Z131844" s="191"/>
      <c r="AA131844" s="191"/>
    </row>
    <row r="131845" spans="26:27">
      <c r="Z131845" s="191"/>
      <c r="AA131845" s="191"/>
    </row>
    <row r="131846" spans="26:27">
      <c r="Z131846" s="191"/>
      <c r="AA131846" s="191"/>
    </row>
    <row r="131847" spans="26:27">
      <c r="Z131847" s="191"/>
      <c r="AA131847" s="191"/>
    </row>
    <row r="131848" spans="26:27">
      <c r="Z131848" s="191"/>
      <c r="AA131848" s="191"/>
    </row>
    <row r="131849" spans="26:27">
      <c r="Z131849" s="191"/>
      <c r="AA131849" s="191"/>
    </row>
    <row r="131850" spans="26:27">
      <c r="Z131850" s="191"/>
      <c r="AA131850" s="191"/>
    </row>
    <row r="131851" spans="26:27">
      <c r="Z131851" s="191"/>
      <c r="AA131851" s="191"/>
    </row>
    <row r="131852" spans="26:27">
      <c r="Z131852" s="191"/>
      <c r="AA131852" s="191"/>
    </row>
    <row r="131853" spans="26:27">
      <c r="Z131853" s="191"/>
      <c r="AA131853" s="191"/>
    </row>
    <row r="131854" spans="26:27">
      <c r="Z131854" s="191"/>
      <c r="AA131854" s="191"/>
    </row>
    <row r="131855" spans="26:27">
      <c r="Z131855" s="191"/>
      <c r="AA131855" s="191"/>
    </row>
    <row r="131856" spans="26:27">
      <c r="Z131856" s="191"/>
      <c r="AA131856" s="191"/>
    </row>
    <row r="131857" spans="26:27">
      <c r="Z131857" s="191"/>
      <c r="AA131857" s="191"/>
    </row>
    <row r="131858" spans="26:27">
      <c r="Z131858" s="191"/>
      <c r="AA131858" s="191"/>
    </row>
    <row r="131859" spans="26:27">
      <c r="Z131859" s="191"/>
      <c r="AA131859" s="191"/>
    </row>
    <row r="131860" spans="26:27">
      <c r="Z131860" s="191"/>
      <c r="AA131860" s="191"/>
    </row>
    <row r="131861" spans="26:27">
      <c r="Z131861" s="191"/>
      <c r="AA131861" s="191"/>
    </row>
    <row r="131862" spans="26:27">
      <c r="Z131862" s="191"/>
      <c r="AA131862" s="191"/>
    </row>
    <row r="131863" spans="26:27">
      <c r="Z131863" s="191"/>
      <c r="AA131863" s="191"/>
    </row>
    <row r="131864" spans="26:27">
      <c r="Z131864" s="191"/>
      <c r="AA131864" s="191"/>
    </row>
    <row r="131865" spans="26:27">
      <c r="Z131865" s="191"/>
      <c r="AA131865" s="191"/>
    </row>
    <row r="131866" spans="26:27">
      <c r="Z131866" s="191"/>
      <c r="AA131866" s="191"/>
    </row>
    <row r="131867" spans="26:27">
      <c r="Z131867" s="191"/>
      <c r="AA131867" s="191"/>
    </row>
    <row r="131868" spans="26:27">
      <c r="Z131868" s="191"/>
      <c r="AA131868" s="191"/>
    </row>
    <row r="131869" spans="26:27">
      <c r="Z131869" s="191"/>
      <c r="AA131869" s="191"/>
    </row>
    <row r="131870" spans="26:27">
      <c r="Z131870" s="191"/>
      <c r="AA131870" s="191"/>
    </row>
    <row r="131871" spans="26:27">
      <c r="Z131871" s="191"/>
      <c r="AA131871" s="191"/>
    </row>
    <row r="131872" spans="26:27">
      <c r="Z131872" s="191"/>
      <c r="AA131872" s="191"/>
    </row>
    <row r="131873" spans="26:27">
      <c r="Z131873" s="191"/>
      <c r="AA131873" s="191"/>
    </row>
    <row r="131874" spans="26:27">
      <c r="Z131874" s="191"/>
      <c r="AA131874" s="191"/>
    </row>
    <row r="131875" spans="26:27">
      <c r="Z131875" s="191"/>
      <c r="AA131875" s="191"/>
    </row>
    <row r="131876" spans="26:27">
      <c r="Z131876" s="191"/>
      <c r="AA131876" s="191"/>
    </row>
    <row r="131877" spans="26:27">
      <c r="Z131877" s="191"/>
      <c r="AA131877" s="191"/>
    </row>
    <row r="131878" spans="26:27">
      <c r="Z131878" s="191"/>
      <c r="AA131878" s="191"/>
    </row>
    <row r="131879" spans="26:27">
      <c r="Z131879" s="191"/>
      <c r="AA131879" s="191"/>
    </row>
    <row r="131880" spans="26:27">
      <c r="Z131880" s="191"/>
      <c r="AA131880" s="191"/>
    </row>
    <row r="131881" spans="26:27">
      <c r="Z131881" s="191"/>
      <c r="AA131881" s="191"/>
    </row>
    <row r="131882" spans="26:27">
      <c r="Z131882" s="191"/>
      <c r="AA131882" s="191"/>
    </row>
    <row r="131883" spans="26:27">
      <c r="Z131883" s="191"/>
      <c r="AA131883" s="191"/>
    </row>
    <row r="131884" spans="26:27">
      <c r="Z131884" s="191"/>
      <c r="AA131884" s="191"/>
    </row>
    <row r="131885" spans="26:27">
      <c r="Z131885" s="191"/>
      <c r="AA131885" s="191"/>
    </row>
    <row r="131886" spans="26:27">
      <c r="Z131886" s="191"/>
      <c r="AA131886" s="191"/>
    </row>
    <row r="131887" spans="26:27">
      <c r="Z131887" s="191"/>
      <c r="AA131887" s="191"/>
    </row>
    <row r="131888" spans="26:27">
      <c r="Z131888" s="191"/>
      <c r="AA131888" s="191"/>
    </row>
    <row r="131889" spans="26:27">
      <c r="Z131889" s="191"/>
      <c r="AA131889" s="191"/>
    </row>
    <row r="131890" spans="26:27">
      <c r="Z131890" s="191"/>
      <c r="AA131890" s="191"/>
    </row>
    <row r="131891" spans="26:27">
      <c r="Z131891" s="191"/>
      <c r="AA131891" s="191"/>
    </row>
    <row r="131892" spans="26:27">
      <c r="Z131892" s="191"/>
      <c r="AA131892" s="191"/>
    </row>
    <row r="131893" spans="26:27">
      <c r="Z131893" s="191"/>
      <c r="AA131893" s="191"/>
    </row>
    <row r="131894" spans="26:27">
      <c r="Z131894" s="191"/>
      <c r="AA131894" s="191"/>
    </row>
    <row r="131895" spans="26:27">
      <c r="Z131895" s="191"/>
      <c r="AA131895" s="191"/>
    </row>
    <row r="131896" spans="26:27">
      <c r="Z131896" s="191"/>
      <c r="AA131896" s="191"/>
    </row>
    <row r="131897" spans="26:27">
      <c r="Z131897" s="191"/>
      <c r="AA131897" s="191"/>
    </row>
    <row r="131898" spans="26:27">
      <c r="Z131898" s="191"/>
      <c r="AA131898" s="191"/>
    </row>
    <row r="131899" spans="26:27">
      <c r="Z131899" s="191"/>
      <c r="AA131899" s="191"/>
    </row>
    <row r="131900" spans="26:27">
      <c r="Z131900" s="191"/>
      <c r="AA131900" s="191"/>
    </row>
    <row r="131901" spans="26:27">
      <c r="Z131901" s="191"/>
      <c r="AA131901" s="191"/>
    </row>
    <row r="131902" spans="26:27">
      <c r="Z131902" s="191"/>
      <c r="AA131902" s="191"/>
    </row>
    <row r="131903" spans="26:27">
      <c r="Z131903" s="191"/>
      <c r="AA131903" s="191"/>
    </row>
    <row r="131904" spans="26:27">
      <c r="Z131904" s="191"/>
      <c r="AA131904" s="191"/>
    </row>
    <row r="131905" spans="26:27">
      <c r="Z131905" s="191"/>
      <c r="AA131905" s="191"/>
    </row>
    <row r="131906" spans="26:27">
      <c r="Z131906" s="191"/>
      <c r="AA131906" s="191"/>
    </row>
    <row r="131907" spans="26:27">
      <c r="Z131907" s="191"/>
      <c r="AA131907" s="191"/>
    </row>
    <row r="131908" spans="26:27">
      <c r="Z131908" s="191"/>
      <c r="AA131908" s="191"/>
    </row>
    <row r="131909" spans="26:27">
      <c r="Z131909" s="191"/>
      <c r="AA131909" s="191"/>
    </row>
    <row r="131910" spans="26:27">
      <c r="Z131910" s="191"/>
      <c r="AA131910" s="191"/>
    </row>
    <row r="131911" spans="26:27">
      <c r="Z131911" s="191"/>
      <c r="AA131911" s="191"/>
    </row>
    <row r="131912" spans="26:27">
      <c r="Z131912" s="191"/>
      <c r="AA131912" s="191"/>
    </row>
    <row r="131913" spans="26:27">
      <c r="Z131913" s="191"/>
      <c r="AA131913" s="191"/>
    </row>
    <row r="131914" spans="26:27">
      <c r="Z131914" s="191"/>
      <c r="AA131914" s="191"/>
    </row>
    <row r="131915" spans="26:27">
      <c r="Z131915" s="191"/>
      <c r="AA131915" s="191"/>
    </row>
    <row r="131916" spans="26:27">
      <c r="Z131916" s="191"/>
      <c r="AA131916" s="191"/>
    </row>
    <row r="131917" spans="26:27">
      <c r="Z131917" s="191"/>
      <c r="AA131917" s="191"/>
    </row>
    <row r="131918" spans="26:27">
      <c r="Z131918" s="191"/>
      <c r="AA131918" s="191"/>
    </row>
    <row r="131919" spans="26:27">
      <c r="Z131919" s="191"/>
      <c r="AA131919" s="191"/>
    </row>
    <row r="131920" spans="26:27">
      <c r="Z131920" s="191"/>
      <c r="AA131920" s="191"/>
    </row>
    <row r="131921" spans="26:27">
      <c r="Z131921" s="191"/>
      <c r="AA131921" s="191"/>
    </row>
    <row r="131922" spans="26:27">
      <c r="Z131922" s="191"/>
      <c r="AA131922" s="191"/>
    </row>
    <row r="131923" spans="26:27">
      <c r="Z131923" s="191"/>
      <c r="AA131923" s="191"/>
    </row>
    <row r="131924" spans="26:27">
      <c r="Z131924" s="191"/>
      <c r="AA131924" s="191"/>
    </row>
    <row r="131925" spans="26:27">
      <c r="Z131925" s="191"/>
      <c r="AA131925" s="191"/>
    </row>
    <row r="131926" spans="26:27">
      <c r="Z131926" s="191"/>
      <c r="AA131926" s="191"/>
    </row>
    <row r="131927" spans="26:27">
      <c r="Z131927" s="191"/>
      <c r="AA131927" s="191"/>
    </row>
    <row r="131928" spans="26:27">
      <c r="Z131928" s="191"/>
      <c r="AA131928" s="191"/>
    </row>
    <row r="131929" spans="26:27">
      <c r="Z131929" s="191"/>
      <c r="AA131929" s="191"/>
    </row>
    <row r="131930" spans="26:27">
      <c r="Z131930" s="191"/>
      <c r="AA131930" s="191"/>
    </row>
    <row r="131931" spans="26:27">
      <c r="Z131931" s="191"/>
      <c r="AA131931" s="191"/>
    </row>
    <row r="131932" spans="26:27">
      <c r="Z131932" s="191"/>
      <c r="AA131932" s="191"/>
    </row>
    <row r="131933" spans="26:27">
      <c r="Z131933" s="191"/>
      <c r="AA131933" s="191"/>
    </row>
    <row r="131934" spans="26:27">
      <c r="Z131934" s="191"/>
      <c r="AA131934" s="191"/>
    </row>
    <row r="131935" spans="26:27">
      <c r="Z131935" s="191"/>
      <c r="AA131935" s="191"/>
    </row>
    <row r="131936" spans="26:27">
      <c r="Z131936" s="191"/>
      <c r="AA131936" s="191"/>
    </row>
    <row r="131937" spans="26:27">
      <c r="Z131937" s="191"/>
      <c r="AA131937" s="191"/>
    </row>
    <row r="131938" spans="26:27">
      <c r="Z131938" s="191"/>
      <c r="AA131938" s="191"/>
    </row>
    <row r="131939" spans="26:27">
      <c r="Z131939" s="191"/>
      <c r="AA131939" s="191"/>
    </row>
    <row r="131940" spans="26:27">
      <c r="Z131940" s="191"/>
      <c r="AA131940" s="191"/>
    </row>
    <row r="131941" spans="26:27">
      <c r="Z131941" s="191"/>
      <c r="AA131941" s="191"/>
    </row>
    <row r="131942" spans="26:27">
      <c r="Z131942" s="191"/>
      <c r="AA131942" s="191"/>
    </row>
    <row r="131943" spans="26:27">
      <c r="Z131943" s="191"/>
      <c r="AA131943" s="191"/>
    </row>
    <row r="131944" spans="26:27">
      <c r="Z131944" s="191"/>
      <c r="AA131944" s="191"/>
    </row>
    <row r="131945" spans="26:27">
      <c r="Z131945" s="191"/>
      <c r="AA131945" s="191"/>
    </row>
    <row r="131946" spans="26:27">
      <c r="Z131946" s="191"/>
      <c r="AA131946" s="191"/>
    </row>
    <row r="131947" spans="26:27">
      <c r="Z131947" s="191"/>
      <c r="AA131947" s="191"/>
    </row>
    <row r="131948" spans="26:27">
      <c r="Z131948" s="191"/>
      <c r="AA131948" s="191"/>
    </row>
    <row r="131949" spans="26:27">
      <c r="Z131949" s="191"/>
      <c r="AA131949" s="191"/>
    </row>
    <row r="131950" spans="26:27">
      <c r="Z131950" s="191"/>
      <c r="AA131950" s="191"/>
    </row>
    <row r="131951" spans="26:27">
      <c r="Z131951" s="191"/>
      <c r="AA131951" s="191"/>
    </row>
    <row r="131952" spans="26:27">
      <c r="Z131952" s="191"/>
      <c r="AA131952" s="191"/>
    </row>
    <row r="131953" spans="26:27">
      <c r="Z131953" s="191"/>
      <c r="AA131953" s="191"/>
    </row>
    <row r="131954" spans="26:27">
      <c r="Z131954" s="191"/>
      <c r="AA131954" s="191"/>
    </row>
    <row r="131955" spans="26:27">
      <c r="Z131955" s="191"/>
      <c r="AA131955" s="191"/>
    </row>
    <row r="131956" spans="26:27">
      <c r="Z131956" s="191"/>
      <c r="AA131956" s="191"/>
    </row>
    <row r="131957" spans="26:27">
      <c r="Z131957" s="191"/>
      <c r="AA131957" s="191"/>
    </row>
    <row r="131958" spans="26:27">
      <c r="Z131958" s="191"/>
      <c r="AA131958" s="191"/>
    </row>
    <row r="131959" spans="26:27">
      <c r="Z131959" s="191"/>
      <c r="AA131959" s="191"/>
    </row>
    <row r="131960" spans="26:27">
      <c r="Z131960" s="191"/>
      <c r="AA131960" s="191"/>
    </row>
    <row r="131961" spans="26:27">
      <c r="Z131961" s="191"/>
      <c r="AA131961" s="191"/>
    </row>
    <row r="131962" spans="26:27">
      <c r="Z131962" s="191"/>
      <c r="AA131962" s="191"/>
    </row>
    <row r="131963" spans="26:27">
      <c r="Z131963" s="191"/>
      <c r="AA131963" s="191"/>
    </row>
    <row r="131964" spans="26:27">
      <c r="Z131964" s="191"/>
      <c r="AA131964" s="191"/>
    </row>
    <row r="131965" spans="26:27">
      <c r="Z131965" s="191"/>
      <c r="AA131965" s="191"/>
    </row>
    <row r="131966" spans="26:27">
      <c r="Z131966" s="191"/>
      <c r="AA131966" s="191"/>
    </row>
    <row r="131967" spans="26:27">
      <c r="Z131967" s="191"/>
      <c r="AA131967" s="191"/>
    </row>
    <row r="131968" spans="26:27">
      <c r="Z131968" s="191"/>
      <c r="AA131968" s="191"/>
    </row>
    <row r="131969" spans="26:27">
      <c r="Z131969" s="191"/>
      <c r="AA131969" s="191"/>
    </row>
    <row r="131970" spans="26:27">
      <c r="Z131970" s="191"/>
      <c r="AA131970" s="191"/>
    </row>
    <row r="131971" spans="26:27">
      <c r="Z131971" s="191"/>
      <c r="AA131971" s="191"/>
    </row>
    <row r="131972" spans="26:27">
      <c r="Z131972" s="191"/>
      <c r="AA131972" s="191"/>
    </row>
    <row r="131973" spans="26:27">
      <c r="Z131973" s="191"/>
      <c r="AA131973" s="191"/>
    </row>
    <row r="131974" spans="26:27">
      <c r="Z131974" s="191"/>
      <c r="AA131974" s="191"/>
    </row>
    <row r="131975" spans="26:27">
      <c r="Z131975" s="191"/>
      <c r="AA131975" s="191"/>
    </row>
    <row r="131976" spans="26:27">
      <c r="Z131976" s="191"/>
      <c r="AA131976" s="191"/>
    </row>
    <row r="131977" spans="26:27">
      <c r="Z131977" s="191"/>
      <c r="AA131977" s="191"/>
    </row>
    <row r="131978" spans="26:27">
      <c r="Z131978" s="191"/>
      <c r="AA131978" s="191"/>
    </row>
    <row r="131979" spans="26:27">
      <c r="Z131979" s="191"/>
      <c r="AA131979" s="191"/>
    </row>
    <row r="131980" spans="26:27">
      <c r="Z131980" s="191"/>
      <c r="AA131980" s="191"/>
    </row>
    <row r="131981" spans="26:27">
      <c r="Z131981" s="191"/>
      <c r="AA131981" s="191"/>
    </row>
    <row r="131982" spans="26:27">
      <c r="Z131982" s="191"/>
      <c r="AA131982" s="191"/>
    </row>
    <row r="131983" spans="26:27">
      <c r="Z131983" s="191"/>
      <c r="AA131983" s="191"/>
    </row>
    <row r="131984" spans="26:27">
      <c r="Z131984" s="191"/>
      <c r="AA131984" s="191"/>
    </row>
    <row r="131985" spans="26:27">
      <c r="Z131985" s="191"/>
      <c r="AA131985" s="191"/>
    </row>
    <row r="131986" spans="26:27">
      <c r="Z131986" s="191"/>
      <c r="AA131986" s="191"/>
    </row>
    <row r="131987" spans="26:27">
      <c r="Z131987" s="191"/>
      <c r="AA131987" s="191"/>
    </row>
    <row r="131988" spans="26:27">
      <c r="Z131988" s="191"/>
      <c r="AA131988" s="191"/>
    </row>
    <row r="131989" spans="26:27">
      <c r="Z131989" s="191"/>
      <c r="AA131989" s="191"/>
    </row>
    <row r="131990" spans="26:27">
      <c r="Z131990" s="191"/>
      <c r="AA131990" s="191"/>
    </row>
    <row r="131991" spans="26:27">
      <c r="Z131991" s="191"/>
      <c r="AA131991" s="191"/>
    </row>
    <row r="131992" spans="26:27">
      <c r="Z131992" s="191"/>
      <c r="AA131992" s="191"/>
    </row>
    <row r="131993" spans="26:27">
      <c r="Z131993" s="191"/>
      <c r="AA131993" s="191"/>
    </row>
    <row r="131994" spans="26:27">
      <c r="Z131994" s="191"/>
      <c r="AA131994" s="191"/>
    </row>
    <row r="131995" spans="26:27">
      <c r="Z131995" s="191"/>
      <c r="AA131995" s="191"/>
    </row>
    <row r="131996" spans="26:27">
      <c r="Z131996" s="191"/>
      <c r="AA131996" s="191"/>
    </row>
    <row r="131997" spans="26:27">
      <c r="Z131997" s="191"/>
      <c r="AA131997" s="191"/>
    </row>
    <row r="131998" spans="26:27">
      <c r="Z131998" s="191"/>
      <c r="AA131998" s="191"/>
    </row>
    <row r="131999" spans="26:27">
      <c r="Z131999" s="191"/>
      <c r="AA131999" s="191"/>
    </row>
    <row r="132000" spans="26:27">
      <c r="Z132000" s="191"/>
      <c r="AA132000" s="191"/>
    </row>
    <row r="132001" spans="26:27">
      <c r="Z132001" s="191"/>
      <c r="AA132001" s="191"/>
    </row>
    <row r="132002" spans="26:27">
      <c r="Z132002" s="191"/>
      <c r="AA132002" s="191"/>
    </row>
    <row r="132003" spans="26:27">
      <c r="Z132003" s="191"/>
      <c r="AA132003" s="191"/>
    </row>
    <row r="132004" spans="26:27">
      <c r="Z132004" s="191"/>
      <c r="AA132004" s="191"/>
    </row>
    <row r="132005" spans="26:27">
      <c r="Z132005" s="191"/>
      <c r="AA132005" s="191"/>
    </row>
    <row r="132006" spans="26:27">
      <c r="Z132006" s="191"/>
      <c r="AA132006" s="191"/>
    </row>
    <row r="132007" spans="26:27">
      <c r="Z132007" s="191"/>
      <c r="AA132007" s="191"/>
    </row>
    <row r="132008" spans="26:27">
      <c r="Z132008" s="191"/>
      <c r="AA132008" s="191"/>
    </row>
    <row r="132009" spans="26:27">
      <c r="Z132009" s="191"/>
      <c r="AA132009" s="191"/>
    </row>
    <row r="132010" spans="26:27">
      <c r="Z132010" s="191"/>
      <c r="AA132010" s="191"/>
    </row>
    <row r="132011" spans="26:27">
      <c r="Z132011" s="191"/>
      <c r="AA132011" s="191"/>
    </row>
    <row r="132012" spans="26:27">
      <c r="Z132012" s="191"/>
      <c r="AA132012" s="191"/>
    </row>
    <row r="132013" spans="26:27">
      <c r="Z132013" s="191"/>
      <c r="AA132013" s="191"/>
    </row>
    <row r="132014" spans="26:27">
      <c r="Z132014" s="191"/>
      <c r="AA132014" s="191"/>
    </row>
    <row r="132015" spans="26:27">
      <c r="Z132015" s="191"/>
      <c r="AA132015" s="191"/>
    </row>
    <row r="132016" spans="26:27">
      <c r="Z132016" s="191"/>
      <c r="AA132016" s="191"/>
    </row>
    <row r="132017" spans="26:27">
      <c r="Z132017" s="191"/>
      <c r="AA132017" s="191"/>
    </row>
    <row r="132018" spans="26:27">
      <c r="Z132018" s="191"/>
      <c r="AA132018" s="191"/>
    </row>
    <row r="132019" spans="26:27">
      <c r="Z132019" s="191"/>
      <c r="AA132019" s="191"/>
    </row>
    <row r="132020" spans="26:27">
      <c r="Z132020" s="191"/>
      <c r="AA132020" s="191"/>
    </row>
    <row r="132021" spans="26:27">
      <c r="Z132021" s="191"/>
      <c r="AA132021" s="191"/>
    </row>
    <row r="132022" spans="26:27">
      <c r="Z132022" s="191"/>
      <c r="AA132022" s="191"/>
    </row>
    <row r="132023" spans="26:27">
      <c r="Z132023" s="191"/>
      <c r="AA132023" s="191"/>
    </row>
    <row r="132024" spans="26:27">
      <c r="Z132024" s="191"/>
      <c r="AA132024" s="191"/>
    </row>
    <row r="132025" spans="26:27">
      <c r="Z132025" s="191"/>
      <c r="AA132025" s="191"/>
    </row>
    <row r="132026" spans="26:27">
      <c r="Z132026" s="191"/>
      <c r="AA132026" s="191"/>
    </row>
    <row r="132027" spans="26:27">
      <c r="Z132027" s="191"/>
      <c r="AA132027" s="191"/>
    </row>
    <row r="132028" spans="26:27">
      <c r="Z132028" s="191"/>
      <c r="AA132028" s="191"/>
    </row>
    <row r="132029" spans="26:27">
      <c r="Z132029" s="191"/>
      <c r="AA132029" s="191"/>
    </row>
    <row r="132030" spans="26:27">
      <c r="Z132030" s="191"/>
      <c r="AA132030" s="191"/>
    </row>
    <row r="132031" spans="26:27">
      <c r="Z132031" s="191"/>
      <c r="AA132031" s="191"/>
    </row>
    <row r="132032" spans="26:27">
      <c r="Z132032" s="191"/>
      <c r="AA132032" s="191"/>
    </row>
    <row r="132033" spans="26:27">
      <c r="Z132033" s="191"/>
      <c r="AA132033" s="191"/>
    </row>
    <row r="132034" spans="26:27">
      <c r="Z132034" s="191"/>
      <c r="AA132034" s="191"/>
    </row>
    <row r="132035" spans="26:27">
      <c r="Z132035" s="191"/>
      <c r="AA132035" s="191"/>
    </row>
    <row r="132036" spans="26:27">
      <c r="Z132036" s="191"/>
      <c r="AA132036" s="191"/>
    </row>
    <row r="132037" spans="26:27">
      <c r="Z132037" s="191"/>
      <c r="AA132037" s="191"/>
    </row>
    <row r="132038" spans="26:27">
      <c r="Z132038" s="191"/>
      <c r="AA132038" s="191"/>
    </row>
    <row r="132039" spans="26:27">
      <c r="Z132039" s="191"/>
      <c r="AA132039" s="191"/>
    </row>
    <row r="132040" spans="26:27">
      <c r="Z132040" s="191"/>
      <c r="AA132040" s="191"/>
    </row>
    <row r="132041" spans="26:27">
      <c r="Z132041" s="191"/>
      <c r="AA132041" s="191"/>
    </row>
    <row r="132042" spans="26:27">
      <c r="Z132042" s="191"/>
      <c r="AA132042" s="191"/>
    </row>
    <row r="132043" spans="26:27">
      <c r="Z132043" s="191"/>
      <c r="AA132043" s="191"/>
    </row>
    <row r="132044" spans="26:27">
      <c r="Z132044" s="191"/>
      <c r="AA132044" s="191"/>
    </row>
    <row r="132045" spans="26:27">
      <c r="Z132045" s="191"/>
      <c r="AA132045" s="191"/>
    </row>
    <row r="132046" spans="26:27">
      <c r="Z132046" s="191"/>
      <c r="AA132046" s="191"/>
    </row>
    <row r="132047" spans="26:27">
      <c r="Z132047" s="191"/>
      <c r="AA132047" s="191"/>
    </row>
    <row r="132048" spans="26:27">
      <c r="Z132048" s="191"/>
      <c r="AA132048" s="191"/>
    </row>
    <row r="132049" spans="26:27">
      <c r="Z132049" s="191"/>
      <c r="AA132049" s="191"/>
    </row>
    <row r="132050" spans="26:27">
      <c r="Z132050" s="191"/>
      <c r="AA132050" s="191"/>
    </row>
    <row r="132051" spans="26:27">
      <c r="Z132051" s="191"/>
      <c r="AA132051" s="191"/>
    </row>
    <row r="132052" spans="26:27">
      <c r="Z132052" s="191"/>
      <c r="AA132052" s="191"/>
    </row>
    <row r="132053" spans="26:27">
      <c r="Z132053" s="191"/>
      <c r="AA132053" s="191"/>
    </row>
    <row r="132054" spans="26:27">
      <c r="Z132054" s="191"/>
      <c r="AA132054" s="191"/>
    </row>
    <row r="132055" spans="26:27">
      <c r="Z132055" s="191"/>
      <c r="AA132055" s="191"/>
    </row>
    <row r="132056" spans="26:27">
      <c r="Z132056" s="191"/>
      <c r="AA132056" s="191"/>
    </row>
    <row r="132057" spans="26:27">
      <c r="Z132057" s="191"/>
      <c r="AA132057" s="191"/>
    </row>
    <row r="132058" spans="26:27">
      <c r="Z132058" s="191"/>
      <c r="AA132058" s="191"/>
    </row>
    <row r="132059" spans="26:27">
      <c r="Z132059" s="191"/>
      <c r="AA132059" s="191"/>
    </row>
    <row r="132060" spans="26:27">
      <c r="Z132060" s="191"/>
      <c r="AA132060" s="191"/>
    </row>
    <row r="132061" spans="26:27">
      <c r="Z132061" s="191"/>
      <c r="AA132061" s="191"/>
    </row>
    <row r="132062" spans="26:27">
      <c r="Z132062" s="191"/>
      <c r="AA132062" s="191"/>
    </row>
    <row r="132063" spans="26:27">
      <c r="Z132063" s="191"/>
      <c r="AA132063" s="191"/>
    </row>
    <row r="132064" spans="26:27">
      <c r="Z132064" s="191"/>
      <c r="AA132064" s="191"/>
    </row>
    <row r="132065" spans="26:27">
      <c r="Z132065" s="191"/>
      <c r="AA132065" s="191"/>
    </row>
    <row r="132066" spans="26:27">
      <c r="Z132066" s="191"/>
      <c r="AA132066" s="191"/>
    </row>
    <row r="132067" spans="26:27">
      <c r="Z132067" s="191"/>
      <c r="AA132067" s="191"/>
    </row>
    <row r="132068" spans="26:27">
      <c r="Z132068" s="191"/>
      <c r="AA132068" s="191"/>
    </row>
    <row r="132069" spans="26:27">
      <c r="Z132069" s="191"/>
      <c r="AA132069" s="191"/>
    </row>
    <row r="132070" spans="26:27">
      <c r="Z132070" s="191"/>
      <c r="AA132070" s="191"/>
    </row>
    <row r="132071" spans="26:27">
      <c r="Z132071" s="191"/>
      <c r="AA132071" s="191"/>
    </row>
    <row r="132072" spans="26:27">
      <c r="Z132072" s="191"/>
      <c r="AA132072" s="191"/>
    </row>
    <row r="132073" spans="26:27">
      <c r="Z132073" s="191"/>
      <c r="AA132073" s="191"/>
    </row>
    <row r="132074" spans="26:27">
      <c r="Z132074" s="191"/>
      <c r="AA132074" s="191"/>
    </row>
    <row r="132075" spans="26:27">
      <c r="Z132075" s="191"/>
      <c r="AA132075" s="191"/>
    </row>
    <row r="132076" spans="26:27">
      <c r="Z132076" s="191"/>
      <c r="AA132076" s="191"/>
    </row>
    <row r="132077" spans="26:27">
      <c r="Z132077" s="191"/>
      <c r="AA132077" s="191"/>
    </row>
    <row r="132078" spans="26:27">
      <c r="Z132078" s="191"/>
      <c r="AA132078" s="191"/>
    </row>
    <row r="132079" spans="26:27">
      <c r="Z132079" s="191"/>
      <c r="AA132079" s="191"/>
    </row>
    <row r="132080" spans="26:27">
      <c r="Z132080" s="191"/>
      <c r="AA132080" s="191"/>
    </row>
    <row r="132081" spans="26:27">
      <c r="Z132081" s="191"/>
      <c r="AA132081" s="191"/>
    </row>
    <row r="132082" spans="26:27">
      <c r="Z132082" s="191"/>
      <c r="AA132082" s="191"/>
    </row>
    <row r="132083" spans="26:27">
      <c r="Z132083" s="191"/>
      <c r="AA132083" s="191"/>
    </row>
    <row r="132084" spans="26:27">
      <c r="Z132084" s="191"/>
      <c r="AA132084" s="191"/>
    </row>
    <row r="132085" spans="26:27">
      <c r="Z132085" s="191"/>
      <c r="AA132085" s="191"/>
    </row>
    <row r="132086" spans="26:27">
      <c r="Z132086" s="191"/>
      <c r="AA132086" s="191"/>
    </row>
    <row r="132087" spans="26:27">
      <c r="Z132087" s="191"/>
      <c r="AA132087" s="191"/>
    </row>
    <row r="132088" spans="26:27">
      <c r="Z132088" s="191"/>
      <c r="AA132088" s="191"/>
    </row>
    <row r="132089" spans="26:27">
      <c r="Z132089" s="191"/>
      <c r="AA132089" s="191"/>
    </row>
    <row r="132090" spans="26:27">
      <c r="Z132090" s="191"/>
      <c r="AA132090" s="191"/>
    </row>
    <row r="132091" spans="26:27">
      <c r="Z132091" s="191"/>
      <c r="AA132091" s="191"/>
    </row>
    <row r="132092" spans="26:27">
      <c r="Z132092" s="191"/>
      <c r="AA132092" s="191"/>
    </row>
    <row r="132093" spans="26:27">
      <c r="Z132093" s="191"/>
      <c r="AA132093" s="191"/>
    </row>
    <row r="132094" spans="26:27">
      <c r="Z132094" s="191"/>
      <c r="AA132094" s="191"/>
    </row>
    <row r="132095" spans="26:27">
      <c r="Z132095" s="191"/>
      <c r="AA132095" s="191"/>
    </row>
    <row r="132096" spans="26:27">
      <c r="Z132096" s="191"/>
      <c r="AA132096" s="191"/>
    </row>
    <row r="132097" spans="26:27">
      <c r="Z132097" s="191"/>
      <c r="AA132097" s="191"/>
    </row>
    <row r="132098" spans="26:27">
      <c r="Z132098" s="191"/>
      <c r="AA132098" s="191"/>
    </row>
    <row r="132099" spans="26:27">
      <c r="Z132099" s="191"/>
      <c r="AA132099" s="191"/>
    </row>
    <row r="132100" spans="26:27">
      <c r="Z132100" s="191"/>
      <c r="AA132100" s="191"/>
    </row>
    <row r="132101" spans="26:27">
      <c r="Z132101" s="191"/>
      <c r="AA132101" s="191"/>
    </row>
    <row r="132102" spans="26:27">
      <c r="Z132102" s="191"/>
      <c r="AA132102" s="191"/>
    </row>
    <row r="132103" spans="26:27">
      <c r="Z132103" s="191"/>
      <c r="AA132103" s="191"/>
    </row>
    <row r="132104" spans="26:27">
      <c r="Z132104" s="191"/>
      <c r="AA132104" s="191"/>
    </row>
    <row r="132105" spans="26:27">
      <c r="Z132105" s="191"/>
      <c r="AA132105" s="191"/>
    </row>
    <row r="132106" spans="26:27">
      <c r="Z132106" s="191"/>
      <c r="AA132106" s="191"/>
    </row>
    <row r="132107" spans="26:27">
      <c r="Z132107" s="191"/>
      <c r="AA132107" s="191"/>
    </row>
    <row r="132108" spans="26:27">
      <c r="Z132108" s="191"/>
      <c r="AA132108" s="191"/>
    </row>
    <row r="132109" spans="26:27">
      <c r="Z132109" s="191"/>
      <c r="AA132109" s="191"/>
    </row>
    <row r="132110" spans="26:27">
      <c r="Z132110" s="191"/>
      <c r="AA132110" s="191"/>
    </row>
    <row r="132111" spans="26:27">
      <c r="Z132111" s="191"/>
      <c r="AA132111" s="191"/>
    </row>
    <row r="132112" spans="26:27">
      <c r="Z132112" s="191"/>
      <c r="AA132112" s="191"/>
    </row>
    <row r="132113" spans="26:27">
      <c r="Z132113" s="191"/>
      <c r="AA132113" s="191"/>
    </row>
    <row r="132114" spans="26:27">
      <c r="Z132114" s="191"/>
      <c r="AA132114" s="191"/>
    </row>
    <row r="132115" spans="26:27">
      <c r="Z132115" s="191"/>
      <c r="AA132115" s="191"/>
    </row>
    <row r="132116" spans="26:27">
      <c r="Z132116" s="191"/>
      <c r="AA132116" s="191"/>
    </row>
    <row r="132117" spans="26:27">
      <c r="Z132117" s="191"/>
      <c r="AA132117" s="191"/>
    </row>
    <row r="132118" spans="26:27">
      <c r="Z132118" s="191"/>
      <c r="AA132118" s="191"/>
    </row>
    <row r="132119" spans="26:27">
      <c r="Z132119" s="191"/>
      <c r="AA132119" s="191"/>
    </row>
    <row r="132120" spans="26:27">
      <c r="Z132120" s="191"/>
      <c r="AA132120" s="191"/>
    </row>
    <row r="132121" spans="26:27">
      <c r="Z132121" s="191"/>
      <c r="AA132121" s="191"/>
    </row>
    <row r="132122" spans="26:27">
      <c r="Z132122" s="191"/>
      <c r="AA132122" s="191"/>
    </row>
    <row r="132123" spans="26:27">
      <c r="Z132123" s="191"/>
      <c r="AA132123" s="191"/>
    </row>
    <row r="132124" spans="26:27">
      <c r="Z132124" s="191"/>
      <c r="AA132124" s="191"/>
    </row>
    <row r="132125" spans="26:27">
      <c r="Z132125" s="191"/>
      <c r="AA132125" s="191"/>
    </row>
    <row r="132126" spans="26:27">
      <c r="Z132126" s="191"/>
      <c r="AA132126" s="191"/>
    </row>
    <row r="132127" spans="26:27">
      <c r="Z132127" s="191"/>
      <c r="AA132127" s="191"/>
    </row>
    <row r="132128" spans="26:27">
      <c r="Z132128" s="191"/>
      <c r="AA132128" s="191"/>
    </row>
    <row r="132129" spans="26:27">
      <c r="Z132129" s="191"/>
      <c r="AA132129" s="191"/>
    </row>
    <row r="132130" spans="26:27">
      <c r="Z132130" s="191"/>
      <c r="AA132130" s="191"/>
    </row>
    <row r="132131" spans="26:27">
      <c r="Z132131" s="191"/>
      <c r="AA132131" s="191"/>
    </row>
    <row r="132132" spans="26:27">
      <c r="Z132132" s="191"/>
      <c r="AA132132" s="191"/>
    </row>
    <row r="132133" spans="26:27">
      <c r="Z132133" s="191"/>
      <c r="AA132133" s="191"/>
    </row>
    <row r="132134" spans="26:27">
      <c r="Z132134" s="191"/>
      <c r="AA132134" s="191"/>
    </row>
    <row r="132135" spans="26:27">
      <c r="Z132135" s="191"/>
      <c r="AA132135" s="191"/>
    </row>
    <row r="132136" spans="26:27">
      <c r="Z132136" s="191"/>
      <c r="AA132136" s="191"/>
    </row>
    <row r="132137" spans="26:27">
      <c r="Z132137" s="191"/>
      <c r="AA132137" s="191"/>
    </row>
    <row r="132138" spans="26:27">
      <c r="Z132138" s="191"/>
      <c r="AA132138" s="191"/>
    </row>
    <row r="132139" spans="26:27">
      <c r="Z132139" s="191"/>
      <c r="AA132139" s="191"/>
    </row>
    <row r="132140" spans="26:27">
      <c r="Z132140" s="191"/>
      <c r="AA132140" s="191"/>
    </row>
    <row r="132141" spans="26:27">
      <c r="Z132141" s="191"/>
      <c r="AA132141" s="191"/>
    </row>
    <row r="132142" spans="26:27">
      <c r="Z132142" s="191"/>
      <c r="AA132142" s="191"/>
    </row>
    <row r="132143" spans="26:27">
      <c r="Z132143" s="191"/>
      <c r="AA132143" s="191"/>
    </row>
    <row r="132144" spans="26:27">
      <c r="Z132144" s="191"/>
      <c r="AA132144" s="191"/>
    </row>
    <row r="132145" spans="26:27">
      <c r="Z132145" s="191"/>
      <c r="AA132145" s="191"/>
    </row>
    <row r="132146" spans="26:27">
      <c r="Z132146" s="191"/>
      <c r="AA132146" s="191"/>
    </row>
    <row r="132147" spans="26:27">
      <c r="Z132147" s="191"/>
      <c r="AA132147" s="191"/>
    </row>
    <row r="132148" spans="26:27">
      <c r="Z132148" s="191"/>
      <c r="AA132148" s="191"/>
    </row>
    <row r="132149" spans="26:27">
      <c r="Z132149" s="191"/>
      <c r="AA132149" s="191"/>
    </row>
    <row r="132150" spans="26:27">
      <c r="Z132150" s="191"/>
      <c r="AA132150" s="191"/>
    </row>
    <row r="132151" spans="26:27">
      <c r="Z132151" s="191"/>
      <c r="AA132151" s="191"/>
    </row>
    <row r="132152" spans="26:27">
      <c r="Z132152" s="191"/>
      <c r="AA132152" s="191"/>
    </row>
    <row r="132153" spans="26:27">
      <c r="Z132153" s="191"/>
      <c r="AA132153" s="191"/>
    </row>
    <row r="132154" spans="26:27">
      <c r="Z132154" s="191"/>
      <c r="AA132154" s="191"/>
    </row>
    <row r="132155" spans="26:27">
      <c r="Z132155" s="191"/>
      <c r="AA132155" s="191"/>
    </row>
    <row r="132156" spans="26:27">
      <c r="Z132156" s="191"/>
      <c r="AA132156" s="191"/>
    </row>
    <row r="132157" spans="26:27">
      <c r="Z132157" s="191"/>
      <c r="AA132157" s="191"/>
    </row>
    <row r="132158" spans="26:27">
      <c r="Z132158" s="191"/>
      <c r="AA132158" s="191"/>
    </row>
    <row r="132159" spans="26:27">
      <c r="Z132159" s="191"/>
      <c r="AA132159" s="191"/>
    </row>
    <row r="132160" spans="26:27">
      <c r="Z132160" s="191"/>
      <c r="AA132160" s="191"/>
    </row>
    <row r="132161" spans="26:27">
      <c r="Z132161" s="191"/>
      <c r="AA132161" s="191"/>
    </row>
    <row r="132162" spans="26:27">
      <c r="Z132162" s="191"/>
      <c r="AA132162" s="191"/>
    </row>
    <row r="132163" spans="26:27">
      <c r="Z132163" s="191"/>
      <c r="AA132163" s="191"/>
    </row>
    <row r="132164" spans="26:27">
      <c r="Z132164" s="191"/>
      <c r="AA132164" s="191"/>
    </row>
    <row r="132165" spans="26:27">
      <c r="Z132165" s="191"/>
      <c r="AA132165" s="191"/>
    </row>
    <row r="132166" spans="26:27">
      <c r="Z132166" s="191"/>
      <c r="AA132166" s="191"/>
    </row>
    <row r="132167" spans="26:27">
      <c r="Z132167" s="191"/>
      <c r="AA132167" s="191"/>
    </row>
    <row r="132168" spans="26:27">
      <c r="Z132168" s="191"/>
      <c r="AA132168" s="191"/>
    </row>
    <row r="132169" spans="26:27">
      <c r="Z132169" s="191"/>
      <c r="AA132169" s="191"/>
    </row>
    <row r="132170" spans="26:27">
      <c r="Z132170" s="191"/>
      <c r="AA132170" s="191"/>
    </row>
    <row r="132171" spans="26:27">
      <c r="Z132171" s="191"/>
      <c r="AA132171" s="191"/>
    </row>
    <row r="132172" spans="26:27">
      <c r="Z132172" s="191"/>
      <c r="AA132172" s="191"/>
    </row>
    <row r="132173" spans="26:27">
      <c r="Z132173" s="191"/>
      <c r="AA132173" s="191"/>
    </row>
    <row r="132174" spans="26:27">
      <c r="Z132174" s="191"/>
      <c r="AA132174" s="191"/>
    </row>
    <row r="132175" spans="26:27">
      <c r="Z132175" s="191"/>
      <c r="AA132175" s="191"/>
    </row>
    <row r="132176" spans="26:27">
      <c r="Z132176" s="191"/>
      <c r="AA132176" s="191"/>
    </row>
    <row r="132177" spans="26:27">
      <c r="Z132177" s="191"/>
      <c r="AA132177" s="191"/>
    </row>
    <row r="132178" spans="26:27">
      <c r="Z132178" s="191"/>
      <c r="AA132178" s="191"/>
    </row>
    <row r="132179" spans="26:27">
      <c r="Z132179" s="191"/>
      <c r="AA132179" s="191"/>
    </row>
    <row r="132180" spans="26:27">
      <c r="Z132180" s="191"/>
      <c r="AA132180" s="191"/>
    </row>
    <row r="132181" spans="26:27">
      <c r="Z132181" s="191"/>
      <c r="AA132181" s="191"/>
    </row>
    <row r="132182" spans="26:27">
      <c r="Z132182" s="191"/>
      <c r="AA132182" s="191"/>
    </row>
    <row r="132183" spans="26:27">
      <c r="Z132183" s="191"/>
      <c r="AA132183" s="191"/>
    </row>
    <row r="132184" spans="26:27">
      <c r="Z132184" s="191"/>
      <c r="AA132184" s="191"/>
    </row>
    <row r="132185" spans="26:27">
      <c r="Z132185" s="191"/>
      <c r="AA132185" s="191"/>
    </row>
    <row r="132186" spans="26:27">
      <c r="Z132186" s="191"/>
      <c r="AA132186" s="191"/>
    </row>
    <row r="132187" spans="26:27">
      <c r="Z132187" s="191"/>
      <c r="AA132187" s="191"/>
    </row>
    <row r="132188" spans="26:27">
      <c r="Z132188" s="191"/>
      <c r="AA132188" s="191"/>
    </row>
    <row r="132189" spans="26:27">
      <c r="Z132189" s="191"/>
      <c r="AA132189" s="191"/>
    </row>
    <row r="132190" spans="26:27">
      <c r="Z132190" s="191"/>
      <c r="AA132190" s="191"/>
    </row>
    <row r="132191" spans="26:27">
      <c r="Z132191" s="191"/>
      <c r="AA132191" s="191"/>
    </row>
    <row r="132192" spans="26:27">
      <c r="Z132192" s="191"/>
      <c r="AA132192" s="191"/>
    </row>
    <row r="132193" spans="26:27">
      <c r="Z132193" s="191"/>
      <c r="AA132193" s="191"/>
    </row>
    <row r="132194" spans="26:27">
      <c r="Z132194" s="191"/>
      <c r="AA132194" s="191"/>
    </row>
    <row r="132195" spans="26:27">
      <c r="Z132195" s="191"/>
      <c r="AA132195" s="191"/>
    </row>
    <row r="132196" spans="26:27">
      <c r="Z132196" s="191"/>
      <c r="AA132196" s="191"/>
    </row>
    <row r="132197" spans="26:27">
      <c r="Z132197" s="191"/>
      <c r="AA132197" s="191"/>
    </row>
    <row r="132198" spans="26:27">
      <c r="Z132198" s="191"/>
      <c r="AA132198" s="191"/>
    </row>
    <row r="132199" spans="26:27">
      <c r="Z132199" s="191"/>
      <c r="AA132199" s="191"/>
    </row>
    <row r="132200" spans="26:27">
      <c r="Z132200" s="191"/>
      <c r="AA132200" s="191"/>
    </row>
    <row r="132201" spans="26:27">
      <c r="Z132201" s="191"/>
      <c r="AA132201" s="191"/>
    </row>
    <row r="132202" spans="26:27">
      <c r="Z132202" s="191"/>
      <c r="AA132202" s="191"/>
    </row>
    <row r="132203" spans="26:27">
      <c r="Z132203" s="191"/>
      <c r="AA132203" s="191"/>
    </row>
    <row r="132204" spans="26:27">
      <c r="Z132204" s="191"/>
      <c r="AA132204" s="191"/>
    </row>
    <row r="132205" spans="26:27">
      <c r="Z132205" s="191"/>
      <c r="AA132205" s="191"/>
    </row>
    <row r="132206" spans="26:27">
      <c r="Z132206" s="191"/>
      <c r="AA132206" s="191"/>
    </row>
    <row r="132207" spans="26:27">
      <c r="Z132207" s="191"/>
      <c r="AA132207" s="191"/>
    </row>
    <row r="132208" spans="26:27">
      <c r="Z132208" s="191"/>
      <c r="AA132208" s="191"/>
    </row>
    <row r="132209" spans="26:27">
      <c r="Z132209" s="191"/>
      <c r="AA132209" s="191"/>
    </row>
    <row r="132210" spans="26:27">
      <c r="Z132210" s="191"/>
      <c r="AA132210" s="191"/>
    </row>
    <row r="132211" spans="26:27">
      <c r="Z132211" s="191"/>
      <c r="AA132211" s="191"/>
    </row>
    <row r="132212" spans="26:27">
      <c r="Z132212" s="191"/>
      <c r="AA132212" s="191"/>
    </row>
    <row r="132213" spans="26:27">
      <c r="Z132213" s="191"/>
      <c r="AA132213" s="191"/>
    </row>
    <row r="132214" spans="26:27">
      <c r="Z132214" s="191"/>
      <c r="AA132214" s="191"/>
    </row>
    <row r="132215" spans="26:27">
      <c r="Z132215" s="191"/>
      <c r="AA132215" s="191"/>
    </row>
    <row r="132216" spans="26:27">
      <c r="Z132216" s="191"/>
      <c r="AA132216" s="191"/>
    </row>
    <row r="132217" spans="26:27">
      <c r="Z132217" s="191"/>
      <c r="AA132217" s="191"/>
    </row>
    <row r="132218" spans="26:27">
      <c r="Z132218" s="191"/>
      <c r="AA132218" s="191"/>
    </row>
    <row r="132219" spans="26:27">
      <c r="Z132219" s="191"/>
      <c r="AA132219" s="191"/>
    </row>
    <row r="132220" spans="26:27">
      <c r="Z132220" s="191"/>
      <c r="AA132220" s="191"/>
    </row>
    <row r="132221" spans="26:27">
      <c r="Z132221" s="191"/>
      <c r="AA132221" s="191"/>
    </row>
    <row r="132222" spans="26:27">
      <c r="Z132222" s="191"/>
      <c r="AA132222" s="191"/>
    </row>
    <row r="132223" spans="26:27">
      <c r="Z132223" s="191"/>
      <c r="AA132223" s="191"/>
    </row>
    <row r="132224" spans="26:27">
      <c r="Z132224" s="191"/>
      <c r="AA132224" s="191"/>
    </row>
    <row r="132225" spans="26:27">
      <c r="Z132225" s="191"/>
      <c r="AA132225" s="191"/>
    </row>
    <row r="132226" spans="26:27">
      <c r="Z132226" s="191"/>
      <c r="AA132226" s="191"/>
    </row>
    <row r="132227" spans="26:27">
      <c r="Z132227" s="191"/>
      <c r="AA132227" s="191"/>
    </row>
    <row r="132228" spans="26:27">
      <c r="Z132228" s="191"/>
      <c r="AA132228" s="191"/>
    </row>
    <row r="132229" spans="26:27">
      <c r="Z132229" s="191"/>
      <c r="AA132229" s="191"/>
    </row>
    <row r="132230" spans="26:27">
      <c r="Z132230" s="191"/>
      <c r="AA132230" s="191"/>
    </row>
    <row r="132231" spans="26:27">
      <c r="Z132231" s="191"/>
      <c r="AA132231" s="191"/>
    </row>
    <row r="132232" spans="26:27">
      <c r="Z132232" s="191"/>
      <c r="AA132232" s="191"/>
    </row>
    <row r="132233" spans="26:27">
      <c r="Z132233" s="191"/>
      <c r="AA132233" s="191"/>
    </row>
    <row r="132234" spans="26:27">
      <c r="Z132234" s="191"/>
      <c r="AA132234" s="191"/>
    </row>
    <row r="132235" spans="26:27">
      <c r="Z132235" s="191"/>
      <c r="AA132235" s="191"/>
    </row>
    <row r="132236" spans="26:27">
      <c r="Z132236" s="191"/>
      <c r="AA132236" s="191"/>
    </row>
    <row r="132237" spans="26:27">
      <c r="Z132237" s="191"/>
      <c r="AA132237" s="191"/>
    </row>
    <row r="132238" spans="26:27">
      <c r="Z132238" s="191"/>
      <c r="AA132238" s="191"/>
    </row>
    <row r="132239" spans="26:27">
      <c r="Z132239" s="191"/>
      <c r="AA132239" s="191"/>
    </row>
    <row r="132240" spans="26:27">
      <c r="Z132240" s="191"/>
      <c r="AA132240" s="191"/>
    </row>
    <row r="132241" spans="26:27">
      <c r="Z132241" s="191"/>
      <c r="AA132241" s="191"/>
    </row>
    <row r="132242" spans="26:27">
      <c r="Z132242" s="191"/>
      <c r="AA132242" s="191"/>
    </row>
    <row r="132243" spans="26:27">
      <c r="Z132243" s="191"/>
      <c r="AA132243" s="191"/>
    </row>
    <row r="132244" spans="26:27">
      <c r="Z132244" s="191"/>
      <c r="AA132244" s="191"/>
    </row>
    <row r="132245" spans="26:27">
      <c r="Z132245" s="191"/>
      <c r="AA132245" s="191"/>
    </row>
    <row r="132246" spans="26:27">
      <c r="Z132246" s="191"/>
      <c r="AA132246" s="191"/>
    </row>
    <row r="132247" spans="26:27">
      <c r="Z132247" s="191"/>
      <c r="AA132247" s="191"/>
    </row>
    <row r="132248" spans="26:27">
      <c r="Z132248" s="191"/>
      <c r="AA132248" s="191"/>
    </row>
    <row r="132249" spans="26:27">
      <c r="Z132249" s="191"/>
      <c r="AA132249" s="191"/>
    </row>
    <row r="132250" spans="26:27">
      <c r="Z132250" s="191"/>
      <c r="AA132250" s="191"/>
    </row>
    <row r="132251" spans="26:27">
      <c r="Z132251" s="191"/>
      <c r="AA132251" s="191"/>
    </row>
    <row r="132252" spans="26:27">
      <c r="Z132252" s="191"/>
      <c r="AA132252" s="191"/>
    </row>
    <row r="132253" spans="26:27">
      <c r="Z132253" s="191"/>
      <c r="AA132253" s="191"/>
    </row>
    <row r="132254" spans="26:27">
      <c r="Z132254" s="191"/>
      <c r="AA132254" s="191"/>
    </row>
    <row r="132255" spans="26:27">
      <c r="Z132255" s="191"/>
      <c r="AA132255" s="191"/>
    </row>
    <row r="132256" spans="26:27">
      <c r="Z132256" s="191"/>
      <c r="AA132256" s="191"/>
    </row>
    <row r="132257" spans="26:27">
      <c r="Z132257" s="191"/>
      <c r="AA132257" s="191"/>
    </row>
    <row r="132258" spans="26:27">
      <c r="Z132258" s="191"/>
      <c r="AA132258" s="191"/>
    </row>
    <row r="132259" spans="26:27">
      <c r="Z132259" s="191"/>
      <c r="AA132259" s="191"/>
    </row>
    <row r="132260" spans="26:27">
      <c r="Z132260" s="191"/>
      <c r="AA132260" s="191"/>
    </row>
    <row r="132261" spans="26:27">
      <c r="Z132261" s="191"/>
      <c r="AA132261" s="191"/>
    </row>
    <row r="132262" spans="26:27">
      <c r="Z132262" s="191"/>
      <c r="AA132262" s="191"/>
    </row>
    <row r="132263" spans="26:27">
      <c r="Z132263" s="191"/>
      <c r="AA132263" s="191"/>
    </row>
    <row r="132264" spans="26:27">
      <c r="Z132264" s="191"/>
      <c r="AA132264" s="191"/>
    </row>
    <row r="132265" spans="26:27">
      <c r="Z132265" s="191"/>
      <c r="AA132265" s="191"/>
    </row>
    <row r="132266" spans="26:27">
      <c r="Z132266" s="191"/>
      <c r="AA132266" s="191"/>
    </row>
    <row r="132267" spans="26:27">
      <c r="Z132267" s="191"/>
      <c r="AA132267" s="191"/>
    </row>
    <row r="132268" spans="26:27">
      <c r="Z132268" s="191"/>
      <c r="AA132268" s="191"/>
    </row>
    <row r="132269" spans="26:27">
      <c r="Z132269" s="191"/>
      <c r="AA132269" s="191"/>
    </row>
    <row r="132270" spans="26:27">
      <c r="Z132270" s="191"/>
      <c r="AA132270" s="191"/>
    </row>
    <row r="132271" spans="26:27">
      <c r="Z132271" s="191"/>
      <c r="AA132271" s="191"/>
    </row>
    <row r="132272" spans="26:27">
      <c r="Z132272" s="191"/>
      <c r="AA132272" s="191"/>
    </row>
    <row r="132273" spans="26:27">
      <c r="Z132273" s="191"/>
      <c r="AA132273" s="191"/>
    </row>
    <row r="132274" spans="26:27">
      <c r="Z132274" s="191"/>
      <c r="AA132274" s="191"/>
    </row>
    <row r="132275" spans="26:27">
      <c r="Z132275" s="191"/>
      <c r="AA132275" s="191"/>
    </row>
    <row r="132276" spans="26:27">
      <c r="Z132276" s="191"/>
      <c r="AA132276" s="191"/>
    </row>
    <row r="132277" spans="26:27">
      <c r="Z132277" s="191"/>
      <c r="AA132277" s="191"/>
    </row>
    <row r="132278" spans="26:27">
      <c r="Z132278" s="191"/>
      <c r="AA132278" s="191"/>
    </row>
    <row r="132279" spans="26:27">
      <c r="Z132279" s="191"/>
      <c r="AA132279" s="191"/>
    </row>
    <row r="132280" spans="26:27">
      <c r="Z132280" s="191"/>
      <c r="AA132280" s="191"/>
    </row>
    <row r="132281" spans="26:27">
      <c r="Z132281" s="191"/>
      <c r="AA132281" s="191"/>
    </row>
    <row r="132282" spans="26:27">
      <c r="Z132282" s="191"/>
      <c r="AA132282" s="191"/>
    </row>
    <row r="132283" spans="26:27">
      <c r="Z132283" s="191"/>
      <c r="AA132283" s="191"/>
    </row>
    <row r="132284" spans="26:27">
      <c r="Z132284" s="191"/>
      <c r="AA132284" s="191"/>
    </row>
    <row r="132285" spans="26:27">
      <c r="Z132285" s="191"/>
      <c r="AA132285" s="191"/>
    </row>
    <row r="132286" spans="26:27">
      <c r="Z132286" s="191"/>
      <c r="AA132286" s="191"/>
    </row>
    <row r="132287" spans="26:27">
      <c r="Z132287" s="191"/>
      <c r="AA132287" s="191"/>
    </row>
    <row r="132288" spans="26:27">
      <c r="Z132288" s="191"/>
      <c r="AA132288" s="191"/>
    </row>
    <row r="132289" spans="26:27">
      <c r="Z132289" s="191"/>
      <c r="AA132289" s="191"/>
    </row>
    <row r="132290" spans="26:27">
      <c r="Z132290" s="191"/>
      <c r="AA132290" s="191"/>
    </row>
    <row r="132291" spans="26:27">
      <c r="Z132291" s="191"/>
      <c r="AA132291" s="191"/>
    </row>
    <row r="132292" spans="26:27">
      <c r="Z132292" s="191"/>
      <c r="AA132292" s="191"/>
    </row>
    <row r="132293" spans="26:27">
      <c r="Z132293" s="191"/>
      <c r="AA132293" s="191"/>
    </row>
    <row r="132294" spans="26:27">
      <c r="Z132294" s="191"/>
      <c r="AA132294" s="191"/>
    </row>
    <row r="132295" spans="26:27">
      <c r="Z132295" s="191"/>
      <c r="AA132295" s="191"/>
    </row>
    <row r="132296" spans="26:27">
      <c r="Z132296" s="191"/>
      <c r="AA132296" s="191"/>
    </row>
    <row r="132297" spans="26:27">
      <c r="Z132297" s="191"/>
      <c r="AA132297" s="191"/>
    </row>
    <row r="132298" spans="26:27">
      <c r="Z132298" s="191"/>
      <c r="AA132298" s="191"/>
    </row>
    <row r="132299" spans="26:27">
      <c r="Z132299" s="191"/>
      <c r="AA132299" s="191"/>
    </row>
    <row r="132300" spans="26:27">
      <c r="Z132300" s="191"/>
      <c r="AA132300" s="191"/>
    </row>
    <row r="132301" spans="26:27">
      <c r="Z132301" s="191"/>
      <c r="AA132301" s="191"/>
    </row>
    <row r="132302" spans="26:27">
      <c r="Z132302" s="191"/>
      <c r="AA132302" s="191"/>
    </row>
    <row r="132303" spans="26:27">
      <c r="Z132303" s="191"/>
      <c r="AA132303" s="191"/>
    </row>
    <row r="132304" spans="26:27">
      <c r="Z132304" s="191"/>
      <c r="AA132304" s="191"/>
    </row>
    <row r="132305" spans="26:27">
      <c r="Z132305" s="191"/>
      <c r="AA132305" s="191"/>
    </row>
    <row r="132306" spans="26:27">
      <c r="Z132306" s="191"/>
      <c r="AA132306" s="191"/>
    </row>
    <row r="132307" spans="26:27">
      <c r="Z132307" s="191"/>
      <c r="AA132307" s="191"/>
    </row>
    <row r="132308" spans="26:27">
      <c r="Z132308" s="191"/>
      <c r="AA132308" s="191"/>
    </row>
    <row r="132309" spans="26:27">
      <c r="Z132309" s="191"/>
      <c r="AA132309" s="191"/>
    </row>
    <row r="132310" spans="26:27">
      <c r="Z132310" s="191"/>
      <c r="AA132310" s="191"/>
    </row>
    <row r="132311" spans="26:27">
      <c r="Z132311" s="191"/>
      <c r="AA132311" s="191"/>
    </row>
    <row r="132312" spans="26:27">
      <c r="Z132312" s="191"/>
      <c r="AA132312" s="191"/>
    </row>
    <row r="132313" spans="26:27">
      <c r="Z132313" s="191"/>
      <c r="AA132313" s="191"/>
    </row>
    <row r="132314" spans="26:27">
      <c r="Z132314" s="191"/>
      <c r="AA132314" s="191"/>
    </row>
    <row r="132315" spans="26:27">
      <c r="Z132315" s="191"/>
      <c r="AA132315" s="191"/>
    </row>
    <row r="132316" spans="26:27">
      <c r="Z132316" s="191"/>
      <c r="AA132316" s="191"/>
    </row>
    <row r="132317" spans="26:27">
      <c r="Z132317" s="191"/>
      <c r="AA132317" s="191"/>
    </row>
    <row r="132318" spans="26:27">
      <c r="Z132318" s="191"/>
      <c r="AA132318" s="191"/>
    </row>
    <row r="132319" spans="26:27">
      <c r="Z132319" s="191"/>
      <c r="AA132319" s="191"/>
    </row>
    <row r="132320" spans="26:27">
      <c r="Z132320" s="191"/>
      <c r="AA132320" s="191"/>
    </row>
    <row r="132321" spans="26:27">
      <c r="Z132321" s="191"/>
      <c r="AA132321" s="191"/>
    </row>
    <row r="132322" spans="26:27">
      <c r="Z132322" s="191"/>
      <c r="AA132322" s="191"/>
    </row>
    <row r="132323" spans="26:27">
      <c r="Z132323" s="191"/>
      <c r="AA132323" s="191"/>
    </row>
    <row r="132324" spans="26:27">
      <c r="Z132324" s="191"/>
      <c r="AA132324" s="191"/>
    </row>
    <row r="132325" spans="26:27">
      <c r="Z132325" s="191"/>
      <c r="AA132325" s="191"/>
    </row>
    <row r="132326" spans="26:27">
      <c r="Z132326" s="191"/>
      <c r="AA132326" s="191"/>
    </row>
    <row r="132327" spans="26:27">
      <c r="Z132327" s="191"/>
      <c r="AA132327" s="191"/>
    </row>
    <row r="132328" spans="26:27">
      <c r="Z132328" s="191"/>
      <c r="AA132328" s="191"/>
    </row>
    <row r="132329" spans="26:27">
      <c r="Z132329" s="191"/>
      <c r="AA132329" s="191"/>
    </row>
    <row r="132330" spans="26:27">
      <c r="Z132330" s="191"/>
      <c r="AA132330" s="191"/>
    </row>
    <row r="132331" spans="26:27">
      <c r="Z132331" s="191"/>
      <c r="AA132331" s="191"/>
    </row>
    <row r="132332" spans="26:27">
      <c r="Z132332" s="191"/>
      <c r="AA132332" s="191"/>
    </row>
    <row r="132333" spans="26:27">
      <c r="Z132333" s="191"/>
      <c r="AA132333" s="191"/>
    </row>
    <row r="132334" spans="26:27">
      <c r="Z132334" s="191"/>
      <c r="AA132334" s="191"/>
    </row>
    <row r="132335" spans="26:27">
      <c r="Z132335" s="191"/>
      <c r="AA132335" s="191"/>
    </row>
    <row r="132336" spans="26:27">
      <c r="Z132336" s="191"/>
      <c r="AA132336" s="191"/>
    </row>
    <row r="132337" spans="26:27">
      <c r="Z132337" s="191"/>
      <c r="AA132337" s="191"/>
    </row>
    <row r="132338" spans="26:27">
      <c r="Z132338" s="191"/>
      <c r="AA132338" s="191"/>
    </row>
    <row r="132339" spans="26:27">
      <c r="Z132339" s="191"/>
      <c r="AA132339" s="191"/>
    </row>
    <row r="132340" spans="26:27">
      <c r="Z132340" s="191"/>
      <c r="AA132340" s="191"/>
    </row>
    <row r="132341" spans="26:27">
      <c r="Z132341" s="191"/>
      <c r="AA132341" s="191"/>
    </row>
    <row r="132342" spans="26:27">
      <c r="Z132342" s="191"/>
      <c r="AA132342" s="191"/>
    </row>
    <row r="132343" spans="26:27">
      <c r="Z132343" s="191"/>
      <c r="AA132343" s="191"/>
    </row>
    <row r="132344" spans="26:27">
      <c r="Z132344" s="191"/>
      <c r="AA132344" s="191"/>
    </row>
    <row r="132345" spans="26:27">
      <c r="Z132345" s="191"/>
      <c r="AA132345" s="191"/>
    </row>
    <row r="132346" spans="26:27">
      <c r="Z132346" s="191"/>
      <c r="AA132346" s="191"/>
    </row>
    <row r="132347" spans="26:27">
      <c r="Z132347" s="191"/>
      <c r="AA132347" s="191"/>
    </row>
    <row r="132348" spans="26:27">
      <c r="Z132348" s="191"/>
      <c r="AA132348" s="191"/>
    </row>
    <row r="132349" spans="26:27">
      <c r="Z132349" s="191"/>
      <c r="AA132349" s="191"/>
    </row>
    <row r="132350" spans="26:27">
      <c r="Z132350" s="191"/>
      <c r="AA132350" s="191"/>
    </row>
    <row r="132351" spans="26:27">
      <c r="Z132351" s="191"/>
      <c r="AA132351" s="191"/>
    </row>
    <row r="132352" spans="26:27">
      <c r="Z132352" s="191"/>
      <c r="AA132352" s="191"/>
    </row>
    <row r="132353" spans="26:27">
      <c r="Z132353" s="191"/>
      <c r="AA132353" s="191"/>
    </row>
    <row r="132354" spans="26:27">
      <c r="Z132354" s="191"/>
      <c r="AA132354" s="191"/>
    </row>
    <row r="132355" spans="26:27">
      <c r="Z132355" s="191"/>
      <c r="AA132355" s="191"/>
    </row>
    <row r="132356" spans="26:27">
      <c r="Z132356" s="191"/>
      <c r="AA132356" s="191"/>
    </row>
    <row r="132357" spans="26:27">
      <c r="Z132357" s="191"/>
      <c r="AA132357" s="191"/>
    </row>
    <row r="132358" spans="26:27">
      <c r="Z132358" s="191"/>
      <c r="AA132358" s="191"/>
    </row>
    <row r="132359" spans="26:27">
      <c r="Z132359" s="191"/>
      <c r="AA132359" s="191"/>
    </row>
    <row r="132360" spans="26:27">
      <c r="Z132360" s="191"/>
      <c r="AA132360" s="191"/>
    </row>
    <row r="132361" spans="26:27">
      <c r="Z132361" s="191"/>
      <c r="AA132361" s="191"/>
    </row>
    <row r="132362" spans="26:27">
      <c r="Z132362" s="191"/>
      <c r="AA132362" s="191"/>
    </row>
    <row r="132363" spans="26:27">
      <c r="Z132363" s="191"/>
      <c r="AA132363" s="191"/>
    </row>
    <row r="132364" spans="26:27">
      <c r="Z132364" s="191"/>
      <c r="AA132364" s="191"/>
    </row>
    <row r="132365" spans="26:27">
      <c r="Z132365" s="191"/>
      <c r="AA132365" s="191"/>
    </row>
    <row r="132366" spans="26:27">
      <c r="Z132366" s="191"/>
      <c r="AA132366" s="191"/>
    </row>
    <row r="132367" spans="26:27">
      <c r="Z132367" s="191"/>
      <c r="AA132367" s="191"/>
    </row>
    <row r="132368" spans="26:27">
      <c r="Z132368" s="191"/>
      <c r="AA132368" s="191"/>
    </row>
    <row r="132369" spans="26:27">
      <c r="Z132369" s="191"/>
      <c r="AA132369" s="191"/>
    </row>
    <row r="132370" spans="26:27">
      <c r="Z132370" s="191"/>
      <c r="AA132370" s="191"/>
    </row>
    <row r="132371" spans="26:27">
      <c r="Z132371" s="191"/>
      <c r="AA132371" s="191"/>
    </row>
    <row r="132372" spans="26:27">
      <c r="Z132372" s="191"/>
      <c r="AA132372" s="191"/>
    </row>
    <row r="132373" spans="26:27">
      <c r="Z132373" s="191"/>
      <c r="AA132373" s="191"/>
    </row>
    <row r="132374" spans="26:27">
      <c r="Z132374" s="191"/>
      <c r="AA132374" s="191"/>
    </row>
    <row r="132375" spans="26:27">
      <c r="Z132375" s="191"/>
      <c r="AA132375" s="191"/>
    </row>
    <row r="132376" spans="26:27">
      <c r="Z132376" s="191"/>
      <c r="AA132376" s="191"/>
    </row>
    <row r="132377" spans="26:27">
      <c r="Z132377" s="191"/>
      <c r="AA132377" s="191"/>
    </row>
    <row r="132378" spans="26:27">
      <c r="Z132378" s="191"/>
      <c r="AA132378" s="191"/>
    </row>
    <row r="132379" spans="26:27">
      <c r="Z132379" s="191"/>
      <c r="AA132379" s="191"/>
    </row>
    <row r="132380" spans="26:27">
      <c r="Z132380" s="191"/>
      <c r="AA132380" s="191"/>
    </row>
    <row r="132381" spans="26:27">
      <c r="Z132381" s="191"/>
      <c r="AA132381" s="191"/>
    </row>
    <row r="132382" spans="26:27">
      <c r="Z132382" s="191"/>
      <c r="AA132382" s="191"/>
    </row>
    <row r="132383" spans="26:27">
      <c r="Z132383" s="191"/>
      <c r="AA132383" s="191"/>
    </row>
    <row r="132384" spans="26:27">
      <c r="Z132384" s="191"/>
      <c r="AA132384" s="191"/>
    </row>
    <row r="132385" spans="26:27">
      <c r="Z132385" s="191"/>
      <c r="AA132385" s="191"/>
    </row>
    <row r="132386" spans="26:27">
      <c r="Z132386" s="191"/>
      <c r="AA132386" s="191"/>
    </row>
    <row r="132387" spans="26:27">
      <c r="Z132387" s="191"/>
      <c r="AA132387" s="191"/>
    </row>
    <row r="132388" spans="26:27">
      <c r="Z132388" s="191"/>
      <c r="AA132388" s="191"/>
    </row>
    <row r="132389" spans="26:27">
      <c r="Z132389" s="191"/>
      <c r="AA132389" s="191"/>
    </row>
    <row r="132390" spans="26:27">
      <c r="Z132390" s="191"/>
      <c r="AA132390" s="191"/>
    </row>
    <row r="132391" spans="26:27">
      <c r="Z132391" s="191"/>
      <c r="AA132391" s="191"/>
    </row>
    <row r="132392" spans="26:27">
      <c r="Z132392" s="191"/>
      <c r="AA132392" s="191"/>
    </row>
    <row r="132393" spans="26:27">
      <c r="Z132393" s="191"/>
      <c r="AA132393" s="191"/>
    </row>
    <row r="132394" spans="26:27">
      <c r="Z132394" s="191"/>
      <c r="AA132394" s="191"/>
    </row>
    <row r="132395" spans="26:27">
      <c r="Z132395" s="191"/>
      <c r="AA132395" s="191"/>
    </row>
    <row r="132396" spans="26:27">
      <c r="Z132396" s="191"/>
      <c r="AA132396" s="191"/>
    </row>
    <row r="132397" spans="26:27">
      <c r="Z132397" s="191"/>
      <c r="AA132397" s="191"/>
    </row>
    <row r="132398" spans="26:27">
      <c r="Z132398" s="191"/>
      <c r="AA132398" s="191"/>
    </row>
    <row r="132399" spans="26:27">
      <c r="Z132399" s="191"/>
      <c r="AA132399" s="191"/>
    </row>
    <row r="132400" spans="26:27">
      <c r="Z132400" s="191"/>
      <c r="AA132400" s="191"/>
    </row>
    <row r="132401" spans="26:27">
      <c r="Z132401" s="191"/>
      <c r="AA132401" s="191"/>
    </row>
    <row r="132402" spans="26:27">
      <c r="Z132402" s="191"/>
      <c r="AA132402" s="191"/>
    </row>
    <row r="132403" spans="26:27">
      <c r="Z132403" s="191"/>
      <c r="AA132403" s="191"/>
    </row>
    <row r="132404" spans="26:27">
      <c r="Z132404" s="191"/>
      <c r="AA132404" s="191"/>
    </row>
    <row r="132405" spans="26:27">
      <c r="Z132405" s="191"/>
      <c r="AA132405" s="191"/>
    </row>
    <row r="132406" spans="26:27">
      <c r="Z132406" s="191"/>
      <c r="AA132406" s="191"/>
    </row>
    <row r="132407" spans="26:27">
      <c r="Z132407" s="191"/>
      <c r="AA132407" s="191"/>
    </row>
    <row r="132408" spans="26:27">
      <c r="Z132408" s="191"/>
      <c r="AA132408" s="191"/>
    </row>
    <row r="132409" spans="26:27">
      <c r="Z132409" s="191"/>
      <c r="AA132409" s="191"/>
    </row>
    <row r="132410" spans="26:27">
      <c r="Z132410" s="191"/>
      <c r="AA132410" s="191"/>
    </row>
    <row r="132411" spans="26:27">
      <c r="Z132411" s="191"/>
      <c r="AA132411" s="191"/>
    </row>
    <row r="132412" spans="26:27">
      <c r="Z132412" s="191"/>
      <c r="AA132412" s="191"/>
    </row>
    <row r="132413" spans="26:27">
      <c r="Z132413" s="191"/>
      <c r="AA132413" s="191"/>
    </row>
    <row r="132414" spans="26:27">
      <c r="Z132414" s="191"/>
      <c r="AA132414" s="191"/>
    </row>
    <row r="132415" spans="26:27">
      <c r="Z132415" s="191"/>
      <c r="AA132415" s="191"/>
    </row>
    <row r="132416" spans="26:27">
      <c r="Z132416" s="191"/>
      <c r="AA132416" s="191"/>
    </row>
    <row r="132417" spans="26:27">
      <c r="Z132417" s="191"/>
      <c r="AA132417" s="191"/>
    </row>
    <row r="132418" spans="26:27">
      <c r="Z132418" s="191"/>
      <c r="AA132418" s="191"/>
    </row>
    <row r="132419" spans="26:27">
      <c r="Z132419" s="191"/>
      <c r="AA132419" s="191"/>
    </row>
    <row r="132420" spans="26:27">
      <c r="Z132420" s="191"/>
      <c r="AA132420" s="191"/>
    </row>
    <row r="132421" spans="26:27">
      <c r="Z132421" s="191"/>
      <c r="AA132421" s="191"/>
    </row>
    <row r="132422" spans="26:27">
      <c r="Z132422" s="191"/>
      <c r="AA132422" s="191"/>
    </row>
    <row r="132423" spans="26:27">
      <c r="Z132423" s="191"/>
      <c r="AA132423" s="191"/>
    </row>
    <row r="132424" spans="26:27">
      <c r="Z132424" s="191"/>
      <c r="AA132424" s="191"/>
    </row>
    <row r="132425" spans="26:27">
      <c r="Z132425" s="191"/>
      <c r="AA132425" s="191"/>
    </row>
    <row r="132426" spans="26:27">
      <c r="Z132426" s="191"/>
      <c r="AA132426" s="191"/>
    </row>
    <row r="132427" spans="26:27">
      <c r="Z132427" s="191"/>
      <c r="AA132427" s="191"/>
    </row>
    <row r="132428" spans="26:27">
      <c r="Z132428" s="191"/>
      <c r="AA132428" s="191"/>
    </row>
    <row r="132429" spans="26:27">
      <c r="Z132429" s="191"/>
      <c r="AA132429" s="191"/>
    </row>
    <row r="132430" spans="26:27">
      <c r="Z132430" s="191"/>
      <c r="AA132430" s="191"/>
    </row>
    <row r="132431" spans="26:27">
      <c r="Z132431" s="191"/>
      <c r="AA132431" s="191"/>
    </row>
    <row r="132432" spans="26:27">
      <c r="Z132432" s="191"/>
      <c r="AA132432" s="191"/>
    </row>
    <row r="132433" spans="26:27">
      <c r="Z132433" s="191"/>
      <c r="AA132433" s="191"/>
    </row>
    <row r="132434" spans="26:27">
      <c r="Z132434" s="191"/>
      <c r="AA132434" s="191"/>
    </row>
    <row r="132435" spans="26:27">
      <c r="Z132435" s="191"/>
      <c r="AA132435" s="191"/>
    </row>
    <row r="132436" spans="26:27">
      <c r="Z132436" s="191"/>
      <c r="AA132436" s="191"/>
    </row>
    <row r="132437" spans="26:27">
      <c r="Z132437" s="191"/>
      <c r="AA132437" s="191"/>
    </row>
    <row r="132438" spans="26:27">
      <c r="Z132438" s="191"/>
      <c r="AA132438" s="191"/>
    </row>
    <row r="132439" spans="26:27">
      <c r="Z132439" s="191"/>
      <c r="AA132439" s="191"/>
    </row>
    <row r="132440" spans="26:27">
      <c r="Z132440" s="191"/>
      <c r="AA132440" s="191"/>
    </row>
    <row r="132441" spans="26:27">
      <c r="Z132441" s="191"/>
      <c r="AA132441" s="191"/>
    </row>
    <row r="132442" spans="26:27">
      <c r="Z132442" s="191"/>
      <c r="AA132442" s="191"/>
    </row>
    <row r="132443" spans="26:27">
      <c r="Z132443" s="191"/>
      <c r="AA132443" s="191"/>
    </row>
    <row r="132444" spans="26:27">
      <c r="Z132444" s="191"/>
      <c r="AA132444" s="191"/>
    </row>
    <row r="132445" spans="26:27">
      <c r="Z132445" s="191"/>
      <c r="AA132445" s="191"/>
    </row>
    <row r="132446" spans="26:27">
      <c r="Z132446" s="191"/>
      <c r="AA132446" s="191"/>
    </row>
    <row r="132447" spans="26:27">
      <c r="Z132447" s="191"/>
      <c r="AA132447" s="191"/>
    </row>
    <row r="132448" spans="26:27">
      <c r="Z132448" s="191"/>
      <c r="AA132448" s="191"/>
    </row>
    <row r="132449" spans="26:27">
      <c r="Z132449" s="191"/>
      <c r="AA132449" s="191"/>
    </row>
    <row r="132450" spans="26:27">
      <c r="Z132450" s="191"/>
      <c r="AA132450" s="191"/>
    </row>
    <row r="132451" spans="26:27">
      <c r="Z132451" s="191"/>
      <c r="AA132451" s="191"/>
    </row>
    <row r="132452" spans="26:27">
      <c r="Z132452" s="191"/>
      <c r="AA132452" s="191"/>
    </row>
    <row r="132453" spans="26:27">
      <c r="Z132453" s="191"/>
      <c r="AA132453" s="191"/>
    </row>
    <row r="132454" spans="26:27">
      <c r="Z132454" s="191"/>
      <c r="AA132454" s="191"/>
    </row>
    <row r="132455" spans="26:27">
      <c r="Z132455" s="191"/>
      <c r="AA132455" s="191"/>
    </row>
    <row r="132456" spans="26:27">
      <c r="Z132456" s="191"/>
      <c r="AA132456" s="191"/>
    </row>
    <row r="132457" spans="26:27">
      <c r="Z132457" s="191"/>
      <c r="AA132457" s="191"/>
    </row>
    <row r="132458" spans="26:27">
      <c r="Z132458" s="191"/>
      <c r="AA132458" s="191"/>
    </row>
    <row r="132459" spans="26:27">
      <c r="Z132459" s="191"/>
      <c r="AA132459" s="191"/>
    </row>
    <row r="132460" spans="26:27">
      <c r="Z132460" s="191"/>
      <c r="AA132460" s="191"/>
    </row>
    <row r="132461" spans="26:27">
      <c r="Z132461" s="191"/>
      <c r="AA132461" s="191"/>
    </row>
    <row r="132462" spans="26:27">
      <c r="Z132462" s="191"/>
      <c r="AA132462" s="191"/>
    </row>
    <row r="132463" spans="26:27">
      <c r="Z132463" s="191"/>
      <c r="AA132463" s="191"/>
    </row>
    <row r="132464" spans="26:27">
      <c r="Z132464" s="191"/>
      <c r="AA132464" s="191"/>
    </row>
    <row r="132465" spans="26:27">
      <c r="Z132465" s="191"/>
      <c r="AA132465" s="191"/>
    </row>
    <row r="132466" spans="26:27">
      <c r="Z132466" s="191"/>
      <c r="AA132466" s="191"/>
    </row>
    <row r="132467" spans="26:27">
      <c r="Z132467" s="191"/>
      <c r="AA132467" s="191"/>
    </row>
    <row r="132468" spans="26:27">
      <c r="Z132468" s="191"/>
      <c r="AA132468" s="191"/>
    </row>
    <row r="132469" spans="26:27">
      <c r="Z132469" s="191"/>
      <c r="AA132469" s="191"/>
    </row>
    <row r="132470" spans="26:27">
      <c r="Z132470" s="191"/>
      <c r="AA132470" s="191"/>
    </row>
    <row r="132471" spans="26:27">
      <c r="Z132471" s="191"/>
      <c r="AA132471" s="191"/>
    </row>
    <row r="132472" spans="26:27">
      <c r="Z132472" s="191"/>
      <c r="AA132472" s="191"/>
    </row>
    <row r="132473" spans="26:27">
      <c r="Z132473" s="191"/>
      <c r="AA132473" s="191"/>
    </row>
    <row r="132474" spans="26:27">
      <c r="Z132474" s="191"/>
      <c r="AA132474" s="191"/>
    </row>
    <row r="132475" spans="26:27">
      <c r="Z132475" s="191"/>
      <c r="AA132475" s="191"/>
    </row>
    <row r="132476" spans="26:27">
      <c r="Z132476" s="191"/>
      <c r="AA132476" s="191"/>
    </row>
    <row r="132477" spans="26:27">
      <c r="Z132477" s="191"/>
      <c r="AA132477" s="191"/>
    </row>
    <row r="132478" spans="26:27">
      <c r="Z132478" s="191"/>
      <c r="AA132478" s="191"/>
    </row>
    <row r="132479" spans="26:27">
      <c r="Z132479" s="191"/>
      <c r="AA132479" s="191"/>
    </row>
    <row r="132480" spans="26:27">
      <c r="Z132480" s="191"/>
      <c r="AA132480" s="191"/>
    </row>
    <row r="132481" spans="26:27">
      <c r="Z132481" s="191"/>
      <c r="AA132481" s="191"/>
    </row>
    <row r="132482" spans="26:27">
      <c r="Z132482" s="191"/>
      <c r="AA132482" s="191"/>
    </row>
    <row r="132483" spans="26:27">
      <c r="Z132483" s="191"/>
      <c r="AA132483" s="191"/>
    </row>
    <row r="132484" spans="26:27">
      <c r="Z132484" s="191"/>
      <c r="AA132484" s="191"/>
    </row>
    <row r="132485" spans="26:27">
      <c r="Z132485" s="191"/>
      <c r="AA132485" s="191"/>
    </row>
    <row r="132486" spans="26:27">
      <c r="Z132486" s="191"/>
      <c r="AA132486" s="191"/>
    </row>
    <row r="132487" spans="26:27">
      <c r="Z132487" s="191"/>
      <c r="AA132487" s="191"/>
    </row>
    <row r="132488" spans="26:27">
      <c r="Z132488" s="191"/>
      <c r="AA132488" s="191"/>
    </row>
    <row r="132489" spans="26:27">
      <c r="Z132489" s="191"/>
      <c r="AA132489" s="191"/>
    </row>
    <row r="132490" spans="26:27">
      <c r="Z132490" s="191"/>
      <c r="AA132490" s="191"/>
    </row>
    <row r="132491" spans="26:27">
      <c r="Z132491" s="191"/>
      <c r="AA132491" s="191"/>
    </row>
    <row r="132492" spans="26:27">
      <c r="Z132492" s="191"/>
      <c r="AA132492" s="191"/>
    </row>
    <row r="132493" spans="26:27">
      <c r="Z132493" s="191"/>
      <c r="AA132493" s="191"/>
    </row>
    <row r="132494" spans="26:27">
      <c r="Z132494" s="191"/>
      <c r="AA132494" s="191"/>
    </row>
    <row r="132495" spans="26:27">
      <c r="Z132495" s="191"/>
      <c r="AA132495" s="191"/>
    </row>
    <row r="132496" spans="26:27">
      <c r="Z132496" s="191"/>
      <c r="AA132496" s="191"/>
    </row>
    <row r="132497" spans="26:27">
      <c r="Z132497" s="191"/>
      <c r="AA132497" s="191"/>
    </row>
    <row r="132498" spans="26:27">
      <c r="Z132498" s="191"/>
      <c r="AA132498" s="191"/>
    </row>
    <row r="132499" spans="26:27">
      <c r="Z132499" s="191"/>
      <c r="AA132499" s="191"/>
    </row>
    <row r="132500" spans="26:27">
      <c r="Z132500" s="191"/>
      <c r="AA132500" s="191"/>
    </row>
    <row r="132501" spans="26:27">
      <c r="Z132501" s="191"/>
      <c r="AA132501" s="191"/>
    </row>
    <row r="132502" spans="26:27">
      <c r="Z132502" s="191"/>
      <c r="AA132502" s="191"/>
    </row>
    <row r="132503" spans="26:27">
      <c r="Z132503" s="191"/>
      <c r="AA132503" s="191"/>
    </row>
    <row r="132504" spans="26:27">
      <c r="Z132504" s="191"/>
      <c r="AA132504" s="191"/>
    </row>
    <row r="132505" spans="26:27">
      <c r="Z132505" s="191"/>
      <c r="AA132505" s="191"/>
    </row>
    <row r="132506" spans="26:27">
      <c r="Z132506" s="191"/>
      <c r="AA132506" s="191"/>
    </row>
    <row r="132507" spans="26:27">
      <c r="Z132507" s="191"/>
      <c r="AA132507" s="191"/>
    </row>
    <row r="132508" spans="26:27">
      <c r="Z132508" s="191"/>
      <c r="AA132508" s="191"/>
    </row>
    <row r="132509" spans="26:27">
      <c r="Z132509" s="191"/>
      <c r="AA132509" s="191"/>
    </row>
    <row r="132510" spans="26:27">
      <c r="Z132510" s="191"/>
      <c r="AA132510" s="191"/>
    </row>
    <row r="132511" spans="26:27">
      <c r="Z132511" s="191"/>
      <c r="AA132511" s="191"/>
    </row>
    <row r="132512" spans="26:27">
      <c r="Z132512" s="191"/>
      <c r="AA132512" s="191"/>
    </row>
    <row r="132513" spans="26:27">
      <c r="Z132513" s="191"/>
      <c r="AA132513" s="191"/>
    </row>
    <row r="132514" spans="26:27">
      <c r="Z132514" s="191"/>
      <c r="AA132514" s="191"/>
    </row>
    <row r="132515" spans="26:27">
      <c r="Z132515" s="191"/>
      <c r="AA132515" s="191"/>
    </row>
    <row r="132516" spans="26:27">
      <c r="Z132516" s="191"/>
      <c r="AA132516" s="191"/>
    </row>
    <row r="132517" spans="26:27">
      <c r="Z132517" s="191"/>
      <c r="AA132517" s="191"/>
    </row>
    <row r="132518" spans="26:27">
      <c r="Z132518" s="191"/>
      <c r="AA132518" s="191"/>
    </row>
    <row r="132519" spans="26:27">
      <c r="Z132519" s="191"/>
      <c r="AA132519" s="191"/>
    </row>
    <row r="132520" spans="26:27">
      <c r="Z132520" s="191"/>
      <c r="AA132520" s="191"/>
    </row>
    <row r="132521" spans="26:27">
      <c r="Z132521" s="191"/>
      <c r="AA132521" s="191"/>
    </row>
    <row r="132522" spans="26:27">
      <c r="Z132522" s="191"/>
      <c r="AA132522" s="191"/>
    </row>
    <row r="132523" spans="26:27">
      <c r="Z132523" s="191"/>
      <c r="AA132523" s="191"/>
    </row>
    <row r="132524" spans="26:27">
      <c r="Z132524" s="191"/>
      <c r="AA132524" s="191"/>
    </row>
    <row r="132525" spans="26:27">
      <c r="Z132525" s="191"/>
      <c r="AA132525" s="191"/>
    </row>
    <row r="132526" spans="26:27">
      <c r="Z132526" s="191"/>
      <c r="AA132526" s="191"/>
    </row>
    <row r="132527" spans="26:27">
      <c r="Z132527" s="191"/>
      <c r="AA132527" s="191"/>
    </row>
    <row r="132528" spans="26:27">
      <c r="Z132528" s="191"/>
      <c r="AA132528" s="191"/>
    </row>
    <row r="132529" spans="26:27">
      <c r="Z132529" s="191"/>
      <c r="AA132529" s="191"/>
    </row>
    <row r="132530" spans="26:27">
      <c r="Z132530" s="191"/>
      <c r="AA132530" s="191"/>
    </row>
    <row r="132531" spans="26:27">
      <c r="Z132531" s="191"/>
      <c r="AA132531" s="191"/>
    </row>
    <row r="132532" spans="26:27">
      <c r="Z132532" s="191"/>
      <c r="AA132532" s="191"/>
    </row>
    <row r="132533" spans="26:27">
      <c r="Z132533" s="191"/>
      <c r="AA132533" s="191"/>
    </row>
    <row r="132534" spans="26:27">
      <c r="Z132534" s="191"/>
      <c r="AA132534" s="191"/>
    </row>
    <row r="132535" spans="26:27">
      <c r="Z132535" s="191"/>
      <c r="AA132535" s="191"/>
    </row>
    <row r="132536" spans="26:27">
      <c r="Z132536" s="191"/>
      <c r="AA132536" s="191"/>
    </row>
    <row r="132537" spans="26:27">
      <c r="Z132537" s="191"/>
      <c r="AA132537" s="191"/>
    </row>
    <row r="132538" spans="26:27">
      <c r="Z132538" s="191"/>
      <c r="AA132538" s="191"/>
    </row>
    <row r="132539" spans="26:27">
      <c r="Z132539" s="191"/>
      <c r="AA132539" s="191"/>
    </row>
    <row r="132540" spans="26:27">
      <c r="Z132540" s="191"/>
      <c r="AA132540" s="191"/>
    </row>
    <row r="132541" spans="26:27">
      <c r="Z132541" s="191"/>
      <c r="AA132541" s="191"/>
    </row>
    <row r="132542" spans="26:27">
      <c r="Z132542" s="191"/>
      <c r="AA132542" s="191"/>
    </row>
    <row r="132543" spans="26:27">
      <c r="Z132543" s="191"/>
      <c r="AA132543" s="191"/>
    </row>
    <row r="132544" spans="26:27">
      <c r="Z132544" s="191"/>
      <c r="AA132544" s="191"/>
    </row>
    <row r="132545" spans="26:27">
      <c r="Z132545" s="191"/>
      <c r="AA132545" s="191"/>
    </row>
    <row r="132546" spans="26:27">
      <c r="Z132546" s="191"/>
      <c r="AA132546" s="191"/>
    </row>
    <row r="132547" spans="26:27">
      <c r="Z132547" s="191"/>
      <c r="AA132547" s="191"/>
    </row>
    <row r="132548" spans="26:27">
      <c r="Z132548" s="191"/>
      <c r="AA132548" s="191"/>
    </row>
    <row r="132549" spans="26:27">
      <c r="Z132549" s="191"/>
      <c r="AA132549" s="191"/>
    </row>
    <row r="132550" spans="26:27">
      <c r="Z132550" s="191"/>
      <c r="AA132550" s="191"/>
    </row>
    <row r="132551" spans="26:27">
      <c r="Z132551" s="191"/>
      <c r="AA132551" s="191"/>
    </row>
    <row r="132552" spans="26:27">
      <c r="Z132552" s="191"/>
      <c r="AA132552" s="191"/>
    </row>
    <row r="132553" spans="26:27">
      <c r="Z132553" s="191"/>
      <c r="AA132553" s="191"/>
    </row>
    <row r="132554" spans="26:27">
      <c r="Z132554" s="191"/>
      <c r="AA132554" s="191"/>
    </row>
    <row r="132555" spans="26:27">
      <c r="Z132555" s="191"/>
      <c r="AA132555" s="191"/>
    </row>
    <row r="132556" spans="26:27">
      <c r="Z132556" s="191"/>
      <c r="AA132556" s="191"/>
    </row>
    <row r="132557" spans="26:27">
      <c r="Z132557" s="191"/>
      <c r="AA132557" s="191"/>
    </row>
    <row r="132558" spans="26:27">
      <c r="Z132558" s="191"/>
      <c r="AA132558" s="191"/>
    </row>
    <row r="132559" spans="26:27">
      <c r="Z132559" s="191"/>
      <c r="AA132559" s="191"/>
    </row>
    <row r="132560" spans="26:27">
      <c r="Z132560" s="191"/>
      <c r="AA132560" s="191"/>
    </row>
    <row r="132561" spans="26:27">
      <c r="Z132561" s="191"/>
      <c r="AA132561" s="191"/>
    </row>
    <row r="132562" spans="26:27">
      <c r="Z132562" s="191"/>
      <c r="AA132562" s="191"/>
    </row>
    <row r="132563" spans="26:27">
      <c r="Z132563" s="191"/>
      <c r="AA132563" s="191"/>
    </row>
    <row r="132564" spans="26:27">
      <c r="Z132564" s="191"/>
      <c r="AA132564" s="191"/>
    </row>
    <row r="132565" spans="26:27">
      <c r="Z132565" s="191"/>
      <c r="AA132565" s="191"/>
    </row>
    <row r="132566" spans="26:27">
      <c r="Z132566" s="191"/>
      <c r="AA132566" s="191"/>
    </row>
    <row r="132567" spans="26:27">
      <c r="Z132567" s="191"/>
      <c r="AA132567" s="191"/>
    </row>
    <row r="132568" spans="26:27">
      <c r="Z132568" s="191"/>
      <c r="AA132568" s="191"/>
    </row>
    <row r="132569" spans="26:27">
      <c r="Z132569" s="191"/>
      <c r="AA132569" s="191"/>
    </row>
    <row r="132570" spans="26:27">
      <c r="Z132570" s="191"/>
      <c r="AA132570" s="191"/>
    </row>
    <row r="132571" spans="26:27">
      <c r="Z132571" s="191"/>
      <c r="AA132571" s="191"/>
    </row>
    <row r="132572" spans="26:27">
      <c r="Z132572" s="191"/>
      <c r="AA132572" s="191"/>
    </row>
    <row r="132573" spans="26:27">
      <c r="Z132573" s="191"/>
      <c r="AA132573" s="191"/>
    </row>
    <row r="132574" spans="26:27">
      <c r="Z132574" s="191"/>
      <c r="AA132574" s="191"/>
    </row>
    <row r="132575" spans="26:27">
      <c r="Z132575" s="191"/>
      <c r="AA132575" s="191"/>
    </row>
    <row r="132576" spans="26:27">
      <c r="Z132576" s="191"/>
      <c r="AA132576" s="191"/>
    </row>
    <row r="132577" spans="26:27">
      <c r="Z132577" s="191"/>
      <c r="AA132577" s="191"/>
    </row>
    <row r="132578" spans="26:27">
      <c r="Z132578" s="191"/>
      <c r="AA132578" s="191"/>
    </row>
    <row r="132579" spans="26:27">
      <c r="Z132579" s="191"/>
      <c r="AA132579" s="191"/>
    </row>
    <row r="132580" spans="26:27">
      <c r="Z132580" s="191"/>
      <c r="AA132580" s="191"/>
    </row>
    <row r="132581" spans="26:27">
      <c r="Z132581" s="191"/>
      <c r="AA132581" s="191"/>
    </row>
    <row r="132582" spans="26:27">
      <c r="Z132582" s="191"/>
      <c r="AA132582" s="191"/>
    </row>
    <row r="132583" spans="26:27">
      <c r="Z132583" s="191"/>
      <c r="AA132583" s="191"/>
    </row>
    <row r="132584" spans="26:27">
      <c r="Z132584" s="191"/>
      <c r="AA132584" s="191"/>
    </row>
    <row r="132585" spans="26:27">
      <c r="Z132585" s="191"/>
      <c r="AA132585" s="191"/>
    </row>
    <row r="132586" spans="26:27">
      <c r="Z132586" s="191"/>
      <c r="AA132586" s="191"/>
    </row>
    <row r="132587" spans="26:27">
      <c r="Z132587" s="191"/>
      <c r="AA132587" s="191"/>
    </row>
    <row r="132588" spans="26:27">
      <c r="Z132588" s="191"/>
      <c r="AA132588" s="191"/>
    </row>
    <row r="132589" spans="26:27">
      <c r="Z132589" s="191"/>
      <c r="AA132589" s="191"/>
    </row>
    <row r="132590" spans="26:27">
      <c r="Z132590" s="191"/>
      <c r="AA132590" s="191"/>
    </row>
    <row r="132591" spans="26:27">
      <c r="Z132591" s="191"/>
      <c r="AA132591" s="191"/>
    </row>
    <row r="132592" spans="26:27">
      <c r="Z132592" s="191"/>
      <c r="AA132592" s="191"/>
    </row>
    <row r="132593" spans="26:27">
      <c r="Z132593" s="191"/>
      <c r="AA132593" s="191"/>
    </row>
    <row r="132594" spans="26:27">
      <c r="Z132594" s="191"/>
      <c r="AA132594" s="191"/>
    </row>
    <row r="132595" spans="26:27">
      <c r="Z132595" s="191"/>
      <c r="AA132595" s="191"/>
    </row>
    <row r="132596" spans="26:27">
      <c r="Z132596" s="191"/>
      <c r="AA132596" s="191"/>
    </row>
    <row r="132597" spans="26:27">
      <c r="Z132597" s="191"/>
      <c r="AA132597" s="191"/>
    </row>
    <row r="132598" spans="26:27">
      <c r="Z132598" s="191"/>
      <c r="AA132598" s="191"/>
    </row>
    <row r="132599" spans="26:27">
      <c r="Z132599" s="191"/>
      <c r="AA132599" s="191"/>
    </row>
    <row r="132600" spans="26:27">
      <c r="Z132600" s="191"/>
      <c r="AA132600" s="191"/>
    </row>
    <row r="132601" spans="26:27">
      <c r="Z132601" s="191"/>
      <c r="AA132601" s="191"/>
    </row>
    <row r="132602" spans="26:27">
      <c r="Z132602" s="191"/>
      <c r="AA132602" s="191"/>
    </row>
    <row r="132603" spans="26:27">
      <c r="Z132603" s="191"/>
      <c r="AA132603" s="191"/>
    </row>
    <row r="132604" spans="26:27">
      <c r="Z132604" s="191"/>
      <c r="AA132604" s="191"/>
    </row>
    <row r="132605" spans="26:27">
      <c r="Z132605" s="191"/>
      <c r="AA132605" s="191"/>
    </row>
    <row r="132606" spans="26:27">
      <c r="Z132606" s="191"/>
      <c r="AA132606" s="191"/>
    </row>
    <row r="132607" spans="26:27">
      <c r="Z132607" s="191"/>
      <c r="AA132607" s="191"/>
    </row>
    <row r="132608" spans="26:27">
      <c r="Z132608" s="191"/>
      <c r="AA132608" s="191"/>
    </row>
    <row r="132609" spans="26:27">
      <c r="Z132609" s="191"/>
      <c r="AA132609" s="191"/>
    </row>
    <row r="132610" spans="26:27">
      <c r="Z132610" s="191"/>
      <c r="AA132610" s="191"/>
    </row>
    <row r="132611" spans="26:27">
      <c r="Z132611" s="191"/>
      <c r="AA132611" s="191"/>
    </row>
    <row r="132612" spans="26:27">
      <c r="Z132612" s="191"/>
      <c r="AA132612" s="191"/>
    </row>
    <row r="132613" spans="26:27">
      <c r="Z132613" s="191"/>
      <c r="AA132613" s="191"/>
    </row>
    <row r="132614" spans="26:27">
      <c r="Z132614" s="191"/>
      <c r="AA132614" s="191"/>
    </row>
    <row r="132615" spans="26:27">
      <c r="Z132615" s="191"/>
      <c r="AA132615" s="191"/>
    </row>
    <row r="132616" spans="26:27">
      <c r="Z132616" s="191"/>
      <c r="AA132616" s="191"/>
    </row>
    <row r="132617" spans="26:27">
      <c r="Z132617" s="191"/>
      <c r="AA132617" s="191"/>
    </row>
    <row r="132618" spans="26:27">
      <c r="Z132618" s="191"/>
      <c r="AA132618" s="191"/>
    </row>
    <row r="132619" spans="26:27">
      <c r="Z132619" s="191"/>
      <c r="AA132619" s="191"/>
    </row>
    <row r="132620" spans="26:27">
      <c r="Z132620" s="191"/>
      <c r="AA132620" s="191"/>
    </row>
    <row r="132621" spans="26:27">
      <c r="Z132621" s="191"/>
      <c r="AA132621" s="191"/>
    </row>
    <row r="132622" spans="26:27">
      <c r="Z132622" s="191"/>
      <c r="AA132622" s="191"/>
    </row>
    <row r="132623" spans="26:27">
      <c r="Z132623" s="191"/>
      <c r="AA132623" s="191"/>
    </row>
    <row r="132624" spans="26:27">
      <c r="Z132624" s="191"/>
      <c r="AA132624" s="191"/>
    </row>
    <row r="132625" spans="26:27">
      <c r="Z132625" s="191"/>
      <c r="AA132625" s="191"/>
    </row>
    <row r="132626" spans="26:27">
      <c r="Z132626" s="191"/>
      <c r="AA132626" s="191"/>
    </row>
    <row r="132627" spans="26:27">
      <c r="Z132627" s="191"/>
      <c r="AA132627" s="191"/>
    </row>
    <row r="132628" spans="26:27">
      <c r="Z132628" s="191"/>
      <c r="AA132628" s="191"/>
    </row>
    <row r="132629" spans="26:27">
      <c r="Z132629" s="191"/>
      <c r="AA132629" s="191"/>
    </row>
    <row r="132630" spans="26:27">
      <c r="Z132630" s="191"/>
      <c r="AA132630" s="191"/>
    </row>
    <row r="132631" spans="26:27">
      <c r="Z132631" s="191"/>
      <c r="AA132631" s="191"/>
    </row>
    <row r="132632" spans="26:27">
      <c r="Z132632" s="191"/>
      <c r="AA132632" s="191"/>
    </row>
    <row r="132633" spans="26:27">
      <c r="Z132633" s="191"/>
      <c r="AA132633" s="191"/>
    </row>
    <row r="132634" spans="26:27">
      <c r="Z132634" s="191"/>
      <c r="AA132634" s="191"/>
    </row>
    <row r="132635" spans="26:27">
      <c r="Z132635" s="191"/>
      <c r="AA132635" s="191"/>
    </row>
    <row r="132636" spans="26:27">
      <c r="Z132636" s="191"/>
      <c r="AA132636" s="191"/>
    </row>
    <row r="132637" spans="26:27">
      <c r="Z132637" s="191"/>
      <c r="AA132637" s="191"/>
    </row>
    <row r="132638" spans="26:27">
      <c r="Z132638" s="191"/>
      <c r="AA132638" s="191"/>
    </row>
    <row r="132639" spans="26:27">
      <c r="Z132639" s="191"/>
      <c r="AA132639" s="191"/>
    </row>
    <row r="132640" spans="26:27">
      <c r="Z132640" s="191"/>
      <c r="AA132640" s="191"/>
    </row>
    <row r="132641" spans="26:27">
      <c r="Z132641" s="191"/>
      <c r="AA132641" s="191"/>
    </row>
    <row r="132642" spans="26:27">
      <c r="Z132642" s="191"/>
      <c r="AA132642" s="191"/>
    </row>
    <row r="132643" spans="26:27">
      <c r="Z132643" s="191"/>
      <c r="AA132643" s="191"/>
    </row>
    <row r="132644" spans="26:27">
      <c r="Z132644" s="191"/>
      <c r="AA132644" s="191"/>
    </row>
    <row r="132645" spans="26:27">
      <c r="Z132645" s="191"/>
      <c r="AA132645" s="191"/>
    </row>
    <row r="132646" spans="26:27">
      <c r="Z132646" s="191"/>
      <c r="AA132646" s="191"/>
    </row>
    <row r="132647" spans="26:27">
      <c r="Z132647" s="191"/>
      <c r="AA132647" s="191"/>
    </row>
    <row r="132648" spans="26:27">
      <c r="Z132648" s="191"/>
      <c r="AA132648" s="191"/>
    </row>
    <row r="132649" spans="26:27">
      <c r="Z132649" s="191"/>
      <c r="AA132649" s="191"/>
    </row>
    <row r="132650" spans="26:27">
      <c r="Z132650" s="191"/>
      <c r="AA132650" s="191"/>
    </row>
    <row r="132651" spans="26:27">
      <c r="Z132651" s="191"/>
      <c r="AA132651" s="191"/>
    </row>
    <row r="132652" spans="26:27">
      <c r="Z132652" s="191"/>
      <c r="AA132652" s="191"/>
    </row>
    <row r="132653" spans="26:27">
      <c r="Z132653" s="191"/>
      <c r="AA132653" s="191"/>
    </row>
    <row r="132654" spans="26:27">
      <c r="Z132654" s="191"/>
      <c r="AA132654" s="191"/>
    </row>
    <row r="132655" spans="26:27">
      <c r="Z132655" s="191"/>
      <c r="AA132655" s="191"/>
    </row>
    <row r="132656" spans="26:27">
      <c r="Z132656" s="191"/>
      <c r="AA132656" s="191"/>
    </row>
    <row r="132657" spans="26:27">
      <c r="Z132657" s="191"/>
      <c r="AA132657" s="191"/>
    </row>
    <row r="132658" spans="26:27">
      <c r="Z132658" s="191"/>
      <c r="AA132658" s="191"/>
    </row>
    <row r="132659" spans="26:27">
      <c r="Z132659" s="191"/>
      <c r="AA132659" s="191"/>
    </row>
    <row r="132660" spans="26:27">
      <c r="Z132660" s="191"/>
      <c r="AA132660" s="191"/>
    </row>
    <row r="132661" spans="26:27">
      <c r="Z132661" s="191"/>
      <c r="AA132661" s="191"/>
    </row>
    <row r="132662" spans="26:27">
      <c r="Z132662" s="191"/>
      <c r="AA132662" s="191"/>
    </row>
    <row r="132663" spans="26:27">
      <c r="Z132663" s="191"/>
      <c r="AA132663" s="191"/>
    </row>
    <row r="132664" spans="26:27">
      <c r="Z132664" s="191"/>
      <c r="AA132664" s="191"/>
    </row>
    <row r="132665" spans="26:27">
      <c r="Z132665" s="191"/>
      <c r="AA132665" s="191"/>
    </row>
    <row r="132666" spans="26:27">
      <c r="Z132666" s="191"/>
      <c r="AA132666" s="191"/>
    </row>
    <row r="132667" spans="26:27">
      <c r="Z132667" s="191"/>
      <c r="AA132667" s="191"/>
    </row>
    <row r="132668" spans="26:27">
      <c r="Z132668" s="191"/>
      <c r="AA132668" s="191"/>
    </row>
    <row r="132669" spans="26:27">
      <c r="Z132669" s="191"/>
      <c r="AA132669" s="191"/>
    </row>
    <row r="132670" spans="26:27">
      <c r="Z132670" s="191"/>
      <c r="AA132670" s="191"/>
    </row>
    <row r="132671" spans="26:27">
      <c r="Z132671" s="191"/>
      <c r="AA132671" s="191"/>
    </row>
    <row r="132672" spans="26:27">
      <c r="Z132672" s="191"/>
      <c r="AA132672" s="191"/>
    </row>
    <row r="132673" spans="26:27">
      <c r="Z132673" s="191"/>
      <c r="AA132673" s="191"/>
    </row>
    <row r="132674" spans="26:27">
      <c r="Z132674" s="191"/>
      <c r="AA132674" s="191"/>
    </row>
    <row r="132675" spans="26:27">
      <c r="Z132675" s="191"/>
      <c r="AA132675" s="191"/>
    </row>
    <row r="132676" spans="26:27">
      <c r="Z132676" s="191"/>
      <c r="AA132676" s="191"/>
    </row>
    <row r="132677" spans="26:27">
      <c r="Z132677" s="191"/>
      <c r="AA132677" s="191"/>
    </row>
    <row r="132678" spans="26:27">
      <c r="Z132678" s="191"/>
      <c r="AA132678" s="191"/>
    </row>
    <row r="132679" spans="26:27">
      <c r="Z132679" s="191"/>
      <c r="AA132679" s="191"/>
    </row>
    <row r="132680" spans="26:27">
      <c r="Z132680" s="191"/>
      <c r="AA132680" s="191"/>
    </row>
    <row r="132681" spans="26:27">
      <c r="Z132681" s="191"/>
      <c r="AA132681" s="191"/>
    </row>
    <row r="132682" spans="26:27">
      <c r="Z132682" s="191"/>
      <c r="AA132682" s="191"/>
    </row>
    <row r="132683" spans="26:27">
      <c r="Z132683" s="191"/>
      <c r="AA132683" s="191"/>
    </row>
    <row r="132684" spans="26:27">
      <c r="Z132684" s="191"/>
      <c r="AA132684" s="191"/>
    </row>
    <row r="132685" spans="26:27">
      <c r="Z132685" s="191"/>
      <c r="AA132685" s="191"/>
    </row>
    <row r="132686" spans="26:27">
      <c r="Z132686" s="191"/>
      <c r="AA132686" s="191"/>
    </row>
    <row r="132687" spans="26:27">
      <c r="Z132687" s="191"/>
      <c r="AA132687" s="191"/>
    </row>
    <row r="132688" spans="26:27">
      <c r="Z132688" s="191"/>
      <c r="AA132688" s="191"/>
    </row>
    <row r="132689" spans="26:27">
      <c r="Z132689" s="191"/>
      <c r="AA132689" s="191"/>
    </row>
    <row r="132690" spans="26:27">
      <c r="Z132690" s="191"/>
      <c r="AA132690" s="191"/>
    </row>
    <row r="132691" spans="26:27">
      <c r="Z132691" s="191"/>
      <c r="AA132691" s="191"/>
    </row>
    <row r="132692" spans="26:27">
      <c r="Z132692" s="191"/>
      <c r="AA132692" s="191"/>
    </row>
    <row r="132693" spans="26:27">
      <c r="Z132693" s="191"/>
      <c r="AA132693" s="191"/>
    </row>
    <row r="132694" spans="26:27">
      <c r="Z132694" s="191"/>
      <c r="AA132694" s="191"/>
    </row>
    <row r="132695" spans="26:27">
      <c r="Z132695" s="191"/>
      <c r="AA132695" s="191"/>
    </row>
    <row r="132696" spans="26:27">
      <c r="Z132696" s="191"/>
      <c r="AA132696" s="191"/>
    </row>
    <row r="132697" spans="26:27">
      <c r="Z132697" s="191"/>
      <c r="AA132697" s="191"/>
    </row>
    <row r="132698" spans="26:27">
      <c r="Z132698" s="191"/>
      <c r="AA132698" s="191"/>
    </row>
    <row r="132699" spans="26:27">
      <c r="Z132699" s="191"/>
      <c r="AA132699" s="191"/>
    </row>
    <row r="132700" spans="26:27">
      <c r="Z132700" s="191"/>
      <c r="AA132700" s="191"/>
    </row>
    <row r="132701" spans="26:27">
      <c r="Z132701" s="191"/>
      <c r="AA132701" s="191"/>
    </row>
    <row r="132702" spans="26:27">
      <c r="Z132702" s="191"/>
      <c r="AA132702" s="191"/>
    </row>
    <row r="132703" spans="26:27">
      <c r="Z132703" s="191"/>
      <c r="AA132703" s="191"/>
    </row>
    <row r="132704" spans="26:27">
      <c r="Z132704" s="191"/>
      <c r="AA132704" s="191"/>
    </row>
    <row r="132705" spans="26:27">
      <c r="Z132705" s="191"/>
      <c r="AA132705" s="191"/>
    </row>
    <row r="132706" spans="26:27">
      <c r="Z132706" s="191"/>
      <c r="AA132706" s="191"/>
    </row>
    <row r="132707" spans="26:27">
      <c r="Z132707" s="191"/>
      <c r="AA132707" s="191"/>
    </row>
    <row r="132708" spans="26:27">
      <c r="Z132708" s="191"/>
      <c r="AA132708" s="191"/>
    </row>
    <row r="132709" spans="26:27">
      <c r="Z132709" s="191"/>
      <c r="AA132709" s="191"/>
    </row>
    <row r="132710" spans="26:27">
      <c r="Z132710" s="191"/>
      <c r="AA132710" s="191"/>
    </row>
    <row r="132711" spans="26:27">
      <c r="Z132711" s="191"/>
      <c r="AA132711" s="191"/>
    </row>
    <row r="132712" spans="26:27">
      <c r="Z132712" s="191"/>
      <c r="AA132712" s="191"/>
    </row>
    <row r="132713" spans="26:27">
      <c r="Z132713" s="191"/>
      <c r="AA132713" s="191"/>
    </row>
    <row r="132714" spans="26:27">
      <c r="Z132714" s="191"/>
      <c r="AA132714" s="191"/>
    </row>
    <row r="132715" spans="26:27">
      <c r="Z132715" s="191"/>
      <c r="AA132715" s="191"/>
    </row>
    <row r="132716" spans="26:27">
      <c r="Z132716" s="191"/>
      <c r="AA132716" s="191"/>
    </row>
    <row r="132717" spans="26:27">
      <c r="Z132717" s="191"/>
      <c r="AA132717" s="191"/>
    </row>
    <row r="132718" spans="26:27">
      <c r="Z132718" s="191"/>
      <c r="AA132718" s="191"/>
    </row>
    <row r="132719" spans="26:27">
      <c r="Z132719" s="191"/>
      <c r="AA132719" s="191"/>
    </row>
    <row r="132720" spans="26:27">
      <c r="Z132720" s="191"/>
      <c r="AA132720" s="191"/>
    </row>
    <row r="132721" spans="26:27">
      <c r="Z132721" s="191"/>
      <c r="AA132721" s="191"/>
    </row>
    <row r="132722" spans="26:27">
      <c r="Z132722" s="191"/>
      <c r="AA132722" s="191"/>
    </row>
    <row r="132723" spans="26:27">
      <c r="Z132723" s="191"/>
      <c r="AA132723" s="191"/>
    </row>
    <row r="132724" spans="26:27">
      <c r="Z132724" s="191"/>
      <c r="AA132724" s="191"/>
    </row>
    <row r="132725" spans="26:27">
      <c r="Z132725" s="191"/>
      <c r="AA132725" s="191"/>
    </row>
    <row r="132726" spans="26:27">
      <c r="Z132726" s="191"/>
      <c r="AA132726" s="191"/>
    </row>
    <row r="132727" spans="26:27">
      <c r="Z132727" s="191"/>
      <c r="AA132727" s="191"/>
    </row>
    <row r="132728" spans="26:27">
      <c r="Z132728" s="191"/>
      <c r="AA132728" s="191"/>
    </row>
    <row r="132729" spans="26:27">
      <c r="Z132729" s="191"/>
      <c r="AA132729" s="191"/>
    </row>
    <row r="132730" spans="26:27">
      <c r="Z132730" s="191"/>
      <c r="AA132730" s="191"/>
    </row>
    <row r="132731" spans="26:27">
      <c r="Z132731" s="191"/>
      <c r="AA132731" s="191"/>
    </row>
    <row r="132732" spans="26:27">
      <c r="Z132732" s="191"/>
      <c r="AA132732" s="191"/>
    </row>
    <row r="132733" spans="26:27">
      <c r="Z132733" s="191"/>
      <c r="AA132733" s="191"/>
    </row>
    <row r="132734" spans="26:27">
      <c r="Z132734" s="191"/>
      <c r="AA132734" s="191"/>
    </row>
    <row r="132735" spans="26:27">
      <c r="Z132735" s="191"/>
      <c r="AA132735" s="191"/>
    </row>
    <row r="132736" spans="26:27">
      <c r="Z132736" s="191"/>
      <c r="AA132736" s="191"/>
    </row>
    <row r="132737" spans="26:27">
      <c r="Z132737" s="191"/>
      <c r="AA132737" s="191"/>
    </row>
    <row r="132738" spans="26:27">
      <c r="Z132738" s="191"/>
      <c r="AA132738" s="191"/>
    </row>
    <row r="132739" spans="26:27">
      <c r="Z132739" s="191"/>
      <c r="AA132739" s="191"/>
    </row>
    <row r="132740" spans="26:27">
      <c r="Z132740" s="191"/>
      <c r="AA132740" s="191"/>
    </row>
    <row r="132741" spans="26:27">
      <c r="Z132741" s="191"/>
      <c r="AA132741" s="191"/>
    </row>
    <row r="132742" spans="26:27">
      <c r="Z132742" s="191"/>
      <c r="AA132742" s="191"/>
    </row>
    <row r="132743" spans="26:27">
      <c r="Z132743" s="191"/>
      <c r="AA132743" s="191"/>
    </row>
    <row r="132744" spans="26:27">
      <c r="Z132744" s="191"/>
      <c r="AA132744" s="191"/>
    </row>
    <row r="132745" spans="26:27">
      <c r="Z132745" s="191"/>
      <c r="AA132745" s="191"/>
    </row>
    <row r="132746" spans="26:27">
      <c r="Z132746" s="191"/>
      <c r="AA132746" s="191"/>
    </row>
    <row r="132747" spans="26:27">
      <c r="Z132747" s="191"/>
      <c r="AA132747" s="191"/>
    </row>
    <row r="132748" spans="26:27">
      <c r="Z132748" s="191"/>
      <c r="AA132748" s="191"/>
    </row>
    <row r="132749" spans="26:27">
      <c r="Z132749" s="191"/>
      <c r="AA132749" s="191"/>
    </row>
    <row r="132750" spans="26:27">
      <c r="Z132750" s="191"/>
      <c r="AA132750" s="191"/>
    </row>
    <row r="132751" spans="26:27">
      <c r="Z132751" s="191"/>
      <c r="AA132751" s="191"/>
    </row>
    <row r="132752" spans="26:27">
      <c r="Z132752" s="191"/>
      <c r="AA132752" s="191"/>
    </row>
    <row r="132753" spans="26:27">
      <c r="Z132753" s="191"/>
      <c r="AA132753" s="191"/>
    </row>
    <row r="132754" spans="26:27">
      <c r="Z132754" s="191"/>
      <c r="AA132754" s="191"/>
    </row>
    <row r="132755" spans="26:27">
      <c r="Z132755" s="191"/>
      <c r="AA132755" s="191"/>
    </row>
    <row r="132756" spans="26:27">
      <c r="Z132756" s="191"/>
      <c r="AA132756" s="191"/>
    </row>
    <row r="132757" spans="26:27">
      <c r="Z132757" s="191"/>
      <c r="AA132757" s="191"/>
    </row>
    <row r="132758" spans="26:27">
      <c r="Z132758" s="191"/>
      <c r="AA132758" s="191"/>
    </row>
    <row r="132759" spans="26:27">
      <c r="Z132759" s="191"/>
      <c r="AA132759" s="191"/>
    </row>
    <row r="132760" spans="26:27">
      <c r="Z132760" s="191"/>
      <c r="AA132760" s="191"/>
    </row>
    <row r="132761" spans="26:27">
      <c r="Z132761" s="191"/>
      <c r="AA132761" s="191"/>
    </row>
    <row r="132762" spans="26:27">
      <c r="Z132762" s="191"/>
      <c r="AA132762" s="191"/>
    </row>
    <row r="132763" spans="26:27">
      <c r="Z132763" s="191"/>
      <c r="AA132763" s="191"/>
    </row>
    <row r="132764" spans="26:27">
      <c r="Z132764" s="191"/>
      <c r="AA132764" s="191"/>
    </row>
    <row r="132765" spans="26:27">
      <c r="Z132765" s="191"/>
      <c r="AA132765" s="191"/>
    </row>
    <row r="132766" spans="26:27">
      <c r="Z132766" s="191"/>
      <c r="AA132766" s="191"/>
    </row>
    <row r="132767" spans="26:27">
      <c r="Z132767" s="191"/>
      <c r="AA132767" s="191"/>
    </row>
    <row r="132768" spans="26:27">
      <c r="Z132768" s="191"/>
      <c r="AA132768" s="191"/>
    </row>
    <row r="132769" spans="26:27">
      <c r="Z132769" s="191"/>
      <c r="AA132769" s="191"/>
    </row>
    <row r="132770" spans="26:27">
      <c r="Z132770" s="191"/>
      <c r="AA132770" s="191"/>
    </row>
    <row r="132771" spans="26:27">
      <c r="Z132771" s="191"/>
      <c r="AA132771" s="191"/>
    </row>
    <row r="132772" spans="26:27">
      <c r="Z132772" s="191"/>
      <c r="AA132772" s="191"/>
    </row>
    <row r="132773" spans="26:27">
      <c r="Z132773" s="191"/>
      <c r="AA132773" s="191"/>
    </row>
    <row r="132774" spans="26:27">
      <c r="Z132774" s="191"/>
      <c r="AA132774" s="191"/>
    </row>
    <row r="132775" spans="26:27">
      <c r="Z132775" s="191"/>
      <c r="AA132775" s="191"/>
    </row>
    <row r="132776" spans="26:27">
      <c r="Z132776" s="191"/>
      <c r="AA132776" s="191"/>
    </row>
    <row r="132777" spans="26:27">
      <c r="Z132777" s="191"/>
      <c r="AA132777" s="191"/>
    </row>
    <row r="132778" spans="26:27">
      <c r="Z132778" s="191"/>
      <c r="AA132778" s="191"/>
    </row>
    <row r="132779" spans="26:27">
      <c r="Z132779" s="191"/>
      <c r="AA132779" s="191"/>
    </row>
    <row r="132780" spans="26:27">
      <c r="Z132780" s="191"/>
      <c r="AA132780" s="191"/>
    </row>
    <row r="132781" spans="26:27">
      <c r="Z132781" s="191"/>
      <c r="AA132781" s="191"/>
    </row>
    <row r="132782" spans="26:27">
      <c r="Z132782" s="191"/>
      <c r="AA132782" s="191"/>
    </row>
    <row r="132783" spans="26:27">
      <c r="Z132783" s="191"/>
      <c r="AA132783" s="191"/>
    </row>
    <row r="132784" spans="26:27">
      <c r="Z132784" s="191"/>
      <c r="AA132784" s="191"/>
    </row>
    <row r="132785" spans="26:27">
      <c r="Z132785" s="191"/>
      <c r="AA132785" s="191"/>
    </row>
    <row r="132786" spans="26:27">
      <c r="Z132786" s="191"/>
      <c r="AA132786" s="191"/>
    </row>
    <row r="132787" spans="26:27">
      <c r="Z132787" s="191"/>
      <c r="AA132787" s="191"/>
    </row>
    <row r="132788" spans="26:27">
      <c r="Z132788" s="191"/>
      <c r="AA132788" s="191"/>
    </row>
    <row r="132789" spans="26:27">
      <c r="Z132789" s="191"/>
      <c r="AA132789" s="191"/>
    </row>
    <row r="132790" spans="26:27">
      <c r="Z132790" s="191"/>
      <c r="AA132790" s="191"/>
    </row>
    <row r="132791" spans="26:27">
      <c r="Z132791" s="191"/>
      <c r="AA132791" s="191"/>
    </row>
    <row r="132792" spans="26:27">
      <c r="Z132792" s="191"/>
      <c r="AA132792" s="191"/>
    </row>
    <row r="132793" spans="26:27">
      <c r="Z132793" s="191"/>
      <c r="AA132793" s="191"/>
    </row>
    <row r="132794" spans="26:27">
      <c r="Z132794" s="191"/>
      <c r="AA132794" s="191"/>
    </row>
    <row r="132795" spans="26:27">
      <c r="Z132795" s="191"/>
      <c r="AA132795" s="191"/>
    </row>
    <row r="132796" spans="26:27">
      <c r="Z132796" s="191"/>
      <c r="AA132796" s="191"/>
    </row>
    <row r="132797" spans="26:27">
      <c r="Z132797" s="191"/>
      <c r="AA132797" s="191"/>
    </row>
    <row r="132798" spans="26:27">
      <c r="Z132798" s="191"/>
      <c r="AA132798" s="191"/>
    </row>
    <row r="132799" spans="26:27">
      <c r="Z132799" s="191"/>
      <c r="AA132799" s="191"/>
    </row>
    <row r="132800" spans="26:27">
      <c r="Z132800" s="191"/>
      <c r="AA132800" s="191"/>
    </row>
    <row r="132801" spans="26:27">
      <c r="Z132801" s="191"/>
      <c r="AA132801" s="191"/>
    </row>
    <row r="132802" spans="26:27">
      <c r="Z132802" s="191"/>
      <c r="AA132802" s="191"/>
    </row>
    <row r="132803" spans="26:27">
      <c r="Z132803" s="191"/>
      <c r="AA132803" s="191"/>
    </row>
    <row r="132804" spans="26:27">
      <c r="Z132804" s="191"/>
      <c r="AA132804" s="191"/>
    </row>
    <row r="132805" spans="26:27">
      <c r="Z132805" s="191"/>
      <c r="AA132805" s="191"/>
    </row>
    <row r="132806" spans="26:27">
      <c r="Z132806" s="191"/>
      <c r="AA132806" s="191"/>
    </row>
    <row r="132807" spans="26:27">
      <c r="Z132807" s="191"/>
      <c r="AA132807" s="191"/>
    </row>
    <row r="132808" spans="26:27">
      <c r="Z132808" s="191"/>
      <c r="AA132808" s="191"/>
    </row>
    <row r="132809" spans="26:27">
      <c r="Z132809" s="191"/>
      <c r="AA132809" s="191"/>
    </row>
    <row r="132810" spans="26:27">
      <c r="Z132810" s="191"/>
      <c r="AA132810" s="191"/>
    </row>
    <row r="132811" spans="26:27">
      <c r="Z132811" s="191"/>
      <c r="AA132811" s="191"/>
    </row>
    <row r="132812" spans="26:27">
      <c r="Z132812" s="191"/>
      <c r="AA132812" s="191"/>
    </row>
    <row r="132813" spans="26:27">
      <c r="Z132813" s="191"/>
      <c r="AA132813" s="191"/>
    </row>
    <row r="132814" spans="26:27">
      <c r="Z132814" s="191"/>
      <c r="AA132814" s="191"/>
    </row>
    <row r="132815" spans="26:27">
      <c r="Z132815" s="191"/>
      <c r="AA132815" s="191"/>
    </row>
    <row r="132816" spans="26:27">
      <c r="Z132816" s="191"/>
      <c r="AA132816" s="191"/>
    </row>
    <row r="132817" spans="26:27">
      <c r="Z132817" s="191"/>
      <c r="AA132817" s="191"/>
    </row>
    <row r="132818" spans="26:27">
      <c r="Z132818" s="191"/>
      <c r="AA132818" s="191"/>
    </row>
    <row r="132819" spans="26:27">
      <c r="Z132819" s="191"/>
      <c r="AA132819" s="191"/>
    </row>
    <row r="132820" spans="26:27">
      <c r="Z132820" s="191"/>
      <c r="AA132820" s="191"/>
    </row>
    <row r="132821" spans="26:27">
      <c r="Z132821" s="191"/>
      <c r="AA132821" s="191"/>
    </row>
    <row r="132822" spans="26:27">
      <c r="Z132822" s="191"/>
      <c r="AA132822" s="191"/>
    </row>
    <row r="132823" spans="26:27">
      <c r="Z132823" s="191"/>
      <c r="AA132823" s="191"/>
    </row>
    <row r="132824" spans="26:27">
      <c r="Z132824" s="191"/>
      <c r="AA132824" s="191"/>
    </row>
    <row r="132825" spans="26:27">
      <c r="Z132825" s="191"/>
      <c r="AA132825" s="191"/>
    </row>
    <row r="132826" spans="26:27">
      <c r="Z132826" s="191"/>
      <c r="AA132826" s="191"/>
    </row>
    <row r="132827" spans="26:27">
      <c r="Z132827" s="191"/>
      <c r="AA132827" s="191"/>
    </row>
    <row r="132828" spans="26:27">
      <c r="Z132828" s="191"/>
      <c r="AA132828" s="191"/>
    </row>
    <row r="132829" spans="26:27">
      <c r="Z132829" s="191"/>
      <c r="AA132829" s="191"/>
    </row>
    <row r="132830" spans="26:27">
      <c r="Z132830" s="191"/>
      <c r="AA132830" s="191"/>
    </row>
    <row r="132831" spans="26:27">
      <c r="Z132831" s="191"/>
      <c r="AA132831" s="191"/>
    </row>
    <row r="132832" spans="26:27">
      <c r="Z132832" s="191"/>
      <c r="AA132832" s="191"/>
    </row>
    <row r="132833" spans="26:27">
      <c r="Z132833" s="191"/>
      <c r="AA132833" s="191"/>
    </row>
    <row r="132834" spans="26:27">
      <c r="Z132834" s="191"/>
      <c r="AA132834" s="191"/>
    </row>
    <row r="132835" spans="26:27">
      <c r="Z132835" s="191"/>
      <c r="AA132835" s="191"/>
    </row>
    <row r="132836" spans="26:27">
      <c r="Z132836" s="191"/>
      <c r="AA132836" s="191"/>
    </row>
    <row r="132837" spans="26:27">
      <c r="Z132837" s="191"/>
      <c r="AA132837" s="191"/>
    </row>
    <row r="132838" spans="26:27">
      <c r="Z132838" s="191"/>
      <c r="AA132838" s="191"/>
    </row>
    <row r="132839" spans="26:27">
      <c r="Z132839" s="191"/>
      <c r="AA132839" s="191"/>
    </row>
    <row r="132840" spans="26:27">
      <c r="Z132840" s="191"/>
      <c r="AA132840" s="191"/>
    </row>
    <row r="132841" spans="26:27">
      <c r="Z132841" s="191"/>
      <c r="AA132841" s="191"/>
    </row>
    <row r="132842" spans="26:27">
      <c r="Z132842" s="191"/>
      <c r="AA132842" s="191"/>
    </row>
    <row r="132843" spans="26:27">
      <c r="Z132843" s="191"/>
      <c r="AA132843" s="191"/>
    </row>
    <row r="132844" spans="26:27">
      <c r="Z132844" s="191"/>
      <c r="AA132844" s="191"/>
    </row>
    <row r="132845" spans="26:27">
      <c r="Z132845" s="191"/>
      <c r="AA132845" s="191"/>
    </row>
    <row r="132846" spans="26:27">
      <c r="Z132846" s="191"/>
      <c r="AA132846" s="191"/>
    </row>
    <row r="132847" spans="26:27">
      <c r="Z132847" s="191"/>
      <c r="AA132847" s="191"/>
    </row>
    <row r="132848" spans="26:27">
      <c r="Z132848" s="191"/>
      <c r="AA132848" s="191"/>
    </row>
    <row r="132849" spans="26:27">
      <c r="Z132849" s="191"/>
      <c r="AA132849" s="191"/>
    </row>
    <row r="132850" spans="26:27">
      <c r="Z132850" s="191"/>
      <c r="AA132850" s="191"/>
    </row>
    <row r="132851" spans="26:27">
      <c r="Z132851" s="191"/>
      <c r="AA132851" s="191"/>
    </row>
    <row r="132852" spans="26:27">
      <c r="Z132852" s="191"/>
      <c r="AA132852" s="191"/>
    </row>
    <row r="132853" spans="26:27">
      <c r="Z132853" s="191"/>
      <c r="AA132853" s="191"/>
    </row>
    <row r="132854" spans="26:27">
      <c r="Z132854" s="191"/>
      <c r="AA132854" s="191"/>
    </row>
    <row r="132855" spans="26:27">
      <c r="Z132855" s="191"/>
      <c r="AA132855" s="191"/>
    </row>
    <row r="132856" spans="26:27">
      <c r="Z132856" s="191"/>
      <c r="AA132856" s="191"/>
    </row>
    <row r="132857" spans="26:27">
      <c r="Z132857" s="191"/>
      <c r="AA132857" s="191"/>
    </row>
    <row r="132858" spans="26:27">
      <c r="Z132858" s="191"/>
      <c r="AA132858" s="191"/>
    </row>
    <row r="132859" spans="26:27">
      <c r="Z132859" s="191"/>
      <c r="AA132859" s="191"/>
    </row>
    <row r="132860" spans="26:27">
      <c r="Z132860" s="191"/>
      <c r="AA132860" s="191"/>
    </row>
    <row r="132861" spans="26:27">
      <c r="Z132861" s="191"/>
      <c r="AA132861" s="191"/>
    </row>
    <row r="132862" spans="26:27">
      <c r="Z132862" s="191"/>
      <c r="AA132862" s="191"/>
    </row>
    <row r="132863" spans="26:27">
      <c r="Z132863" s="191"/>
      <c r="AA132863" s="191"/>
    </row>
    <row r="132864" spans="26:27">
      <c r="Z132864" s="191"/>
      <c r="AA132864" s="191"/>
    </row>
    <row r="132865" spans="26:27">
      <c r="Z132865" s="191"/>
      <c r="AA132865" s="191"/>
    </row>
    <row r="132866" spans="26:27">
      <c r="Z132866" s="191"/>
      <c r="AA132866" s="191"/>
    </row>
    <row r="132867" spans="26:27">
      <c r="Z132867" s="191"/>
      <c r="AA132867" s="191"/>
    </row>
    <row r="132868" spans="26:27">
      <c r="Z132868" s="191"/>
      <c r="AA132868" s="191"/>
    </row>
    <row r="132869" spans="26:27">
      <c r="Z132869" s="191"/>
      <c r="AA132869" s="191"/>
    </row>
    <row r="132870" spans="26:27">
      <c r="Z132870" s="191"/>
      <c r="AA132870" s="191"/>
    </row>
    <row r="132871" spans="26:27">
      <c r="Z132871" s="191"/>
      <c r="AA132871" s="191"/>
    </row>
    <row r="132872" spans="26:27">
      <c r="Z132872" s="191"/>
      <c r="AA132872" s="191"/>
    </row>
    <row r="132873" spans="26:27">
      <c r="Z132873" s="191"/>
      <c r="AA132873" s="191"/>
    </row>
    <row r="132874" spans="26:27">
      <c r="Z132874" s="191"/>
      <c r="AA132874" s="191"/>
    </row>
    <row r="132875" spans="26:27">
      <c r="Z132875" s="191"/>
      <c r="AA132875" s="191"/>
    </row>
    <row r="132876" spans="26:27">
      <c r="Z132876" s="191"/>
      <c r="AA132876" s="191"/>
    </row>
    <row r="132877" spans="26:27">
      <c r="Z132877" s="191"/>
      <c r="AA132877" s="191"/>
    </row>
    <row r="132878" spans="26:27">
      <c r="Z132878" s="191"/>
      <c r="AA132878" s="191"/>
    </row>
    <row r="132879" spans="26:27">
      <c r="Z132879" s="191"/>
      <c r="AA132879" s="191"/>
    </row>
    <row r="132880" spans="26:27">
      <c r="Z132880" s="191"/>
      <c r="AA132880" s="191"/>
    </row>
    <row r="132881" spans="26:27">
      <c r="Z132881" s="191"/>
      <c r="AA132881" s="191"/>
    </row>
    <row r="132882" spans="26:27">
      <c r="Z132882" s="191"/>
      <c r="AA132882" s="191"/>
    </row>
    <row r="132883" spans="26:27">
      <c r="Z132883" s="191"/>
      <c r="AA132883" s="191"/>
    </row>
    <row r="132884" spans="26:27">
      <c r="Z132884" s="191"/>
      <c r="AA132884" s="191"/>
    </row>
    <row r="132885" spans="26:27">
      <c r="Z132885" s="191"/>
      <c r="AA132885" s="191"/>
    </row>
    <row r="132886" spans="26:27">
      <c r="Z132886" s="191"/>
      <c r="AA132886" s="191"/>
    </row>
    <row r="132887" spans="26:27">
      <c r="Z132887" s="191"/>
      <c r="AA132887" s="191"/>
    </row>
    <row r="132888" spans="26:27">
      <c r="Z132888" s="191"/>
      <c r="AA132888" s="191"/>
    </row>
    <row r="132889" spans="26:27">
      <c r="Z132889" s="191"/>
      <c r="AA132889" s="191"/>
    </row>
    <row r="132890" spans="26:27">
      <c r="Z132890" s="191"/>
      <c r="AA132890" s="191"/>
    </row>
    <row r="132891" spans="26:27">
      <c r="Z132891" s="191"/>
      <c r="AA132891" s="191"/>
    </row>
    <row r="132892" spans="26:27">
      <c r="Z132892" s="191"/>
      <c r="AA132892" s="191"/>
    </row>
    <row r="132893" spans="26:27">
      <c r="Z132893" s="191"/>
      <c r="AA132893" s="191"/>
    </row>
    <row r="132894" spans="26:27">
      <c r="Z132894" s="191"/>
      <c r="AA132894" s="191"/>
    </row>
    <row r="132895" spans="26:27">
      <c r="Z132895" s="191"/>
      <c r="AA132895" s="191"/>
    </row>
    <row r="132896" spans="26:27">
      <c r="Z132896" s="191"/>
      <c r="AA132896" s="191"/>
    </row>
    <row r="132897" spans="26:27">
      <c r="Z132897" s="191"/>
      <c r="AA132897" s="191"/>
    </row>
    <row r="132898" spans="26:27">
      <c r="Z132898" s="191"/>
      <c r="AA132898" s="191"/>
    </row>
    <row r="132899" spans="26:27">
      <c r="Z132899" s="191"/>
      <c r="AA132899" s="191"/>
    </row>
    <row r="132900" spans="26:27">
      <c r="Z132900" s="191"/>
      <c r="AA132900" s="191"/>
    </row>
    <row r="132901" spans="26:27">
      <c r="Z132901" s="191"/>
      <c r="AA132901" s="191"/>
    </row>
    <row r="132902" spans="26:27">
      <c r="Z132902" s="191"/>
      <c r="AA132902" s="191"/>
    </row>
    <row r="132903" spans="26:27">
      <c r="Z132903" s="191"/>
      <c r="AA132903" s="191"/>
    </row>
    <row r="132904" spans="26:27">
      <c r="Z132904" s="191"/>
      <c r="AA132904" s="191"/>
    </row>
    <row r="132905" spans="26:27">
      <c r="Z132905" s="191"/>
      <c r="AA132905" s="191"/>
    </row>
    <row r="132906" spans="26:27">
      <c r="Z132906" s="191"/>
      <c r="AA132906" s="191"/>
    </row>
    <row r="132907" spans="26:27">
      <c r="Z132907" s="191"/>
      <c r="AA132907" s="191"/>
    </row>
    <row r="132908" spans="26:27">
      <c r="Z132908" s="191"/>
      <c r="AA132908" s="191"/>
    </row>
    <row r="132909" spans="26:27">
      <c r="Z132909" s="191"/>
      <c r="AA132909" s="191"/>
    </row>
    <row r="132910" spans="26:27">
      <c r="Z132910" s="191"/>
      <c r="AA132910" s="191"/>
    </row>
    <row r="132911" spans="26:27">
      <c r="Z132911" s="191"/>
      <c r="AA132911" s="191"/>
    </row>
    <row r="132912" spans="26:27">
      <c r="Z132912" s="191"/>
      <c r="AA132912" s="191"/>
    </row>
    <row r="132913" spans="26:27">
      <c r="Z132913" s="191"/>
      <c r="AA132913" s="191"/>
    </row>
    <row r="132914" spans="26:27">
      <c r="Z132914" s="191"/>
      <c r="AA132914" s="191"/>
    </row>
    <row r="132915" spans="26:27">
      <c r="Z132915" s="191"/>
      <c r="AA132915" s="191"/>
    </row>
    <row r="132916" spans="26:27">
      <c r="Z132916" s="191"/>
      <c r="AA132916" s="191"/>
    </row>
    <row r="132917" spans="26:27">
      <c r="Z132917" s="191"/>
      <c r="AA132917" s="191"/>
    </row>
    <row r="132918" spans="26:27">
      <c r="Z132918" s="191"/>
      <c r="AA132918" s="191"/>
    </row>
    <row r="132919" spans="26:27">
      <c r="Z132919" s="191"/>
      <c r="AA132919" s="191"/>
    </row>
    <row r="132920" spans="26:27">
      <c r="Z132920" s="191"/>
      <c r="AA132920" s="191"/>
    </row>
    <row r="132921" spans="26:27">
      <c r="Z132921" s="191"/>
      <c r="AA132921" s="191"/>
    </row>
    <row r="132922" spans="26:27">
      <c r="Z132922" s="191"/>
      <c r="AA132922" s="191"/>
    </row>
    <row r="132923" spans="26:27">
      <c r="Z132923" s="191"/>
      <c r="AA132923" s="191"/>
    </row>
    <row r="132924" spans="26:27">
      <c r="Z132924" s="191"/>
      <c r="AA132924" s="191"/>
    </row>
    <row r="132925" spans="26:27">
      <c r="Z132925" s="191"/>
      <c r="AA132925" s="191"/>
    </row>
    <row r="132926" spans="26:27">
      <c r="Z132926" s="191"/>
      <c r="AA132926" s="191"/>
    </row>
    <row r="132927" spans="26:27">
      <c r="Z132927" s="191"/>
      <c r="AA132927" s="191"/>
    </row>
    <row r="132928" spans="26:27">
      <c r="Z132928" s="191"/>
      <c r="AA132928" s="191"/>
    </row>
    <row r="132929" spans="26:27">
      <c r="Z132929" s="191"/>
      <c r="AA132929" s="191"/>
    </row>
    <row r="132930" spans="26:27">
      <c r="Z132930" s="191"/>
      <c r="AA132930" s="191"/>
    </row>
    <row r="132931" spans="26:27">
      <c r="Z132931" s="191"/>
      <c r="AA132931" s="191"/>
    </row>
    <row r="132932" spans="26:27">
      <c r="Z132932" s="191"/>
      <c r="AA132932" s="191"/>
    </row>
    <row r="132933" spans="26:27">
      <c r="Z132933" s="191"/>
      <c r="AA132933" s="191"/>
    </row>
    <row r="132934" spans="26:27">
      <c r="Z132934" s="191"/>
      <c r="AA132934" s="191"/>
    </row>
    <row r="132935" spans="26:27">
      <c r="Z132935" s="191"/>
      <c r="AA132935" s="191"/>
    </row>
    <row r="132936" spans="26:27">
      <c r="Z132936" s="191"/>
      <c r="AA132936" s="191"/>
    </row>
    <row r="132937" spans="26:27">
      <c r="Z132937" s="191"/>
      <c r="AA132937" s="191"/>
    </row>
    <row r="132938" spans="26:27">
      <c r="Z132938" s="191"/>
      <c r="AA132938" s="191"/>
    </row>
    <row r="132939" spans="26:27">
      <c r="Z132939" s="191"/>
      <c r="AA132939" s="191"/>
    </row>
    <row r="132940" spans="26:27">
      <c r="Z132940" s="191"/>
      <c r="AA132940" s="191"/>
    </row>
    <row r="132941" spans="26:27">
      <c r="Z132941" s="191"/>
      <c r="AA132941" s="191"/>
    </row>
    <row r="132942" spans="26:27">
      <c r="Z132942" s="191"/>
      <c r="AA132942" s="191"/>
    </row>
    <row r="132943" spans="26:27">
      <c r="Z132943" s="191"/>
      <c r="AA132943" s="191"/>
    </row>
    <row r="132944" spans="26:27">
      <c r="Z132944" s="191"/>
      <c r="AA132944" s="191"/>
    </row>
    <row r="132945" spans="26:27">
      <c r="Z132945" s="191"/>
      <c r="AA132945" s="191"/>
    </row>
    <row r="132946" spans="26:27">
      <c r="Z132946" s="191"/>
      <c r="AA132946" s="191"/>
    </row>
    <row r="132947" spans="26:27">
      <c r="Z132947" s="191"/>
      <c r="AA132947" s="191"/>
    </row>
    <row r="132948" spans="26:27">
      <c r="Z132948" s="191"/>
      <c r="AA132948" s="191"/>
    </row>
    <row r="132949" spans="26:27">
      <c r="Z132949" s="191"/>
      <c r="AA132949" s="191"/>
    </row>
    <row r="132950" spans="26:27">
      <c r="Z132950" s="191"/>
      <c r="AA132950" s="191"/>
    </row>
    <row r="132951" spans="26:27">
      <c r="Z132951" s="191"/>
      <c r="AA132951" s="191"/>
    </row>
    <row r="132952" spans="26:27">
      <c r="Z132952" s="191"/>
      <c r="AA132952" s="191"/>
    </row>
    <row r="132953" spans="26:27">
      <c r="Z132953" s="191"/>
      <c r="AA132953" s="191"/>
    </row>
    <row r="132954" spans="26:27">
      <c r="Z132954" s="191"/>
      <c r="AA132954" s="191"/>
    </row>
    <row r="132955" spans="26:27">
      <c r="Z132955" s="191"/>
      <c r="AA132955" s="191"/>
    </row>
    <row r="132956" spans="26:27">
      <c r="Z132956" s="191"/>
      <c r="AA132956" s="191"/>
    </row>
    <row r="132957" spans="26:27">
      <c r="Z132957" s="191"/>
      <c r="AA132957" s="191"/>
    </row>
    <row r="132958" spans="26:27">
      <c r="Z132958" s="191"/>
      <c r="AA132958" s="191"/>
    </row>
    <row r="132959" spans="26:27">
      <c r="Z132959" s="191"/>
      <c r="AA132959" s="191"/>
    </row>
    <row r="132960" spans="26:27">
      <c r="Z132960" s="191"/>
      <c r="AA132960" s="191"/>
    </row>
    <row r="132961" spans="26:27">
      <c r="Z132961" s="191"/>
      <c r="AA132961" s="191"/>
    </row>
    <row r="132962" spans="26:27">
      <c r="Z132962" s="191"/>
      <c r="AA132962" s="191"/>
    </row>
    <row r="132963" spans="26:27">
      <c r="Z132963" s="191"/>
      <c r="AA132963" s="191"/>
    </row>
    <row r="132964" spans="26:27">
      <c r="Z132964" s="191"/>
      <c r="AA132964" s="191"/>
    </row>
    <row r="132965" spans="26:27">
      <c r="Z132965" s="191"/>
      <c r="AA132965" s="191"/>
    </row>
    <row r="132966" spans="26:27">
      <c r="Z132966" s="191"/>
      <c r="AA132966" s="191"/>
    </row>
    <row r="132967" spans="26:27">
      <c r="Z132967" s="191"/>
      <c r="AA132967" s="191"/>
    </row>
    <row r="132968" spans="26:27">
      <c r="Z132968" s="191"/>
      <c r="AA132968" s="191"/>
    </row>
    <row r="132969" spans="26:27">
      <c r="Z132969" s="191"/>
      <c r="AA132969" s="191"/>
    </row>
    <row r="132970" spans="26:27">
      <c r="Z132970" s="191"/>
      <c r="AA132970" s="191"/>
    </row>
    <row r="132971" spans="26:27">
      <c r="Z132971" s="191"/>
      <c r="AA132971" s="191"/>
    </row>
    <row r="132972" spans="26:27">
      <c r="Z132972" s="191"/>
      <c r="AA132972" s="191"/>
    </row>
    <row r="132973" spans="26:27">
      <c r="Z132973" s="191"/>
      <c r="AA132973" s="191"/>
    </row>
    <row r="132974" spans="26:27">
      <c r="Z132974" s="191"/>
      <c r="AA132974" s="191"/>
    </row>
    <row r="132975" spans="26:27">
      <c r="Z132975" s="191"/>
      <c r="AA132975" s="191"/>
    </row>
    <row r="132976" spans="26:27">
      <c r="Z132976" s="191"/>
      <c r="AA132976" s="191"/>
    </row>
    <row r="132977" spans="26:27">
      <c r="Z132977" s="191"/>
      <c r="AA132977" s="191"/>
    </row>
    <row r="132978" spans="26:27">
      <c r="Z132978" s="191"/>
      <c r="AA132978" s="191"/>
    </row>
    <row r="132979" spans="26:27">
      <c r="Z132979" s="191"/>
      <c r="AA132979" s="191"/>
    </row>
    <row r="132980" spans="26:27">
      <c r="Z132980" s="191"/>
      <c r="AA132980" s="191"/>
    </row>
    <row r="132981" spans="26:27">
      <c r="Z132981" s="191"/>
      <c r="AA132981" s="191"/>
    </row>
    <row r="132982" spans="26:27">
      <c r="Z132982" s="191"/>
      <c r="AA132982" s="191"/>
    </row>
    <row r="132983" spans="26:27">
      <c r="Z132983" s="191"/>
      <c r="AA132983" s="191"/>
    </row>
    <row r="132984" spans="26:27">
      <c r="Z132984" s="191"/>
      <c r="AA132984" s="191"/>
    </row>
    <row r="132985" spans="26:27">
      <c r="Z132985" s="191"/>
      <c r="AA132985" s="191"/>
    </row>
    <row r="132986" spans="26:27">
      <c r="Z132986" s="191"/>
      <c r="AA132986" s="191"/>
    </row>
    <row r="132987" spans="26:27">
      <c r="Z132987" s="191"/>
      <c r="AA132987" s="191"/>
    </row>
    <row r="132988" spans="26:27">
      <c r="Z132988" s="191"/>
      <c r="AA132988" s="191"/>
    </row>
    <row r="132989" spans="26:27">
      <c r="Z132989" s="191"/>
      <c r="AA132989" s="191"/>
    </row>
    <row r="132990" spans="26:27">
      <c r="Z132990" s="191"/>
      <c r="AA132990" s="191"/>
    </row>
    <row r="132991" spans="26:27">
      <c r="Z132991" s="191"/>
      <c r="AA132991" s="191"/>
    </row>
    <row r="132992" spans="26:27">
      <c r="Z132992" s="191"/>
      <c r="AA132992" s="191"/>
    </row>
    <row r="132993" spans="26:27">
      <c r="Z132993" s="191"/>
      <c r="AA132993" s="191"/>
    </row>
    <row r="132994" spans="26:27">
      <c r="Z132994" s="191"/>
      <c r="AA132994" s="191"/>
    </row>
    <row r="132995" spans="26:27">
      <c r="Z132995" s="191"/>
      <c r="AA132995" s="191"/>
    </row>
    <row r="132996" spans="26:27">
      <c r="Z132996" s="191"/>
      <c r="AA132996" s="191"/>
    </row>
    <row r="132997" spans="26:27">
      <c r="Z132997" s="191"/>
      <c r="AA132997" s="191"/>
    </row>
    <row r="132998" spans="26:27">
      <c r="Z132998" s="191"/>
      <c r="AA132998" s="191"/>
    </row>
    <row r="132999" spans="26:27">
      <c r="Z132999" s="191"/>
      <c r="AA132999" s="191"/>
    </row>
    <row r="133000" spans="26:27">
      <c r="Z133000" s="191"/>
      <c r="AA133000" s="191"/>
    </row>
    <row r="133001" spans="26:27">
      <c r="Z133001" s="191"/>
      <c r="AA133001" s="191"/>
    </row>
    <row r="133002" spans="26:27">
      <c r="Z133002" s="191"/>
      <c r="AA133002" s="191"/>
    </row>
    <row r="133003" spans="26:27">
      <c r="Z133003" s="191"/>
      <c r="AA133003" s="191"/>
    </row>
    <row r="133004" spans="26:27">
      <c r="Z133004" s="191"/>
      <c r="AA133004" s="191"/>
    </row>
    <row r="133005" spans="26:27">
      <c r="Z133005" s="191"/>
      <c r="AA133005" s="191"/>
    </row>
    <row r="133006" spans="26:27">
      <c r="Z133006" s="191"/>
      <c r="AA133006" s="191"/>
    </row>
    <row r="133007" spans="26:27">
      <c r="Z133007" s="191"/>
      <c r="AA133007" s="191"/>
    </row>
    <row r="133008" spans="26:27">
      <c r="Z133008" s="191"/>
      <c r="AA133008" s="191"/>
    </row>
    <row r="133009" spans="26:27">
      <c r="Z133009" s="191"/>
      <c r="AA133009" s="191"/>
    </row>
    <row r="133010" spans="26:27">
      <c r="Z133010" s="191"/>
      <c r="AA133010" s="191"/>
    </row>
    <row r="133011" spans="26:27">
      <c r="Z133011" s="191"/>
      <c r="AA133011" s="191"/>
    </row>
    <row r="133012" spans="26:27">
      <c r="Z133012" s="191"/>
      <c r="AA133012" s="191"/>
    </row>
    <row r="133013" spans="26:27">
      <c r="Z133013" s="191"/>
      <c r="AA133013" s="191"/>
    </row>
    <row r="133014" spans="26:27">
      <c r="Z133014" s="191"/>
      <c r="AA133014" s="191"/>
    </row>
    <row r="133015" spans="26:27">
      <c r="Z133015" s="191"/>
      <c r="AA133015" s="191"/>
    </row>
    <row r="133016" spans="26:27">
      <c r="Z133016" s="191"/>
      <c r="AA133016" s="191"/>
    </row>
    <row r="133017" spans="26:27">
      <c r="Z133017" s="191"/>
      <c r="AA133017" s="191"/>
    </row>
    <row r="133018" spans="26:27">
      <c r="Z133018" s="191"/>
      <c r="AA133018" s="191"/>
    </row>
    <row r="133019" spans="26:27">
      <c r="Z133019" s="191"/>
      <c r="AA133019" s="191"/>
    </row>
    <row r="133020" spans="26:27">
      <c r="Z133020" s="191"/>
      <c r="AA133020" s="191"/>
    </row>
    <row r="133021" spans="26:27">
      <c r="Z133021" s="191"/>
      <c r="AA133021" s="191"/>
    </row>
    <row r="133022" spans="26:27">
      <c r="Z133022" s="191"/>
      <c r="AA133022" s="191"/>
    </row>
    <row r="133023" spans="26:27">
      <c r="Z133023" s="191"/>
      <c r="AA133023" s="191"/>
    </row>
    <row r="133024" spans="26:27">
      <c r="Z133024" s="191"/>
      <c r="AA133024" s="191"/>
    </row>
    <row r="133025" spans="26:27">
      <c r="Z133025" s="191"/>
      <c r="AA133025" s="191"/>
    </row>
    <row r="133026" spans="26:27">
      <c r="Z133026" s="191"/>
      <c r="AA133026" s="191"/>
    </row>
    <row r="133027" spans="26:27">
      <c r="Z133027" s="191"/>
      <c r="AA133027" s="191"/>
    </row>
    <row r="133028" spans="26:27">
      <c r="Z133028" s="191"/>
      <c r="AA133028" s="191"/>
    </row>
    <row r="133029" spans="26:27">
      <c r="Z133029" s="191"/>
      <c r="AA133029" s="191"/>
    </row>
    <row r="133030" spans="26:27">
      <c r="Z133030" s="191"/>
      <c r="AA133030" s="191"/>
    </row>
    <row r="133031" spans="26:27">
      <c r="Z133031" s="191"/>
      <c r="AA133031" s="191"/>
    </row>
    <row r="133032" spans="26:27">
      <c r="Z133032" s="191"/>
      <c r="AA133032" s="191"/>
    </row>
    <row r="133033" spans="26:27">
      <c r="Z133033" s="191"/>
      <c r="AA133033" s="191"/>
    </row>
    <row r="133034" spans="26:27">
      <c r="Z133034" s="191"/>
      <c r="AA133034" s="191"/>
    </row>
    <row r="133035" spans="26:27">
      <c r="Z133035" s="191"/>
      <c r="AA133035" s="191"/>
    </row>
    <row r="133036" spans="26:27">
      <c r="Z133036" s="191"/>
      <c r="AA133036" s="191"/>
    </row>
    <row r="133037" spans="26:27">
      <c r="Z133037" s="191"/>
      <c r="AA133037" s="191"/>
    </row>
    <row r="133038" spans="26:27">
      <c r="Z133038" s="191"/>
      <c r="AA133038" s="191"/>
    </row>
    <row r="133039" spans="26:27">
      <c r="Z133039" s="191"/>
      <c r="AA133039" s="191"/>
    </row>
    <row r="133040" spans="26:27">
      <c r="Z133040" s="191"/>
      <c r="AA133040" s="191"/>
    </row>
    <row r="133041" spans="26:27">
      <c r="Z133041" s="191"/>
      <c r="AA133041" s="191"/>
    </row>
    <row r="133042" spans="26:27">
      <c r="Z133042" s="191"/>
      <c r="AA133042" s="191"/>
    </row>
    <row r="133043" spans="26:27">
      <c r="Z133043" s="191"/>
      <c r="AA133043" s="191"/>
    </row>
    <row r="133044" spans="26:27">
      <c r="Z133044" s="191"/>
      <c r="AA133044" s="191"/>
    </row>
    <row r="133045" spans="26:27">
      <c r="Z133045" s="191"/>
      <c r="AA133045" s="191"/>
    </row>
    <row r="133046" spans="26:27">
      <c r="Z133046" s="191"/>
      <c r="AA133046" s="191"/>
    </row>
    <row r="133047" spans="26:27">
      <c r="Z133047" s="191"/>
      <c r="AA133047" s="191"/>
    </row>
    <row r="133048" spans="26:27">
      <c r="Z133048" s="191"/>
      <c r="AA133048" s="191"/>
    </row>
    <row r="133049" spans="26:27">
      <c r="Z133049" s="191"/>
      <c r="AA133049" s="191"/>
    </row>
    <row r="133050" spans="26:27">
      <c r="Z133050" s="191"/>
      <c r="AA133050" s="191"/>
    </row>
    <row r="133051" spans="26:27">
      <c r="Z133051" s="191"/>
      <c r="AA133051" s="191"/>
    </row>
    <row r="133052" spans="26:27">
      <c r="Z133052" s="191"/>
      <c r="AA133052" s="191"/>
    </row>
    <row r="133053" spans="26:27">
      <c r="Z133053" s="191"/>
      <c r="AA133053" s="191"/>
    </row>
    <row r="133054" spans="26:27">
      <c r="Z133054" s="191"/>
      <c r="AA133054" s="191"/>
    </row>
    <row r="133055" spans="26:27">
      <c r="Z133055" s="191"/>
      <c r="AA133055" s="191"/>
    </row>
    <row r="133056" spans="26:27">
      <c r="Z133056" s="191"/>
      <c r="AA133056" s="191"/>
    </row>
    <row r="133057" spans="26:27">
      <c r="Z133057" s="191"/>
      <c r="AA133057" s="191"/>
    </row>
    <row r="133058" spans="26:27">
      <c r="Z133058" s="191"/>
      <c r="AA133058" s="191"/>
    </row>
    <row r="133059" spans="26:27">
      <c r="Z133059" s="191"/>
      <c r="AA133059" s="191"/>
    </row>
    <row r="133060" spans="26:27">
      <c r="Z133060" s="191"/>
      <c r="AA133060" s="191"/>
    </row>
    <row r="133061" spans="26:27">
      <c r="Z133061" s="191"/>
      <c r="AA133061" s="191"/>
    </row>
    <row r="133062" spans="26:27">
      <c r="Z133062" s="191"/>
      <c r="AA133062" s="191"/>
    </row>
    <row r="133063" spans="26:27">
      <c r="Z133063" s="191"/>
      <c r="AA133063" s="191"/>
    </row>
    <row r="133064" spans="26:27">
      <c r="Z133064" s="191"/>
      <c r="AA133064" s="191"/>
    </row>
    <row r="133065" spans="26:27">
      <c r="Z133065" s="191"/>
      <c r="AA133065" s="191"/>
    </row>
    <row r="133066" spans="26:27">
      <c r="Z133066" s="191"/>
      <c r="AA133066" s="191"/>
    </row>
    <row r="133067" spans="26:27">
      <c r="Z133067" s="191"/>
      <c r="AA133067" s="191"/>
    </row>
    <row r="133068" spans="26:27">
      <c r="Z133068" s="191"/>
      <c r="AA133068" s="191"/>
    </row>
    <row r="133069" spans="26:27">
      <c r="Z133069" s="191"/>
      <c r="AA133069" s="191"/>
    </row>
    <row r="133070" spans="26:27">
      <c r="Z133070" s="191"/>
      <c r="AA133070" s="191"/>
    </row>
    <row r="133071" spans="26:27">
      <c r="Z133071" s="191"/>
      <c r="AA133071" s="191"/>
    </row>
    <row r="133072" spans="26:27">
      <c r="Z133072" s="191"/>
      <c r="AA133072" s="191"/>
    </row>
    <row r="133073" spans="26:27">
      <c r="Z133073" s="191"/>
      <c r="AA133073" s="191"/>
    </row>
    <row r="133074" spans="26:27">
      <c r="Z133074" s="191"/>
      <c r="AA133074" s="191"/>
    </row>
    <row r="133075" spans="26:27">
      <c r="Z133075" s="191"/>
      <c r="AA133075" s="191"/>
    </row>
    <row r="133076" spans="26:27">
      <c r="Z133076" s="191"/>
      <c r="AA133076" s="191"/>
    </row>
    <row r="133077" spans="26:27">
      <c r="Z133077" s="191"/>
      <c r="AA133077" s="191"/>
    </row>
    <row r="133078" spans="26:27">
      <c r="Z133078" s="191"/>
      <c r="AA133078" s="191"/>
    </row>
    <row r="133079" spans="26:27">
      <c r="Z133079" s="191"/>
      <c r="AA133079" s="191"/>
    </row>
    <row r="133080" spans="26:27">
      <c r="Z133080" s="191"/>
      <c r="AA133080" s="191"/>
    </row>
    <row r="133081" spans="26:27">
      <c r="Z133081" s="191"/>
      <c r="AA133081" s="191"/>
    </row>
    <row r="133082" spans="26:27">
      <c r="Z133082" s="191"/>
      <c r="AA133082" s="191"/>
    </row>
    <row r="133083" spans="26:27">
      <c r="Z133083" s="191"/>
      <c r="AA133083" s="191"/>
    </row>
    <row r="133084" spans="26:27">
      <c r="Z133084" s="191"/>
      <c r="AA133084" s="191"/>
    </row>
    <row r="133085" spans="26:27">
      <c r="Z133085" s="191"/>
      <c r="AA133085" s="191"/>
    </row>
    <row r="133086" spans="26:27">
      <c r="Z133086" s="191"/>
      <c r="AA133086" s="191"/>
    </row>
    <row r="133087" spans="26:27">
      <c r="Z133087" s="191"/>
      <c r="AA133087" s="191"/>
    </row>
    <row r="133088" spans="26:27">
      <c r="Z133088" s="191"/>
      <c r="AA133088" s="191"/>
    </row>
    <row r="133089" spans="26:27">
      <c r="Z133089" s="191"/>
      <c r="AA133089" s="191"/>
    </row>
    <row r="133090" spans="26:27">
      <c r="Z133090" s="191"/>
      <c r="AA133090" s="191"/>
    </row>
    <row r="133091" spans="26:27">
      <c r="Z133091" s="191"/>
      <c r="AA133091" s="191"/>
    </row>
    <row r="133092" spans="26:27">
      <c r="Z133092" s="191"/>
      <c r="AA133092" s="191"/>
    </row>
    <row r="133093" spans="26:27">
      <c r="Z133093" s="191"/>
      <c r="AA133093" s="191"/>
    </row>
    <row r="133094" spans="26:27">
      <c r="Z133094" s="191"/>
      <c r="AA133094" s="191"/>
    </row>
    <row r="133095" spans="26:27">
      <c r="Z133095" s="191"/>
      <c r="AA133095" s="191"/>
    </row>
    <row r="133096" spans="26:27">
      <c r="Z133096" s="191"/>
      <c r="AA133096" s="191"/>
    </row>
    <row r="133097" spans="26:27">
      <c r="Z133097" s="191"/>
      <c r="AA133097" s="191"/>
    </row>
    <row r="133098" spans="26:27">
      <c r="Z133098" s="191"/>
      <c r="AA133098" s="191"/>
    </row>
    <row r="133099" spans="26:27">
      <c r="Z133099" s="191"/>
      <c r="AA133099" s="191"/>
    </row>
    <row r="133100" spans="26:27">
      <c r="Z133100" s="191"/>
      <c r="AA133100" s="191"/>
    </row>
    <row r="133101" spans="26:27">
      <c r="Z133101" s="191"/>
      <c r="AA133101" s="191"/>
    </row>
    <row r="133102" spans="26:27">
      <c r="Z133102" s="191"/>
      <c r="AA133102" s="191"/>
    </row>
    <row r="133103" spans="26:27">
      <c r="Z133103" s="191"/>
      <c r="AA133103" s="191"/>
    </row>
    <row r="133104" spans="26:27">
      <c r="Z133104" s="191"/>
      <c r="AA133104" s="191"/>
    </row>
    <row r="133105" spans="26:27">
      <c r="Z133105" s="191"/>
      <c r="AA133105" s="191"/>
    </row>
    <row r="133106" spans="26:27">
      <c r="Z133106" s="191"/>
      <c r="AA133106" s="191"/>
    </row>
    <row r="133107" spans="26:27">
      <c r="Z133107" s="191"/>
      <c r="AA133107" s="191"/>
    </row>
    <row r="133108" spans="26:27">
      <c r="Z133108" s="191"/>
      <c r="AA133108" s="191"/>
    </row>
    <row r="133109" spans="26:27">
      <c r="Z133109" s="191"/>
      <c r="AA133109" s="191"/>
    </row>
    <row r="133110" spans="26:27">
      <c r="Z133110" s="191"/>
      <c r="AA133110" s="191"/>
    </row>
    <row r="133111" spans="26:27">
      <c r="Z133111" s="191"/>
      <c r="AA133111" s="191"/>
    </row>
    <row r="133112" spans="26:27">
      <c r="Z133112" s="191"/>
      <c r="AA133112" s="191"/>
    </row>
    <row r="133113" spans="26:27">
      <c r="Z133113" s="191"/>
      <c r="AA133113" s="191"/>
    </row>
    <row r="133114" spans="26:27">
      <c r="Z133114" s="191"/>
      <c r="AA133114" s="191"/>
    </row>
    <row r="133115" spans="26:27">
      <c r="Z133115" s="191"/>
      <c r="AA133115" s="191"/>
    </row>
    <row r="133116" spans="26:27">
      <c r="Z133116" s="191"/>
      <c r="AA133116" s="191"/>
    </row>
    <row r="133117" spans="26:27">
      <c r="Z133117" s="191"/>
      <c r="AA133117" s="191"/>
    </row>
    <row r="133118" spans="26:27">
      <c r="Z133118" s="191"/>
      <c r="AA133118" s="191"/>
    </row>
    <row r="133119" spans="26:27">
      <c r="Z133119" s="191"/>
      <c r="AA133119" s="191"/>
    </row>
    <row r="133120" spans="26:27">
      <c r="Z133120" s="191"/>
      <c r="AA133120" s="191"/>
    </row>
    <row r="133121" spans="26:27">
      <c r="Z133121" s="191"/>
      <c r="AA133121" s="191"/>
    </row>
    <row r="133122" spans="26:27">
      <c r="Z133122" s="191"/>
      <c r="AA133122" s="191"/>
    </row>
    <row r="133123" spans="26:27">
      <c r="Z133123" s="191"/>
      <c r="AA133123" s="191"/>
    </row>
    <row r="133124" spans="26:27">
      <c r="Z133124" s="191"/>
      <c r="AA133124" s="191"/>
    </row>
    <row r="133125" spans="26:27">
      <c r="Z133125" s="191"/>
      <c r="AA133125" s="191"/>
    </row>
    <row r="133126" spans="26:27">
      <c r="Z133126" s="191"/>
      <c r="AA133126" s="191"/>
    </row>
    <row r="133127" spans="26:27">
      <c r="Z133127" s="191"/>
      <c r="AA133127" s="191"/>
    </row>
    <row r="133128" spans="26:27">
      <c r="Z133128" s="191"/>
      <c r="AA133128" s="191"/>
    </row>
    <row r="133129" spans="26:27">
      <c r="Z133129" s="191"/>
      <c r="AA133129" s="191"/>
    </row>
    <row r="133130" spans="26:27">
      <c r="Z133130" s="191"/>
      <c r="AA133130" s="191"/>
    </row>
    <row r="133131" spans="26:27">
      <c r="Z133131" s="191"/>
      <c r="AA133131" s="191"/>
    </row>
    <row r="133132" spans="26:27">
      <c r="Z133132" s="191"/>
      <c r="AA133132" s="191"/>
    </row>
    <row r="133133" spans="26:27">
      <c r="Z133133" s="191"/>
      <c r="AA133133" s="191"/>
    </row>
    <row r="133134" spans="26:27">
      <c r="Z133134" s="191"/>
      <c r="AA133134" s="191"/>
    </row>
    <row r="133135" spans="26:27">
      <c r="Z133135" s="191"/>
      <c r="AA133135" s="191"/>
    </row>
    <row r="133136" spans="26:27">
      <c r="Z133136" s="191"/>
      <c r="AA133136" s="191"/>
    </row>
    <row r="133137" spans="26:27">
      <c r="Z133137" s="191"/>
      <c r="AA133137" s="191"/>
    </row>
    <row r="133138" spans="26:27">
      <c r="Z133138" s="191"/>
      <c r="AA133138" s="191"/>
    </row>
    <row r="133139" spans="26:27">
      <c r="Z133139" s="191"/>
      <c r="AA133139" s="191"/>
    </row>
    <row r="133140" spans="26:27">
      <c r="Z133140" s="191"/>
      <c r="AA133140" s="191"/>
    </row>
    <row r="133141" spans="26:27">
      <c r="Z133141" s="191"/>
      <c r="AA133141" s="191"/>
    </row>
    <row r="133142" spans="26:27">
      <c r="Z133142" s="191"/>
      <c r="AA133142" s="191"/>
    </row>
    <row r="133143" spans="26:27">
      <c r="Z133143" s="191"/>
      <c r="AA133143" s="191"/>
    </row>
    <row r="133144" spans="26:27">
      <c r="Z133144" s="191"/>
      <c r="AA133144" s="191"/>
    </row>
    <row r="133145" spans="26:27">
      <c r="Z133145" s="191"/>
      <c r="AA133145" s="191"/>
    </row>
    <row r="133146" spans="26:27">
      <c r="Z133146" s="191"/>
      <c r="AA133146" s="191"/>
    </row>
    <row r="133147" spans="26:27">
      <c r="Z133147" s="191"/>
      <c r="AA133147" s="191"/>
    </row>
    <row r="133148" spans="26:27">
      <c r="Z133148" s="191"/>
      <c r="AA133148" s="191"/>
    </row>
    <row r="133149" spans="26:27">
      <c r="Z133149" s="191"/>
      <c r="AA133149" s="191"/>
    </row>
    <row r="133150" spans="26:27">
      <c r="Z133150" s="191"/>
      <c r="AA133150" s="191"/>
    </row>
    <row r="133151" spans="26:27">
      <c r="Z133151" s="191"/>
      <c r="AA133151" s="191"/>
    </row>
    <row r="133152" spans="26:27">
      <c r="Z133152" s="191"/>
      <c r="AA133152" s="191"/>
    </row>
    <row r="133153" spans="26:27">
      <c r="Z133153" s="191"/>
      <c r="AA133153" s="191"/>
    </row>
    <row r="133154" spans="26:27">
      <c r="Z133154" s="191"/>
      <c r="AA133154" s="191"/>
    </row>
    <row r="133155" spans="26:27">
      <c r="Z133155" s="191"/>
      <c r="AA133155" s="191"/>
    </row>
    <row r="133156" spans="26:27">
      <c r="Z133156" s="191"/>
      <c r="AA133156" s="191"/>
    </row>
    <row r="133157" spans="26:27">
      <c r="Z133157" s="191"/>
      <c r="AA133157" s="191"/>
    </row>
    <row r="133158" spans="26:27">
      <c r="Z133158" s="191"/>
      <c r="AA133158" s="191"/>
    </row>
    <row r="133159" spans="26:27">
      <c r="Z133159" s="191"/>
      <c r="AA133159" s="191"/>
    </row>
    <row r="133160" spans="26:27">
      <c r="Z133160" s="191"/>
      <c r="AA133160" s="191"/>
    </row>
    <row r="133161" spans="26:27">
      <c r="Z133161" s="191"/>
      <c r="AA133161" s="191"/>
    </row>
    <row r="133162" spans="26:27">
      <c r="Z133162" s="191"/>
      <c r="AA133162" s="191"/>
    </row>
    <row r="133163" spans="26:27">
      <c r="Z133163" s="191"/>
      <c r="AA133163" s="191"/>
    </row>
    <row r="133164" spans="26:27">
      <c r="Z133164" s="191"/>
      <c r="AA133164" s="191"/>
    </row>
    <row r="133165" spans="26:27">
      <c r="Z133165" s="191"/>
      <c r="AA133165" s="191"/>
    </row>
    <row r="133166" spans="26:27">
      <c r="Z133166" s="191"/>
      <c r="AA133166" s="191"/>
    </row>
    <row r="133167" spans="26:27">
      <c r="Z133167" s="191"/>
      <c r="AA133167" s="191"/>
    </row>
    <row r="133168" spans="26:27">
      <c r="Z133168" s="191"/>
      <c r="AA133168" s="191"/>
    </row>
    <row r="133169" spans="26:27">
      <c r="Z133169" s="191"/>
      <c r="AA133169" s="191"/>
    </row>
    <row r="133170" spans="26:27">
      <c r="Z133170" s="191"/>
      <c r="AA133170" s="191"/>
    </row>
    <row r="133171" spans="26:27">
      <c r="Z133171" s="191"/>
      <c r="AA133171" s="191"/>
    </row>
    <row r="133172" spans="26:27">
      <c r="Z133172" s="191"/>
      <c r="AA133172" s="191"/>
    </row>
    <row r="133173" spans="26:27">
      <c r="Z133173" s="191"/>
      <c r="AA133173" s="191"/>
    </row>
    <row r="133174" spans="26:27">
      <c r="Z133174" s="191"/>
      <c r="AA133174" s="191"/>
    </row>
    <row r="133175" spans="26:27">
      <c r="Z133175" s="191"/>
      <c r="AA133175" s="191"/>
    </row>
    <row r="133176" spans="26:27">
      <c r="Z133176" s="191"/>
      <c r="AA133176" s="191"/>
    </row>
    <row r="133177" spans="26:27">
      <c r="Z133177" s="191"/>
      <c r="AA133177" s="191"/>
    </row>
    <row r="133178" spans="26:27">
      <c r="Z133178" s="191"/>
      <c r="AA133178" s="191"/>
    </row>
    <row r="133179" spans="26:27">
      <c r="Z133179" s="191"/>
      <c r="AA133179" s="191"/>
    </row>
    <row r="133180" spans="26:27">
      <c r="Z133180" s="191"/>
      <c r="AA133180" s="191"/>
    </row>
    <row r="133181" spans="26:27">
      <c r="Z133181" s="191"/>
      <c r="AA133181" s="191"/>
    </row>
    <row r="133182" spans="26:27">
      <c r="Z133182" s="191"/>
      <c r="AA133182" s="191"/>
    </row>
    <row r="133183" spans="26:27">
      <c r="Z133183" s="191"/>
      <c r="AA133183" s="191"/>
    </row>
    <row r="133184" spans="26:27">
      <c r="Z133184" s="191"/>
      <c r="AA133184" s="191"/>
    </row>
    <row r="133185" spans="26:27">
      <c r="Z133185" s="191"/>
      <c r="AA133185" s="191"/>
    </row>
    <row r="133186" spans="26:27">
      <c r="Z133186" s="191"/>
      <c r="AA133186" s="191"/>
    </row>
    <row r="133187" spans="26:27">
      <c r="Z133187" s="191"/>
      <c r="AA133187" s="191"/>
    </row>
    <row r="133188" spans="26:27">
      <c r="Z133188" s="191"/>
      <c r="AA133188" s="191"/>
    </row>
    <row r="133189" spans="26:27">
      <c r="Z133189" s="191"/>
      <c r="AA133189" s="191"/>
    </row>
    <row r="133190" spans="26:27">
      <c r="Z133190" s="191"/>
      <c r="AA133190" s="191"/>
    </row>
    <row r="133191" spans="26:27">
      <c r="Z133191" s="191"/>
      <c r="AA133191" s="191"/>
    </row>
    <row r="133192" spans="26:27">
      <c r="Z133192" s="191"/>
      <c r="AA133192" s="191"/>
    </row>
    <row r="133193" spans="26:27">
      <c r="Z133193" s="191"/>
      <c r="AA133193" s="191"/>
    </row>
    <row r="133194" spans="26:27">
      <c r="Z133194" s="191"/>
      <c r="AA133194" s="191"/>
    </row>
    <row r="133195" spans="26:27">
      <c r="Z133195" s="191"/>
      <c r="AA133195" s="191"/>
    </row>
    <row r="133196" spans="26:27">
      <c r="Z133196" s="191"/>
      <c r="AA133196" s="191"/>
    </row>
    <row r="133197" spans="26:27">
      <c r="Z133197" s="191"/>
      <c r="AA133197" s="191"/>
    </row>
    <row r="133198" spans="26:27">
      <c r="Z133198" s="191"/>
      <c r="AA133198" s="191"/>
    </row>
    <row r="133199" spans="26:27">
      <c r="Z133199" s="191"/>
      <c r="AA133199" s="191"/>
    </row>
    <row r="133200" spans="26:27">
      <c r="Z133200" s="191"/>
      <c r="AA133200" s="191"/>
    </row>
    <row r="133201" spans="26:27">
      <c r="Z133201" s="191"/>
      <c r="AA133201" s="191"/>
    </row>
    <row r="133202" spans="26:27">
      <c r="Z133202" s="191"/>
      <c r="AA133202" s="191"/>
    </row>
    <row r="133203" spans="26:27">
      <c r="Z133203" s="191"/>
      <c r="AA133203" s="191"/>
    </row>
    <row r="133204" spans="26:27">
      <c r="Z133204" s="191"/>
      <c r="AA133204" s="191"/>
    </row>
    <row r="133205" spans="26:27">
      <c r="Z133205" s="191"/>
      <c r="AA133205" s="191"/>
    </row>
    <row r="133206" spans="26:27">
      <c r="Z133206" s="191"/>
      <c r="AA133206" s="191"/>
    </row>
    <row r="133207" spans="26:27">
      <c r="Z133207" s="191"/>
      <c r="AA133207" s="191"/>
    </row>
    <row r="133208" spans="26:27">
      <c r="Z133208" s="191"/>
      <c r="AA133208" s="191"/>
    </row>
    <row r="133209" spans="26:27">
      <c r="Z133209" s="191"/>
      <c r="AA133209" s="191"/>
    </row>
    <row r="133210" spans="26:27">
      <c r="Z133210" s="191"/>
      <c r="AA133210" s="191"/>
    </row>
    <row r="133211" spans="26:27">
      <c r="Z133211" s="191"/>
      <c r="AA133211" s="191"/>
    </row>
    <row r="133212" spans="26:27">
      <c r="Z133212" s="191"/>
      <c r="AA133212" s="191"/>
    </row>
    <row r="133213" spans="26:27">
      <c r="Z133213" s="191"/>
      <c r="AA133213" s="191"/>
    </row>
    <row r="133214" spans="26:27">
      <c r="Z133214" s="191"/>
      <c r="AA133214" s="191"/>
    </row>
    <row r="133215" spans="26:27">
      <c r="Z133215" s="191"/>
      <c r="AA133215" s="191"/>
    </row>
    <row r="133216" spans="26:27">
      <c r="Z133216" s="191"/>
      <c r="AA133216" s="191"/>
    </row>
    <row r="133217" spans="26:27">
      <c r="Z133217" s="191"/>
      <c r="AA133217" s="191"/>
    </row>
    <row r="133218" spans="26:27">
      <c r="Z133218" s="191"/>
      <c r="AA133218" s="191"/>
    </row>
    <row r="133219" spans="26:27">
      <c r="Z133219" s="191"/>
      <c r="AA133219" s="191"/>
    </row>
    <row r="133220" spans="26:27">
      <c r="Z133220" s="191"/>
      <c r="AA133220" s="191"/>
    </row>
    <row r="133221" spans="26:27">
      <c r="Z133221" s="191"/>
      <c r="AA133221" s="191"/>
    </row>
    <row r="133222" spans="26:27">
      <c r="Z133222" s="191"/>
      <c r="AA133222" s="191"/>
    </row>
    <row r="133223" spans="26:27">
      <c r="Z133223" s="191"/>
      <c r="AA133223" s="191"/>
    </row>
    <row r="133224" spans="26:27">
      <c r="Z133224" s="191"/>
      <c r="AA133224" s="191"/>
    </row>
    <row r="133225" spans="26:27">
      <c r="Z133225" s="191"/>
      <c r="AA133225" s="191"/>
    </row>
    <row r="133226" spans="26:27">
      <c r="Z133226" s="191"/>
      <c r="AA133226" s="191"/>
    </row>
    <row r="133227" spans="26:27">
      <c r="Z133227" s="191"/>
      <c r="AA133227" s="191"/>
    </row>
    <row r="133228" spans="26:27">
      <c r="Z133228" s="191"/>
      <c r="AA133228" s="191"/>
    </row>
    <row r="133229" spans="26:27">
      <c r="Z133229" s="191"/>
      <c r="AA133229" s="191"/>
    </row>
    <row r="133230" spans="26:27">
      <c r="Z133230" s="191"/>
      <c r="AA133230" s="191"/>
    </row>
    <row r="133231" spans="26:27">
      <c r="Z133231" s="191"/>
      <c r="AA133231" s="191"/>
    </row>
    <row r="133232" spans="26:27">
      <c r="Z133232" s="191"/>
      <c r="AA133232" s="191"/>
    </row>
    <row r="133233" spans="26:27">
      <c r="Z133233" s="191"/>
      <c r="AA133233" s="191"/>
    </row>
    <row r="133234" spans="26:27">
      <c r="Z133234" s="191"/>
      <c r="AA133234" s="191"/>
    </row>
    <row r="133235" spans="26:27">
      <c r="Z133235" s="191"/>
      <c r="AA133235" s="191"/>
    </row>
    <row r="133236" spans="26:27">
      <c r="Z133236" s="191"/>
      <c r="AA133236" s="191"/>
    </row>
    <row r="133237" spans="26:27">
      <c r="Z133237" s="191"/>
      <c r="AA133237" s="191"/>
    </row>
    <row r="133238" spans="26:27">
      <c r="Z133238" s="191"/>
      <c r="AA133238" s="191"/>
    </row>
    <row r="133239" spans="26:27">
      <c r="Z133239" s="191"/>
      <c r="AA133239" s="191"/>
    </row>
    <row r="133240" spans="26:27">
      <c r="Z133240" s="191"/>
      <c r="AA133240" s="191"/>
    </row>
    <row r="133241" spans="26:27">
      <c r="Z133241" s="191"/>
      <c r="AA133241" s="191"/>
    </row>
    <row r="133242" spans="26:27">
      <c r="Z133242" s="191"/>
      <c r="AA133242" s="191"/>
    </row>
    <row r="133243" spans="26:27">
      <c r="Z133243" s="191"/>
      <c r="AA133243" s="191"/>
    </row>
    <row r="133244" spans="26:27">
      <c r="Z133244" s="191"/>
      <c r="AA133244" s="191"/>
    </row>
    <row r="133245" spans="26:27">
      <c r="Z133245" s="191"/>
      <c r="AA133245" s="191"/>
    </row>
    <row r="133246" spans="26:27">
      <c r="Z133246" s="191"/>
      <c r="AA133246" s="191"/>
    </row>
    <row r="133247" spans="26:27">
      <c r="Z133247" s="191"/>
      <c r="AA133247" s="191"/>
    </row>
    <row r="133248" spans="26:27">
      <c r="Z133248" s="191"/>
      <c r="AA133248" s="191"/>
    </row>
    <row r="133249" spans="26:27">
      <c r="Z133249" s="191"/>
      <c r="AA133249" s="191"/>
    </row>
    <row r="133250" spans="26:27">
      <c r="Z133250" s="191"/>
      <c r="AA133250" s="191"/>
    </row>
    <row r="133251" spans="26:27">
      <c r="Z133251" s="191"/>
      <c r="AA133251" s="191"/>
    </row>
    <row r="133252" spans="26:27">
      <c r="Z133252" s="191"/>
      <c r="AA133252" s="191"/>
    </row>
    <row r="133253" spans="26:27">
      <c r="Z133253" s="191"/>
      <c r="AA133253" s="191"/>
    </row>
    <row r="133254" spans="26:27">
      <c r="Z133254" s="191"/>
      <c r="AA133254" s="191"/>
    </row>
    <row r="133255" spans="26:27">
      <c r="Z133255" s="191"/>
      <c r="AA133255" s="191"/>
    </row>
    <row r="133256" spans="26:27">
      <c r="Z133256" s="191"/>
      <c r="AA133256" s="191"/>
    </row>
    <row r="133257" spans="26:27">
      <c r="Z133257" s="191"/>
      <c r="AA133257" s="191"/>
    </row>
    <row r="133258" spans="26:27">
      <c r="Z133258" s="191"/>
      <c r="AA133258" s="191"/>
    </row>
    <row r="133259" spans="26:27">
      <c r="Z133259" s="191"/>
      <c r="AA133259" s="191"/>
    </row>
    <row r="133260" spans="26:27">
      <c r="Z133260" s="191"/>
      <c r="AA133260" s="191"/>
    </row>
    <row r="133261" spans="26:27">
      <c r="Z133261" s="191"/>
      <c r="AA133261" s="191"/>
    </row>
    <row r="133262" spans="26:27">
      <c r="Z133262" s="191"/>
      <c r="AA133262" s="191"/>
    </row>
    <row r="133263" spans="26:27">
      <c r="Z133263" s="191"/>
      <c r="AA133263" s="191"/>
    </row>
    <row r="133264" spans="26:27">
      <c r="Z133264" s="191"/>
      <c r="AA133264" s="191"/>
    </row>
    <row r="133265" spans="26:27">
      <c r="Z133265" s="191"/>
      <c r="AA133265" s="191"/>
    </row>
    <row r="133266" spans="26:27">
      <c r="Z133266" s="191"/>
      <c r="AA133266" s="191"/>
    </row>
    <row r="133267" spans="26:27">
      <c r="Z133267" s="191"/>
      <c r="AA133267" s="191"/>
    </row>
    <row r="133268" spans="26:27">
      <c r="Z133268" s="191"/>
      <c r="AA133268" s="191"/>
    </row>
    <row r="133269" spans="26:27">
      <c r="Z133269" s="191"/>
      <c r="AA133269" s="191"/>
    </row>
    <row r="133270" spans="26:27">
      <c r="Z133270" s="191"/>
      <c r="AA133270" s="191"/>
    </row>
    <row r="133271" spans="26:27">
      <c r="Z133271" s="191"/>
      <c r="AA133271" s="191"/>
    </row>
    <row r="133272" spans="26:27">
      <c r="Z133272" s="191"/>
      <c r="AA133272" s="191"/>
    </row>
    <row r="133273" spans="26:27">
      <c r="Z133273" s="191"/>
      <c r="AA133273" s="191"/>
    </row>
    <row r="133274" spans="26:27">
      <c r="Z133274" s="191"/>
      <c r="AA133274" s="191"/>
    </row>
    <row r="133275" spans="26:27">
      <c r="Z133275" s="191"/>
      <c r="AA133275" s="191"/>
    </row>
    <row r="133276" spans="26:27">
      <c r="Z133276" s="191"/>
      <c r="AA133276" s="191"/>
    </row>
    <row r="133277" spans="26:27">
      <c r="Z133277" s="191"/>
      <c r="AA133277" s="191"/>
    </row>
    <row r="133278" spans="26:27">
      <c r="Z133278" s="191"/>
      <c r="AA133278" s="191"/>
    </row>
    <row r="133279" spans="26:27">
      <c r="Z133279" s="191"/>
      <c r="AA133279" s="191"/>
    </row>
    <row r="133280" spans="26:27">
      <c r="Z133280" s="191"/>
      <c r="AA133280" s="191"/>
    </row>
    <row r="133281" spans="26:27">
      <c r="Z133281" s="191"/>
      <c r="AA133281" s="191"/>
    </row>
    <row r="133282" spans="26:27">
      <c r="Z133282" s="191"/>
      <c r="AA133282" s="191"/>
    </row>
    <row r="133283" spans="26:27">
      <c r="Z133283" s="191"/>
      <c r="AA133283" s="191"/>
    </row>
    <row r="133284" spans="26:27">
      <c r="Z133284" s="191"/>
      <c r="AA133284" s="191"/>
    </row>
    <row r="133285" spans="26:27">
      <c r="Z133285" s="191"/>
      <c r="AA133285" s="191"/>
    </row>
    <row r="133286" spans="26:27">
      <c r="Z133286" s="191"/>
      <c r="AA133286" s="191"/>
    </row>
    <row r="133287" spans="26:27">
      <c r="Z133287" s="191"/>
      <c r="AA133287" s="191"/>
    </row>
    <row r="133288" spans="26:27">
      <c r="Z133288" s="191"/>
      <c r="AA133288" s="191"/>
    </row>
    <row r="133289" spans="26:27">
      <c r="Z133289" s="191"/>
      <c r="AA133289" s="191"/>
    </row>
    <row r="133290" spans="26:27">
      <c r="Z133290" s="191"/>
      <c r="AA133290" s="191"/>
    </row>
    <row r="133291" spans="26:27">
      <c r="Z133291" s="191"/>
      <c r="AA133291" s="191"/>
    </row>
    <row r="133292" spans="26:27">
      <c r="Z133292" s="191"/>
      <c r="AA133292" s="191"/>
    </row>
    <row r="133293" spans="26:27">
      <c r="Z133293" s="191"/>
      <c r="AA133293" s="191"/>
    </row>
    <row r="133294" spans="26:27">
      <c r="Z133294" s="191"/>
      <c r="AA133294" s="191"/>
    </row>
    <row r="133295" spans="26:27">
      <c r="Z133295" s="191"/>
      <c r="AA133295" s="191"/>
    </row>
    <row r="133296" spans="26:27">
      <c r="Z133296" s="191"/>
      <c r="AA133296" s="191"/>
    </row>
    <row r="133297" spans="26:27">
      <c r="Z133297" s="191"/>
      <c r="AA133297" s="191"/>
    </row>
    <row r="133298" spans="26:27">
      <c r="Z133298" s="191"/>
      <c r="AA133298" s="191"/>
    </row>
    <row r="133299" spans="26:27">
      <c r="Z133299" s="191"/>
      <c r="AA133299" s="191"/>
    </row>
    <row r="133300" spans="26:27">
      <c r="Z133300" s="191"/>
      <c r="AA133300" s="191"/>
    </row>
    <row r="133301" spans="26:27">
      <c r="Z133301" s="191"/>
      <c r="AA133301" s="191"/>
    </row>
    <row r="133302" spans="26:27">
      <c r="Z133302" s="191"/>
      <c r="AA133302" s="191"/>
    </row>
    <row r="133303" spans="26:27">
      <c r="Z133303" s="191"/>
      <c r="AA133303" s="191"/>
    </row>
    <row r="133304" spans="26:27">
      <c r="Z133304" s="191"/>
      <c r="AA133304" s="191"/>
    </row>
    <row r="133305" spans="26:27">
      <c r="Z133305" s="191"/>
      <c r="AA133305" s="191"/>
    </row>
    <row r="133306" spans="26:27">
      <c r="Z133306" s="191"/>
      <c r="AA133306" s="191"/>
    </row>
    <row r="133307" spans="26:27">
      <c r="Z133307" s="191"/>
      <c r="AA133307" s="191"/>
    </row>
    <row r="133308" spans="26:27">
      <c r="Z133308" s="191"/>
      <c r="AA133308" s="191"/>
    </row>
    <row r="133309" spans="26:27">
      <c r="Z133309" s="191"/>
      <c r="AA133309" s="191"/>
    </row>
    <row r="133310" spans="26:27">
      <c r="Z133310" s="191"/>
      <c r="AA133310" s="191"/>
    </row>
    <row r="133311" spans="26:27">
      <c r="Z133311" s="191"/>
      <c r="AA133311" s="191"/>
    </row>
    <row r="133312" spans="26:27">
      <c r="Z133312" s="191"/>
      <c r="AA133312" s="191"/>
    </row>
    <row r="133313" spans="26:27">
      <c r="Z133313" s="191"/>
      <c r="AA133313" s="191"/>
    </row>
    <row r="133314" spans="26:27">
      <c r="Z133314" s="191"/>
      <c r="AA133314" s="191"/>
    </row>
    <row r="133315" spans="26:27">
      <c r="Z133315" s="191"/>
      <c r="AA133315" s="191"/>
    </row>
    <row r="133316" spans="26:27">
      <c r="Z133316" s="191"/>
      <c r="AA133316" s="191"/>
    </row>
    <row r="133317" spans="26:27">
      <c r="Z133317" s="191"/>
      <c r="AA133317" s="191"/>
    </row>
    <row r="133318" spans="26:27">
      <c r="Z133318" s="191"/>
      <c r="AA133318" s="191"/>
    </row>
    <row r="133319" spans="26:27">
      <c r="Z133319" s="191"/>
      <c r="AA133319" s="191"/>
    </row>
    <row r="133320" spans="26:27">
      <c r="Z133320" s="191"/>
      <c r="AA133320" s="191"/>
    </row>
    <row r="133321" spans="26:27">
      <c r="Z133321" s="191"/>
      <c r="AA133321" s="191"/>
    </row>
    <row r="133322" spans="26:27">
      <c r="Z133322" s="191"/>
      <c r="AA133322" s="191"/>
    </row>
    <row r="133323" spans="26:27">
      <c r="Z133323" s="191"/>
      <c r="AA133323" s="191"/>
    </row>
    <row r="133324" spans="26:27">
      <c r="Z133324" s="191"/>
      <c r="AA133324" s="191"/>
    </row>
    <row r="133325" spans="26:27">
      <c r="Z133325" s="191"/>
      <c r="AA133325" s="191"/>
    </row>
    <row r="133326" spans="26:27">
      <c r="Z133326" s="191"/>
      <c r="AA133326" s="191"/>
    </row>
    <row r="133327" spans="26:27">
      <c r="Z133327" s="191"/>
      <c r="AA133327" s="191"/>
    </row>
    <row r="133328" spans="26:27">
      <c r="Z133328" s="191"/>
      <c r="AA133328" s="191"/>
    </row>
    <row r="133329" spans="26:27">
      <c r="Z133329" s="191"/>
      <c r="AA133329" s="191"/>
    </row>
    <row r="133330" spans="26:27">
      <c r="Z133330" s="191"/>
      <c r="AA133330" s="191"/>
    </row>
    <row r="133331" spans="26:27">
      <c r="Z133331" s="191"/>
      <c r="AA133331" s="191"/>
    </row>
    <row r="133332" spans="26:27">
      <c r="Z133332" s="191"/>
      <c r="AA133332" s="191"/>
    </row>
    <row r="133333" spans="26:27">
      <c r="Z133333" s="191"/>
      <c r="AA133333" s="191"/>
    </row>
    <row r="133334" spans="26:27">
      <c r="Z133334" s="191"/>
      <c r="AA133334" s="191"/>
    </row>
    <row r="133335" spans="26:27">
      <c r="Z133335" s="191"/>
      <c r="AA133335" s="191"/>
    </row>
    <row r="133336" spans="26:27">
      <c r="Z133336" s="191"/>
      <c r="AA133336" s="191"/>
    </row>
    <row r="133337" spans="26:27">
      <c r="Z133337" s="191"/>
      <c r="AA133337" s="191"/>
    </row>
    <row r="133338" spans="26:27">
      <c r="Z133338" s="191"/>
      <c r="AA133338" s="191"/>
    </row>
    <row r="133339" spans="26:27">
      <c r="Z133339" s="191"/>
      <c r="AA133339" s="191"/>
    </row>
    <row r="133340" spans="26:27">
      <c r="Z133340" s="191"/>
      <c r="AA133340" s="191"/>
    </row>
    <row r="133341" spans="26:27">
      <c r="Z133341" s="191"/>
      <c r="AA133341" s="191"/>
    </row>
    <row r="133342" spans="26:27">
      <c r="Z133342" s="191"/>
      <c r="AA133342" s="191"/>
    </row>
    <row r="133343" spans="26:27">
      <c r="Z133343" s="191"/>
      <c r="AA133343" s="191"/>
    </row>
    <row r="133344" spans="26:27">
      <c r="Z133344" s="191"/>
      <c r="AA133344" s="191"/>
    </row>
    <row r="133345" spans="26:27">
      <c r="Z133345" s="191"/>
      <c r="AA133345" s="191"/>
    </row>
    <row r="133346" spans="26:27">
      <c r="Z133346" s="191"/>
      <c r="AA133346" s="191"/>
    </row>
    <row r="133347" spans="26:27">
      <c r="Z133347" s="191"/>
      <c r="AA133347" s="191"/>
    </row>
    <row r="133348" spans="26:27">
      <c r="Z133348" s="191"/>
      <c r="AA133348" s="191"/>
    </row>
    <row r="133349" spans="26:27">
      <c r="Z133349" s="191"/>
      <c r="AA133349" s="191"/>
    </row>
    <row r="133350" spans="26:27">
      <c r="Z133350" s="191"/>
      <c r="AA133350" s="191"/>
    </row>
    <row r="133351" spans="26:27">
      <c r="Z133351" s="191"/>
      <c r="AA133351" s="191"/>
    </row>
    <row r="133352" spans="26:27">
      <c r="Z133352" s="191"/>
      <c r="AA133352" s="191"/>
    </row>
    <row r="133353" spans="26:27">
      <c r="Z133353" s="191"/>
      <c r="AA133353" s="191"/>
    </row>
    <row r="133354" spans="26:27">
      <c r="Z133354" s="191"/>
      <c r="AA133354" s="191"/>
    </row>
    <row r="133355" spans="26:27">
      <c r="Z133355" s="191"/>
      <c r="AA133355" s="191"/>
    </row>
    <row r="133356" spans="26:27">
      <c r="Z133356" s="191"/>
      <c r="AA133356" s="191"/>
    </row>
    <row r="133357" spans="26:27">
      <c r="Z133357" s="191"/>
      <c r="AA133357" s="191"/>
    </row>
    <row r="133358" spans="26:27">
      <c r="Z133358" s="191"/>
      <c r="AA133358" s="191"/>
    </row>
    <row r="133359" spans="26:27">
      <c r="Z133359" s="191"/>
      <c r="AA133359" s="191"/>
    </row>
    <row r="133360" spans="26:27">
      <c r="Z133360" s="191"/>
      <c r="AA133360" s="191"/>
    </row>
    <row r="133361" spans="26:27">
      <c r="Z133361" s="191"/>
      <c r="AA133361" s="191"/>
    </row>
    <row r="133362" spans="26:27">
      <c r="Z133362" s="191"/>
      <c r="AA133362" s="191"/>
    </row>
    <row r="133363" spans="26:27">
      <c r="Z133363" s="191"/>
      <c r="AA133363" s="191"/>
    </row>
    <row r="133364" spans="26:27">
      <c r="Z133364" s="191"/>
      <c r="AA133364" s="191"/>
    </row>
    <row r="133365" spans="26:27">
      <c r="Z133365" s="191"/>
      <c r="AA133365" s="191"/>
    </row>
    <row r="133366" spans="26:27">
      <c r="Z133366" s="191"/>
      <c r="AA133366" s="191"/>
    </row>
    <row r="133367" spans="26:27">
      <c r="Z133367" s="191"/>
      <c r="AA133367" s="191"/>
    </row>
    <row r="133368" spans="26:27">
      <c r="Z133368" s="191"/>
      <c r="AA133368" s="191"/>
    </row>
    <row r="133369" spans="26:27">
      <c r="Z133369" s="191"/>
      <c r="AA133369" s="191"/>
    </row>
    <row r="133370" spans="26:27">
      <c r="Z133370" s="191"/>
      <c r="AA133370" s="191"/>
    </row>
    <row r="133371" spans="26:27">
      <c r="Z133371" s="191"/>
      <c r="AA133371" s="191"/>
    </row>
    <row r="133372" spans="26:27">
      <c r="Z133372" s="191"/>
      <c r="AA133372" s="191"/>
    </row>
    <row r="133373" spans="26:27">
      <c r="Z133373" s="191"/>
      <c r="AA133373" s="191"/>
    </row>
    <row r="133374" spans="26:27">
      <c r="Z133374" s="191"/>
      <c r="AA133374" s="191"/>
    </row>
    <row r="133375" spans="26:27">
      <c r="Z133375" s="191"/>
      <c r="AA133375" s="191"/>
    </row>
    <row r="133376" spans="26:27">
      <c r="Z133376" s="191"/>
      <c r="AA133376" s="191"/>
    </row>
    <row r="133377" spans="26:27">
      <c r="Z133377" s="191"/>
      <c r="AA133377" s="191"/>
    </row>
    <row r="133378" spans="26:27">
      <c r="Z133378" s="191"/>
      <c r="AA133378" s="191"/>
    </row>
    <row r="133379" spans="26:27">
      <c r="Z133379" s="191"/>
      <c r="AA133379" s="191"/>
    </row>
    <row r="133380" spans="26:27">
      <c r="Z133380" s="191"/>
      <c r="AA133380" s="191"/>
    </row>
    <row r="133381" spans="26:27">
      <c r="Z133381" s="191"/>
      <c r="AA133381" s="191"/>
    </row>
    <row r="133382" spans="26:27">
      <c r="Z133382" s="191"/>
      <c r="AA133382" s="191"/>
    </row>
    <row r="133383" spans="26:27">
      <c r="Z133383" s="191"/>
      <c r="AA133383" s="191"/>
    </row>
    <row r="133384" spans="26:27">
      <c r="Z133384" s="191"/>
      <c r="AA133384" s="191"/>
    </row>
    <row r="133385" spans="26:27">
      <c r="Z133385" s="191"/>
      <c r="AA133385" s="191"/>
    </row>
    <row r="133386" spans="26:27">
      <c r="Z133386" s="191"/>
      <c r="AA133386" s="191"/>
    </row>
    <row r="133387" spans="26:27">
      <c r="Z133387" s="191"/>
      <c r="AA133387" s="191"/>
    </row>
    <row r="133388" spans="26:27">
      <c r="Z133388" s="191"/>
      <c r="AA133388" s="191"/>
    </row>
    <row r="133389" spans="26:27">
      <c r="Z133389" s="191"/>
      <c r="AA133389" s="191"/>
    </row>
    <row r="133390" spans="26:27">
      <c r="Z133390" s="191"/>
      <c r="AA133390" s="191"/>
    </row>
    <row r="133391" spans="26:27">
      <c r="Z133391" s="191"/>
      <c r="AA133391" s="191"/>
    </row>
    <row r="133392" spans="26:27">
      <c r="Z133392" s="191"/>
      <c r="AA133392" s="191"/>
    </row>
    <row r="133393" spans="26:27">
      <c r="Z133393" s="191"/>
      <c r="AA133393" s="191"/>
    </row>
    <row r="133394" spans="26:27">
      <c r="Z133394" s="191"/>
      <c r="AA133394" s="191"/>
    </row>
    <row r="133395" spans="26:27">
      <c r="Z133395" s="191"/>
      <c r="AA133395" s="191"/>
    </row>
    <row r="133396" spans="26:27">
      <c r="Z133396" s="191"/>
      <c r="AA133396" s="191"/>
    </row>
    <row r="133397" spans="26:27">
      <c r="Z133397" s="191"/>
      <c r="AA133397" s="191"/>
    </row>
    <row r="133398" spans="26:27">
      <c r="Z133398" s="191"/>
      <c r="AA133398" s="191"/>
    </row>
    <row r="133399" spans="26:27">
      <c r="Z133399" s="191"/>
      <c r="AA133399" s="191"/>
    </row>
    <row r="133400" spans="26:27">
      <c r="Z133400" s="191"/>
      <c r="AA133400" s="191"/>
    </row>
    <row r="133401" spans="26:27">
      <c r="Z133401" s="191"/>
      <c r="AA133401" s="191"/>
    </row>
    <row r="133402" spans="26:27">
      <c r="Z133402" s="191"/>
      <c r="AA133402" s="191"/>
    </row>
    <row r="133403" spans="26:27">
      <c r="Z133403" s="191"/>
      <c r="AA133403" s="191"/>
    </row>
    <row r="133404" spans="26:27">
      <c r="Z133404" s="191"/>
      <c r="AA133404" s="191"/>
    </row>
    <row r="133405" spans="26:27">
      <c r="Z133405" s="191"/>
      <c r="AA133405" s="191"/>
    </row>
    <row r="133406" spans="26:27">
      <c r="Z133406" s="191"/>
      <c r="AA133406" s="191"/>
    </row>
    <row r="133407" spans="26:27">
      <c r="Z133407" s="191"/>
      <c r="AA133407" s="191"/>
    </row>
    <row r="133408" spans="26:27">
      <c r="Z133408" s="191"/>
      <c r="AA133408" s="191"/>
    </row>
    <row r="133409" spans="26:27">
      <c r="Z133409" s="191"/>
      <c r="AA133409" s="191"/>
    </row>
    <row r="133410" spans="26:27">
      <c r="Z133410" s="191"/>
      <c r="AA133410" s="191"/>
    </row>
    <row r="133411" spans="26:27">
      <c r="Z133411" s="191"/>
      <c r="AA133411" s="191"/>
    </row>
    <row r="133412" spans="26:27">
      <c r="Z133412" s="191"/>
      <c r="AA133412" s="191"/>
    </row>
    <row r="133413" spans="26:27">
      <c r="Z133413" s="191"/>
      <c r="AA133413" s="191"/>
    </row>
    <row r="133414" spans="26:27">
      <c r="Z133414" s="191"/>
      <c r="AA133414" s="191"/>
    </row>
    <row r="133415" spans="26:27">
      <c r="Z133415" s="191"/>
      <c r="AA133415" s="191"/>
    </row>
    <row r="133416" spans="26:27">
      <c r="Z133416" s="191"/>
      <c r="AA133416" s="191"/>
    </row>
    <row r="133417" spans="26:27">
      <c r="Z133417" s="191"/>
      <c r="AA133417" s="191"/>
    </row>
    <row r="133418" spans="26:27">
      <c r="Z133418" s="191"/>
      <c r="AA133418" s="191"/>
    </row>
    <row r="133419" spans="26:27">
      <c r="Z133419" s="191"/>
      <c r="AA133419" s="191"/>
    </row>
    <row r="133420" spans="26:27">
      <c r="Z133420" s="191"/>
      <c r="AA133420" s="191"/>
    </row>
    <row r="133421" spans="26:27">
      <c r="Z133421" s="191"/>
      <c r="AA133421" s="191"/>
    </row>
    <row r="133422" spans="26:27">
      <c r="Z133422" s="191"/>
      <c r="AA133422" s="191"/>
    </row>
    <row r="133423" spans="26:27">
      <c r="Z133423" s="191"/>
      <c r="AA133423" s="191"/>
    </row>
    <row r="133424" spans="26:27">
      <c r="Z133424" s="191"/>
      <c r="AA133424" s="191"/>
    </row>
    <row r="133425" spans="26:27">
      <c r="Z133425" s="191"/>
      <c r="AA133425" s="191"/>
    </row>
    <row r="133426" spans="26:27">
      <c r="Z133426" s="191"/>
      <c r="AA133426" s="191"/>
    </row>
    <row r="133427" spans="26:27">
      <c r="Z133427" s="191"/>
      <c r="AA133427" s="191"/>
    </row>
    <row r="133428" spans="26:27">
      <c r="Z133428" s="191"/>
      <c r="AA133428" s="191"/>
    </row>
    <row r="133429" spans="26:27">
      <c r="Z133429" s="191"/>
      <c r="AA133429" s="191"/>
    </row>
    <row r="133430" spans="26:27">
      <c r="Z133430" s="191"/>
      <c r="AA133430" s="191"/>
    </row>
    <row r="133431" spans="26:27">
      <c r="Z133431" s="191"/>
      <c r="AA133431" s="191"/>
    </row>
    <row r="133432" spans="26:27">
      <c r="Z133432" s="191"/>
      <c r="AA133432" s="191"/>
    </row>
    <row r="133433" spans="26:27">
      <c r="Z133433" s="191"/>
      <c r="AA133433" s="191"/>
    </row>
    <row r="133434" spans="26:27">
      <c r="Z133434" s="191"/>
      <c r="AA133434" s="191"/>
    </row>
    <row r="133435" spans="26:27">
      <c r="Z133435" s="191"/>
      <c r="AA133435" s="191"/>
    </row>
    <row r="133436" spans="26:27">
      <c r="Z133436" s="191"/>
      <c r="AA133436" s="191"/>
    </row>
    <row r="133437" spans="26:27">
      <c r="Z133437" s="191"/>
      <c r="AA133437" s="191"/>
    </row>
    <row r="133438" spans="26:27">
      <c r="Z133438" s="191"/>
      <c r="AA133438" s="191"/>
    </row>
    <row r="133439" spans="26:27">
      <c r="Z133439" s="191"/>
      <c r="AA133439" s="191"/>
    </row>
    <row r="133440" spans="26:27">
      <c r="Z133440" s="191"/>
      <c r="AA133440" s="191"/>
    </row>
    <row r="133441" spans="26:27">
      <c r="Z133441" s="191"/>
      <c r="AA133441" s="191"/>
    </row>
    <row r="133442" spans="26:27">
      <c r="Z133442" s="191"/>
      <c r="AA133442" s="191"/>
    </row>
    <row r="133443" spans="26:27">
      <c r="Z133443" s="191"/>
      <c r="AA133443" s="191"/>
    </row>
    <row r="133444" spans="26:27">
      <c r="Z133444" s="191"/>
      <c r="AA133444" s="191"/>
    </row>
    <row r="133445" spans="26:27">
      <c r="Z133445" s="191"/>
      <c r="AA133445" s="191"/>
    </row>
    <row r="133446" spans="26:27">
      <c r="Z133446" s="191"/>
      <c r="AA133446" s="191"/>
    </row>
    <row r="133447" spans="26:27">
      <c r="Z133447" s="191"/>
      <c r="AA133447" s="191"/>
    </row>
    <row r="133448" spans="26:27">
      <c r="Z133448" s="191"/>
      <c r="AA133448" s="191"/>
    </row>
    <row r="133449" spans="26:27">
      <c r="Z133449" s="191"/>
      <c r="AA133449" s="191"/>
    </row>
    <row r="133450" spans="26:27">
      <c r="Z133450" s="191"/>
      <c r="AA133450" s="191"/>
    </row>
    <row r="133451" spans="26:27">
      <c r="Z133451" s="191"/>
      <c r="AA133451" s="191"/>
    </row>
    <row r="133452" spans="26:27">
      <c r="Z133452" s="191"/>
      <c r="AA133452" s="191"/>
    </row>
    <row r="133453" spans="26:27">
      <c r="Z133453" s="191"/>
      <c r="AA133453" s="191"/>
    </row>
    <row r="133454" spans="26:27">
      <c r="Z133454" s="191"/>
      <c r="AA133454" s="191"/>
    </row>
    <row r="133455" spans="26:27">
      <c r="Z133455" s="191"/>
      <c r="AA133455" s="191"/>
    </row>
    <row r="133456" spans="26:27">
      <c r="Z133456" s="191"/>
      <c r="AA133456" s="191"/>
    </row>
    <row r="133457" spans="26:27">
      <c r="Z133457" s="191"/>
      <c r="AA133457" s="191"/>
    </row>
    <row r="133458" spans="26:27">
      <c r="Z133458" s="191"/>
      <c r="AA133458" s="191"/>
    </row>
    <row r="133459" spans="26:27">
      <c r="Z133459" s="191"/>
      <c r="AA133459" s="191"/>
    </row>
    <row r="133460" spans="26:27">
      <c r="Z133460" s="191"/>
      <c r="AA133460" s="191"/>
    </row>
    <row r="133461" spans="26:27">
      <c r="Z133461" s="191"/>
      <c r="AA133461" s="191"/>
    </row>
    <row r="133462" spans="26:27">
      <c r="Z133462" s="191"/>
      <c r="AA133462" s="191"/>
    </row>
    <row r="133463" spans="26:27">
      <c r="Z133463" s="191"/>
      <c r="AA133463" s="191"/>
    </row>
    <row r="133464" spans="26:27">
      <c r="Z133464" s="191"/>
      <c r="AA133464" s="191"/>
    </row>
    <row r="133465" spans="26:27">
      <c r="Z133465" s="191"/>
      <c r="AA133465" s="191"/>
    </row>
    <row r="133466" spans="26:27">
      <c r="Z133466" s="191"/>
      <c r="AA133466" s="191"/>
    </row>
    <row r="133467" spans="26:27">
      <c r="Z133467" s="191"/>
      <c r="AA133467" s="191"/>
    </row>
    <row r="133468" spans="26:27">
      <c r="Z133468" s="191"/>
      <c r="AA133468" s="191"/>
    </row>
    <row r="133469" spans="26:27">
      <c r="Z133469" s="191"/>
      <c r="AA133469" s="191"/>
    </row>
    <row r="133470" spans="26:27">
      <c r="Z133470" s="191"/>
      <c r="AA133470" s="191"/>
    </row>
    <row r="133471" spans="26:27">
      <c r="Z133471" s="191"/>
      <c r="AA133471" s="191"/>
    </row>
    <row r="133472" spans="26:27">
      <c r="Z133472" s="191"/>
      <c r="AA133472" s="191"/>
    </row>
    <row r="133473" spans="26:27">
      <c r="Z133473" s="191"/>
      <c r="AA133473" s="191"/>
    </row>
    <row r="133474" spans="26:27">
      <c r="Z133474" s="191"/>
      <c r="AA133474" s="191"/>
    </row>
    <row r="133475" spans="26:27">
      <c r="Z133475" s="191"/>
      <c r="AA133475" s="191"/>
    </row>
    <row r="133476" spans="26:27">
      <c r="Z133476" s="191"/>
      <c r="AA133476" s="191"/>
    </row>
    <row r="133477" spans="26:27">
      <c r="Z133477" s="191"/>
      <c r="AA133477" s="191"/>
    </row>
    <row r="133478" spans="26:27">
      <c r="Z133478" s="191"/>
      <c r="AA133478" s="191"/>
    </row>
    <row r="133479" spans="26:27">
      <c r="Z133479" s="191"/>
      <c r="AA133479" s="191"/>
    </row>
    <row r="133480" spans="26:27">
      <c r="Z133480" s="191"/>
      <c r="AA133480" s="191"/>
    </row>
    <row r="133481" spans="26:27">
      <c r="Z133481" s="191"/>
      <c r="AA133481" s="191"/>
    </row>
    <row r="133482" spans="26:27">
      <c r="Z133482" s="191"/>
      <c r="AA133482" s="191"/>
    </row>
    <row r="133483" spans="26:27">
      <c r="Z133483" s="191"/>
      <c r="AA133483" s="191"/>
    </row>
    <row r="133484" spans="26:27">
      <c r="Z133484" s="191"/>
      <c r="AA133484" s="191"/>
    </row>
    <row r="133485" spans="26:27">
      <c r="Z133485" s="191"/>
      <c r="AA133485" s="191"/>
    </row>
    <row r="133486" spans="26:27">
      <c r="Z133486" s="191"/>
      <c r="AA133486" s="191"/>
    </row>
    <row r="133487" spans="26:27">
      <c r="Z133487" s="191"/>
      <c r="AA133487" s="191"/>
    </row>
    <row r="133488" spans="26:27">
      <c r="Z133488" s="191"/>
      <c r="AA133488" s="191"/>
    </row>
    <row r="133489" spans="26:27">
      <c r="Z133489" s="191"/>
      <c r="AA133489" s="191"/>
    </row>
    <row r="133490" spans="26:27">
      <c r="Z133490" s="191"/>
      <c r="AA133490" s="191"/>
    </row>
    <row r="133491" spans="26:27">
      <c r="Z133491" s="191"/>
      <c r="AA133491" s="191"/>
    </row>
    <row r="133492" spans="26:27">
      <c r="Z133492" s="191"/>
      <c r="AA133492" s="191"/>
    </row>
    <row r="133493" spans="26:27">
      <c r="Z133493" s="191"/>
      <c r="AA133493" s="191"/>
    </row>
    <row r="133494" spans="26:27">
      <c r="Z133494" s="191"/>
      <c r="AA133494" s="191"/>
    </row>
    <row r="133495" spans="26:27">
      <c r="Z133495" s="191"/>
      <c r="AA133495" s="191"/>
    </row>
    <row r="133496" spans="26:27">
      <c r="Z133496" s="191"/>
      <c r="AA133496" s="191"/>
    </row>
    <row r="133497" spans="26:27">
      <c r="Z133497" s="191"/>
      <c r="AA133497" s="191"/>
    </row>
    <row r="133498" spans="26:27">
      <c r="Z133498" s="191"/>
      <c r="AA133498" s="191"/>
    </row>
    <row r="133499" spans="26:27">
      <c r="Z133499" s="191"/>
      <c r="AA133499" s="191"/>
    </row>
    <row r="133500" spans="26:27">
      <c r="Z133500" s="191"/>
      <c r="AA133500" s="191"/>
    </row>
    <row r="133501" spans="26:27">
      <c r="Z133501" s="191"/>
      <c r="AA133501" s="191"/>
    </row>
    <row r="133502" spans="26:27">
      <c r="Z133502" s="191"/>
      <c r="AA133502" s="191"/>
    </row>
    <row r="133503" spans="26:27">
      <c r="Z133503" s="191"/>
      <c r="AA133503" s="191"/>
    </row>
    <row r="133504" spans="26:27">
      <c r="Z133504" s="191"/>
      <c r="AA133504" s="191"/>
    </row>
    <row r="133505" spans="26:27">
      <c r="Z133505" s="191"/>
      <c r="AA133505" s="191"/>
    </row>
    <row r="133506" spans="26:27">
      <c r="Z133506" s="191"/>
      <c r="AA133506" s="191"/>
    </row>
    <row r="133507" spans="26:27">
      <c r="Z133507" s="191"/>
      <c r="AA133507" s="191"/>
    </row>
    <row r="133508" spans="26:27">
      <c r="Z133508" s="191"/>
      <c r="AA133508" s="191"/>
    </row>
    <row r="133509" spans="26:27">
      <c r="Z133509" s="191"/>
      <c r="AA133509" s="191"/>
    </row>
    <row r="133510" spans="26:27">
      <c r="Z133510" s="191"/>
      <c r="AA133510" s="191"/>
    </row>
    <row r="133511" spans="26:27">
      <c r="Z133511" s="191"/>
      <c r="AA133511" s="191"/>
    </row>
    <row r="133512" spans="26:27">
      <c r="Z133512" s="191"/>
      <c r="AA133512" s="191"/>
    </row>
    <row r="133513" spans="26:27">
      <c r="Z133513" s="191"/>
      <c r="AA133513" s="191"/>
    </row>
    <row r="133514" spans="26:27">
      <c r="Z133514" s="191"/>
      <c r="AA133514" s="191"/>
    </row>
    <row r="133515" spans="26:27">
      <c r="Z133515" s="191"/>
      <c r="AA133515" s="191"/>
    </row>
    <row r="133516" spans="26:27">
      <c r="Z133516" s="191"/>
      <c r="AA133516" s="191"/>
    </row>
    <row r="133517" spans="26:27">
      <c r="Z133517" s="191"/>
      <c r="AA133517" s="191"/>
    </row>
    <row r="133518" spans="26:27">
      <c r="Z133518" s="191"/>
      <c r="AA133518" s="191"/>
    </row>
    <row r="133519" spans="26:27">
      <c r="Z133519" s="191"/>
      <c r="AA133519" s="191"/>
    </row>
    <row r="133520" spans="26:27">
      <c r="Z133520" s="191"/>
      <c r="AA133520" s="191"/>
    </row>
    <row r="133521" spans="26:27">
      <c r="Z133521" s="191"/>
      <c r="AA133521" s="191"/>
    </row>
    <row r="133522" spans="26:27">
      <c r="Z133522" s="191"/>
      <c r="AA133522" s="191"/>
    </row>
    <row r="133523" spans="26:27">
      <c r="Z133523" s="191"/>
      <c r="AA133523" s="191"/>
    </row>
    <row r="133524" spans="26:27">
      <c r="Z133524" s="191"/>
      <c r="AA133524" s="191"/>
    </row>
    <row r="133525" spans="26:27">
      <c r="Z133525" s="191"/>
      <c r="AA133525" s="191"/>
    </row>
    <row r="133526" spans="26:27">
      <c r="Z133526" s="191"/>
      <c r="AA133526" s="191"/>
    </row>
    <row r="133527" spans="26:27">
      <c r="Z133527" s="191"/>
      <c r="AA133527" s="191"/>
    </row>
    <row r="133528" spans="26:27">
      <c r="Z133528" s="191"/>
      <c r="AA133528" s="191"/>
    </row>
    <row r="133529" spans="26:27">
      <c r="Z133529" s="191"/>
      <c r="AA133529" s="191"/>
    </row>
    <row r="133530" spans="26:27">
      <c r="Z133530" s="191"/>
      <c r="AA133530" s="191"/>
    </row>
    <row r="133531" spans="26:27">
      <c r="Z133531" s="191"/>
      <c r="AA133531" s="191"/>
    </row>
    <row r="133532" spans="26:27">
      <c r="Z133532" s="191"/>
      <c r="AA133532" s="191"/>
    </row>
    <row r="133533" spans="26:27">
      <c r="Z133533" s="191"/>
      <c r="AA133533" s="191"/>
    </row>
    <row r="133534" spans="26:27">
      <c r="Z133534" s="191"/>
      <c r="AA133534" s="191"/>
    </row>
    <row r="133535" spans="26:27">
      <c r="Z133535" s="191"/>
      <c r="AA133535" s="191"/>
    </row>
    <row r="133536" spans="26:27">
      <c r="Z133536" s="191"/>
      <c r="AA133536" s="191"/>
    </row>
    <row r="133537" spans="26:27">
      <c r="Z133537" s="191"/>
      <c r="AA133537" s="191"/>
    </row>
    <row r="133538" spans="26:27">
      <c r="Z133538" s="191"/>
      <c r="AA133538" s="191"/>
    </row>
    <row r="133539" spans="26:27">
      <c r="Z133539" s="191"/>
      <c r="AA133539" s="191"/>
    </row>
    <row r="133540" spans="26:27">
      <c r="Z133540" s="191"/>
      <c r="AA133540" s="191"/>
    </row>
    <row r="133541" spans="26:27">
      <c r="Z133541" s="191"/>
      <c r="AA133541" s="191"/>
    </row>
    <row r="133542" spans="26:27">
      <c r="Z133542" s="191"/>
      <c r="AA133542" s="191"/>
    </row>
    <row r="133543" spans="26:27">
      <c r="Z133543" s="191"/>
      <c r="AA133543" s="191"/>
    </row>
    <row r="133544" spans="26:27">
      <c r="Z133544" s="191"/>
      <c r="AA133544" s="191"/>
    </row>
    <row r="133545" spans="26:27">
      <c r="Z133545" s="191"/>
      <c r="AA133545" s="191"/>
    </row>
    <row r="133546" spans="26:27">
      <c r="Z133546" s="191"/>
      <c r="AA133546" s="191"/>
    </row>
    <row r="133547" spans="26:27">
      <c r="Z133547" s="191"/>
      <c r="AA133547" s="191"/>
    </row>
    <row r="133548" spans="26:27">
      <c r="Z133548" s="191"/>
      <c r="AA133548" s="191"/>
    </row>
    <row r="133549" spans="26:27">
      <c r="Z133549" s="191"/>
      <c r="AA133549" s="191"/>
    </row>
    <row r="133550" spans="26:27">
      <c r="Z133550" s="191"/>
      <c r="AA133550" s="191"/>
    </row>
    <row r="133551" spans="26:27">
      <c r="Z133551" s="191"/>
      <c r="AA133551" s="191"/>
    </row>
    <row r="133552" spans="26:27">
      <c r="Z133552" s="191"/>
      <c r="AA133552" s="191"/>
    </row>
    <row r="133553" spans="26:27">
      <c r="Z133553" s="191"/>
      <c r="AA133553" s="191"/>
    </row>
    <row r="133554" spans="26:27">
      <c r="Z133554" s="191"/>
      <c r="AA133554" s="191"/>
    </row>
    <row r="133555" spans="26:27">
      <c r="Z133555" s="191"/>
      <c r="AA133555" s="191"/>
    </row>
    <row r="133556" spans="26:27">
      <c r="Z133556" s="191"/>
      <c r="AA133556" s="191"/>
    </row>
    <row r="133557" spans="26:27">
      <c r="Z133557" s="191"/>
      <c r="AA133557" s="191"/>
    </row>
    <row r="133558" spans="26:27">
      <c r="Z133558" s="191"/>
      <c r="AA133558" s="191"/>
    </row>
    <row r="133559" spans="26:27">
      <c r="Z133559" s="191"/>
      <c r="AA133559" s="191"/>
    </row>
    <row r="133560" spans="26:27">
      <c r="Z133560" s="191"/>
      <c r="AA133560" s="191"/>
    </row>
    <row r="133561" spans="26:27">
      <c r="Z133561" s="191"/>
      <c r="AA133561" s="191"/>
    </row>
    <row r="133562" spans="26:27">
      <c r="Z133562" s="191"/>
      <c r="AA133562" s="191"/>
    </row>
    <row r="133563" spans="26:27">
      <c r="Z133563" s="191"/>
      <c r="AA133563" s="191"/>
    </row>
    <row r="133564" spans="26:27">
      <c r="Z133564" s="191"/>
      <c r="AA133564" s="191"/>
    </row>
    <row r="133565" spans="26:27">
      <c r="Z133565" s="191"/>
      <c r="AA133565" s="191"/>
    </row>
    <row r="133566" spans="26:27">
      <c r="Z133566" s="191"/>
      <c r="AA133566" s="191"/>
    </row>
    <row r="133567" spans="26:27">
      <c r="Z133567" s="191"/>
      <c r="AA133567" s="191"/>
    </row>
    <row r="133568" spans="26:27">
      <c r="Z133568" s="191"/>
      <c r="AA133568" s="191"/>
    </row>
    <row r="133569" spans="26:27">
      <c r="Z133569" s="191"/>
      <c r="AA133569" s="191"/>
    </row>
    <row r="133570" spans="26:27">
      <c r="Z133570" s="191"/>
      <c r="AA133570" s="191"/>
    </row>
    <row r="133571" spans="26:27">
      <c r="Z133571" s="191"/>
      <c r="AA133571" s="191"/>
    </row>
    <row r="133572" spans="26:27">
      <c r="Z133572" s="191"/>
      <c r="AA133572" s="191"/>
    </row>
    <row r="133573" spans="26:27">
      <c r="Z133573" s="191"/>
      <c r="AA133573" s="191"/>
    </row>
    <row r="133574" spans="26:27">
      <c r="Z133574" s="191"/>
      <c r="AA133574" s="191"/>
    </row>
    <row r="133575" spans="26:27">
      <c r="Z133575" s="191"/>
      <c r="AA133575" s="191"/>
    </row>
    <row r="133576" spans="26:27">
      <c r="Z133576" s="191"/>
      <c r="AA133576" s="191"/>
    </row>
    <row r="133577" spans="26:27">
      <c r="Z133577" s="191"/>
      <c r="AA133577" s="191"/>
    </row>
    <row r="133578" spans="26:27">
      <c r="Z133578" s="191"/>
      <c r="AA133578" s="191"/>
    </row>
    <row r="133579" spans="26:27">
      <c r="Z133579" s="191"/>
      <c r="AA133579" s="191"/>
    </row>
    <row r="133580" spans="26:27">
      <c r="Z133580" s="191"/>
      <c r="AA133580" s="191"/>
    </row>
    <row r="133581" spans="26:27">
      <c r="Z133581" s="191"/>
      <c r="AA133581" s="191"/>
    </row>
    <row r="133582" spans="26:27">
      <c r="Z133582" s="191"/>
      <c r="AA133582" s="191"/>
    </row>
    <row r="133583" spans="26:27">
      <c r="Z133583" s="191"/>
      <c r="AA133583" s="191"/>
    </row>
    <row r="133584" spans="26:27">
      <c r="Z133584" s="191"/>
      <c r="AA133584" s="191"/>
    </row>
    <row r="133585" spans="26:27">
      <c r="Z133585" s="191"/>
      <c r="AA133585" s="191"/>
    </row>
    <row r="133586" spans="26:27">
      <c r="Z133586" s="191"/>
      <c r="AA133586" s="191"/>
    </row>
    <row r="133587" spans="26:27">
      <c r="Z133587" s="191"/>
      <c r="AA133587" s="191"/>
    </row>
    <row r="133588" spans="26:27">
      <c r="Z133588" s="191"/>
      <c r="AA133588" s="191"/>
    </row>
    <row r="133589" spans="26:27">
      <c r="Z133589" s="191"/>
      <c r="AA133589" s="191"/>
    </row>
    <row r="133590" spans="26:27">
      <c r="Z133590" s="191"/>
      <c r="AA133590" s="191"/>
    </row>
    <row r="133591" spans="26:27">
      <c r="Z133591" s="191"/>
      <c r="AA133591" s="191"/>
    </row>
    <row r="133592" spans="26:27">
      <c r="Z133592" s="191"/>
      <c r="AA133592" s="191"/>
    </row>
    <row r="133593" spans="26:27">
      <c r="Z133593" s="191"/>
      <c r="AA133593" s="191"/>
    </row>
    <row r="133594" spans="26:27">
      <c r="Z133594" s="191"/>
      <c r="AA133594" s="191"/>
    </row>
    <row r="133595" spans="26:27">
      <c r="Z133595" s="191"/>
      <c r="AA133595" s="191"/>
    </row>
    <row r="133596" spans="26:27">
      <c r="Z133596" s="191"/>
      <c r="AA133596" s="191"/>
    </row>
    <row r="133597" spans="26:27">
      <c r="Z133597" s="191"/>
      <c r="AA133597" s="191"/>
    </row>
    <row r="133598" spans="26:27">
      <c r="Z133598" s="191"/>
      <c r="AA133598" s="191"/>
    </row>
    <row r="133599" spans="26:27">
      <c r="Z133599" s="191"/>
      <c r="AA133599" s="191"/>
    </row>
    <row r="133600" spans="26:27">
      <c r="Z133600" s="191"/>
      <c r="AA133600" s="191"/>
    </row>
    <row r="133601" spans="26:27">
      <c r="Z133601" s="191"/>
      <c r="AA133601" s="191"/>
    </row>
    <row r="133602" spans="26:27">
      <c r="Z133602" s="191"/>
      <c r="AA133602" s="191"/>
    </row>
    <row r="133603" spans="26:27">
      <c r="Z133603" s="191"/>
      <c r="AA133603" s="191"/>
    </row>
    <row r="133604" spans="26:27">
      <c r="Z133604" s="191"/>
      <c r="AA133604" s="191"/>
    </row>
    <row r="133605" spans="26:27">
      <c r="Z133605" s="191"/>
      <c r="AA133605" s="191"/>
    </row>
    <row r="133606" spans="26:27">
      <c r="Z133606" s="191"/>
      <c r="AA133606" s="191"/>
    </row>
    <row r="133607" spans="26:27">
      <c r="Z133607" s="191"/>
      <c r="AA133607" s="191"/>
    </row>
    <row r="133608" spans="26:27">
      <c r="Z133608" s="191"/>
      <c r="AA133608" s="191"/>
    </row>
    <row r="133609" spans="26:27">
      <c r="Z133609" s="191"/>
      <c r="AA133609" s="191"/>
    </row>
    <row r="133610" spans="26:27">
      <c r="Z133610" s="191"/>
      <c r="AA133610" s="191"/>
    </row>
    <row r="133611" spans="26:27">
      <c r="Z133611" s="191"/>
      <c r="AA133611" s="191"/>
    </row>
    <row r="133612" spans="26:27">
      <c r="Z133612" s="191"/>
      <c r="AA133612" s="191"/>
    </row>
    <row r="133613" spans="26:27">
      <c r="Z133613" s="191"/>
      <c r="AA133613" s="191"/>
    </row>
    <row r="133614" spans="26:27">
      <c r="Z133614" s="191"/>
      <c r="AA133614" s="191"/>
    </row>
    <row r="133615" spans="26:27">
      <c r="Z133615" s="191"/>
      <c r="AA133615" s="191"/>
    </row>
    <row r="133616" spans="26:27">
      <c r="Z133616" s="191"/>
      <c r="AA133616" s="191"/>
    </row>
    <row r="133617" spans="26:27">
      <c r="Z133617" s="191"/>
      <c r="AA133617" s="191"/>
    </row>
    <row r="133618" spans="26:27">
      <c r="Z133618" s="191"/>
      <c r="AA133618" s="191"/>
    </row>
    <row r="133619" spans="26:27">
      <c r="Z133619" s="191"/>
      <c r="AA133619" s="191"/>
    </row>
    <row r="133620" spans="26:27">
      <c r="Z133620" s="191"/>
      <c r="AA133620" s="191"/>
    </row>
    <row r="133621" spans="26:27">
      <c r="Z133621" s="191"/>
      <c r="AA133621" s="191"/>
    </row>
    <row r="133622" spans="26:27">
      <c r="Z133622" s="191"/>
      <c r="AA133622" s="191"/>
    </row>
    <row r="133623" spans="26:27">
      <c r="Z133623" s="191"/>
      <c r="AA133623" s="191"/>
    </row>
    <row r="133624" spans="26:27">
      <c r="Z133624" s="191"/>
      <c r="AA133624" s="191"/>
    </row>
    <row r="133625" spans="26:27">
      <c r="Z133625" s="191"/>
      <c r="AA133625" s="191"/>
    </row>
    <row r="133626" spans="26:27">
      <c r="Z133626" s="191"/>
      <c r="AA133626" s="191"/>
    </row>
    <row r="133627" spans="26:27">
      <c r="Z133627" s="191"/>
      <c r="AA133627" s="191"/>
    </row>
    <row r="133628" spans="26:27">
      <c r="Z133628" s="191"/>
      <c r="AA133628" s="191"/>
    </row>
    <row r="133629" spans="26:27">
      <c r="Z133629" s="191"/>
      <c r="AA133629" s="191"/>
    </row>
    <row r="133630" spans="26:27">
      <c r="Z133630" s="191"/>
      <c r="AA133630" s="191"/>
    </row>
    <row r="133631" spans="26:27">
      <c r="Z133631" s="191"/>
      <c r="AA133631" s="191"/>
    </row>
    <row r="133632" spans="26:27">
      <c r="Z133632" s="191"/>
      <c r="AA133632" s="191"/>
    </row>
    <row r="133633" spans="26:27">
      <c r="Z133633" s="191"/>
      <c r="AA133633" s="191"/>
    </row>
    <row r="133634" spans="26:27">
      <c r="Z133634" s="191"/>
      <c r="AA133634" s="191"/>
    </row>
    <row r="133635" spans="26:27">
      <c r="Z133635" s="191"/>
      <c r="AA133635" s="191"/>
    </row>
    <row r="133636" spans="26:27">
      <c r="Z133636" s="191"/>
      <c r="AA133636" s="191"/>
    </row>
    <row r="133637" spans="26:27">
      <c r="Z133637" s="191"/>
      <c r="AA133637" s="191"/>
    </row>
    <row r="133638" spans="26:27">
      <c r="Z133638" s="191"/>
      <c r="AA133638" s="191"/>
    </row>
    <row r="133639" spans="26:27">
      <c r="Z133639" s="191"/>
      <c r="AA133639" s="191"/>
    </row>
    <row r="133640" spans="26:27">
      <c r="Z133640" s="191"/>
      <c r="AA133640" s="191"/>
    </row>
    <row r="133641" spans="26:27">
      <c r="Z133641" s="191"/>
      <c r="AA133641" s="191"/>
    </row>
    <row r="133642" spans="26:27">
      <c r="Z133642" s="191"/>
      <c r="AA133642" s="191"/>
    </row>
    <row r="133643" spans="26:27">
      <c r="Z133643" s="191"/>
      <c r="AA133643" s="191"/>
    </row>
    <row r="133644" spans="26:27">
      <c r="Z133644" s="191"/>
      <c r="AA133644" s="191"/>
    </row>
    <row r="133645" spans="26:27">
      <c r="Z133645" s="191"/>
      <c r="AA133645" s="191"/>
    </row>
    <row r="133646" spans="26:27">
      <c r="Z133646" s="191"/>
      <c r="AA133646" s="191"/>
    </row>
    <row r="133647" spans="26:27">
      <c r="Z133647" s="191"/>
      <c r="AA133647" s="191"/>
    </row>
    <row r="133648" spans="26:27">
      <c r="Z133648" s="191"/>
      <c r="AA133648" s="191"/>
    </row>
    <row r="133649" spans="26:27">
      <c r="Z133649" s="191"/>
      <c r="AA133649" s="191"/>
    </row>
    <row r="133650" spans="26:27">
      <c r="Z133650" s="191"/>
      <c r="AA133650" s="191"/>
    </row>
    <row r="133651" spans="26:27">
      <c r="Z133651" s="191"/>
      <c r="AA133651" s="191"/>
    </row>
    <row r="133652" spans="26:27">
      <c r="Z133652" s="191"/>
      <c r="AA133652" s="191"/>
    </row>
    <row r="133653" spans="26:27">
      <c r="Z133653" s="191"/>
      <c r="AA133653" s="191"/>
    </row>
    <row r="133654" spans="26:27">
      <c r="Z133654" s="191"/>
      <c r="AA133654" s="191"/>
    </row>
    <row r="133655" spans="26:27">
      <c r="Z133655" s="191"/>
      <c r="AA133655" s="191"/>
    </row>
    <row r="133656" spans="26:27">
      <c r="Z133656" s="191"/>
      <c r="AA133656" s="191"/>
    </row>
    <row r="133657" spans="26:27">
      <c r="Z133657" s="191"/>
      <c r="AA133657" s="191"/>
    </row>
    <row r="133658" spans="26:27">
      <c r="Z133658" s="191"/>
      <c r="AA133658" s="191"/>
    </row>
    <row r="133659" spans="26:27">
      <c r="Z133659" s="191"/>
      <c r="AA133659" s="191"/>
    </row>
    <row r="133660" spans="26:27">
      <c r="Z133660" s="191"/>
      <c r="AA133660" s="191"/>
    </row>
    <row r="133661" spans="26:27">
      <c r="Z133661" s="191"/>
      <c r="AA133661" s="191"/>
    </row>
    <row r="133662" spans="26:27">
      <c r="Z133662" s="191"/>
      <c r="AA133662" s="191"/>
    </row>
    <row r="133663" spans="26:27">
      <c r="Z133663" s="191"/>
      <c r="AA133663" s="191"/>
    </row>
    <row r="133664" spans="26:27">
      <c r="Z133664" s="191"/>
      <c r="AA133664" s="191"/>
    </row>
    <row r="133665" spans="26:27">
      <c r="Z133665" s="191"/>
      <c r="AA133665" s="191"/>
    </row>
    <row r="133666" spans="26:27">
      <c r="Z133666" s="191"/>
      <c r="AA133666" s="191"/>
    </row>
    <row r="133667" spans="26:27">
      <c r="Z133667" s="191"/>
      <c r="AA133667" s="191"/>
    </row>
    <row r="133668" spans="26:27">
      <c r="Z133668" s="191"/>
      <c r="AA133668" s="191"/>
    </row>
    <row r="133669" spans="26:27">
      <c r="Z133669" s="191"/>
      <c r="AA133669" s="191"/>
    </row>
    <row r="133670" spans="26:27">
      <c r="Z133670" s="191"/>
      <c r="AA133670" s="191"/>
    </row>
    <row r="133671" spans="26:27">
      <c r="Z133671" s="191"/>
      <c r="AA133671" s="191"/>
    </row>
    <row r="133672" spans="26:27">
      <c r="Z133672" s="191"/>
      <c r="AA133672" s="191"/>
    </row>
    <row r="133673" spans="26:27">
      <c r="Z133673" s="191"/>
      <c r="AA133673" s="191"/>
    </row>
    <row r="133674" spans="26:27">
      <c r="Z133674" s="191"/>
      <c r="AA133674" s="191"/>
    </row>
    <row r="133675" spans="26:27">
      <c r="Z133675" s="191"/>
      <c r="AA133675" s="191"/>
    </row>
    <row r="133676" spans="26:27">
      <c r="Z133676" s="191"/>
      <c r="AA133676" s="191"/>
    </row>
    <row r="133677" spans="26:27">
      <c r="Z133677" s="191"/>
      <c r="AA133677" s="191"/>
    </row>
    <row r="133678" spans="26:27">
      <c r="Z133678" s="191"/>
      <c r="AA133678" s="191"/>
    </row>
    <row r="133679" spans="26:27">
      <c r="Z133679" s="191"/>
      <c r="AA133679" s="191"/>
    </row>
    <row r="133680" spans="26:27">
      <c r="Z133680" s="191"/>
      <c r="AA133680" s="191"/>
    </row>
    <row r="133681" spans="26:27">
      <c r="Z133681" s="191"/>
      <c r="AA133681" s="191"/>
    </row>
    <row r="133682" spans="26:27">
      <c r="Z133682" s="191"/>
      <c r="AA133682" s="191"/>
    </row>
    <row r="133683" spans="26:27">
      <c r="Z133683" s="191"/>
      <c r="AA133683" s="191"/>
    </row>
    <row r="133684" spans="26:27">
      <c r="Z133684" s="191"/>
      <c r="AA133684" s="191"/>
    </row>
    <row r="133685" spans="26:27">
      <c r="Z133685" s="191"/>
      <c r="AA133685" s="191"/>
    </row>
    <row r="133686" spans="26:27">
      <c r="Z133686" s="191"/>
      <c r="AA133686" s="191"/>
    </row>
    <row r="133687" spans="26:27">
      <c r="Z133687" s="191"/>
      <c r="AA133687" s="191"/>
    </row>
    <row r="133688" spans="26:27">
      <c r="Z133688" s="191"/>
      <c r="AA133688" s="191"/>
    </row>
    <row r="133689" spans="26:27">
      <c r="Z133689" s="191"/>
      <c r="AA133689" s="191"/>
    </row>
    <row r="133690" spans="26:27">
      <c r="Z133690" s="191"/>
      <c r="AA133690" s="191"/>
    </row>
    <row r="133691" spans="26:27">
      <c r="Z133691" s="191"/>
      <c r="AA133691" s="191"/>
    </row>
    <row r="133692" spans="26:27">
      <c r="Z133692" s="191"/>
      <c r="AA133692" s="191"/>
    </row>
    <row r="133693" spans="26:27">
      <c r="Z133693" s="191"/>
      <c r="AA133693" s="191"/>
    </row>
    <row r="133694" spans="26:27">
      <c r="Z133694" s="191"/>
      <c r="AA133694" s="191"/>
    </row>
    <row r="133695" spans="26:27">
      <c r="Z133695" s="191"/>
      <c r="AA133695" s="191"/>
    </row>
    <row r="133696" spans="26:27">
      <c r="Z133696" s="191"/>
      <c r="AA133696" s="191"/>
    </row>
    <row r="133697" spans="26:27">
      <c r="Z133697" s="191"/>
      <c r="AA133697" s="191"/>
    </row>
    <row r="133698" spans="26:27">
      <c r="Z133698" s="191"/>
      <c r="AA133698" s="191"/>
    </row>
    <row r="133699" spans="26:27">
      <c r="Z133699" s="191"/>
      <c r="AA133699" s="191"/>
    </row>
    <row r="133700" spans="26:27">
      <c r="Z133700" s="191"/>
      <c r="AA133700" s="191"/>
    </row>
    <row r="133701" spans="26:27">
      <c r="Z133701" s="191"/>
      <c r="AA133701" s="191"/>
    </row>
    <row r="133702" spans="26:27">
      <c r="Z133702" s="191"/>
      <c r="AA133702" s="191"/>
    </row>
    <row r="133703" spans="26:27">
      <c r="Z133703" s="191"/>
      <c r="AA133703" s="191"/>
    </row>
    <row r="133704" spans="26:27">
      <c r="Z133704" s="191"/>
      <c r="AA133704" s="191"/>
    </row>
    <row r="133705" spans="26:27">
      <c r="Z133705" s="191"/>
      <c r="AA133705" s="191"/>
    </row>
    <row r="133706" spans="26:27">
      <c r="Z133706" s="191"/>
      <c r="AA133706" s="191"/>
    </row>
    <row r="133707" spans="26:27">
      <c r="Z133707" s="191"/>
      <c r="AA133707" s="191"/>
    </row>
    <row r="133708" spans="26:27">
      <c r="Z133708" s="191"/>
      <c r="AA133708" s="191"/>
    </row>
    <row r="133709" spans="26:27">
      <c r="Z133709" s="191"/>
      <c r="AA133709" s="191"/>
    </row>
    <row r="133710" spans="26:27">
      <c r="Z133710" s="191"/>
      <c r="AA133710" s="191"/>
    </row>
    <row r="133711" spans="26:27">
      <c r="Z133711" s="191"/>
      <c r="AA133711" s="191"/>
    </row>
    <row r="133712" spans="26:27">
      <c r="Z133712" s="191"/>
      <c r="AA133712" s="191"/>
    </row>
    <row r="133713" spans="26:27">
      <c r="Z133713" s="191"/>
      <c r="AA133713" s="191"/>
    </row>
    <row r="133714" spans="26:27">
      <c r="Z133714" s="191"/>
      <c r="AA133714" s="191"/>
    </row>
    <row r="133715" spans="26:27">
      <c r="Z133715" s="191"/>
      <c r="AA133715" s="191"/>
    </row>
    <row r="133716" spans="26:27">
      <c r="Z133716" s="191"/>
      <c r="AA133716" s="191"/>
    </row>
    <row r="133717" spans="26:27">
      <c r="Z133717" s="191"/>
      <c r="AA133717" s="191"/>
    </row>
    <row r="133718" spans="26:27">
      <c r="Z133718" s="191"/>
      <c r="AA133718" s="191"/>
    </row>
    <row r="133719" spans="26:27">
      <c r="Z133719" s="191"/>
      <c r="AA133719" s="191"/>
    </row>
    <row r="133720" spans="26:27">
      <c r="Z133720" s="191"/>
      <c r="AA133720" s="191"/>
    </row>
    <row r="133721" spans="26:27">
      <c r="Z133721" s="191"/>
      <c r="AA133721" s="191"/>
    </row>
    <row r="133722" spans="26:27">
      <c r="Z133722" s="191"/>
      <c r="AA133722" s="191"/>
    </row>
    <row r="133723" spans="26:27">
      <c r="Z133723" s="191"/>
      <c r="AA133723" s="191"/>
    </row>
    <row r="133724" spans="26:27">
      <c r="Z133724" s="191"/>
      <c r="AA133724" s="191"/>
    </row>
    <row r="133725" spans="26:27">
      <c r="Z133725" s="191"/>
      <c r="AA133725" s="191"/>
    </row>
    <row r="133726" spans="26:27">
      <c r="Z133726" s="191"/>
      <c r="AA133726" s="191"/>
    </row>
    <row r="133727" spans="26:27">
      <c r="Z133727" s="191"/>
      <c r="AA133727" s="191"/>
    </row>
    <row r="133728" spans="26:27">
      <c r="Z133728" s="191"/>
      <c r="AA133728" s="191"/>
    </row>
    <row r="133729" spans="26:27">
      <c r="Z133729" s="191"/>
      <c r="AA133729" s="191"/>
    </row>
    <row r="133730" spans="26:27">
      <c r="Z133730" s="191"/>
      <c r="AA133730" s="191"/>
    </row>
    <row r="133731" spans="26:27">
      <c r="Z133731" s="191"/>
      <c r="AA133731" s="191"/>
    </row>
    <row r="133732" spans="26:27">
      <c r="Z133732" s="191"/>
      <c r="AA133732" s="191"/>
    </row>
    <row r="133733" spans="26:27">
      <c r="Z133733" s="191"/>
      <c r="AA133733" s="191"/>
    </row>
    <row r="133734" spans="26:27">
      <c r="Z133734" s="191"/>
      <c r="AA133734" s="191"/>
    </row>
    <row r="133735" spans="26:27">
      <c r="Z133735" s="191"/>
      <c r="AA133735" s="191"/>
    </row>
    <row r="133736" spans="26:27">
      <c r="Z133736" s="191"/>
      <c r="AA133736" s="191"/>
    </row>
    <row r="133737" spans="26:27">
      <c r="Z133737" s="191"/>
      <c r="AA133737" s="191"/>
    </row>
    <row r="133738" spans="26:27">
      <c r="Z133738" s="191"/>
      <c r="AA133738" s="191"/>
    </row>
    <row r="133739" spans="26:27">
      <c r="Z133739" s="191"/>
      <c r="AA133739" s="191"/>
    </row>
    <row r="133740" spans="26:27">
      <c r="Z133740" s="191"/>
      <c r="AA133740" s="191"/>
    </row>
    <row r="133741" spans="26:27">
      <c r="Z133741" s="191"/>
      <c r="AA133741" s="191"/>
    </row>
    <row r="133742" spans="26:27">
      <c r="Z133742" s="191"/>
      <c r="AA133742" s="191"/>
    </row>
    <row r="133743" spans="26:27">
      <c r="Z133743" s="191"/>
      <c r="AA133743" s="191"/>
    </row>
    <row r="133744" spans="26:27">
      <c r="Z133744" s="191"/>
      <c r="AA133744" s="191"/>
    </row>
    <row r="133745" spans="26:27">
      <c r="Z133745" s="191"/>
      <c r="AA133745" s="191"/>
    </row>
    <row r="133746" spans="26:27">
      <c r="Z133746" s="191"/>
      <c r="AA133746" s="191"/>
    </row>
    <row r="133747" spans="26:27">
      <c r="Z133747" s="191"/>
      <c r="AA133747" s="191"/>
    </row>
    <row r="133748" spans="26:27">
      <c r="Z133748" s="191"/>
      <c r="AA133748" s="191"/>
    </row>
    <row r="133749" spans="26:27">
      <c r="Z133749" s="191"/>
      <c r="AA133749" s="191"/>
    </row>
    <row r="133750" spans="26:27">
      <c r="Z133750" s="191"/>
      <c r="AA133750" s="191"/>
    </row>
    <row r="133751" spans="26:27">
      <c r="Z133751" s="191"/>
      <c r="AA133751" s="191"/>
    </row>
    <row r="133752" spans="26:27">
      <c r="Z133752" s="191"/>
      <c r="AA133752" s="191"/>
    </row>
    <row r="133753" spans="26:27">
      <c r="Z133753" s="191"/>
      <c r="AA133753" s="191"/>
    </row>
    <row r="133754" spans="26:27">
      <c r="Z133754" s="191"/>
      <c r="AA133754" s="191"/>
    </row>
    <row r="133755" spans="26:27">
      <c r="Z133755" s="191"/>
      <c r="AA133755" s="191"/>
    </row>
    <row r="133756" spans="26:27">
      <c r="Z133756" s="191"/>
      <c r="AA133756" s="191"/>
    </row>
    <row r="133757" spans="26:27">
      <c r="Z133757" s="191"/>
      <c r="AA133757" s="191"/>
    </row>
    <row r="133758" spans="26:27">
      <c r="Z133758" s="191"/>
      <c r="AA133758" s="191"/>
    </row>
    <row r="133759" spans="26:27">
      <c r="Z133759" s="191"/>
      <c r="AA133759" s="191"/>
    </row>
    <row r="133760" spans="26:27">
      <c r="Z133760" s="191"/>
      <c r="AA133760" s="191"/>
    </row>
    <row r="133761" spans="26:27">
      <c r="Z133761" s="191"/>
      <c r="AA133761" s="191"/>
    </row>
    <row r="133762" spans="26:27">
      <c r="Z133762" s="191"/>
      <c r="AA133762" s="191"/>
    </row>
    <row r="133763" spans="26:27">
      <c r="Z133763" s="191"/>
      <c r="AA133763" s="191"/>
    </row>
    <row r="133764" spans="26:27">
      <c r="Z133764" s="191"/>
      <c r="AA133764" s="191"/>
    </row>
    <row r="133765" spans="26:27">
      <c r="Z133765" s="191"/>
      <c r="AA133765" s="191"/>
    </row>
    <row r="133766" spans="26:27">
      <c r="Z133766" s="191"/>
      <c r="AA133766" s="191"/>
    </row>
    <row r="133767" spans="26:27">
      <c r="Z133767" s="191"/>
      <c r="AA133767" s="191"/>
    </row>
    <row r="133768" spans="26:27">
      <c r="Z133768" s="191"/>
      <c r="AA133768" s="191"/>
    </row>
    <row r="133769" spans="26:27">
      <c r="Z133769" s="191"/>
      <c r="AA133769" s="191"/>
    </row>
    <row r="133770" spans="26:27">
      <c r="Z133770" s="191"/>
      <c r="AA133770" s="191"/>
    </row>
    <row r="133771" spans="26:27">
      <c r="Z133771" s="191"/>
      <c r="AA133771" s="191"/>
    </row>
    <row r="133772" spans="26:27">
      <c r="Z133772" s="191"/>
      <c r="AA133772" s="191"/>
    </row>
    <row r="133773" spans="26:27">
      <c r="Z133773" s="191"/>
      <c r="AA133773" s="191"/>
    </row>
    <row r="133774" spans="26:27">
      <c r="Z133774" s="191"/>
      <c r="AA133774" s="191"/>
    </row>
    <row r="133775" spans="26:27">
      <c r="Z133775" s="191"/>
      <c r="AA133775" s="191"/>
    </row>
    <row r="133776" spans="26:27">
      <c r="Z133776" s="191"/>
      <c r="AA133776" s="191"/>
    </row>
    <row r="133777" spans="26:27">
      <c r="Z133777" s="191"/>
      <c r="AA133777" s="191"/>
    </row>
    <row r="133778" spans="26:27">
      <c r="Z133778" s="191"/>
      <c r="AA133778" s="191"/>
    </row>
    <row r="133779" spans="26:27">
      <c r="Z133779" s="191"/>
      <c r="AA133779" s="191"/>
    </row>
    <row r="133780" spans="26:27">
      <c r="Z133780" s="191"/>
      <c r="AA133780" s="191"/>
    </row>
    <row r="133781" spans="26:27">
      <c r="Z133781" s="191"/>
      <c r="AA133781" s="191"/>
    </row>
    <row r="133782" spans="26:27">
      <c r="Z133782" s="191"/>
      <c r="AA133782" s="191"/>
    </row>
    <row r="133783" spans="26:27">
      <c r="Z133783" s="191"/>
      <c r="AA133783" s="191"/>
    </row>
    <row r="133784" spans="26:27">
      <c r="Z133784" s="191"/>
      <c r="AA133784" s="191"/>
    </row>
    <row r="133785" spans="26:27">
      <c r="Z133785" s="191"/>
      <c r="AA133785" s="191"/>
    </row>
    <row r="133786" spans="26:27">
      <c r="Z133786" s="191"/>
      <c r="AA133786" s="191"/>
    </row>
    <row r="133787" spans="26:27">
      <c r="Z133787" s="191"/>
      <c r="AA133787" s="191"/>
    </row>
    <row r="133788" spans="26:27">
      <c r="Z133788" s="191"/>
      <c r="AA133788" s="191"/>
    </row>
    <row r="133789" spans="26:27">
      <c r="Z133789" s="191"/>
      <c r="AA133789" s="191"/>
    </row>
    <row r="133790" spans="26:27">
      <c r="Z133790" s="191"/>
      <c r="AA133790" s="191"/>
    </row>
    <row r="133791" spans="26:27">
      <c r="Z133791" s="191"/>
      <c r="AA133791" s="191"/>
    </row>
    <row r="133792" spans="26:27">
      <c r="Z133792" s="191"/>
      <c r="AA133792" s="191"/>
    </row>
    <row r="133793" spans="26:27">
      <c r="Z133793" s="191"/>
      <c r="AA133793" s="191"/>
    </row>
    <row r="133794" spans="26:27">
      <c r="Z133794" s="191"/>
      <c r="AA133794" s="191"/>
    </row>
    <row r="133795" spans="26:27">
      <c r="Z133795" s="191"/>
      <c r="AA133795" s="191"/>
    </row>
    <row r="133796" spans="26:27">
      <c r="Z133796" s="191"/>
      <c r="AA133796" s="191"/>
    </row>
    <row r="133797" spans="26:27">
      <c r="Z133797" s="191"/>
      <c r="AA133797" s="191"/>
    </row>
    <row r="133798" spans="26:27">
      <c r="Z133798" s="191"/>
      <c r="AA133798" s="191"/>
    </row>
    <row r="133799" spans="26:27">
      <c r="Z133799" s="191"/>
      <c r="AA133799" s="191"/>
    </row>
    <row r="133800" spans="26:27">
      <c r="Z133800" s="191"/>
      <c r="AA133800" s="191"/>
    </row>
    <row r="133801" spans="26:27">
      <c r="Z133801" s="191"/>
      <c r="AA133801" s="191"/>
    </row>
    <row r="133802" spans="26:27">
      <c r="Z133802" s="191"/>
      <c r="AA133802" s="191"/>
    </row>
    <row r="133803" spans="26:27">
      <c r="Z133803" s="191"/>
      <c r="AA133803" s="191"/>
    </row>
    <row r="133804" spans="26:27">
      <c r="Z133804" s="191"/>
      <c r="AA133804" s="191"/>
    </row>
    <row r="133805" spans="26:27">
      <c r="Z133805" s="191"/>
      <c r="AA133805" s="191"/>
    </row>
    <row r="133806" spans="26:27">
      <c r="Z133806" s="191"/>
      <c r="AA133806" s="191"/>
    </row>
    <row r="133807" spans="26:27">
      <c r="Z133807" s="191"/>
      <c r="AA133807" s="191"/>
    </row>
    <row r="133808" spans="26:27">
      <c r="Z133808" s="191"/>
      <c r="AA133808" s="191"/>
    </row>
    <row r="133809" spans="26:27">
      <c r="Z133809" s="191"/>
      <c r="AA133809" s="191"/>
    </row>
    <row r="133810" spans="26:27">
      <c r="Z133810" s="191"/>
      <c r="AA133810" s="191"/>
    </row>
    <row r="133811" spans="26:27">
      <c r="Z133811" s="191"/>
      <c r="AA133811" s="191"/>
    </row>
    <row r="133812" spans="26:27">
      <c r="Z133812" s="191"/>
      <c r="AA133812" s="191"/>
    </row>
    <row r="133813" spans="26:27">
      <c r="Z133813" s="191"/>
      <c r="AA133813" s="191"/>
    </row>
    <row r="133814" spans="26:27">
      <c r="Z133814" s="191"/>
      <c r="AA133814" s="191"/>
    </row>
    <row r="133815" spans="26:27">
      <c r="Z133815" s="191"/>
      <c r="AA133815" s="191"/>
    </row>
    <row r="133816" spans="26:27">
      <c r="Z133816" s="191"/>
      <c r="AA133816" s="191"/>
    </row>
    <row r="133817" spans="26:27">
      <c r="Z133817" s="191"/>
      <c r="AA133817" s="191"/>
    </row>
    <row r="133818" spans="26:27">
      <c r="Z133818" s="191"/>
      <c r="AA133818" s="191"/>
    </row>
    <row r="133819" spans="26:27">
      <c r="Z133819" s="191"/>
      <c r="AA133819" s="191"/>
    </row>
    <row r="133820" spans="26:27">
      <c r="Z133820" s="191"/>
      <c r="AA133820" s="191"/>
    </row>
    <row r="133821" spans="26:27">
      <c r="Z133821" s="191"/>
      <c r="AA133821" s="191"/>
    </row>
    <row r="133822" spans="26:27">
      <c r="Z133822" s="191"/>
      <c r="AA133822" s="191"/>
    </row>
    <row r="133823" spans="26:27">
      <c r="Z133823" s="191"/>
      <c r="AA133823" s="191"/>
    </row>
    <row r="133824" spans="26:27">
      <c r="Z133824" s="191"/>
      <c r="AA133824" s="191"/>
    </row>
    <row r="133825" spans="26:27">
      <c r="Z133825" s="191"/>
      <c r="AA133825" s="191"/>
    </row>
    <row r="133826" spans="26:27">
      <c r="Z133826" s="191"/>
      <c r="AA133826" s="191"/>
    </row>
    <row r="133827" spans="26:27">
      <c r="Z133827" s="191"/>
      <c r="AA133827" s="191"/>
    </row>
    <row r="133828" spans="26:27">
      <c r="Z133828" s="191"/>
      <c r="AA133828" s="191"/>
    </row>
    <row r="133829" spans="26:27">
      <c r="Z133829" s="191"/>
      <c r="AA133829" s="191"/>
    </row>
    <row r="133830" spans="26:27">
      <c r="Z133830" s="191"/>
      <c r="AA133830" s="191"/>
    </row>
    <row r="133831" spans="26:27">
      <c r="Z133831" s="191"/>
      <c r="AA133831" s="191"/>
    </row>
    <row r="133832" spans="26:27">
      <c r="Z133832" s="191"/>
      <c r="AA133832" s="191"/>
    </row>
    <row r="133833" spans="26:27">
      <c r="Z133833" s="191"/>
      <c r="AA133833" s="191"/>
    </row>
    <row r="133834" spans="26:27">
      <c r="Z133834" s="191"/>
      <c r="AA133834" s="191"/>
    </row>
    <row r="133835" spans="26:27">
      <c r="Z133835" s="191"/>
      <c r="AA133835" s="191"/>
    </row>
    <row r="133836" spans="26:27">
      <c r="Z133836" s="191"/>
      <c r="AA133836" s="191"/>
    </row>
    <row r="133837" spans="26:27">
      <c r="Z133837" s="191"/>
      <c r="AA133837" s="191"/>
    </row>
    <row r="133838" spans="26:27">
      <c r="Z133838" s="191"/>
      <c r="AA133838" s="191"/>
    </row>
    <row r="133839" spans="26:27">
      <c r="Z133839" s="191"/>
      <c r="AA133839" s="191"/>
    </row>
    <row r="133840" spans="26:27">
      <c r="Z133840" s="191"/>
      <c r="AA133840" s="191"/>
    </row>
    <row r="133841" spans="26:27">
      <c r="Z133841" s="191"/>
      <c r="AA133841" s="191"/>
    </row>
    <row r="133842" spans="26:27">
      <c r="Z133842" s="191"/>
      <c r="AA133842" s="191"/>
    </row>
    <row r="133843" spans="26:27">
      <c r="Z133843" s="191"/>
      <c r="AA133843" s="191"/>
    </row>
    <row r="133844" spans="26:27">
      <c r="Z133844" s="191"/>
      <c r="AA133844" s="191"/>
    </row>
    <row r="133845" spans="26:27">
      <c r="Z133845" s="191"/>
      <c r="AA133845" s="191"/>
    </row>
    <row r="133846" spans="26:27">
      <c r="Z133846" s="191"/>
      <c r="AA133846" s="191"/>
    </row>
    <row r="133847" spans="26:27">
      <c r="Z133847" s="191"/>
      <c r="AA133847" s="191"/>
    </row>
    <row r="133848" spans="26:27">
      <c r="Z133848" s="191"/>
      <c r="AA133848" s="191"/>
    </row>
    <row r="133849" spans="26:27">
      <c r="Z133849" s="191"/>
      <c r="AA133849" s="191"/>
    </row>
    <row r="133850" spans="26:27">
      <c r="Z133850" s="191"/>
      <c r="AA133850" s="191"/>
    </row>
    <row r="133851" spans="26:27">
      <c r="Z133851" s="191"/>
      <c r="AA133851" s="191"/>
    </row>
    <row r="133852" spans="26:27">
      <c r="Z133852" s="191"/>
      <c r="AA133852" s="191"/>
    </row>
    <row r="133853" spans="26:27">
      <c r="Z133853" s="191"/>
      <c r="AA133853" s="191"/>
    </row>
    <row r="133854" spans="26:27">
      <c r="Z133854" s="191"/>
      <c r="AA133854" s="191"/>
    </row>
    <row r="133855" spans="26:27">
      <c r="Z133855" s="191"/>
      <c r="AA133855" s="191"/>
    </row>
    <row r="133856" spans="26:27">
      <c r="Z133856" s="191"/>
      <c r="AA133856" s="191"/>
    </row>
    <row r="133857" spans="26:27">
      <c r="Z133857" s="191"/>
      <c r="AA133857" s="191"/>
    </row>
    <row r="133858" spans="26:27">
      <c r="Z133858" s="191"/>
      <c r="AA133858" s="191"/>
    </row>
    <row r="133859" spans="26:27">
      <c r="Z133859" s="191"/>
      <c r="AA133859" s="191"/>
    </row>
    <row r="133860" spans="26:27">
      <c r="Z133860" s="191"/>
      <c r="AA133860" s="191"/>
    </row>
    <row r="133861" spans="26:27">
      <c r="Z133861" s="191"/>
      <c r="AA133861" s="191"/>
    </row>
    <row r="133862" spans="26:27">
      <c r="Z133862" s="191"/>
      <c r="AA133862" s="191"/>
    </row>
    <row r="133863" spans="26:27">
      <c r="Z133863" s="191"/>
      <c r="AA133863" s="191"/>
    </row>
    <row r="133864" spans="26:27">
      <c r="Z133864" s="191"/>
      <c r="AA133864" s="191"/>
    </row>
    <row r="133865" spans="26:27">
      <c r="Z133865" s="191"/>
      <c r="AA133865" s="191"/>
    </row>
    <row r="133866" spans="26:27">
      <c r="Z133866" s="191"/>
      <c r="AA133866" s="191"/>
    </row>
    <row r="133867" spans="26:27">
      <c r="Z133867" s="191"/>
      <c r="AA133867" s="191"/>
    </row>
    <row r="133868" spans="26:27">
      <c r="Z133868" s="191"/>
      <c r="AA133868" s="191"/>
    </row>
    <row r="133869" spans="26:27">
      <c r="Z133869" s="191"/>
      <c r="AA133869" s="191"/>
    </row>
    <row r="133870" spans="26:27">
      <c r="Z133870" s="191"/>
      <c r="AA133870" s="191"/>
    </row>
    <row r="133871" spans="26:27">
      <c r="Z133871" s="191"/>
      <c r="AA133871" s="191"/>
    </row>
    <row r="133872" spans="26:27">
      <c r="Z133872" s="191"/>
      <c r="AA133872" s="191"/>
    </row>
    <row r="133873" spans="26:27">
      <c r="Z133873" s="191"/>
      <c r="AA133873" s="191"/>
    </row>
    <row r="133874" spans="26:27">
      <c r="Z133874" s="191"/>
      <c r="AA133874" s="191"/>
    </row>
    <row r="133875" spans="26:27">
      <c r="Z133875" s="191"/>
      <c r="AA133875" s="191"/>
    </row>
    <row r="133876" spans="26:27">
      <c r="Z133876" s="191"/>
      <c r="AA133876" s="191"/>
    </row>
    <row r="133877" spans="26:27">
      <c r="Z133877" s="191"/>
      <c r="AA133877" s="191"/>
    </row>
    <row r="133878" spans="26:27">
      <c r="Z133878" s="191"/>
      <c r="AA133878" s="191"/>
    </row>
    <row r="133879" spans="26:27">
      <c r="Z133879" s="191"/>
      <c r="AA133879" s="191"/>
    </row>
    <row r="133880" spans="26:27">
      <c r="Z133880" s="191"/>
      <c r="AA133880" s="191"/>
    </row>
    <row r="133881" spans="26:27">
      <c r="Z133881" s="191"/>
      <c r="AA133881" s="191"/>
    </row>
    <row r="133882" spans="26:27">
      <c r="Z133882" s="191"/>
      <c r="AA133882" s="191"/>
    </row>
    <row r="133883" spans="26:27">
      <c r="Z133883" s="191"/>
      <c r="AA133883" s="191"/>
    </row>
    <row r="133884" spans="26:27">
      <c r="Z133884" s="191"/>
      <c r="AA133884" s="191"/>
    </row>
    <row r="133885" spans="26:27">
      <c r="Z133885" s="191"/>
      <c r="AA133885" s="191"/>
    </row>
    <row r="133886" spans="26:27">
      <c r="Z133886" s="191"/>
      <c r="AA133886" s="191"/>
    </row>
    <row r="133887" spans="26:27">
      <c r="Z133887" s="191"/>
      <c r="AA133887" s="191"/>
    </row>
    <row r="133888" spans="26:27">
      <c r="Z133888" s="191"/>
      <c r="AA133888" s="191"/>
    </row>
    <row r="133889" spans="26:27">
      <c r="Z133889" s="191"/>
      <c r="AA133889" s="191"/>
    </row>
    <row r="133890" spans="26:27">
      <c r="Z133890" s="191"/>
      <c r="AA133890" s="191"/>
    </row>
    <row r="133891" spans="26:27">
      <c r="Z133891" s="191"/>
      <c r="AA133891" s="191"/>
    </row>
    <row r="133892" spans="26:27">
      <c r="Z133892" s="191"/>
      <c r="AA133892" s="191"/>
    </row>
    <row r="133893" spans="26:27">
      <c r="Z133893" s="191"/>
      <c r="AA133893" s="191"/>
    </row>
    <row r="133894" spans="26:27">
      <c r="Z133894" s="191"/>
      <c r="AA133894" s="191"/>
    </row>
    <row r="133895" spans="26:27">
      <c r="Z133895" s="191"/>
      <c r="AA133895" s="191"/>
    </row>
    <row r="133896" spans="26:27">
      <c r="Z133896" s="191"/>
      <c r="AA133896" s="191"/>
    </row>
    <row r="133897" spans="26:27">
      <c r="Z133897" s="191"/>
      <c r="AA133897" s="191"/>
    </row>
    <row r="133898" spans="26:27">
      <c r="Z133898" s="191"/>
      <c r="AA133898" s="191"/>
    </row>
    <row r="133899" spans="26:27">
      <c r="Z133899" s="191"/>
      <c r="AA133899" s="191"/>
    </row>
    <row r="133900" spans="26:27">
      <c r="Z133900" s="191"/>
      <c r="AA133900" s="191"/>
    </row>
    <row r="133901" spans="26:27">
      <c r="Z133901" s="191"/>
      <c r="AA133901" s="191"/>
    </row>
    <row r="133902" spans="26:27">
      <c r="Z133902" s="191"/>
      <c r="AA133902" s="191"/>
    </row>
    <row r="133903" spans="26:27">
      <c r="Z133903" s="191"/>
      <c r="AA133903" s="191"/>
    </row>
    <row r="133904" spans="26:27">
      <c r="Z133904" s="191"/>
      <c r="AA133904" s="191"/>
    </row>
    <row r="133905" spans="26:27">
      <c r="Z133905" s="191"/>
      <c r="AA133905" s="191"/>
    </row>
    <row r="133906" spans="26:27">
      <c r="Z133906" s="191"/>
      <c r="AA133906" s="191"/>
    </row>
    <row r="133907" spans="26:27">
      <c r="Z133907" s="191"/>
      <c r="AA133907" s="191"/>
    </row>
    <row r="133908" spans="26:27">
      <c r="Z133908" s="191"/>
      <c r="AA133908" s="191"/>
    </row>
    <row r="133909" spans="26:27">
      <c r="Z133909" s="191"/>
      <c r="AA133909" s="191"/>
    </row>
    <row r="133910" spans="26:27">
      <c r="Z133910" s="191"/>
      <c r="AA133910" s="191"/>
    </row>
    <row r="133911" spans="26:27">
      <c r="Z133911" s="191"/>
      <c r="AA133911" s="191"/>
    </row>
    <row r="133912" spans="26:27">
      <c r="Z133912" s="191"/>
      <c r="AA133912" s="191"/>
    </row>
    <row r="133913" spans="26:27">
      <c r="Z133913" s="191"/>
      <c r="AA133913" s="191"/>
    </row>
    <row r="133914" spans="26:27">
      <c r="Z133914" s="191"/>
      <c r="AA133914" s="191"/>
    </row>
    <row r="133915" spans="26:27">
      <c r="Z133915" s="191"/>
      <c r="AA133915" s="191"/>
    </row>
    <row r="133916" spans="26:27">
      <c r="Z133916" s="191"/>
      <c r="AA133916" s="191"/>
    </row>
    <row r="133917" spans="26:27">
      <c r="Z133917" s="191"/>
      <c r="AA133917" s="191"/>
    </row>
    <row r="133918" spans="26:27">
      <c r="Z133918" s="191"/>
      <c r="AA133918" s="191"/>
    </row>
    <row r="133919" spans="26:27">
      <c r="Z133919" s="191"/>
      <c r="AA133919" s="191"/>
    </row>
    <row r="133920" spans="26:27">
      <c r="Z133920" s="191"/>
      <c r="AA133920" s="191"/>
    </row>
    <row r="133921" spans="26:27">
      <c r="Z133921" s="191"/>
      <c r="AA133921" s="191"/>
    </row>
    <row r="133922" spans="26:27">
      <c r="Z133922" s="191"/>
      <c r="AA133922" s="191"/>
    </row>
    <row r="133923" spans="26:27">
      <c r="Z133923" s="191"/>
      <c r="AA133923" s="191"/>
    </row>
    <row r="133924" spans="26:27">
      <c r="Z133924" s="191"/>
      <c r="AA133924" s="191"/>
    </row>
    <row r="133925" spans="26:27">
      <c r="Z133925" s="191"/>
      <c r="AA133925" s="191"/>
    </row>
    <row r="133926" spans="26:27">
      <c r="Z133926" s="191"/>
      <c r="AA133926" s="191"/>
    </row>
    <row r="133927" spans="26:27">
      <c r="Z133927" s="191"/>
      <c r="AA133927" s="191"/>
    </row>
    <row r="133928" spans="26:27">
      <c r="Z133928" s="191"/>
      <c r="AA133928" s="191"/>
    </row>
    <row r="133929" spans="26:27">
      <c r="Z133929" s="191"/>
      <c r="AA133929" s="191"/>
    </row>
    <row r="133930" spans="26:27">
      <c r="Z133930" s="191"/>
      <c r="AA133930" s="191"/>
    </row>
    <row r="133931" spans="26:27">
      <c r="Z133931" s="191"/>
      <c r="AA133931" s="191"/>
    </row>
    <row r="133932" spans="26:27">
      <c r="Z133932" s="191"/>
      <c r="AA133932" s="191"/>
    </row>
    <row r="133933" spans="26:27">
      <c r="Z133933" s="191"/>
      <c r="AA133933" s="191"/>
    </row>
    <row r="133934" spans="26:27">
      <c r="Z133934" s="191"/>
      <c r="AA133934" s="191"/>
    </row>
    <row r="133935" spans="26:27">
      <c r="Z133935" s="191"/>
      <c r="AA133935" s="191"/>
    </row>
    <row r="133936" spans="26:27">
      <c r="Z133936" s="191"/>
      <c r="AA133936" s="191"/>
    </row>
    <row r="133937" spans="26:27">
      <c r="Z133937" s="191"/>
      <c r="AA133937" s="191"/>
    </row>
    <row r="133938" spans="26:27">
      <c r="Z133938" s="191"/>
      <c r="AA133938" s="191"/>
    </row>
    <row r="133939" spans="26:27">
      <c r="Z133939" s="191"/>
      <c r="AA133939" s="191"/>
    </row>
    <row r="133940" spans="26:27">
      <c r="Z133940" s="191"/>
      <c r="AA133940" s="191"/>
    </row>
    <row r="133941" spans="26:27">
      <c r="Z133941" s="191"/>
      <c r="AA133941" s="191"/>
    </row>
    <row r="133942" spans="26:27">
      <c r="Z133942" s="191"/>
      <c r="AA133942" s="191"/>
    </row>
    <row r="133943" spans="26:27">
      <c r="Z133943" s="191"/>
      <c r="AA133943" s="191"/>
    </row>
    <row r="133944" spans="26:27">
      <c r="Z133944" s="191"/>
      <c r="AA133944" s="191"/>
    </row>
    <row r="133945" spans="26:27">
      <c r="Z133945" s="191"/>
      <c r="AA133945" s="191"/>
    </row>
    <row r="133946" spans="26:27">
      <c r="Z133946" s="191"/>
      <c r="AA133946" s="191"/>
    </row>
    <row r="133947" spans="26:27">
      <c r="Z133947" s="191"/>
      <c r="AA133947" s="191"/>
    </row>
    <row r="133948" spans="26:27">
      <c r="Z133948" s="191"/>
      <c r="AA133948" s="191"/>
    </row>
    <row r="133949" spans="26:27">
      <c r="Z133949" s="191"/>
      <c r="AA133949" s="191"/>
    </row>
    <row r="133950" spans="26:27">
      <c r="Z133950" s="191"/>
      <c r="AA133950" s="191"/>
    </row>
    <row r="133951" spans="26:27">
      <c r="Z133951" s="191"/>
      <c r="AA133951" s="191"/>
    </row>
    <row r="133952" spans="26:27">
      <c r="Z133952" s="191"/>
      <c r="AA133952" s="191"/>
    </row>
    <row r="133953" spans="26:27">
      <c r="Z133953" s="191"/>
      <c r="AA133953" s="191"/>
    </row>
    <row r="133954" spans="26:27">
      <c r="Z133954" s="191"/>
      <c r="AA133954" s="191"/>
    </row>
    <row r="133955" spans="26:27">
      <c r="Z133955" s="191"/>
      <c r="AA133955" s="191"/>
    </row>
    <row r="133956" spans="26:27">
      <c r="Z133956" s="191"/>
      <c r="AA133956" s="191"/>
    </row>
    <row r="133957" spans="26:27">
      <c r="Z133957" s="191"/>
      <c r="AA133957" s="191"/>
    </row>
    <row r="133958" spans="26:27">
      <c r="Z133958" s="191"/>
      <c r="AA133958" s="191"/>
    </row>
    <row r="133959" spans="26:27">
      <c r="Z133959" s="191"/>
      <c r="AA133959" s="191"/>
    </row>
    <row r="133960" spans="26:27">
      <c r="Z133960" s="191"/>
      <c r="AA133960" s="191"/>
    </row>
    <row r="133961" spans="26:27">
      <c r="Z133961" s="191"/>
      <c r="AA133961" s="191"/>
    </row>
    <row r="133962" spans="26:27">
      <c r="Z133962" s="191"/>
      <c r="AA133962" s="191"/>
    </row>
    <row r="133963" spans="26:27">
      <c r="Z133963" s="191"/>
      <c r="AA133963" s="191"/>
    </row>
    <row r="133964" spans="26:27">
      <c r="Z133964" s="191"/>
      <c r="AA133964" s="191"/>
    </row>
    <row r="133965" spans="26:27">
      <c r="Z133965" s="191"/>
      <c r="AA133965" s="191"/>
    </row>
    <row r="133966" spans="26:27">
      <c r="Z133966" s="191"/>
      <c r="AA133966" s="191"/>
    </row>
    <row r="133967" spans="26:27">
      <c r="Z133967" s="191"/>
      <c r="AA133967" s="191"/>
    </row>
    <row r="133968" spans="26:27">
      <c r="Z133968" s="191"/>
      <c r="AA133968" s="191"/>
    </row>
    <row r="133969" spans="26:27">
      <c r="Z133969" s="191"/>
      <c r="AA133969" s="191"/>
    </row>
    <row r="133970" spans="26:27">
      <c r="Z133970" s="191"/>
      <c r="AA133970" s="191"/>
    </row>
    <row r="133971" spans="26:27">
      <c r="Z133971" s="191"/>
      <c r="AA133971" s="191"/>
    </row>
    <row r="133972" spans="26:27">
      <c r="Z133972" s="191"/>
      <c r="AA133972" s="191"/>
    </row>
    <row r="133973" spans="26:27">
      <c r="Z133973" s="191"/>
      <c r="AA133973" s="191"/>
    </row>
    <row r="133974" spans="26:27">
      <c r="Z133974" s="191"/>
      <c r="AA133974" s="191"/>
    </row>
    <row r="133975" spans="26:27">
      <c r="Z133975" s="191"/>
      <c r="AA133975" s="191"/>
    </row>
    <row r="133976" spans="26:27">
      <c r="Z133976" s="191"/>
      <c r="AA133976" s="191"/>
    </row>
    <row r="133977" spans="26:27">
      <c r="Z133977" s="191"/>
      <c r="AA133977" s="191"/>
    </row>
    <row r="133978" spans="26:27">
      <c r="Z133978" s="191"/>
      <c r="AA133978" s="191"/>
    </row>
    <row r="133979" spans="26:27">
      <c r="Z133979" s="191"/>
      <c r="AA133979" s="191"/>
    </row>
    <row r="133980" spans="26:27">
      <c r="Z133980" s="191"/>
      <c r="AA133980" s="191"/>
    </row>
    <row r="133981" spans="26:27">
      <c r="Z133981" s="191"/>
      <c r="AA133981" s="191"/>
    </row>
    <row r="133982" spans="26:27">
      <c r="Z133982" s="191"/>
      <c r="AA133982" s="191"/>
    </row>
    <row r="133983" spans="26:27">
      <c r="Z133983" s="191"/>
      <c r="AA133983" s="191"/>
    </row>
    <row r="133984" spans="26:27">
      <c r="Z133984" s="191"/>
      <c r="AA133984" s="191"/>
    </row>
    <row r="133985" spans="26:27">
      <c r="Z133985" s="191"/>
      <c r="AA133985" s="191"/>
    </row>
    <row r="133986" spans="26:27">
      <c r="Z133986" s="191"/>
      <c r="AA133986" s="191"/>
    </row>
    <row r="133987" spans="26:27">
      <c r="Z133987" s="191"/>
      <c r="AA133987" s="191"/>
    </row>
    <row r="133988" spans="26:27">
      <c r="Z133988" s="191"/>
      <c r="AA133988" s="191"/>
    </row>
    <row r="133989" spans="26:27">
      <c r="Z133989" s="191"/>
      <c r="AA133989" s="191"/>
    </row>
    <row r="133990" spans="26:27">
      <c r="Z133990" s="191"/>
      <c r="AA133990" s="191"/>
    </row>
    <row r="133991" spans="26:27">
      <c r="Z133991" s="191"/>
      <c r="AA133991" s="191"/>
    </row>
    <row r="133992" spans="26:27">
      <c r="Z133992" s="191"/>
      <c r="AA133992" s="191"/>
    </row>
    <row r="133993" spans="26:27">
      <c r="Z133993" s="191"/>
      <c r="AA133993" s="191"/>
    </row>
    <row r="133994" spans="26:27">
      <c r="Z133994" s="191"/>
      <c r="AA133994" s="191"/>
    </row>
    <row r="133995" spans="26:27">
      <c r="Z133995" s="191"/>
      <c r="AA133995" s="191"/>
    </row>
    <row r="133996" spans="26:27">
      <c r="Z133996" s="191"/>
      <c r="AA133996" s="191"/>
    </row>
    <row r="133997" spans="26:27">
      <c r="Z133997" s="191"/>
      <c r="AA133997" s="191"/>
    </row>
    <row r="133998" spans="26:27">
      <c r="Z133998" s="191"/>
      <c r="AA133998" s="191"/>
    </row>
    <row r="133999" spans="26:27">
      <c r="Z133999" s="191"/>
      <c r="AA133999" s="191"/>
    </row>
    <row r="134000" spans="26:27">
      <c r="Z134000" s="191"/>
      <c r="AA134000" s="191"/>
    </row>
    <row r="134001" spans="26:27">
      <c r="Z134001" s="191"/>
      <c r="AA134001" s="191"/>
    </row>
    <row r="134002" spans="26:27">
      <c r="Z134002" s="191"/>
      <c r="AA134002" s="191"/>
    </row>
    <row r="134003" spans="26:27">
      <c r="Z134003" s="191"/>
      <c r="AA134003" s="191"/>
    </row>
    <row r="134004" spans="26:27">
      <c r="Z134004" s="191"/>
      <c r="AA134004" s="191"/>
    </row>
    <row r="134005" spans="26:27">
      <c r="Z134005" s="191"/>
      <c r="AA134005" s="191"/>
    </row>
    <row r="134006" spans="26:27">
      <c r="Z134006" s="191"/>
      <c r="AA134006" s="191"/>
    </row>
    <row r="134007" spans="26:27">
      <c r="Z134007" s="191"/>
      <c r="AA134007" s="191"/>
    </row>
    <row r="134008" spans="26:27">
      <c r="Z134008" s="191"/>
      <c r="AA134008" s="191"/>
    </row>
    <row r="134009" spans="26:27">
      <c r="Z134009" s="191"/>
      <c r="AA134009" s="191"/>
    </row>
    <row r="134010" spans="26:27">
      <c r="Z134010" s="191"/>
      <c r="AA134010" s="191"/>
    </row>
    <row r="134011" spans="26:27">
      <c r="Z134011" s="191"/>
      <c r="AA134011" s="191"/>
    </row>
    <row r="134012" spans="26:27">
      <c r="Z134012" s="191"/>
      <c r="AA134012" s="191"/>
    </row>
    <row r="134013" spans="26:27">
      <c r="Z134013" s="191"/>
      <c r="AA134013" s="191"/>
    </row>
    <row r="134014" spans="26:27">
      <c r="Z134014" s="191"/>
      <c r="AA134014" s="191"/>
    </row>
    <row r="134015" spans="26:27">
      <c r="Z134015" s="191"/>
      <c r="AA134015" s="191"/>
    </row>
    <row r="134016" spans="26:27">
      <c r="Z134016" s="191"/>
      <c r="AA134016" s="191"/>
    </row>
    <row r="134017" spans="26:27">
      <c r="Z134017" s="191"/>
      <c r="AA134017" s="191"/>
    </row>
    <row r="134018" spans="26:27">
      <c r="Z134018" s="191"/>
      <c r="AA134018" s="191"/>
    </row>
    <row r="134019" spans="26:27">
      <c r="Z134019" s="191"/>
      <c r="AA134019" s="191"/>
    </row>
    <row r="134020" spans="26:27">
      <c r="Z134020" s="191"/>
      <c r="AA134020" s="191"/>
    </row>
    <row r="134021" spans="26:27">
      <c r="Z134021" s="191"/>
      <c r="AA134021" s="191"/>
    </row>
    <row r="134022" spans="26:27">
      <c r="Z134022" s="191"/>
      <c r="AA134022" s="191"/>
    </row>
    <row r="134023" spans="26:27">
      <c r="Z134023" s="191"/>
      <c r="AA134023" s="191"/>
    </row>
    <row r="134024" spans="26:27">
      <c r="Z134024" s="191"/>
      <c r="AA134024" s="191"/>
    </row>
    <row r="134025" spans="26:27">
      <c r="Z134025" s="191"/>
      <c r="AA134025" s="191"/>
    </row>
    <row r="134026" spans="26:27">
      <c r="Z134026" s="191"/>
      <c r="AA134026" s="191"/>
    </row>
    <row r="134027" spans="26:27">
      <c r="Z134027" s="191"/>
      <c r="AA134027" s="191"/>
    </row>
    <row r="134028" spans="26:27">
      <c r="Z134028" s="191"/>
      <c r="AA134028" s="191"/>
    </row>
    <row r="134029" spans="26:27">
      <c r="Z134029" s="191"/>
      <c r="AA134029" s="191"/>
    </row>
    <row r="134030" spans="26:27">
      <c r="Z134030" s="191"/>
      <c r="AA134030" s="191"/>
    </row>
    <row r="134031" spans="26:27">
      <c r="Z134031" s="191"/>
      <c r="AA134031" s="191"/>
    </row>
    <row r="134032" spans="26:27">
      <c r="Z134032" s="191"/>
      <c r="AA134032" s="191"/>
    </row>
    <row r="134033" spans="26:27">
      <c r="Z134033" s="191"/>
      <c r="AA134033" s="191"/>
    </row>
    <row r="134034" spans="26:27">
      <c r="Z134034" s="191"/>
      <c r="AA134034" s="191"/>
    </row>
    <row r="134035" spans="26:27">
      <c r="Z134035" s="191"/>
      <c r="AA134035" s="191"/>
    </row>
    <row r="134036" spans="26:27">
      <c r="Z134036" s="191"/>
      <c r="AA134036" s="191"/>
    </row>
    <row r="134037" spans="26:27">
      <c r="Z134037" s="191"/>
      <c r="AA134037" s="191"/>
    </row>
    <row r="134038" spans="26:27">
      <c r="Z134038" s="191"/>
      <c r="AA134038" s="191"/>
    </row>
    <row r="134039" spans="26:27">
      <c r="Z134039" s="191"/>
      <c r="AA134039" s="191"/>
    </row>
    <row r="134040" spans="26:27">
      <c r="Z134040" s="191"/>
      <c r="AA134040" s="191"/>
    </row>
    <row r="134041" spans="26:27">
      <c r="Z134041" s="191"/>
      <c r="AA134041" s="191"/>
    </row>
    <row r="134042" spans="26:27">
      <c r="Z134042" s="191"/>
      <c r="AA134042" s="191"/>
    </row>
    <row r="134043" spans="26:27">
      <c r="Z134043" s="191"/>
      <c r="AA134043" s="191"/>
    </row>
    <row r="134044" spans="26:27">
      <c r="Z134044" s="191"/>
      <c r="AA134044" s="191"/>
    </row>
    <row r="134045" spans="26:27">
      <c r="Z134045" s="191"/>
      <c r="AA134045" s="191"/>
    </row>
    <row r="134046" spans="26:27">
      <c r="Z134046" s="191"/>
      <c r="AA134046" s="191"/>
    </row>
    <row r="134047" spans="26:27">
      <c r="Z134047" s="191"/>
      <c r="AA134047" s="191"/>
    </row>
    <row r="134048" spans="26:27">
      <c r="Z134048" s="191"/>
      <c r="AA134048" s="191"/>
    </row>
    <row r="134049" spans="26:27">
      <c r="Z134049" s="191"/>
      <c r="AA134049" s="191"/>
    </row>
    <row r="134050" spans="26:27">
      <c r="Z134050" s="191"/>
      <c r="AA134050" s="191"/>
    </row>
    <row r="134051" spans="26:27">
      <c r="Z134051" s="191"/>
      <c r="AA134051" s="191"/>
    </row>
    <row r="134052" spans="26:27">
      <c r="Z134052" s="191"/>
      <c r="AA134052" s="191"/>
    </row>
    <row r="134053" spans="26:27">
      <c r="Z134053" s="191"/>
      <c r="AA134053" s="191"/>
    </row>
    <row r="134054" spans="26:27">
      <c r="Z134054" s="191"/>
      <c r="AA134054" s="191"/>
    </row>
    <row r="134055" spans="26:27">
      <c r="Z134055" s="191"/>
      <c r="AA134055" s="191"/>
    </row>
    <row r="134056" spans="26:27">
      <c r="Z134056" s="191"/>
      <c r="AA134056" s="191"/>
    </row>
    <row r="134057" spans="26:27">
      <c r="Z134057" s="191"/>
      <c r="AA134057" s="191"/>
    </row>
    <row r="134058" spans="26:27">
      <c r="Z134058" s="191"/>
      <c r="AA134058" s="191"/>
    </row>
    <row r="134059" spans="26:27">
      <c r="Z134059" s="191"/>
      <c r="AA134059" s="191"/>
    </row>
    <row r="134060" spans="26:27">
      <c r="Z134060" s="191"/>
      <c r="AA134060" s="191"/>
    </row>
    <row r="134061" spans="26:27">
      <c r="Z134061" s="191"/>
      <c r="AA134061" s="191"/>
    </row>
    <row r="134062" spans="26:27">
      <c r="Z134062" s="191"/>
      <c r="AA134062" s="191"/>
    </row>
    <row r="134063" spans="26:27">
      <c r="Z134063" s="191"/>
      <c r="AA134063" s="191"/>
    </row>
    <row r="134064" spans="26:27">
      <c r="Z134064" s="191"/>
      <c r="AA134064" s="191"/>
    </row>
    <row r="134065" spans="26:27">
      <c r="Z134065" s="191"/>
      <c r="AA134065" s="191"/>
    </row>
    <row r="134066" spans="26:27">
      <c r="Z134066" s="191"/>
      <c r="AA134066" s="191"/>
    </row>
    <row r="134067" spans="26:27">
      <c r="Z134067" s="191"/>
      <c r="AA134067" s="191"/>
    </row>
    <row r="134068" spans="26:27">
      <c r="Z134068" s="191"/>
      <c r="AA134068" s="191"/>
    </row>
    <row r="134069" spans="26:27">
      <c r="Z134069" s="191"/>
      <c r="AA134069" s="191"/>
    </row>
    <row r="134070" spans="26:27">
      <c r="Z134070" s="191"/>
      <c r="AA134070" s="191"/>
    </row>
    <row r="134071" spans="26:27">
      <c r="Z134071" s="191"/>
      <c r="AA134071" s="191"/>
    </row>
    <row r="134072" spans="26:27">
      <c r="Z134072" s="191"/>
      <c r="AA134072" s="191"/>
    </row>
    <row r="134073" spans="26:27">
      <c r="Z134073" s="191"/>
      <c r="AA134073" s="191"/>
    </row>
    <row r="134074" spans="26:27">
      <c r="Z134074" s="191"/>
      <c r="AA134074" s="191"/>
    </row>
    <row r="134075" spans="26:27">
      <c r="Z134075" s="191"/>
      <c r="AA134075" s="191"/>
    </row>
    <row r="134076" spans="26:27">
      <c r="Z134076" s="191"/>
      <c r="AA134076" s="191"/>
    </row>
    <row r="134077" spans="26:27">
      <c r="Z134077" s="191"/>
      <c r="AA134077" s="191"/>
    </row>
    <row r="134078" spans="26:27">
      <c r="Z134078" s="191"/>
      <c r="AA134078" s="191"/>
    </row>
    <row r="134079" spans="26:27">
      <c r="Z134079" s="191"/>
      <c r="AA134079" s="191"/>
    </row>
    <row r="134080" spans="26:27">
      <c r="Z134080" s="191"/>
      <c r="AA134080" s="191"/>
    </row>
    <row r="134081" spans="26:27">
      <c r="Z134081" s="191"/>
      <c r="AA134081" s="191"/>
    </row>
    <row r="134082" spans="26:27">
      <c r="Z134082" s="191"/>
      <c r="AA134082" s="191"/>
    </row>
    <row r="134083" spans="26:27">
      <c r="Z134083" s="191"/>
      <c r="AA134083" s="191"/>
    </row>
    <row r="134084" spans="26:27">
      <c r="Z134084" s="191"/>
      <c r="AA134084" s="191"/>
    </row>
    <row r="134085" spans="26:27">
      <c r="Z134085" s="191"/>
      <c r="AA134085" s="191"/>
    </row>
    <row r="134086" spans="26:27">
      <c r="Z134086" s="191"/>
      <c r="AA134086" s="191"/>
    </row>
    <row r="134087" spans="26:27">
      <c r="Z134087" s="191"/>
      <c r="AA134087" s="191"/>
    </row>
    <row r="134088" spans="26:27">
      <c r="Z134088" s="191"/>
      <c r="AA134088" s="191"/>
    </row>
    <row r="134089" spans="26:27">
      <c r="Z134089" s="191"/>
      <c r="AA134089" s="191"/>
    </row>
    <row r="134090" spans="26:27">
      <c r="Z134090" s="191"/>
      <c r="AA134090" s="191"/>
    </row>
    <row r="134091" spans="26:27">
      <c r="Z134091" s="191"/>
      <c r="AA134091" s="191"/>
    </row>
    <row r="134092" spans="26:27">
      <c r="Z134092" s="191"/>
      <c r="AA134092" s="191"/>
    </row>
    <row r="134093" spans="26:27">
      <c r="Z134093" s="191"/>
      <c r="AA134093" s="191"/>
    </row>
    <row r="134094" spans="26:27">
      <c r="Z134094" s="191"/>
      <c r="AA134094" s="191"/>
    </row>
    <row r="134095" spans="26:27">
      <c r="Z134095" s="191"/>
      <c r="AA134095" s="191"/>
    </row>
    <row r="134096" spans="26:27">
      <c r="Z134096" s="191"/>
      <c r="AA134096" s="191"/>
    </row>
    <row r="134097" spans="26:27">
      <c r="Z134097" s="191"/>
      <c r="AA134097" s="191"/>
    </row>
    <row r="134098" spans="26:27">
      <c r="Z134098" s="191"/>
      <c r="AA134098" s="191"/>
    </row>
    <row r="134099" spans="26:27">
      <c r="Z134099" s="191"/>
      <c r="AA134099" s="191"/>
    </row>
    <row r="134100" spans="26:27">
      <c r="Z134100" s="191"/>
      <c r="AA134100" s="191"/>
    </row>
    <row r="134101" spans="26:27">
      <c r="Z134101" s="191"/>
      <c r="AA134101" s="191"/>
    </row>
    <row r="134102" spans="26:27">
      <c r="Z134102" s="191"/>
      <c r="AA134102" s="191"/>
    </row>
    <row r="134103" spans="26:27">
      <c r="Z134103" s="191"/>
      <c r="AA134103" s="191"/>
    </row>
    <row r="134104" spans="26:27">
      <c r="Z134104" s="191"/>
      <c r="AA134104" s="191"/>
    </row>
    <row r="134105" spans="26:27">
      <c r="Z134105" s="191"/>
      <c r="AA134105" s="191"/>
    </row>
    <row r="134106" spans="26:27">
      <c r="Z134106" s="191"/>
      <c r="AA134106" s="191"/>
    </row>
    <row r="134107" spans="26:27">
      <c r="Z134107" s="191"/>
      <c r="AA134107" s="191"/>
    </row>
    <row r="134108" spans="26:27">
      <c r="Z134108" s="191"/>
      <c r="AA134108" s="191"/>
    </row>
    <row r="134109" spans="26:27">
      <c r="Z134109" s="191"/>
      <c r="AA134109" s="191"/>
    </row>
    <row r="134110" spans="26:27">
      <c r="Z134110" s="191"/>
      <c r="AA134110" s="191"/>
    </row>
    <row r="134111" spans="26:27">
      <c r="Z134111" s="191"/>
      <c r="AA134111" s="191"/>
    </row>
    <row r="134112" spans="26:27">
      <c r="Z134112" s="191"/>
      <c r="AA134112" s="191"/>
    </row>
    <row r="134113" spans="26:27">
      <c r="Z134113" s="191"/>
      <c r="AA134113" s="191"/>
    </row>
    <row r="134114" spans="26:27">
      <c r="Z134114" s="191"/>
      <c r="AA134114" s="191"/>
    </row>
    <row r="134115" spans="26:27">
      <c r="Z134115" s="191"/>
      <c r="AA134115" s="191"/>
    </row>
    <row r="134116" spans="26:27">
      <c r="Z134116" s="191"/>
      <c r="AA134116" s="191"/>
    </row>
    <row r="134117" spans="26:27">
      <c r="Z134117" s="191"/>
      <c r="AA134117" s="191"/>
    </row>
    <row r="134118" spans="26:27">
      <c r="Z134118" s="191"/>
      <c r="AA134118" s="191"/>
    </row>
    <row r="134119" spans="26:27">
      <c r="Z134119" s="191"/>
      <c r="AA134119" s="191"/>
    </row>
    <row r="134120" spans="26:27">
      <c r="Z134120" s="191"/>
      <c r="AA134120" s="191"/>
    </row>
    <row r="134121" spans="26:27">
      <c r="Z134121" s="191"/>
      <c r="AA134121" s="191"/>
    </row>
    <row r="134122" spans="26:27">
      <c r="Z134122" s="191"/>
      <c r="AA134122" s="191"/>
    </row>
    <row r="134123" spans="26:27">
      <c r="Z134123" s="191"/>
      <c r="AA134123" s="191"/>
    </row>
    <row r="134124" spans="26:27">
      <c r="Z134124" s="191"/>
      <c r="AA134124" s="191"/>
    </row>
    <row r="134125" spans="26:27">
      <c r="Z134125" s="191"/>
      <c r="AA134125" s="191"/>
    </row>
    <row r="134126" spans="26:27">
      <c r="Z134126" s="191"/>
      <c r="AA134126" s="191"/>
    </row>
    <row r="134127" spans="26:27">
      <c r="Z134127" s="191"/>
      <c r="AA134127" s="191"/>
    </row>
    <row r="134128" spans="26:27">
      <c r="Z134128" s="191"/>
      <c r="AA134128" s="191"/>
    </row>
    <row r="134129" spans="26:27">
      <c r="Z134129" s="191"/>
      <c r="AA134129" s="191"/>
    </row>
    <row r="134130" spans="26:27">
      <c r="Z134130" s="191"/>
      <c r="AA134130" s="191"/>
    </row>
    <row r="134131" spans="26:27">
      <c r="Z134131" s="191"/>
      <c r="AA134131" s="191"/>
    </row>
    <row r="134132" spans="26:27">
      <c r="Z134132" s="191"/>
      <c r="AA134132" s="191"/>
    </row>
    <row r="134133" spans="26:27">
      <c r="Z134133" s="191"/>
      <c r="AA134133" s="191"/>
    </row>
    <row r="134134" spans="26:27">
      <c r="Z134134" s="191"/>
      <c r="AA134134" s="191"/>
    </row>
    <row r="134135" spans="26:27">
      <c r="Z134135" s="191"/>
      <c r="AA134135" s="191"/>
    </row>
    <row r="134136" spans="26:27">
      <c r="Z134136" s="191"/>
      <c r="AA134136" s="191"/>
    </row>
    <row r="134137" spans="26:27">
      <c r="Z134137" s="191"/>
      <c r="AA134137" s="191"/>
    </row>
    <row r="134138" spans="26:27">
      <c r="Z134138" s="191"/>
      <c r="AA134138" s="191"/>
    </row>
    <row r="134139" spans="26:27">
      <c r="Z134139" s="191"/>
      <c r="AA134139" s="191"/>
    </row>
    <row r="134140" spans="26:27">
      <c r="Z134140" s="191"/>
      <c r="AA134140" s="191"/>
    </row>
    <row r="134141" spans="26:27">
      <c r="Z134141" s="191"/>
      <c r="AA134141" s="191"/>
    </row>
    <row r="134142" spans="26:27">
      <c r="Z134142" s="191"/>
      <c r="AA134142" s="191"/>
    </row>
    <row r="134143" spans="26:27">
      <c r="Z134143" s="191"/>
      <c r="AA134143" s="191"/>
    </row>
    <row r="134144" spans="26:27">
      <c r="Z134144" s="191"/>
      <c r="AA134144" s="191"/>
    </row>
    <row r="134145" spans="26:27">
      <c r="Z134145" s="191"/>
      <c r="AA134145" s="191"/>
    </row>
    <row r="134146" spans="26:27">
      <c r="Z134146" s="191"/>
      <c r="AA134146" s="191"/>
    </row>
    <row r="134147" spans="26:27">
      <c r="Z134147" s="191"/>
      <c r="AA134147" s="191"/>
    </row>
    <row r="134148" spans="26:27">
      <c r="Z134148" s="191"/>
      <c r="AA134148" s="191"/>
    </row>
    <row r="134149" spans="26:27">
      <c r="Z134149" s="191"/>
      <c r="AA134149" s="191"/>
    </row>
    <row r="134150" spans="26:27">
      <c r="Z134150" s="191"/>
      <c r="AA134150" s="191"/>
    </row>
    <row r="134151" spans="26:27">
      <c r="Z134151" s="191"/>
      <c r="AA134151" s="191"/>
    </row>
    <row r="134152" spans="26:27">
      <c r="Z134152" s="191"/>
      <c r="AA134152" s="191"/>
    </row>
    <row r="134153" spans="26:27">
      <c r="Z134153" s="191"/>
      <c r="AA134153" s="191"/>
    </row>
    <row r="134154" spans="26:27">
      <c r="Z134154" s="191"/>
      <c r="AA134154" s="191"/>
    </row>
    <row r="134155" spans="26:27">
      <c r="Z134155" s="191"/>
      <c r="AA134155" s="191"/>
    </row>
    <row r="134156" spans="26:27">
      <c r="Z134156" s="191"/>
      <c r="AA134156" s="191"/>
    </row>
    <row r="134157" spans="26:27">
      <c r="Z134157" s="191"/>
      <c r="AA134157" s="191"/>
    </row>
    <row r="134158" spans="26:27">
      <c r="Z134158" s="191"/>
      <c r="AA134158" s="191"/>
    </row>
    <row r="134159" spans="26:27">
      <c r="Z134159" s="191"/>
      <c r="AA134159" s="191"/>
    </row>
    <row r="134160" spans="26:27">
      <c r="Z134160" s="191"/>
      <c r="AA134160" s="191"/>
    </row>
    <row r="134161" spans="26:27">
      <c r="Z134161" s="191"/>
      <c r="AA134161" s="191"/>
    </row>
    <row r="134162" spans="26:27">
      <c r="Z134162" s="191"/>
      <c r="AA134162" s="191"/>
    </row>
    <row r="134163" spans="26:27">
      <c r="Z134163" s="191"/>
      <c r="AA134163" s="191"/>
    </row>
    <row r="134164" spans="26:27">
      <c r="Z134164" s="191"/>
      <c r="AA134164" s="191"/>
    </row>
    <row r="134165" spans="26:27">
      <c r="Z134165" s="191"/>
      <c r="AA134165" s="191"/>
    </row>
    <row r="134166" spans="26:27">
      <c r="Z134166" s="191"/>
      <c r="AA134166" s="191"/>
    </row>
    <row r="134167" spans="26:27">
      <c r="Z134167" s="191"/>
      <c r="AA134167" s="191"/>
    </row>
    <row r="134168" spans="26:27">
      <c r="Z134168" s="191"/>
      <c r="AA134168" s="191"/>
    </row>
    <row r="134169" spans="26:27">
      <c r="Z134169" s="191"/>
      <c r="AA134169" s="191"/>
    </row>
    <row r="134170" spans="26:27">
      <c r="Z134170" s="191"/>
      <c r="AA134170" s="191"/>
    </row>
    <row r="134171" spans="26:27">
      <c r="Z134171" s="191"/>
      <c r="AA134171" s="191"/>
    </row>
    <row r="134172" spans="26:27">
      <c r="Z134172" s="191"/>
      <c r="AA134172" s="191"/>
    </row>
    <row r="134173" spans="26:27">
      <c r="Z134173" s="191"/>
      <c r="AA134173" s="191"/>
    </row>
    <row r="134174" spans="26:27">
      <c r="Z134174" s="191"/>
      <c r="AA134174" s="191"/>
    </row>
    <row r="134175" spans="26:27">
      <c r="Z134175" s="191"/>
      <c r="AA134175" s="191"/>
    </row>
    <row r="134176" spans="26:27">
      <c r="Z134176" s="191"/>
      <c r="AA134176" s="191"/>
    </row>
    <row r="134177" spans="26:27">
      <c r="Z134177" s="191"/>
      <c r="AA134177" s="191"/>
    </row>
    <row r="134178" spans="26:27">
      <c r="Z134178" s="191"/>
      <c r="AA134178" s="191"/>
    </row>
    <row r="134179" spans="26:27">
      <c r="Z134179" s="191"/>
      <c r="AA134179" s="191"/>
    </row>
    <row r="134180" spans="26:27">
      <c r="Z134180" s="191"/>
      <c r="AA134180" s="191"/>
    </row>
    <row r="134181" spans="26:27">
      <c r="Z134181" s="191"/>
      <c r="AA134181" s="191"/>
    </row>
    <row r="134182" spans="26:27">
      <c r="Z134182" s="191"/>
      <c r="AA134182" s="191"/>
    </row>
    <row r="134183" spans="26:27">
      <c r="Z134183" s="191"/>
      <c r="AA134183" s="191"/>
    </row>
    <row r="134184" spans="26:27">
      <c r="Z134184" s="191"/>
      <c r="AA134184" s="191"/>
    </row>
    <row r="134185" spans="26:27">
      <c r="Z134185" s="191"/>
      <c r="AA134185" s="191"/>
    </row>
    <row r="134186" spans="26:27">
      <c r="Z134186" s="191"/>
      <c r="AA134186" s="191"/>
    </row>
    <row r="134187" spans="26:27">
      <c r="Z134187" s="191"/>
      <c r="AA134187" s="191"/>
    </row>
    <row r="134188" spans="26:27">
      <c r="Z134188" s="191"/>
      <c r="AA134188" s="191"/>
    </row>
    <row r="134189" spans="26:27">
      <c r="Z134189" s="191"/>
      <c r="AA134189" s="191"/>
    </row>
    <row r="134190" spans="26:27">
      <c r="Z134190" s="191"/>
      <c r="AA134190" s="191"/>
    </row>
    <row r="134191" spans="26:27">
      <c r="Z134191" s="191"/>
      <c r="AA134191" s="191"/>
    </row>
    <row r="134192" spans="26:27">
      <c r="Z134192" s="191"/>
      <c r="AA134192" s="191"/>
    </row>
    <row r="134193" spans="26:27">
      <c r="Z134193" s="191"/>
      <c r="AA134193" s="191"/>
    </row>
    <row r="134194" spans="26:27">
      <c r="Z134194" s="191"/>
      <c r="AA134194" s="191"/>
    </row>
    <row r="134195" spans="26:27">
      <c r="Z134195" s="191"/>
      <c r="AA134195" s="191"/>
    </row>
    <row r="134196" spans="26:27">
      <c r="Z134196" s="191"/>
      <c r="AA134196" s="191"/>
    </row>
    <row r="134197" spans="26:27">
      <c r="Z134197" s="191"/>
      <c r="AA134197" s="191"/>
    </row>
    <row r="134198" spans="26:27">
      <c r="Z134198" s="191"/>
      <c r="AA134198" s="191"/>
    </row>
    <row r="134199" spans="26:27">
      <c r="Z134199" s="191"/>
      <c r="AA134199" s="191"/>
    </row>
    <row r="134200" spans="26:27">
      <c r="Z134200" s="191"/>
      <c r="AA134200" s="191"/>
    </row>
    <row r="134201" spans="26:27">
      <c r="Z134201" s="191"/>
      <c r="AA134201" s="191"/>
    </row>
    <row r="134202" spans="26:27">
      <c r="Z134202" s="191"/>
      <c r="AA134202" s="191"/>
    </row>
    <row r="134203" spans="26:27">
      <c r="Z134203" s="191"/>
      <c r="AA134203" s="191"/>
    </row>
    <row r="134204" spans="26:27">
      <c r="Z134204" s="191"/>
      <c r="AA134204" s="191"/>
    </row>
    <row r="134205" spans="26:27">
      <c r="Z134205" s="191"/>
      <c r="AA134205" s="191"/>
    </row>
    <row r="134206" spans="26:27">
      <c r="Z134206" s="191"/>
      <c r="AA134206" s="191"/>
    </row>
    <row r="134207" spans="26:27">
      <c r="Z134207" s="191"/>
      <c r="AA134207" s="191"/>
    </row>
    <row r="134208" spans="26:27">
      <c r="Z134208" s="191"/>
      <c r="AA134208" s="191"/>
    </row>
    <row r="134209" spans="26:27">
      <c r="Z134209" s="191"/>
      <c r="AA134209" s="191"/>
    </row>
    <row r="134210" spans="26:27">
      <c r="Z134210" s="191"/>
      <c r="AA134210" s="191"/>
    </row>
    <row r="134211" spans="26:27">
      <c r="Z134211" s="191"/>
      <c r="AA134211" s="191"/>
    </row>
    <row r="134212" spans="26:27">
      <c r="Z134212" s="191"/>
      <c r="AA134212" s="191"/>
    </row>
    <row r="134213" spans="26:27">
      <c r="Z134213" s="191"/>
      <c r="AA134213" s="191"/>
    </row>
    <row r="134214" spans="26:27">
      <c r="Z134214" s="191"/>
      <c r="AA134214" s="191"/>
    </row>
    <row r="134215" spans="26:27">
      <c r="Z134215" s="191"/>
      <c r="AA134215" s="191"/>
    </row>
    <row r="134216" spans="26:27">
      <c r="Z134216" s="191"/>
      <c r="AA134216" s="191"/>
    </row>
    <row r="134217" spans="26:27">
      <c r="Z134217" s="191"/>
      <c r="AA134217" s="191"/>
    </row>
    <row r="134218" spans="26:27">
      <c r="Z134218" s="191"/>
      <c r="AA134218" s="191"/>
    </row>
    <row r="134219" spans="26:27">
      <c r="Z134219" s="191"/>
      <c r="AA134219" s="191"/>
    </row>
    <row r="134220" spans="26:27">
      <c r="Z134220" s="191"/>
      <c r="AA134220" s="191"/>
    </row>
    <row r="134221" spans="26:27">
      <c r="Z134221" s="191"/>
      <c r="AA134221" s="191"/>
    </row>
    <row r="134222" spans="26:27">
      <c r="Z134222" s="191"/>
      <c r="AA134222" s="191"/>
    </row>
    <row r="134223" spans="26:27">
      <c r="Z134223" s="191"/>
      <c r="AA134223" s="191"/>
    </row>
    <row r="134224" spans="26:27">
      <c r="Z134224" s="191"/>
      <c r="AA134224" s="191"/>
    </row>
    <row r="134225" spans="26:27">
      <c r="Z134225" s="191"/>
      <c r="AA134225" s="191"/>
    </row>
    <row r="134226" spans="26:27">
      <c r="Z134226" s="191"/>
      <c r="AA134226" s="191"/>
    </row>
    <row r="134227" spans="26:27">
      <c r="Z134227" s="191"/>
      <c r="AA134227" s="191"/>
    </row>
    <row r="134228" spans="26:27">
      <c r="Z134228" s="191"/>
      <c r="AA134228" s="191"/>
    </row>
    <row r="134229" spans="26:27">
      <c r="Z134229" s="191"/>
      <c r="AA134229" s="191"/>
    </row>
    <row r="134230" spans="26:27">
      <c r="Z134230" s="191"/>
      <c r="AA134230" s="191"/>
    </row>
    <row r="134231" spans="26:27">
      <c r="Z134231" s="191"/>
      <c r="AA134231" s="191"/>
    </row>
    <row r="134232" spans="26:27">
      <c r="Z134232" s="191"/>
      <c r="AA134232" s="191"/>
    </row>
    <row r="134233" spans="26:27">
      <c r="Z134233" s="191"/>
      <c r="AA134233" s="191"/>
    </row>
    <row r="134234" spans="26:27">
      <c r="Z134234" s="191"/>
      <c r="AA134234" s="191"/>
    </row>
    <row r="134235" spans="26:27">
      <c r="Z134235" s="191"/>
      <c r="AA134235" s="191"/>
    </row>
    <row r="134236" spans="26:27">
      <c r="Z134236" s="191"/>
      <c r="AA134236" s="191"/>
    </row>
    <row r="134237" spans="26:27">
      <c r="Z134237" s="191"/>
      <c r="AA134237" s="191"/>
    </row>
    <row r="134238" spans="26:27">
      <c r="Z134238" s="191"/>
      <c r="AA134238" s="191"/>
    </row>
    <row r="134239" spans="26:27">
      <c r="Z134239" s="191"/>
      <c r="AA134239" s="191"/>
    </row>
    <row r="134240" spans="26:27">
      <c r="Z134240" s="191"/>
      <c r="AA134240" s="191"/>
    </row>
    <row r="134241" spans="26:27">
      <c r="Z134241" s="191"/>
      <c r="AA134241" s="191"/>
    </row>
    <row r="134242" spans="26:27">
      <c r="Z134242" s="191"/>
      <c r="AA134242" s="191"/>
    </row>
    <row r="134243" spans="26:27">
      <c r="Z134243" s="191"/>
      <c r="AA134243" s="191"/>
    </row>
    <row r="134244" spans="26:27">
      <c r="Z134244" s="191"/>
      <c r="AA134244" s="191"/>
    </row>
    <row r="134245" spans="26:27">
      <c r="Z134245" s="191"/>
      <c r="AA134245" s="191"/>
    </row>
    <row r="134246" spans="26:27">
      <c r="Z134246" s="191"/>
      <c r="AA134246" s="191"/>
    </row>
    <row r="134247" spans="26:27">
      <c r="Z134247" s="191"/>
      <c r="AA134247" s="191"/>
    </row>
    <row r="134248" spans="26:27">
      <c r="Z134248" s="191"/>
      <c r="AA134248" s="191"/>
    </row>
    <row r="134249" spans="26:27">
      <c r="Z134249" s="191"/>
      <c r="AA134249" s="191"/>
    </row>
    <row r="134250" spans="26:27">
      <c r="Z134250" s="191"/>
      <c r="AA134250" s="191"/>
    </row>
    <row r="134251" spans="26:27">
      <c r="Z134251" s="191"/>
      <c r="AA134251" s="191"/>
    </row>
    <row r="134252" spans="26:27">
      <c r="Z134252" s="191"/>
      <c r="AA134252" s="191"/>
    </row>
    <row r="134253" spans="26:27">
      <c r="Z134253" s="191"/>
      <c r="AA134253" s="191"/>
    </row>
    <row r="134254" spans="26:27">
      <c r="Z134254" s="191"/>
      <c r="AA134254" s="191"/>
    </row>
    <row r="134255" spans="26:27">
      <c r="Z134255" s="191"/>
      <c r="AA134255" s="191"/>
    </row>
    <row r="134256" spans="26:27">
      <c r="Z134256" s="191"/>
      <c r="AA134256" s="191"/>
    </row>
    <row r="134257" spans="26:27">
      <c r="Z134257" s="191"/>
      <c r="AA134257" s="191"/>
    </row>
    <row r="134258" spans="26:27">
      <c r="Z134258" s="191"/>
      <c r="AA134258" s="191"/>
    </row>
    <row r="134259" spans="26:27">
      <c r="Z134259" s="191"/>
      <c r="AA134259" s="191"/>
    </row>
    <row r="134260" spans="26:27">
      <c r="Z134260" s="191"/>
      <c r="AA134260" s="191"/>
    </row>
    <row r="134261" spans="26:27">
      <c r="Z134261" s="191"/>
      <c r="AA134261" s="191"/>
    </row>
    <row r="134262" spans="26:27">
      <c r="Z134262" s="191"/>
      <c r="AA134262" s="191"/>
    </row>
    <row r="134263" spans="26:27">
      <c r="Z134263" s="191"/>
      <c r="AA134263" s="191"/>
    </row>
    <row r="134264" spans="26:27">
      <c r="Z134264" s="191"/>
      <c r="AA134264" s="191"/>
    </row>
    <row r="134265" spans="26:27">
      <c r="Z134265" s="191"/>
      <c r="AA134265" s="191"/>
    </row>
    <row r="134266" spans="26:27">
      <c r="Z134266" s="191"/>
      <c r="AA134266" s="191"/>
    </row>
    <row r="134267" spans="26:27">
      <c r="Z134267" s="191"/>
      <c r="AA134267" s="191"/>
    </row>
    <row r="134268" spans="26:27">
      <c r="Z134268" s="191"/>
      <c r="AA134268" s="191"/>
    </row>
    <row r="134269" spans="26:27">
      <c r="Z134269" s="191"/>
      <c r="AA134269" s="191"/>
    </row>
    <row r="134270" spans="26:27">
      <c r="Z134270" s="191"/>
      <c r="AA134270" s="191"/>
    </row>
    <row r="134271" spans="26:27">
      <c r="Z134271" s="191"/>
      <c r="AA134271" s="191"/>
    </row>
    <row r="134272" spans="26:27">
      <c r="Z134272" s="191"/>
      <c r="AA134272" s="191"/>
    </row>
    <row r="134273" spans="26:27">
      <c r="Z134273" s="191"/>
      <c r="AA134273" s="191"/>
    </row>
    <row r="134274" spans="26:27">
      <c r="Z134274" s="191"/>
      <c r="AA134274" s="191"/>
    </row>
    <row r="134275" spans="26:27">
      <c r="Z134275" s="191"/>
      <c r="AA134275" s="191"/>
    </row>
    <row r="134276" spans="26:27">
      <c r="Z134276" s="191"/>
      <c r="AA134276" s="191"/>
    </row>
    <row r="134277" spans="26:27">
      <c r="Z134277" s="191"/>
      <c r="AA134277" s="191"/>
    </row>
    <row r="134278" spans="26:27">
      <c r="Z134278" s="191"/>
      <c r="AA134278" s="191"/>
    </row>
    <row r="134279" spans="26:27">
      <c r="Z134279" s="191"/>
      <c r="AA134279" s="191"/>
    </row>
    <row r="134280" spans="26:27">
      <c r="Z134280" s="191"/>
      <c r="AA134280" s="191"/>
    </row>
    <row r="134281" spans="26:27">
      <c r="Z134281" s="191"/>
      <c r="AA134281" s="191"/>
    </row>
    <row r="134282" spans="26:27">
      <c r="Z134282" s="191"/>
      <c r="AA134282" s="191"/>
    </row>
    <row r="134283" spans="26:27">
      <c r="Z134283" s="191"/>
      <c r="AA134283" s="191"/>
    </row>
    <row r="134284" spans="26:27">
      <c r="Z134284" s="191"/>
      <c r="AA134284" s="191"/>
    </row>
    <row r="134285" spans="26:27">
      <c r="Z134285" s="191"/>
      <c r="AA134285" s="191"/>
    </row>
    <row r="134286" spans="26:27">
      <c r="Z134286" s="191"/>
      <c r="AA134286" s="191"/>
    </row>
    <row r="134287" spans="26:27">
      <c r="Z134287" s="191"/>
      <c r="AA134287" s="191"/>
    </row>
    <row r="134288" spans="26:27">
      <c r="Z134288" s="191"/>
      <c r="AA134288" s="191"/>
    </row>
    <row r="134289" spans="26:27">
      <c r="Z134289" s="191"/>
      <c r="AA134289" s="191"/>
    </row>
    <row r="134290" spans="26:27">
      <c r="Z134290" s="191"/>
      <c r="AA134290" s="191"/>
    </row>
    <row r="134291" spans="26:27">
      <c r="Z134291" s="191"/>
      <c r="AA134291" s="191"/>
    </row>
    <row r="134292" spans="26:27">
      <c r="Z134292" s="191"/>
      <c r="AA134292" s="191"/>
    </row>
    <row r="134293" spans="26:27">
      <c r="Z134293" s="191"/>
      <c r="AA134293" s="191"/>
    </row>
    <row r="134294" spans="26:27">
      <c r="Z134294" s="191"/>
      <c r="AA134294" s="191"/>
    </row>
    <row r="134295" spans="26:27">
      <c r="Z134295" s="191"/>
      <c r="AA134295" s="191"/>
    </row>
    <row r="134296" spans="26:27">
      <c r="Z134296" s="191"/>
      <c r="AA134296" s="191"/>
    </row>
    <row r="134297" spans="26:27">
      <c r="Z134297" s="191"/>
      <c r="AA134297" s="191"/>
    </row>
    <row r="134298" spans="26:27">
      <c r="Z134298" s="191"/>
      <c r="AA134298" s="191"/>
    </row>
    <row r="134299" spans="26:27">
      <c r="Z134299" s="191"/>
      <c r="AA134299" s="191"/>
    </row>
    <row r="134300" spans="26:27">
      <c r="Z134300" s="191"/>
      <c r="AA134300" s="191"/>
    </row>
    <row r="134301" spans="26:27">
      <c r="Z134301" s="191"/>
      <c r="AA134301" s="191"/>
    </row>
    <row r="134302" spans="26:27">
      <c r="Z134302" s="191"/>
      <c r="AA134302" s="191"/>
    </row>
    <row r="134303" spans="26:27">
      <c r="Z134303" s="191"/>
      <c r="AA134303" s="191"/>
    </row>
    <row r="134304" spans="26:27">
      <c r="Z134304" s="191"/>
      <c r="AA134304" s="191"/>
    </row>
    <row r="134305" spans="26:27">
      <c r="Z134305" s="191"/>
      <c r="AA134305" s="191"/>
    </row>
    <row r="134306" spans="26:27">
      <c r="Z134306" s="191"/>
      <c r="AA134306" s="191"/>
    </row>
    <row r="134307" spans="26:27">
      <c r="Z134307" s="191"/>
      <c r="AA134307" s="191"/>
    </row>
    <row r="134308" spans="26:27">
      <c r="Z134308" s="191"/>
      <c r="AA134308" s="191"/>
    </row>
    <row r="134309" spans="26:27">
      <c r="Z134309" s="191"/>
      <c r="AA134309" s="191"/>
    </row>
    <row r="134310" spans="26:27">
      <c r="Z134310" s="191"/>
      <c r="AA134310" s="191"/>
    </row>
    <row r="134311" spans="26:27">
      <c r="Z134311" s="191"/>
      <c r="AA134311" s="191"/>
    </row>
    <row r="134312" spans="26:27">
      <c r="Z134312" s="191"/>
      <c r="AA134312" s="191"/>
    </row>
    <row r="134313" spans="26:27">
      <c r="Z134313" s="191"/>
      <c r="AA134313" s="191"/>
    </row>
    <row r="134314" spans="26:27">
      <c r="Z134314" s="191"/>
      <c r="AA134314" s="191"/>
    </row>
    <row r="134315" spans="26:27">
      <c r="Z134315" s="191"/>
      <c r="AA134315" s="191"/>
    </row>
    <row r="134316" spans="26:27">
      <c r="Z134316" s="191"/>
      <c r="AA134316" s="191"/>
    </row>
    <row r="134317" spans="26:27">
      <c r="Z134317" s="191"/>
      <c r="AA134317" s="191"/>
    </row>
    <row r="134318" spans="26:27">
      <c r="Z134318" s="191"/>
      <c r="AA134318" s="191"/>
    </row>
    <row r="134319" spans="26:27">
      <c r="Z134319" s="191"/>
      <c r="AA134319" s="191"/>
    </row>
    <row r="134320" spans="26:27">
      <c r="Z134320" s="191"/>
      <c r="AA134320" s="191"/>
    </row>
    <row r="134321" spans="26:27">
      <c r="Z134321" s="191"/>
      <c r="AA134321" s="191"/>
    </row>
    <row r="134322" spans="26:27">
      <c r="Z134322" s="191"/>
      <c r="AA134322" s="191"/>
    </row>
    <row r="134323" spans="26:27">
      <c r="Z134323" s="191"/>
      <c r="AA134323" s="191"/>
    </row>
    <row r="134324" spans="26:27">
      <c r="Z134324" s="191"/>
      <c r="AA134324" s="191"/>
    </row>
    <row r="134325" spans="26:27">
      <c r="Z134325" s="191"/>
      <c r="AA134325" s="191"/>
    </row>
    <row r="134326" spans="26:27">
      <c r="Z134326" s="191"/>
      <c r="AA134326" s="191"/>
    </row>
    <row r="134327" spans="26:27">
      <c r="Z134327" s="191"/>
      <c r="AA134327" s="191"/>
    </row>
    <row r="134328" spans="26:27">
      <c r="Z134328" s="191"/>
      <c r="AA134328" s="191"/>
    </row>
    <row r="134329" spans="26:27">
      <c r="Z134329" s="191"/>
      <c r="AA134329" s="191"/>
    </row>
    <row r="134330" spans="26:27">
      <c r="Z134330" s="191"/>
      <c r="AA134330" s="191"/>
    </row>
    <row r="134331" spans="26:27">
      <c r="Z134331" s="191"/>
      <c r="AA134331" s="191"/>
    </row>
    <row r="134332" spans="26:27">
      <c r="Z134332" s="191"/>
      <c r="AA134332" s="191"/>
    </row>
    <row r="134333" spans="26:27">
      <c r="Z134333" s="191"/>
      <c r="AA134333" s="191"/>
    </row>
    <row r="134334" spans="26:27">
      <c r="Z134334" s="191"/>
      <c r="AA134334" s="191"/>
    </row>
    <row r="134335" spans="26:27">
      <c r="Z134335" s="191"/>
      <c r="AA134335" s="191"/>
    </row>
    <row r="134336" spans="26:27">
      <c r="Z134336" s="191"/>
      <c r="AA134336" s="191"/>
    </row>
    <row r="134337" spans="26:27">
      <c r="Z134337" s="191"/>
      <c r="AA134337" s="191"/>
    </row>
    <row r="134338" spans="26:27">
      <c r="Z134338" s="191"/>
      <c r="AA134338" s="191"/>
    </row>
    <row r="134339" spans="26:27">
      <c r="Z134339" s="191"/>
      <c r="AA134339" s="191"/>
    </row>
    <row r="134340" spans="26:27">
      <c r="Z134340" s="191"/>
      <c r="AA134340" s="191"/>
    </row>
    <row r="134341" spans="26:27">
      <c r="Z134341" s="191"/>
      <c r="AA134341" s="191"/>
    </row>
    <row r="134342" spans="26:27">
      <c r="Z134342" s="191"/>
      <c r="AA134342" s="191"/>
    </row>
    <row r="134343" spans="26:27">
      <c r="Z134343" s="191"/>
      <c r="AA134343" s="191"/>
    </row>
    <row r="134344" spans="26:27">
      <c r="Z134344" s="191"/>
      <c r="AA134344" s="191"/>
    </row>
    <row r="134345" spans="26:27">
      <c r="Z134345" s="191"/>
      <c r="AA134345" s="191"/>
    </row>
    <row r="134346" spans="26:27">
      <c r="Z134346" s="191"/>
      <c r="AA134346" s="191"/>
    </row>
    <row r="134347" spans="26:27">
      <c r="Z134347" s="191"/>
      <c r="AA134347" s="191"/>
    </row>
    <row r="134348" spans="26:27">
      <c r="Z134348" s="191"/>
      <c r="AA134348" s="191"/>
    </row>
    <row r="134349" spans="26:27">
      <c r="Z134349" s="191"/>
      <c r="AA134349" s="191"/>
    </row>
    <row r="134350" spans="26:27">
      <c r="Z134350" s="191"/>
      <c r="AA134350" s="191"/>
    </row>
    <row r="134351" spans="26:27">
      <c r="Z134351" s="191"/>
      <c r="AA134351" s="191"/>
    </row>
    <row r="134352" spans="26:27">
      <c r="Z134352" s="191"/>
      <c r="AA134352" s="191"/>
    </row>
    <row r="134353" spans="26:27">
      <c r="Z134353" s="191"/>
      <c r="AA134353" s="191"/>
    </row>
    <row r="134354" spans="26:27">
      <c r="Z134354" s="191"/>
      <c r="AA134354" s="191"/>
    </row>
    <row r="134355" spans="26:27">
      <c r="Z134355" s="191"/>
      <c r="AA134355" s="191"/>
    </row>
    <row r="134356" spans="26:27">
      <c r="Z134356" s="191"/>
      <c r="AA134356" s="191"/>
    </row>
    <row r="134357" spans="26:27">
      <c r="Z134357" s="191"/>
      <c r="AA134357" s="191"/>
    </row>
    <row r="134358" spans="26:27">
      <c r="Z134358" s="191"/>
      <c r="AA134358" s="191"/>
    </row>
    <row r="134359" spans="26:27">
      <c r="Z134359" s="191"/>
      <c r="AA134359" s="191"/>
    </row>
    <row r="134360" spans="26:27">
      <c r="Z134360" s="191"/>
      <c r="AA134360" s="191"/>
    </row>
    <row r="134361" spans="26:27">
      <c r="Z134361" s="191"/>
      <c r="AA134361" s="191"/>
    </row>
    <row r="134362" spans="26:27">
      <c r="Z134362" s="191"/>
      <c r="AA134362" s="191"/>
    </row>
    <row r="134363" spans="26:27">
      <c r="Z134363" s="191"/>
      <c r="AA134363" s="191"/>
    </row>
    <row r="134364" spans="26:27">
      <c r="Z134364" s="191"/>
      <c r="AA134364" s="191"/>
    </row>
    <row r="134365" spans="26:27">
      <c r="Z134365" s="191"/>
      <c r="AA134365" s="191"/>
    </row>
    <row r="134366" spans="26:27">
      <c r="Z134366" s="191"/>
      <c r="AA134366" s="191"/>
    </row>
    <row r="134367" spans="26:27">
      <c r="Z134367" s="191"/>
      <c r="AA134367" s="191"/>
    </row>
    <row r="134368" spans="26:27">
      <c r="Z134368" s="191"/>
      <c r="AA134368" s="191"/>
    </row>
    <row r="134369" spans="26:27">
      <c r="Z134369" s="191"/>
      <c r="AA134369" s="191"/>
    </row>
    <row r="134370" spans="26:27">
      <c r="Z134370" s="191"/>
      <c r="AA134370" s="191"/>
    </row>
    <row r="134371" spans="26:27">
      <c r="Z134371" s="191"/>
      <c r="AA134371" s="191"/>
    </row>
    <row r="134372" spans="26:27">
      <c r="Z134372" s="191"/>
      <c r="AA134372" s="191"/>
    </row>
    <row r="134373" spans="26:27">
      <c r="Z134373" s="191"/>
      <c r="AA134373" s="191"/>
    </row>
    <row r="134374" spans="26:27">
      <c r="Z134374" s="191"/>
      <c r="AA134374" s="191"/>
    </row>
    <row r="134375" spans="26:27">
      <c r="Z134375" s="191"/>
      <c r="AA134375" s="191"/>
    </row>
    <row r="134376" spans="26:27">
      <c r="Z134376" s="191"/>
      <c r="AA134376" s="191"/>
    </row>
    <row r="134377" spans="26:27">
      <c r="Z134377" s="191"/>
      <c r="AA134377" s="191"/>
    </row>
    <row r="134378" spans="26:27">
      <c r="Z134378" s="191"/>
      <c r="AA134378" s="191"/>
    </row>
    <row r="134379" spans="26:27">
      <c r="Z134379" s="191"/>
      <c r="AA134379" s="191"/>
    </row>
    <row r="134380" spans="26:27">
      <c r="Z134380" s="191"/>
      <c r="AA134380" s="191"/>
    </row>
    <row r="134381" spans="26:27">
      <c r="Z134381" s="191"/>
      <c r="AA134381" s="191"/>
    </row>
    <row r="134382" spans="26:27">
      <c r="Z134382" s="191"/>
      <c r="AA134382" s="191"/>
    </row>
    <row r="134383" spans="26:27">
      <c r="Z134383" s="191"/>
      <c r="AA134383" s="191"/>
    </row>
    <row r="134384" spans="26:27">
      <c r="Z134384" s="191"/>
      <c r="AA134384" s="191"/>
    </row>
    <row r="134385" spans="26:27">
      <c r="Z134385" s="191"/>
      <c r="AA134385" s="191"/>
    </row>
    <row r="134386" spans="26:27">
      <c r="Z134386" s="191"/>
      <c r="AA134386" s="191"/>
    </row>
    <row r="134387" spans="26:27">
      <c r="Z134387" s="191"/>
      <c r="AA134387" s="191"/>
    </row>
    <row r="134388" spans="26:27">
      <c r="Z134388" s="191"/>
      <c r="AA134388" s="191"/>
    </row>
    <row r="134389" spans="26:27">
      <c r="Z134389" s="191"/>
      <c r="AA134389" s="191"/>
    </row>
    <row r="134390" spans="26:27">
      <c r="Z134390" s="191"/>
      <c r="AA134390" s="191"/>
    </row>
    <row r="134391" spans="26:27">
      <c r="Z134391" s="191"/>
      <c r="AA134391" s="191"/>
    </row>
    <row r="134392" spans="26:27">
      <c r="Z134392" s="191"/>
      <c r="AA134392" s="191"/>
    </row>
    <row r="134393" spans="26:27">
      <c r="Z134393" s="191"/>
      <c r="AA134393" s="191"/>
    </row>
    <row r="134394" spans="26:27">
      <c r="Z134394" s="191"/>
      <c r="AA134394" s="191"/>
    </row>
    <row r="134395" spans="26:27">
      <c r="Z134395" s="191"/>
      <c r="AA134395" s="191"/>
    </row>
    <row r="134396" spans="26:27">
      <c r="Z134396" s="191"/>
      <c r="AA134396" s="191"/>
    </row>
    <row r="134397" spans="26:27">
      <c r="Z134397" s="191"/>
      <c r="AA134397" s="191"/>
    </row>
    <row r="134398" spans="26:27">
      <c r="Z134398" s="191"/>
      <c r="AA134398" s="191"/>
    </row>
    <row r="134399" spans="26:27">
      <c r="Z134399" s="191"/>
      <c r="AA134399" s="191"/>
    </row>
    <row r="134400" spans="26:27">
      <c r="Z134400" s="191"/>
      <c r="AA134400" s="191"/>
    </row>
    <row r="134401" spans="26:27">
      <c r="Z134401" s="191"/>
      <c r="AA134401" s="191"/>
    </row>
    <row r="134402" spans="26:27">
      <c r="Z134402" s="191"/>
      <c r="AA134402" s="191"/>
    </row>
    <row r="134403" spans="26:27">
      <c r="Z134403" s="191"/>
      <c r="AA134403" s="191"/>
    </row>
    <row r="134404" spans="26:27">
      <c r="Z134404" s="191"/>
      <c r="AA134404" s="191"/>
    </row>
    <row r="134405" spans="26:27">
      <c r="Z134405" s="191"/>
      <c r="AA134405" s="191"/>
    </row>
    <row r="134406" spans="26:27">
      <c r="Z134406" s="191"/>
      <c r="AA134406" s="191"/>
    </row>
    <row r="134407" spans="26:27">
      <c r="Z134407" s="191"/>
      <c r="AA134407" s="191"/>
    </row>
    <row r="134408" spans="26:27">
      <c r="Z134408" s="191"/>
      <c r="AA134408" s="191"/>
    </row>
    <row r="134409" spans="26:27">
      <c r="Z134409" s="191"/>
      <c r="AA134409" s="191"/>
    </row>
    <row r="134410" spans="26:27">
      <c r="Z134410" s="191"/>
      <c r="AA134410" s="191"/>
    </row>
    <row r="134411" spans="26:27">
      <c r="Z134411" s="191"/>
      <c r="AA134411" s="191"/>
    </row>
    <row r="134412" spans="26:27">
      <c r="Z134412" s="191"/>
      <c r="AA134412" s="191"/>
    </row>
    <row r="134413" spans="26:27">
      <c r="Z134413" s="191"/>
      <c r="AA134413" s="191"/>
    </row>
    <row r="134414" spans="26:27">
      <c r="Z134414" s="191"/>
      <c r="AA134414" s="191"/>
    </row>
    <row r="134415" spans="26:27">
      <c r="Z134415" s="191"/>
      <c r="AA134415" s="191"/>
    </row>
    <row r="134416" spans="26:27">
      <c r="Z134416" s="191"/>
      <c r="AA134416" s="191"/>
    </row>
    <row r="134417" spans="26:27">
      <c r="Z134417" s="191"/>
      <c r="AA134417" s="191"/>
    </row>
    <row r="134418" spans="26:27">
      <c r="Z134418" s="191"/>
      <c r="AA134418" s="191"/>
    </row>
    <row r="134419" spans="26:27">
      <c r="Z134419" s="191"/>
      <c r="AA134419" s="191"/>
    </row>
    <row r="134420" spans="26:27">
      <c r="Z134420" s="191"/>
      <c r="AA134420" s="191"/>
    </row>
    <row r="134421" spans="26:27">
      <c r="Z134421" s="191"/>
      <c r="AA134421" s="191"/>
    </row>
    <row r="134422" spans="26:27">
      <c r="Z134422" s="191"/>
      <c r="AA134422" s="191"/>
    </row>
    <row r="134423" spans="26:27">
      <c r="Z134423" s="191"/>
      <c r="AA134423" s="191"/>
    </row>
    <row r="134424" spans="26:27">
      <c r="Z134424" s="191"/>
      <c r="AA134424" s="191"/>
    </row>
    <row r="134425" spans="26:27">
      <c r="Z134425" s="191"/>
      <c r="AA134425" s="191"/>
    </row>
    <row r="134426" spans="26:27">
      <c r="Z134426" s="191"/>
      <c r="AA134426" s="191"/>
    </row>
    <row r="134427" spans="26:27">
      <c r="Z134427" s="191"/>
      <c r="AA134427" s="191"/>
    </row>
    <row r="134428" spans="26:27">
      <c r="Z134428" s="191"/>
      <c r="AA134428" s="191"/>
    </row>
    <row r="134429" spans="26:27">
      <c r="Z134429" s="191"/>
      <c r="AA134429" s="191"/>
    </row>
    <row r="134430" spans="26:27">
      <c r="Z134430" s="191"/>
      <c r="AA134430" s="191"/>
    </row>
    <row r="134431" spans="26:27">
      <c r="Z134431" s="191"/>
      <c r="AA134431" s="191"/>
    </row>
    <row r="134432" spans="26:27">
      <c r="Z134432" s="191"/>
      <c r="AA134432" s="191"/>
    </row>
    <row r="134433" spans="26:27">
      <c r="Z134433" s="191"/>
      <c r="AA134433" s="191"/>
    </row>
    <row r="134434" spans="26:27">
      <c r="Z134434" s="191"/>
      <c r="AA134434" s="191"/>
    </row>
    <row r="134435" spans="26:27">
      <c r="Z134435" s="191"/>
      <c r="AA134435" s="191"/>
    </row>
    <row r="134436" spans="26:27">
      <c r="Z134436" s="191"/>
      <c r="AA134436" s="191"/>
    </row>
    <row r="134437" spans="26:27">
      <c r="Z134437" s="191"/>
      <c r="AA134437" s="191"/>
    </row>
    <row r="134438" spans="26:27">
      <c r="Z134438" s="191"/>
      <c r="AA134438" s="191"/>
    </row>
    <row r="134439" spans="26:27">
      <c r="Z134439" s="191"/>
      <c r="AA134439" s="191"/>
    </row>
    <row r="134440" spans="26:27">
      <c r="Z134440" s="191"/>
      <c r="AA134440" s="191"/>
    </row>
    <row r="134441" spans="26:27">
      <c r="Z134441" s="191"/>
      <c r="AA134441" s="191"/>
    </row>
    <row r="134442" spans="26:27">
      <c r="Z134442" s="191"/>
      <c r="AA134442" s="191"/>
    </row>
    <row r="134443" spans="26:27">
      <c r="Z134443" s="191"/>
      <c r="AA134443" s="191"/>
    </row>
    <row r="134444" spans="26:27">
      <c r="Z134444" s="191"/>
      <c r="AA134444" s="191"/>
    </row>
    <row r="134445" spans="26:27">
      <c r="Z134445" s="191"/>
      <c r="AA134445" s="191"/>
    </row>
    <row r="134446" spans="26:27">
      <c r="Z134446" s="191"/>
      <c r="AA134446" s="191"/>
    </row>
    <row r="134447" spans="26:27">
      <c r="Z134447" s="191"/>
      <c r="AA134447" s="191"/>
    </row>
    <row r="134448" spans="26:27">
      <c r="Z134448" s="191"/>
      <c r="AA134448" s="191"/>
    </row>
    <row r="134449" spans="26:27">
      <c r="Z134449" s="191"/>
      <c r="AA134449" s="191"/>
    </row>
    <row r="134450" spans="26:27">
      <c r="Z134450" s="191"/>
      <c r="AA134450" s="191"/>
    </row>
    <row r="134451" spans="26:27">
      <c r="Z134451" s="191"/>
      <c r="AA134451" s="191"/>
    </row>
    <row r="134452" spans="26:27">
      <c r="Z134452" s="191"/>
      <c r="AA134452" s="191"/>
    </row>
    <row r="134453" spans="26:27">
      <c r="Z134453" s="191"/>
      <c r="AA134453" s="191"/>
    </row>
    <row r="134454" spans="26:27">
      <c r="Z134454" s="191"/>
      <c r="AA134454" s="191"/>
    </row>
    <row r="134455" spans="26:27">
      <c r="Z134455" s="191"/>
      <c r="AA134455" s="191"/>
    </row>
    <row r="134456" spans="26:27">
      <c r="Z134456" s="191"/>
      <c r="AA134456" s="191"/>
    </row>
    <row r="134457" spans="26:27">
      <c r="Z134457" s="191"/>
      <c r="AA134457" s="191"/>
    </row>
    <row r="134458" spans="26:27">
      <c r="Z134458" s="191"/>
      <c r="AA134458" s="191"/>
    </row>
    <row r="134459" spans="26:27">
      <c r="Z134459" s="191"/>
      <c r="AA134459" s="191"/>
    </row>
    <row r="134460" spans="26:27">
      <c r="Z134460" s="191"/>
      <c r="AA134460" s="191"/>
    </row>
    <row r="134461" spans="26:27">
      <c r="Z134461" s="191"/>
      <c r="AA134461" s="191"/>
    </row>
    <row r="134462" spans="26:27">
      <c r="Z134462" s="191"/>
      <c r="AA134462" s="191"/>
    </row>
    <row r="134463" spans="26:27">
      <c r="Z134463" s="191"/>
      <c r="AA134463" s="191"/>
    </row>
    <row r="134464" spans="26:27">
      <c r="Z134464" s="191"/>
      <c r="AA134464" s="191"/>
    </row>
    <row r="134465" spans="26:27">
      <c r="Z134465" s="191"/>
      <c r="AA134465" s="191"/>
    </row>
    <row r="134466" spans="26:27">
      <c r="Z134466" s="191"/>
      <c r="AA134466" s="191"/>
    </row>
    <row r="134467" spans="26:27">
      <c r="Z134467" s="191"/>
      <c r="AA134467" s="191"/>
    </row>
    <row r="134468" spans="26:27">
      <c r="Z134468" s="191"/>
      <c r="AA134468" s="191"/>
    </row>
    <row r="134469" spans="26:27">
      <c r="Z134469" s="191"/>
      <c r="AA134469" s="191"/>
    </row>
    <row r="134470" spans="26:27">
      <c r="Z134470" s="191"/>
      <c r="AA134470" s="191"/>
    </row>
    <row r="134471" spans="26:27">
      <c r="Z134471" s="191"/>
      <c r="AA134471" s="191"/>
    </row>
    <row r="134472" spans="26:27">
      <c r="Z134472" s="191"/>
      <c r="AA134472" s="191"/>
    </row>
    <row r="134473" spans="26:27">
      <c r="Z134473" s="191"/>
      <c r="AA134473" s="191"/>
    </row>
    <row r="134474" spans="26:27">
      <c r="Z134474" s="191"/>
      <c r="AA134474" s="191"/>
    </row>
    <row r="134475" spans="26:27">
      <c r="Z134475" s="191"/>
      <c r="AA134475" s="191"/>
    </row>
    <row r="134476" spans="26:27">
      <c r="Z134476" s="191"/>
      <c r="AA134476" s="191"/>
    </row>
    <row r="134477" spans="26:27">
      <c r="Z134477" s="191"/>
      <c r="AA134477" s="191"/>
    </row>
    <row r="134478" spans="26:27">
      <c r="Z134478" s="191"/>
      <c r="AA134478" s="191"/>
    </row>
    <row r="134479" spans="26:27">
      <c r="Z134479" s="191"/>
      <c r="AA134479" s="191"/>
    </row>
    <row r="134480" spans="26:27">
      <c r="Z134480" s="191"/>
      <c r="AA134480" s="191"/>
    </row>
    <row r="134481" spans="26:27">
      <c r="Z134481" s="191"/>
      <c r="AA134481" s="191"/>
    </row>
    <row r="134482" spans="26:27">
      <c r="Z134482" s="191"/>
      <c r="AA134482" s="191"/>
    </row>
    <row r="134483" spans="26:27">
      <c r="Z134483" s="191"/>
      <c r="AA134483" s="191"/>
    </row>
    <row r="134484" spans="26:27">
      <c r="Z134484" s="191"/>
      <c r="AA134484" s="191"/>
    </row>
    <row r="134485" spans="26:27">
      <c r="Z134485" s="191"/>
      <c r="AA134485" s="191"/>
    </row>
    <row r="134486" spans="26:27">
      <c r="Z134486" s="191"/>
      <c r="AA134486" s="191"/>
    </row>
    <row r="134487" spans="26:27">
      <c r="Z134487" s="191"/>
      <c r="AA134487" s="191"/>
    </row>
    <row r="134488" spans="26:27">
      <c r="Z134488" s="191"/>
      <c r="AA134488" s="191"/>
    </row>
    <row r="134489" spans="26:27">
      <c r="Z134489" s="191"/>
      <c r="AA134489" s="191"/>
    </row>
    <row r="134490" spans="26:27">
      <c r="Z134490" s="191"/>
      <c r="AA134490" s="191"/>
    </row>
    <row r="134491" spans="26:27">
      <c r="Z134491" s="191"/>
      <c r="AA134491" s="191"/>
    </row>
    <row r="134492" spans="26:27">
      <c r="Z134492" s="191"/>
      <c r="AA134492" s="191"/>
    </row>
    <row r="134493" spans="26:27">
      <c r="Z134493" s="191"/>
      <c r="AA134493" s="191"/>
    </row>
    <row r="134494" spans="26:27">
      <c r="Z134494" s="191"/>
      <c r="AA134494" s="191"/>
    </row>
    <row r="134495" spans="26:27">
      <c r="Z134495" s="191"/>
      <c r="AA134495" s="191"/>
    </row>
    <row r="134496" spans="26:27">
      <c r="Z134496" s="191"/>
      <c r="AA134496" s="191"/>
    </row>
    <row r="134497" spans="26:27">
      <c r="Z134497" s="191"/>
      <c r="AA134497" s="191"/>
    </row>
    <row r="134498" spans="26:27">
      <c r="Z134498" s="191"/>
      <c r="AA134498" s="191"/>
    </row>
    <row r="134499" spans="26:27">
      <c r="Z134499" s="191"/>
      <c r="AA134499" s="191"/>
    </row>
    <row r="134500" spans="26:27">
      <c r="Z134500" s="191"/>
      <c r="AA134500" s="191"/>
    </row>
    <row r="134501" spans="26:27">
      <c r="Z134501" s="191"/>
      <c r="AA134501" s="191"/>
    </row>
    <row r="134502" spans="26:27">
      <c r="Z134502" s="191"/>
      <c r="AA134502" s="191"/>
    </row>
    <row r="134503" spans="26:27">
      <c r="Z134503" s="191"/>
      <c r="AA134503" s="191"/>
    </row>
    <row r="134504" spans="26:27">
      <c r="Z134504" s="191"/>
      <c r="AA134504" s="191"/>
    </row>
    <row r="134505" spans="26:27">
      <c r="Z134505" s="191"/>
      <c r="AA134505" s="191"/>
    </row>
    <row r="134506" spans="26:27">
      <c r="Z134506" s="191"/>
      <c r="AA134506" s="191"/>
    </row>
    <row r="134507" spans="26:27">
      <c r="Z134507" s="191"/>
      <c r="AA134507" s="191"/>
    </row>
    <row r="134508" spans="26:27">
      <c r="Z134508" s="191"/>
      <c r="AA134508" s="191"/>
    </row>
    <row r="134509" spans="26:27">
      <c r="Z134509" s="191"/>
      <c r="AA134509" s="191"/>
    </row>
    <row r="134510" spans="26:27">
      <c r="Z134510" s="191"/>
      <c r="AA134510" s="191"/>
    </row>
    <row r="134511" spans="26:27">
      <c r="Z134511" s="191"/>
      <c r="AA134511" s="191"/>
    </row>
    <row r="134512" spans="26:27">
      <c r="Z134512" s="191"/>
      <c r="AA134512" s="191"/>
    </row>
    <row r="134513" spans="26:27">
      <c r="Z134513" s="191"/>
      <c r="AA134513" s="191"/>
    </row>
    <row r="134514" spans="26:27">
      <c r="Z134514" s="191"/>
      <c r="AA134514" s="191"/>
    </row>
    <row r="134515" spans="26:27">
      <c r="Z134515" s="191"/>
      <c r="AA134515" s="191"/>
    </row>
    <row r="134516" spans="26:27">
      <c r="Z134516" s="191"/>
      <c r="AA134516" s="191"/>
    </row>
    <row r="134517" spans="26:27">
      <c r="Z134517" s="191"/>
      <c r="AA134517" s="191"/>
    </row>
    <row r="134518" spans="26:27">
      <c r="Z134518" s="191"/>
      <c r="AA134518" s="191"/>
    </row>
    <row r="134519" spans="26:27">
      <c r="Z134519" s="191"/>
      <c r="AA134519" s="191"/>
    </row>
    <row r="134520" spans="26:27">
      <c r="Z134520" s="191"/>
      <c r="AA134520" s="191"/>
    </row>
    <row r="134521" spans="26:27">
      <c r="Z134521" s="191"/>
      <c r="AA134521" s="191"/>
    </row>
    <row r="134522" spans="26:27">
      <c r="Z134522" s="191"/>
      <c r="AA134522" s="191"/>
    </row>
    <row r="134523" spans="26:27">
      <c r="Z134523" s="191"/>
      <c r="AA134523" s="191"/>
    </row>
    <row r="134524" spans="26:27">
      <c r="Z134524" s="191"/>
      <c r="AA134524" s="191"/>
    </row>
    <row r="134525" spans="26:27">
      <c r="Z134525" s="191"/>
      <c r="AA134525" s="191"/>
    </row>
    <row r="134526" spans="26:27">
      <c r="Z134526" s="191"/>
      <c r="AA134526" s="191"/>
    </row>
    <row r="134527" spans="26:27">
      <c r="Z134527" s="191"/>
      <c r="AA134527" s="191"/>
    </row>
    <row r="134528" spans="26:27">
      <c r="Z134528" s="191"/>
      <c r="AA134528" s="191"/>
    </row>
    <row r="134529" spans="26:27">
      <c r="Z134529" s="191"/>
      <c r="AA134529" s="191"/>
    </row>
    <row r="134530" spans="26:27">
      <c r="Z134530" s="191"/>
      <c r="AA134530" s="191"/>
    </row>
    <row r="134531" spans="26:27">
      <c r="Z134531" s="191"/>
      <c r="AA134531" s="191"/>
    </row>
    <row r="134532" spans="26:27">
      <c r="Z134532" s="191"/>
      <c r="AA134532" s="191"/>
    </row>
    <row r="134533" spans="26:27">
      <c r="Z134533" s="191"/>
      <c r="AA134533" s="191"/>
    </row>
    <row r="134534" spans="26:27">
      <c r="Z134534" s="191"/>
      <c r="AA134534" s="191"/>
    </row>
    <row r="134535" spans="26:27">
      <c r="Z134535" s="191"/>
      <c r="AA134535" s="191"/>
    </row>
    <row r="134536" spans="26:27">
      <c r="Z134536" s="191"/>
      <c r="AA134536" s="191"/>
    </row>
    <row r="134537" spans="26:27">
      <c r="Z134537" s="191"/>
      <c r="AA134537" s="191"/>
    </row>
    <row r="134538" spans="26:27">
      <c r="Z134538" s="191"/>
      <c r="AA134538" s="191"/>
    </row>
    <row r="134539" spans="26:27">
      <c r="Z134539" s="191"/>
      <c r="AA134539" s="191"/>
    </row>
    <row r="134540" spans="26:27">
      <c r="Z134540" s="191"/>
      <c r="AA134540" s="191"/>
    </row>
    <row r="134541" spans="26:27">
      <c r="Z134541" s="191"/>
      <c r="AA134541" s="191"/>
    </row>
    <row r="134542" spans="26:27">
      <c r="Z134542" s="191"/>
      <c r="AA134542" s="191"/>
    </row>
    <row r="134543" spans="26:27">
      <c r="Z134543" s="191"/>
      <c r="AA134543" s="191"/>
    </row>
    <row r="134544" spans="26:27">
      <c r="Z134544" s="191"/>
      <c r="AA134544" s="191"/>
    </row>
    <row r="134545" spans="26:27">
      <c r="Z134545" s="191"/>
      <c r="AA134545" s="191"/>
    </row>
    <row r="134546" spans="26:27">
      <c r="Z134546" s="191"/>
      <c r="AA134546" s="191"/>
    </row>
    <row r="134547" spans="26:27">
      <c r="Z134547" s="191"/>
      <c r="AA134547" s="191"/>
    </row>
    <row r="134548" spans="26:27">
      <c r="Z134548" s="191"/>
      <c r="AA134548" s="191"/>
    </row>
    <row r="134549" spans="26:27">
      <c r="Z134549" s="191"/>
      <c r="AA134549" s="191"/>
    </row>
    <row r="134550" spans="26:27">
      <c r="Z134550" s="191"/>
      <c r="AA134550" s="191"/>
    </row>
    <row r="134551" spans="26:27">
      <c r="Z134551" s="191"/>
      <c r="AA134551" s="191"/>
    </row>
    <row r="134552" spans="26:27">
      <c r="Z134552" s="191"/>
      <c r="AA134552" s="191"/>
    </row>
    <row r="134553" spans="26:27">
      <c r="Z134553" s="191"/>
      <c r="AA134553" s="191"/>
    </row>
    <row r="134554" spans="26:27">
      <c r="Z134554" s="191"/>
      <c r="AA134554" s="191"/>
    </row>
    <row r="134555" spans="26:27">
      <c r="Z134555" s="191"/>
      <c r="AA134555" s="191"/>
    </row>
    <row r="134556" spans="26:27">
      <c r="Z134556" s="191"/>
      <c r="AA134556" s="191"/>
    </row>
    <row r="134557" spans="26:27">
      <c r="Z134557" s="191"/>
      <c r="AA134557" s="191"/>
    </row>
    <row r="134558" spans="26:27">
      <c r="Z134558" s="191"/>
      <c r="AA134558" s="191"/>
    </row>
    <row r="134559" spans="26:27">
      <c r="Z134559" s="191"/>
      <c r="AA134559" s="191"/>
    </row>
    <row r="134560" spans="26:27">
      <c r="Z134560" s="191"/>
      <c r="AA134560" s="191"/>
    </row>
    <row r="134561" spans="26:27">
      <c r="Z134561" s="191"/>
      <c r="AA134561" s="191"/>
    </row>
    <row r="134562" spans="26:27">
      <c r="Z134562" s="191"/>
      <c r="AA134562" s="191"/>
    </row>
    <row r="134563" spans="26:27">
      <c r="Z134563" s="191"/>
      <c r="AA134563" s="191"/>
    </row>
    <row r="134564" spans="26:27">
      <c r="Z134564" s="191"/>
      <c r="AA134564" s="191"/>
    </row>
    <row r="134565" spans="26:27">
      <c r="Z134565" s="191"/>
      <c r="AA134565" s="191"/>
    </row>
    <row r="134566" spans="26:27">
      <c r="Z134566" s="191"/>
      <c r="AA134566" s="191"/>
    </row>
    <row r="134567" spans="26:27">
      <c r="Z134567" s="191"/>
      <c r="AA134567" s="191"/>
    </row>
    <row r="134568" spans="26:27">
      <c r="Z134568" s="191"/>
      <c r="AA134568" s="191"/>
    </row>
    <row r="134569" spans="26:27">
      <c r="Z134569" s="191"/>
      <c r="AA134569" s="191"/>
    </row>
    <row r="134570" spans="26:27">
      <c r="Z134570" s="191"/>
      <c r="AA134570" s="191"/>
    </row>
    <row r="134571" spans="26:27">
      <c r="Z134571" s="191"/>
      <c r="AA134571" s="191"/>
    </row>
    <row r="134572" spans="26:27">
      <c r="Z134572" s="191"/>
      <c r="AA134572" s="191"/>
    </row>
    <row r="134573" spans="26:27">
      <c r="Z134573" s="191"/>
      <c r="AA134573" s="191"/>
    </row>
    <row r="134574" spans="26:27">
      <c r="Z134574" s="191"/>
      <c r="AA134574" s="191"/>
    </row>
    <row r="134575" spans="26:27">
      <c r="Z134575" s="191"/>
      <c r="AA134575" s="191"/>
    </row>
    <row r="134576" spans="26:27">
      <c r="Z134576" s="191"/>
      <c r="AA134576" s="191"/>
    </row>
    <row r="134577" spans="26:27">
      <c r="Z134577" s="191"/>
      <c r="AA134577" s="191"/>
    </row>
    <row r="134578" spans="26:27">
      <c r="Z134578" s="191"/>
      <c r="AA134578" s="191"/>
    </row>
    <row r="134579" spans="26:27">
      <c r="Z134579" s="191"/>
      <c r="AA134579" s="191"/>
    </row>
    <row r="134580" spans="26:27">
      <c r="Z134580" s="191"/>
      <c r="AA134580" s="191"/>
    </row>
    <row r="134581" spans="26:27">
      <c r="Z134581" s="191"/>
      <c r="AA134581" s="191"/>
    </row>
    <row r="134582" spans="26:27">
      <c r="Z134582" s="191"/>
      <c r="AA134582" s="191"/>
    </row>
    <row r="134583" spans="26:27">
      <c r="Z134583" s="191"/>
      <c r="AA134583" s="191"/>
    </row>
    <row r="134584" spans="26:27">
      <c r="Z134584" s="191"/>
      <c r="AA134584" s="191"/>
    </row>
    <row r="134585" spans="26:27">
      <c r="Z134585" s="191"/>
      <c r="AA134585" s="191"/>
    </row>
    <row r="134586" spans="26:27">
      <c r="Z134586" s="191"/>
      <c r="AA134586" s="191"/>
    </row>
    <row r="134587" spans="26:27">
      <c r="Z134587" s="191"/>
      <c r="AA134587" s="191"/>
    </row>
    <row r="134588" spans="26:27">
      <c r="Z134588" s="191"/>
      <c r="AA134588" s="191"/>
    </row>
    <row r="134589" spans="26:27">
      <c r="Z134589" s="191"/>
      <c r="AA134589" s="191"/>
    </row>
    <row r="134590" spans="26:27">
      <c r="Z134590" s="191"/>
      <c r="AA134590" s="191"/>
    </row>
    <row r="134591" spans="26:27">
      <c r="Z134591" s="191"/>
      <c r="AA134591" s="191"/>
    </row>
    <row r="134592" spans="26:27">
      <c r="Z134592" s="191"/>
      <c r="AA134592" s="191"/>
    </row>
    <row r="134593" spans="26:27">
      <c r="Z134593" s="191"/>
      <c r="AA134593" s="191"/>
    </row>
    <row r="134594" spans="26:27">
      <c r="Z134594" s="191"/>
      <c r="AA134594" s="191"/>
    </row>
    <row r="134595" spans="26:27">
      <c r="Z134595" s="191"/>
      <c r="AA134595" s="191"/>
    </row>
    <row r="134596" spans="26:27">
      <c r="Z134596" s="191"/>
      <c r="AA134596" s="191"/>
    </row>
    <row r="134597" spans="26:27">
      <c r="Z134597" s="191"/>
      <c r="AA134597" s="191"/>
    </row>
    <row r="134598" spans="26:27">
      <c r="Z134598" s="191"/>
      <c r="AA134598" s="191"/>
    </row>
    <row r="134599" spans="26:27">
      <c r="Z134599" s="191"/>
      <c r="AA134599" s="191"/>
    </row>
    <row r="134600" spans="26:27">
      <c r="Z134600" s="191"/>
      <c r="AA134600" s="191"/>
    </row>
    <row r="134601" spans="26:27">
      <c r="Z134601" s="191"/>
      <c r="AA134601" s="191"/>
    </row>
    <row r="134602" spans="26:27">
      <c r="Z134602" s="191"/>
      <c r="AA134602" s="191"/>
    </row>
    <row r="134603" spans="26:27">
      <c r="Z134603" s="191"/>
      <c r="AA134603" s="191"/>
    </row>
    <row r="134604" spans="26:27">
      <c r="Z134604" s="191"/>
      <c r="AA134604" s="191"/>
    </row>
    <row r="134605" spans="26:27">
      <c r="Z134605" s="191"/>
      <c r="AA134605" s="191"/>
    </row>
    <row r="134606" spans="26:27">
      <c r="Z134606" s="191"/>
      <c r="AA134606" s="191"/>
    </row>
    <row r="134607" spans="26:27">
      <c r="Z134607" s="191"/>
      <c r="AA134607" s="191"/>
    </row>
    <row r="134608" spans="26:27">
      <c r="Z134608" s="191"/>
      <c r="AA134608" s="191"/>
    </row>
    <row r="134609" spans="26:27">
      <c r="Z134609" s="191"/>
      <c r="AA134609" s="191"/>
    </row>
    <row r="134610" spans="26:27">
      <c r="Z134610" s="191"/>
      <c r="AA134610" s="191"/>
    </row>
    <row r="134611" spans="26:27">
      <c r="Z134611" s="191"/>
      <c r="AA134611" s="191"/>
    </row>
    <row r="134612" spans="26:27">
      <c r="Z134612" s="191"/>
      <c r="AA134612" s="191"/>
    </row>
    <row r="134613" spans="26:27">
      <c r="Z134613" s="191"/>
      <c r="AA134613" s="191"/>
    </row>
    <row r="134614" spans="26:27">
      <c r="Z134614" s="191"/>
      <c r="AA134614" s="191"/>
    </row>
    <row r="134615" spans="26:27">
      <c r="Z134615" s="191"/>
      <c r="AA134615" s="191"/>
    </row>
    <row r="134616" spans="26:27">
      <c r="Z134616" s="191"/>
      <c r="AA134616" s="191"/>
    </row>
    <row r="134617" spans="26:27">
      <c r="Z134617" s="191"/>
      <c r="AA134617" s="191"/>
    </row>
    <row r="134618" spans="26:27">
      <c r="Z134618" s="191"/>
      <c r="AA134618" s="191"/>
    </row>
    <row r="134619" spans="26:27">
      <c r="Z134619" s="191"/>
      <c r="AA134619" s="191"/>
    </row>
    <row r="134620" spans="26:27">
      <c r="Z134620" s="191"/>
      <c r="AA134620" s="191"/>
    </row>
    <row r="134621" spans="26:27">
      <c r="Z134621" s="191"/>
      <c r="AA134621" s="191"/>
    </row>
    <row r="134622" spans="26:27">
      <c r="Z134622" s="191"/>
      <c r="AA134622" s="191"/>
    </row>
    <row r="134623" spans="26:27">
      <c r="Z134623" s="191"/>
      <c r="AA134623" s="191"/>
    </row>
    <row r="134624" spans="26:27">
      <c r="Z134624" s="191"/>
      <c r="AA134624" s="191"/>
    </row>
    <row r="134625" spans="26:27">
      <c r="Z134625" s="191"/>
      <c r="AA134625" s="191"/>
    </row>
    <row r="134626" spans="26:27">
      <c r="Z134626" s="191"/>
      <c r="AA134626" s="191"/>
    </row>
    <row r="134627" spans="26:27">
      <c r="Z134627" s="191"/>
      <c r="AA134627" s="191"/>
    </row>
    <row r="134628" spans="26:27">
      <c r="Z134628" s="191"/>
      <c r="AA134628" s="191"/>
    </row>
    <row r="134629" spans="26:27">
      <c r="Z134629" s="191"/>
      <c r="AA134629" s="191"/>
    </row>
    <row r="134630" spans="26:27">
      <c r="Z134630" s="191"/>
      <c r="AA134630" s="191"/>
    </row>
    <row r="134631" spans="26:27">
      <c r="Z134631" s="191"/>
      <c r="AA134631" s="191"/>
    </row>
    <row r="134632" spans="26:27">
      <c r="Z134632" s="191"/>
      <c r="AA134632" s="191"/>
    </row>
    <row r="134633" spans="26:27">
      <c r="Z134633" s="191"/>
      <c r="AA134633" s="191"/>
    </row>
    <row r="134634" spans="26:27">
      <c r="Z134634" s="191"/>
      <c r="AA134634" s="191"/>
    </row>
    <row r="134635" spans="26:27">
      <c r="Z134635" s="191"/>
      <c r="AA134635" s="191"/>
    </row>
    <row r="134636" spans="26:27">
      <c r="Z134636" s="191"/>
      <c r="AA134636" s="191"/>
    </row>
    <row r="134637" spans="26:27">
      <c r="Z134637" s="191"/>
      <c r="AA134637" s="191"/>
    </row>
    <row r="134638" spans="26:27">
      <c r="Z134638" s="191"/>
      <c r="AA134638" s="191"/>
    </row>
    <row r="134639" spans="26:27">
      <c r="Z134639" s="191"/>
      <c r="AA134639" s="191"/>
    </row>
    <row r="134640" spans="26:27">
      <c r="Z134640" s="191"/>
      <c r="AA134640" s="191"/>
    </row>
    <row r="134641" spans="26:27">
      <c r="Z134641" s="191"/>
      <c r="AA134641" s="191"/>
    </row>
    <row r="134642" spans="26:27">
      <c r="Z134642" s="191"/>
      <c r="AA134642" s="191"/>
    </row>
    <row r="134643" spans="26:27">
      <c r="Z134643" s="191"/>
      <c r="AA134643" s="191"/>
    </row>
    <row r="134644" spans="26:27">
      <c r="Z134644" s="191"/>
      <c r="AA134644" s="191"/>
    </row>
    <row r="134645" spans="26:27">
      <c r="Z134645" s="191"/>
      <c r="AA134645" s="191"/>
    </row>
    <row r="134646" spans="26:27">
      <c r="Z134646" s="191"/>
      <c r="AA134646" s="191"/>
    </row>
    <row r="134647" spans="26:27">
      <c r="Z134647" s="191"/>
      <c r="AA134647" s="191"/>
    </row>
    <row r="134648" spans="26:27">
      <c r="Z134648" s="191"/>
      <c r="AA134648" s="191"/>
    </row>
    <row r="134649" spans="26:27">
      <c r="Z134649" s="191"/>
      <c r="AA134649" s="191"/>
    </row>
    <row r="134650" spans="26:27">
      <c r="Z134650" s="191"/>
      <c r="AA134650" s="191"/>
    </row>
    <row r="134651" spans="26:27">
      <c r="Z134651" s="191"/>
      <c r="AA134651" s="191"/>
    </row>
    <row r="134652" spans="26:27">
      <c r="Z134652" s="191"/>
      <c r="AA134652" s="191"/>
    </row>
    <row r="134653" spans="26:27">
      <c r="Z134653" s="191"/>
      <c r="AA134653" s="191"/>
    </row>
    <row r="134654" spans="26:27">
      <c r="Z134654" s="191"/>
      <c r="AA134654" s="191"/>
    </row>
    <row r="134655" spans="26:27">
      <c r="Z134655" s="191"/>
      <c r="AA134655" s="191"/>
    </row>
    <row r="134656" spans="26:27">
      <c r="Z134656" s="191"/>
      <c r="AA134656" s="191"/>
    </row>
    <row r="134657" spans="26:27">
      <c r="Z134657" s="191"/>
      <c r="AA134657" s="191"/>
    </row>
    <row r="134658" spans="26:27">
      <c r="Z134658" s="191"/>
      <c r="AA134658" s="191"/>
    </row>
    <row r="134659" spans="26:27">
      <c r="Z134659" s="191"/>
      <c r="AA134659" s="191"/>
    </row>
    <row r="134660" spans="26:27">
      <c r="Z134660" s="191"/>
      <c r="AA134660" s="191"/>
    </row>
    <row r="134661" spans="26:27">
      <c r="Z134661" s="191"/>
      <c r="AA134661" s="191"/>
    </row>
    <row r="134662" spans="26:27">
      <c r="Z134662" s="191"/>
      <c r="AA134662" s="191"/>
    </row>
    <row r="134663" spans="26:27">
      <c r="Z134663" s="191"/>
      <c r="AA134663" s="191"/>
    </row>
    <row r="134664" spans="26:27">
      <c r="Z134664" s="191"/>
      <c r="AA134664" s="191"/>
    </row>
    <row r="134665" spans="26:27">
      <c r="Z134665" s="191"/>
      <c r="AA134665" s="191"/>
    </row>
    <row r="134666" spans="26:27">
      <c r="Z134666" s="191"/>
      <c r="AA134666" s="191"/>
    </row>
    <row r="134667" spans="26:27">
      <c r="Z134667" s="191"/>
      <c r="AA134667" s="191"/>
    </row>
    <row r="134668" spans="26:27">
      <c r="Z134668" s="191"/>
      <c r="AA134668" s="191"/>
    </row>
    <row r="134669" spans="26:27">
      <c r="Z134669" s="191"/>
      <c r="AA134669" s="191"/>
    </row>
    <row r="134670" spans="26:27">
      <c r="Z134670" s="191"/>
      <c r="AA134670" s="191"/>
    </row>
    <row r="134671" spans="26:27">
      <c r="Z134671" s="191"/>
      <c r="AA134671" s="191"/>
    </row>
    <row r="134672" spans="26:27">
      <c r="Z134672" s="191"/>
      <c r="AA134672" s="191"/>
    </row>
    <row r="134673" spans="26:27">
      <c r="Z134673" s="191"/>
      <c r="AA134673" s="191"/>
    </row>
    <row r="134674" spans="26:27">
      <c r="Z134674" s="191"/>
      <c r="AA134674" s="191"/>
    </row>
    <row r="134675" spans="26:27">
      <c r="Z134675" s="191"/>
      <c r="AA134675" s="191"/>
    </row>
    <row r="134676" spans="26:27">
      <c r="Z134676" s="191"/>
      <c r="AA134676" s="191"/>
    </row>
    <row r="134677" spans="26:27">
      <c r="Z134677" s="191"/>
      <c r="AA134677" s="191"/>
    </row>
    <row r="134678" spans="26:27">
      <c r="Z134678" s="191"/>
      <c r="AA134678" s="191"/>
    </row>
    <row r="134679" spans="26:27">
      <c r="Z134679" s="191"/>
      <c r="AA134679" s="191"/>
    </row>
    <row r="134680" spans="26:27">
      <c r="Z134680" s="191"/>
      <c r="AA134680" s="191"/>
    </row>
    <row r="134681" spans="26:27">
      <c r="Z134681" s="191"/>
      <c r="AA134681" s="191"/>
    </row>
    <row r="134682" spans="26:27">
      <c r="Z134682" s="191"/>
      <c r="AA134682" s="191"/>
    </row>
    <row r="134683" spans="26:27">
      <c r="Z134683" s="191"/>
      <c r="AA134683" s="191"/>
    </row>
    <row r="134684" spans="26:27">
      <c r="Z134684" s="191"/>
      <c r="AA134684" s="191"/>
    </row>
    <row r="134685" spans="26:27">
      <c r="Z134685" s="191"/>
      <c r="AA134685" s="191"/>
    </row>
    <row r="134686" spans="26:27">
      <c r="Z134686" s="191"/>
      <c r="AA134686" s="191"/>
    </row>
    <row r="134687" spans="26:27">
      <c r="Z134687" s="191"/>
      <c r="AA134687" s="191"/>
    </row>
    <row r="134688" spans="26:27">
      <c r="Z134688" s="191"/>
      <c r="AA134688" s="191"/>
    </row>
    <row r="134689" spans="26:27">
      <c r="Z134689" s="191"/>
      <c r="AA134689" s="191"/>
    </row>
    <row r="134690" spans="26:27">
      <c r="Z134690" s="191"/>
      <c r="AA134690" s="191"/>
    </row>
    <row r="134691" spans="26:27">
      <c r="Z134691" s="191"/>
      <c r="AA134691" s="191"/>
    </row>
    <row r="134692" spans="26:27">
      <c r="Z134692" s="191"/>
      <c r="AA134692" s="191"/>
    </row>
    <row r="134693" spans="26:27">
      <c r="Z134693" s="191"/>
      <c r="AA134693" s="191"/>
    </row>
    <row r="134694" spans="26:27">
      <c r="Z134694" s="191"/>
      <c r="AA134694" s="191"/>
    </row>
    <row r="134695" spans="26:27">
      <c r="Z134695" s="191"/>
      <c r="AA134695" s="191"/>
    </row>
    <row r="134696" spans="26:27">
      <c r="Z134696" s="191"/>
      <c r="AA134696" s="191"/>
    </row>
    <row r="134697" spans="26:27">
      <c r="Z134697" s="191"/>
      <c r="AA134697" s="191"/>
    </row>
    <row r="134698" spans="26:27">
      <c r="Z134698" s="191"/>
      <c r="AA134698" s="191"/>
    </row>
    <row r="134699" spans="26:27">
      <c r="Z134699" s="191"/>
      <c r="AA134699" s="191"/>
    </row>
    <row r="134700" spans="26:27">
      <c r="Z134700" s="191"/>
      <c r="AA134700" s="191"/>
    </row>
    <row r="134701" spans="26:27">
      <c r="Z134701" s="191"/>
      <c r="AA134701" s="191"/>
    </row>
    <row r="134702" spans="26:27">
      <c r="Z134702" s="191"/>
      <c r="AA134702" s="191"/>
    </row>
    <row r="134703" spans="26:27">
      <c r="Z134703" s="191"/>
      <c r="AA134703" s="191"/>
    </row>
    <row r="134704" spans="26:27">
      <c r="Z134704" s="191"/>
      <c r="AA134704" s="191"/>
    </row>
    <row r="134705" spans="26:27">
      <c r="Z134705" s="191"/>
      <c r="AA134705" s="191"/>
    </row>
    <row r="134706" spans="26:27">
      <c r="Z134706" s="191"/>
      <c r="AA134706" s="191"/>
    </row>
    <row r="134707" spans="26:27">
      <c r="Z134707" s="191"/>
      <c r="AA134707" s="191"/>
    </row>
    <row r="134708" spans="26:27">
      <c r="Z134708" s="191"/>
      <c r="AA134708" s="191"/>
    </row>
    <row r="134709" spans="26:27">
      <c r="Z134709" s="191"/>
      <c r="AA134709" s="191"/>
    </row>
    <row r="134710" spans="26:27">
      <c r="Z134710" s="191"/>
      <c r="AA134710" s="191"/>
    </row>
    <row r="134711" spans="26:27">
      <c r="Z134711" s="191"/>
      <c r="AA134711" s="191"/>
    </row>
    <row r="134712" spans="26:27">
      <c r="Z134712" s="191"/>
      <c r="AA134712" s="191"/>
    </row>
    <row r="134713" spans="26:27">
      <c r="Z134713" s="191"/>
      <c r="AA134713" s="191"/>
    </row>
    <row r="134714" spans="26:27">
      <c r="Z134714" s="191"/>
      <c r="AA134714" s="191"/>
    </row>
    <row r="134715" spans="26:27">
      <c r="Z134715" s="191"/>
      <c r="AA134715" s="191"/>
    </row>
    <row r="134716" spans="26:27">
      <c r="Z134716" s="191"/>
      <c r="AA134716" s="191"/>
    </row>
    <row r="134717" spans="26:27">
      <c r="Z134717" s="191"/>
      <c r="AA134717" s="191"/>
    </row>
    <row r="134718" spans="26:27">
      <c r="Z134718" s="191"/>
      <c r="AA134718" s="191"/>
    </row>
    <row r="134719" spans="26:27">
      <c r="Z134719" s="191"/>
      <c r="AA134719" s="191"/>
    </row>
    <row r="134720" spans="26:27">
      <c r="Z134720" s="191"/>
      <c r="AA134720" s="191"/>
    </row>
    <row r="134721" spans="26:27">
      <c r="Z134721" s="191"/>
      <c r="AA134721" s="191"/>
    </row>
    <row r="134722" spans="26:27">
      <c r="Z134722" s="191"/>
      <c r="AA134722" s="191"/>
    </row>
    <row r="134723" spans="26:27">
      <c r="Z134723" s="191"/>
      <c r="AA134723" s="191"/>
    </row>
    <row r="134724" spans="26:27">
      <c r="Z134724" s="191"/>
      <c r="AA134724" s="191"/>
    </row>
    <row r="134725" spans="26:27">
      <c r="Z134725" s="191"/>
      <c r="AA134725" s="191"/>
    </row>
    <row r="134726" spans="26:27">
      <c r="Z134726" s="191"/>
      <c r="AA134726" s="191"/>
    </row>
    <row r="134727" spans="26:27">
      <c r="Z134727" s="191"/>
      <c r="AA134727" s="191"/>
    </row>
    <row r="134728" spans="26:27">
      <c r="Z134728" s="191"/>
      <c r="AA134728" s="191"/>
    </row>
    <row r="134729" spans="26:27">
      <c r="Z134729" s="191"/>
      <c r="AA134729" s="191"/>
    </row>
    <row r="134730" spans="26:27">
      <c r="Z134730" s="191"/>
      <c r="AA134730" s="191"/>
    </row>
    <row r="134731" spans="26:27">
      <c r="Z134731" s="191"/>
      <c r="AA134731" s="191"/>
    </row>
    <row r="134732" spans="26:27">
      <c r="Z134732" s="191"/>
      <c r="AA134732" s="191"/>
    </row>
    <row r="134733" spans="26:27">
      <c r="Z134733" s="191"/>
      <c r="AA134733" s="191"/>
    </row>
    <row r="134734" spans="26:27">
      <c r="Z134734" s="191"/>
      <c r="AA134734" s="191"/>
    </row>
    <row r="134735" spans="26:27">
      <c r="Z134735" s="191"/>
      <c r="AA134735" s="191"/>
    </row>
    <row r="134736" spans="26:27">
      <c r="Z134736" s="191"/>
      <c r="AA134736" s="191"/>
    </row>
    <row r="134737" spans="26:27">
      <c r="Z134737" s="191"/>
      <c r="AA134737" s="191"/>
    </row>
    <row r="134738" spans="26:27">
      <c r="Z134738" s="191"/>
      <c r="AA134738" s="191"/>
    </row>
    <row r="134739" spans="26:27">
      <c r="Z134739" s="191"/>
      <c r="AA134739" s="191"/>
    </row>
    <row r="134740" spans="26:27">
      <c r="Z134740" s="191"/>
      <c r="AA134740" s="191"/>
    </row>
    <row r="134741" spans="26:27">
      <c r="Z134741" s="191"/>
      <c r="AA134741" s="191"/>
    </row>
    <row r="134742" spans="26:27">
      <c r="Z134742" s="191"/>
      <c r="AA134742" s="191"/>
    </row>
    <row r="134743" spans="26:27">
      <c r="Z134743" s="191"/>
      <c r="AA134743" s="191"/>
    </row>
    <row r="134744" spans="26:27">
      <c r="Z134744" s="191"/>
      <c r="AA134744" s="191"/>
    </row>
    <row r="134745" spans="26:27">
      <c r="Z134745" s="191"/>
      <c r="AA134745" s="191"/>
    </row>
    <row r="134746" spans="26:27">
      <c r="Z134746" s="191"/>
      <c r="AA134746" s="191"/>
    </row>
    <row r="134747" spans="26:27">
      <c r="Z134747" s="191"/>
      <c r="AA134747" s="191"/>
    </row>
    <row r="134748" spans="26:27">
      <c r="Z134748" s="191"/>
      <c r="AA134748" s="191"/>
    </row>
    <row r="134749" spans="26:27">
      <c r="Z134749" s="191"/>
      <c r="AA134749" s="191"/>
    </row>
    <row r="134750" spans="26:27">
      <c r="Z134750" s="191"/>
      <c r="AA134750" s="191"/>
    </row>
    <row r="134751" spans="26:27">
      <c r="Z134751" s="191"/>
      <c r="AA134751" s="191"/>
    </row>
    <row r="134752" spans="26:27">
      <c r="Z134752" s="191"/>
      <c r="AA134752" s="191"/>
    </row>
    <row r="134753" spans="26:27">
      <c r="Z134753" s="191"/>
      <c r="AA134753" s="191"/>
    </row>
    <row r="134754" spans="26:27">
      <c r="Z134754" s="191"/>
      <c r="AA134754" s="191"/>
    </row>
    <row r="134755" spans="26:27">
      <c r="Z134755" s="191"/>
      <c r="AA134755" s="191"/>
    </row>
    <row r="134756" spans="26:27">
      <c r="Z134756" s="191"/>
      <c r="AA134756" s="191"/>
    </row>
    <row r="134757" spans="26:27">
      <c r="Z134757" s="191"/>
      <c r="AA134757" s="191"/>
    </row>
    <row r="134758" spans="26:27">
      <c r="Z134758" s="191"/>
      <c r="AA134758" s="191"/>
    </row>
    <row r="134759" spans="26:27">
      <c r="Z134759" s="191"/>
      <c r="AA134759" s="191"/>
    </row>
    <row r="134760" spans="26:27">
      <c r="Z134760" s="191"/>
      <c r="AA134760" s="191"/>
    </row>
    <row r="134761" spans="26:27">
      <c r="Z134761" s="191"/>
      <c r="AA134761" s="191"/>
    </row>
    <row r="134762" spans="26:27">
      <c r="Z134762" s="191"/>
      <c r="AA134762" s="191"/>
    </row>
    <row r="134763" spans="26:27">
      <c r="Z134763" s="191"/>
      <c r="AA134763" s="191"/>
    </row>
    <row r="134764" spans="26:27">
      <c r="Z134764" s="191"/>
      <c r="AA134764" s="191"/>
    </row>
    <row r="134765" spans="26:27">
      <c r="Z134765" s="191"/>
      <c r="AA134765" s="191"/>
    </row>
    <row r="134766" spans="26:27">
      <c r="Z134766" s="191"/>
      <c r="AA134766" s="191"/>
    </row>
    <row r="134767" spans="26:27">
      <c r="Z134767" s="191"/>
      <c r="AA134767" s="191"/>
    </row>
    <row r="134768" spans="26:27">
      <c r="Z134768" s="191"/>
      <c r="AA134768" s="191"/>
    </row>
    <row r="134769" spans="26:27">
      <c r="Z134769" s="191"/>
      <c r="AA134769" s="191"/>
    </row>
    <row r="134770" spans="26:27">
      <c r="Z134770" s="191"/>
      <c r="AA134770" s="191"/>
    </row>
    <row r="134771" spans="26:27">
      <c r="Z134771" s="191"/>
      <c r="AA134771" s="191"/>
    </row>
    <row r="134772" spans="26:27">
      <c r="Z134772" s="191"/>
      <c r="AA134772" s="191"/>
    </row>
    <row r="134773" spans="26:27">
      <c r="Z134773" s="191"/>
      <c r="AA134773" s="191"/>
    </row>
    <row r="134774" spans="26:27">
      <c r="Z134774" s="191"/>
      <c r="AA134774" s="191"/>
    </row>
    <row r="134775" spans="26:27">
      <c r="Z134775" s="191"/>
      <c r="AA134775" s="191"/>
    </row>
    <row r="134776" spans="26:27">
      <c r="Z134776" s="191"/>
      <c r="AA134776" s="191"/>
    </row>
    <row r="134777" spans="26:27">
      <c r="Z134777" s="191"/>
      <c r="AA134777" s="191"/>
    </row>
    <row r="134778" spans="26:27">
      <c r="Z134778" s="191"/>
      <c r="AA134778" s="191"/>
    </row>
    <row r="134779" spans="26:27">
      <c r="Z134779" s="191"/>
      <c r="AA134779" s="191"/>
    </row>
    <row r="134780" spans="26:27">
      <c r="Z134780" s="191"/>
      <c r="AA134780" s="191"/>
    </row>
    <row r="134781" spans="26:27">
      <c r="Z134781" s="191"/>
      <c r="AA134781" s="191"/>
    </row>
    <row r="134782" spans="26:27">
      <c r="Z134782" s="191"/>
      <c r="AA134782" s="191"/>
    </row>
    <row r="134783" spans="26:27">
      <c r="Z134783" s="191"/>
      <c r="AA134783" s="191"/>
    </row>
    <row r="134784" spans="26:27">
      <c r="Z134784" s="191"/>
      <c r="AA134784" s="191"/>
    </row>
    <row r="134785" spans="26:27">
      <c r="Z134785" s="191"/>
      <c r="AA134785" s="191"/>
    </row>
    <row r="134786" spans="26:27">
      <c r="Z134786" s="191"/>
      <c r="AA134786" s="191"/>
    </row>
    <row r="134787" spans="26:27">
      <c r="Z134787" s="191"/>
      <c r="AA134787" s="191"/>
    </row>
    <row r="134788" spans="26:27">
      <c r="Z134788" s="191"/>
      <c r="AA134788" s="191"/>
    </row>
    <row r="134789" spans="26:27">
      <c r="Z134789" s="191"/>
      <c r="AA134789" s="191"/>
    </row>
    <row r="134790" spans="26:27">
      <c r="Z134790" s="191"/>
      <c r="AA134790" s="191"/>
    </row>
    <row r="134791" spans="26:27">
      <c r="Z134791" s="191"/>
      <c r="AA134791" s="191"/>
    </row>
    <row r="134792" spans="26:27">
      <c r="Z134792" s="191"/>
      <c r="AA134792" s="191"/>
    </row>
    <row r="134793" spans="26:27">
      <c r="Z134793" s="191"/>
      <c r="AA134793" s="191"/>
    </row>
    <row r="134794" spans="26:27">
      <c r="Z134794" s="191"/>
      <c r="AA134794" s="191"/>
    </row>
    <row r="134795" spans="26:27">
      <c r="Z134795" s="191"/>
      <c r="AA134795" s="191"/>
    </row>
    <row r="134796" spans="26:27">
      <c r="Z134796" s="191"/>
      <c r="AA134796" s="191"/>
    </row>
    <row r="134797" spans="26:27">
      <c r="Z134797" s="191"/>
      <c r="AA134797" s="191"/>
    </row>
    <row r="134798" spans="26:27">
      <c r="Z134798" s="191"/>
      <c r="AA134798" s="191"/>
    </row>
    <row r="134799" spans="26:27">
      <c r="Z134799" s="191"/>
      <c r="AA134799" s="191"/>
    </row>
    <row r="134800" spans="26:27">
      <c r="Z134800" s="191"/>
      <c r="AA134800" s="191"/>
    </row>
    <row r="134801" spans="26:27">
      <c r="Z134801" s="191"/>
      <c r="AA134801" s="191"/>
    </row>
    <row r="134802" spans="26:27">
      <c r="Z134802" s="191"/>
      <c r="AA134802" s="191"/>
    </row>
    <row r="134803" spans="26:27">
      <c r="Z134803" s="191"/>
      <c r="AA134803" s="191"/>
    </row>
    <row r="134804" spans="26:27">
      <c r="Z134804" s="191"/>
      <c r="AA134804" s="191"/>
    </row>
    <row r="134805" spans="26:27">
      <c r="Z134805" s="191"/>
      <c r="AA134805" s="191"/>
    </row>
    <row r="134806" spans="26:27">
      <c r="Z134806" s="191"/>
      <c r="AA134806" s="191"/>
    </row>
    <row r="134807" spans="26:27">
      <c r="Z134807" s="191"/>
      <c r="AA134807" s="191"/>
    </row>
    <row r="134808" spans="26:27">
      <c r="Z134808" s="191"/>
      <c r="AA134808" s="191"/>
    </row>
    <row r="134809" spans="26:27">
      <c r="Z134809" s="191"/>
      <c r="AA134809" s="191"/>
    </row>
    <row r="134810" spans="26:27">
      <c r="Z134810" s="191"/>
      <c r="AA134810" s="191"/>
    </row>
    <row r="134811" spans="26:27">
      <c r="Z134811" s="191"/>
      <c r="AA134811" s="191"/>
    </row>
    <row r="134812" spans="26:27">
      <c r="Z134812" s="191"/>
      <c r="AA134812" s="191"/>
    </row>
    <row r="134813" spans="26:27">
      <c r="Z134813" s="191"/>
      <c r="AA134813" s="191"/>
    </row>
    <row r="134814" spans="26:27">
      <c r="Z134814" s="191"/>
      <c r="AA134814" s="191"/>
    </row>
    <row r="134815" spans="26:27">
      <c r="Z134815" s="191"/>
      <c r="AA134815" s="191"/>
    </row>
    <row r="134816" spans="26:27">
      <c r="Z134816" s="191"/>
      <c r="AA134816" s="191"/>
    </row>
    <row r="134817" spans="26:27">
      <c r="Z134817" s="191"/>
      <c r="AA134817" s="191"/>
    </row>
    <row r="134818" spans="26:27">
      <c r="Z134818" s="191"/>
      <c r="AA134818" s="191"/>
    </row>
    <row r="134819" spans="26:27">
      <c r="Z134819" s="191"/>
      <c r="AA134819" s="191"/>
    </row>
    <row r="134820" spans="26:27">
      <c r="Z134820" s="191"/>
      <c r="AA134820" s="191"/>
    </row>
    <row r="134821" spans="26:27">
      <c r="Z134821" s="191"/>
      <c r="AA134821" s="191"/>
    </row>
    <row r="134822" spans="26:27">
      <c r="Z134822" s="191"/>
      <c r="AA134822" s="191"/>
    </row>
    <row r="134823" spans="26:27">
      <c r="Z134823" s="191"/>
      <c r="AA134823" s="191"/>
    </row>
    <row r="134824" spans="26:27">
      <c r="Z134824" s="191"/>
      <c r="AA134824" s="191"/>
    </row>
    <row r="134825" spans="26:27">
      <c r="Z134825" s="191"/>
      <c r="AA134825" s="191"/>
    </row>
    <row r="134826" spans="26:27">
      <c r="Z134826" s="191"/>
      <c r="AA134826" s="191"/>
    </row>
    <row r="134827" spans="26:27">
      <c r="Z134827" s="191"/>
      <c r="AA134827" s="191"/>
    </row>
    <row r="134828" spans="26:27">
      <c r="Z134828" s="191"/>
      <c r="AA134828" s="191"/>
    </row>
    <row r="134829" spans="26:27">
      <c r="Z134829" s="191"/>
      <c r="AA134829" s="191"/>
    </row>
    <row r="134830" spans="26:27">
      <c r="Z134830" s="191"/>
      <c r="AA134830" s="191"/>
    </row>
    <row r="134831" spans="26:27">
      <c r="Z134831" s="191"/>
      <c r="AA134831" s="191"/>
    </row>
    <row r="134832" spans="26:27">
      <c r="Z134832" s="191"/>
      <c r="AA134832" s="191"/>
    </row>
    <row r="134833" spans="26:27">
      <c r="Z134833" s="191"/>
      <c r="AA134833" s="191"/>
    </row>
    <row r="134834" spans="26:27">
      <c r="Z134834" s="191"/>
      <c r="AA134834" s="191"/>
    </row>
    <row r="134835" spans="26:27">
      <c r="Z134835" s="191"/>
      <c r="AA134835" s="191"/>
    </row>
    <row r="134836" spans="26:27">
      <c r="Z134836" s="191"/>
      <c r="AA134836" s="191"/>
    </row>
    <row r="134837" spans="26:27">
      <c r="Z134837" s="191"/>
      <c r="AA134837" s="191"/>
    </row>
    <row r="134838" spans="26:27">
      <c r="Z134838" s="191"/>
      <c r="AA134838" s="191"/>
    </row>
    <row r="134839" spans="26:27">
      <c r="Z134839" s="191"/>
      <c r="AA134839" s="191"/>
    </row>
    <row r="134840" spans="26:27">
      <c r="Z134840" s="191"/>
      <c r="AA134840" s="191"/>
    </row>
    <row r="134841" spans="26:27">
      <c r="Z134841" s="191"/>
      <c r="AA134841" s="191"/>
    </row>
    <row r="134842" spans="26:27">
      <c r="Z134842" s="191"/>
      <c r="AA134842" s="191"/>
    </row>
    <row r="134843" spans="26:27">
      <c r="Z134843" s="191"/>
      <c r="AA134843" s="191"/>
    </row>
    <row r="134844" spans="26:27">
      <c r="Z134844" s="191"/>
      <c r="AA134844" s="191"/>
    </row>
    <row r="134845" spans="26:27">
      <c r="Z134845" s="191"/>
      <c r="AA134845" s="191"/>
    </row>
    <row r="134846" spans="26:27">
      <c r="Z134846" s="191"/>
      <c r="AA134846" s="191"/>
    </row>
    <row r="134847" spans="26:27">
      <c r="Z134847" s="191"/>
      <c r="AA134847" s="191"/>
    </row>
    <row r="134848" spans="26:27">
      <c r="Z134848" s="191"/>
      <c r="AA134848" s="191"/>
    </row>
    <row r="134849" spans="26:27">
      <c r="Z134849" s="191"/>
      <c r="AA134849" s="191"/>
    </row>
    <row r="134850" spans="26:27">
      <c r="Z134850" s="191"/>
      <c r="AA134850" s="191"/>
    </row>
    <row r="134851" spans="26:27">
      <c r="Z134851" s="191"/>
      <c r="AA134851" s="191"/>
    </row>
    <row r="134852" spans="26:27">
      <c r="Z134852" s="191"/>
      <c r="AA134852" s="191"/>
    </row>
    <row r="134853" spans="26:27">
      <c r="Z134853" s="191"/>
      <c r="AA134853" s="191"/>
    </row>
    <row r="134854" spans="26:27">
      <c r="Z134854" s="191"/>
      <c r="AA134854" s="191"/>
    </row>
    <row r="134855" spans="26:27">
      <c r="Z134855" s="191"/>
      <c r="AA134855" s="191"/>
    </row>
    <row r="134856" spans="26:27">
      <c r="Z134856" s="191"/>
      <c r="AA134856" s="191"/>
    </row>
    <row r="134857" spans="26:27">
      <c r="Z134857" s="191"/>
      <c r="AA134857" s="191"/>
    </row>
    <row r="134858" spans="26:27">
      <c r="Z134858" s="191"/>
      <c r="AA134858" s="191"/>
    </row>
    <row r="134859" spans="26:27">
      <c r="Z134859" s="191"/>
      <c r="AA134859" s="191"/>
    </row>
    <row r="134860" spans="26:27">
      <c r="Z134860" s="191"/>
      <c r="AA134860" s="191"/>
    </row>
    <row r="134861" spans="26:27">
      <c r="Z134861" s="191"/>
      <c r="AA134861" s="191"/>
    </row>
    <row r="134862" spans="26:27">
      <c r="Z134862" s="191"/>
      <c r="AA134862" s="191"/>
    </row>
    <row r="134863" spans="26:27">
      <c r="Z134863" s="191"/>
      <c r="AA134863" s="191"/>
    </row>
    <row r="134864" spans="26:27">
      <c r="Z134864" s="191"/>
      <c r="AA134864" s="191"/>
    </row>
    <row r="134865" spans="26:27">
      <c r="Z134865" s="191"/>
      <c r="AA134865" s="191"/>
    </row>
    <row r="134866" spans="26:27">
      <c r="Z134866" s="191"/>
      <c r="AA134866" s="191"/>
    </row>
    <row r="134867" spans="26:27">
      <c r="Z134867" s="191"/>
      <c r="AA134867" s="191"/>
    </row>
    <row r="134868" spans="26:27">
      <c r="Z134868" s="191"/>
      <c r="AA134868" s="191"/>
    </row>
    <row r="134869" spans="26:27">
      <c r="Z134869" s="191"/>
      <c r="AA134869" s="191"/>
    </row>
    <row r="134870" spans="26:27">
      <c r="Z134870" s="191"/>
      <c r="AA134870" s="191"/>
    </row>
    <row r="134871" spans="26:27">
      <c r="Z134871" s="191"/>
      <c r="AA134871" s="191"/>
    </row>
    <row r="134872" spans="26:27">
      <c r="Z134872" s="191"/>
      <c r="AA134872" s="191"/>
    </row>
    <row r="134873" spans="26:27">
      <c r="Z134873" s="191"/>
      <c r="AA134873" s="191"/>
    </row>
    <row r="134874" spans="26:27">
      <c r="Z134874" s="191"/>
      <c r="AA134874" s="191"/>
    </row>
    <row r="134875" spans="26:27">
      <c r="Z134875" s="191"/>
      <c r="AA134875" s="191"/>
    </row>
    <row r="134876" spans="26:27">
      <c r="Z134876" s="191"/>
      <c r="AA134876" s="191"/>
    </row>
    <row r="134877" spans="26:27">
      <c r="Z134877" s="191"/>
      <c r="AA134877" s="191"/>
    </row>
    <row r="134878" spans="26:27">
      <c r="Z134878" s="191"/>
      <c r="AA134878" s="191"/>
    </row>
    <row r="134879" spans="26:27">
      <c r="Z134879" s="191"/>
      <c r="AA134879" s="191"/>
    </row>
    <row r="134880" spans="26:27">
      <c r="Z134880" s="191"/>
      <c r="AA134880" s="191"/>
    </row>
    <row r="134881" spans="26:27">
      <c r="Z134881" s="191"/>
      <c r="AA134881" s="191"/>
    </row>
    <row r="134882" spans="26:27">
      <c r="Z134882" s="191"/>
      <c r="AA134882" s="191"/>
    </row>
    <row r="134883" spans="26:27">
      <c r="Z134883" s="191"/>
      <c r="AA134883" s="191"/>
    </row>
    <row r="134884" spans="26:27">
      <c r="Z134884" s="191"/>
      <c r="AA134884" s="191"/>
    </row>
    <row r="134885" spans="26:27">
      <c r="Z134885" s="191"/>
      <c r="AA134885" s="191"/>
    </row>
    <row r="134886" spans="26:27">
      <c r="Z134886" s="191"/>
      <c r="AA134886" s="191"/>
    </row>
    <row r="134887" spans="26:27">
      <c r="Z134887" s="191"/>
      <c r="AA134887" s="191"/>
    </row>
    <row r="134888" spans="26:27">
      <c r="Z134888" s="191"/>
      <c r="AA134888" s="191"/>
    </row>
    <row r="134889" spans="26:27">
      <c r="Z134889" s="191"/>
      <c r="AA134889" s="191"/>
    </row>
    <row r="134890" spans="26:27">
      <c r="Z134890" s="191"/>
      <c r="AA134890" s="191"/>
    </row>
    <row r="134891" spans="26:27">
      <c r="Z134891" s="191"/>
      <c r="AA134891" s="191"/>
    </row>
    <row r="134892" spans="26:27">
      <c r="Z134892" s="191"/>
      <c r="AA134892" s="191"/>
    </row>
    <row r="134893" spans="26:27">
      <c r="Z134893" s="191"/>
      <c r="AA134893" s="191"/>
    </row>
    <row r="134894" spans="26:27">
      <c r="Z134894" s="191"/>
      <c r="AA134894" s="191"/>
    </row>
    <row r="134895" spans="26:27">
      <c r="Z134895" s="191"/>
      <c r="AA134895" s="191"/>
    </row>
    <row r="134896" spans="26:27">
      <c r="Z134896" s="191"/>
      <c r="AA134896" s="191"/>
    </row>
    <row r="134897" spans="26:27">
      <c r="Z134897" s="191"/>
      <c r="AA134897" s="191"/>
    </row>
    <row r="134898" spans="26:27">
      <c r="Z134898" s="191"/>
      <c r="AA134898" s="191"/>
    </row>
    <row r="134899" spans="26:27">
      <c r="Z134899" s="191"/>
      <c r="AA134899" s="191"/>
    </row>
    <row r="134900" spans="26:27">
      <c r="Z134900" s="191"/>
      <c r="AA134900" s="191"/>
    </row>
    <row r="134901" spans="26:27">
      <c r="Z134901" s="191"/>
      <c r="AA134901" s="191"/>
    </row>
    <row r="134902" spans="26:27">
      <c r="Z134902" s="191"/>
      <c r="AA134902" s="191"/>
    </row>
    <row r="134903" spans="26:27">
      <c r="Z134903" s="191"/>
      <c r="AA134903" s="191"/>
    </row>
    <row r="134904" spans="26:27">
      <c r="Z134904" s="191"/>
      <c r="AA134904" s="191"/>
    </row>
    <row r="134905" spans="26:27">
      <c r="Z134905" s="191"/>
      <c r="AA134905" s="191"/>
    </row>
    <row r="134906" spans="26:27">
      <c r="Z134906" s="191"/>
      <c r="AA134906" s="191"/>
    </row>
    <row r="134907" spans="26:27">
      <c r="Z134907" s="191"/>
      <c r="AA134907" s="191"/>
    </row>
    <row r="134908" spans="26:27">
      <c r="Z134908" s="191"/>
      <c r="AA134908" s="191"/>
    </row>
    <row r="134909" spans="26:27">
      <c r="Z134909" s="191"/>
      <c r="AA134909" s="191"/>
    </row>
    <row r="134910" spans="26:27">
      <c r="Z134910" s="191"/>
      <c r="AA134910" s="191"/>
    </row>
    <row r="134911" spans="26:27">
      <c r="Z134911" s="191"/>
      <c r="AA134911" s="191"/>
    </row>
    <row r="134912" spans="26:27">
      <c r="Z134912" s="191"/>
      <c r="AA134912" s="191"/>
    </row>
    <row r="134913" spans="26:27">
      <c r="Z134913" s="191"/>
      <c r="AA134913" s="191"/>
    </row>
    <row r="134914" spans="26:27">
      <c r="Z134914" s="191"/>
      <c r="AA134914" s="191"/>
    </row>
    <row r="134915" spans="26:27">
      <c r="Z134915" s="191"/>
      <c r="AA134915" s="191"/>
    </row>
    <row r="134916" spans="26:27">
      <c r="Z134916" s="191"/>
      <c r="AA134916" s="191"/>
    </row>
    <row r="134917" spans="26:27">
      <c r="Z134917" s="191"/>
      <c r="AA134917" s="191"/>
    </row>
    <row r="134918" spans="26:27">
      <c r="Z134918" s="191"/>
      <c r="AA134918" s="191"/>
    </row>
    <row r="134919" spans="26:27">
      <c r="Z134919" s="191"/>
      <c r="AA134919" s="191"/>
    </row>
    <row r="134920" spans="26:27">
      <c r="Z134920" s="191"/>
      <c r="AA134920" s="191"/>
    </row>
    <row r="134921" spans="26:27">
      <c r="Z134921" s="191"/>
      <c r="AA134921" s="191"/>
    </row>
    <row r="134922" spans="26:27">
      <c r="Z134922" s="191"/>
      <c r="AA134922" s="191"/>
    </row>
    <row r="134923" spans="26:27">
      <c r="Z134923" s="191"/>
      <c r="AA134923" s="191"/>
    </row>
    <row r="134924" spans="26:27">
      <c r="Z134924" s="191"/>
      <c r="AA134924" s="191"/>
    </row>
    <row r="134925" spans="26:27">
      <c r="Z134925" s="191"/>
      <c r="AA134925" s="191"/>
    </row>
    <row r="134926" spans="26:27">
      <c r="Z134926" s="191"/>
      <c r="AA134926" s="191"/>
    </row>
    <row r="134927" spans="26:27">
      <c r="Z134927" s="191"/>
      <c r="AA134927" s="191"/>
    </row>
    <row r="134928" spans="26:27">
      <c r="Z134928" s="191"/>
      <c r="AA134928" s="191"/>
    </row>
    <row r="134929" spans="26:27">
      <c r="Z134929" s="191"/>
      <c r="AA134929" s="191"/>
    </row>
    <row r="134930" spans="26:27">
      <c r="Z134930" s="191"/>
      <c r="AA134930" s="191"/>
    </row>
    <row r="134931" spans="26:27">
      <c r="Z134931" s="191"/>
      <c r="AA134931" s="191"/>
    </row>
    <row r="134932" spans="26:27">
      <c r="Z134932" s="191"/>
      <c r="AA134932" s="191"/>
    </row>
    <row r="134933" spans="26:27">
      <c r="Z134933" s="191"/>
      <c r="AA134933" s="191"/>
    </row>
    <row r="134934" spans="26:27">
      <c r="Z134934" s="191"/>
      <c r="AA134934" s="191"/>
    </row>
    <row r="134935" spans="26:27">
      <c r="Z134935" s="191"/>
      <c r="AA134935" s="191"/>
    </row>
    <row r="134936" spans="26:27">
      <c r="Z134936" s="191"/>
      <c r="AA134936" s="191"/>
    </row>
    <row r="134937" spans="26:27">
      <c r="Z134937" s="191"/>
      <c r="AA134937" s="191"/>
    </row>
    <row r="134938" spans="26:27">
      <c r="Z134938" s="191"/>
      <c r="AA134938" s="191"/>
    </row>
    <row r="134939" spans="26:27">
      <c r="Z134939" s="191"/>
      <c r="AA134939" s="191"/>
    </row>
    <row r="134940" spans="26:27">
      <c r="Z134940" s="191"/>
      <c r="AA134940" s="191"/>
    </row>
    <row r="134941" spans="26:27">
      <c r="Z134941" s="191"/>
      <c r="AA134941" s="191"/>
    </row>
    <row r="134942" spans="26:27">
      <c r="Z134942" s="191"/>
      <c r="AA134942" s="191"/>
    </row>
    <row r="134943" spans="26:27">
      <c r="Z134943" s="191"/>
      <c r="AA134943" s="191"/>
    </row>
    <row r="134944" spans="26:27">
      <c r="Z134944" s="191"/>
      <c r="AA134944" s="191"/>
    </row>
    <row r="134945" spans="26:27">
      <c r="Z134945" s="191"/>
      <c r="AA134945" s="191"/>
    </row>
    <row r="134946" spans="26:27">
      <c r="Z134946" s="191"/>
      <c r="AA134946" s="191"/>
    </row>
    <row r="134947" spans="26:27">
      <c r="Z134947" s="191"/>
      <c r="AA134947" s="191"/>
    </row>
    <row r="134948" spans="26:27">
      <c r="Z134948" s="191"/>
      <c r="AA134948" s="191"/>
    </row>
    <row r="134949" spans="26:27">
      <c r="Z134949" s="191"/>
      <c r="AA134949" s="191"/>
    </row>
    <row r="134950" spans="26:27">
      <c r="Z134950" s="191"/>
      <c r="AA134950" s="191"/>
    </row>
    <row r="134951" spans="26:27">
      <c r="Z134951" s="191"/>
      <c r="AA134951" s="191"/>
    </row>
    <row r="134952" spans="26:27">
      <c r="Z134952" s="191"/>
      <c r="AA134952" s="191"/>
    </row>
    <row r="134953" spans="26:27">
      <c r="Z134953" s="191"/>
      <c r="AA134953" s="191"/>
    </row>
    <row r="134954" spans="26:27">
      <c r="Z134954" s="191"/>
      <c r="AA134954" s="191"/>
    </row>
    <row r="134955" spans="26:27">
      <c r="Z134955" s="191"/>
      <c r="AA134955" s="191"/>
    </row>
    <row r="134956" spans="26:27">
      <c r="Z134956" s="191"/>
      <c r="AA134956" s="191"/>
    </row>
    <row r="134957" spans="26:27">
      <c r="Z134957" s="191"/>
      <c r="AA134957" s="191"/>
    </row>
    <row r="134958" spans="26:27">
      <c r="Z134958" s="191"/>
      <c r="AA134958" s="191"/>
    </row>
    <row r="134959" spans="26:27">
      <c r="Z134959" s="191"/>
      <c r="AA134959" s="191"/>
    </row>
    <row r="134960" spans="26:27">
      <c r="Z134960" s="191"/>
      <c r="AA134960" s="191"/>
    </row>
    <row r="134961" spans="26:27">
      <c r="Z134961" s="191"/>
      <c r="AA134961" s="191"/>
    </row>
    <row r="134962" spans="26:27">
      <c r="Z134962" s="191"/>
      <c r="AA134962" s="191"/>
    </row>
    <row r="134963" spans="26:27">
      <c r="Z134963" s="191"/>
      <c r="AA134963" s="191"/>
    </row>
    <row r="134964" spans="26:27">
      <c r="Z134964" s="191"/>
      <c r="AA134964" s="191"/>
    </row>
    <row r="134965" spans="26:27">
      <c r="Z134965" s="191"/>
      <c r="AA134965" s="191"/>
    </row>
    <row r="134966" spans="26:27">
      <c r="Z134966" s="191"/>
      <c r="AA134966" s="191"/>
    </row>
    <row r="134967" spans="26:27">
      <c r="Z134967" s="191"/>
      <c r="AA134967" s="191"/>
    </row>
    <row r="134968" spans="26:27">
      <c r="Z134968" s="191"/>
      <c r="AA134968" s="191"/>
    </row>
    <row r="134969" spans="26:27">
      <c r="Z134969" s="191"/>
      <c r="AA134969" s="191"/>
    </row>
    <row r="134970" spans="26:27">
      <c r="Z134970" s="191"/>
      <c r="AA134970" s="191"/>
    </row>
    <row r="134971" spans="26:27">
      <c r="Z134971" s="191"/>
      <c r="AA134971" s="191"/>
    </row>
    <row r="134972" spans="26:27">
      <c r="Z134972" s="191"/>
      <c r="AA134972" s="191"/>
    </row>
    <row r="134973" spans="26:27">
      <c r="Z134973" s="191"/>
      <c r="AA134973" s="191"/>
    </row>
    <row r="134974" spans="26:27">
      <c r="Z134974" s="191"/>
      <c r="AA134974" s="191"/>
    </row>
    <row r="134975" spans="26:27">
      <c r="Z134975" s="191"/>
      <c r="AA134975" s="191"/>
    </row>
    <row r="134976" spans="26:27">
      <c r="Z134976" s="191"/>
      <c r="AA134976" s="191"/>
    </row>
    <row r="134977" spans="26:27">
      <c r="Z134977" s="191"/>
      <c r="AA134977" s="191"/>
    </row>
    <row r="134978" spans="26:27">
      <c r="Z134978" s="191"/>
      <c r="AA134978" s="191"/>
    </row>
    <row r="134979" spans="26:27">
      <c r="Z134979" s="191"/>
      <c r="AA134979" s="191"/>
    </row>
    <row r="134980" spans="26:27">
      <c r="Z134980" s="191"/>
      <c r="AA134980" s="191"/>
    </row>
    <row r="134981" spans="26:27">
      <c r="Z134981" s="191"/>
      <c r="AA134981" s="191"/>
    </row>
    <row r="134982" spans="26:27">
      <c r="Z134982" s="191"/>
      <c r="AA134982" s="191"/>
    </row>
    <row r="134983" spans="26:27">
      <c r="Z134983" s="191"/>
      <c r="AA134983" s="191"/>
    </row>
    <row r="134984" spans="26:27">
      <c r="Z134984" s="191"/>
      <c r="AA134984" s="191"/>
    </row>
    <row r="134985" spans="26:27">
      <c r="Z134985" s="191"/>
      <c r="AA134985" s="191"/>
    </row>
    <row r="134986" spans="26:27">
      <c r="Z134986" s="191"/>
      <c r="AA134986" s="191"/>
    </row>
    <row r="134987" spans="26:27">
      <c r="Z134987" s="191"/>
      <c r="AA134987" s="191"/>
    </row>
    <row r="134988" spans="26:27">
      <c r="Z134988" s="191"/>
      <c r="AA134988" s="191"/>
    </row>
    <row r="134989" spans="26:27">
      <c r="Z134989" s="191"/>
      <c r="AA134989" s="191"/>
    </row>
    <row r="134990" spans="26:27">
      <c r="Z134990" s="191"/>
      <c r="AA134990" s="191"/>
    </row>
    <row r="134991" spans="26:27">
      <c r="Z134991" s="191"/>
      <c r="AA134991" s="191"/>
    </row>
    <row r="134992" spans="26:27">
      <c r="Z134992" s="191"/>
      <c r="AA134992" s="191"/>
    </row>
    <row r="134993" spans="26:27">
      <c r="Z134993" s="191"/>
      <c r="AA134993" s="191"/>
    </row>
    <row r="134994" spans="26:27">
      <c r="Z134994" s="191"/>
      <c r="AA134994" s="191"/>
    </row>
    <row r="134995" spans="26:27">
      <c r="Z134995" s="191"/>
      <c r="AA134995" s="191"/>
    </row>
    <row r="134996" spans="26:27">
      <c r="Z134996" s="191"/>
      <c r="AA134996" s="191"/>
    </row>
    <row r="134997" spans="26:27">
      <c r="Z134997" s="191"/>
      <c r="AA134997" s="191"/>
    </row>
    <row r="134998" spans="26:27">
      <c r="Z134998" s="191"/>
      <c r="AA134998" s="191"/>
    </row>
    <row r="134999" spans="26:27">
      <c r="Z134999" s="191"/>
      <c r="AA134999" s="191"/>
    </row>
    <row r="135000" spans="26:27">
      <c r="Z135000" s="191"/>
      <c r="AA135000" s="191"/>
    </row>
    <row r="135001" spans="26:27">
      <c r="Z135001" s="191"/>
      <c r="AA135001" s="191"/>
    </row>
    <row r="135002" spans="26:27">
      <c r="Z135002" s="191"/>
      <c r="AA135002" s="191"/>
    </row>
    <row r="135003" spans="26:27">
      <c r="Z135003" s="191"/>
      <c r="AA135003" s="191"/>
    </row>
    <row r="135004" spans="26:27">
      <c r="Z135004" s="191"/>
      <c r="AA135004" s="191"/>
    </row>
    <row r="135005" spans="26:27">
      <c r="Z135005" s="191"/>
      <c r="AA135005" s="191"/>
    </row>
    <row r="135006" spans="26:27">
      <c r="Z135006" s="191"/>
      <c r="AA135006" s="191"/>
    </row>
    <row r="135007" spans="26:27">
      <c r="Z135007" s="191"/>
      <c r="AA135007" s="191"/>
    </row>
    <row r="135008" spans="26:27">
      <c r="Z135008" s="191"/>
      <c r="AA135008" s="191"/>
    </row>
    <row r="135009" spans="26:27">
      <c r="Z135009" s="191"/>
      <c r="AA135009" s="191"/>
    </row>
    <row r="135010" spans="26:27">
      <c r="Z135010" s="191"/>
      <c r="AA135010" s="191"/>
    </row>
    <row r="135011" spans="26:27">
      <c r="Z135011" s="191"/>
      <c r="AA135011" s="191"/>
    </row>
    <row r="135012" spans="26:27">
      <c r="Z135012" s="191"/>
      <c r="AA135012" s="191"/>
    </row>
    <row r="135013" spans="26:27">
      <c r="Z135013" s="191"/>
      <c r="AA135013" s="191"/>
    </row>
    <row r="135014" spans="26:27">
      <c r="Z135014" s="191"/>
      <c r="AA135014" s="191"/>
    </row>
    <row r="135015" spans="26:27">
      <c r="Z135015" s="191"/>
      <c r="AA135015" s="191"/>
    </row>
    <row r="135016" spans="26:27">
      <c r="Z135016" s="191"/>
      <c r="AA135016" s="191"/>
    </row>
    <row r="135017" spans="26:27">
      <c r="Z135017" s="191"/>
      <c r="AA135017" s="191"/>
    </row>
    <row r="135018" spans="26:27">
      <c r="Z135018" s="191"/>
      <c r="AA135018" s="191"/>
    </row>
    <row r="135019" spans="26:27">
      <c r="Z135019" s="191"/>
      <c r="AA135019" s="191"/>
    </row>
    <row r="135020" spans="26:27">
      <c r="Z135020" s="191"/>
      <c r="AA135020" s="191"/>
    </row>
    <row r="135021" spans="26:27">
      <c r="Z135021" s="191"/>
      <c r="AA135021" s="191"/>
    </row>
    <row r="135022" spans="26:27">
      <c r="Z135022" s="191"/>
      <c r="AA135022" s="191"/>
    </row>
    <row r="135023" spans="26:27">
      <c r="Z135023" s="191"/>
      <c r="AA135023" s="191"/>
    </row>
    <row r="135024" spans="26:27">
      <c r="Z135024" s="191"/>
      <c r="AA135024" s="191"/>
    </row>
    <row r="135025" spans="26:27">
      <c r="Z135025" s="191"/>
      <c r="AA135025" s="191"/>
    </row>
    <row r="135026" spans="26:27">
      <c r="Z135026" s="191"/>
      <c r="AA135026" s="191"/>
    </row>
    <row r="135027" spans="26:27">
      <c r="Z135027" s="191"/>
      <c r="AA135027" s="191"/>
    </row>
    <row r="135028" spans="26:27">
      <c r="Z135028" s="191"/>
      <c r="AA135028" s="191"/>
    </row>
    <row r="135029" spans="26:27">
      <c r="Z135029" s="191"/>
      <c r="AA135029" s="191"/>
    </row>
    <row r="135030" spans="26:27">
      <c r="Z135030" s="191"/>
      <c r="AA135030" s="191"/>
    </row>
    <row r="135031" spans="26:27">
      <c r="Z135031" s="191"/>
      <c r="AA135031" s="191"/>
    </row>
    <row r="135032" spans="26:27">
      <c r="Z135032" s="191"/>
      <c r="AA135032" s="191"/>
    </row>
    <row r="135033" spans="26:27">
      <c r="Z135033" s="191"/>
      <c r="AA135033" s="191"/>
    </row>
    <row r="135034" spans="26:27">
      <c r="Z135034" s="191"/>
      <c r="AA135034" s="191"/>
    </row>
    <row r="135035" spans="26:27">
      <c r="Z135035" s="191"/>
      <c r="AA135035" s="191"/>
    </row>
    <row r="135036" spans="26:27">
      <c r="Z135036" s="191"/>
      <c r="AA135036" s="191"/>
    </row>
    <row r="135037" spans="26:27">
      <c r="Z135037" s="191"/>
      <c r="AA135037" s="191"/>
    </row>
    <row r="135038" spans="26:27">
      <c r="Z135038" s="191"/>
      <c r="AA135038" s="191"/>
    </row>
    <row r="135039" spans="26:27">
      <c r="Z135039" s="191"/>
      <c r="AA135039" s="191"/>
    </row>
    <row r="135040" spans="26:27">
      <c r="Z135040" s="191"/>
      <c r="AA135040" s="191"/>
    </row>
    <row r="135041" spans="26:27">
      <c r="Z135041" s="191"/>
      <c r="AA135041" s="191"/>
    </row>
    <row r="135042" spans="26:27">
      <c r="Z135042" s="191"/>
      <c r="AA135042" s="191"/>
    </row>
    <row r="135043" spans="26:27">
      <c r="Z135043" s="191"/>
      <c r="AA135043" s="191"/>
    </row>
    <row r="135044" spans="26:27">
      <c r="Z135044" s="191"/>
      <c r="AA135044" s="191"/>
    </row>
    <row r="135045" spans="26:27">
      <c r="Z135045" s="191"/>
      <c r="AA135045" s="191"/>
    </row>
    <row r="135046" spans="26:27">
      <c r="Z135046" s="191"/>
      <c r="AA135046" s="191"/>
    </row>
    <row r="135047" spans="26:27">
      <c r="Z135047" s="191"/>
      <c r="AA135047" s="191"/>
    </row>
    <row r="135048" spans="26:27">
      <c r="Z135048" s="191"/>
      <c r="AA135048" s="191"/>
    </row>
    <row r="135049" spans="26:27">
      <c r="Z135049" s="191"/>
      <c r="AA135049" s="191"/>
    </row>
    <row r="135050" spans="26:27">
      <c r="Z135050" s="191"/>
      <c r="AA135050" s="191"/>
    </row>
    <row r="135051" spans="26:27">
      <c r="Z135051" s="191"/>
      <c r="AA135051" s="191"/>
    </row>
    <row r="135052" spans="26:27">
      <c r="Z135052" s="191"/>
      <c r="AA135052" s="191"/>
    </row>
    <row r="135053" spans="26:27">
      <c r="Z135053" s="191"/>
      <c r="AA135053" s="191"/>
    </row>
    <row r="135054" spans="26:27">
      <c r="Z135054" s="191"/>
      <c r="AA135054" s="191"/>
    </row>
    <row r="135055" spans="26:27">
      <c r="Z135055" s="191"/>
      <c r="AA135055" s="191"/>
    </row>
    <row r="135056" spans="26:27">
      <c r="Z135056" s="191"/>
      <c r="AA135056" s="191"/>
    </row>
    <row r="135057" spans="26:27">
      <c r="Z135057" s="191"/>
      <c r="AA135057" s="191"/>
    </row>
    <row r="135058" spans="26:27">
      <c r="Z135058" s="191"/>
      <c r="AA135058" s="191"/>
    </row>
    <row r="135059" spans="26:27">
      <c r="Z135059" s="191"/>
      <c r="AA135059" s="191"/>
    </row>
    <row r="135060" spans="26:27">
      <c r="Z135060" s="191"/>
      <c r="AA135060" s="191"/>
    </row>
    <row r="135061" spans="26:27">
      <c r="Z135061" s="191"/>
      <c r="AA135061" s="191"/>
    </row>
    <row r="135062" spans="26:27">
      <c r="Z135062" s="191"/>
      <c r="AA135062" s="191"/>
    </row>
    <row r="135063" spans="26:27">
      <c r="Z135063" s="191"/>
      <c r="AA135063" s="191"/>
    </row>
    <row r="135064" spans="26:27">
      <c r="Z135064" s="191"/>
      <c r="AA135064" s="191"/>
    </row>
    <row r="135065" spans="26:27">
      <c r="Z135065" s="191"/>
      <c r="AA135065" s="191"/>
    </row>
    <row r="135066" spans="26:27">
      <c r="Z135066" s="191"/>
      <c r="AA135066" s="191"/>
    </row>
    <row r="135067" spans="26:27">
      <c r="Z135067" s="191"/>
      <c r="AA135067" s="191"/>
    </row>
    <row r="135068" spans="26:27">
      <c r="Z135068" s="191"/>
      <c r="AA135068" s="191"/>
    </row>
    <row r="135069" spans="26:27">
      <c r="Z135069" s="191"/>
      <c r="AA135069" s="191"/>
    </row>
    <row r="135070" spans="26:27">
      <c r="Z135070" s="191"/>
      <c r="AA135070" s="191"/>
    </row>
    <row r="135071" spans="26:27">
      <c r="Z135071" s="191"/>
      <c r="AA135071" s="191"/>
    </row>
    <row r="135072" spans="26:27">
      <c r="Z135072" s="191"/>
      <c r="AA135072" s="191"/>
    </row>
    <row r="135073" spans="26:27">
      <c r="Z135073" s="191"/>
      <c r="AA135073" s="191"/>
    </row>
    <row r="135074" spans="26:27">
      <c r="Z135074" s="191"/>
      <c r="AA135074" s="191"/>
    </row>
    <row r="135075" spans="26:27">
      <c r="Z135075" s="191"/>
      <c r="AA135075" s="191"/>
    </row>
    <row r="135076" spans="26:27">
      <c r="Z135076" s="191"/>
      <c r="AA135076" s="191"/>
    </row>
    <row r="135077" spans="26:27">
      <c r="Z135077" s="191"/>
      <c r="AA135077" s="191"/>
    </row>
    <row r="135078" spans="26:27">
      <c r="Z135078" s="191"/>
      <c r="AA135078" s="191"/>
    </row>
    <row r="135079" spans="26:27">
      <c r="Z135079" s="191"/>
      <c r="AA135079" s="191"/>
    </row>
    <row r="135080" spans="26:27">
      <c r="Z135080" s="191"/>
      <c r="AA135080" s="191"/>
    </row>
    <row r="135081" spans="26:27">
      <c r="Z135081" s="191"/>
      <c r="AA135081" s="191"/>
    </row>
    <row r="135082" spans="26:27">
      <c r="Z135082" s="191"/>
      <c r="AA135082" s="191"/>
    </row>
    <row r="135083" spans="26:27">
      <c r="Z135083" s="191"/>
      <c r="AA135083" s="191"/>
    </row>
    <row r="135084" spans="26:27">
      <c r="Z135084" s="191"/>
      <c r="AA135084" s="191"/>
    </row>
    <row r="135085" spans="26:27">
      <c r="Z135085" s="191"/>
      <c r="AA135085" s="191"/>
    </row>
    <row r="135086" spans="26:27">
      <c r="Z135086" s="191"/>
      <c r="AA135086" s="191"/>
    </row>
    <row r="135087" spans="26:27">
      <c r="Z135087" s="191"/>
      <c r="AA135087" s="191"/>
    </row>
    <row r="135088" spans="26:27">
      <c r="Z135088" s="191"/>
      <c r="AA135088" s="191"/>
    </row>
    <row r="135089" spans="26:27">
      <c r="Z135089" s="191"/>
      <c r="AA135089" s="191"/>
    </row>
    <row r="135090" spans="26:27">
      <c r="Z135090" s="191"/>
      <c r="AA135090" s="191"/>
    </row>
    <row r="135091" spans="26:27">
      <c r="Z135091" s="191"/>
      <c r="AA135091" s="191"/>
    </row>
    <row r="135092" spans="26:27">
      <c r="Z135092" s="191"/>
      <c r="AA135092" s="191"/>
    </row>
    <row r="135093" spans="26:27">
      <c r="Z135093" s="191"/>
      <c r="AA135093" s="191"/>
    </row>
    <row r="135094" spans="26:27">
      <c r="Z135094" s="191"/>
      <c r="AA135094" s="191"/>
    </row>
    <row r="135095" spans="26:27">
      <c r="Z135095" s="191"/>
      <c r="AA135095" s="191"/>
    </row>
    <row r="135096" spans="26:27">
      <c r="Z135096" s="191"/>
      <c r="AA135096" s="191"/>
    </row>
    <row r="135097" spans="26:27">
      <c r="Z135097" s="191"/>
      <c r="AA135097" s="191"/>
    </row>
    <row r="135098" spans="26:27">
      <c r="Z135098" s="191"/>
      <c r="AA135098" s="191"/>
    </row>
    <row r="135099" spans="26:27">
      <c r="Z135099" s="191"/>
      <c r="AA135099" s="191"/>
    </row>
    <row r="135100" spans="26:27">
      <c r="Z135100" s="191"/>
      <c r="AA135100" s="191"/>
    </row>
    <row r="135101" spans="26:27">
      <c r="Z135101" s="191"/>
      <c r="AA135101" s="191"/>
    </row>
    <row r="135102" spans="26:27">
      <c r="Z135102" s="191"/>
      <c r="AA135102" s="191"/>
    </row>
    <row r="135103" spans="26:27">
      <c r="Z135103" s="191"/>
      <c r="AA135103" s="191"/>
    </row>
    <row r="135104" spans="26:27">
      <c r="Z135104" s="191"/>
      <c r="AA135104" s="191"/>
    </row>
    <row r="135105" spans="26:27">
      <c r="Z135105" s="191"/>
      <c r="AA135105" s="191"/>
    </row>
    <row r="135106" spans="26:27">
      <c r="Z135106" s="191"/>
      <c r="AA135106" s="191"/>
    </row>
    <row r="135107" spans="26:27">
      <c r="Z135107" s="191"/>
      <c r="AA135107" s="191"/>
    </row>
    <row r="135108" spans="26:27">
      <c r="Z135108" s="191"/>
      <c r="AA135108" s="191"/>
    </row>
    <row r="135109" spans="26:27">
      <c r="Z135109" s="191"/>
      <c r="AA135109" s="191"/>
    </row>
    <row r="135110" spans="26:27">
      <c r="Z135110" s="191"/>
      <c r="AA135110" s="191"/>
    </row>
    <row r="135111" spans="26:27">
      <c r="Z135111" s="191"/>
      <c r="AA135111" s="191"/>
    </row>
    <row r="135112" spans="26:27">
      <c r="Z135112" s="191"/>
      <c r="AA135112" s="191"/>
    </row>
    <row r="135113" spans="26:27">
      <c r="Z135113" s="191"/>
      <c r="AA135113" s="191"/>
    </row>
    <row r="135114" spans="26:27">
      <c r="Z135114" s="191"/>
      <c r="AA135114" s="191"/>
    </row>
    <row r="135115" spans="26:27">
      <c r="Z135115" s="191"/>
      <c r="AA135115" s="191"/>
    </row>
    <row r="135116" spans="26:27">
      <c r="Z135116" s="191"/>
      <c r="AA135116" s="191"/>
    </row>
    <row r="135117" spans="26:27">
      <c r="Z135117" s="191"/>
      <c r="AA135117" s="191"/>
    </row>
    <row r="135118" spans="26:27">
      <c r="Z135118" s="191"/>
      <c r="AA135118" s="191"/>
    </row>
    <row r="135119" spans="26:27">
      <c r="Z135119" s="191"/>
      <c r="AA135119" s="191"/>
    </row>
    <row r="135120" spans="26:27">
      <c r="Z135120" s="191"/>
      <c r="AA135120" s="191"/>
    </row>
    <row r="135121" spans="26:27">
      <c r="Z135121" s="191"/>
      <c r="AA135121" s="191"/>
    </row>
    <row r="135122" spans="26:27">
      <c r="Z135122" s="191"/>
      <c r="AA135122" s="191"/>
    </row>
    <row r="135123" spans="26:27">
      <c r="Z135123" s="191"/>
      <c r="AA135123" s="191"/>
    </row>
    <row r="135124" spans="26:27">
      <c r="Z135124" s="191"/>
      <c r="AA135124" s="191"/>
    </row>
    <row r="135125" spans="26:27">
      <c r="Z135125" s="191"/>
      <c r="AA135125" s="191"/>
    </row>
    <row r="135126" spans="26:27">
      <c r="Z135126" s="191"/>
      <c r="AA135126" s="191"/>
    </row>
    <row r="135127" spans="26:27">
      <c r="Z135127" s="191"/>
      <c r="AA135127" s="191"/>
    </row>
    <row r="135128" spans="26:27">
      <c r="Z135128" s="191"/>
      <c r="AA135128" s="191"/>
    </row>
    <row r="135129" spans="26:27">
      <c r="Z135129" s="191"/>
      <c r="AA135129" s="191"/>
    </row>
    <row r="135130" spans="26:27">
      <c r="Z135130" s="191"/>
      <c r="AA135130" s="191"/>
    </row>
    <row r="135131" spans="26:27">
      <c r="Z135131" s="191"/>
      <c r="AA135131" s="191"/>
    </row>
    <row r="135132" spans="26:27">
      <c r="Z135132" s="191"/>
      <c r="AA135132" s="191"/>
    </row>
    <row r="135133" spans="26:27">
      <c r="Z135133" s="191"/>
      <c r="AA135133" s="191"/>
    </row>
    <row r="135134" spans="26:27">
      <c r="Z135134" s="191"/>
      <c r="AA135134" s="191"/>
    </row>
    <row r="135135" spans="26:27">
      <c r="Z135135" s="191"/>
      <c r="AA135135" s="191"/>
    </row>
    <row r="135136" spans="26:27">
      <c r="Z135136" s="191"/>
      <c r="AA135136" s="191"/>
    </row>
    <row r="135137" spans="26:27">
      <c r="Z135137" s="191"/>
      <c r="AA135137" s="191"/>
    </row>
    <row r="135138" spans="26:27">
      <c r="Z135138" s="191"/>
      <c r="AA135138" s="191"/>
    </row>
    <row r="135139" spans="26:27">
      <c r="Z135139" s="191"/>
      <c r="AA135139" s="191"/>
    </row>
    <row r="135140" spans="26:27">
      <c r="Z135140" s="191"/>
      <c r="AA135140" s="191"/>
    </row>
    <row r="135141" spans="26:27">
      <c r="Z135141" s="191"/>
      <c r="AA135141" s="191"/>
    </row>
    <row r="135142" spans="26:27">
      <c r="Z135142" s="191"/>
      <c r="AA135142" s="191"/>
    </row>
    <row r="135143" spans="26:27">
      <c r="Z135143" s="191"/>
      <c r="AA135143" s="191"/>
    </row>
    <row r="135144" spans="26:27">
      <c r="Z135144" s="191"/>
      <c r="AA135144" s="191"/>
    </row>
    <row r="135145" spans="26:27">
      <c r="Z135145" s="191"/>
      <c r="AA135145" s="191"/>
    </row>
    <row r="135146" spans="26:27">
      <c r="Z135146" s="191"/>
      <c r="AA135146" s="191"/>
    </row>
    <row r="135147" spans="26:27">
      <c r="Z135147" s="191"/>
      <c r="AA135147" s="191"/>
    </row>
    <row r="135148" spans="26:27">
      <c r="Z135148" s="191"/>
      <c r="AA135148" s="191"/>
    </row>
    <row r="135149" spans="26:27">
      <c r="Z135149" s="191"/>
      <c r="AA135149" s="191"/>
    </row>
    <row r="135150" spans="26:27">
      <c r="Z135150" s="191"/>
      <c r="AA135150" s="191"/>
    </row>
    <row r="135151" spans="26:27">
      <c r="Z135151" s="191"/>
      <c r="AA135151" s="191"/>
    </row>
    <row r="135152" spans="26:27">
      <c r="Z135152" s="191"/>
      <c r="AA135152" s="191"/>
    </row>
    <row r="135153" spans="26:27">
      <c r="Z135153" s="191"/>
      <c r="AA135153" s="191"/>
    </row>
    <row r="135154" spans="26:27">
      <c r="Z135154" s="191"/>
      <c r="AA135154" s="191"/>
    </row>
    <row r="135155" spans="26:27">
      <c r="Z135155" s="191"/>
      <c r="AA135155" s="191"/>
    </row>
    <row r="135156" spans="26:27">
      <c r="Z135156" s="191"/>
      <c r="AA135156" s="191"/>
    </row>
    <row r="135157" spans="26:27">
      <c r="Z135157" s="191"/>
      <c r="AA135157" s="191"/>
    </row>
    <row r="135158" spans="26:27">
      <c r="Z135158" s="191"/>
      <c r="AA135158" s="191"/>
    </row>
    <row r="135159" spans="26:27">
      <c r="Z135159" s="191"/>
      <c r="AA135159" s="191"/>
    </row>
    <row r="135160" spans="26:27">
      <c r="Z135160" s="191"/>
      <c r="AA135160" s="191"/>
    </row>
    <row r="135161" spans="26:27">
      <c r="Z135161" s="191"/>
      <c r="AA135161" s="191"/>
    </row>
    <row r="135162" spans="26:27">
      <c r="Z135162" s="191"/>
      <c r="AA135162" s="191"/>
    </row>
    <row r="135163" spans="26:27">
      <c r="Z135163" s="191"/>
      <c r="AA135163" s="191"/>
    </row>
    <row r="135164" spans="26:27">
      <c r="Z135164" s="191"/>
      <c r="AA135164" s="191"/>
    </row>
    <row r="135165" spans="26:27">
      <c r="Z135165" s="191"/>
      <c r="AA135165" s="191"/>
    </row>
    <row r="135166" spans="26:27">
      <c r="Z135166" s="191"/>
      <c r="AA135166" s="191"/>
    </row>
    <row r="135167" spans="26:27">
      <c r="Z135167" s="191"/>
      <c r="AA135167" s="191"/>
    </row>
    <row r="135168" spans="26:27">
      <c r="Z135168" s="191"/>
      <c r="AA135168" s="191"/>
    </row>
    <row r="135169" spans="26:27">
      <c r="Z135169" s="191"/>
      <c r="AA135169" s="191"/>
    </row>
    <row r="135170" spans="26:27">
      <c r="Z135170" s="191"/>
      <c r="AA135170" s="191"/>
    </row>
    <row r="135171" spans="26:27">
      <c r="Z135171" s="191"/>
      <c r="AA135171" s="191"/>
    </row>
    <row r="135172" spans="26:27">
      <c r="Z135172" s="191"/>
      <c r="AA135172" s="191"/>
    </row>
    <row r="135173" spans="26:27">
      <c r="Z135173" s="191"/>
      <c r="AA135173" s="191"/>
    </row>
    <row r="135174" spans="26:27">
      <c r="Z135174" s="191"/>
      <c r="AA135174" s="191"/>
    </row>
    <row r="135175" spans="26:27">
      <c r="Z135175" s="191"/>
      <c r="AA135175" s="191"/>
    </row>
    <row r="135176" spans="26:27">
      <c r="Z135176" s="191"/>
      <c r="AA135176" s="191"/>
    </row>
    <row r="135177" spans="26:27">
      <c r="Z135177" s="191"/>
      <c r="AA135177" s="191"/>
    </row>
    <row r="135178" spans="26:27">
      <c r="Z135178" s="191"/>
      <c r="AA135178" s="191"/>
    </row>
    <row r="135179" spans="26:27">
      <c r="Z135179" s="191"/>
      <c r="AA135179" s="191"/>
    </row>
    <row r="135180" spans="26:27">
      <c r="Z135180" s="191"/>
      <c r="AA135180" s="191"/>
    </row>
    <row r="135181" spans="26:27">
      <c r="Z135181" s="191"/>
      <c r="AA135181" s="191"/>
    </row>
    <row r="135182" spans="26:27">
      <c r="Z135182" s="191"/>
      <c r="AA135182" s="191"/>
    </row>
    <row r="135183" spans="26:27">
      <c r="Z135183" s="191"/>
      <c r="AA135183" s="191"/>
    </row>
    <row r="135184" spans="26:27">
      <c r="Z135184" s="191"/>
      <c r="AA135184" s="191"/>
    </row>
    <row r="135185" spans="26:27">
      <c r="Z135185" s="191"/>
      <c r="AA135185" s="191"/>
    </row>
    <row r="135186" spans="26:27">
      <c r="Z135186" s="191"/>
      <c r="AA135186" s="191"/>
    </row>
    <row r="135187" spans="26:27">
      <c r="Z135187" s="191"/>
      <c r="AA135187" s="191"/>
    </row>
    <row r="135188" spans="26:27">
      <c r="Z135188" s="191"/>
      <c r="AA135188" s="191"/>
    </row>
    <row r="135189" spans="26:27">
      <c r="Z135189" s="191"/>
      <c r="AA135189" s="191"/>
    </row>
    <row r="135190" spans="26:27">
      <c r="Z135190" s="191"/>
      <c r="AA135190" s="191"/>
    </row>
    <row r="135191" spans="26:27">
      <c r="Z135191" s="191"/>
      <c r="AA135191" s="191"/>
    </row>
    <row r="135192" spans="26:27">
      <c r="Z135192" s="191"/>
      <c r="AA135192" s="191"/>
    </row>
    <row r="135193" spans="26:27">
      <c r="Z135193" s="191"/>
      <c r="AA135193" s="191"/>
    </row>
    <row r="135194" spans="26:27">
      <c r="Z135194" s="191"/>
      <c r="AA135194" s="191"/>
    </row>
    <row r="135195" spans="26:27">
      <c r="Z135195" s="191"/>
      <c r="AA135195" s="191"/>
    </row>
    <row r="135196" spans="26:27">
      <c r="Z135196" s="191"/>
      <c r="AA135196" s="191"/>
    </row>
    <row r="135197" spans="26:27">
      <c r="Z135197" s="191"/>
      <c r="AA135197" s="191"/>
    </row>
    <row r="135198" spans="26:27">
      <c r="Z135198" s="191"/>
      <c r="AA135198" s="191"/>
    </row>
    <row r="135199" spans="26:27">
      <c r="Z135199" s="191"/>
      <c r="AA135199" s="191"/>
    </row>
    <row r="135200" spans="26:27">
      <c r="Z135200" s="191"/>
      <c r="AA135200" s="191"/>
    </row>
    <row r="135201" spans="26:27">
      <c r="Z135201" s="191"/>
      <c r="AA135201" s="191"/>
    </row>
    <row r="135202" spans="26:27">
      <c r="Z135202" s="191"/>
      <c r="AA135202" s="191"/>
    </row>
    <row r="135203" spans="26:27">
      <c r="Z135203" s="191"/>
      <c r="AA135203" s="191"/>
    </row>
    <row r="135204" spans="26:27">
      <c r="Z135204" s="191"/>
      <c r="AA135204" s="191"/>
    </row>
    <row r="135205" spans="26:27">
      <c r="Z135205" s="191"/>
      <c r="AA135205" s="191"/>
    </row>
    <row r="135206" spans="26:27">
      <c r="Z135206" s="191"/>
      <c r="AA135206" s="191"/>
    </row>
    <row r="135207" spans="26:27">
      <c r="Z135207" s="191"/>
      <c r="AA135207" s="191"/>
    </row>
    <row r="135208" spans="26:27">
      <c r="Z135208" s="191"/>
      <c r="AA135208" s="191"/>
    </row>
    <row r="135209" spans="26:27">
      <c r="Z135209" s="191"/>
      <c r="AA135209" s="191"/>
    </row>
    <row r="135210" spans="26:27">
      <c r="Z135210" s="191"/>
      <c r="AA135210" s="191"/>
    </row>
    <row r="135211" spans="26:27">
      <c r="Z135211" s="191"/>
      <c r="AA135211" s="191"/>
    </row>
    <row r="135212" spans="26:27">
      <c r="Z135212" s="191"/>
      <c r="AA135212" s="191"/>
    </row>
    <row r="135213" spans="26:27">
      <c r="Z135213" s="191"/>
      <c r="AA135213" s="191"/>
    </row>
    <row r="135214" spans="26:27">
      <c r="Z135214" s="191"/>
      <c r="AA135214" s="191"/>
    </row>
    <row r="135215" spans="26:27">
      <c r="Z135215" s="191"/>
      <c r="AA135215" s="191"/>
    </row>
    <row r="135216" spans="26:27">
      <c r="Z135216" s="191"/>
      <c r="AA135216" s="191"/>
    </row>
    <row r="135217" spans="26:27">
      <c r="Z135217" s="191"/>
      <c r="AA135217" s="191"/>
    </row>
    <row r="135218" spans="26:27">
      <c r="Z135218" s="191"/>
      <c r="AA135218" s="191"/>
    </row>
    <row r="135219" spans="26:27">
      <c r="Z135219" s="191"/>
      <c r="AA135219" s="191"/>
    </row>
    <row r="135220" spans="26:27">
      <c r="Z135220" s="191"/>
      <c r="AA135220" s="191"/>
    </row>
    <row r="135221" spans="26:27">
      <c r="Z135221" s="191"/>
      <c r="AA135221" s="191"/>
    </row>
    <row r="135222" spans="26:27">
      <c r="Z135222" s="191"/>
      <c r="AA135222" s="191"/>
    </row>
    <row r="135223" spans="26:27">
      <c r="Z135223" s="191"/>
      <c r="AA135223" s="191"/>
    </row>
    <row r="135224" spans="26:27">
      <c r="Z135224" s="191"/>
      <c r="AA135224" s="191"/>
    </row>
    <row r="135225" spans="26:27">
      <c r="Z135225" s="191"/>
      <c r="AA135225" s="191"/>
    </row>
    <row r="135226" spans="26:27">
      <c r="Z135226" s="191"/>
      <c r="AA135226" s="191"/>
    </row>
    <row r="135227" spans="26:27">
      <c r="Z135227" s="191"/>
      <c r="AA135227" s="191"/>
    </row>
    <row r="135228" spans="26:27">
      <c r="Z135228" s="191"/>
      <c r="AA135228" s="191"/>
    </row>
    <row r="135229" spans="26:27">
      <c r="Z135229" s="191"/>
      <c r="AA135229" s="191"/>
    </row>
    <row r="135230" spans="26:27">
      <c r="Z135230" s="191"/>
      <c r="AA135230" s="191"/>
    </row>
    <row r="135231" spans="26:27">
      <c r="Z135231" s="191"/>
      <c r="AA135231" s="191"/>
    </row>
    <row r="135232" spans="26:27">
      <c r="Z135232" s="191"/>
      <c r="AA135232" s="191"/>
    </row>
    <row r="135233" spans="26:27">
      <c r="Z135233" s="191"/>
      <c r="AA135233" s="191"/>
    </row>
    <row r="135234" spans="26:27">
      <c r="Z135234" s="191"/>
      <c r="AA135234" s="191"/>
    </row>
    <row r="135235" spans="26:27">
      <c r="Z135235" s="191"/>
      <c r="AA135235" s="191"/>
    </row>
    <row r="135236" spans="26:27">
      <c r="Z135236" s="191"/>
      <c r="AA135236" s="191"/>
    </row>
    <row r="135237" spans="26:27">
      <c r="Z135237" s="191"/>
      <c r="AA135237" s="191"/>
    </row>
    <row r="135238" spans="26:27">
      <c r="Z135238" s="191"/>
      <c r="AA135238" s="191"/>
    </row>
    <row r="135239" spans="26:27">
      <c r="Z135239" s="191"/>
      <c r="AA135239" s="191"/>
    </row>
    <row r="135240" spans="26:27">
      <c r="Z135240" s="191"/>
      <c r="AA135240" s="191"/>
    </row>
    <row r="135241" spans="26:27">
      <c r="Z135241" s="191"/>
      <c r="AA135241" s="191"/>
    </row>
    <row r="135242" spans="26:27">
      <c r="Z135242" s="191"/>
      <c r="AA135242" s="191"/>
    </row>
    <row r="135243" spans="26:27">
      <c r="Z135243" s="191"/>
      <c r="AA135243" s="191"/>
    </row>
    <row r="135244" spans="26:27">
      <c r="Z135244" s="191"/>
      <c r="AA135244" s="191"/>
    </row>
    <row r="135245" spans="26:27">
      <c r="Z135245" s="191"/>
      <c r="AA135245" s="191"/>
    </row>
    <row r="135246" spans="26:27">
      <c r="Z135246" s="191"/>
      <c r="AA135246" s="191"/>
    </row>
    <row r="135247" spans="26:27">
      <c r="Z135247" s="191"/>
      <c r="AA135247" s="191"/>
    </row>
    <row r="135248" spans="26:27">
      <c r="Z135248" s="191"/>
      <c r="AA135248" s="191"/>
    </row>
    <row r="135249" spans="26:27">
      <c r="Z135249" s="191"/>
      <c r="AA135249" s="191"/>
    </row>
    <row r="135250" spans="26:27">
      <c r="Z135250" s="191"/>
      <c r="AA135250" s="191"/>
    </row>
    <row r="135251" spans="26:27">
      <c r="Z135251" s="191"/>
      <c r="AA135251" s="191"/>
    </row>
    <row r="135252" spans="26:27">
      <c r="Z135252" s="191"/>
      <c r="AA135252" s="191"/>
    </row>
    <row r="135253" spans="26:27">
      <c r="Z135253" s="191"/>
      <c r="AA135253" s="191"/>
    </row>
    <row r="135254" spans="26:27">
      <c r="Z135254" s="191"/>
      <c r="AA135254" s="191"/>
    </row>
    <row r="135255" spans="26:27">
      <c r="Z135255" s="191"/>
      <c r="AA135255" s="191"/>
    </row>
    <row r="135256" spans="26:27">
      <c r="Z135256" s="191"/>
      <c r="AA135256" s="191"/>
    </row>
    <row r="135257" spans="26:27">
      <c r="Z135257" s="191"/>
      <c r="AA135257" s="191"/>
    </row>
    <row r="135258" spans="26:27">
      <c r="Z135258" s="191"/>
      <c r="AA135258" s="191"/>
    </row>
    <row r="135259" spans="26:27">
      <c r="Z135259" s="191"/>
      <c r="AA135259" s="191"/>
    </row>
    <row r="135260" spans="26:27">
      <c r="Z135260" s="191"/>
      <c r="AA135260" s="191"/>
    </row>
    <row r="135261" spans="26:27">
      <c r="Z135261" s="191"/>
      <c r="AA135261" s="191"/>
    </row>
    <row r="135262" spans="26:27">
      <c r="Z135262" s="191"/>
      <c r="AA135262" s="191"/>
    </row>
    <row r="135263" spans="26:27">
      <c r="Z135263" s="191"/>
      <c r="AA135263" s="191"/>
    </row>
    <row r="135264" spans="26:27">
      <c r="Z135264" s="191"/>
      <c r="AA135264" s="191"/>
    </row>
    <row r="135265" spans="26:27">
      <c r="Z135265" s="191"/>
      <c r="AA135265" s="191"/>
    </row>
    <row r="135266" spans="26:27">
      <c r="Z135266" s="191"/>
      <c r="AA135266" s="191"/>
    </row>
    <row r="135267" spans="26:27">
      <c r="Z135267" s="191"/>
      <c r="AA135267" s="191"/>
    </row>
    <row r="135268" spans="26:27">
      <c r="Z135268" s="191"/>
      <c r="AA135268" s="191"/>
    </row>
    <row r="135269" spans="26:27">
      <c r="Z135269" s="191"/>
      <c r="AA135269" s="191"/>
    </row>
    <row r="135270" spans="26:27">
      <c r="Z135270" s="191"/>
      <c r="AA135270" s="191"/>
    </row>
    <row r="135271" spans="26:27">
      <c r="Z135271" s="191"/>
      <c r="AA135271" s="191"/>
    </row>
    <row r="135272" spans="26:27">
      <c r="Z135272" s="191"/>
      <c r="AA135272" s="191"/>
    </row>
    <row r="135273" spans="26:27">
      <c r="Z135273" s="191"/>
      <c r="AA135273" s="191"/>
    </row>
    <row r="135274" spans="26:27">
      <c r="Z135274" s="191"/>
      <c r="AA135274" s="191"/>
    </row>
    <row r="135275" spans="26:27">
      <c r="Z135275" s="191"/>
      <c r="AA135275" s="191"/>
    </row>
    <row r="135276" spans="26:27">
      <c r="Z135276" s="191"/>
      <c r="AA135276" s="191"/>
    </row>
    <row r="135277" spans="26:27">
      <c r="Z135277" s="191"/>
      <c r="AA135277" s="191"/>
    </row>
    <row r="135278" spans="26:27">
      <c r="Z135278" s="191"/>
      <c r="AA135278" s="191"/>
    </row>
    <row r="135279" spans="26:27">
      <c r="Z135279" s="191"/>
      <c r="AA135279" s="191"/>
    </row>
    <row r="135280" spans="26:27">
      <c r="Z135280" s="191"/>
      <c r="AA135280" s="191"/>
    </row>
    <row r="135281" spans="26:27">
      <c r="Z135281" s="191"/>
      <c r="AA135281" s="191"/>
    </row>
    <row r="135282" spans="26:27">
      <c r="Z135282" s="191"/>
      <c r="AA135282" s="191"/>
    </row>
    <row r="135283" spans="26:27">
      <c r="Z135283" s="191"/>
      <c r="AA135283" s="191"/>
    </row>
    <row r="135284" spans="26:27">
      <c r="Z135284" s="191"/>
      <c r="AA135284" s="191"/>
    </row>
    <row r="135285" spans="26:27">
      <c r="Z135285" s="191"/>
      <c r="AA135285" s="191"/>
    </row>
    <row r="135286" spans="26:27">
      <c r="Z135286" s="191"/>
      <c r="AA135286" s="191"/>
    </row>
    <row r="135287" spans="26:27">
      <c r="Z135287" s="191"/>
      <c r="AA135287" s="191"/>
    </row>
    <row r="135288" spans="26:27">
      <c r="Z135288" s="191"/>
      <c r="AA135288" s="191"/>
    </row>
    <row r="135289" spans="26:27">
      <c r="Z135289" s="191"/>
      <c r="AA135289" s="191"/>
    </row>
    <row r="135290" spans="26:27">
      <c r="Z135290" s="191"/>
      <c r="AA135290" s="191"/>
    </row>
    <row r="135291" spans="26:27">
      <c r="Z135291" s="191"/>
      <c r="AA135291" s="191"/>
    </row>
    <row r="135292" spans="26:27">
      <c r="Z135292" s="191"/>
      <c r="AA135292" s="191"/>
    </row>
    <row r="135293" spans="26:27">
      <c r="Z135293" s="191"/>
      <c r="AA135293" s="191"/>
    </row>
    <row r="135294" spans="26:27">
      <c r="Z135294" s="191"/>
      <c r="AA135294" s="191"/>
    </row>
    <row r="135295" spans="26:27">
      <c r="Z135295" s="191"/>
      <c r="AA135295" s="191"/>
    </row>
    <row r="135296" spans="26:27">
      <c r="Z135296" s="191"/>
      <c r="AA135296" s="191"/>
    </row>
    <row r="135297" spans="26:27">
      <c r="Z135297" s="191"/>
      <c r="AA135297" s="191"/>
    </row>
    <row r="135298" spans="26:27">
      <c r="Z135298" s="191"/>
      <c r="AA135298" s="191"/>
    </row>
    <row r="135299" spans="26:27">
      <c r="Z135299" s="191"/>
      <c r="AA135299" s="191"/>
    </row>
    <row r="135300" spans="26:27">
      <c r="Z135300" s="191"/>
      <c r="AA135300" s="191"/>
    </row>
    <row r="135301" spans="26:27">
      <c r="Z135301" s="191"/>
      <c r="AA135301" s="191"/>
    </row>
    <row r="135302" spans="26:27">
      <c r="Z135302" s="191"/>
      <c r="AA135302" s="191"/>
    </row>
    <row r="135303" spans="26:27">
      <c r="Z135303" s="191"/>
      <c r="AA135303" s="191"/>
    </row>
    <row r="135304" spans="26:27">
      <c r="Z135304" s="191"/>
      <c r="AA135304" s="191"/>
    </row>
    <row r="135305" spans="26:27">
      <c r="Z135305" s="191"/>
      <c r="AA135305" s="191"/>
    </row>
    <row r="135306" spans="26:27">
      <c r="Z135306" s="191"/>
      <c r="AA135306" s="191"/>
    </row>
    <row r="135307" spans="26:27">
      <c r="Z135307" s="191"/>
      <c r="AA135307" s="191"/>
    </row>
    <row r="135308" spans="26:27">
      <c r="Z135308" s="191"/>
      <c r="AA135308" s="191"/>
    </row>
    <row r="135309" spans="26:27">
      <c r="Z135309" s="191"/>
      <c r="AA135309" s="191"/>
    </row>
    <row r="135310" spans="26:27">
      <c r="Z135310" s="191"/>
      <c r="AA135310" s="191"/>
    </row>
    <row r="135311" spans="26:27">
      <c r="Z135311" s="191"/>
      <c r="AA135311" s="191"/>
    </row>
    <row r="135312" spans="26:27">
      <c r="Z135312" s="191"/>
      <c r="AA135312" s="191"/>
    </row>
    <row r="135313" spans="26:27">
      <c r="Z135313" s="191"/>
      <c r="AA135313" s="191"/>
    </row>
    <row r="135314" spans="26:27">
      <c r="Z135314" s="191"/>
      <c r="AA135314" s="191"/>
    </row>
    <row r="135315" spans="26:27">
      <c r="Z135315" s="191"/>
      <c r="AA135315" s="191"/>
    </row>
    <row r="135316" spans="26:27">
      <c r="Z135316" s="191"/>
      <c r="AA135316" s="191"/>
    </row>
    <row r="135317" spans="26:27">
      <c r="Z135317" s="191"/>
      <c r="AA135317" s="191"/>
    </row>
    <row r="135318" spans="26:27">
      <c r="Z135318" s="191"/>
      <c r="AA135318" s="191"/>
    </row>
    <row r="135319" spans="26:27">
      <c r="Z135319" s="191"/>
      <c r="AA135319" s="191"/>
    </row>
    <row r="135320" spans="26:27">
      <c r="Z135320" s="191"/>
      <c r="AA135320" s="191"/>
    </row>
    <row r="135321" spans="26:27">
      <c r="Z135321" s="191"/>
      <c r="AA135321" s="191"/>
    </row>
    <row r="135322" spans="26:27">
      <c r="Z135322" s="191"/>
      <c r="AA135322" s="191"/>
    </row>
    <row r="135323" spans="26:27">
      <c r="Z135323" s="191"/>
      <c r="AA135323" s="191"/>
    </row>
    <row r="135324" spans="26:27">
      <c r="Z135324" s="191"/>
      <c r="AA135324" s="191"/>
    </row>
    <row r="135325" spans="26:27">
      <c r="Z135325" s="191"/>
      <c r="AA135325" s="191"/>
    </row>
    <row r="135326" spans="26:27">
      <c r="Z135326" s="191"/>
      <c r="AA135326" s="191"/>
    </row>
    <row r="135327" spans="26:27">
      <c r="Z135327" s="191"/>
      <c r="AA135327" s="191"/>
    </row>
    <row r="135328" spans="26:27">
      <c r="Z135328" s="191"/>
      <c r="AA135328" s="191"/>
    </row>
    <row r="135329" spans="26:27">
      <c r="Z135329" s="191"/>
      <c r="AA135329" s="191"/>
    </row>
    <row r="135330" spans="26:27">
      <c r="Z135330" s="191"/>
      <c r="AA135330" s="191"/>
    </row>
    <row r="135331" spans="26:27">
      <c r="Z135331" s="191"/>
      <c r="AA135331" s="191"/>
    </row>
    <row r="135332" spans="26:27">
      <c r="Z135332" s="191"/>
      <c r="AA135332" s="191"/>
    </row>
    <row r="135333" spans="26:27">
      <c r="Z135333" s="191"/>
      <c r="AA135333" s="191"/>
    </row>
    <row r="135334" spans="26:27">
      <c r="Z135334" s="191"/>
      <c r="AA135334" s="191"/>
    </row>
    <row r="135335" spans="26:27">
      <c r="Z135335" s="191"/>
      <c r="AA135335" s="191"/>
    </row>
    <row r="135336" spans="26:27">
      <c r="Z135336" s="191"/>
      <c r="AA135336" s="191"/>
    </row>
    <row r="135337" spans="26:27">
      <c r="Z135337" s="191"/>
      <c r="AA135337" s="191"/>
    </row>
    <row r="135338" spans="26:27">
      <c r="Z135338" s="191"/>
      <c r="AA135338" s="191"/>
    </row>
    <row r="135339" spans="26:27">
      <c r="Z135339" s="191"/>
      <c r="AA135339" s="191"/>
    </row>
    <row r="135340" spans="26:27">
      <c r="Z135340" s="191"/>
      <c r="AA135340" s="191"/>
    </row>
    <row r="135341" spans="26:27">
      <c r="Z135341" s="191"/>
      <c r="AA135341" s="191"/>
    </row>
    <row r="135342" spans="26:27">
      <c r="Z135342" s="191"/>
      <c r="AA135342" s="191"/>
    </row>
    <row r="135343" spans="26:27">
      <c r="Z135343" s="191"/>
      <c r="AA135343" s="191"/>
    </row>
    <row r="135344" spans="26:27">
      <c r="Z135344" s="191"/>
      <c r="AA135344" s="191"/>
    </row>
    <row r="135345" spans="26:27">
      <c r="Z135345" s="191"/>
      <c r="AA135345" s="191"/>
    </row>
    <row r="135346" spans="26:27">
      <c r="Z135346" s="191"/>
      <c r="AA135346" s="191"/>
    </row>
    <row r="135347" spans="26:27">
      <c r="Z135347" s="191"/>
      <c r="AA135347" s="191"/>
    </row>
    <row r="135348" spans="26:27">
      <c r="Z135348" s="191"/>
      <c r="AA135348" s="191"/>
    </row>
    <row r="135349" spans="26:27">
      <c r="Z135349" s="191"/>
      <c r="AA135349" s="191"/>
    </row>
    <row r="135350" spans="26:27">
      <c r="Z135350" s="191"/>
      <c r="AA135350" s="191"/>
    </row>
    <row r="135351" spans="26:27">
      <c r="Z135351" s="191"/>
      <c r="AA135351" s="191"/>
    </row>
    <row r="135352" spans="26:27">
      <c r="Z135352" s="191"/>
      <c r="AA135352" s="191"/>
    </row>
    <row r="135353" spans="26:27">
      <c r="Z135353" s="191"/>
      <c r="AA135353" s="191"/>
    </row>
    <row r="135354" spans="26:27">
      <c r="Z135354" s="191"/>
      <c r="AA135354" s="191"/>
    </row>
    <row r="135355" spans="26:27">
      <c r="Z135355" s="191"/>
      <c r="AA135355" s="191"/>
    </row>
    <row r="135356" spans="26:27">
      <c r="Z135356" s="191"/>
      <c r="AA135356" s="191"/>
    </row>
    <row r="135357" spans="26:27">
      <c r="Z135357" s="191"/>
      <c r="AA135357" s="191"/>
    </row>
    <row r="135358" spans="26:27">
      <c r="Z135358" s="191"/>
      <c r="AA135358" s="191"/>
    </row>
    <row r="135359" spans="26:27">
      <c r="Z135359" s="191"/>
      <c r="AA135359" s="191"/>
    </row>
    <row r="135360" spans="26:27">
      <c r="Z135360" s="191"/>
      <c r="AA135360" s="191"/>
    </row>
    <row r="135361" spans="26:27">
      <c r="Z135361" s="191"/>
      <c r="AA135361" s="191"/>
    </row>
    <row r="135362" spans="26:27">
      <c r="Z135362" s="191"/>
      <c r="AA135362" s="191"/>
    </row>
    <row r="135363" spans="26:27">
      <c r="Z135363" s="191"/>
      <c r="AA135363" s="191"/>
    </row>
    <row r="135364" spans="26:27">
      <c r="Z135364" s="191"/>
      <c r="AA135364" s="191"/>
    </row>
    <row r="135365" spans="26:27">
      <c r="Z135365" s="191"/>
      <c r="AA135365" s="191"/>
    </row>
    <row r="135366" spans="26:27">
      <c r="Z135366" s="191"/>
      <c r="AA135366" s="191"/>
    </row>
    <row r="135367" spans="26:27">
      <c r="Z135367" s="191"/>
      <c r="AA135367" s="191"/>
    </row>
    <row r="135368" spans="26:27">
      <c r="Z135368" s="191"/>
      <c r="AA135368" s="191"/>
    </row>
    <row r="135369" spans="26:27">
      <c r="Z135369" s="191"/>
      <c r="AA135369" s="191"/>
    </row>
    <row r="135370" spans="26:27">
      <c r="Z135370" s="191"/>
      <c r="AA135370" s="191"/>
    </row>
    <row r="135371" spans="26:27">
      <c r="Z135371" s="191"/>
      <c r="AA135371" s="191"/>
    </row>
    <row r="135372" spans="26:27">
      <c r="Z135372" s="191"/>
      <c r="AA135372" s="191"/>
    </row>
    <row r="135373" spans="26:27">
      <c r="Z135373" s="191"/>
      <c r="AA135373" s="191"/>
    </row>
    <row r="135374" spans="26:27">
      <c r="Z135374" s="191"/>
      <c r="AA135374" s="191"/>
    </row>
    <row r="135375" spans="26:27">
      <c r="Z135375" s="191"/>
      <c r="AA135375" s="191"/>
    </row>
    <row r="135376" spans="26:27">
      <c r="Z135376" s="191"/>
      <c r="AA135376" s="191"/>
    </row>
    <row r="135377" spans="26:27">
      <c r="Z135377" s="191"/>
      <c r="AA135377" s="191"/>
    </row>
    <row r="135378" spans="26:27">
      <c r="Z135378" s="191"/>
      <c r="AA135378" s="191"/>
    </row>
    <row r="135379" spans="26:27">
      <c r="Z135379" s="191"/>
      <c r="AA135379" s="191"/>
    </row>
    <row r="135380" spans="26:27">
      <c r="Z135380" s="191"/>
      <c r="AA135380" s="191"/>
    </row>
    <row r="135381" spans="26:27">
      <c r="Z135381" s="191"/>
      <c r="AA135381" s="191"/>
    </row>
    <row r="135382" spans="26:27">
      <c r="Z135382" s="191"/>
      <c r="AA135382" s="191"/>
    </row>
    <row r="135383" spans="26:27">
      <c r="Z135383" s="191"/>
      <c r="AA135383" s="191"/>
    </row>
    <row r="135384" spans="26:27">
      <c r="Z135384" s="191"/>
      <c r="AA135384" s="191"/>
    </row>
    <row r="135385" spans="26:27">
      <c r="Z135385" s="191"/>
      <c r="AA135385" s="191"/>
    </row>
    <row r="135386" spans="26:27">
      <c r="Z135386" s="191"/>
      <c r="AA135386" s="191"/>
    </row>
    <row r="135387" spans="26:27">
      <c r="Z135387" s="191"/>
      <c r="AA135387" s="191"/>
    </row>
    <row r="135388" spans="26:27">
      <c r="Z135388" s="191"/>
      <c r="AA135388" s="191"/>
    </row>
    <row r="135389" spans="26:27">
      <c r="Z135389" s="191"/>
      <c r="AA135389" s="191"/>
    </row>
    <row r="135390" spans="26:27">
      <c r="Z135390" s="191"/>
      <c r="AA135390" s="191"/>
    </row>
    <row r="135391" spans="26:27">
      <c r="Z135391" s="191"/>
      <c r="AA135391" s="191"/>
    </row>
    <row r="135392" spans="26:27">
      <c r="Z135392" s="191"/>
      <c r="AA135392" s="191"/>
    </row>
    <row r="135393" spans="26:27">
      <c r="Z135393" s="191"/>
      <c r="AA135393" s="191"/>
    </row>
    <row r="135394" spans="26:27">
      <c r="Z135394" s="191"/>
      <c r="AA135394" s="191"/>
    </row>
    <row r="135395" spans="26:27">
      <c r="Z135395" s="191"/>
      <c r="AA135395" s="191"/>
    </row>
    <row r="135396" spans="26:27">
      <c r="Z135396" s="191"/>
      <c r="AA135396" s="191"/>
    </row>
    <row r="135397" spans="26:27">
      <c r="Z135397" s="191"/>
      <c r="AA135397" s="191"/>
    </row>
    <row r="135398" spans="26:27">
      <c r="Z135398" s="191"/>
      <c r="AA135398" s="191"/>
    </row>
    <row r="135399" spans="26:27">
      <c r="Z135399" s="191"/>
      <c r="AA135399" s="191"/>
    </row>
    <row r="135400" spans="26:27">
      <c r="Z135400" s="191"/>
      <c r="AA135400" s="191"/>
    </row>
    <row r="135401" spans="26:27">
      <c r="Z135401" s="191"/>
      <c r="AA135401" s="191"/>
    </row>
    <row r="135402" spans="26:27">
      <c r="Z135402" s="191"/>
      <c r="AA135402" s="191"/>
    </row>
    <row r="135403" spans="26:27">
      <c r="Z135403" s="191"/>
      <c r="AA135403" s="191"/>
    </row>
    <row r="135404" spans="26:27">
      <c r="Z135404" s="191"/>
      <c r="AA135404" s="191"/>
    </row>
    <row r="135405" spans="26:27">
      <c r="Z135405" s="191"/>
      <c r="AA135405" s="191"/>
    </row>
    <row r="135406" spans="26:27">
      <c r="Z135406" s="191"/>
      <c r="AA135406" s="191"/>
    </row>
    <row r="135407" spans="26:27">
      <c r="Z135407" s="191"/>
      <c r="AA135407" s="191"/>
    </row>
    <row r="135408" spans="26:27">
      <c r="Z135408" s="191"/>
      <c r="AA135408" s="191"/>
    </row>
    <row r="135409" spans="26:27">
      <c r="Z135409" s="191"/>
      <c r="AA135409" s="191"/>
    </row>
    <row r="135410" spans="26:27">
      <c r="Z135410" s="191"/>
      <c r="AA135410" s="191"/>
    </row>
    <row r="135411" spans="26:27">
      <c r="Z135411" s="191"/>
      <c r="AA135411" s="191"/>
    </row>
    <row r="135412" spans="26:27">
      <c r="Z135412" s="191"/>
      <c r="AA135412" s="191"/>
    </row>
    <row r="135413" spans="26:27">
      <c r="Z135413" s="191"/>
      <c r="AA135413" s="191"/>
    </row>
    <row r="135414" spans="26:27">
      <c r="Z135414" s="191"/>
      <c r="AA135414" s="191"/>
    </row>
    <row r="135415" spans="26:27">
      <c r="Z135415" s="191"/>
      <c r="AA135415" s="191"/>
    </row>
    <row r="135416" spans="26:27">
      <c r="Z135416" s="191"/>
      <c r="AA135416" s="191"/>
    </row>
    <row r="135417" spans="26:27">
      <c r="Z135417" s="191"/>
      <c r="AA135417" s="191"/>
    </row>
    <row r="135418" spans="26:27">
      <c r="Z135418" s="191"/>
      <c r="AA135418" s="191"/>
    </row>
    <row r="135419" spans="26:27">
      <c r="Z135419" s="191"/>
      <c r="AA135419" s="191"/>
    </row>
    <row r="135420" spans="26:27">
      <c r="Z135420" s="191"/>
      <c r="AA135420" s="191"/>
    </row>
    <row r="135421" spans="26:27">
      <c r="Z135421" s="191"/>
      <c r="AA135421" s="191"/>
    </row>
    <row r="135422" spans="26:27">
      <c r="Z135422" s="191"/>
      <c r="AA135422" s="191"/>
    </row>
    <row r="135423" spans="26:27">
      <c r="Z135423" s="191"/>
      <c r="AA135423" s="191"/>
    </row>
    <row r="135424" spans="26:27">
      <c r="Z135424" s="191"/>
      <c r="AA135424" s="191"/>
    </row>
    <row r="135425" spans="26:27">
      <c r="Z135425" s="191"/>
      <c r="AA135425" s="191"/>
    </row>
    <row r="135426" spans="26:27">
      <c r="Z135426" s="191"/>
      <c r="AA135426" s="191"/>
    </row>
    <row r="135427" spans="26:27">
      <c r="Z135427" s="191"/>
      <c r="AA135427" s="191"/>
    </row>
    <row r="135428" spans="26:27">
      <c r="Z135428" s="191"/>
      <c r="AA135428" s="191"/>
    </row>
    <row r="135429" spans="26:27">
      <c r="Z135429" s="191"/>
      <c r="AA135429" s="191"/>
    </row>
    <row r="135430" spans="26:27">
      <c r="Z135430" s="191"/>
      <c r="AA135430" s="191"/>
    </row>
    <row r="135431" spans="26:27">
      <c r="Z135431" s="191"/>
      <c r="AA135431" s="191"/>
    </row>
    <row r="135432" spans="26:27">
      <c r="Z135432" s="191"/>
      <c r="AA135432" s="191"/>
    </row>
    <row r="135433" spans="26:27">
      <c r="Z135433" s="191"/>
      <c r="AA135433" s="191"/>
    </row>
    <row r="135434" spans="26:27">
      <c r="Z135434" s="191"/>
      <c r="AA135434" s="191"/>
    </row>
    <row r="135435" spans="26:27">
      <c r="Z135435" s="191"/>
      <c r="AA135435" s="191"/>
    </row>
    <row r="135436" spans="26:27">
      <c r="Z135436" s="191"/>
      <c r="AA135436" s="191"/>
    </row>
    <row r="135437" spans="26:27">
      <c r="Z135437" s="191"/>
      <c r="AA135437" s="191"/>
    </row>
    <row r="135438" spans="26:27">
      <c r="Z135438" s="191"/>
      <c r="AA135438" s="191"/>
    </row>
    <row r="135439" spans="26:27">
      <c r="Z135439" s="191"/>
      <c r="AA135439" s="191"/>
    </row>
    <row r="135440" spans="26:27">
      <c r="Z135440" s="191"/>
      <c r="AA135440" s="191"/>
    </row>
    <row r="135441" spans="26:27">
      <c r="Z135441" s="191"/>
      <c r="AA135441" s="191"/>
    </row>
    <row r="135442" spans="26:27">
      <c r="Z135442" s="191"/>
      <c r="AA135442" s="191"/>
    </row>
    <row r="135443" spans="26:27">
      <c r="Z135443" s="191"/>
      <c r="AA135443" s="191"/>
    </row>
    <row r="135444" spans="26:27">
      <c r="Z135444" s="191"/>
      <c r="AA135444" s="191"/>
    </row>
    <row r="135445" spans="26:27">
      <c r="Z135445" s="191"/>
      <c r="AA135445" s="191"/>
    </row>
    <row r="135446" spans="26:27">
      <c r="Z135446" s="191"/>
      <c r="AA135446" s="191"/>
    </row>
    <row r="135447" spans="26:27">
      <c r="Z135447" s="191"/>
      <c r="AA135447" s="191"/>
    </row>
    <row r="135448" spans="26:27">
      <c r="Z135448" s="191"/>
      <c r="AA135448" s="191"/>
    </row>
    <row r="135449" spans="26:27">
      <c r="Z135449" s="191"/>
      <c r="AA135449" s="191"/>
    </row>
    <row r="135450" spans="26:27">
      <c r="Z135450" s="191"/>
      <c r="AA135450" s="191"/>
    </row>
    <row r="135451" spans="26:27">
      <c r="Z135451" s="191"/>
      <c r="AA135451" s="191"/>
    </row>
    <row r="135452" spans="26:27">
      <c r="Z135452" s="191"/>
      <c r="AA135452" s="191"/>
    </row>
    <row r="135453" spans="26:27">
      <c r="Z135453" s="191"/>
      <c r="AA135453" s="191"/>
    </row>
    <row r="135454" spans="26:27">
      <c r="Z135454" s="191"/>
      <c r="AA135454" s="191"/>
    </row>
    <row r="135455" spans="26:27">
      <c r="Z135455" s="191"/>
      <c r="AA135455" s="191"/>
    </row>
    <row r="135456" spans="26:27">
      <c r="Z135456" s="191"/>
      <c r="AA135456" s="191"/>
    </row>
    <row r="135457" spans="26:27">
      <c r="Z135457" s="191"/>
      <c r="AA135457" s="191"/>
    </row>
    <row r="135458" spans="26:27">
      <c r="Z135458" s="191"/>
      <c r="AA135458" s="191"/>
    </row>
    <row r="135459" spans="26:27">
      <c r="Z135459" s="191"/>
      <c r="AA135459" s="191"/>
    </row>
    <row r="135460" spans="26:27">
      <c r="Z135460" s="191"/>
      <c r="AA135460" s="191"/>
    </row>
    <row r="135461" spans="26:27">
      <c r="Z135461" s="191"/>
      <c r="AA135461" s="191"/>
    </row>
    <row r="135462" spans="26:27">
      <c r="Z135462" s="191"/>
      <c r="AA135462" s="191"/>
    </row>
    <row r="135463" spans="26:27">
      <c r="Z135463" s="191"/>
      <c r="AA135463" s="191"/>
    </row>
    <row r="135464" spans="26:27">
      <c r="Z135464" s="191"/>
      <c r="AA135464" s="191"/>
    </row>
    <row r="135465" spans="26:27">
      <c r="Z135465" s="191"/>
      <c r="AA135465" s="191"/>
    </row>
    <row r="135466" spans="26:27">
      <c r="Z135466" s="191"/>
      <c r="AA135466" s="191"/>
    </row>
    <row r="135467" spans="26:27">
      <c r="Z135467" s="191"/>
      <c r="AA135467" s="191"/>
    </row>
    <row r="135468" spans="26:27">
      <c r="Z135468" s="191"/>
      <c r="AA135468" s="191"/>
    </row>
    <row r="135469" spans="26:27">
      <c r="Z135469" s="191"/>
      <c r="AA135469" s="191"/>
    </row>
    <row r="135470" spans="26:27">
      <c r="Z135470" s="191"/>
      <c r="AA135470" s="191"/>
    </row>
    <row r="135471" spans="26:27">
      <c r="Z135471" s="191"/>
      <c r="AA135471" s="191"/>
    </row>
    <row r="135472" spans="26:27">
      <c r="Z135472" s="191"/>
      <c r="AA135472" s="191"/>
    </row>
    <row r="135473" spans="26:27">
      <c r="Z135473" s="191"/>
      <c r="AA135473" s="191"/>
    </row>
    <row r="135474" spans="26:27">
      <c r="Z135474" s="191"/>
      <c r="AA135474" s="191"/>
    </row>
    <row r="135475" spans="26:27">
      <c r="Z135475" s="191"/>
      <c r="AA135475" s="191"/>
    </row>
    <row r="135476" spans="26:27">
      <c r="Z135476" s="191"/>
      <c r="AA135476" s="191"/>
    </row>
    <row r="135477" spans="26:27">
      <c r="Z135477" s="191"/>
      <c r="AA135477" s="191"/>
    </row>
    <row r="135478" spans="26:27">
      <c r="Z135478" s="191"/>
      <c r="AA135478" s="191"/>
    </row>
    <row r="135479" spans="26:27">
      <c r="Z135479" s="191"/>
      <c r="AA135479" s="191"/>
    </row>
    <row r="135480" spans="26:27">
      <c r="Z135480" s="191"/>
      <c r="AA135480" s="191"/>
    </row>
    <row r="135481" spans="26:27">
      <c r="Z135481" s="191"/>
      <c r="AA135481" s="191"/>
    </row>
    <row r="135482" spans="26:27">
      <c r="Z135482" s="191"/>
      <c r="AA135482" s="191"/>
    </row>
    <row r="135483" spans="26:27">
      <c r="Z135483" s="191"/>
      <c r="AA135483" s="191"/>
    </row>
    <row r="135484" spans="26:27">
      <c r="Z135484" s="191"/>
      <c r="AA135484" s="191"/>
    </row>
    <row r="135485" spans="26:27">
      <c r="Z135485" s="191"/>
      <c r="AA135485" s="191"/>
    </row>
    <row r="135486" spans="26:27">
      <c r="Z135486" s="191"/>
      <c r="AA135486" s="191"/>
    </row>
    <row r="135487" spans="26:27">
      <c r="Z135487" s="191"/>
      <c r="AA135487" s="191"/>
    </row>
    <row r="135488" spans="26:27">
      <c r="Z135488" s="191"/>
      <c r="AA135488" s="191"/>
    </row>
    <row r="135489" spans="26:27">
      <c r="Z135489" s="191"/>
      <c r="AA135489" s="191"/>
    </row>
    <row r="135490" spans="26:27">
      <c r="Z135490" s="191"/>
      <c r="AA135490" s="191"/>
    </row>
    <row r="135491" spans="26:27">
      <c r="Z135491" s="191"/>
      <c r="AA135491" s="191"/>
    </row>
    <row r="135492" spans="26:27">
      <c r="Z135492" s="191"/>
      <c r="AA135492" s="191"/>
    </row>
    <row r="135493" spans="26:27">
      <c r="Z135493" s="191"/>
      <c r="AA135493" s="191"/>
    </row>
    <row r="135494" spans="26:27">
      <c r="Z135494" s="191"/>
      <c r="AA135494" s="191"/>
    </row>
    <row r="135495" spans="26:27">
      <c r="Z135495" s="191"/>
      <c r="AA135495" s="191"/>
    </row>
    <row r="135496" spans="26:27">
      <c r="Z135496" s="191"/>
      <c r="AA135496" s="191"/>
    </row>
    <row r="135497" spans="26:27">
      <c r="Z135497" s="191"/>
      <c r="AA135497" s="191"/>
    </row>
    <row r="135498" spans="26:27">
      <c r="Z135498" s="191"/>
      <c r="AA135498" s="191"/>
    </row>
    <row r="135499" spans="26:27">
      <c r="Z135499" s="191"/>
      <c r="AA135499" s="191"/>
    </row>
    <row r="135500" spans="26:27">
      <c r="Z135500" s="191"/>
      <c r="AA135500" s="191"/>
    </row>
    <row r="135501" spans="26:27">
      <c r="Z135501" s="191"/>
      <c r="AA135501" s="191"/>
    </row>
    <row r="135502" spans="26:27">
      <c r="Z135502" s="191"/>
      <c r="AA135502" s="191"/>
    </row>
    <row r="135503" spans="26:27">
      <c r="Z135503" s="191"/>
      <c r="AA135503" s="191"/>
    </row>
    <row r="135504" spans="26:27">
      <c r="Z135504" s="191"/>
      <c r="AA135504" s="191"/>
    </row>
    <row r="135505" spans="26:27">
      <c r="Z135505" s="191"/>
      <c r="AA135505" s="191"/>
    </row>
    <row r="135506" spans="26:27">
      <c r="Z135506" s="191"/>
      <c r="AA135506" s="191"/>
    </row>
    <row r="135507" spans="26:27">
      <c r="Z135507" s="191"/>
      <c r="AA135507" s="191"/>
    </row>
    <row r="135508" spans="26:27">
      <c r="Z135508" s="191"/>
      <c r="AA135508" s="191"/>
    </row>
    <row r="135509" spans="26:27">
      <c r="Z135509" s="191"/>
      <c r="AA135509" s="191"/>
    </row>
    <row r="135510" spans="26:27">
      <c r="Z135510" s="191"/>
      <c r="AA135510" s="191"/>
    </row>
    <row r="135511" spans="26:27">
      <c r="Z135511" s="191"/>
      <c r="AA135511" s="191"/>
    </row>
    <row r="135512" spans="26:27">
      <c r="Z135512" s="191"/>
      <c r="AA135512" s="191"/>
    </row>
    <row r="135513" spans="26:27">
      <c r="Z135513" s="191"/>
      <c r="AA135513" s="191"/>
    </row>
    <row r="135514" spans="26:27">
      <c r="Z135514" s="191"/>
      <c r="AA135514" s="191"/>
    </row>
    <row r="135515" spans="26:27">
      <c r="Z135515" s="191"/>
      <c r="AA135515" s="191"/>
    </row>
    <row r="135516" spans="26:27">
      <c r="Z135516" s="191"/>
      <c r="AA135516" s="191"/>
    </row>
    <row r="135517" spans="26:27">
      <c r="Z135517" s="191"/>
      <c r="AA135517" s="191"/>
    </row>
    <row r="135518" spans="26:27">
      <c r="Z135518" s="191"/>
      <c r="AA135518" s="191"/>
    </row>
    <row r="135519" spans="26:27">
      <c r="Z135519" s="191"/>
      <c r="AA135519" s="191"/>
    </row>
    <row r="135520" spans="26:27">
      <c r="Z135520" s="191"/>
      <c r="AA135520" s="191"/>
    </row>
    <row r="135521" spans="26:27">
      <c r="Z135521" s="191"/>
      <c r="AA135521" s="191"/>
    </row>
    <row r="135522" spans="26:27">
      <c r="Z135522" s="191"/>
      <c r="AA135522" s="191"/>
    </row>
    <row r="135523" spans="26:27">
      <c r="Z135523" s="191"/>
      <c r="AA135523" s="191"/>
    </row>
    <row r="135524" spans="26:27">
      <c r="Z135524" s="191"/>
      <c r="AA135524" s="191"/>
    </row>
    <row r="135525" spans="26:27">
      <c r="Z135525" s="191"/>
      <c r="AA135525" s="191"/>
    </row>
    <row r="135526" spans="26:27">
      <c r="Z135526" s="191"/>
      <c r="AA135526" s="191"/>
    </row>
    <row r="135527" spans="26:27">
      <c r="Z135527" s="191"/>
      <c r="AA135527" s="191"/>
    </row>
    <row r="135528" spans="26:27">
      <c r="Z135528" s="191"/>
      <c r="AA135528" s="191"/>
    </row>
    <row r="135529" spans="26:27">
      <c r="Z135529" s="191"/>
      <c r="AA135529" s="191"/>
    </row>
    <row r="135530" spans="26:27">
      <c r="Z135530" s="191"/>
      <c r="AA135530" s="191"/>
    </row>
    <row r="135531" spans="26:27">
      <c r="Z135531" s="191"/>
      <c r="AA135531" s="191"/>
    </row>
    <row r="135532" spans="26:27">
      <c r="Z135532" s="191"/>
      <c r="AA135532" s="191"/>
    </row>
    <row r="135533" spans="26:27">
      <c r="Z135533" s="191"/>
      <c r="AA135533" s="191"/>
    </row>
    <row r="135534" spans="26:27">
      <c r="Z135534" s="191"/>
      <c r="AA135534" s="191"/>
    </row>
    <row r="135535" spans="26:27">
      <c r="Z135535" s="191"/>
      <c r="AA135535" s="191"/>
    </row>
    <row r="135536" spans="26:27">
      <c r="Z135536" s="191"/>
      <c r="AA135536" s="191"/>
    </row>
    <row r="135537" spans="26:27">
      <c r="Z135537" s="191"/>
      <c r="AA135537" s="191"/>
    </row>
    <row r="135538" spans="26:27">
      <c r="Z135538" s="191"/>
      <c r="AA135538" s="191"/>
    </row>
    <row r="135539" spans="26:27">
      <c r="Z135539" s="191"/>
      <c r="AA135539" s="191"/>
    </row>
    <row r="135540" spans="26:27">
      <c r="Z135540" s="191"/>
      <c r="AA135540" s="191"/>
    </row>
    <row r="135541" spans="26:27">
      <c r="Z135541" s="191"/>
      <c r="AA135541" s="191"/>
    </row>
    <row r="135542" spans="26:27">
      <c r="Z135542" s="191"/>
      <c r="AA135542" s="191"/>
    </row>
    <row r="135543" spans="26:27">
      <c r="Z135543" s="191"/>
      <c r="AA135543" s="191"/>
    </row>
    <row r="135544" spans="26:27">
      <c r="Z135544" s="191"/>
      <c r="AA135544" s="191"/>
    </row>
    <row r="135545" spans="26:27">
      <c r="Z135545" s="191"/>
      <c r="AA135545" s="191"/>
    </row>
    <row r="135546" spans="26:27">
      <c r="Z135546" s="191"/>
      <c r="AA135546" s="191"/>
    </row>
    <row r="135547" spans="26:27">
      <c r="Z135547" s="191"/>
      <c r="AA135547" s="191"/>
    </row>
    <row r="135548" spans="26:27">
      <c r="Z135548" s="191"/>
      <c r="AA135548" s="191"/>
    </row>
    <row r="135549" spans="26:27">
      <c r="Z135549" s="191"/>
      <c r="AA135549" s="191"/>
    </row>
    <row r="135550" spans="26:27">
      <c r="Z135550" s="191"/>
      <c r="AA135550" s="191"/>
    </row>
    <row r="135551" spans="26:27">
      <c r="Z135551" s="191"/>
      <c r="AA135551" s="191"/>
    </row>
    <row r="135552" spans="26:27">
      <c r="Z135552" s="191"/>
      <c r="AA135552" s="191"/>
    </row>
    <row r="135553" spans="26:27">
      <c r="Z135553" s="191"/>
      <c r="AA135553" s="191"/>
    </row>
    <row r="135554" spans="26:27">
      <c r="Z135554" s="191"/>
      <c r="AA135554" s="191"/>
    </row>
    <row r="135555" spans="26:27">
      <c r="Z135555" s="191"/>
      <c r="AA135555" s="191"/>
    </row>
    <row r="135556" spans="26:27">
      <c r="Z135556" s="191"/>
      <c r="AA135556" s="191"/>
    </row>
    <row r="135557" spans="26:27">
      <c r="Z135557" s="191"/>
      <c r="AA135557" s="191"/>
    </row>
    <row r="135558" spans="26:27">
      <c r="Z135558" s="191"/>
      <c r="AA135558" s="191"/>
    </row>
    <row r="135559" spans="26:27">
      <c r="Z135559" s="191"/>
      <c r="AA135559" s="191"/>
    </row>
    <row r="135560" spans="26:27">
      <c r="Z135560" s="191"/>
      <c r="AA135560" s="191"/>
    </row>
    <row r="135561" spans="26:27">
      <c r="Z135561" s="191"/>
      <c r="AA135561" s="191"/>
    </row>
    <row r="135562" spans="26:27">
      <c r="Z135562" s="191"/>
      <c r="AA135562" s="191"/>
    </row>
    <row r="135563" spans="26:27">
      <c r="Z135563" s="191"/>
      <c r="AA135563" s="191"/>
    </row>
    <row r="135564" spans="26:27">
      <c r="Z135564" s="191"/>
      <c r="AA135564" s="191"/>
    </row>
    <row r="135565" spans="26:27">
      <c r="Z135565" s="191"/>
      <c r="AA135565" s="191"/>
    </row>
    <row r="135566" spans="26:27">
      <c r="Z135566" s="191"/>
      <c r="AA135566" s="191"/>
    </row>
    <row r="135567" spans="26:27">
      <c r="Z135567" s="191"/>
      <c r="AA135567" s="191"/>
    </row>
    <row r="135568" spans="26:27">
      <c r="Z135568" s="191"/>
      <c r="AA135568" s="191"/>
    </row>
    <row r="135569" spans="26:27">
      <c r="Z135569" s="191"/>
      <c r="AA135569" s="191"/>
    </row>
    <row r="135570" spans="26:27">
      <c r="Z135570" s="191"/>
      <c r="AA135570" s="191"/>
    </row>
    <row r="135571" spans="26:27">
      <c r="Z135571" s="191"/>
      <c r="AA135571" s="191"/>
    </row>
    <row r="135572" spans="26:27">
      <c r="Z135572" s="191"/>
      <c r="AA135572" s="191"/>
    </row>
    <row r="135573" spans="26:27">
      <c r="Z135573" s="191"/>
      <c r="AA135573" s="191"/>
    </row>
    <row r="135574" spans="26:27">
      <c r="Z135574" s="191"/>
      <c r="AA135574" s="191"/>
    </row>
    <row r="135575" spans="26:27">
      <c r="Z135575" s="191"/>
      <c r="AA135575" s="191"/>
    </row>
    <row r="135576" spans="26:27">
      <c r="Z135576" s="191"/>
      <c r="AA135576" s="191"/>
    </row>
    <row r="135577" spans="26:27">
      <c r="Z135577" s="191"/>
      <c r="AA135577" s="191"/>
    </row>
    <row r="135578" spans="26:27">
      <c r="Z135578" s="191"/>
      <c r="AA135578" s="191"/>
    </row>
    <row r="135579" spans="26:27">
      <c r="Z135579" s="191"/>
      <c r="AA135579" s="191"/>
    </row>
    <row r="135580" spans="26:27">
      <c r="Z135580" s="191"/>
      <c r="AA135580" s="191"/>
    </row>
    <row r="135581" spans="26:27">
      <c r="Z135581" s="191"/>
      <c r="AA135581" s="191"/>
    </row>
    <row r="135582" spans="26:27">
      <c r="Z135582" s="191"/>
      <c r="AA135582" s="191"/>
    </row>
    <row r="135583" spans="26:27">
      <c r="Z135583" s="191"/>
      <c r="AA135583" s="191"/>
    </row>
    <row r="135584" spans="26:27">
      <c r="Z135584" s="191"/>
      <c r="AA135584" s="191"/>
    </row>
    <row r="135585" spans="26:27">
      <c r="Z135585" s="191"/>
      <c r="AA135585" s="191"/>
    </row>
    <row r="135586" spans="26:27">
      <c r="Z135586" s="191"/>
      <c r="AA135586" s="191"/>
    </row>
    <row r="135587" spans="26:27">
      <c r="Z135587" s="191"/>
      <c r="AA135587" s="191"/>
    </row>
    <row r="135588" spans="26:27">
      <c r="Z135588" s="191"/>
      <c r="AA135588" s="191"/>
    </row>
    <row r="135589" spans="26:27">
      <c r="Z135589" s="191"/>
      <c r="AA135589" s="191"/>
    </row>
    <row r="135590" spans="26:27">
      <c r="Z135590" s="191"/>
      <c r="AA135590" s="191"/>
    </row>
    <row r="135591" spans="26:27">
      <c r="Z135591" s="191"/>
      <c r="AA135591" s="191"/>
    </row>
    <row r="135592" spans="26:27">
      <c r="Z135592" s="191"/>
      <c r="AA135592" s="191"/>
    </row>
    <row r="135593" spans="26:27">
      <c r="Z135593" s="191"/>
      <c r="AA135593" s="191"/>
    </row>
    <row r="135594" spans="26:27">
      <c r="Z135594" s="191"/>
      <c r="AA135594" s="191"/>
    </row>
    <row r="135595" spans="26:27">
      <c r="Z135595" s="191"/>
      <c r="AA135595" s="191"/>
    </row>
    <row r="135596" spans="26:27">
      <c r="Z135596" s="191"/>
      <c r="AA135596" s="191"/>
    </row>
    <row r="135597" spans="26:27">
      <c r="Z135597" s="191"/>
      <c r="AA135597" s="191"/>
    </row>
    <row r="135598" spans="26:27">
      <c r="Z135598" s="191"/>
      <c r="AA135598" s="191"/>
    </row>
    <row r="135599" spans="26:27">
      <c r="Z135599" s="191"/>
      <c r="AA135599" s="191"/>
    </row>
    <row r="135600" spans="26:27">
      <c r="Z135600" s="191"/>
      <c r="AA135600" s="191"/>
    </row>
    <row r="135601" spans="26:27">
      <c r="Z135601" s="191"/>
      <c r="AA135601" s="191"/>
    </row>
    <row r="135602" spans="26:27">
      <c r="Z135602" s="191"/>
      <c r="AA135602" s="191"/>
    </row>
    <row r="135603" spans="26:27">
      <c r="Z135603" s="191"/>
      <c r="AA135603" s="191"/>
    </row>
    <row r="135604" spans="26:27">
      <c r="Z135604" s="191"/>
      <c r="AA135604" s="191"/>
    </row>
    <row r="135605" spans="26:27">
      <c r="Z135605" s="191"/>
      <c r="AA135605" s="191"/>
    </row>
    <row r="135606" spans="26:27">
      <c r="Z135606" s="191"/>
      <c r="AA135606" s="191"/>
    </row>
    <row r="135607" spans="26:27">
      <c r="Z135607" s="191"/>
      <c r="AA135607" s="191"/>
    </row>
    <row r="135608" spans="26:27">
      <c r="Z135608" s="191"/>
      <c r="AA135608" s="191"/>
    </row>
    <row r="135609" spans="26:27">
      <c r="Z135609" s="191"/>
      <c r="AA135609" s="191"/>
    </row>
    <row r="135610" spans="26:27">
      <c r="Z135610" s="191"/>
      <c r="AA135610" s="191"/>
    </row>
    <row r="135611" spans="26:27">
      <c r="Z135611" s="191"/>
      <c r="AA135611" s="191"/>
    </row>
    <row r="135612" spans="26:27">
      <c r="Z135612" s="191"/>
      <c r="AA135612" s="191"/>
    </row>
    <row r="135613" spans="26:27">
      <c r="Z135613" s="191"/>
      <c r="AA135613" s="191"/>
    </row>
    <row r="135614" spans="26:27">
      <c r="Z135614" s="191"/>
      <c r="AA135614" s="191"/>
    </row>
    <row r="135615" spans="26:27">
      <c r="Z135615" s="191"/>
      <c r="AA135615" s="191"/>
    </row>
    <row r="135616" spans="26:27">
      <c r="Z135616" s="191"/>
      <c r="AA135616" s="191"/>
    </row>
    <row r="135617" spans="26:27">
      <c r="Z135617" s="191"/>
      <c r="AA135617" s="191"/>
    </row>
    <row r="135618" spans="26:27">
      <c r="Z135618" s="191"/>
      <c r="AA135618" s="191"/>
    </row>
    <row r="135619" spans="26:27">
      <c r="Z135619" s="191"/>
      <c r="AA135619" s="191"/>
    </row>
    <row r="135620" spans="26:27">
      <c r="Z135620" s="191"/>
      <c r="AA135620" s="191"/>
    </row>
    <row r="135621" spans="26:27">
      <c r="Z135621" s="191"/>
      <c r="AA135621" s="191"/>
    </row>
    <row r="135622" spans="26:27">
      <c r="Z135622" s="191"/>
      <c r="AA135622" s="191"/>
    </row>
    <row r="135623" spans="26:27">
      <c r="Z135623" s="191"/>
      <c r="AA135623" s="191"/>
    </row>
    <row r="135624" spans="26:27">
      <c r="Z135624" s="191"/>
      <c r="AA135624" s="191"/>
    </row>
    <row r="135625" spans="26:27">
      <c r="Z135625" s="191"/>
      <c r="AA135625" s="191"/>
    </row>
    <row r="135626" spans="26:27">
      <c r="Z135626" s="191"/>
      <c r="AA135626" s="191"/>
    </row>
    <row r="135627" spans="26:27">
      <c r="Z135627" s="191"/>
      <c r="AA135627" s="191"/>
    </row>
    <row r="135628" spans="26:27">
      <c r="Z135628" s="191"/>
      <c r="AA135628" s="191"/>
    </row>
    <row r="135629" spans="26:27">
      <c r="Z135629" s="191"/>
      <c r="AA135629" s="191"/>
    </row>
    <row r="135630" spans="26:27">
      <c r="Z135630" s="191"/>
      <c r="AA135630" s="191"/>
    </row>
    <row r="135631" spans="26:27">
      <c r="Z135631" s="191"/>
      <c r="AA135631" s="191"/>
    </row>
    <row r="135632" spans="26:27">
      <c r="Z135632" s="191"/>
      <c r="AA135632" s="191"/>
    </row>
    <row r="135633" spans="26:27">
      <c r="Z135633" s="191"/>
      <c r="AA135633" s="191"/>
    </row>
    <row r="135634" spans="26:27">
      <c r="Z135634" s="191"/>
      <c r="AA135634" s="191"/>
    </row>
    <row r="135635" spans="26:27">
      <c r="Z135635" s="191"/>
      <c r="AA135635" s="191"/>
    </row>
    <row r="135636" spans="26:27">
      <c r="Z135636" s="191"/>
      <c r="AA135636" s="191"/>
    </row>
    <row r="135637" spans="26:27">
      <c r="Z135637" s="191"/>
      <c r="AA135637" s="191"/>
    </row>
    <row r="135638" spans="26:27">
      <c r="Z135638" s="191"/>
      <c r="AA135638" s="191"/>
    </row>
    <row r="135639" spans="26:27">
      <c r="Z135639" s="191"/>
      <c r="AA135639" s="191"/>
    </row>
    <row r="135640" spans="26:27">
      <c r="Z135640" s="191"/>
      <c r="AA135640" s="191"/>
    </row>
    <row r="135641" spans="26:27">
      <c r="Z135641" s="191"/>
      <c r="AA135641" s="191"/>
    </row>
    <row r="135642" spans="26:27">
      <c r="Z135642" s="191"/>
      <c r="AA135642" s="191"/>
    </row>
    <row r="135643" spans="26:27">
      <c r="Z135643" s="191"/>
      <c r="AA135643" s="191"/>
    </row>
    <row r="135644" spans="26:27">
      <c r="Z135644" s="191"/>
      <c r="AA135644" s="191"/>
    </row>
    <row r="135645" spans="26:27">
      <c r="Z135645" s="191"/>
      <c r="AA135645" s="191"/>
    </row>
    <row r="135646" spans="26:27">
      <c r="Z135646" s="191"/>
      <c r="AA135646" s="191"/>
    </row>
    <row r="135647" spans="26:27">
      <c r="Z135647" s="191"/>
      <c r="AA135647" s="191"/>
    </row>
    <row r="135648" spans="26:27">
      <c r="Z135648" s="191"/>
      <c r="AA135648" s="191"/>
    </row>
    <row r="135649" spans="26:27">
      <c r="Z135649" s="191"/>
      <c r="AA135649" s="191"/>
    </row>
    <row r="135650" spans="26:27">
      <c r="Z135650" s="191"/>
      <c r="AA135650" s="191"/>
    </row>
    <row r="135651" spans="26:27">
      <c r="Z135651" s="191"/>
      <c r="AA135651" s="191"/>
    </row>
    <row r="135652" spans="26:27">
      <c r="Z135652" s="191"/>
      <c r="AA135652" s="191"/>
    </row>
    <row r="135653" spans="26:27">
      <c r="Z135653" s="191"/>
      <c r="AA135653" s="191"/>
    </row>
    <row r="135654" spans="26:27">
      <c r="Z135654" s="191"/>
      <c r="AA135654" s="191"/>
    </row>
    <row r="135655" spans="26:27">
      <c r="Z135655" s="191"/>
      <c r="AA135655" s="191"/>
    </row>
    <row r="135656" spans="26:27">
      <c r="Z135656" s="191"/>
      <c r="AA135656" s="191"/>
    </row>
    <row r="135657" spans="26:27">
      <c r="Z135657" s="191"/>
      <c r="AA135657" s="191"/>
    </row>
    <row r="135658" spans="26:27">
      <c r="Z135658" s="191"/>
      <c r="AA135658" s="191"/>
    </row>
    <row r="135659" spans="26:27">
      <c r="Z135659" s="191"/>
      <c r="AA135659" s="191"/>
    </row>
    <row r="135660" spans="26:27">
      <c r="Z135660" s="191"/>
      <c r="AA135660" s="191"/>
    </row>
    <row r="135661" spans="26:27">
      <c r="Z135661" s="191"/>
      <c r="AA135661" s="191"/>
    </row>
    <row r="135662" spans="26:27">
      <c r="Z135662" s="191"/>
      <c r="AA135662" s="191"/>
    </row>
    <row r="135663" spans="26:27">
      <c r="Z135663" s="191"/>
      <c r="AA135663" s="191"/>
    </row>
    <row r="135664" spans="26:27">
      <c r="Z135664" s="191"/>
      <c r="AA135664" s="191"/>
    </row>
    <row r="135665" spans="26:27">
      <c r="Z135665" s="191"/>
      <c r="AA135665" s="191"/>
    </row>
    <row r="135666" spans="26:27">
      <c r="Z135666" s="191"/>
      <c r="AA135666" s="191"/>
    </row>
    <row r="135667" spans="26:27">
      <c r="Z135667" s="191"/>
      <c r="AA135667" s="191"/>
    </row>
    <row r="135668" spans="26:27">
      <c r="Z135668" s="191"/>
      <c r="AA135668" s="191"/>
    </row>
    <row r="135669" spans="26:27">
      <c r="Z135669" s="191"/>
      <c r="AA135669" s="191"/>
    </row>
    <row r="135670" spans="26:27">
      <c r="Z135670" s="191"/>
      <c r="AA135670" s="191"/>
    </row>
    <row r="135671" spans="26:27">
      <c r="Z135671" s="191"/>
      <c r="AA135671" s="191"/>
    </row>
    <row r="135672" spans="26:27">
      <c r="Z135672" s="191"/>
      <c r="AA135672" s="191"/>
    </row>
    <row r="135673" spans="26:27">
      <c r="Z135673" s="191"/>
      <c r="AA135673" s="191"/>
    </row>
    <row r="135674" spans="26:27">
      <c r="Z135674" s="191"/>
      <c r="AA135674" s="191"/>
    </row>
    <row r="135675" spans="26:27">
      <c r="Z135675" s="191"/>
      <c r="AA135675" s="191"/>
    </row>
    <row r="135676" spans="26:27">
      <c r="Z135676" s="191"/>
      <c r="AA135676" s="191"/>
    </row>
    <row r="135677" spans="26:27">
      <c r="Z135677" s="191"/>
      <c r="AA135677" s="191"/>
    </row>
    <row r="135678" spans="26:27">
      <c r="Z135678" s="191"/>
      <c r="AA135678" s="191"/>
    </row>
    <row r="135679" spans="26:27">
      <c r="Z135679" s="191"/>
      <c r="AA135679" s="191"/>
    </row>
    <row r="135680" spans="26:27">
      <c r="Z135680" s="191"/>
      <c r="AA135680" s="191"/>
    </row>
    <row r="135681" spans="26:27">
      <c r="Z135681" s="191"/>
      <c r="AA135681" s="191"/>
    </row>
    <row r="135682" spans="26:27">
      <c r="Z135682" s="191"/>
      <c r="AA135682" s="191"/>
    </row>
    <row r="135683" spans="26:27">
      <c r="Z135683" s="191"/>
      <c r="AA135683" s="191"/>
    </row>
    <row r="135684" spans="26:27">
      <c r="Z135684" s="191"/>
      <c r="AA135684" s="191"/>
    </row>
    <row r="135685" spans="26:27">
      <c r="Z135685" s="191"/>
      <c r="AA135685" s="191"/>
    </row>
    <row r="135686" spans="26:27">
      <c r="Z135686" s="191"/>
      <c r="AA135686" s="191"/>
    </row>
    <row r="135687" spans="26:27">
      <c r="Z135687" s="191"/>
      <c r="AA135687" s="191"/>
    </row>
    <row r="135688" spans="26:27">
      <c r="Z135688" s="191"/>
      <c r="AA135688" s="191"/>
    </row>
    <row r="135689" spans="26:27">
      <c r="Z135689" s="191"/>
      <c r="AA135689" s="191"/>
    </row>
    <row r="135690" spans="26:27">
      <c r="Z135690" s="191"/>
      <c r="AA135690" s="191"/>
    </row>
    <row r="135691" spans="26:27">
      <c r="Z135691" s="191"/>
      <c r="AA135691" s="191"/>
    </row>
    <row r="135692" spans="26:27">
      <c r="Z135692" s="191"/>
      <c r="AA135692" s="191"/>
    </row>
    <row r="135693" spans="26:27">
      <c r="Z135693" s="191"/>
      <c r="AA135693" s="191"/>
    </row>
    <row r="135694" spans="26:27">
      <c r="Z135694" s="191"/>
      <c r="AA135694" s="191"/>
    </row>
    <row r="135695" spans="26:27">
      <c r="Z135695" s="191"/>
      <c r="AA135695" s="191"/>
    </row>
    <row r="135696" spans="26:27">
      <c r="Z135696" s="191"/>
      <c r="AA135696" s="191"/>
    </row>
    <row r="135697" spans="26:27">
      <c r="Z135697" s="191"/>
      <c r="AA135697" s="191"/>
    </row>
    <row r="135698" spans="26:27">
      <c r="Z135698" s="191"/>
      <c r="AA135698" s="191"/>
    </row>
    <row r="135699" spans="26:27">
      <c r="Z135699" s="191"/>
      <c r="AA135699" s="191"/>
    </row>
    <row r="135700" spans="26:27">
      <c r="Z135700" s="191"/>
      <c r="AA135700" s="191"/>
    </row>
    <row r="135701" spans="26:27">
      <c r="Z135701" s="191"/>
      <c r="AA135701" s="191"/>
    </row>
    <row r="135702" spans="26:27">
      <c r="Z135702" s="191"/>
      <c r="AA135702" s="191"/>
    </row>
    <row r="135703" spans="26:27">
      <c r="Z135703" s="191"/>
      <c r="AA135703" s="191"/>
    </row>
    <row r="135704" spans="26:27">
      <c r="Z135704" s="191"/>
      <c r="AA135704" s="191"/>
    </row>
    <row r="135705" spans="26:27">
      <c r="Z135705" s="191"/>
      <c r="AA135705" s="191"/>
    </row>
    <row r="135706" spans="26:27">
      <c r="Z135706" s="191"/>
      <c r="AA135706" s="191"/>
    </row>
    <row r="135707" spans="26:27">
      <c r="Z135707" s="191"/>
      <c r="AA135707" s="191"/>
    </row>
    <row r="135708" spans="26:27">
      <c r="Z135708" s="191"/>
      <c r="AA135708" s="191"/>
    </row>
    <row r="135709" spans="26:27">
      <c r="Z135709" s="191"/>
      <c r="AA135709" s="191"/>
    </row>
    <row r="135710" spans="26:27">
      <c r="Z135710" s="191"/>
      <c r="AA135710" s="191"/>
    </row>
    <row r="135711" spans="26:27">
      <c r="Z135711" s="191"/>
      <c r="AA135711" s="191"/>
    </row>
    <row r="135712" spans="26:27">
      <c r="Z135712" s="191"/>
      <c r="AA135712" s="191"/>
    </row>
    <row r="135713" spans="26:27">
      <c r="Z135713" s="191"/>
      <c r="AA135713" s="191"/>
    </row>
    <row r="135714" spans="26:27">
      <c r="Z135714" s="191"/>
      <c r="AA135714" s="191"/>
    </row>
    <row r="135715" spans="26:27">
      <c r="Z135715" s="191"/>
      <c r="AA135715" s="191"/>
    </row>
    <row r="135716" spans="26:27">
      <c r="Z135716" s="191"/>
      <c r="AA135716" s="191"/>
    </row>
    <row r="135717" spans="26:27">
      <c r="Z135717" s="191"/>
      <c r="AA135717" s="191"/>
    </row>
    <row r="135718" spans="26:27">
      <c r="Z135718" s="191"/>
      <c r="AA135718" s="191"/>
    </row>
    <row r="135719" spans="26:27">
      <c r="Z135719" s="191"/>
      <c r="AA135719" s="191"/>
    </row>
    <row r="135720" spans="26:27">
      <c r="Z135720" s="191"/>
      <c r="AA135720" s="191"/>
    </row>
    <row r="135721" spans="26:27">
      <c r="Z135721" s="191"/>
      <c r="AA135721" s="191"/>
    </row>
    <row r="135722" spans="26:27">
      <c r="Z135722" s="191"/>
      <c r="AA135722" s="191"/>
    </row>
    <row r="135723" spans="26:27">
      <c r="Z135723" s="191"/>
      <c r="AA135723" s="191"/>
    </row>
    <row r="135724" spans="26:27">
      <c r="Z135724" s="191"/>
      <c r="AA135724" s="191"/>
    </row>
    <row r="135725" spans="26:27">
      <c r="Z135725" s="191"/>
      <c r="AA135725" s="191"/>
    </row>
    <row r="135726" spans="26:27">
      <c r="Z135726" s="191"/>
      <c r="AA135726" s="191"/>
    </row>
    <row r="135727" spans="26:27">
      <c r="Z135727" s="191"/>
      <c r="AA135727" s="191"/>
    </row>
    <row r="135728" spans="26:27">
      <c r="Z135728" s="191"/>
      <c r="AA135728" s="191"/>
    </row>
    <row r="135729" spans="26:27">
      <c r="Z135729" s="191"/>
      <c r="AA135729" s="191"/>
    </row>
    <row r="135730" spans="26:27">
      <c r="Z135730" s="191"/>
      <c r="AA135730" s="191"/>
    </row>
    <row r="135731" spans="26:27">
      <c r="Z135731" s="191"/>
      <c r="AA135731" s="191"/>
    </row>
    <row r="135732" spans="26:27">
      <c r="Z135732" s="191"/>
      <c r="AA135732" s="191"/>
    </row>
    <row r="135733" spans="26:27">
      <c r="Z135733" s="191"/>
      <c r="AA135733" s="191"/>
    </row>
    <row r="135734" spans="26:27">
      <c r="Z135734" s="191"/>
      <c r="AA135734" s="191"/>
    </row>
    <row r="135735" spans="26:27">
      <c r="Z135735" s="191"/>
      <c r="AA135735" s="191"/>
    </row>
    <row r="135736" spans="26:27">
      <c r="Z135736" s="191"/>
      <c r="AA135736" s="191"/>
    </row>
    <row r="135737" spans="26:27">
      <c r="Z135737" s="191"/>
      <c r="AA135737" s="191"/>
    </row>
    <row r="135738" spans="26:27">
      <c r="Z135738" s="191"/>
      <c r="AA135738" s="191"/>
    </row>
    <row r="135739" spans="26:27">
      <c r="Z135739" s="191"/>
      <c r="AA135739" s="191"/>
    </row>
    <row r="135740" spans="26:27">
      <c r="Z135740" s="191"/>
      <c r="AA135740" s="191"/>
    </row>
    <row r="135741" spans="26:27">
      <c r="Z135741" s="191"/>
      <c r="AA135741" s="191"/>
    </row>
    <row r="135742" spans="26:27">
      <c r="Z135742" s="191"/>
      <c r="AA135742" s="191"/>
    </row>
    <row r="135743" spans="26:27">
      <c r="Z135743" s="191"/>
      <c r="AA135743" s="191"/>
    </row>
    <row r="135744" spans="26:27">
      <c r="Z135744" s="191"/>
      <c r="AA135744" s="191"/>
    </row>
    <row r="135745" spans="26:27">
      <c r="Z135745" s="191"/>
      <c r="AA135745" s="191"/>
    </row>
    <row r="135746" spans="26:27">
      <c r="Z135746" s="191"/>
      <c r="AA135746" s="191"/>
    </row>
    <row r="135747" spans="26:27">
      <c r="Z135747" s="191"/>
      <c r="AA135747" s="191"/>
    </row>
    <row r="135748" spans="26:27">
      <c r="Z135748" s="191"/>
      <c r="AA135748" s="191"/>
    </row>
    <row r="135749" spans="26:27">
      <c r="Z135749" s="191"/>
      <c r="AA135749" s="191"/>
    </row>
    <row r="135750" spans="26:27">
      <c r="Z135750" s="191"/>
      <c r="AA135750" s="191"/>
    </row>
    <row r="135751" spans="26:27">
      <c r="Z135751" s="191"/>
      <c r="AA135751" s="191"/>
    </row>
    <row r="135752" spans="26:27">
      <c r="Z135752" s="191"/>
      <c r="AA135752" s="191"/>
    </row>
    <row r="135753" spans="26:27">
      <c r="Z135753" s="191"/>
      <c r="AA135753" s="191"/>
    </row>
    <row r="135754" spans="26:27">
      <c r="Z135754" s="191"/>
      <c r="AA135754" s="191"/>
    </row>
    <row r="135755" spans="26:27">
      <c r="Z135755" s="191"/>
      <c r="AA135755" s="191"/>
    </row>
    <row r="135756" spans="26:27">
      <c r="Z135756" s="191"/>
      <c r="AA135756" s="191"/>
    </row>
    <row r="135757" spans="26:27">
      <c r="Z135757" s="191"/>
      <c r="AA135757" s="191"/>
    </row>
    <row r="135758" spans="26:27">
      <c r="Z135758" s="191"/>
      <c r="AA135758" s="191"/>
    </row>
    <row r="135759" spans="26:27">
      <c r="Z135759" s="191"/>
      <c r="AA135759" s="191"/>
    </row>
    <row r="135760" spans="26:27">
      <c r="Z135760" s="191"/>
      <c r="AA135760" s="191"/>
    </row>
    <row r="135761" spans="26:27">
      <c r="Z135761" s="191"/>
      <c r="AA135761" s="191"/>
    </row>
    <row r="135762" spans="26:27">
      <c r="Z135762" s="191"/>
      <c r="AA135762" s="191"/>
    </row>
    <row r="135763" spans="26:27">
      <c r="Z135763" s="191"/>
      <c r="AA135763" s="191"/>
    </row>
    <row r="135764" spans="26:27">
      <c r="Z135764" s="191"/>
      <c r="AA135764" s="191"/>
    </row>
    <row r="135765" spans="26:27">
      <c r="Z135765" s="191"/>
      <c r="AA135765" s="191"/>
    </row>
    <row r="135766" spans="26:27">
      <c r="Z135766" s="191"/>
      <c r="AA135766" s="191"/>
    </row>
    <row r="135767" spans="26:27">
      <c r="Z135767" s="191"/>
      <c r="AA135767" s="191"/>
    </row>
    <row r="135768" spans="26:27">
      <c r="Z135768" s="191"/>
      <c r="AA135768" s="191"/>
    </row>
    <row r="135769" spans="26:27">
      <c r="Z135769" s="191"/>
      <c r="AA135769" s="191"/>
    </row>
    <row r="135770" spans="26:27">
      <c r="Z135770" s="191"/>
      <c r="AA135770" s="191"/>
    </row>
    <row r="135771" spans="26:27">
      <c r="Z135771" s="191"/>
      <c r="AA135771" s="191"/>
    </row>
    <row r="135772" spans="26:27">
      <c r="Z135772" s="191"/>
      <c r="AA135772" s="191"/>
    </row>
    <row r="135773" spans="26:27">
      <c r="Z135773" s="191"/>
      <c r="AA135773" s="191"/>
    </row>
    <row r="135774" spans="26:27">
      <c r="Z135774" s="191"/>
      <c r="AA135774" s="191"/>
    </row>
    <row r="135775" spans="26:27">
      <c r="Z135775" s="191"/>
      <c r="AA135775" s="191"/>
    </row>
    <row r="135776" spans="26:27">
      <c r="Z135776" s="191"/>
      <c r="AA135776" s="191"/>
    </row>
    <row r="135777" spans="26:27">
      <c r="Z135777" s="191"/>
      <c r="AA135777" s="191"/>
    </row>
    <row r="135778" spans="26:27">
      <c r="Z135778" s="191"/>
      <c r="AA135778" s="191"/>
    </row>
    <row r="135779" spans="26:27">
      <c r="Z135779" s="191"/>
      <c r="AA135779" s="191"/>
    </row>
    <row r="135780" spans="26:27">
      <c r="Z135780" s="191"/>
      <c r="AA135780" s="191"/>
    </row>
    <row r="135781" spans="26:27">
      <c r="Z135781" s="191"/>
      <c r="AA135781" s="191"/>
    </row>
    <row r="135782" spans="26:27">
      <c r="Z135782" s="191"/>
      <c r="AA135782" s="191"/>
    </row>
    <row r="135783" spans="26:27">
      <c r="Z135783" s="191"/>
      <c r="AA135783" s="191"/>
    </row>
    <row r="135784" spans="26:27">
      <c r="Z135784" s="191"/>
      <c r="AA135784" s="191"/>
    </row>
    <row r="135785" spans="26:27">
      <c r="Z135785" s="191"/>
      <c r="AA135785" s="191"/>
    </row>
    <row r="135786" spans="26:27">
      <c r="Z135786" s="191"/>
      <c r="AA135786" s="191"/>
    </row>
    <row r="135787" spans="26:27">
      <c r="Z135787" s="191"/>
      <c r="AA135787" s="191"/>
    </row>
    <row r="135788" spans="26:27">
      <c r="Z135788" s="191"/>
      <c r="AA135788" s="191"/>
    </row>
    <row r="135789" spans="26:27">
      <c r="Z135789" s="191"/>
      <c r="AA135789" s="191"/>
    </row>
    <row r="135790" spans="26:27">
      <c r="Z135790" s="191"/>
      <c r="AA135790" s="191"/>
    </row>
    <row r="135791" spans="26:27">
      <c r="Z135791" s="191"/>
      <c r="AA135791" s="191"/>
    </row>
    <row r="135792" spans="26:27">
      <c r="Z135792" s="191"/>
      <c r="AA135792" s="191"/>
    </row>
    <row r="135793" spans="26:27">
      <c r="Z135793" s="191"/>
      <c r="AA135793" s="191"/>
    </row>
    <row r="135794" spans="26:27">
      <c r="Z135794" s="191"/>
      <c r="AA135794" s="191"/>
    </row>
    <row r="135795" spans="26:27">
      <c r="Z135795" s="191"/>
      <c r="AA135795" s="191"/>
    </row>
    <row r="135796" spans="26:27">
      <c r="Z135796" s="191"/>
      <c r="AA135796" s="191"/>
    </row>
    <row r="135797" spans="26:27">
      <c r="Z135797" s="191"/>
      <c r="AA135797" s="191"/>
    </row>
    <row r="135798" spans="26:27">
      <c r="Z135798" s="191"/>
      <c r="AA135798" s="191"/>
    </row>
    <row r="135799" spans="26:27">
      <c r="Z135799" s="191"/>
      <c r="AA135799" s="191"/>
    </row>
    <row r="135800" spans="26:27">
      <c r="Z135800" s="191"/>
      <c r="AA135800" s="191"/>
    </row>
    <row r="135801" spans="26:27">
      <c r="Z135801" s="191"/>
      <c r="AA135801" s="191"/>
    </row>
    <row r="135802" spans="26:27">
      <c r="Z135802" s="191"/>
      <c r="AA135802" s="191"/>
    </row>
    <row r="135803" spans="26:27">
      <c r="Z135803" s="191"/>
      <c r="AA135803" s="191"/>
    </row>
    <row r="135804" spans="26:27">
      <c r="Z135804" s="191"/>
      <c r="AA135804" s="191"/>
    </row>
    <row r="135805" spans="26:27">
      <c r="Z135805" s="191"/>
      <c r="AA135805" s="191"/>
    </row>
    <row r="135806" spans="26:27">
      <c r="Z135806" s="191"/>
      <c r="AA135806" s="191"/>
    </row>
    <row r="135807" spans="26:27">
      <c r="Z135807" s="191"/>
      <c r="AA135807" s="191"/>
    </row>
    <row r="135808" spans="26:27">
      <c r="Z135808" s="191"/>
      <c r="AA135808" s="191"/>
    </row>
    <row r="135809" spans="26:27">
      <c r="Z135809" s="191"/>
      <c r="AA135809" s="191"/>
    </row>
    <row r="135810" spans="26:27">
      <c r="Z135810" s="191"/>
      <c r="AA135810" s="191"/>
    </row>
    <row r="135811" spans="26:27">
      <c r="Z135811" s="191"/>
      <c r="AA135811" s="191"/>
    </row>
    <row r="135812" spans="26:27">
      <c r="Z135812" s="191"/>
      <c r="AA135812" s="191"/>
    </row>
    <row r="135813" spans="26:27">
      <c r="Z135813" s="191"/>
      <c r="AA135813" s="191"/>
    </row>
    <row r="135814" spans="26:27">
      <c r="Z135814" s="191"/>
      <c r="AA135814" s="191"/>
    </row>
    <row r="135815" spans="26:27">
      <c r="Z135815" s="191"/>
      <c r="AA135815" s="191"/>
    </row>
    <row r="135816" spans="26:27">
      <c r="Z135816" s="191"/>
      <c r="AA135816" s="191"/>
    </row>
    <row r="135817" spans="26:27">
      <c r="Z135817" s="191"/>
      <c r="AA135817" s="191"/>
    </row>
    <row r="135818" spans="26:27">
      <c r="Z135818" s="191"/>
      <c r="AA135818" s="191"/>
    </row>
    <row r="135819" spans="26:27">
      <c r="Z135819" s="191"/>
      <c r="AA135819" s="191"/>
    </row>
    <row r="135820" spans="26:27">
      <c r="Z135820" s="191"/>
      <c r="AA135820" s="191"/>
    </row>
    <row r="135821" spans="26:27">
      <c r="Z135821" s="191"/>
      <c r="AA135821" s="191"/>
    </row>
    <row r="135822" spans="26:27">
      <c r="Z135822" s="191"/>
      <c r="AA135822" s="191"/>
    </row>
    <row r="135823" spans="26:27">
      <c r="Z135823" s="191"/>
      <c r="AA135823" s="191"/>
    </row>
    <row r="135824" spans="26:27">
      <c r="Z135824" s="191"/>
      <c r="AA135824" s="191"/>
    </row>
    <row r="135825" spans="26:27">
      <c r="Z135825" s="191"/>
      <c r="AA135825" s="191"/>
    </row>
    <row r="135826" spans="26:27">
      <c r="Z135826" s="191"/>
      <c r="AA135826" s="191"/>
    </row>
    <row r="135827" spans="26:27">
      <c r="Z135827" s="191"/>
      <c r="AA135827" s="191"/>
    </row>
    <row r="135828" spans="26:27">
      <c r="Z135828" s="191"/>
      <c r="AA135828" s="191"/>
    </row>
    <row r="135829" spans="26:27">
      <c r="Z135829" s="191"/>
      <c r="AA135829" s="191"/>
    </row>
    <row r="135830" spans="26:27">
      <c r="Z135830" s="191"/>
      <c r="AA135830" s="191"/>
    </row>
    <row r="135831" spans="26:27">
      <c r="Z135831" s="191"/>
      <c r="AA135831" s="191"/>
    </row>
    <row r="135832" spans="26:27">
      <c r="Z135832" s="191"/>
      <c r="AA135832" s="191"/>
    </row>
    <row r="135833" spans="26:27">
      <c r="Z135833" s="191"/>
      <c r="AA135833" s="191"/>
    </row>
    <row r="135834" spans="26:27">
      <c r="Z135834" s="191"/>
      <c r="AA135834" s="191"/>
    </row>
    <row r="135835" spans="26:27">
      <c r="Z135835" s="191"/>
      <c r="AA135835" s="191"/>
    </row>
    <row r="135836" spans="26:27">
      <c r="Z135836" s="191"/>
      <c r="AA135836" s="191"/>
    </row>
    <row r="135837" spans="26:27">
      <c r="Z135837" s="191"/>
      <c r="AA135837" s="191"/>
    </row>
    <row r="135838" spans="26:27">
      <c r="Z135838" s="191"/>
      <c r="AA135838" s="191"/>
    </row>
    <row r="135839" spans="26:27">
      <c r="Z135839" s="191"/>
      <c r="AA135839" s="191"/>
    </row>
    <row r="135840" spans="26:27">
      <c r="Z135840" s="191"/>
      <c r="AA135840" s="191"/>
    </row>
    <row r="135841" spans="26:27">
      <c r="Z135841" s="191"/>
      <c r="AA135841" s="191"/>
    </row>
    <row r="135842" spans="26:27">
      <c r="Z135842" s="191"/>
      <c r="AA135842" s="191"/>
    </row>
    <row r="135843" spans="26:27">
      <c r="Z135843" s="191"/>
      <c r="AA135843" s="191"/>
    </row>
    <row r="135844" spans="26:27">
      <c r="Z135844" s="191"/>
      <c r="AA135844" s="191"/>
    </row>
    <row r="135845" spans="26:27">
      <c r="Z135845" s="191"/>
      <c r="AA135845" s="191"/>
    </row>
    <row r="135846" spans="26:27">
      <c r="Z135846" s="191"/>
      <c r="AA135846" s="191"/>
    </row>
    <row r="135847" spans="26:27">
      <c r="Z135847" s="191"/>
      <c r="AA135847" s="191"/>
    </row>
    <row r="135848" spans="26:27">
      <c r="Z135848" s="191"/>
      <c r="AA135848" s="191"/>
    </row>
    <row r="135849" spans="26:27">
      <c r="Z135849" s="191"/>
      <c r="AA135849" s="191"/>
    </row>
    <row r="135850" spans="26:27">
      <c r="Z135850" s="191"/>
      <c r="AA135850" s="191"/>
    </row>
    <row r="135851" spans="26:27">
      <c r="Z135851" s="191"/>
      <c r="AA135851" s="191"/>
    </row>
    <row r="135852" spans="26:27">
      <c r="Z135852" s="191"/>
      <c r="AA135852" s="191"/>
    </row>
    <row r="135853" spans="26:27">
      <c r="Z135853" s="191"/>
      <c r="AA135853" s="191"/>
    </row>
    <row r="135854" spans="26:27">
      <c r="Z135854" s="191"/>
      <c r="AA135854" s="191"/>
    </row>
    <row r="135855" spans="26:27">
      <c r="Z135855" s="191"/>
      <c r="AA135855" s="191"/>
    </row>
    <row r="135856" spans="26:27">
      <c r="Z135856" s="191"/>
      <c r="AA135856" s="191"/>
    </row>
    <row r="135857" spans="26:27">
      <c r="Z135857" s="191"/>
      <c r="AA135857" s="191"/>
    </row>
    <row r="135858" spans="26:27">
      <c r="Z135858" s="191"/>
      <c r="AA135858" s="191"/>
    </row>
    <row r="135859" spans="26:27">
      <c r="Z135859" s="191"/>
      <c r="AA135859" s="191"/>
    </row>
    <row r="135860" spans="26:27">
      <c r="Z135860" s="191"/>
      <c r="AA135860" s="191"/>
    </row>
    <row r="135861" spans="26:27">
      <c r="Z135861" s="191"/>
      <c r="AA135861" s="191"/>
    </row>
    <row r="135862" spans="26:27">
      <c r="Z135862" s="191"/>
      <c r="AA135862" s="191"/>
    </row>
    <row r="135863" spans="26:27">
      <c r="Z135863" s="191"/>
      <c r="AA135863" s="191"/>
    </row>
    <row r="135864" spans="26:27">
      <c r="Z135864" s="191"/>
      <c r="AA135864" s="191"/>
    </row>
    <row r="135865" spans="26:27">
      <c r="Z135865" s="191"/>
      <c r="AA135865" s="191"/>
    </row>
    <row r="135866" spans="26:27">
      <c r="Z135866" s="191"/>
      <c r="AA135866" s="191"/>
    </row>
    <row r="135867" spans="26:27">
      <c r="Z135867" s="191"/>
      <c r="AA135867" s="191"/>
    </row>
    <row r="135868" spans="26:27">
      <c r="Z135868" s="191"/>
      <c r="AA135868" s="191"/>
    </row>
    <row r="135869" spans="26:27">
      <c r="Z135869" s="191"/>
      <c r="AA135869" s="191"/>
    </row>
    <row r="135870" spans="26:27">
      <c r="Z135870" s="191"/>
      <c r="AA135870" s="191"/>
    </row>
    <row r="135871" spans="26:27">
      <c r="Z135871" s="191"/>
      <c r="AA135871" s="191"/>
    </row>
    <row r="135872" spans="26:27">
      <c r="Z135872" s="191"/>
      <c r="AA135872" s="191"/>
    </row>
    <row r="135873" spans="26:27">
      <c r="Z135873" s="191"/>
      <c r="AA135873" s="191"/>
    </row>
    <row r="135874" spans="26:27">
      <c r="Z135874" s="191"/>
      <c r="AA135874" s="191"/>
    </row>
    <row r="135875" spans="26:27">
      <c r="Z135875" s="191"/>
      <c r="AA135875" s="191"/>
    </row>
    <row r="135876" spans="26:27">
      <c r="Z135876" s="191"/>
      <c r="AA135876" s="191"/>
    </row>
    <row r="135877" spans="26:27">
      <c r="Z135877" s="191"/>
      <c r="AA135877" s="191"/>
    </row>
    <row r="135878" spans="26:27">
      <c r="Z135878" s="191"/>
      <c r="AA135878" s="191"/>
    </row>
    <row r="135879" spans="26:27">
      <c r="Z135879" s="191"/>
      <c r="AA135879" s="191"/>
    </row>
    <row r="135880" spans="26:27">
      <c r="Z135880" s="191"/>
      <c r="AA135880" s="191"/>
    </row>
    <row r="135881" spans="26:27">
      <c r="Z135881" s="191"/>
      <c r="AA135881" s="191"/>
    </row>
    <row r="135882" spans="26:27">
      <c r="Z135882" s="191"/>
      <c r="AA135882" s="191"/>
    </row>
    <row r="135883" spans="26:27">
      <c r="Z135883" s="191"/>
      <c r="AA135883" s="191"/>
    </row>
    <row r="135884" spans="26:27">
      <c r="Z135884" s="191"/>
      <c r="AA135884" s="191"/>
    </row>
    <row r="135885" spans="26:27">
      <c r="Z135885" s="191"/>
      <c r="AA135885" s="191"/>
    </row>
    <row r="135886" spans="26:27">
      <c r="Z135886" s="191"/>
      <c r="AA135886" s="191"/>
    </row>
    <row r="135887" spans="26:27">
      <c r="Z135887" s="191"/>
      <c r="AA135887" s="191"/>
    </row>
    <row r="135888" spans="26:27">
      <c r="Z135888" s="191"/>
      <c r="AA135888" s="191"/>
    </row>
    <row r="135889" spans="26:27">
      <c r="Z135889" s="191"/>
      <c r="AA135889" s="191"/>
    </row>
    <row r="135890" spans="26:27">
      <c r="Z135890" s="191"/>
      <c r="AA135890" s="191"/>
    </row>
    <row r="135891" spans="26:27">
      <c r="Z135891" s="191"/>
      <c r="AA135891" s="191"/>
    </row>
    <row r="135892" spans="26:27">
      <c r="Z135892" s="191"/>
      <c r="AA135892" s="191"/>
    </row>
    <row r="135893" spans="26:27">
      <c r="Z135893" s="191"/>
      <c r="AA135893" s="191"/>
    </row>
    <row r="135894" spans="26:27">
      <c r="Z135894" s="191"/>
      <c r="AA135894" s="191"/>
    </row>
    <row r="135895" spans="26:27">
      <c r="Z135895" s="191"/>
      <c r="AA135895" s="191"/>
    </row>
    <row r="135896" spans="26:27">
      <c r="Z135896" s="191"/>
      <c r="AA135896" s="191"/>
    </row>
    <row r="135897" spans="26:27">
      <c r="Z135897" s="191"/>
      <c r="AA135897" s="191"/>
    </row>
    <row r="135898" spans="26:27">
      <c r="Z135898" s="191"/>
      <c r="AA135898" s="191"/>
    </row>
    <row r="135899" spans="26:27">
      <c r="Z135899" s="191"/>
      <c r="AA135899" s="191"/>
    </row>
    <row r="135900" spans="26:27">
      <c r="Z135900" s="191"/>
      <c r="AA135900" s="191"/>
    </row>
    <row r="135901" spans="26:27">
      <c r="Z135901" s="191"/>
      <c r="AA135901" s="191"/>
    </row>
    <row r="135902" spans="26:27">
      <c r="Z135902" s="191"/>
      <c r="AA135902" s="191"/>
    </row>
    <row r="135903" spans="26:27">
      <c r="Z135903" s="191"/>
      <c r="AA135903" s="191"/>
    </row>
    <row r="135904" spans="26:27">
      <c r="Z135904" s="191"/>
      <c r="AA135904" s="191"/>
    </row>
    <row r="135905" spans="26:27">
      <c r="Z135905" s="191"/>
      <c r="AA135905" s="191"/>
    </row>
    <row r="135906" spans="26:27">
      <c r="Z135906" s="191"/>
      <c r="AA135906" s="191"/>
    </row>
    <row r="135907" spans="26:27">
      <c r="Z135907" s="191"/>
      <c r="AA135907" s="191"/>
    </row>
    <row r="135908" spans="26:27">
      <c r="Z135908" s="191"/>
      <c r="AA135908" s="191"/>
    </row>
    <row r="135909" spans="26:27">
      <c r="Z135909" s="191"/>
      <c r="AA135909" s="191"/>
    </row>
    <row r="135910" spans="26:27">
      <c r="Z135910" s="191"/>
      <c r="AA135910" s="191"/>
    </row>
    <row r="135911" spans="26:27">
      <c r="Z135911" s="191"/>
      <c r="AA135911" s="191"/>
    </row>
    <row r="135912" spans="26:27">
      <c r="Z135912" s="191"/>
      <c r="AA135912" s="191"/>
    </row>
    <row r="135913" spans="26:27">
      <c r="Z135913" s="191"/>
      <c r="AA135913" s="191"/>
    </row>
    <row r="135914" spans="26:27">
      <c r="Z135914" s="191"/>
      <c r="AA135914" s="191"/>
    </row>
    <row r="135915" spans="26:27">
      <c r="Z135915" s="191"/>
      <c r="AA135915" s="191"/>
    </row>
    <row r="135916" spans="26:27">
      <c r="Z135916" s="191"/>
      <c r="AA135916" s="191"/>
    </row>
    <row r="135917" spans="26:27">
      <c r="Z135917" s="191"/>
      <c r="AA135917" s="191"/>
    </row>
    <row r="135918" spans="26:27">
      <c r="Z135918" s="191"/>
      <c r="AA135918" s="191"/>
    </row>
    <row r="135919" spans="26:27">
      <c r="Z135919" s="191"/>
      <c r="AA135919" s="191"/>
    </row>
    <row r="135920" spans="26:27">
      <c r="Z135920" s="191"/>
      <c r="AA135920" s="191"/>
    </row>
    <row r="135921" spans="26:27">
      <c r="Z135921" s="191"/>
      <c r="AA135921" s="191"/>
    </row>
    <row r="135922" spans="26:27">
      <c r="Z135922" s="191"/>
      <c r="AA135922" s="191"/>
    </row>
    <row r="135923" spans="26:27">
      <c r="Z135923" s="191"/>
      <c r="AA135923" s="191"/>
    </row>
    <row r="135924" spans="26:27">
      <c r="Z135924" s="191"/>
      <c r="AA135924" s="191"/>
    </row>
    <row r="135925" spans="26:27">
      <c r="Z135925" s="191"/>
      <c r="AA135925" s="191"/>
    </row>
    <row r="135926" spans="26:27">
      <c r="Z135926" s="191"/>
      <c r="AA135926" s="191"/>
    </row>
    <row r="135927" spans="26:27">
      <c r="Z135927" s="191"/>
      <c r="AA135927" s="191"/>
    </row>
    <row r="135928" spans="26:27">
      <c r="Z135928" s="191"/>
      <c r="AA135928" s="191"/>
    </row>
    <row r="135929" spans="26:27">
      <c r="Z135929" s="191"/>
      <c r="AA135929" s="191"/>
    </row>
    <row r="135930" spans="26:27">
      <c r="Z135930" s="191"/>
      <c r="AA135930" s="191"/>
    </row>
    <row r="135931" spans="26:27">
      <c r="Z135931" s="191"/>
      <c r="AA135931" s="191"/>
    </row>
    <row r="135932" spans="26:27">
      <c r="Z135932" s="191"/>
      <c r="AA135932" s="191"/>
    </row>
    <row r="135933" spans="26:27">
      <c r="Z135933" s="191"/>
      <c r="AA135933" s="191"/>
    </row>
    <row r="135934" spans="26:27">
      <c r="Z135934" s="191"/>
      <c r="AA135934" s="191"/>
    </row>
    <row r="135935" spans="26:27">
      <c r="Z135935" s="191"/>
      <c r="AA135935" s="191"/>
    </row>
    <row r="135936" spans="26:27">
      <c r="Z135936" s="191"/>
      <c r="AA135936" s="191"/>
    </row>
    <row r="135937" spans="26:27">
      <c r="Z135937" s="191"/>
      <c r="AA135937" s="191"/>
    </row>
    <row r="135938" spans="26:27">
      <c r="Z135938" s="191"/>
      <c r="AA135938" s="191"/>
    </row>
    <row r="135939" spans="26:27">
      <c r="Z135939" s="191"/>
      <c r="AA135939" s="191"/>
    </row>
    <row r="135940" spans="26:27">
      <c r="Z135940" s="191"/>
      <c r="AA135940" s="191"/>
    </row>
    <row r="135941" spans="26:27">
      <c r="Z135941" s="191"/>
      <c r="AA135941" s="191"/>
    </row>
    <row r="135942" spans="26:27">
      <c r="Z135942" s="191"/>
      <c r="AA135942" s="191"/>
    </row>
    <row r="135943" spans="26:27">
      <c r="Z135943" s="191"/>
      <c r="AA135943" s="191"/>
    </row>
    <row r="135944" spans="26:27">
      <c r="Z135944" s="191"/>
      <c r="AA135944" s="191"/>
    </row>
    <row r="135945" spans="26:27">
      <c r="Z135945" s="191"/>
      <c r="AA135945" s="191"/>
    </row>
    <row r="135946" spans="26:27">
      <c r="Z135946" s="191"/>
      <c r="AA135946" s="191"/>
    </row>
    <row r="135947" spans="26:27">
      <c r="Z135947" s="191"/>
      <c r="AA135947" s="191"/>
    </row>
    <row r="135948" spans="26:27">
      <c r="Z135948" s="191"/>
      <c r="AA135948" s="191"/>
    </row>
    <row r="135949" spans="26:27">
      <c r="Z135949" s="191"/>
      <c r="AA135949" s="191"/>
    </row>
    <row r="135950" spans="26:27">
      <c r="Z135950" s="191"/>
      <c r="AA135950" s="191"/>
    </row>
    <row r="135951" spans="26:27">
      <c r="Z135951" s="191"/>
      <c r="AA135951" s="191"/>
    </row>
    <row r="135952" spans="26:27">
      <c r="Z135952" s="191"/>
      <c r="AA135952" s="191"/>
    </row>
    <row r="135953" spans="26:27">
      <c r="Z135953" s="191"/>
      <c r="AA135953" s="191"/>
    </row>
    <row r="135954" spans="26:27">
      <c r="Z135954" s="191"/>
      <c r="AA135954" s="191"/>
    </row>
    <row r="135955" spans="26:27">
      <c r="Z135955" s="191"/>
      <c r="AA135955" s="191"/>
    </row>
    <row r="135956" spans="26:27">
      <c r="Z135956" s="191"/>
      <c r="AA135956" s="191"/>
    </row>
    <row r="135957" spans="26:27">
      <c r="Z135957" s="191"/>
      <c r="AA135957" s="191"/>
    </row>
    <row r="135958" spans="26:27">
      <c r="Z135958" s="191"/>
      <c r="AA135958" s="191"/>
    </row>
    <row r="135959" spans="26:27">
      <c r="Z135959" s="191"/>
      <c r="AA135959" s="191"/>
    </row>
    <row r="135960" spans="26:27">
      <c r="Z135960" s="191"/>
      <c r="AA135960" s="191"/>
    </row>
    <row r="135961" spans="26:27">
      <c r="Z135961" s="191"/>
      <c r="AA135961" s="191"/>
    </row>
    <row r="135962" spans="26:27">
      <c r="Z135962" s="191"/>
      <c r="AA135962" s="191"/>
    </row>
    <row r="135963" spans="26:27">
      <c r="Z135963" s="191"/>
      <c r="AA135963" s="191"/>
    </row>
    <row r="135964" spans="26:27">
      <c r="Z135964" s="191"/>
      <c r="AA135964" s="191"/>
    </row>
    <row r="135965" spans="26:27">
      <c r="Z135965" s="191"/>
      <c r="AA135965" s="191"/>
    </row>
    <row r="135966" spans="26:27">
      <c r="Z135966" s="191"/>
      <c r="AA135966" s="191"/>
    </row>
    <row r="135967" spans="26:27">
      <c r="Z135967" s="191"/>
      <c r="AA135967" s="191"/>
    </row>
    <row r="135968" spans="26:27">
      <c r="Z135968" s="191"/>
      <c r="AA135968" s="191"/>
    </row>
    <row r="135969" spans="26:27">
      <c r="Z135969" s="191"/>
      <c r="AA135969" s="191"/>
    </row>
    <row r="135970" spans="26:27">
      <c r="Z135970" s="191"/>
      <c r="AA135970" s="191"/>
    </row>
    <row r="135971" spans="26:27">
      <c r="Z135971" s="191"/>
      <c r="AA135971" s="191"/>
    </row>
    <row r="135972" spans="26:27">
      <c r="Z135972" s="191"/>
      <c r="AA135972" s="191"/>
    </row>
    <row r="135973" spans="26:27">
      <c r="Z135973" s="191"/>
      <c r="AA135973" s="191"/>
    </row>
    <row r="135974" spans="26:27">
      <c r="Z135974" s="191"/>
      <c r="AA135974" s="191"/>
    </row>
    <row r="135975" spans="26:27">
      <c r="Z135975" s="191"/>
      <c r="AA135975" s="191"/>
    </row>
    <row r="135976" spans="26:27">
      <c r="Z135976" s="191"/>
      <c r="AA135976" s="191"/>
    </row>
    <row r="135977" spans="26:27">
      <c r="Z135977" s="191"/>
      <c r="AA135977" s="191"/>
    </row>
    <row r="135978" spans="26:27">
      <c r="Z135978" s="191"/>
      <c r="AA135978" s="191"/>
    </row>
    <row r="135979" spans="26:27">
      <c r="Z135979" s="191"/>
      <c r="AA135979" s="191"/>
    </row>
    <row r="135980" spans="26:27">
      <c r="Z135980" s="191"/>
      <c r="AA135980" s="191"/>
    </row>
    <row r="135981" spans="26:27">
      <c r="Z135981" s="191"/>
      <c r="AA135981" s="191"/>
    </row>
    <row r="135982" spans="26:27">
      <c r="Z135982" s="191"/>
      <c r="AA135982" s="191"/>
    </row>
    <row r="135983" spans="26:27">
      <c r="Z135983" s="191"/>
      <c r="AA135983" s="191"/>
    </row>
    <row r="135984" spans="26:27">
      <c r="Z135984" s="191"/>
      <c r="AA135984" s="191"/>
    </row>
    <row r="135985" spans="26:27">
      <c r="Z135985" s="191"/>
      <c r="AA135985" s="191"/>
    </row>
    <row r="135986" spans="26:27">
      <c r="Z135986" s="191"/>
      <c r="AA135986" s="191"/>
    </row>
    <row r="135987" spans="26:27">
      <c r="Z135987" s="191"/>
      <c r="AA135987" s="191"/>
    </row>
    <row r="135988" spans="26:27">
      <c r="Z135988" s="191"/>
      <c r="AA135988" s="191"/>
    </row>
    <row r="135989" spans="26:27">
      <c r="Z135989" s="191"/>
      <c r="AA135989" s="191"/>
    </row>
    <row r="135990" spans="26:27">
      <c r="Z135990" s="191"/>
      <c r="AA135990" s="191"/>
    </row>
    <row r="135991" spans="26:27">
      <c r="Z135991" s="191"/>
      <c r="AA135991" s="191"/>
    </row>
    <row r="135992" spans="26:27">
      <c r="Z135992" s="191"/>
      <c r="AA135992" s="191"/>
    </row>
    <row r="135993" spans="26:27">
      <c r="Z135993" s="191"/>
      <c r="AA135993" s="191"/>
    </row>
    <row r="135994" spans="26:27">
      <c r="Z135994" s="191"/>
      <c r="AA135994" s="191"/>
    </row>
    <row r="135995" spans="26:27">
      <c r="Z135995" s="191"/>
      <c r="AA135995" s="191"/>
    </row>
    <row r="135996" spans="26:27">
      <c r="Z135996" s="191"/>
      <c r="AA135996" s="191"/>
    </row>
    <row r="135997" spans="26:27">
      <c r="Z135997" s="191"/>
      <c r="AA135997" s="191"/>
    </row>
    <row r="135998" spans="26:27">
      <c r="Z135998" s="191"/>
      <c r="AA135998" s="191"/>
    </row>
    <row r="135999" spans="26:27">
      <c r="Z135999" s="191"/>
      <c r="AA135999" s="191"/>
    </row>
    <row r="136000" spans="26:27">
      <c r="Z136000" s="191"/>
      <c r="AA136000" s="191"/>
    </row>
    <row r="136001" spans="26:27">
      <c r="Z136001" s="191"/>
      <c r="AA136001" s="191"/>
    </row>
    <row r="136002" spans="26:27">
      <c r="Z136002" s="191"/>
      <c r="AA136002" s="191"/>
    </row>
    <row r="136003" spans="26:27">
      <c r="Z136003" s="191"/>
      <c r="AA136003" s="191"/>
    </row>
    <row r="136004" spans="26:27">
      <c r="Z136004" s="191"/>
      <c r="AA136004" s="191"/>
    </row>
    <row r="136005" spans="26:27">
      <c r="Z136005" s="191"/>
      <c r="AA136005" s="191"/>
    </row>
    <row r="136006" spans="26:27">
      <c r="Z136006" s="191"/>
      <c r="AA136006" s="191"/>
    </row>
    <row r="136007" spans="26:27">
      <c r="Z136007" s="191"/>
      <c r="AA136007" s="191"/>
    </row>
    <row r="136008" spans="26:27">
      <c r="Z136008" s="191"/>
      <c r="AA136008" s="191"/>
    </row>
    <row r="136009" spans="26:27">
      <c r="Z136009" s="191"/>
      <c r="AA136009" s="191"/>
    </row>
    <row r="136010" spans="26:27">
      <c r="Z136010" s="191"/>
      <c r="AA136010" s="191"/>
    </row>
    <row r="136011" spans="26:27">
      <c r="Z136011" s="191"/>
      <c r="AA136011" s="191"/>
    </row>
    <row r="136012" spans="26:27">
      <c r="Z136012" s="191"/>
      <c r="AA136012" s="191"/>
    </row>
    <row r="136013" spans="26:27">
      <c r="Z136013" s="191"/>
      <c r="AA136013" s="191"/>
    </row>
    <row r="136014" spans="26:27">
      <c r="Z136014" s="191"/>
      <c r="AA136014" s="191"/>
    </row>
    <row r="136015" spans="26:27">
      <c r="Z136015" s="191"/>
      <c r="AA136015" s="191"/>
    </row>
    <row r="136016" spans="26:27">
      <c r="Z136016" s="191"/>
      <c r="AA136016" s="191"/>
    </row>
    <row r="136017" spans="26:27">
      <c r="Z136017" s="191"/>
      <c r="AA136017" s="191"/>
    </row>
    <row r="136018" spans="26:27">
      <c r="Z136018" s="191"/>
      <c r="AA136018" s="191"/>
    </row>
    <row r="136019" spans="26:27">
      <c r="Z136019" s="191"/>
      <c r="AA136019" s="191"/>
    </row>
    <row r="136020" spans="26:27">
      <c r="Z136020" s="191"/>
      <c r="AA136020" s="191"/>
    </row>
    <row r="136021" spans="26:27">
      <c r="Z136021" s="191"/>
      <c r="AA136021" s="191"/>
    </row>
    <row r="136022" spans="26:27">
      <c r="Z136022" s="191"/>
      <c r="AA136022" s="191"/>
    </row>
    <row r="136023" spans="26:27">
      <c r="Z136023" s="191"/>
      <c r="AA136023" s="191"/>
    </row>
    <row r="136024" spans="26:27">
      <c r="Z136024" s="191"/>
      <c r="AA136024" s="191"/>
    </row>
    <row r="136025" spans="26:27">
      <c r="Z136025" s="191"/>
      <c r="AA136025" s="191"/>
    </row>
    <row r="136026" spans="26:27">
      <c r="Z136026" s="191"/>
      <c r="AA136026" s="191"/>
    </row>
    <row r="136027" spans="26:27">
      <c r="Z136027" s="191"/>
      <c r="AA136027" s="191"/>
    </row>
    <row r="136028" spans="26:27">
      <c r="Z136028" s="191"/>
      <c r="AA136028" s="191"/>
    </row>
    <row r="136029" spans="26:27">
      <c r="Z136029" s="191"/>
      <c r="AA136029" s="191"/>
    </row>
    <row r="136030" spans="26:27">
      <c r="Z136030" s="191"/>
      <c r="AA136030" s="191"/>
    </row>
    <row r="136031" spans="26:27">
      <c r="Z136031" s="191"/>
      <c r="AA136031" s="191"/>
    </row>
    <row r="136032" spans="26:27">
      <c r="Z136032" s="191"/>
      <c r="AA136032" s="191"/>
    </row>
    <row r="136033" spans="26:27">
      <c r="Z136033" s="191"/>
      <c r="AA136033" s="191"/>
    </row>
    <row r="136034" spans="26:27">
      <c r="Z136034" s="191"/>
      <c r="AA136034" s="191"/>
    </row>
    <row r="136035" spans="26:27">
      <c r="Z136035" s="191"/>
      <c r="AA136035" s="191"/>
    </row>
    <row r="136036" spans="26:27">
      <c r="Z136036" s="191"/>
      <c r="AA136036" s="191"/>
    </row>
    <row r="136037" spans="26:27">
      <c r="Z136037" s="191"/>
      <c r="AA136037" s="191"/>
    </row>
    <row r="136038" spans="26:27">
      <c r="Z136038" s="191"/>
      <c r="AA136038" s="191"/>
    </row>
    <row r="136039" spans="26:27">
      <c r="Z136039" s="191"/>
      <c r="AA136039" s="191"/>
    </row>
    <row r="136040" spans="26:27">
      <c r="Z136040" s="191"/>
      <c r="AA136040" s="191"/>
    </row>
    <row r="136041" spans="26:27">
      <c r="Z136041" s="191"/>
      <c r="AA136041" s="191"/>
    </row>
    <row r="136042" spans="26:27">
      <c r="Z136042" s="191"/>
      <c r="AA136042" s="191"/>
    </row>
    <row r="136043" spans="26:27">
      <c r="Z136043" s="191"/>
      <c r="AA136043" s="191"/>
    </row>
    <row r="136044" spans="26:27">
      <c r="Z136044" s="191"/>
      <c r="AA136044" s="191"/>
    </row>
    <row r="136045" spans="26:27">
      <c r="Z136045" s="191"/>
      <c r="AA136045" s="191"/>
    </row>
    <row r="136046" spans="26:27">
      <c r="Z136046" s="191"/>
      <c r="AA136046" s="191"/>
    </row>
    <row r="136047" spans="26:27">
      <c r="Z136047" s="191"/>
      <c r="AA136047" s="191"/>
    </row>
    <row r="136048" spans="26:27">
      <c r="Z136048" s="191"/>
      <c r="AA136048" s="191"/>
    </row>
    <row r="136049" spans="26:27">
      <c r="Z136049" s="191"/>
      <c r="AA136049" s="191"/>
    </row>
    <row r="136050" spans="26:27">
      <c r="Z136050" s="191"/>
      <c r="AA136050" s="191"/>
    </row>
    <row r="136051" spans="26:27">
      <c r="Z136051" s="191"/>
      <c r="AA136051" s="191"/>
    </row>
    <row r="136052" spans="26:27">
      <c r="Z136052" s="191"/>
      <c r="AA136052" s="191"/>
    </row>
    <row r="136053" spans="26:27">
      <c r="Z136053" s="191"/>
      <c r="AA136053" s="191"/>
    </row>
    <row r="136054" spans="26:27">
      <c r="Z136054" s="191"/>
      <c r="AA136054" s="191"/>
    </row>
    <row r="136055" spans="26:27">
      <c r="Z136055" s="191"/>
      <c r="AA136055" s="191"/>
    </row>
    <row r="136056" spans="26:27">
      <c r="Z136056" s="191"/>
      <c r="AA136056" s="191"/>
    </row>
    <row r="136057" spans="26:27">
      <c r="Z136057" s="191"/>
      <c r="AA136057" s="191"/>
    </row>
    <row r="136058" spans="26:27">
      <c r="Z136058" s="191"/>
      <c r="AA136058" s="191"/>
    </row>
    <row r="136059" spans="26:27">
      <c r="Z136059" s="191"/>
      <c r="AA136059" s="191"/>
    </row>
    <row r="136060" spans="26:27">
      <c r="Z136060" s="191"/>
      <c r="AA136060" s="191"/>
    </row>
    <row r="136061" spans="26:27">
      <c r="Z136061" s="191"/>
      <c r="AA136061" s="191"/>
    </row>
    <row r="136062" spans="26:27">
      <c r="Z136062" s="191"/>
      <c r="AA136062" s="191"/>
    </row>
    <row r="136063" spans="26:27">
      <c r="Z136063" s="191"/>
      <c r="AA136063" s="191"/>
    </row>
    <row r="136064" spans="26:27">
      <c r="Z136064" s="191"/>
      <c r="AA136064" s="191"/>
    </row>
    <row r="136065" spans="26:27">
      <c r="Z136065" s="191"/>
      <c r="AA136065" s="191"/>
    </row>
    <row r="136066" spans="26:27">
      <c r="Z136066" s="191"/>
      <c r="AA136066" s="191"/>
    </row>
    <row r="136067" spans="26:27">
      <c r="Z136067" s="191"/>
      <c r="AA136067" s="191"/>
    </row>
    <row r="136068" spans="26:27">
      <c r="Z136068" s="191"/>
      <c r="AA136068" s="191"/>
    </row>
    <row r="136069" spans="26:27">
      <c r="Z136069" s="191"/>
      <c r="AA136069" s="191"/>
    </row>
    <row r="136070" spans="26:27">
      <c r="Z136070" s="191"/>
      <c r="AA136070" s="191"/>
    </row>
    <row r="136071" spans="26:27">
      <c r="Z136071" s="191"/>
      <c r="AA136071" s="191"/>
    </row>
    <row r="136072" spans="26:27">
      <c r="Z136072" s="191"/>
      <c r="AA136072" s="191"/>
    </row>
    <row r="136073" spans="26:27">
      <c r="Z136073" s="191"/>
      <c r="AA136073" s="191"/>
    </row>
    <row r="136074" spans="26:27">
      <c r="Z136074" s="191"/>
      <c r="AA136074" s="191"/>
    </row>
    <row r="136075" spans="26:27">
      <c r="Z136075" s="191"/>
      <c r="AA136075" s="191"/>
    </row>
    <row r="136076" spans="26:27">
      <c r="Z136076" s="191"/>
      <c r="AA136076" s="191"/>
    </row>
    <row r="136077" spans="26:27">
      <c r="Z136077" s="191"/>
      <c r="AA136077" s="191"/>
    </row>
    <row r="136078" spans="26:27">
      <c r="Z136078" s="191"/>
      <c r="AA136078" s="191"/>
    </row>
    <row r="136079" spans="26:27">
      <c r="Z136079" s="191"/>
      <c r="AA136079" s="191"/>
    </row>
    <row r="136080" spans="26:27">
      <c r="Z136080" s="191"/>
      <c r="AA136080" s="191"/>
    </row>
    <row r="136081" spans="26:27">
      <c r="Z136081" s="191"/>
      <c r="AA136081" s="191"/>
    </row>
    <row r="136082" spans="26:27">
      <c r="Z136082" s="191"/>
      <c r="AA136082" s="191"/>
    </row>
    <row r="136083" spans="26:27">
      <c r="Z136083" s="191"/>
      <c r="AA136083" s="191"/>
    </row>
    <row r="136084" spans="26:27">
      <c r="Z136084" s="191"/>
      <c r="AA136084" s="191"/>
    </row>
    <row r="136085" spans="26:27">
      <c r="Z136085" s="191"/>
      <c r="AA136085" s="191"/>
    </row>
    <row r="136086" spans="26:27">
      <c r="Z136086" s="191"/>
      <c r="AA136086" s="191"/>
    </row>
    <row r="136087" spans="26:27">
      <c r="Z136087" s="191"/>
      <c r="AA136087" s="191"/>
    </row>
    <row r="136088" spans="26:27">
      <c r="Z136088" s="191"/>
      <c r="AA136088" s="191"/>
    </row>
    <row r="136089" spans="26:27">
      <c r="Z136089" s="191"/>
      <c r="AA136089" s="191"/>
    </row>
    <row r="136090" spans="26:27">
      <c r="Z136090" s="191"/>
      <c r="AA136090" s="191"/>
    </row>
    <row r="136091" spans="26:27">
      <c r="Z136091" s="191"/>
      <c r="AA136091" s="191"/>
    </row>
    <row r="136092" spans="26:27">
      <c r="Z136092" s="191"/>
      <c r="AA136092" s="191"/>
    </row>
    <row r="136093" spans="26:27">
      <c r="Z136093" s="191"/>
      <c r="AA136093" s="191"/>
    </row>
    <row r="136094" spans="26:27">
      <c r="Z136094" s="191"/>
      <c r="AA136094" s="191"/>
    </row>
    <row r="136095" spans="26:27">
      <c r="Z136095" s="191"/>
      <c r="AA136095" s="191"/>
    </row>
    <row r="136096" spans="26:27">
      <c r="Z136096" s="191"/>
      <c r="AA136096" s="191"/>
    </row>
    <row r="136097" spans="26:27">
      <c r="Z136097" s="191"/>
      <c r="AA136097" s="191"/>
    </row>
    <row r="136098" spans="26:27">
      <c r="Z136098" s="191"/>
      <c r="AA136098" s="191"/>
    </row>
    <row r="136099" spans="26:27">
      <c r="Z136099" s="191"/>
      <c r="AA136099" s="191"/>
    </row>
    <row r="136100" spans="26:27">
      <c r="Z136100" s="191"/>
      <c r="AA136100" s="191"/>
    </row>
    <row r="136101" spans="26:27">
      <c r="Z136101" s="191"/>
      <c r="AA136101" s="191"/>
    </row>
    <row r="136102" spans="26:27">
      <c r="Z136102" s="191"/>
      <c r="AA136102" s="191"/>
    </row>
    <row r="136103" spans="26:27">
      <c r="Z136103" s="191"/>
      <c r="AA136103" s="191"/>
    </row>
    <row r="136104" spans="26:27">
      <c r="Z136104" s="191"/>
      <c r="AA136104" s="191"/>
    </row>
    <row r="136105" spans="26:27">
      <c r="Z136105" s="191"/>
      <c r="AA136105" s="191"/>
    </row>
    <row r="136106" spans="26:27">
      <c r="Z136106" s="191"/>
      <c r="AA136106" s="191"/>
    </row>
    <row r="136107" spans="26:27">
      <c r="Z136107" s="191"/>
      <c r="AA136107" s="191"/>
    </row>
    <row r="136108" spans="26:27">
      <c r="Z136108" s="191"/>
      <c r="AA136108" s="191"/>
    </row>
    <row r="136109" spans="26:27">
      <c r="Z136109" s="191"/>
      <c r="AA136109" s="191"/>
    </row>
    <row r="136110" spans="26:27">
      <c r="Z136110" s="191"/>
      <c r="AA136110" s="191"/>
    </row>
    <row r="136111" spans="26:27">
      <c r="Z136111" s="191"/>
      <c r="AA136111" s="191"/>
    </row>
    <row r="136112" spans="26:27">
      <c r="Z136112" s="191"/>
      <c r="AA136112" s="191"/>
    </row>
    <row r="136113" spans="26:27">
      <c r="Z136113" s="191"/>
      <c r="AA136113" s="191"/>
    </row>
    <row r="136114" spans="26:27">
      <c r="Z136114" s="191"/>
      <c r="AA136114" s="191"/>
    </row>
    <row r="136115" spans="26:27">
      <c r="Z136115" s="191"/>
      <c r="AA136115" s="191"/>
    </row>
    <row r="136116" spans="26:27">
      <c r="Z136116" s="191"/>
      <c r="AA136116" s="191"/>
    </row>
    <row r="136117" spans="26:27">
      <c r="Z136117" s="191"/>
      <c r="AA136117" s="191"/>
    </row>
    <row r="136118" spans="26:27">
      <c r="Z136118" s="191"/>
      <c r="AA136118" s="191"/>
    </row>
    <row r="136119" spans="26:27">
      <c r="Z136119" s="191"/>
      <c r="AA136119" s="191"/>
    </row>
    <row r="136120" spans="26:27">
      <c r="Z136120" s="191"/>
      <c r="AA136120" s="191"/>
    </row>
    <row r="136121" spans="26:27">
      <c r="Z136121" s="191"/>
      <c r="AA136121" s="191"/>
    </row>
    <row r="136122" spans="26:27">
      <c r="Z136122" s="191"/>
      <c r="AA136122" s="191"/>
    </row>
    <row r="136123" spans="26:27">
      <c r="Z136123" s="191"/>
      <c r="AA136123" s="191"/>
    </row>
    <row r="136124" spans="26:27">
      <c r="Z136124" s="191"/>
      <c r="AA136124" s="191"/>
    </row>
    <row r="136125" spans="26:27">
      <c r="Z136125" s="191"/>
      <c r="AA136125" s="191"/>
    </row>
    <row r="136126" spans="26:27">
      <c r="Z136126" s="191"/>
      <c r="AA136126" s="191"/>
    </row>
    <row r="136127" spans="26:27">
      <c r="Z136127" s="191"/>
      <c r="AA136127" s="191"/>
    </row>
    <row r="136128" spans="26:27">
      <c r="Z136128" s="191"/>
      <c r="AA136128" s="191"/>
    </row>
    <row r="136129" spans="26:27">
      <c r="Z136129" s="191"/>
      <c r="AA136129" s="191"/>
    </row>
    <row r="136130" spans="26:27">
      <c r="Z136130" s="191"/>
      <c r="AA136130" s="191"/>
    </row>
    <row r="136131" spans="26:27">
      <c r="Z136131" s="191"/>
      <c r="AA136131" s="191"/>
    </row>
    <row r="136132" spans="26:27">
      <c r="Z136132" s="191"/>
      <c r="AA136132" s="191"/>
    </row>
    <row r="136133" spans="26:27">
      <c r="Z136133" s="191"/>
      <c r="AA136133" s="191"/>
    </row>
    <row r="136134" spans="26:27">
      <c r="Z136134" s="191"/>
      <c r="AA136134" s="191"/>
    </row>
    <row r="136135" spans="26:27">
      <c r="Z136135" s="191"/>
      <c r="AA136135" s="191"/>
    </row>
    <row r="136136" spans="26:27">
      <c r="Z136136" s="191"/>
      <c r="AA136136" s="191"/>
    </row>
    <row r="136137" spans="26:27">
      <c r="Z136137" s="191"/>
      <c r="AA136137" s="191"/>
    </row>
    <row r="136138" spans="26:27">
      <c r="Z136138" s="191"/>
      <c r="AA136138" s="191"/>
    </row>
    <row r="136139" spans="26:27">
      <c r="Z136139" s="191"/>
      <c r="AA136139" s="191"/>
    </row>
    <row r="136140" spans="26:27">
      <c r="Z136140" s="191"/>
      <c r="AA136140" s="191"/>
    </row>
    <row r="136141" spans="26:27">
      <c r="Z136141" s="191"/>
      <c r="AA136141" s="191"/>
    </row>
    <row r="136142" spans="26:27">
      <c r="Z136142" s="191"/>
      <c r="AA136142" s="191"/>
    </row>
    <row r="136143" spans="26:27">
      <c r="Z136143" s="191"/>
      <c r="AA136143" s="191"/>
    </row>
    <row r="136144" spans="26:27">
      <c r="Z136144" s="191"/>
      <c r="AA136144" s="191"/>
    </row>
    <row r="136145" spans="26:27">
      <c r="Z136145" s="191"/>
      <c r="AA136145" s="191"/>
    </row>
    <row r="136146" spans="26:27">
      <c r="Z136146" s="191"/>
      <c r="AA136146" s="191"/>
    </row>
    <row r="136147" spans="26:27">
      <c r="Z136147" s="191"/>
      <c r="AA136147" s="191"/>
    </row>
    <row r="136148" spans="26:27">
      <c r="Z136148" s="191"/>
      <c r="AA136148" s="191"/>
    </row>
    <row r="136149" spans="26:27">
      <c r="Z136149" s="191"/>
      <c r="AA136149" s="191"/>
    </row>
    <row r="136150" spans="26:27">
      <c r="Z136150" s="191"/>
      <c r="AA136150" s="191"/>
    </row>
    <row r="136151" spans="26:27">
      <c r="Z136151" s="191"/>
      <c r="AA136151" s="191"/>
    </row>
    <row r="136152" spans="26:27">
      <c r="Z136152" s="191"/>
      <c r="AA136152" s="191"/>
    </row>
    <row r="136153" spans="26:27">
      <c r="Z136153" s="191"/>
      <c r="AA136153" s="191"/>
    </row>
    <row r="136154" spans="26:27">
      <c r="Z136154" s="191"/>
      <c r="AA136154" s="191"/>
    </row>
    <row r="136155" spans="26:27">
      <c r="Z136155" s="191"/>
      <c r="AA136155" s="191"/>
    </row>
    <row r="136156" spans="26:27">
      <c r="Z136156" s="191"/>
      <c r="AA136156" s="191"/>
    </row>
    <row r="136157" spans="26:27">
      <c r="Z136157" s="191"/>
      <c r="AA136157" s="191"/>
    </row>
    <row r="136158" spans="26:27">
      <c r="Z136158" s="191"/>
      <c r="AA136158" s="191"/>
    </row>
    <row r="136159" spans="26:27">
      <c r="Z136159" s="191"/>
      <c r="AA136159" s="191"/>
    </row>
    <row r="136160" spans="26:27">
      <c r="Z136160" s="191"/>
      <c r="AA136160" s="191"/>
    </row>
    <row r="136161" spans="26:27">
      <c r="Z136161" s="191"/>
      <c r="AA136161" s="191"/>
    </row>
    <row r="136162" spans="26:27">
      <c r="Z136162" s="191"/>
      <c r="AA136162" s="191"/>
    </row>
    <row r="136163" spans="26:27">
      <c r="Z136163" s="191"/>
      <c r="AA136163" s="191"/>
    </row>
    <row r="136164" spans="26:27">
      <c r="Z136164" s="191"/>
      <c r="AA136164" s="191"/>
    </row>
    <row r="136165" spans="26:27">
      <c r="Z136165" s="191"/>
      <c r="AA136165" s="191"/>
    </row>
    <row r="136166" spans="26:27">
      <c r="Z136166" s="191"/>
      <c r="AA136166" s="191"/>
    </row>
    <row r="136167" spans="26:27">
      <c r="Z136167" s="191"/>
      <c r="AA136167" s="191"/>
    </row>
    <row r="136168" spans="26:27">
      <c r="Z136168" s="191"/>
      <c r="AA136168" s="191"/>
    </row>
    <row r="136169" spans="26:27">
      <c r="Z136169" s="191"/>
      <c r="AA136169" s="191"/>
    </row>
    <row r="136170" spans="26:27">
      <c r="Z136170" s="191"/>
      <c r="AA136170" s="191"/>
    </row>
    <row r="136171" spans="26:27">
      <c r="Z136171" s="191"/>
      <c r="AA136171" s="191"/>
    </row>
    <row r="136172" spans="26:27">
      <c r="Z136172" s="191"/>
      <c r="AA136172" s="191"/>
    </row>
    <row r="136173" spans="26:27">
      <c r="Z136173" s="191"/>
      <c r="AA136173" s="191"/>
    </row>
    <row r="136174" spans="26:27">
      <c r="Z136174" s="191"/>
      <c r="AA136174" s="191"/>
    </row>
    <row r="136175" spans="26:27">
      <c r="Z136175" s="191"/>
      <c r="AA136175" s="191"/>
    </row>
    <row r="136176" spans="26:27">
      <c r="Z136176" s="191"/>
      <c r="AA136176" s="191"/>
    </row>
    <row r="136177" spans="26:27">
      <c r="Z136177" s="191"/>
      <c r="AA136177" s="191"/>
    </row>
    <row r="136178" spans="26:27">
      <c r="Z136178" s="191"/>
      <c r="AA136178" s="191"/>
    </row>
    <row r="136179" spans="26:27">
      <c r="Z136179" s="191"/>
      <c r="AA136179" s="191"/>
    </row>
    <row r="136180" spans="26:27">
      <c r="Z136180" s="191"/>
      <c r="AA136180" s="191"/>
    </row>
    <row r="136181" spans="26:27">
      <c r="Z136181" s="191"/>
      <c r="AA136181" s="191"/>
    </row>
    <row r="136182" spans="26:27">
      <c r="Z136182" s="191"/>
      <c r="AA136182" s="191"/>
    </row>
    <row r="136183" spans="26:27">
      <c r="Z136183" s="191"/>
      <c r="AA136183" s="191"/>
    </row>
    <row r="136184" spans="26:27">
      <c r="Z136184" s="191"/>
      <c r="AA136184" s="191"/>
    </row>
    <row r="136185" spans="26:27">
      <c r="Z136185" s="191"/>
      <c r="AA136185" s="191"/>
    </row>
    <row r="136186" spans="26:27">
      <c r="Z136186" s="191"/>
      <c r="AA136186" s="191"/>
    </row>
    <row r="136187" spans="26:27">
      <c r="Z136187" s="191"/>
      <c r="AA136187" s="191"/>
    </row>
    <row r="136188" spans="26:27">
      <c r="Z136188" s="191"/>
      <c r="AA136188" s="191"/>
    </row>
    <row r="136189" spans="26:27">
      <c r="Z136189" s="191"/>
      <c r="AA136189" s="191"/>
    </row>
    <row r="136190" spans="26:27">
      <c r="Z136190" s="191"/>
      <c r="AA136190" s="191"/>
    </row>
    <row r="136191" spans="26:27">
      <c r="Z136191" s="191"/>
      <c r="AA136191" s="191"/>
    </row>
    <row r="136192" spans="26:27">
      <c r="Z136192" s="191"/>
      <c r="AA136192" s="191"/>
    </row>
    <row r="136193" spans="26:27">
      <c r="Z136193" s="191"/>
      <c r="AA136193" s="191"/>
    </row>
    <row r="136194" spans="26:27">
      <c r="Z136194" s="191"/>
      <c r="AA136194" s="191"/>
    </row>
    <row r="136195" spans="26:27">
      <c r="Z136195" s="191"/>
      <c r="AA136195" s="191"/>
    </row>
    <row r="136196" spans="26:27">
      <c r="Z136196" s="191"/>
      <c r="AA136196" s="191"/>
    </row>
    <row r="136197" spans="26:27">
      <c r="Z136197" s="191"/>
      <c r="AA136197" s="191"/>
    </row>
    <row r="136198" spans="26:27">
      <c r="Z136198" s="191"/>
      <c r="AA136198" s="191"/>
    </row>
    <row r="136199" spans="26:27">
      <c r="Z136199" s="191"/>
      <c r="AA136199" s="191"/>
    </row>
    <row r="136200" spans="26:27">
      <c r="Z136200" s="191"/>
      <c r="AA136200" s="191"/>
    </row>
    <row r="136201" spans="26:27">
      <c r="Z136201" s="191"/>
      <c r="AA136201" s="191"/>
    </row>
    <row r="136202" spans="26:27">
      <c r="Z136202" s="191"/>
      <c r="AA136202" s="191"/>
    </row>
    <row r="136203" spans="26:27">
      <c r="Z136203" s="191"/>
      <c r="AA136203" s="191"/>
    </row>
    <row r="136204" spans="26:27">
      <c r="Z136204" s="191"/>
      <c r="AA136204" s="191"/>
    </row>
    <row r="136205" spans="26:27">
      <c r="Z136205" s="191"/>
      <c r="AA136205" s="191"/>
    </row>
    <row r="136206" spans="26:27">
      <c r="Z136206" s="191"/>
      <c r="AA136206" s="191"/>
    </row>
    <row r="136207" spans="26:27">
      <c r="Z136207" s="191"/>
      <c r="AA136207" s="191"/>
    </row>
    <row r="136208" spans="26:27">
      <c r="Z136208" s="191"/>
      <c r="AA136208" s="191"/>
    </row>
    <row r="136209" spans="26:27">
      <c r="Z136209" s="191"/>
      <c r="AA136209" s="191"/>
    </row>
    <row r="136210" spans="26:27">
      <c r="Z136210" s="191"/>
      <c r="AA136210" s="191"/>
    </row>
    <row r="136211" spans="26:27">
      <c r="Z136211" s="191"/>
      <c r="AA136211" s="191"/>
    </row>
    <row r="136212" spans="26:27">
      <c r="Z136212" s="191"/>
      <c r="AA136212" s="191"/>
    </row>
    <row r="136213" spans="26:27">
      <c r="Z136213" s="191"/>
      <c r="AA136213" s="191"/>
    </row>
    <row r="136214" spans="26:27">
      <c r="Z136214" s="191"/>
      <c r="AA136214" s="191"/>
    </row>
    <row r="136215" spans="26:27">
      <c r="Z136215" s="191"/>
      <c r="AA136215" s="191"/>
    </row>
    <row r="136216" spans="26:27">
      <c r="Z136216" s="191"/>
      <c r="AA136216" s="191"/>
    </row>
    <row r="136217" spans="26:27">
      <c r="Z136217" s="191"/>
      <c r="AA136217" s="191"/>
    </row>
    <row r="136218" spans="26:27">
      <c r="Z136218" s="191"/>
      <c r="AA136218" s="191"/>
    </row>
    <row r="136219" spans="26:27">
      <c r="Z136219" s="191"/>
      <c r="AA136219" s="191"/>
    </row>
    <row r="136220" spans="26:27">
      <c r="Z136220" s="191"/>
      <c r="AA136220" s="191"/>
    </row>
    <row r="136221" spans="26:27">
      <c r="Z136221" s="191"/>
      <c r="AA136221" s="191"/>
    </row>
    <row r="136222" spans="26:27">
      <c r="Z136222" s="191"/>
      <c r="AA136222" s="191"/>
    </row>
    <row r="136223" spans="26:27">
      <c r="Z136223" s="191"/>
      <c r="AA136223" s="191"/>
    </row>
    <row r="136224" spans="26:27">
      <c r="Z136224" s="191"/>
      <c r="AA136224" s="191"/>
    </row>
    <row r="136225" spans="26:27">
      <c r="Z136225" s="191"/>
      <c r="AA136225" s="191"/>
    </row>
    <row r="136226" spans="26:27">
      <c r="Z136226" s="191"/>
      <c r="AA136226" s="191"/>
    </row>
    <row r="136227" spans="26:27">
      <c r="Z136227" s="191"/>
      <c r="AA136227" s="191"/>
    </row>
    <row r="136228" spans="26:27">
      <c r="Z136228" s="191"/>
      <c r="AA136228" s="191"/>
    </row>
    <row r="136229" spans="26:27">
      <c r="Z136229" s="191"/>
      <c r="AA136229" s="191"/>
    </row>
    <row r="136230" spans="26:27">
      <c r="Z136230" s="191"/>
      <c r="AA136230" s="191"/>
    </row>
    <row r="136231" spans="26:27">
      <c r="Z136231" s="191"/>
      <c r="AA136231" s="191"/>
    </row>
    <row r="136232" spans="26:27">
      <c r="Z136232" s="191"/>
      <c r="AA136232" s="191"/>
    </row>
    <row r="136233" spans="26:27">
      <c r="Z136233" s="191"/>
      <c r="AA136233" s="191"/>
    </row>
    <row r="136234" spans="26:27">
      <c r="Z136234" s="191"/>
      <c r="AA136234" s="191"/>
    </row>
    <row r="136235" spans="26:27">
      <c r="Z136235" s="191"/>
      <c r="AA136235" s="191"/>
    </row>
    <row r="136236" spans="26:27">
      <c r="Z136236" s="191"/>
      <c r="AA136236" s="191"/>
    </row>
    <row r="136237" spans="26:27">
      <c r="Z136237" s="191"/>
      <c r="AA136237" s="191"/>
    </row>
    <row r="136238" spans="26:27">
      <c r="Z136238" s="191"/>
      <c r="AA136238" s="191"/>
    </row>
    <row r="136239" spans="26:27">
      <c r="Z136239" s="191"/>
      <c r="AA136239" s="191"/>
    </row>
    <row r="136240" spans="26:27">
      <c r="Z136240" s="191"/>
      <c r="AA136240" s="191"/>
    </row>
    <row r="136241" spans="26:27">
      <c r="Z136241" s="191"/>
      <c r="AA136241" s="191"/>
    </row>
    <row r="136242" spans="26:27">
      <c r="Z136242" s="191"/>
      <c r="AA136242" s="191"/>
    </row>
    <row r="136243" spans="26:27">
      <c r="Z136243" s="191"/>
      <c r="AA136243" s="191"/>
    </row>
    <row r="136244" spans="26:27">
      <c r="Z136244" s="191"/>
      <c r="AA136244" s="191"/>
    </row>
    <row r="136245" spans="26:27">
      <c r="Z136245" s="191"/>
      <c r="AA136245" s="191"/>
    </row>
    <row r="136246" spans="26:27">
      <c r="Z136246" s="191"/>
      <c r="AA136246" s="191"/>
    </row>
    <row r="136247" spans="26:27">
      <c r="Z136247" s="191"/>
      <c r="AA136247" s="191"/>
    </row>
    <row r="136248" spans="26:27">
      <c r="Z136248" s="191"/>
      <c r="AA136248" s="191"/>
    </row>
    <row r="136249" spans="26:27">
      <c r="Z136249" s="191"/>
      <c r="AA136249" s="191"/>
    </row>
    <row r="136250" spans="26:27">
      <c r="Z136250" s="191"/>
      <c r="AA136250" s="191"/>
    </row>
    <row r="136251" spans="26:27">
      <c r="Z136251" s="191"/>
      <c r="AA136251" s="191"/>
    </row>
    <row r="136252" spans="26:27">
      <c r="Z136252" s="191"/>
      <c r="AA136252" s="191"/>
    </row>
    <row r="136253" spans="26:27">
      <c r="Z136253" s="191"/>
      <c r="AA136253" s="191"/>
    </row>
    <row r="136254" spans="26:27">
      <c r="Z136254" s="191"/>
      <c r="AA136254" s="191"/>
    </row>
    <row r="136255" spans="26:27">
      <c r="Z136255" s="191"/>
      <c r="AA136255" s="191"/>
    </row>
    <row r="136256" spans="26:27">
      <c r="Z136256" s="191"/>
      <c r="AA136256" s="191"/>
    </row>
    <row r="136257" spans="26:27">
      <c r="Z136257" s="191"/>
      <c r="AA136257" s="191"/>
    </row>
    <row r="136258" spans="26:27">
      <c r="Z136258" s="191"/>
      <c r="AA136258" s="191"/>
    </row>
    <row r="136259" spans="26:27">
      <c r="Z136259" s="191"/>
      <c r="AA136259" s="191"/>
    </row>
    <row r="136260" spans="26:27">
      <c r="Z136260" s="191"/>
      <c r="AA136260" s="191"/>
    </row>
    <row r="136261" spans="26:27">
      <c r="Z136261" s="191"/>
      <c r="AA136261" s="191"/>
    </row>
    <row r="136262" spans="26:27">
      <c r="Z136262" s="191"/>
      <c r="AA136262" s="191"/>
    </row>
    <row r="136263" spans="26:27">
      <c r="Z136263" s="191"/>
      <c r="AA136263" s="191"/>
    </row>
    <row r="136264" spans="26:27">
      <c r="Z136264" s="191"/>
      <c r="AA136264" s="191"/>
    </row>
    <row r="136265" spans="26:27">
      <c r="Z136265" s="191"/>
      <c r="AA136265" s="191"/>
    </row>
    <row r="136266" spans="26:27">
      <c r="Z136266" s="191"/>
      <c r="AA136266" s="191"/>
    </row>
    <row r="136267" spans="26:27">
      <c r="Z136267" s="191"/>
      <c r="AA136267" s="191"/>
    </row>
    <row r="136268" spans="26:27">
      <c r="Z136268" s="191"/>
      <c r="AA136268" s="191"/>
    </row>
    <row r="136269" spans="26:27">
      <c r="Z136269" s="191"/>
      <c r="AA136269" s="191"/>
    </row>
    <row r="136270" spans="26:27">
      <c r="Z136270" s="191"/>
      <c r="AA136270" s="191"/>
    </row>
    <row r="136271" spans="26:27">
      <c r="Z136271" s="191"/>
      <c r="AA136271" s="191"/>
    </row>
    <row r="136272" spans="26:27">
      <c r="Z136272" s="191"/>
      <c r="AA136272" s="191"/>
    </row>
    <row r="136273" spans="26:27">
      <c r="Z136273" s="191"/>
      <c r="AA136273" s="191"/>
    </row>
    <row r="136274" spans="26:27">
      <c r="Z136274" s="191"/>
      <c r="AA136274" s="191"/>
    </row>
    <row r="136275" spans="26:27">
      <c r="Z136275" s="191"/>
      <c r="AA136275" s="191"/>
    </row>
    <row r="136276" spans="26:27">
      <c r="Z136276" s="191"/>
      <c r="AA136276" s="191"/>
    </row>
    <row r="136277" spans="26:27">
      <c r="Z136277" s="191"/>
      <c r="AA136277" s="191"/>
    </row>
    <row r="136278" spans="26:27">
      <c r="Z136278" s="191"/>
      <c r="AA136278" s="191"/>
    </row>
    <row r="136279" spans="26:27">
      <c r="Z136279" s="191"/>
      <c r="AA136279" s="191"/>
    </row>
    <row r="136280" spans="26:27">
      <c r="Z136280" s="191"/>
      <c r="AA136280" s="191"/>
    </row>
    <row r="136281" spans="26:27">
      <c r="Z136281" s="191"/>
      <c r="AA136281" s="191"/>
    </row>
    <row r="136282" spans="26:27">
      <c r="Z136282" s="191"/>
      <c r="AA136282" s="191"/>
    </row>
    <row r="136283" spans="26:27">
      <c r="Z136283" s="191"/>
      <c r="AA136283" s="191"/>
    </row>
    <row r="136284" spans="26:27">
      <c r="Z136284" s="191"/>
      <c r="AA136284" s="191"/>
    </row>
    <row r="136285" spans="26:27">
      <c r="Z136285" s="191"/>
      <c r="AA136285" s="191"/>
    </row>
    <row r="136286" spans="26:27">
      <c r="Z136286" s="191"/>
      <c r="AA136286" s="191"/>
    </row>
    <row r="136287" spans="26:27">
      <c r="Z136287" s="191"/>
      <c r="AA136287" s="191"/>
    </row>
    <row r="136288" spans="26:27">
      <c r="Z136288" s="191"/>
      <c r="AA136288" s="191"/>
    </row>
    <row r="136289" spans="26:27">
      <c r="Z136289" s="191"/>
      <c r="AA136289" s="191"/>
    </row>
    <row r="136290" spans="26:27">
      <c r="Z136290" s="191"/>
      <c r="AA136290" s="191"/>
    </row>
    <row r="136291" spans="26:27">
      <c r="Z136291" s="191"/>
      <c r="AA136291" s="191"/>
    </row>
    <row r="136292" spans="26:27">
      <c r="Z136292" s="191"/>
      <c r="AA136292" s="191"/>
    </row>
    <row r="136293" spans="26:27">
      <c r="Z136293" s="191"/>
      <c r="AA136293" s="191"/>
    </row>
    <row r="136294" spans="26:27">
      <c r="Z136294" s="191"/>
      <c r="AA136294" s="191"/>
    </row>
    <row r="136295" spans="26:27">
      <c r="Z136295" s="191"/>
      <c r="AA136295" s="191"/>
    </row>
    <row r="136296" spans="26:27">
      <c r="Z136296" s="191"/>
      <c r="AA136296" s="191"/>
    </row>
    <row r="136297" spans="26:27">
      <c r="Z136297" s="191"/>
      <c r="AA136297" s="191"/>
    </row>
    <row r="136298" spans="26:27">
      <c r="Z136298" s="191"/>
      <c r="AA136298" s="191"/>
    </row>
    <row r="136299" spans="26:27">
      <c r="Z136299" s="191"/>
      <c r="AA136299" s="191"/>
    </row>
    <row r="136300" spans="26:27">
      <c r="Z136300" s="191"/>
      <c r="AA136300" s="191"/>
    </row>
    <row r="136301" spans="26:27">
      <c r="Z136301" s="191"/>
      <c r="AA136301" s="191"/>
    </row>
    <row r="136302" spans="26:27">
      <c r="Z136302" s="191"/>
      <c r="AA136302" s="191"/>
    </row>
    <row r="136303" spans="26:27">
      <c r="Z136303" s="191"/>
      <c r="AA136303" s="191"/>
    </row>
    <row r="136304" spans="26:27">
      <c r="Z136304" s="191"/>
      <c r="AA136304" s="191"/>
    </row>
    <row r="136305" spans="26:27">
      <c r="Z136305" s="191"/>
      <c r="AA136305" s="191"/>
    </row>
    <row r="136306" spans="26:27">
      <c r="Z136306" s="191"/>
      <c r="AA136306" s="191"/>
    </row>
    <row r="136307" spans="26:27">
      <c r="Z136307" s="191"/>
      <c r="AA136307" s="191"/>
    </row>
    <row r="136308" spans="26:27">
      <c r="Z136308" s="191"/>
      <c r="AA136308" s="191"/>
    </row>
    <row r="136309" spans="26:27">
      <c r="Z136309" s="191"/>
      <c r="AA136309" s="191"/>
    </row>
    <row r="136310" spans="26:27">
      <c r="Z136310" s="191"/>
      <c r="AA136310" s="191"/>
    </row>
    <row r="136311" spans="26:27">
      <c r="Z136311" s="191"/>
      <c r="AA136311" s="191"/>
    </row>
    <row r="136312" spans="26:27">
      <c r="Z136312" s="191"/>
      <c r="AA136312" s="191"/>
    </row>
    <row r="136313" spans="26:27">
      <c r="Z136313" s="191"/>
      <c r="AA136313" s="191"/>
    </row>
    <row r="136314" spans="26:27">
      <c r="Z136314" s="191"/>
      <c r="AA136314" s="191"/>
    </row>
    <row r="136315" spans="26:27">
      <c r="Z136315" s="191"/>
      <c r="AA136315" s="191"/>
    </row>
    <row r="136316" spans="26:27">
      <c r="Z136316" s="191"/>
      <c r="AA136316" s="191"/>
    </row>
    <row r="136317" spans="26:27">
      <c r="Z136317" s="191"/>
      <c r="AA136317" s="191"/>
    </row>
    <row r="136318" spans="26:27">
      <c r="Z136318" s="191"/>
      <c r="AA136318" s="191"/>
    </row>
    <row r="136319" spans="26:27">
      <c r="Z136319" s="191"/>
      <c r="AA136319" s="191"/>
    </row>
    <row r="136320" spans="26:27">
      <c r="Z136320" s="191"/>
      <c r="AA136320" s="191"/>
    </row>
    <row r="136321" spans="26:27">
      <c r="Z136321" s="191"/>
      <c r="AA136321" s="191"/>
    </row>
    <row r="136322" spans="26:27">
      <c r="Z136322" s="191"/>
      <c r="AA136322" s="191"/>
    </row>
    <row r="136323" spans="26:27">
      <c r="Z136323" s="191"/>
      <c r="AA136323" s="191"/>
    </row>
    <row r="136324" spans="26:27">
      <c r="Z136324" s="191"/>
      <c r="AA136324" s="191"/>
    </row>
    <row r="136325" spans="26:27">
      <c r="Z136325" s="191"/>
      <c r="AA136325" s="191"/>
    </row>
    <row r="136326" spans="26:27">
      <c r="Z136326" s="191"/>
      <c r="AA136326" s="191"/>
    </row>
    <row r="136327" spans="26:27">
      <c r="Z136327" s="191"/>
      <c r="AA136327" s="191"/>
    </row>
    <row r="136328" spans="26:27">
      <c r="Z136328" s="191"/>
      <c r="AA136328" s="191"/>
    </row>
    <row r="136329" spans="26:27">
      <c r="Z136329" s="191"/>
      <c r="AA136329" s="191"/>
    </row>
    <row r="136330" spans="26:27">
      <c r="Z136330" s="191"/>
      <c r="AA136330" s="191"/>
    </row>
    <row r="136331" spans="26:27">
      <c r="Z136331" s="191"/>
      <c r="AA136331" s="191"/>
    </row>
    <row r="136332" spans="26:27">
      <c r="Z136332" s="191"/>
      <c r="AA136332" s="191"/>
    </row>
    <row r="136333" spans="26:27">
      <c r="Z136333" s="191"/>
      <c r="AA136333" s="191"/>
    </row>
    <row r="136334" spans="26:27">
      <c r="Z136334" s="191"/>
      <c r="AA136334" s="191"/>
    </row>
    <row r="136335" spans="26:27">
      <c r="Z136335" s="191"/>
      <c r="AA136335" s="191"/>
    </row>
    <row r="136336" spans="26:27">
      <c r="Z136336" s="191"/>
      <c r="AA136336" s="191"/>
    </row>
    <row r="136337" spans="26:27">
      <c r="Z136337" s="191"/>
      <c r="AA136337" s="191"/>
    </row>
    <row r="136338" spans="26:27">
      <c r="Z136338" s="191"/>
      <c r="AA136338" s="191"/>
    </row>
    <row r="136339" spans="26:27">
      <c r="Z136339" s="191"/>
      <c r="AA136339" s="191"/>
    </row>
    <row r="136340" spans="26:27">
      <c r="Z136340" s="191"/>
      <c r="AA136340" s="191"/>
    </row>
    <row r="136341" spans="26:27">
      <c r="Z136341" s="191"/>
      <c r="AA136341" s="191"/>
    </row>
    <row r="136342" spans="26:27">
      <c r="Z136342" s="191"/>
      <c r="AA136342" s="191"/>
    </row>
    <row r="136343" spans="26:27">
      <c r="Z136343" s="191"/>
      <c r="AA136343" s="191"/>
    </row>
    <row r="136344" spans="26:27">
      <c r="Z136344" s="191"/>
      <c r="AA136344" s="191"/>
    </row>
    <row r="136345" spans="26:27">
      <c r="Z136345" s="191"/>
      <c r="AA136345" s="191"/>
    </row>
    <row r="136346" spans="26:27">
      <c r="Z136346" s="191"/>
      <c r="AA136346" s="191"/>
    </row>
    <row r="136347" spans="26:27">
      <c r="Z136347" s="191"/>
      <c r="AA136347" s="191"/>
    </row>
    <row r="136348" spans="26:27">
      <c r="Z136348" s="191"/>
      <c r="AA136348" s="191"/>
    </row>
    <row r="136349" spans="26:27">
      <c r="Z136349" s="191"/>
      <c r="AA136349" s="191"/>
    </row>
    <row r="136350" spans="26:27">
      <c r="Z136350" s="191"/>
      <c r="AA136350" s="191"/>
    </row>
    <row r="136351" spans="26:27">
      <c r="Z136351" s="191"/>
      <c r="AA136351" s="191"/>
    </row>
    <row r="136352" spans="26:27">
      <c r="Z136352" s="191"/>
      <c r="AA136352" s="191"/>
    </row>
    <row r="136353" spans="26:27">
      <c r="Z136353" s="191"/>
      <c r="AA136353" s="191"/>
    </row>
    <row r="136354" spans="26:27">
      <c r="Z136354" s="191"/>
      <c r="AA136354" s="191"/>
    </row>
    <row r="136355" spans="26:27">
      <c r="Z136355" s="191"/>
      <c r="AA136355" s="191"/>
    </row>
    <row r="136356" spans="26:27">
      <c r="Z136356" s="191"/>
      <c r="AA136356" s="191"/>
    </row>
    <row r="136357" spans="26:27">
      <c r="Z136357" s="191"/>
      <c r="AA136357" s="191"/>
    </row>
    <row r="136358" spans="26:27">
      <c r="Z136358" s="191"/>
      <c r="AA136358" s="191"/>
    </row>
    <row r="136359" spans="26:27">
      <c r="Z136359" s="191"/>
      <c r="AA136359" s="191"/>
    </row>
    <row r="136360" spans="26:27">
      <c r="Z136360" s="191"/>
      <c r="AA136360" s="191"/>
    </row>
    <row r="136361" spans="26:27">
      <c r="Z136361" s="191"/>
      <c r="AA136361" s="191"/>
    </row>
    <row r="136362" spans="26:27">
      <c r="Z136362" s="191"/>
      <c r="AA136362" s="191"/>
    </row>
    <row r="136363" spans="26:27">
      <c r="Z136363" s="191"/>
      <c r="AA136363" s="191"/>
    </row>
    <row r="136364" spans="26:27">
      <c r="Z136364" s="191"/>
      <c r="AA136364" s="191"/>
    </row>
    <row r="136365" spans="26:27">
      <c r="Z136365" s="191"/>
      <c r="AA136365" s="191"/>
    </row>
    <row r="136366" spans="26:27">
      <c r="Z136366" s="191"/>
      <c r="AA136366" s="191"/>
    </row>
    <row r="136367" spans="26:27">
      <c r="Z136367" s="191"/>
      <c r="AA136367" s="191"/>
    </row>
    <row r="136368" spans="26:27">
      <c r="Z136368" s="191"/>
      <c r="AA136368" s="191"/>
    </row>
    <row r="136369" spans="26:27">
      <c r="Z136369" s="191"/>
      <c r="AA136369" s="191"/>
    </row>
    <row r="136370" spans="26:27">
      <c r="Z136370" s="191"/>
      <c r="AA136370" s="191"/>
    </row>
    <row r="136371" spans="26:27">
      <c r="Z136371" s="191"/>
      <c r="AA136371" s="191"/>
    </row>
    <row r="136372" spans="26:27">
      <c r="Z136372" s="191"/>
      <c r="AA136372" s="191"/>
    </row>
    <row r="136373" spans="26:27">
      <c r="Z136373" s="191"/>
      <c r="AA136373" s="191"/>
    </row>
    <row r="136374" spans="26:27">
      <c r="Z136374" s="191"/>
      <c r="AA136374" s="191"/>
    </row>
    <row r="136375" spans="26:27">
      <c r="Z136375" s="191"/>
      <c r="AA136375" s="191"/>
    </row>
    <row r="136376" spans="26:27">
      <c r="Z136376" s="191"/>
      <c r="AA136376" s="191"/>
    </row>
    <row r="136377" spans="26:27">
      <c r="Z136377" s="191"/>
      <c r="AA136377" s="191"/>
    </row>
    <row r="136378" spans="26:27">
      <c r="Z136378" s="191"/>
      <c r="AA136378" s="191"/>
    </row>
    <row r="136379" spans="26:27">
      <c r="Z136379" s="191"/>
      <c r="AA136379" s="191"/>
    </row>
    <row r="136380" spans="26:27">
      <c r="Z136380" s="191"/>
      <c r="AA136380" s="191"/>
    </row>
    <row r="136381" spans="26:27">
      <c r="Z136381" s="191"/>
      <c r="AA136381" s="191"/>
    </row>
    <row r="136382" spans="26:27">
      <c r="Z136382" s="191"/>
      <c r="AA136382" s="191"/>
    </row>
    <row r="136383" spans="26:27">
      <c r="Z136383" s="191"/>
      <c r="AA136383" s="191"/>
    </row>
    <row r="136384" spans="26:27">
      <c r="Z136384" s="191"/>
      <c r="AA136384" s="191"/>
    </row>
    <row r="136385" spans="26:27">
      <c r="Z136385" s="191"/>
      <c r="AA136385" s="191"/>
    </row>
    <row r="136386" spans="26:27">
      <c r="Z136386" s="191"/>
      <c r="AA136386" s="191"/>
    </row>
    <row r="136387" spans="26:27">
      <c r="Z136387" s="191"/>
      <c r="AA136387" s="191"/>
    </row>
    <row r="136388" spans="26:27">
      <c r="Z136388" s="191"/>
      <c r="AA136388" s="191"/>
    </row>
    <row r="136389" spans="26:27">
      <c r="Z136389" s="191"/>
      <c r="AA136389" s="191"/>
    </row>
    <row r="136390" spans="26:27">
      <c r="Z136390" s="191"/>
      <c r="AA136390" s="191"/>
    </row>
    <row r="136391" spans="26:27">
      <c r="Z136391" s="191"/>
      <c r="AA136391" s="191"/>
    </row>
    <row r="136392" spans="26:27">
      <c r="Z136392" s="191"/>
      <c r="AA136392" s="191"/>
    </row>
    <row r="136393" spans="26:27">
      <c r="Z136393" s="191"/>
      <c r="AA136393" s="191"/>
    </row>
    <row r="136394" spans="26:27">
      <c r="Z136394" s="191"/>
      <c r="AA136394" s="191"/>
    </row>
    <row r="136395" spans="26:27">
      <c r="Z136395" s="191"/>
      <c r="AA136395" s="191"/>
    </row>
    <row r="136396" spans="26:27">
      <c r="Z136396" s="191"/>
      <c r="AA136396" s="191"/>
    </row>
    <row r="136397" spans="26:27">
      <c r="Z136397" s="191"/>
      <c r="AA136397" s="191"/>
    </row>
    <row r="136398" spans="26:27">
      <c r="Z136398" s="191"/>
      <c r="AA136398" s="191"/>
    </row>
    <row r="136399" spans="26:27">
      <c r="Z136399" s="191"/>
      <c r="AA136399" s="191"/>
    </row>
    <row r="136400" spans="26:27">
      <c r="Z136400" s="191"/>
      <c r="AA136400" s="191"/>
    </row>
    <row r="136401" spans="26:27">
      <c r="Z136401" s="191"/>
      <c r="AA136401" s="191"/>
    </row>
    <row r="136402" spans="26:27">
      <c r="Z136402" s="191"/>
      <c r="AA136402" s="191"/>
    </row>
    <row r="136403" spans="26:27">
      <c r="Z136403" s="191"/>
      <c r="AA136403" s="191"/>
    </row>
    <row r="136404" spans="26:27">
      <c r="Z136404" s="191"/>
      <c r="AA136404" s="191"/>
    </row>
    <row r="136405" spans="26:27">
      <c r="Z136405" s="191"/>
      <c r="AA136405" s="191"/>
    </row>
    <row r="136406" spans="26:27">
      <c r="Z136406" s="191"/>
      <c r="AA136406" s="191"/>
    </row>
    <row r="136407" spans="26:27">
      <c r="Z136407" s="191"/>
      <c r="AA136407" s="191"/>
    </row>
    <row r="136408" spans="26:27">
      <c r="Z136408" s="191"/>
      <c r="AA136408" s="191"/>
    </row>
    <row r="136409" spans="26:27">
      <c r="Z136409" s="191"/>
      <c r="AA136409" s="191"/>
    </row>
    <row r="136410" spans="26:27">
      <c r="Z136410" s="191"/>
      <c r="AA136410" s="191"/>
    </row>
    <row r="136411" spans="26:27">
      <c r="Z136411" s="191"/>
      <c r="AA136411" s="191"/>
    </row>
    <row r="136412" spans="26:27">
      <c r="Z136412" s="191"/>
      <c r="AA136412" s="191"/>
    </row>
    <row r="136413" spans="26:27">
      <c r="Z136413" s="191"/>
      <c r="AA136413" s="191"/>
    </row>
    <row r="136414" spans="26:27">
      <c r="Z136414" s="191"/>
      <c r="AA136414" s="191"/>
    </row>
    <row r="136415" spans="26:27">
      <c r="Z136415" s="191"/>
      <c r="AA136415" s="191"/>
    </row>
    <row r="136416" spans="26:27">
      <c r="Z136416" s="191"/>
      <c r="AA136416" s="191"/>
    </row>
    <row r="136417" spans="26:27">
      <c r="Z136417" s="191"/>
      <c r="AA136417" s="191"/>
    </row>
    <row r="136418" spans="26:27">
      <c r="Z136418" s="191"/>
      <c r="AA136418" s="191"/>
    </row>
    <row r="136419" spans="26:27">
      <c r="Z136419" s="191"/>
      <c r="AA136419" s="191"/>
    </row>
    <row r="136420" spans="26:27">
      <c r="Z136420" s="191"/>
      <c r="AA136420" s="191"/>
    </row>
    <row r="136421" spans="26:27">
      <c r="Z136421" s="191"/>
      <c r="AA136421" s="191"/>
    </row>
    <row r="136422" spans="26:27">
      <c r="Z136422" s="191"/>
      <c r="AA136422" s="191"/>
    </row>
    <row r="136423" spans="26:27">
      <c r="Z136423" s="191"/>
      <c r="AA136423" s="191"/>
    </row>
    <row r="136424" spans="26:27">
      <c r="Z136424" s="191"/>
      <c r="AA136424" s="191"/>
    </row>
    <row r="136425" spans="26:27">
      <c r="Z136425" s="191"/>
      <c r="AA136425" s="191"/>
    </row>
    <row r="136426" spans="26:27">
      <c r="Z136426" s="191"/>
      <c r="AA136426" s="191"/>
    </row>
    <row r="136427" spans="26:27">
      <c r="Z136427" s="191"/>
      <c r="AA136427" s="191"/>
    </row>
    <row r="136428" spans="26:27">
      <c r="Z136428" s="191"/>
      <c r="AA136428" s="191"/>
    </row>
    <row r="136429" spans="26:27">
      <c r="Z136429" s="191"/>
      <c r="AA136429" s="191"/>
    </row>
    <row r="136430" spans="26:27">
      <c r="Z136430" s="191"/>
      <c r="AA136430" s="191"/>
    </row>
    <row r="136431" spans="26:27">
      <c r="Z136431" s="191"/>
      <c r="AA136431" s="191"/>
    </row>
    <row r="136432" spans="26:27">
      <c r="Z136432" s="191"/>
      <c r="AA136432" s="191"/>
    </row>
    <row r="136433" spans="26:27">
      <c r="Z136433" s="191"/>
      <c r="AA136433" s="191"/>
    </row>
    <row r="136434" spans="26:27">
      <c r="Z136434" s="191"/>
      <c r="AA136434" s="191"/>
    </row>
    <row r="136435" spans="26:27">
      <c r="Z136435" s="191"/>
      <c r="AA136435" s="191"/>
    </row>
    <row r="136436" spans="26:27">
      <c r="Z136436" s="191"/>
      <c r="AA136436" s="191"/>
    </row>
    <row r="136437" spans="26:27">
      <c r="Z136437" s="191"/>
      <c r="AA136437" s="191"/>
    </row>
    <row r="136438" spans="26:27">
      <c r="Z136438" s="191"/>
      <c r="AA136438" s="191"/>
    </row>
    <row r="136439" spans="26:27">
      <c r="Z136439" s="191"/>
      <c r="AA136439" s="191"/>
    </row>
    <row r="136440" spans="26:27">
      <c r="Z136440" s="191"/>
      <c r="AA136440" s="191"/>
    </row>
    <row r="136441" spans="26:27">
      <c r="Z136441" s="191"/>
      <c r="AA136441" s="191"/>
    </row>
    <row r="136442" spans="26:27">
      <c r="Z136442" s="191"/>
      <c r="AA136442" s="191"/>
    </row>
    <row r="136443" spans="26:27">
      <c r="Z136443" s="191"/>
      <c r="AA136443" s="191"/>
    </row>
    <row r="136444" spans="26:27">
      <c r="Z136444" s="191"/>
      <c r="AA136444" s="191"/>
    </row>
    <row r="136445" spans="26:27">
      <c r="Z136445" s="191"/>
      <c r="AA136445" s="191"/>
    </row>
    <row r="136446" spans="26:27">
      <c r="Z136446" s="191"/>
      <c r="AA136446" s="191"/>
    </row>
    <row r="136447" spans="26:27">
      <c r="Z136447" s="191"/>
      <c r="AA136447" s="191"/>
    </row>
    <row r="136448" spans="26:27">
      <c r="Z136448" s="191"/>
      <c r="AA136448" s="191"/>
    </row>
    <row r="136449" spans="26:27">
      <c r="Z136449" s="191"/>
      <c r="AA136449" s="191"/>
    </row>
    <row r="136450" spans="26:27">
      <c r="Z136450" s="191"/>
      <c r="AA136450" s="191"/>
    </row>
    <row r="136451" spans="26:27">
      <c r="Z136451" s="191"/>
      <c r="AA136451" s="191"/>
    </row>
    <row r="136452" spans="26:27">
      <c r="Z136452" s="191"/>
      <c r="AA136452" s="191"/>
    </row>
    <row r="136453" spans="26:27">
      <c r="Z136453" s="191"/>
      <c r="AA136453" s="191"/>
    </row>
    <row r="136454" spans="26:27">
      <c r="Z136454" s="191"/>
      <c r="AA136454" s="191"/>
    </row>
    <row r="136455" spans="26:27">
      <c r="Z136455" s="191"/>
      <c r="AA136455" s="191"/>
    </row>
    <row r="136456" spans="26:27">
      <c r="Z136456" s="191"/>
      <c r="AA136456" s="191"/>
    </row>
    <row r="136457" spans="26:27">
      <c r="Z136457" s="191"/>
      <c r="AA136457" s="191"/>
    </row>
    <row r="136458" spans="26:27">
      <c r="Z136458" s="191"/>
      <c r="AA136458" s="191"/>
    </row>
    <row r="136459" spans="26:27">
      <c r="Z136459" s="191"/>
      <c r="AA136459" s="191"/>
    </row>
    <row r="136460" spans="26:27">
      <c r="Z136460" s="191"/>
      <c r="AA136460" s="191"/>
    </row>
    <row r="136461" spans="26:27">
      <c r="Z136461" s="191"/>
      <c r="AA136461" s="191"/>
    </row>
    <row r="136462" spans="26:27">
      <c r="Z136462" s="191"/>
      <c r="AA136462" s="191"/>
    </row>
    <row r="136463" spans="26:27">
      <c r="Z136463" s="191"/>
      <c r="AA136463" s="191"/>
    </row>
    <row r="136464" spans="26:27">
      <c r="Z136464" s="191"/>
      <c r="AA136464" s="191"/>
    </row>
    <row r="136465" spans="26:27">
      <c r="Z136465" s="191"/>
      <c r="AA136465" s="191"/>
    </row>
    <row r="136466" spans="26:27">
      <c r="Z136466" s="191"/>
      <c r="AA136466" s="191"/>
    </row>
    <row r="136467" spans="26:27">
      <c r="Z136467" s="191"/>
      <c r="AA136467" s="191"/>
    </row>
    <row r="136468" spans="26:27">
      <c r="Z136468" s="191"/>
      <c r="AA136468" s="191"/>
    </row>
    <row r="136469" spans="26:27">
      <c r="Z136469" s="191"/>
      <c r="AA136469" s="191"/>
    </row>
    <row r="136470" spans="26:27">
      <c r="Z136470" s="191"/>
      <c r="AA136470" s="191"/>
    </row>
    <row r="136471" spans="26:27">
      <c r="Z136471" s="191"/>
      <c r="AA136471" s="191"/>
    </row>
    <row r="136472" spans="26:27">
      <c r="Z136472" s="191"/>
      <c r="AA136472" s="191"/>
    </row>
    <row r="136473" spans="26:27">
      <c r="Z136473" s="191"/>
      <c r="AA136473" s="191"/>
    </row>
    <row r="136474" spans="26:27">
      <c r="Z136474" s="191"/>
      <c r="AA136474" s="191"/>
    </row>
    <row r="136475" spans="26:27">
      <c r="Z136475" s="191"/>
      <c r="AA136475" s="191"/>
    </row>
    <row r="136476" spans="26:27">
      <c r="Z136476" s="191"/>
      <c r="AA136476" s="191"/>
    </row>
    <row r="136477" spans="26:27">
      <c r="Z136477" s="191"/>
      <c r="AA136477" s="191"/>
    </row>
    <row r="136478" spans="26:27">
      <c r="Z136478" s="191"/>
      <c r="AA136478" s="191"/>
    </row>
    <row r="136479" spans="26:27">
      <c r="Z136479" s="191"/>
      <c r="AA136479" s="191"/>
    </row>
    <row r="136480" spans="26:27">
      <c r="Z136480" s="191"/>
      <c r="AA136480" s="191"/>
    </row>
    <row r="136481" spans="26:27">
      <c r="Z136481" s="191"/>
      <c r="AA136481" s="191"/>
    </row>
    <row r="136482" spans="26:27">
      <c r="Z136482" s="191"/>
      <c r="AA136482" s="191"/>
    </row>
    <row r="136483" spans="26:27">
      <c r="Z136483" s="191"/>
      <c r="AA136483" s="191"/>
    </row>
    <row r="136484" spans="26:27">
      <c r="Z136484" s="191"/>
      <c r="AA136484" s="191"/>
    </row>
    <row r="136485" spans="26:27">
      <c r="Z136485" s="191"/>
      <c r="AA136485" s="191"/>
    </row>
    <row r="136486" spans="26:27">
      <c r="Z136486" s="191"/>
      <c r="AA136486" s="191"/>
    </row>
    <row r="136487" spans="26:27">
      <c r="Z136487" s="191"/>
      <c r="AA136487" s="191"/>
    </row>
    <row r="136488" spans="26:27">
      <c r="Z136488" s="191"/>
      <c r="AA136488" s="191"/>
    </row>
    <row r="136489" spans="26:27">
      <c r="Z136489" s="191"/>
      <c r="AA136489" s="191"/>
    </row>
    <row r="136490" spans="26:27">
      <c r="Z136490" s="191"/>
      <c r="AA136490" s="191"/>
    </row>
    <row r="136491" spans="26:27">
      <c r="Z136491" s="191"/>
      <c r="AA136491" s="191"/>
    </row>
    <row r="136492" spans="26:27">
      <c r="Z136492" s="191"/>
      <c r="AA136492" s="191"/>
    </row>
    <row r="136493" spans="26:27">
      <c r="Z136493" s="191"/>
      <c r="AA136493" s="191"/>
    </row>
    <row r="136494" spans="26:27">
      <c r="Z136494" s="191"/>
      <c r="AA136494" s="191"/>
    </row>
    <row r="136495" spans="26:27">
      <c r="Z136495" s="191"/>
      <c r="AA136495" s="191"/>
    </row>
    <row r="136496" spans="26:27">
      <c r="Z136496" s="191"/>
      <c r="AA136496" s="191"/>
    </row>
    <row r="136497" spans="26:27">
      <c r="Z136497" s="191"/>
      <c r="AA136497" s="191"/>
    </row>
    <row r="136498" spans="26:27">
      <c r="Z136498" s="191"/>
      <c r="AA136498" s="191"/>
    </row>
    <row r="136499" spans="26:27">
      <c r="Z136499" s="191"/>
      <c r="AA136499" s="191"/>
    </row>
    <row r="136500" spans="26:27">
      <c r="Z136500" s="191"/>
      <c r="AA136500" s="191"/>
    </row>
    <row r="136501" spans="26:27">
      <c r="Z136501" s="191"/>
      <c r="AA136501" s="191"/>
    </row>
    <row r="136502" spans="26:27">
      <c r="Z136502" s="191"/>
      <c r="AA136502" s="191"/>
    </row>
    <row r="136503" spans="26:27">
      <c r="Z136503" s="191"/>
      <c r="AA136503" s="191"/>
    </row>
    <row r="136504" spans="26:27">
      <c r="Z136504" s="191"/>
      <c r="AA136504" s="191"/>
    </row>
    <row r="136505" spans="26:27">
      <c r="Z136505" s="191"/>
      <c r="AA136505" s="191"/>
    </row>
    <row r="136506" spans="26:27">
      <c r="Z136506" s="191"/>
      <c r="AA136506" s="191"/>
    </row>
    <row r="136507" spans="26:27">
      <c r="Z136507" s="191"/>
      <c r="AA136507" s="191"/>
    </row>
    <row r="136508" spans="26:27">
      <c r="Z136508" s="191"/>
      <c r="AA136508" s="191"/>
    </row>
    <row r="136509" spans="26:27">
      <c r="Z136509" s="191"/>
      <c r="AA136509" s="191"/>
    </row>
    <row r="136510" spans="26:27">
      <c r="Z136510" s="191"/>
      <c r="AA136510" s="191"/>
    </row>
    <row r="136511" spans="26:27">
      <c r="Z136511" s="191"/>
      <c r="AA136511" s="191"/>
    </row>
    <row r="136512" spans="26:27">
      <c r="Z136512" s="191"/>
      <c r="AA136512" s="191"/>
    </row>
    <row r="136513" spans="26:27">
      <c r="Z136513" s="191"/>
      <c r="AA136513" s="191"/>
    </row>
    <row r="136514" spans="26:27">
      <c r="Z136514" s="191"/>
      <c r="AA136514" s="191"/>
    </row>
    <row r="136515" spans="26:27">
      <c r="Z136515" s="191"/>
      <c r="AA136515" s="191"/>
    </row>
    <row r="136516" spans="26:27">
      <c r="Z136516" s="191"/>
      <c r="AA136516" s="191"/>
    </row>
    <row r="136517" spans="26:27">
      <c r="Z136517" s="191"/>
      <c r="AA136517" s="191"/>
    </row>
    <row r="136518" spans="26:27">
      <c r="Z136518" s="191"/>
      <c r="AA136518" s="191"/>
    </row>
    <row r="136519" spans="26:27">
      <c r="Z136519" s="191"/>
      <c r="AA136519" s="191"/>
    </row>
    <row r="136520" spans="26:27">
      <c r="Z136520" s="191"/>
      <c r="AA136520" s="191"/>
    </row>
    <row r="136521" spans="26:27">
      <c r="Z136521" s="191"/>
      <c r="AA136521" s="191"/>
    </row>
    <row r="136522" spans="26:27">
      <c r="Z136522" s="191"/>
      <c r="AA136522" s="191"/>
    </row>
    <row r="136523" spans="26:27">
      <c r="Z136523" s="191"/>
      <c r="AA136523" s="191"/>
    </row>
    <row r="136524" spans="26:27">
      <c r="Z136524" s="191"/>
      <c r="AA136524" s="191"/>
    </row>
    <row r="136525" spans="26:27">
      <c r="Z136525" s="191"/>
      <c r="AA136525" s="191"/>
    </row>
    <row r="136526" spans="26:27">
      <c r="Z136526" s="191"/>
      <c r="AA136526" s="191"/>
    </row>
    <row r="136527" spans="26:27">
      <c r="Z136527" s="191"/>
      <c r="AA136527" s="191"/>
    </row>
    <row r="136528" spans="26:27">
      <c r="Z136528" s="191"/>
      <c r="AA136528" s="191"/>
    </row>
    <row r="136529" spans="26:27">
      <c r="Z136529" s="191"/>
      <c r="AA136529" s="191"/>
    </row>
    <row r="136530" spans="26:27">
      <c r="Z136530" s="191"/>
      <c r="AA136530" s="191"/>
    </row>
    <row r="136531" spans="26:27">
      <c r="Z136531" s="191"/>
      <c r="AA136531" s="191"/>
    </row>
    <row r="136532" spans="26:27">
      <c r="Z136532" s="191"/>
      <c r="AA136532" s="191"/>
    </row>
    <row r="136533" spans="26:27">
      <c r="Z136533" s="191"/>
      <c r="AA136533" s="191"/>
    </row>
    <row r="136534" spans="26:27">
      <c r="Z136534" s="191"/>
      <c r="AA136534" s="191"/>
    </row>
    <row r="136535" spans="26:27">
      <c r="Z136535" s="191"/>
      <c r="AA136535" s="191"/>
    </row>
    <row r="136536" spans="26:27">
      <c r="Z136536" s="191"/>
      <c r="AA136536" s="191"/>
    </row>
    <row r="136537" spans="26:27">
      <c r="Z136537" s="191"/>
      <c r="AA136537" s="191"/>
    </row>
    <row r="136538" spans="26:27">
      <c r="Z136538" s="191"/>
      <c r="AA136538" s="191"/>
    </row>
    <row r="136539" spans="26:27">
      <c r="Z136539" s="191"/>
      <c r="AA136539" s="191"/>
    </row>
    <row r="136540" spans="26:27">
      <c r="Z136540" s="191"/>
      <c r="AA136540" s="191"/>
    </row>
    <row r="136541" spans="26:27">
      <c r="Z136541" s="191"/>
      <c r="AA136541" s="191"/>
    </row>
    <row r="136542" spans="26:27">
      <c r="Z136542" s="191"/>
      <c r="AA136542" s="191"/>
    </row>
    <row r="136543" spans="26:27">
      <c r="Z136543" s="191"/>
      <c r="AA136543" s="191"/>
    </row>
    <row r="136544" spans="26:27">
      <c r="Z136544" s="191"/>
      <c r="AA136544" s="191"/>
    </row>
    <row r="136545" spans="26:27">
      <c r="Z136545" s="191"/>
      <c r="AA136545" s="191"/>
    </row>
    <row r="136546" spans="26:27">
      <c r="Z136546" s="191"/>
      <c r="AA136546" s="191"/>
    </row>
    <row r="136547" spans="26:27">
      <c r="Z136547" s="191"/>
      <c r="AA136547" s="191"/>
    </row>
    <row r="136548" spans="26:27">
      <c r="Z136548" s="191"/>
      <c r="AA136548" s="191"/>
    </row>
    <row r="136549" spans="26:27">
      <c r="Z136549" s="191"/>
      <c r="AA136549" s="191"/>
    </row>
    <row r="136550" spans="26:27">
      <c r="Z136550" s="191"/>
      <c r="AA136550" s="191"/>
    </row>
    <row r="136551" spans="26:27">
      <c r="Z136551" s="191"/>
      <c r="AA136551" s="191"/>
    </row>
    <row r="136552" spans="26:27">
      <c r="Z136552" s="191"/>
      <c r="AA136552" s="191"/>
    </row>
    <row r="136553" spans="26:27">
      <c r="Z136553" s="191"/>
      <c r="AA136553" s="191"/>
    </row>
    <row r="136554" spans="26:27">
      <c r="Z136554" s="191"/>
      <c r="AA136554" s="191"/>
    </row>
    <row r="136555" spans="26:27">
      <c r="Z136555" s="191"/>
      <c r="AA136555" s="191"/>
    </row>
    <row r="136556" spans="26:27">
      <c r="Z136556" s="191"/>
      <c r="AA136556" s="191"/>
    </row>
    <row r="136557" spans="26:27">
      <c r="Z136557" s="191"/>
      <c r="AA136557" s="191"/>
    </row>
    <row r="136558" spans="26:27">
      <c r="Z136558" s="191"/>
      <c r="AA136558" s="191"/>
    </row>
    <row r="136559" spans="26:27">
      <c r="Z136559" s="191"/>
      <c r="AA136559" s="191"/>
    </row>
    <row r="136560" spans="26:27">
      <c r="Z136560" s="191"/>
      <c r="AA136560" s="191"/>
    </row>
    <row r="136561" spans="26:27">
      <c r="Z136561" s="191"/>
      <c r="AA136561" s="191"/>
    </row>
    <row r="136562" spans="26:27">
      <c r="Z136562" s="191"/>
      <c r="AA136562" s="191"/>
    </row>
    <row r="136563" spans="26:27">
      <c r="Z136563" s="191"/>
      <c r="AA136563" s="191"/>
    </row>
    <row r="136564" spans="26:27">
      <c r="Z136564" s="191"/>
      <c r="AA136564" s="191"/>
    </row>
    <row r="136565" spans="26:27">
      <c r="Z136565" s="191"/>
      <c r="AA136565" s="191"/>
    </row>
    <row r="136566" spans="26:27">
      <c r="Z136566" s="191"/>
      <c r="AA136566" s="191"/>
    </row>
    <row r="136567" spans="26:27">
      <c r="Z136567" s="191"/>
      <c r="AA136567" s="191"/>
    </row>
    <row r="136568" spans="26:27">
      <c r="Z136568" s="191"/>
      <c r="AA136568" s="191"/>
    </row>
    <row r="136569" spans="26:27">
      <c r="Z136569" s="191"/>
      <c r="AA136569" s="191"/>
    </row>
    <row r="136570" spans="26:27">
      <c r="Z136570" s="191"/>
      <c r="AA136570" s="191"/>
    </row>
    <row r="136571" spans="26:27">
      <c r="Z136571" s="191"/>
      <c r="AA136571" s="191"/>
    </row>
    <row r="136572" spans="26:27">
      <c r="Z136572" s="191"/>
      <c r="AA136572" s="191"/>
    </row>
    <row r="136573" spans="26:27">
      <c r="Z136573" s="191"/>
      <c r="AA136573" s="191"/>
    </row>
    <row r="136574" spans="26:27">
      <c r="Z136574" s="191"/>
      <c r="AA136574" s="191"/>
    </row>
    <row r="136575" spans="26:27">
      <c r="Z136575" s="191"/>
      <c r="AA136575" s="191"/>
    </row>
    <row r="136576" spans="26:27">
      <c r="Z136576" s="191"/>
      <c r="AA136576" s="191"/>
    </row>
    <row r="136577" spans="26:27">
      <c r="Z136577" s="191"/>
      <c r="AA136577" s="191"/>
    </row>
    <row r="136578" spans="26:27">
      <c r="Z136578" s="191"/>
      <c r="AA136578" s="191"/>
    </row>
    <row r="136579" spans="26:27">
      <c r="Z136579" s="191"/>
      <c r="AA136579" s="191"/>
    </row>
    <row r="136580" spans="26:27">
      <c r="Z136580" s="191"/>
      <c r="AA136580" s="191"/>
    </row>
    <row r="136581" spans="26:27">
      <c r="Z136581" s="191"/>
      <c r="AA136581" s="191"/>
    </row>
    <row r="136582" spans="26:27">
      <c r="Z136582" s="191"/>
      <c r="AA136582" s="191"/>
    </row>
    <row r="136583" spans="26:27">
      <c r="Z136583" s="191"/>
      <c r="AA136583" s="191"/>
    </row>
    <row r="136584" spans="26:27">
      <c r="Z136584" s="191"/>
      <c r="AA136584" s="191"/>
    </row>
    <row r="136585" spans="26:27">
      <c r="Z136585" s="191"/>
      <c r="AA136585" s="191"/>
    </row>
    <row r="136586" spans="26:27">
      <c r="Z136586" s="191"/>
      <c r="AA136586" s="191"/>
    </row>
    <row r="136587" spans="26:27">
      <c r="Z136587" s="191"/>
      <c r="AA136587" s="191"/>
    </row>
    <row r="136588" spans="26:27">
      <c r="Z136588" s="191"/>
      <c r="AA136588" s="191"/>
    </row>
    <row r="136589" spans="26:27">
      <c r="Z136589" s="191"/>
      <c r="AA136589" s="191"/>
    </row>
    <row r="136590" spans="26:27">
      <c r="Z136590" s="191"/>
      <c r="AA136590" s="191"/>
    </row>
    <row r="136591" spans="26:27">
      <c r="Z136591" s="191"/>
      <c r="AA136591" s="191"/>
    </row>
    <row r="136592" spans="26:27">
      <c r="Z136592" s="191"/>
      <c r="AA136592" s="191"/>
    </row>
    <row r="136593" spans="26:27">
      <c r="Z136593" s="191"/>
      <c r="AA136593" s="191"/>
    </row>
    <row r="136594" spans="26:27">
      <c r="Z136594" s="191"/>
      <c r="AA136594" s="191"/>
    </row>
    <row r="136595" spans="26:27">
      <c r="Z136595" s="191"/>
      <c r="AA136595" s="191"/>
    </row>
    <row r="136596" spans="26:27">
      <c r="Z136596" s="191"/>
      <c r="AA136596" s="191"/>
    </row>
    <row r="136597" spans="26:27">
      <c r="Z136597" s="191"/>
      <c r="AA136597" s="191"/>
    </row>
    <row r="136598" spans="26:27">
      <c r="Z136598" s="191"/>
      <c r="AA136598" s="191"/>
    </row>
    <row r="136599" spans="26:27">
      <c r="Z136599" s="191"/>
      <c r="AA136599" s="191"/>
    </row>
    <row r="136600" spans="26:27">
      <c r="Z136600" s="191"/>
      <c r="AA136600" s="191"/>
    </row>
    <row r="136601" spans="26:27">
      <c r="Z136601" s="191"/>
      <c r="AA136601" s="191"/>
    </row>
    <row r="136602" spans="26:27">
      <c r="Z136602" s="191"/>
      <c r="AA136602" s="191"/>
    </row>
    <row r="136603" spans="26:27">
      <c r="Z136603" s="191"/>
      <c r="AA136603" s="191"/>
    </row>
    <row r="136604" spans="26:27">
      <c r="Z136604" s="191"/>
      <c r="AA136604" s="191"/>
    </row>
    <row r="136605" spans="26:27">
      <c r="Z136605" s="191"/>
      <c r="AA136605" s="191"/>
    </row>
    <row r="136606" spans="26:27">
      <c r="Z136606" s="191"/>
      <c r="AA136606" s="191"/>
    </row>
    <row r="136607" spans="26:27">
      <c r="Z136607" s="191"/>
      <c r="AA136607" s="191"/>
    </row>
    <row r="136608" spans="26:27">
      <c r="Z136608" s="191"/>
      <c r="AA136608" s="191"/>
    </row>
    <row r="136609" spans="26:27">
      <c r="Z136609" s="191"/>
      <c r="AA136609" s="191"/>
    </row>
    <row r="136610" spans="26:27">
      <c r="Z136610" s="191"/>
      <c r="AA136610" s="191"/>
    </row>
    <row r="136611" spans="26:27">
      <c r="Z136611" s="191"/>
      <c r="AA136611" s="191"/>
    </row>
    <row r="136612" spans="26:27">
      <c r="Z136612" s="191"/>
      <c r="AA136612" s="191"/>
    </row>
    <row r="136613" spans="26:27">
      <c r="Z136613" s="191"/>
      <c r="AA136613" s="191"/>
    </row>
    <row r="136614" spans="26:27">
      <c r="Z136614" s="191"/>
      <c r="AA136614" s="191"/>
    </row>
    <row r="136615" spans="26:27">
      <c r="Z136615" s="191"/>
      <c r="AA136615" s="191"/>
    </row>
    <row r="136616" spans="26:27">
      <c r="Z136616" s="191"/>
      <c r="AA136616" s="191"/>
    </row>
    <row r="136617" spans="26:27">
      <c r="Z136617" s="191"/>
      <c r="AA136617" s="191"/>
    </row>
    <row r="136618" spans="26:27">
      <c r="Z136618" s="191"/>
      <c r="AA136618" s="191"/>
    </row>
    <row r="136619" spans="26:27">
      <c r="Z136619" s="191"/>
      <c r="AA136619" s="191"/>
    </row>
    <row r="136620" spans="26:27">
      <c r="Z136620" s="191"/>
      <c r="AA136620" s="191"/>
    </row>
    <row r="136621" spans="26:27">
      <c r="Z136621" s="191"/>
      <c r="AA136621" s="191"/>
    </row>
    <row r="136622" spans="26:27">
      <c r="Z136622" s="191"/>
      <c r="AA136622" s="191"/>
    </row>
    <row r="136623" spans="26:27">
      <c r="Z136623" s="191"/>
      <c r="AA136623" s="191"/>
    </row>
    <row r="136624" spans="26:27">
      <c r="Z136624" s="191"/>
      <c r="AA136624" s="191"/>
    </row>
    <row r="136625" spans="26:27">
      <c r="Z136625" s="191"/>
      <c r="AA136625" s="191"/>
    </row>
    <row r="136626" spans="26:27">
      <c r="Z136626" s="191"/>
      <c r="AA136626" s="191"/>
    </row>
    <row r="136627" spans="26:27">
      <c r="Z136627" s="191"/>
      <c r="AA136627" s="191"/>
    </row>
    <row r="136628" spans="26:27">
      <c r="Z136628" s="191"/>
      <c r="AA136628" s="191"/>
    </row>
    <row r="136629" spans="26:27">
      <c r="Z136629" s="191"/>
      <c r="AA136629" s="191"/>
    </row>
    <row r="136630" spans="26:27">
      <c r="Z136630" s="191"/>
      <c r="AA136630" s="191"/>
    </row>
    <row r="136631" spans="26:27">
      <c r="Z136631" s="191"/>
      <c r="AA136631" s="191"/>
    </row>
    <row r="136632" spans="26:27">
      <c r="Z136632" s="191"/>
      <c r="AA136632" s="191"/>
    </row>
    <row r="136633" spans="26:27">
      <c r="Z136633" s="191"/>
      <c r="AA136633" s="191"/>
    </row>
    <row r="136634" spans="26:27">
      <c r="Z136634" s="191"/>
      <c r="AA136634" s="191"/>
    </row>
    <row r="136635" spans="26:27">
      <c r="Z136635" s="191"/>
      <c r="AA136635" s="191"/>
    </row>
    <row r="136636" spans="26:27">
      <c r="Z136636" s="191"/>
      <c r="AA136636" s="191"/>
    </row>
    <row r="136637" spans="26:27">
      <c r="Z136637" s="191"/>
      <c r="AA136637" s="191"/>
    </row>
    <row r="136638" spans="26:27">
      <c r="Z136638" s="191"/>
      <c r="AA136638" s="191"/>
    </row>
    <row r="136639" spans="26:27">
      <c r="Z136639" s="191"/>
      <c r="AA136639" s="191"/>
    </row>
    <row r="136640" spans="26:27">
      <c r="Z136640" s="191"/>
      <c r="AA136640" s="191"/>
    </row>
    <row r="136641" spans="26:27">
      <c r="Z136641" s="191"/>
      <c r="AA136641" s="191"/>
    </row>
    <row r="136642" spans="26:27">
      <c r="Z136642" s="191"/>
      <c r="AA136642" s="191"/>
    </row>
    <row r="136643" spans="26:27">
      <c r="Z136643" s="191"/>
      <c r="AA136643" s="191"/>
    </row>
    <row r="136644" spans="26:27">
      <c r="Z136644" s="191"/>
      <c r="AA136644" s="191"/>
    </row>
    <row r="136645" spans="26:27">
      <c r="Z136645" s="191"/>
      <c r="AA136645" s="191"/>
    </row>
    <row r="136646" spans="26:27">
      <c r="Z136646" s="191"/>
      <c r="AA136646" s="191"/>
    </row>
    <row r="136647" spans="26:27">
      <c r="Z136647" s="191"/>
      <c r="AA136647" s="191"/>
    </row>
    <row r="136648" spans="26:27">
      <c r="Z136648" s="191"/>
      <c r="AA136648" s="191"/>
    </row>
    <row r="136649" spans="26:27">
      <c r="Z136649" s="191"/>
      <c r="AA136649" s="191"/>
    </row>
    <row r="136650" spans="26:27">
      <c r="Z136650" s="191"/>
      <c r="AA136650" s="191"/>
    </row>
    <row r="136651" spans="26:27">
      <c r="Z136651" s="191"/>
      <c r="AA136651" s="191"/>
    </row>
    <row r="136652" spans="26:27">
      <c r="Z136652" s="191"/>
      <c r="AA136652" s="191"/>
    </row>
    <row r="136653" spans="26:27">
      <c r="Z136653" s="191"/>
      <c r="AA136653" s="191"/>
    </row>
    <row r="136654" spans="26:27">
      <c r="Z136654" s="191"/>
      <c r="AA136654" s="191"/>
    </row>
    <row r="136655" spans="26:27">
      <c r="Z136655" s="191"/>
      <c r="AA136655" s="191"/>
    </row>
    <row r="136656" spans="26:27">
      <c r="Z136656" s="191"/>
      <c r="AA136656" s="191"/>
    </row>
    <row r="136657" spans="26:27">
      <c r="Z136657" s="191"/>
      <c r="AA136657" s="191"/>
    </row>
    <row r="136658" spans="26:27">
      <c r="Z136658" s="191"/>
      <c r="AA136658" s="191"/>
    </row>
    <row r="136659" spans="26:27">
      <c r="Z136659" s="191"/>
      <c r="AA136659" s="191"/>
    </row>
    <row r="136660" spans="26:27">
      <c r="Z136660" s="191"/>
      <c r="AA136660" s="191"/>
    </row>
    <row r="136661" spans="26:27">
      <c r="Z136661" s="191"/>
      <c r="AA136661" s="191"/>
    </row>
    <row r="136662" spans="26:27">
      <c r="Z136662" s="191"/>
      <c r="AA136662" s="191"/>
    </row>
    <row r="136663" spans="26:27">
      <c r="Z136663" s="191"/>
      <c r="AA136663" s="191"/>
    </row>
    <row r="136664" spans="26:27">
      <c r="Z136664" s="191"/>
      <c r="AA136664" s="191"/>
    </row>
    <row r="136665" spans="26:27">
      <c r="Z136665" s="191"/>
      <c r="AA136665" s="191"/>
    </row>
    <row r="136666" spans="26:27">
      <c r="Z136666" s="191"/>
      <c r="AA136666" s="191"/>
    </row>
    <row r="136667" spans="26:27">
      <c r="Z136667" s="191"/>
      <c r="AA136667" s="191"/>
    </row>
    <row r="136668" spans="26:27">
      <c r="Z136668" s="191"/>
      <c r="AA136668" s="191"/>
    </row>
    <row r="136669" spans="26:27">
      <c r="Z136669" s="191"/>
      <c r="AA136669" s="191"/>
    </row>
    <row r="136670" spans="26:27">
      <c r="Z136670" s="191"/>
      <c r="AA136670" s="191"/>
    </row>
    <row r="136671" spans="26:27">
      <c r="Z136671" s="191"/>
      <c r="AA136671" s="191"/>
    </row>
    <row r="136672" spans="26:27">
      <c r="Z136672" s="191"/>
      <c r="AA136672" s="191"/>
    </row>
    <row r="136673" spans="26:27">
      <c r="Z136673" s="191"/>
      <c r="AA136673" s="191"/>
    </row>
    <row r="136674" spans="26:27">
      <c r="Z136674" s="191"/>
      <c r="AA136674" s="191"/>
    </row>
    <row r="136675" spans="26:27">
      <c r="Z136675" s="191"/>
      <c r="AA136675" s="191"/>
    </row>
    <row r="136676" spans="26:27">
      <c r="Z136676" s="191"/>
      <c r="AA136676" s="191"/>
    </row>
    <row r="136677" spans="26:27">
      <c r="Z136677" s="191"/>
      <c r="AA136677" s="191"/>
    </row>
    <row r="136678" spans="26:27">
      <c r="Z136678" s="191"/>
      <c r="AA136678" s="191"/>
    </row>
    <row r="136679" spans="26:27">
      <c r="Z136679" s="191"/>
      <c r="AA136679" s="191"/>
    </row>
    <row r="136680" spans="26:27">
      <c r="Z136680" s="191"/>
      <c r="AA136680" s="191"/>
    </row>
    <row r="136681" spans="26:27">
      <c r="Z136681" s="191"/>
      <c r="AA136681" s="191"/>
    </row>
    <row r="136682" spans="26:27">
      <c r="Z136682" s="191"/>
      <c r="AA136682" s="191"/>
    </row>
    <row r="136683" spans="26:27">
      <c r="Z136683" s="191"/>
      <c r="AA136683" s="191"/>
    </row>
    <row r="136684" spans="26:27">
      <c r="Z136684" s="191"/>
      <c r="AA136684" s="191"/>
    </row>
    <row r="136685" spans="26:27">
      <c r="Z136685" s="191"/>
      <c r="AA136685" s="191"/>
    </row>
    <row r="136686" spans="26:27">
      <c r="Z136686" s="191"/>
      <c r="AA136686" s="191"/>
    </row>
    <row r="136687" spans="26:27">
      <c r="Z136687" s="191"/>
      <c r="AA136687" s="191"/>
    </row>
    <row r="136688" spans="26:27">
      <c r="Z136688" s="191"/>
      <c r="AA136688" s="191"/>
    </row>
    <row r="136689" spans="26:27">
      <c r="Z136689" s="191"/>
      <c r="AA136689" s="191"/>
    </row>
    <row r="136690" spans="26:27">
      <c r="Z136690" s="191"/>
      <c r="AA136690" s="191"/>
    </row>
    <row r="136691" spans="26:27">
      <c r="Z136691" s="191"/>
      <c r="AA136691" s="191"/>
    </row>
    <row r="136692" spans="26:27">
      <c r="Z136692" s="191"/>
      <c r="AA136692" s="191"/>
    </row>
    <row r="136693" spans="26:27">
      <c r="Z136693" s="191"/>
      <c r="AA136693" s="191"/>
    </row>
    <row r="136694" spans="26:27">
      <c r="Z136694" s="191"/>
      <c r="AA136694" s="191"/>
    </row>
    <row r="136695" spans="26:27">
      <c r="Z136695" s="191"/>
      <c r="AA136695" s="191"/>
    </row>
    <row r="136696" spans="26:27">
      <c r="Z136696" s="191"/>
      <c r="AA136696" s="191"/>
    </row>
    <row r="136697" spans="26:27">
      <c r="Z136697" s="191"/>
      <c r="AA136697" s="191"/>
    </row>
    <row r="136698" spans="26:27">
      <c r="Z136698" s="191"/>
      <c r="AA136698" s="191"/>
    </row>
    <row r="136699" spans="26:27">
      <c r="Z136699" s="191"/>
      <c r="AA136699" s="191"/>
    </row>
    <row r="136700" spans="26:27">
      <c r="Z136700" s="191"/>
      <c r="AA136700" s="191"/>
    </row>
    <row r="136701" spans="26:27">
      <c r="Z136701" s="191"/>
      <c r="AA136701" s="191"/>
    </row>
    <row r="136702" spans="26:27">
      <c r="Z136702" s="191"/>
      <c r="AA136702" s="191"/>
    </row>
    <row r="136703" spans="26:27">
      <c r="Z136703" s="191"/>
      <c r="AA136703" s="191"/>
    </row>
    <row r="136704" spans="26:27">
      <c r="Z136704" s="191"/>
      <c r="AA136704" s="191"/>
    </row>
    <row r="136705" spans="26:27">
      <c r="Z136705" s="191"/>
      <c r="AA136705" s="191"/>
    </row>
    <row r="136706" spans="26:27">
      <c r="Z136706" s="191"/>
      <c r="AA136706" s="191"/>
    </row>
    <row r="136707" spans="26:27">
      <c r="Z136707" s="191"/>
      <c r="AA136707" s="191"/>
    </row>
    <row r="136708" spans="26:27">
      <c r="Z136708" s="191"/>
      <c r="AA136708" s="191"/>
    </row>
    <row r="136709" spans="26:27">
      <c r="Z136709" s="191"/>
      <c r="AA136709" s="191"/>
    </row>
    <row r="136710" spans="26:27">
      <c r="Z136710" s="191"/>
      <c r="AA136710" s="191"/>
    </row>
    <row r="136711" spans="26:27">
      <c r="Z136711" s="191"/>
      <c r="AA136711" s="191"/>
    </row>
    <row r="136712" spans="26:27">
      <c r="Z136712" s="191"/>
      <c r="AA136712" s="191"/>
    </row>
    <row r="136713" spans="26:27">
      <c r="Z136713" s="191"/>
      <c r="AA136713" s="191"/>
    </row>
    <row r="136714" spans="26:27">
      <c r="Z136714" s="191"/>
      <c r="AA136714" s="191"/>
    </row>
    <row r="136715" spans="26:27">
      <c r="Z136715" s="191"/>
      <c r="AA136715" s="191"/>
    </row>
    <row r="136716" spans="26:27">
      <c r="Z136716" s="191"/>
      <c r="AA136716" s="191"/>
    </row>
    <row r="136717" spans="26:27">
      <c r="Z136717" s="191"/>
      <c r="AA136717" s="191"/>
    </row>
    <row r="136718" spans="26:27">
      <c r="Z136718" s="191"/>
      <c r="AA136718" s="191"/>
    </row>
    <row r="136719" spans="26:27">
      <c r="Z136719" s="191"/>
      <c r="AA136719" s="191"/>
    </row>
    <row r="136720" spans="26:27">
      <c r="Z136720" s="191"/>
      <c r="AA136720" s="191"/>
    </row>
    <row r="136721" spans="26:27">
      <c r="Z136721" s="191"/>
      <c r="AA136721" s="191"/>
    </row>
    <row r="136722" spans="26:27">
      <c r="Z136722" s="191"/>
      <c r="AA136722" s="191"/>
    </row>
    <row r="136723" spans="26:27">
      <c r="Z136723" s="191"/>
      <c r="AA136723" s="191"/>
    </row>
    <row r="136724" spans="26:27">
      <c r="Z136724" s="191"/>
      <c r="AA136724" s="191"/>
    </row>
    <row r="136725" spans="26:27">
      <c r="Z136725" s="191"/>
      <c r="AA136725" s="191"/>
    </row>
    <row r="136726" spans="26:27">
      <c r="Z136726" s="191"/>
      <c r="AA136726" s="191"/>
    </row>
    <row r="136727" spans="26:27">
      <c r="Z136727" s="191"/>
      <c r="AA136727" s="191"/>
    </row>
    <row r="136728" spans="26:27">
      <c r="Z136728" s="191"/>
      <c r="AA136728" s="191"/>
    </row>
    <row r="136729" spans="26:27">
      <c r="Z136729" s="191"/>
      <c r="AA136729" s="191"/>
    </row>
    <row r="136730" spans="26:27">
      <c r="Z136730" s="191"/>
      <c r="AA136730" s="191"/>
    </row>
    <row r="136731" spans="26:27">
      <c r="Z136731" s="191"/>
      <c r="AA136731" s="191"/>
    </row>
    <row r="136732" spans="26:27">
      <c r="Z136732" s="191"/>
      <c r="AA136732" s="191"/>
    </row>
    <row r="136733" spans="26:27">
      <c r="Z136733" s="191"/>
      <c r="AA136733" s="191"/>
    </row>
    <row r="136734" spans="26:27">
      <c r="Z136734" s="191"/>
      <c r="AA136734" s="191"/>
    </row>
    <row r="136735" spans="26:27">
      <c r="Z136735" s="191"/>
      <c r="AA136735" s="191"/>
    </row>
    <row r="136736" spans="26:27">
      <c r="Z136736" s="191"/>
      <c r="AA136736" s="191"/>
    </row>
    <row r="136737" spans="26:27">
      <c r="Z136737" s="191"/>
      <c r="AA136737" s="191"/>
    </row>
    <row r="136738" spans="26:27">
      <c r="Z136738" s="191"/>
      <c r="AA136738" s="191"/>
    </row>
    <row r="136739" spans="26:27">
      <c r="Z136739" s="191"/>
      <c r="AA136739" s="191"/>
    </row>
    <row r="136740" spans="26:27">
      <c r="Z136740" s="191"/>
      <c r="AA136740" s="191"/>
    </row>
    <row r="136741" spans="26:27">
      <c r="Z136741" s="191"/>
      <c r="AA136741" s="191"/>
    </row>
    <row r="136742" spans="26:27">
      <c r="Z136742" s="191"/>
      <c r="AA136742" s="191"/>
    </row>
    <row r="136743" spans="26:27">
      <c r="Z136743" s="191"/>
      <c r="AA136743" s="191"/>
    </row>
    <row r="136744" spans="26:27">
      <c r="Z136744" s="191"/>
      <c r="AA136744" s="191"/>
    </row>
    <row r="136745" spans="26:27">
      <c r="Z136745" s="191"/>
      <c r="AA136745" s="191"/>
    </row>
    <row r="136746" spans="26:27">
      <c r="Z136746" s="191"/>
      <c r="AA136746" s="191"/>
    </row>
    <row r="136747" spans="26:27">
      <c r="Z136747" s="191"/>
      <c r="AA136747" s="191"/>
    </row>
    <row r="136748" spans="26:27">
      <c r="Z136748" s="191"/>
      <c r="AA136748" s="191"/>
    </row>
    <row r="136749" spans="26:27">
      <c r="Z136749" s="191"/>
      <c r="AA136749" s="191"/>
    </row>
    <row r="136750" spans="26:27">
      <c r="Z136750" s="191"/>
      <c r="AA136750" s="191"/>
    </row>
    <row r="136751" spans="26:27">
      <c r="Z136751" s="191"/>
      <c r="AA136751" s="191"/>
    </row>
    <row r="136752" spans="26:27">
      <c r="Z136752" s="191"/>
      <c r="AA136752" s="191"/>
    </row>
    <row r="136753" spans="26:27">
      <c r="Z136753" s="191"/>
      <c r="AA136753" s="191"/>
    </row>
    <row r="136754" spans="26:27">
      <c r="Z136754" s="191"/>
      <c r="AA136754" s="191"/>
    </row>
    <row r="136755" spans="26:27">
      <c r="Z136755" s="191"/>
      <c r="AA136755" s="191"/>
    </row>
    <row r="136756" spans="26:27">
      <c r="Z136756" s="191"/>
      <c r="AA136756" s="191"/>
    </row>
    <row r="136757" spans="26:27">
      <c r="Z136757" s="191"/>
      <c r="AA136757" s="191"/>
    </row>
    <row r="136758" spans="26:27">
      <c r="Z136758" s="191"/>
      <c r="AA136758" s="191"/>
    </row>
    <row r="136759" spans="26:27">
      <c r="Z136759" s="191"/>
      <c r="AA136759" s="191"/>
    </row>
    <row r="136760" spans="26:27">
      <c r="Z136760" s="191"/>
      <c r="AA136760" s="191"/>
    </row>
    <row r="136761" spans="26:27">
      <c r="Z136761" s="191"/>
      <c r="AA136761" s="191"/>
    </row>
    <row r="136762" spans="26:27">
      <c r="Z136762" s="191"/>
      <c r="AA136762" s="191"/>
    </row>
    <row r="136763" spans="26:27">
      <c r="Z136763" s="191"/>
      <c r="AA136763" s="191"/>
    </row>
    <row r="136764" spans="26:27">
      <c r="Z136764" s="191"/>
      <c r="AA136764" s="191"/>
    </row>
    <row r="136765" spans="26:27">
      <c r="Z136765" s="191"/>
      <c r="AA136765" s="191"/>
    </row>
    <row r="136766" spans="26:27">
      <c r="Z136766" s="191"/>
      <c r="AA136766" s="191"/>
    </row>
    <row r="136767" spans="26:27">
      <c r="Z136767" s="191"/>
      <c r="AA136767" s="191"/>
    </row>
    <row r="136768" spans="26:27">
      <c r="Z136768" s="191"/>
      <c r="AA136768" s="191"/>
    </row>
    <row r="136769" spans="26:27">
      <c r="Z136769" s="191"/>
      <c r="AA136769" s="191"/>
    </row>
    <row r="136770" spans="26:27">
      <c r="Z136770" s="191"/>
      <c r="AA136770" s="191"/>
    </row>
    <row r="136771" spans="26:27">
      <c r="Z136771" s="191"/>
      <c r="AA136771" s="191"/>
    </row>
    <row r="136772" spans="26:27">
      <c r="Z136772" s="191"/>
      <c r="AA136772" s="191"/>
    </row>
    <row r="136773" spans="26:27">
      <c r="Z136773" s="191"/>
      <c r="AA136773" s="191"/>
    </row>
    <row r="136774" spans="26:27">
      <c r="Z136774" s="191"/>
      <c r="AA136774" s="191"/>
    </row>
    <row r="136775" spans="26:27">
      <c r="Z136775" s="191"/>
      <c r="AA136775" s="191"/>
    </row>
    <row r="136776" spans="26:27">
      <c r="Z136776" s="191"/>
      <c r="AA136776" s="191"/>
    </row>
    <row r="136777" spans="26:27">
      <c r="Z136777" s="191"/>
      <c r="AA136777" s="191"/>
    </row>
    <row r="136778" spans="26:27">
      <c r="Z136778" s="191"/>
      <c r="AA136778" s="191"/>
    </row>
    <row r="136779" spans="26:27">
      <c r="Z136779" s="191"/>
      <c r="AA136779" s="191"/>
    </row>
    <row r="136780" spans="26:27">
      <c r="Z136780" s="191"/>
      <c r="AA136780" s="191"/>
    </row>
    <row r="136781" spans="26:27">
      <c r="Z136781" s="191"/>
      <c r="AA136781" s="191"/>
    </row>
    <row r="136782" spans="26:27">
      <c r="Z136782" s="191"/>
      <c r="AA136782" s="191"/>
    </row>
    <row r="136783" spans="26:27">
      <c r="Z136783" s="191"/>
      <c r="AA136783" s="191"/>
    </row>
    <row r="136784" spans="26:27">
      <c r="Z136784" s="191"/>
      <c r="AA136784" s="191"/>
    </row>
    <row r="136785" spans="26:27">
      <c r="Z136785" s="191"/>
      <c r="AA136785" s="191"/>
    </row>
    <row r="136786" spans="26:27">
      <c r="Z136786" s="191"/>
      <c r="AA136786" s="191"/>
    </row>
    <row r="136787" spans="26:27">
      <c r="Z136787" s="191"/>
      <c r="AA136787" s="191"/>
    </row>
    <row r="136788" spans="26:27">
      <c r="Z136788" s="191"/>
      <c r="AA136788" s="191"/>
    </row>
    <row r="136789" spans="26:27">
      <c r="Z136789" s="191"/>
      <c r="AA136789" s="191"/>
    </row>
    <row r="136790" spans="26:27">
      <c r="Z136790" s="191"/>
      <c r="AA136790" s="191"/>
    </row>
    <row r="136791" spans="26:27">
      <c r="Z136791" s="191"/>
      <c r="AA136791" s="191"/>
    </row>
    <row r="136792" spans="26:27">
      <c r="Z136792" s="191"/>
      <c r="AA136792" s="191"/>
    </row>
    <row r="136793" spans="26:27">
      <c r="Z136793" s="191"/>
      <c r="AA136793" s="191"/>
    </row>
    <row r="136794" spans="26:27">
      <c r="Z136794" s="191"/>
      <c r="AA136794" s="191"/>
    </row>
    <row r="136795" spans="26:27">
      <c r="Z136795" s="191"/>
      <c r="AA136795" s="191"/>
    </row>
    <row r="136796" spans="26:27">
      <c r="Z136796" s="191"/>
      <c r="AA136796" s="191"/>
    </row>
    <row r="136797" spans="26:27">
      <c r="Z136797" s="191"/>
      <c r="AA136797" s="191"/>
    </row>
    <row r="136798" spans="26:27">
      <c r="Z136798" s="191"/>
      <c r="AA136798" s="191"/>
    </row>
    <row r="136799" spans="26:27">
      <c r="Z136799" s="191"/>
      <c r="AA136799" s="191"/>
    </row>
    <row r="136800" spans="26:27">
      <c r="Z136800" s="191"/>
      <c r="AA136800" s="191"/>
    </row>
    <row r="136801" spans="26:27">
      <c r="Z136801" s="191"/>
      <c r="AA136801" s="191"/>
    </row>
    <row r="136802" spans="26:27">
      <c r="Z136802" s="191"/>
      <c r="AA136802" s="191"/>
    </row>
    <row r="136803" spans="26:27">
      <c r="Z136803" s="191"/>
      <c r="AA136803" s="191"/>
    </row>
    <row r="136804" spans="26:27">
      <c r="Z136804" s="191"/>
      <c r="AA136804" s="191"/>
    </row>
    <row r="136805" spans="26:27">
      <c r="Z136805" s="191"/>
      <c r="AA136805" s="191"/>
    </row>
    <row r="136806" spans="26:27">
      <c r="Z136806" s="191"/>
      <c r="AA136806" s="191"/>
    </row>
    <row r="136807" spans="26:27">
      <c r="Z136807" s="191"/>
      <c r="AA136807" s="191"/>
    </row>
    <row r="136808" spans="26:27">
      <c r="Z136808" s="191"/>
      <c r="AA136808" s="191"/>
    </row>
    <row r="136809" spans="26:27">
      <c r="Z136809" s="191"/>
      <c r="AA136809" s="191"/>
    </row>
    <row r="136810" spans="26:27">
      <c r="Z136810" s="191"/>
      <c r="AA136810" s="191"/>
    </row>
    <row r="136811" spans="26:27">
      <c r="Z136811" s="191"/>
      <c r="AA136811" s="191"/>
    </row>
    <row r="136812" spans="26:27">
      <c r="Z136812" s="191"/>
      <c r="AA136812" s="191"/>
    </row>
    <row r="136813" spans="26:27">
      <c r="Z136813" s="191"/>
      <c r="AA136813" s="191"/>
    </row>
    <row r="136814" spans="26:27">
      <c r="Z136814" s="191"/>
      <c r="AA136814" s="191"/>
    </row>
    <row r="136815" spans="26:27">
      <c r="Z136815" s="191"/>
      <c r="AA136815" s="191"/>
    </row>
    <row r="136816" spans="26:27">
      <c r="Z136816" s="191"/>
      <c r="AA136816" s="191"/>
    </row>
    <row r="136817" spans="26:27">
      <c r="Z136817" s="191"/>
      <c r="AA136817" s="191"/>
    </row>
    <row r="136818" spans="26:27">
      <c r="Z136818" s="191"/>
      <c r="AA136818" s="191"/>
    </row>
    <row r="136819" spans="26:27">
      <c r="Z136819" s="191"/>
      <c r="AA136819" s="191"/>
    </row>
    <row r="136820" spans="26:27">
      <c r="Z136820" s="191"/>
      <c r="AA136820" s="191"/>
    </row>
    <row r="136821" spans="26:27">
      <c r="Z136821" s="191"/>
      <c r="AA136821" s="191"/>
    </row>
    <row r="136822" spans="26:27">
      <c r="Z136822" s="191"/>
      <c r="AA136822" s="191"/>
    </row>
    <row r="136823" spans="26:27">
      <c r="Z136823" s="191"/>
      <c r="AA136823" s="191"/>
    </row>
    <row r="136824" spans="26:27">
      <c r="Z136824" s="191"/>
      <c r="AA136824" s="191"/>
    </row>
    <row r="136825" spans="26:27">
      <c r="Z136825" s="191"/>
      <c r="AA136825" s="191"/>
    </row>
    <row r="136826" spans="26:27">
      <c r="Z136826" s="191"/>
      <c r="AA136826" s="191"/>
    </row>
    <row r="136827" spans="26:27">
      <c r="Z136827" s="191"/>
      <c r="AA136827" s="191"/>
    </row>
    <row r="136828" spans="26:27">
      <c r="Z136828" s="191"/>
      <c r="AA136828" s="191"/>
    </row>
    <row r="136829" spans="26:27">
      <c r="Z136829" s="191"/>
      <c r="AA136829" s="191"/>
    </row>
    <row r="136830" spans="26:27">
      <c r="Z136830" s="191"/>
      <c r="AA136830" s="191"/>
    </row>
    <row r="136831" spans="26:27">
      <c r="Z136831" s="191"/>
      <c r="AA136831" s="191"/>
    </row>
    <row r="136832" spans="26:27">
      <c r="Z136832" s="191"/>
      <c r="AA136832" s="191"/>
    </row>
    <row r="136833" spans="26:27">
      <c r="Z136833" s="191"/>
      <c r="AA136833" s="191"/>
    </row>
    <row r="136834" spans="26:27">
      <c r="Z136834" s="191"/>
      <c r="AA136834" s="191"/>
    </row>
    <row r="136835" spans="26:27">
      <c r="Z136835" s="191"/>
      <c r="AA136835" s="191"/>
    </row>
    <row r="136836" spans="26:27">
      <c r="Z136836" s="191"/>
      <c r="AA136836" s="191"/>
    </row>
    <row r="136837" spans="26:27">
      <c r="Z136837" s="191"/>
      <c r="AA136837" s="191"/>
    </row>
    <row r="136838" spans="26:27">
      <c r="Z136838" s="191"/>
      <c r="AA136838" s="191"/>
    </row>
    <row r="136839" spans="26:27">
      <c r="Z136839" s="191"/>
      <c r="AA136839" s="191"/>
    </row>
    <row r="136840" spans="26:27">
      <c r="Z136840" s="191"/>
      <c r="AA136840" s="191"/>
    </row>
    <row r="136841" spans="26:27">
      <c r="Z136841" s="191"/>
      <c r="AA136841" s="191"/>
    </row>
    <row r="136842" spans="26:27">
      <c r="Z136842" s="191"/>
      <c r="AA136842" s="191"/>
    </row>
    <row r="136843" spans="26:27">
      <c r="Z136843" s="191"/>
      <c r="AA136843" s="191"/>
    </row>
    <row r="136844" spans="26:27">
      <c r="Z136844" s="191"/>
      <c r="AA136844" s="191"/>
    </row>
    <row r="136845" spans="26:27">
      <c r="Z136845" s="191"/>
      <c r="AA136845" s="191"/>
    </row>
    <row r="136846" spans="26:27">
      <c r="Z136846" s="191"/>
      <c r="AA136846" s="191"/>
    </row>
    <row r="136847" spans="26:27">
      <c r="Z136847" s="191"/>
      <c r="AA136847" s="191"/>
    </row>
    <row r="136848" spans="26:27">
      <c r="Z136848" s="191"/>
      <c r="AA136848" s="191"/>
    </row>
    <row r="136849" spans="26:27">
      <c r="Z136849" s="191"/>
      <c r="AA136849" s="191"/>
    </row>
    <row r="136850" spans="26:27">
      <c r="Z136850" s="191"/>
      <c r="AA136850" s="191"/>
    </row>
    <row r="136851" spans="26:27">
      <c r="Z136851" s="191"/>
      <c r="AA136851" s="191"/>
    </row>
    <row r="136852" spans="26:27">
      <c r="Z136852" s="191"/>
      <c r="AA136852" s="191"/>
    </row>
    <row r="136853" spans="26:27">
      <c r="Z136853" s="191"/>
      <c r="AA136853" s="191"/>
    </row>
    <row r="136854" spans="26:27">
      <c r="Z136854" s="191"/>
      <c r="AA136854" s="191"/>
    </row>
    <row r="136855" spans="26:27">
      <c r="Z136855" s="191"/>
      <c r="AA136855" s="191"/>
    </row>
    <row r="136856" spans="26:27">
      <c r="Z136856" s="191"/>
      <c r="AA136856" s="191"/>
    </row>
    <row r="136857" spans="26:27">
      <c r="Z136857" s="191"/>
      <c r="AA136857" s="191"/>
    </row>
    <row r="136858" spans="26:27">
      <c r="Z136858" s="191"/>
      <c r="AA136858" s="191"/>
    </row>
    <row r="136859" spans="26:27">
      <c r="Z136859" s="191"/>
      <c r="AA136859" s="191"/>
    </row>
    <row r="136860" spans="26:27">
      <c r="Z136860" s="191"/>
      <c r="AA136860" s="191"/>
    </row>
    <row r="136861" spans="26:27">
      <c r="Z136861" s="191"/>
      <c r="AA136861" s="191"/>
    </row>
    <row r="136862" spans="26:27">
      <c r="Z136862" s="191"/>
      <c r="AA136862" s="191"/>
    </row>
    <row r="136863" spans="26:27">
      <c r="Z136863" s="191"/>
      <c r="AA136863" s="191"/>
    </row>
    <row r="136864" spans="26:27">
      <c r="Z136864" s="191"/>
      <c r="AA136864" s="191"/>
    </row>
    <row r="136865" spans="26:27">
      <c r="Z136865" s="191"/>
      <c r="AA136865" s="191"/>
    </row>
    <row r="136866" spans="26:27">
      <c r="Z136866" s="191"/>
      <c r="AA136866" s="191"/>
    </row>
    <row r="136867" spans="26:27">
      <c r="Z136867" s="191"/>
      <c r="AA136867" s="191"/>
    </row>
    <row r="136868" spans="26:27">
      <c r="Z136868" s="191"/>
      <c r="AA136868" s="191"/>
    </row>
    <row r="136869" spans="26:27">
      <c r="Z136869" s="191"/>
      <c r="AA136869" s="191"/>
    </row>
    <row r="136870" spans="26:27">
      <c r="Z136870" s="191"/>
      <c r="AA136870" s="191"/>
    </row>
    <row r="136871" spans="26:27">
      <c r="Z136871" s="191"/>
      <c r="AA136871" s="191"/>
    </row>
    <row r="136872" spans="26:27">
      <c r="Z136872" s="191"/>
      <c r="AA136872" s="191"/>
    </row>
    <row r="136873" spans="26:27">
      <c r="Z136873" s="191"/>
      <c r="AA136873" s="191"/>
    </row>
    <row r="136874" spans="26:27">
      <c r="Z136874" s="191"/>
      <c r="AA136874" s="191"/>
    </row>
    <row r="136875" spans="26:27">
      <c r="Z136875" s="191"/>
      <c r="AA136875" s="191"/>
    </row>
    <row r="136876" spans="26:27">
      <c r="Z136876" s="191"/>
      <c r="AA136876" s="191"/>
    </row>
    <row r="136877" spans="26:27">
      <c r="Z136877" s="191"/>
      <c r="AA136877" s="191"/>
    </row>
    <row r="136878" spans="26:27">
      <c r="Z136878" s="191"/>
      <c r="AA136878" s="191"/>
    </row>
    <row r="136879" spans="26:27">
      <c r="Z136879" s="191"/>
      <c r="AA136879" s="191"/>
    </row>
    <row r="136880" spans="26:27">
      <c r="Z136880" s="191"/>
      <c r="AA136880" s="191"/>
    </row>
    <row r="136881" spans="26:27">
      <c r="Z136881" s="191"/>
      <c r="AA136881" s="191"/>
    </row>
    <row r="136882" spans="26:27">
      <c r="Z136882" s="191"/>
      <c r="AA136882" s="191"/>
    </row>
    <row r="136883" spans="26:27">
      <c r="Z136883" s="191"/>
      <c r="AA136883" s="191"/>
    </row>
    <row r="136884" spans="26:27">
      <c r="Z136884" s="191"/>
      <c r="AA136884" s="191"/>
    </row>
    <row r="136885" spans="26:27">
      <c r="Z136885" s="191"/>
      <c r="AA136885" s="191"/>
    </row>
    <row r="136886" spans="26:27">
      <c r="Z136886" s="191"/>
      <c r="AA136886" s="191"/>
    </row>
    <row r="136887" spans="26:27">
      <c r="Z136887" s="191"/>
      <c r="AA136887" s="191"/>
    </row>
    <row r="136888" spans="26:27">
      <c r="Z136888" s="191"/>
      <c r="AA136888" s="191"/>
    </row>
    <row r="136889" spans="26:27">
      <c r="Z136889" s="191"/>
      <c r="AA136889" s="191"/>
    </row>
    <row r="136890" spans="26:27">
      <c r="Z136890" s="191"/>
      <c r="AA136890" s="191"/>
    </row>
    <row r="136891" spans="26:27">
      <c r="Z136891" s="191"/>
      <c r="AA136891" s="191"/>
    </row>
    <row r="136892" spans="26:27">
      <c r="Z136892" s="191"/>
      <c r="AA136892" s="191"/>
    </row>
    <row r="136893" spans="26:27">
      <c r="Z136893" s="191"/>
      <c r="AA136893" s="191"/>
    </row>
    <row r="136894" spans="26:27">
      <c r="Z136894" s="191"/>
      <c r="AA136894" s="191"/>
    </row>
    <row r="136895" spans="26:27">
      <c r="Z136895" s="191"/>
      <c r="AA136895" s="191"/>
    </row>
    <row r="136896" spans="26:27">
      <c r="Z136896" s="191"/>
      <c r="AA136896" s="191"/>
    </row>
    <row r="136897" spans="26:27">
      <c r="Z136897" s="191"/>
      <c r="AA136897" s="191"/>
    </row>
    <row r="136898" spans="26:27">
      <c r="Z136898" s="191"/>
      <c r="AA136898" s="191"/>
    </row>
    <row r="136899" spans="26:27">
      <c r="Z136899" s="191"/>
      <c r="AA136899" s="191"/>
    </row>
    <row r="136900" spans="26:27">
      <c r="Z136900" s="191"/>
      <c r="AA136900" s="191"/>
    </row>
    <row r="136901" spans="26:27">
      <c r="Z136901" s="191"/>
      <c r="AA136901" s="191"/>
    </row>
    <row r="136902" spans="26:27">
      <c r="Z136902" s="191"/>
      <c r="AA136902" s="191"/>
    </row>
    <row r="136903" spans="26:27">
      <c r="Z136903" s="191"/>
      <c r="AA136903" s="191"/>
    </row>
    <row r="136904" spans="26:27">
      <c r="Z136904" s="191"/>
      <c r="AA136904" s="191"/>
    </row>
    <row r="136905" spans="26:27">
      <c r="Z136905" s="191"/>
      <c r="AA136905" s="191"/>
    </row>
    <row r="136906" spans="26:27">
      <c r="Z136906" s="191"/>
      <c r="AA136906" s="191"/>
    </row>
    <row r="136907" spans="26:27">
      <c r="Z136907" s="191"/>
      <c r="AA136907" s="191"/>
    </row>
    <row r="136908" spans="26:27">
      <c r="Z136908" s="191"/>
      <c r="AA136908" s="191"/>
    </row>
    <row r="136909" spans="26:27">
      <c r="Z136909" s="191"/>
      <c r="AA136909" s="191"/>
    </row>
    <row r="136910" spans="26:27">
      <c r="Z136910" s="191"/>
      <c r="AA136910" s="191"/>
    </row>
    <row r="136911" spans="26:27">
      <c r="Z136911" s="191"/>
      <c r="AA136911" s="191"/>
    </row>
    <row r="136912" spans="26:27">
      <c r="Z136912" s="191"/>
      <c r="AA136912" s="191"/>
    </row>
    <row r="136913" spans="26:27">
      <c r="Z136913" s="191"/>
      <c r="AA136913" s="191"/>
    </row>
    <row r="136914" spans="26:27">
      <c r="Z136914" s="191"/>
      <c r="AA136914" s="191"/>
    </row>
    <row r="136915" spans="26:27">
      <c r="Z136915" s="191"/>
      <c r="AA136915" s="191"/>
    </row>
    <row r="136916" spans="26:27">
      <c r="Z136916" s="191"/>
      <c r="AA136916" s="191"/>
    </row>
    <row r="136917" spans="26:27">
      <c r="Z136917" s="191"/>
      <c r="AA136917" s="191"/>
    </row>
    <row r="136918" spans="26:27">
      <c r="Z136918" s="191"/>
      <c r="AA136918" s="191"/>
    </row>
    <row r="136919" spans="26:27">
      <c r="Z136919" s="191"/>
      <c r="AA136919" s="191"/>
    </row>
    <row r="136920" spans="26:27">
      <c r="Z136920" s="191"/>
      <c r="AA136920" s="191"/>
    </row>
    <row r="136921" spans="26:27">
      <c r="Z136921" s="191"/>
      <c r="AA136921" s="191"/>
    </row>
    <row r="136922" spans="26:27">
      <c r="Z136922" s="191"/>
      <c r="AA136922" s="191"/>
    </row>
    <row r="136923" spans="26:27">
      <c r="Z136923" s="191"/>
      <c r="AA136923" s="191"/>
    </row>
    <row r="136924" spans="26:27">
      <c r="Z136924" s="191"/>
      <c r="AA136924" s="191"/>
    </row>
    <row r="136925" spans="26:27">
      <c r="Z136925" s="191"/>
      <c r="AA136925" s="191"/>
    </row>
    <row r="136926" spans="26:27">
      <c r="Z136926" s="191"/>
      <c r="AA136926" s="191"/>
    </row>
    <row r="136927" spans="26:27">
      <c r="Z136927" s="191"/>
      <c r="AA136927" s="191"/>
    </row>
    <row r="136928" spans="26:27">
      <c r="Z136928" s="191"/>
      <c r="AA136928" s="191"/>
    </row>
    <row r="136929" spans="26:27">
      <c r="Z136929" s="191"/>
      <c r="AA136929" s="191"/>
    </row>
    <row r="136930" spans="26:27">
      <c r="Z136930" s="191"/>
      <c r="AA136930" s="191"/>
    </row>
    <row r="136931" spans="26:27">
      <c r="Z136931" s="191"/>
      <c r="AA136931" s="191"/>
    </row>
    <row r="136932" spans="26:27">
      <c r="Z136932" s="191"/>
      <c r="AA136932" s="191"/>
    </row>
    <row r="136933" spans="26:27">
      <c r="Z136933" s="191"/>
      <c r="AA136933" s="191"/>
    </row>
    <row r="136934" spans="26:27">
      <c r="Z136934" s="191"/>
      <c r="AA136934" s="191"/>
    </row>
    <row r="136935" spans="26:27">
      <c r="Z136935" s="191"/>
      <c r="AA136935" s="191"/>
    </row>
    <row r="136936" spans="26:27">
      <c r="Z136936" s="191"/>
      <c r="AA136936" s="191"/>
    </row>
    <row r="136937" spans="26:27">
      <c r="Z136937" s="191"/>
      <c r="AA136937" s="191"/>
    </row>
    <row r="136938" spans="26:27">
      <c r="Z136938" s="191"/>
      <c r="AA136938" s="191"/>
    </row>
    <row r="136939" spans="26:27">
      <c r="Z136939" s="191"/>
      <c r="AA136939" s="191"/>
    </row>
    <row r="136940" spans="26:27">
      <c r="Z136940" s="191"/>
      <c r="AA136940" s="191"/>
    </row>
    <row r="136941" spans="26:27">
      <c r="Z136941" s="191"/>
      <c r="AA136941" s="191"/>
    </row>
    <row r="136942" spans="26:27">
      <c r="Z136942" s="191"/>
      <c r="AA136942" s="191"/>
    </row>
    <row r="136943" spans="26:27">
      <c r="Z136943" s="191"/>
      <c r="AA136943" s="191"/>
    </row>
    <row r="136944" spans="26:27">
      <c r="Z136944" s="191"/>
      <c r="AA136944" s="191"/>
    </row>
    <row r="136945" spans="26:27">
      <c r="Z136945" s="191"/>
      <c r="AA136945" s="191"/>
    </row>
    <row r="136946" spans="26:27">
      <c r="Z136946" s="191"/>
      <c r="AA136946" s="191"/>
    </row>
    <row r="136947" spans="26:27">
      <c r="Z136947" s="191"/>
      <c r="AA136947" s="191"/>
    </row>
    <row r="136948" spans="26:27">
      <c r="Z136948" s="191"/>
      <c r="AA136948" s="191"/>
    </row>
    <row r="136949" spans="26:27">
      <c r="Z136949" s="191"/>
      <c r="AA136949" s="191"/>
    </row>
    <row r="136950" spans="26:27">
      <c r="Z136950" s="191"/>
      <c r="AA136950" s="191"/>
    </row>
    <row r="136951" spans="26:27">
      <c r="Z136951" s="191"/>
      <c r="AA136951" s="191"/>
    </row>
    <row r="136952" spans="26:27">
      <c r="Z136952" s="191"/>
      <c r="AA136952" s="191"/>
    </row>
    <row r="136953" spans="26:27">
      <c r="Z136953" s="191"/>
      <c r="AA136953" s="191"/>
    </row>
    <row r="136954" spans="26:27">
      <c r="Z136954" s="191"/>
      <c r="AA136954" s="191"/>
    </row>
    <row r="136955" spans="26:27">
      <c r="Z136955" s="191"/>
      <c r="AA136955" s="191"/>
    </row>
    <row r="136956" spans="26:27">
      <c r="Z136956" s="191"/>
      <c r="AA136956" s="191"/>
    </row>
    <row r="136957" spans="26:27">
      <c r="Z136957" s="191"/>
      <c r="AA136957" s="191"/>
    </row>
    <row r="136958" spans="26:27">
      <c r="Z136958" s="191"/>
      <c r="AA136958" s="191"/>
    </row>
    <row r="136959" spans="26:27">
      <c r="Z136959" s="191"/>
      <c r="AA136959" s="191"/>
    </row>
    <row r="136960" spans="26:27">
      <c r="Z136960" s="191"/>
      <c r="AA136960" s="191"/>
    </row>
    <row r="136961" spans="26:27">
      <c r="Z136961" s="191"/>
      <c r="AA136961" s="191"/>
    </row>
    <row r="136962" spans="26:27">
      <c r="Z136962" s="191"/>
      <c r="AA136962" s="191"/>
    </row>
    <row r="136963" spans="26:27">
      <c r="Z136963" s="191"/>
      <c r="AA136963" s="191"/>
    </row>
    <row r="136964" spans="26:27">
      <c r="Z136964" s="191"/>
      <c r="AA136964" s="191"/>
    </row>
    <row r="136965" spans="26:27">
      <c r="Z136965" s="191"/>
      <c r="AA136965" s="191"/>
    </row>
    <row r="136966" spans="26:27">
      <c r="Z136966" s="191"/>
      <c r="AA136966" s="191"/>
    </row>
    <row r="136967" spans="26:27">
      <c r="Z136967" s="191"/>
      <c r="AA136967" s="191"/>
    </row>
    <row r="136968" spans="26:27">
      <c r="Z136968" s="191"/>
      <c r="AA136968" s="191"/>
    </row>
    <row r="136969" spans="26:27">
      <c r="Z136969" s="191"/>
      <c r="AA136969" s="191"/>
    </row>
    <row r="136970" spans="26:27">
      <c r="Z136970" s="191"/>
      <c r="AA136970" s="191"/>
    </row>
    <row r="136971" spans="26:27">
      <c r="Z136971" s="191"/>
      <c r="AA136971" s="191"/>
    </row>
    <row r="136972" spans="26:27">
      <c r="Z136972" s="191"/>
      <c r="AA136972" s="191"/>
    </row>
    <row r="136973" spans="26:27">
      <c r="Z136973" s="191"/>
      <c r="AA136973" s="191"/>
    </row>
    <row r="136974" spans="26:27">
      <c r="Z136974" s="191"/>
      <c r="AA136974" s="191"/>
    </row>
    <row r="136975" spans="26:27">
      <c r="Z136975" s="191"/>
      <c r="AA136975" s="191"/>
    </row>
    <row r="136976" spans="26:27">
      <c r="Z136976" s="191"/>
      <c r="AA136976" s="191"/>
    </row>
    <row r="136977" spans="26:27">
      <c r="Z136977" s="191"/>
      <c r="AA136977" s="191"/>
    </row>
    <row r="136978" spans="26:27">
      <c r="Z136978" s="191"/>
      <c r="AA136978" s="191"/>
    </row>
    <row r="136979" spans="26:27">
      <c r="Z136979" s="191"/>
      <c r="AA136979" s="191"/>
    </row>
    <row r="136980" spans="26:27">
      <c r="Z136980" s="191"/>
      <c r="AA136980" s="191"/>
    </row>
    <row r="136981" spans="26:27">
      <c r="Z136981" s="191"/>
      <c r="AA136981" s="191"/>
    </row>
    <row r="136982" spans="26:27">
      <c r="Z136982" s="191"/>
      <c r="AA136982" s="191"/>
    </row>
    <row r="136983" spans="26:27">
      <c r="Z136983" s="191"/>
      <c r="AA136983" s="191"/>
    </row>
    <row r="136984" spans="26:27">
      <c r="Z136984" s="191"/>
      <c r="AA136984" s="191"/>
    </row>
    <row r="136985" spans="26:27">
      <c r="Z136985" s="191"/>
      <c r="AA136985" s="191"/>
    </row>
    <row r="136986" spans="26:27">
      <c r="Z136986" s="191"/>
      <c r="AA136986" s="191"/>
    </row>
    <row r="136987" spans="26:27">
      <c r="Z136987" s="191"/>
      <c r="AA136987" s="191"/>
    </row>
    <row r="136988" spans="26:27">
      <c r="Z136988" s="191"/>
      <c r="AA136988" s="191"/>
    </row>
    <row r="136989" spans="26:27">
      <c r="Z136989" s="191"/>
      <c r="AA136989" s="191"/>
    </row>
    <row r="136990" spans="26:27">
      <c r="Z136990" s="191"/>
      <c r="AA136990" s="191"/>
    </row>
    <row r="136991" spans="26:27">
      <c r="Z136991" s="191"/>
      <c r="AA136991" s="191"/>
    </row>
    <row r="136992" spans="26:27">
      <c r="Z136992" s="191"/>
      <c r="AA136992" s="191"/>
    </row>
    <row r="136993" spans="26:27">
      <c r="Z136993" s="191"/>
      <c r="AA136993" s="191"/>
    </row>
    <row r="136994" spans="26:27">
      <c r="Z136994" s="191"/>
      <c r="AA136994" s="191"/>
    </row>
    <row r="136995" spans="26:27">
      <c r="Z136995" s="191"/>
      <c r="AA136995" s="191"/>
    </row>
    <row r="136996" spans="26:27">
      <c r="Z136996" s="191"/>
      <c r="AA136996" s="191"/>
    </row>
    <row r="136997" spans="26:27">
      <c r="Z136997" s="191"/>
      <c r="AA136997" s="191"/>
    </row>
    <row r="136998" spans="26:27">
      <c r="Z136998" s="191"/>
      <c r="AA136998" s="191"/>
    </row>
    <row r="136999" spans="26:27">
      <c r="Z136999" s="191"/>
      <c r="AA136999" s="191"/>
    </row>
    <row r="137000" spans="26:27">
      <c r="Z137000" s="191"/>
      <c r="AA137000" s="191"/>
    </row>
    <row r="137001" spans="26:27">
      <c r="Z137001" s="191"/>
      <c r="AA137001" s="191"/>
    </row>
    <row r="137002" spans="26:27">
      <c r="Z137002" s="191"/>
      <c r="AA137002" s="191"/>
    </row>
    <row r="137003" spans="26:27">
      <c r="Z137003" s="191"/>
      <c r="AA137003" s="191"/>
    </row>
    <row r="137004" spans="26:27">
      <c r="Z137004" s="191"/>
      <c r="AA137004" s="191"/>
    </row>
    <row r="137005" spans="26:27">
      <c r="Z137005" s="191"/>
      <c r="AA137005" s="191"/>
    </row>
    <row r="137006" spans="26:27">
      <c r="Z137006" s="191"/>
      <c r="AA137006" s="191"/>
    </row>
    <row r="137007" spans="26:27">
      <c r="Z137007" s="191"/>
      <c r="AA137007" s="191"/>
    </row>
    <row r="137008" spans="26:27">
      <c r="Z137008" s="191"/>
      <c r="AA137008" s="191"/>
    </row>
    <row r="137009" spans="26:27">
      <c r="Z137009" s="191"/>
      <c r="AA137009" s="191"/>
    </row>
    <row r="137010" spans="26:27">
      <c r="Z137010" s="191"/>
      <c r="AA137010" s="191"/>
    </row>
    <row r="137011" spans="26:27">
      <c r="Z137011" s="191"/>
      <c r="AA137011" s="191"/>
    </row>
    <row r="137012" spans="26:27">
      <c r="Z137012" s="191"/>
      <c r="AA137012" s="191"/>
    </row>
    <row r="137013" spans="26:27">
      <c r="Z137013" s="191"/>
      <c r="AA137013" s="191"/>
    </row>
    <row r="137014" spans="26:27">
      <c r="Z137014" s="191"/>
      <c r="AA137014" s="191"/>
    </row>
    <row r="137015" spans="26:27">
      <c r="Z137015" s="191"/>
      <c r="AA137015" s="191"/>
    </row>
    <row r="137016" spans="26:27">
      <c r="Z137016" s="191"/>
      <c r="AA137016" s="191"/>
    </row>
    <row r="137017" spans="26:27">
      <c r="Z137017" s="191"/>
      <c r="AA137017" s="191"/>
    </row>
    <row r="137018" spans="26:27">
      <c r="Z137018" s="191"/>
      <c r="AA137018" s="191"/>
    </row>
    <row r="137019" spans="26:27">
      <c r="Z137019" s="191"/>
      <c r="AA137019" s="191"/>
    </row>
    <row r="137020" spans="26:27">
      <c r="Z137020" s="191"/>
      <c r="AA137020" s="191"/>
    </row>
    <row r="137021" spans="26:27">
      <c r="Z137021" s="191"/>
      <c r="AA137021" s="191"/>
    </row>
    <row r="137022" spans="26:27">
      <c r="Z137022" s="191"/>
      <c r="AA137022" s="191"/>
    </row>
    <row r="137023" spans="26:27">
      <c r="Z137023" s="191"/>
      <c r="AA137023" s="191"/>
    </row>
    <row r="137024" spans="26:27">
      <c r="Z137024" s="191"/>
      <c r="AA137024" s="191"/>
    </row>
    <row r="137025" spans="26:27">
      <c r="Z137025" s="191"/>
      <c r="AA137025" s="191"/>
    </row>
    <row r="137026" spans="26:27">
      <c r="Z137026" s="191"/>
      <c r="AA137026" s="191"/>
    </row>
    <row r="137027" spans="26:27">
      <c r="Z137027" s="191"/>
      <c r="AA137027" s="191"/>
    </row>
    <row r="137028" spans="26:27">
      <c r="Z137028" s="191"/>
      <c r="AA137028" s="191"/>
    </row>
    <row r="137029" spans="26:27">
      <c r="Z137029" s="191"/>
      <c r="AA137029" s="191"/>
    </row>
    <row r="137030" spans="26:27">
      <c r="Z137030" s="191"/>
      <c r="AA137030" s="191"/>
    </row>
    <row r="137031" spans="26:27">
      <c r="Z137031" s="191"/>
      <c r="AA137031" s="191"/>
    </row>
    <row r="137032" spans="26:27">
      <c r="Z137032" s="191"/>
      <c r="AA137032" s="191"/>
    </row>
    <row r="137033" spans="26:27">
      <c r="Z137033" s="191"/>
      <c r="AA137033" s="191"/>
    </row>
    <row r="137034" spans="26:27">
      <c r="Z137034" s="191"/>
      <c r="AA137034" s="191"/>
    </row>
    <row r="137035" spans="26:27">
      <c r="Z137035" s="191"/>
      <c r="AA137035" s="191"/>
    </row>
    <row r="137036" spans="26:27">
      <c r="Z137036" s="191"/>
      <c r="AA137036" s="191"/>
    </row>
    <row r="137037" spans="26:27">
      <c r="Z137037" s="191"/>
      <c r="AA137037" s="191"/>
    </row>
    <row r="137038" spans="26:27">
      <c r="Z137038" s="191"/>
      <c r="AA137038" s="191"/>
    </row>
    <row r="137039" spans="26:27">
      <c r="Z137039" s="191"/>
      <c r="AA137039" s="191"/>
    </row>
    <row r="137040" spans="26:27">
      <c r="Z137040" s="191"/>
      <c r="AA137040" s="191"/>
    </row>
    <row r="137041" spans="26:27">
      <c r="Z137041" s="191"/>
      <c r="AA137041" s="191"/>
    </row>
    <row r="137042" spans="26:27">
      <c r="Z137042" s="191"/>
      <c r="AA137042" s="191"/>
    </row>
    <row r="137043" spans="26:27">
      <c r="Z137043" s="191"/>
      <c r="AA137043" s="191"/>
    </row>
    <row r="137044" spans="26:27">
      <c r="Z137044" s="191"/>
      <c r="AA137044" s="191"/>
    </row>
    <row r="137045" spans="26:27">
      <c r="Z137045" s="191"/>
      <c r="AA137045" s="191"/>
    </row>
    <row r="137046" spans="26:27">
      <c r="Z137046" s="191"/>
      <c r="AA137046" s="191"/>
    </row>
    <row r="137047" spans="26:27">
      <c r="Z137047" s="191"/>
      <c r="AA137047" s="191"/>
    </row>
    <row r="137048" spans="26:27">
      <c r="Z137048" s="191"/>
      <c r="AA137048" s="191"/>
    </row>
    <row r="137049" spans="26:27">
      <c r="Z137049" s="191"/>
      <c r="AA137049" s="191"/>
    </row>
    <row r="137050" spans="26:27">
      <c r="Z137050" s="191"/>
      <c r="AA137050" s="191"/>
    </row>
    <row r="137051" spans="26:27">
      <c r="Z137051" s="191"/>
      <c r="AA137051" s="191"/>
    </row>
    <row r="137052" spans="26:27">
      <c r="Z137052" s="191"/>
      <c r="AA137052" s="191"/>
    </row>
    <row r="137053" spans="26:27">
      <c r="Z137053" s="191"/>
      <c r="AA137053" s="191"/>
    </row>
    <row r="137054" spans="26:27">
      <c r="Z137054" s="191"/>
      <c r="AA137054" s="191"/>
    </row>
    <row r="137055" spans="26:27">
      <c r="Z137055" s="191"/>
      <c r="AA137055" s="191"/>
    </row>
    <row r="137056" spans="26:27">
      <c r="Z137056" s="191"/>
      <c r="AA137056" s="191"/>
    </row>
    <row r="137057" spans="26:27">
      <c r="Z137057" s="191"/>
      <c r="AA137057" s="191"/>
    </row>
    <row r="137058" spans="26:27">
      <c r="Z137058" s="191"/>
      <c r="AA137058" s="191"/>
    </row>
    <row r="137059" spans="26:27">
      <c r="Z137059" s="191"/>
      <c r="AA137059" s="191"/>
    </row>
    <row r="137060" spans="26:27">
      <c r="Z137060" s="191"/>
      <c r="AA137060" s="191"/>
    </row>
    <row r="137061" spans="26:27">
      <c r="Z137061" s="191"/>
      <c r="AA137061" s="191"/>
    </row>
    <row r="137062" spans="26:27">
      <c r="Z137062" s="191"/>
      <c r="AA137062" s="191"/>
    </row>
    <row r="137063" spans="26:27">
      <c r="Z137063" s="191"/>
      <c r="AA137063" s="191"/>
    </row>
    <row r="137064" spans="26:27">
      <c r="Z137064" s="191"/>
      <c r="AA137064" s="191"/>
    </row>
    <row r="137065" spans="26:27">
      <c r="Z137065" s="191"/>
      <c r="AA137065" s="191"/>
    </row>
    <row r="137066" spans="26:27">
      <c r="Z137066" s="191"/>
      <c r="AA137066" s="191"/>
    </row>
    <row r="137067" spans="26:27">
      <c r="Z137067" s="191"/>
      <c r="AA137067" s="191"/>
    </row>
    <row r="137068" spans="26:27">
      <c r="Z137068" s="191"/>
      <c r="AA137068" s="191"/>
    </row>
    <row r="137069" spans="26:27">
      <c r="Z137069" s="191"/>
      <c r="AA137069" s="191"/>
    </row>
    <row r="137070" spans="26:27">
      <c r="Z137070" s="191"/>
      <c r="AA137070" s="191"/>
    </row>
    <row r="137071" spans="26:27">
      <c r="Z137071" s="191"/>
      <c r="AA137071" s="191"/>
    </row>
    <row r="137072" spans="26:27">
      <c r="Z137072" s="191"/>
      <c r="AA137072" s="191"/>
    </row>
    <row r="137073" spans="26:27">
      <c r="Z137073" s="191"/>
      <c r="AA137073" s="191"/>
    </row>
    <row r="137074" spans="26:27">
      <c r="Z137074" s="191"/>
      <c r="AA137074" s="191"/>
    </row>
    <row r="137075" spans="26:27">
      <c r="Z137075" s="191"/>
      <c r="AA137075" s="191"/>
    </row>
    <row r="137076" spans="26:27">
      <c r="Z137076" s="191"/>
      <c r="AA137076" s="191"/>
    </row>
    <row r="137077" spans="26:27">
      <c r="Z137077" s="191"/>
      <c r="AA137077" s="191"/>
    </row>
    <row r="137078" spans="26:27">
      <c r="Z137078" s="191"/>
      <c r="AA137078" s="191"/>
    </row>
    <row r="137079" spans="26:27">
      <c r="Z137079" s="191"/>
      <c r="AA137079" s="191"/>
    </row>
    <row r="137080" spans="26:27">
      <c r="Z137080" s="191"/>
      <c r="AA137080" s="191"/>
    </row>
    <row r="137081" spans="26:27">
      <c r="Z137081" s="191"/>
      <c r="AA137081" s="191"/>
    </row>
    <row r="137082" spans="26:27">
      <c r="Z137082" s="191"/>
      <c r="AA137082" s="191"/>
    </row>
    <row r="137083" spans="26:27">
      <c r="Z137083" s="191"/>
      <c r="AA137083" s="191"/>
    </row>
    <row r="137084" spans="26:27">
      <c r="Z137084" s="191"/>
      <c r="AA137084" s="191"/>
    </row>
    <row r="137085" spans="26:27">
      <c r="Z137085" s="191"/>
      <c r="AA137085" s="191"/>
    </row>
    <row r="137086" spans="26:27">
      <c r="Z137086" s="191"/>
      <c r="AA137086" s="191"/>
    </row>
    <row r="137087" spans="26:27">
      <c r="Z137087" s="191"/>
      <c r="AA137087" s="191"/>
    </row>
    <row r="137088" spans="26:27">
      <c r="Z137088" s="191"/>
      <c r="AA137088" s="191"/>
    </row>
    <row r="137089" spans="26:27">
      <c r="Z137089" s="191"/>
      <c r="AA137089" s="191"/>
    </row>
    <row r="137090" spans="26:27">
      <c r="Z137090" s="191"/>
      <c r="AA137090" s="191"/>
    </row>
    <row r="137091" spans="26:27">
      <c r="Z137091" s="191"/>
      <c r="AA137091" s="191"/>
    </row>
    <row r="137092" spans="26:27">
      <c r="Z137092" s="191"/>
      <c r="AA137092" s="191"/>
    </row>
    <row r="137093" spans="26:27">
      <c r="Z137093" s="191"/>
      <c r="AA137093" s="191"/>
    </row>
    <row r="137094" spans="26:27">
      <c r="Z137094" s="191"/>
      <c r="AA137094" s="191"/>
    </row>
    <row r="137095" spans="26:27">
      <c r="Z137095" s="191"/>
      <c r="AA137095" s="191"/>
    </row>
    <row r="137096" spans="26:27">
      <c r="Z137096" s="191"/>
      <c r="AA137096" s="191"/>
    </row>
    <row r="137097" spans="26:27">
      <c r="Z137097" s="191"/>
      <c r="AA137097" s="191"/>
    </row>
    <row r="137098" spans="26:27">
      <c r="Z137098" s="191"/>
      <c r="AA137098" s="191"/>
    </row>
    <row r="137099" spans="26:27">
      <c r="Z137099" s="191"/>
      <c r="AA137099" s="191"/>
    </row>
    <row r="137100" spans="26:27">
      <c r="Z137100" s="191"/>
      <c r="AA137100" s="191"/>
    </row>
    <row r="137101" spans="26:27">
      <c r="Z137101" s="191"/>
      <c r="AA137101" s="191"/>
    </row>
    <row r="137102" spans="26:27">
      <c r="Z137102" s="191"/>
      <c r="AA137102" s="191"/>
    </row>
    <row r="137103" spans="26:27">
      <c r="Z137103" s="191"/>
      <c r="AA137103" s="191"/>
    </row>
    <row r="137104" spans="26:27">
      <c r="Z137104" s="191"/>
      <c r="AA137104" s="191"/>
    </row>
    <row r="137105" spans="26:27">
      <c r="Z137105" s="191"/>
      <c r="AA137105" s="191"/>
    </row>
    <row r="137106" spans="26:27">
      <c r="Z137106" s="191"/>
      <c r="AA137106" s="191"/>
    </row>
    <row r="137107" spans="26:27">
      <c r="Z137107" s="191"/>
      <c r="AA137107" s="191"/>
    </row>
    <row r="137108" spans="26:27">
      <c r="Z137108" s="191"/>
      <c r="AA137108" s="191"/>
    </row>
    <row r="137109" spans="26:27">
      <c r="Z137109" s="191"/>
      <c r="AA137109" s="191"/>
    </row>
    <row r="137110" spans="26:27">
      <c r="Z137110" s="191"/>
      <c r="AA137110" s="191"/>
    </row>
    <row r="137111" spans="26:27">
      <c r="Z137111" s="191"/>
      <c r="AA137111" s="191"/>
    </row>
    <row r="137112" spans="26:27">
      <c r="Z137112" s="191"/>
      <c r="AA137112" s="191"/>
    </row>
    <row r="137113" spans="26:27">
      <c r="Z137113" s="191"/>
      <c r="AA137113" s="191"/>
    </row>
    <row r="137114" spans="26:27">
      <c r="Z137114" s="191"/>
      <c r="AA137114" s="191"/>
    </row>
    <row r="137115" spans="26:27">
      <c r="Z137115" s="191"/>
      <c r="AA137115" s="191"/>
    </row>
    <row r="137116" spans="26:27">
      <c r="Z137116" s="191"/>
      <c r="AA137116" s="191"/>
    </row>
    <row r="137117" spans="26:27">
      <c r="Z137117" s="191"/>
      <c r="AA137117" s="191"/>
    </row>
    <row r="137118" spans="26:27">
      <c r="Z137118" s="191"/>
      <c r="AA137118" s="191"/>
    </row>
    <row r="137119" spans="26:27">
      <c r="Z137119" s="191"/>
      <c r="AA137119" s="191"/>
    </row>
    <row r="137120" spans="26:27">
      <c r="Z137120" s="191"/>
      <c r="AA137120" s="191"/>
    </row>
    <row r="137121" spans="26:27">
      <c r="Z137121" s="191"/>
      <c r="AA137121" s="191"/>
    </row>
    <row r="137122" spans="26:27">
      <c r="Z137122" s="191"/>
      <c r="AA137122" s="191"/>
    </row>
    <row r="137123" spans="26:27">
      <c r="Z137123" s="191"/>
      <c r="AA137123" s="191"/>
    </row>
    <row r="137124" spans="26:27">
      <c r="Z137124" s="191"/>
      <c r="AA137124" s="191"/>
    </row>
    <row r="137125" spans="26:27">
      <c r="Z137125" s="191"/>
      <c r="AA137125" s="191"/>
    </row>
    <row r="137126" spans="26:27">
      <c r="Z137126" s="191"/>
      <c r="AA137126" s="191"/>
    </row>
    <row r="137127" spans="26:27">
      <c r="Z137127" s="191"/>
      <c r="AA137127" s="191"/>
    </row>
    <row r="137128" spans="26:27">
      <c r="Z137128" s="191"/>
      <c r="AA137128" s="191"/>
    </row>
    <row r="137129" spans="26:27">
      <c r="Z137129" s="191"/>
      <c r="AA137129" s="191"/>
    </row>
    <row r="137130" spans="26:27">
      <c r="Z137130" s="191"/>
      <c r="AA137130" s="191"/>
    </row>
    <row r="137131" spans="26:27">
      <c r="Z137131" s="191"/>
      <c r="AA137131" s="191"/>
    </row>
    <row r="137132" spans="26:27">
      <c r="Z137132" s="191"/>
      <c r="AA137132" s="191"/>
    </row>
    <row r="137133" spans="26:27">
      <c r="Z137133" s="191"/>
      <c r="AA137133" s="191"/>
    </row>
    <row r="137134" spans="26:27">
      <c r="Z137134" s="191"/>
      <c r="AA137134" s="191"/>
    </row>
    <row r="137135" spans="26:27">
      <c r="Z137135" s="191"/>
      <c r="AA137135" s="191"/>
    </row>
    <row r="137136" spans="26:27">
      <c r="Z137136" s="191"/>
      <c r="AA137136" s="191"/>
    </row>
    <row r="137137" spans="26:27">
      <c r="Z137137" s="191"/>
      <c r="AA137137" s="191"/>
    </row>
    <row r="137138" spans="26:27">
      <c r="Z137138" s="191"/>
      <c r="AA137138" s="191"/>
    </row>
    <row r="137139" spans="26:27">
      <c r="Z137139" s="191"/>
      <c r="AA137139" s="191"/>
    </row>
    <row r="137140" spans="26:27">
      <c r="Z137140" s="191"/>
      <c r="AA137140" s="191"/>
    </row>
    <row r="137141" spans="26:27">
      <c r="Z137141" s="191"/>
      <c r="AA137141" s="191"/>
    </row>
    <row r="137142" spans="26:27">
      <c r="Z137142" s="191"/>
      <c r="AA137142" s="191"/>
    </row>
    <row r="137143" spans="26:27">
      <c r="Z137143" s="191"/>
      <c r="AA137143" s="191"/>
    </row>
    <row r="137144" spans="26:27">
      <c r="Z137144" s="191"/>
      <c r="AA137144" s="191"/>
    </row>
    <row r="137145" spans="26:27">
      <c r="Z137145" s="191"/>
      <c r="AA137145" s="191"/>
    </row>
    <row r="137146" spans="26:27">
      <c r="Z137146" s="191"/>
      <c r="AA137146" s="191"/>
    </row>
    <row r="137147" spans="26:27">
      <c r="Z137147" s="191"/>
      <c r="AA137147" s="191"/>
    </row>
    <row r="137148" spans="26:27">
      <c r="Z137148" s="191"/>
      <c r="AA137148" s="191"/>
    </row>
    <row r="137149" spans="26:27">
      <c r="Z137149" s="191"/>
      <c r="AA137149" s="191"/>
    </row>
    <row r="137150" spans="26:27">
      <c r="Z137150" s="191"/>
      <c r="AA137150" s="191"/>
    </row>
    <row r="137151" spans="26:27">
      <c r="Z137151" s="191"/>
      <c r="AA137151" s="191"/>
    </row>
    <row r="137152" spans="26:27">
      <c r="Z137152" s="191"/>
      <c r="AA137152" s="191"/>
    </row>
    <row r="137153" spans="26:27">
      <c r="Z137153" s="191"/>
      <c r="AA137153" s="191"/>
    </row>
    <row r="137154" spans="26:27">
      <c r="Z137154" s="191"/>
      <c r="AA137154" s="191"/>
    </row>
    <row r="137155" spans="26:27">
      <c r="Z137155" s="191"/>
      <c r="AA137155" s="191"/>
    </row>
    <row r="137156" spans="26:27">
      <c r="Z137156" s="191"/>
      <c r="AA137156" s="191"/>
    </row>
    <row r="137157" spans="26:27">
      <c r="Z137157" s="191"/>
      <c r="AA137157" s="191"/>
    </row>
    <row r="137158" spans="26:27">
      <c r="Z137158" s="191"/>
      <c r="AA137158" s="191"/>
    </row>
    <row r="137159" spans="26:27">
      <c r="Z137159" s="191"/>
      <c r="AA137159" s="191"/>
    </row>
    <row r="137160" spans="26:27">
      <c r="Z137160" s="191"/>
      <c r="AA137160" s="191"/>
    </row>
    <row r="137161" spans="26:27">
      <c r="Z137161" s="191"/>
      <c r="AA137161" s="191"/>
    </row>
    <row r="137162" spans="26:27">
      <c r="Z137162" s="191"/>
      <c r="AA137162" s="191"/>
    </row>
    <row r="137163" spans="26:27">
      <c r="Z137163" s="191"/>
      <c r="AA137163" s="191"/>
    </row>
    <row r="137164" spans="26:27">
      <c r="Z137164" s="191"/>
      <c r="AA137164" s="191"/>
    </row>
    <row r="137165" spans="26:27">
      <c r="Z137165" s="191"/>
      <c r="AA137165" s="191"/>
    </row>
    <row r="137166" spans="26:27">
      <c r="Z137166" s="191"/>
      <c r="AA137166" s="191"/>
    </row>
    <row r="137167" spans="26:27">
      <c r="Z137167" s="191"/>
      <c r="AA137167" s="191"/>
    </row>
    <row r="137168" spans="26:27">
      <c r="Z137168" s="191"/>
      <c r="AA137168" s="191"/>
    </row>
    <row r="137169" spans="26:27">
      <c r="Z137169" s="191"/>
      <c r="AA137169" s="191"/>
    </row>
    <row r="137170" spans="26:27">
      <c r="Z137170" s="191"/>
      <c r="AA137170" s="191"/>
    </row>
    <row r="137171" spans="26:27">
      <c r="Z137171" s="191"/>
      <c r="AA137171" s="191"/>
    </row>
    <row r="137172" spans="26:27">
      <c r="Z137172" s="191"/>
      <c r="AA137172" s="191"/>
    </row>
    <row r="137173" spans="26:27">
      <c r="Z137173" s="191"/>
      <c r="AA137173" s="191"/>
    </row>
    <row r="137174" spans="26:27">
      <c r="Z137174" s="191"/>
      <c r="AA137174" s="191"/>
    </row>
    <row r="137175" spans="26:27">
      <c r="Z137175" s="191"/>
      <c r="AA137175" s="191"/>
    </row>
    <row r="137176" spans="26:27">
      <c r="Z137176" s="191"/>
      <c r="AA137176" s="191"/>
    </row>
    <row r="137177" spans="26:27">
      <c r="Z137177" s="191"/>
      <c r="AA137177" s="191"/>
    </row>
    <row r="137178" spans="26:27">
      <c r="Z137178" s="191"/>
      <c r="AA137178" s="191"/>
    </row>
    <row r="137179" spans="26:27">
      <c r="Z137179" s="191"/>
      <c r="AA137179" s="191"/>
    </row>
    <row r="137180" spans="26:27">
      <c r="Z137180" s="191"/>
      <c r="AA137180" s="191"/>
    </row>
    <row r="137181" spans="26:27">
      <c r="Z137181" s="191"/>
      <c r="AA137181" s="191"/>
    </row>
    <row r="137182" spans="26:27">
      <c r="Z137182" s="191"/>
      <c r="AA137182" s="191"/>
    </row>
    <row r="137183" spans="26:27">
      <c r="Z137183" s="191"/>
      <c r="AA137183" s="191"/>
    </row>
    <row r="137184" spans="26:27">
      <c r="Z137184" s="191"/>
      <c r="AA137184" s="191"/>
    </row>
    <row r="137185" spans="26:27">
      <c r="Z137185" s="191"/>
      <c r="AA137185" s="191"/>
    </row>
    <row r="137186" spans="26:27">
      <c r="Z137186" s="191"/>
      <c r="AA137186" s="191"/>
    </row>
    <row r="137187" spans="26:27">
      <c r="Z137187" s="191"/>
      <c r="AA137187" s="191"/>
    </row>
    <row r="137188" spans="26:27">
      <c r="Z137188" s="191"/>
      <c r="AA137188" s="191"/>
    </row>
    <row r="137189" spans="26:27">
      <c r="Z137189" s="191"/>
      <c r="AA137189" s="191"/>
    </row>
    <row r="137190" spans="26:27">
      <c r="Z137190" s="191"/>
      <c r="AA137190" s="191"/>
    </row>
    <row r="137191" spans="26:27">
      <c r="Z137191" s="191"/>
      <c r="AA137191" s="191"/>
    </row>
    <row r="137192" spans="26:27">
      <c r="Z137192" s="191"/>
      <c r="AA137192" s="191"/>
    </row>
    <row r="137193" spans="26:27">
      <c r="Z137193" s="191"/>
      <c r="AA137193" s="191"/>
    </row>
    <row r="137194" spans="26:27">
      <c r="Z137194" s="191"/>
      <c r="AA137194" s="191"/>
    </row>
    <row r="137195" spans="26:27">
      <c r="Z137195" s="191"/>
      <c r="AA137195" s="191"/>
    </row>
    <row r="137196" spans="26:27">
      <c r="Z137196" s="191"/>
      <c r="AA137196" s="191"/>
    </row>
    <row r="137197" spans="26:27">
      <c r="Z137197" s="191"/>
      <c r="AA137197" s="191"/>
    </row>
    <row r="137198" spans="26:27">
      <c r="Z137198" s="191"/>
      <c r="AA137198" s="191"/>
    </row>
    <row r="137199" spans="26:27">
      <c r="Z137199" s="191"/>
      <c r="AA137199" s="191"/>
    </row>
    <row r="137200" spans="26:27">
      <c r="Z137200" s="191"/>
      <c r="AA137200" s="191"/>
    </row>
    <row r="137201" spans="26:27">
      <c r="Z137201" s="191"/>
      <c r="AA137201" s="191"/>
    </row>
    <row r="137202" spans="26:27">
      <c r="Z137202" s="191"/>
      <c r="AA137202" s="191"/>
    </row>
    <row r="137203" spans="26:27">
      <c r="Z137203" s="191"/>
      <c r="AA137203" s="191"/>
    </row>
    <row r="137204" spans="26:27">
      <c r="Z137204" s="191"/>
      <c r="AA137204" s="191"/>
    </row>
    <row r="137205" spans="26:27">
      <c r="Z137205" s="191"/>
      <c r="AA137205" s="191"/>
    </row>
    <row r="137206" spans="26:27">
      <c r="Z137206" s="191"/>
      <c r="AA137206" s="191"/>
    </row>
    <row r="137207" spans="26:27">
      <c r="Z137207" s="191"/>
      <c r="AA137207" s="191"/>
    </row>
    <row r="137208" spans="26:27">
      <c r="Z137208" s="191"/>
      <c r="AA137208" s="191"/>
    </row>
    <row r="137209" spans="26:27">
      <c r="Z137209" s="191"/>
      <c r="AA137209" s="191"/>
    </row>
    <row r="137210" spans="26:27">
      <c r="Z137210" s="191"/>
      <c r="AA137210" s="191"/>
    </row>
    <row r="137211" spans="26:27">
      <c r="Z137211" s="191"/>
      <c r="AA137211" s="191"/>
    </row>
    <row r="137212" spans="26:27">
      <c r="Z137212" s="191"/>
      <c r="AA137212" s="191"/>
    </row>
    <row r="137213" spans="26:27">
      <c r="Z137213" s="191"/>
      <c r="AA137213" s="191"/>
    </row>
    <row r="137214" spans="26:27">
      <c r="Z137214" s="191"/>
      <c r="AA137214" s="191"/>
    </row>
    <row r="137215" spans="26:27">
      <c r="Z137215" s="191"/>
      <c r="AA137215" s="191"/>
    </row>
    <row r="137216" spans="26:27">
      <c r="Z137216" s="191"/>
      <c r="AA137216" s="191"/>
    </row>
    <row r="137217" spans="26:27">
      <c r="Z137217" s="191"/>
      <c r="AA137217" s="191"/>
    </row>
    <row r="137218" spans="26:27">
      <c r="Z137218" s="191"/>
      <c r="AA137218" s="191"/>
    </row>
    <row r="137219" spans="26:27">
      <c r="Z137219" s="191"/>
      <c r="AA137219" s="191"/>
    </row>
    <row r="137220" spans="26:27">
      <c r="Z137220" s="191"/>
      <c r="AA137220" s="191"/>
    </row>
    <row r="137221" spans="26:27">
      <c r="Z137221" s="191"/>
      <c r="AA137221" s="191"/>
    </row>
    <row r="137222" spans="26:27">
      <c r="Z137222" s="191"/>
      <c r="AA137222" s="191"/>
    </row>
    <row r="137223" spans="26:27">
      <c r="Z137223" s="191"/>
      <c r="AA137223" s="191"/>
    </row>
    <row r="137224" spans="26:27">
      <c r="Z137224" s="191"/>
      <c r="AA137224" s="191"/>
    </row>
    <row r="137225" spans="26:27">
      <c r="Z137225" s="191"/>
      <c r="AA137225" s="191"/>
    </row>
    <row r="137226" spans="26:27">
      <c r="Z137226" s="191"/>
      <c r="AA137226" s="191"/>
    </row>
    <row r="137227" spans="26:27">
      <c r="Z137227" s="191"/>
      <c r="AA137227" s="191"/>
    </row>
    <row r="137228" spans="26:27">
      <c r="Z137228" s="191"/>
      <c r="AA137228" s="191"/>
    </row>
    <row r="137229" spans="26:27">
      <c r="Z137229" s="191"/>
      <c r="AA137229" s="191"/>
    </row>
    <row r="137230" spans="26:27">
      <c r="Z137230" s="191"/>
      <c r="AA137230" s="191"/>
    </row>
    <row r="137231" spans="26:27">
      <c r="Z137231" s="191"/>
      <c r="AA137231" s="191"/>
    </row>
    <row r="137232" spans="26:27">
      <c r="Z137232" s="191"/>
      <c r="AA137232" s="191"/>
    </row>
    <row r="137233" spans="26:27">
      <c r="Z137233" s="191"/>
      <c r="AA137233" s="191"/>
    </row>
    <row r="137234" spans="26:27">
      <c r="Z137234" s="191"/>
      <c r="AA137234" s="191"/>
    </row>
    <row r="137235" spans="26:27">
      <c r="Z137235" s="191"/>
      <c r="AA137235" s="191"/>
    </row>
    <row r="137236" spans="26:27">
      <c r="Z137236" s="191"/>
      <c r="AA137236" s="191"/>
    </row>
    <row r="137237" spans="26:27">
      <c r="Z137237" s="191"/>
      <c r="AA137237" s="191"/>
    </row>
    <row r="137238" spans="26:27">
      <c r="Z137238" s="191"/>
      <c r="AA137238" s="191"/>
    </row>
    <row r="137239" spans="26:27">
      <c r="Z137239" s="191"/>
      <c r="AA137239" s="191"/>
    </row>
    <row r="137240" spans="26:27">
      <c r="Z137240" s="191"/>
      <c r="AA137240" s="191"/>
    </row>
    <row r="137241" spans="26:27">
      <c r="Z137241" s="191"/>
      <c r="AA137241" s="191"/>
    </row>
    <row r="137242" spans="26:27">
      <c r="Z137242" s="191"/>
      <c r="AA137242" s="191"/>
    </row>
    <row r="137243" spans="26:27">
      <c r="Z137243" s="191"/>
      <c r="AA137243" s="191"/>
    </row>
    <row r="137244" spans="26:27">
      <c r="Z137244" s="191"/>
      <c r="AA137244" s="191"/>
    </row>
    <row r="137245" spans="26:27">
      <c r="Z137245" s="191"/>
      <c r="AA137245" s="191"/>
    </row>
    <row r="137246" spans="26:27">
      <c r="Z137246" s="191"/>
      <c r="AA137246" s="191"/>
    </row>
    <row r="137247" spans="26:27">
      <c r="Z137247" s="191"/>
      <c r="AA137247" s="191"/>
    </row>
    <row r="137248" spans="26:27">
      <c r="Z137248" s="191"/>
      <c r="AA137248" s="191"/>
    </row>
    <row r="137249" spans="26:27">
      <c r="Z137249" s="191"/>
      <c r="AA137249" s="191"/>
    </row>
    <row r="137250" spans="26:27">
      <c r="Z137250" s="191"/>
      <c r="AA137250" s="191"/>
    </row>
    <row r="137251" spans="26:27">
      <c r="Z137251" s="191"/>
      <c r="AA137251" s="191"/>
    </row>
    <row r="137252" spans="26:27">
      <c r="Z137252" s="191"/>
      <c r="AA137252" s="191"/>
    </row>
    <row r="137253" spans="26:27">
      <c r="Z137253" s="191"/>
      <c r="AA137253" s="191"/>
    </row>
    <row r="137254" spans="26:27">
      <c r="Z137254" s="191"/>
      <c r="AA137254" s="191"/>
    </row>
    <row r="137255" spans="26:27">
      <c r="Z137255" s="191"/>
      <c r="AA137255" s="191"/>
    </row>
    <row r="137256" spans="26:27">
      <c r="Z137256" s="191"/>
      <c r="AA137256" s="191"/>
    </row>
    <row r="137257" spans="26:27">
      <c r="Z137257" s="191"/>
      <c r="AA137257" s="191"/>
    </row>
    <row r="137258" spans="26:27">
      <c r="Z137258" s="191"/>
      <c r="AA137258" s="191"/>
    </row>
    <row r="137259" spans="26:27">
      <c r="Z137259" s="191"/>
      <c r="AA137259" s="191"/>
    </row>
    <row r="137260" spans="26:27">
      <c r="Z137260" s="191"/>
      <c r="AA137260" s="191"/>
    </row>
    <row r="137261" spans="26:27">
      <c r="Z137261" s="191"/>
      <c r="AA137261" s="191"/>
    </row>
    <row r="137262" spans="26:27">
      <c r="Z137262" s="191"/>
      <c r="AA137262" s="191"/>
    </row>
    <row r="137263" spans="26:27">
      <c r="Z137263" s="191"/>
      <c r="AA137263" s="191"/>
    </row>
    <row r="137264" spans="26:27">
      <c r="Z137264" s="191"/>
      <c r="AA137264" s="191"/>
    </row>
    <row r="137265" spans="26:27">
      <c r="Z137265" s="191"/>
      <c r="AA137265" s="191"/>
    </row>
    <row r="137266" spans="26:27">
      <c r="Z137266" s="191"/>
      <c r="AA137266" s="191"/>
    </row>
    <row r="137267" spans="26:27">
      <c r="Z137267" s="191"/>
      <c r="AA137267" s="191"/>
    </row>
    <row r="137268" spans="26:27">
      <c r="Z137268" s="191"/>
      <c r="AA137268" s="191"/>
    </row>
    <row r="137269" spans="26:27">
      <c r="Z137269" s="191"/>
      <c r="AA137269" s="191"/>
    </row>
    <row r="137270" spans="26:27">
      <c r="Z137270" s="191"/>
      <c r="AA137270" s="191"/>
    </row>
    <row r="137271" spans="26:27">
      <c r="Z137271" s="191"/>
      <c r="AA137271" s="191"/>
    </row>
    <row r="137272" spans="26:27">
      <c r="Z137272" s="191"/>
      <c r="AA137272" s="191"/>
    </row>
    <row r="137273" spans="26:27">
      <c r="Z137273" s="191"/>
      <c r="AA137273" s="191"/>
    </row>
    <row r="137274" spans="26:27">
      <c r="Z137274" s="191"/>
      <c r="AA137274" s="191"/>
    </row>
    <row r="137275" spans="26:27">
      <c r="Z137275" s="191"/>
      <c r="AA137275" s="191"/>
    </row>
    <row r="137276" spans="26:27">
      <c r="Z137276" s="191"/>
      <c r="AA137276" s="191"/>
    </row>
    <row r="137277" spans="26:27">
      <c r="Z137277" s="191"/>
      <c r="AA137277" s="191"/>
    </row>
    <row r="137278" spans="26:27">
      <c r="Z137278" s="191"/>
      <c r="AA137278" s="191"/>
    </row>
    <row r="137279" spans="26:27">
      <c r="Z137279" s="191"/>
      <c r="AA137279" s="191"/>
    </row>
    <row r="137280" spans="26:27">
      <c r="Z137280" s="191"/>
      <c r="AA137280" s="191"/>
    </row>
    <row r="137281" spans="26:27">
      <c r="Z137281" s="191"/>
      <c r="AA137281" s="191"/>
    </row>
    <row r="137282" spans="26:27">
      <c r="Z137282" s="191"/>
      <c r="AA137282" s="191"/>
    </row>
    <row r="137283" spans="26:27">
      <c r="Z137283" s="191"/>
      <c r="AA137283" s="191"/>
    </row>
    <row r="137284" spans="26:27">
      <c r="Z137284" s="191"/>
      <c r="AA137284" s="191"/>
    </row>
    <row r="137285" spans="26:27">
      <c r="Z137285" s="191"/>
      <c r="AA137285" s="191"/>
    </row>
    <row r="137286" spans="26:27">
      <c r="Z137286" s="191"/>
      <c r="AA137286" s="191"/>
    </row>
    <row r="137287" spans="26:27">
      <c r="Z137287" s="191"/>
      <c r="AA137287" s="191"/>
    </row>
    <row r="137288" spans="26:27">
      <c r="Z137288" s="191"/>
      <c r="AA137288" s="191"/>
    </row>
    <row r="137289" spans="26:27">
      <c r="Z137289" s="191"/>
      <c r="AA137289" s="191"/>
    </row>
    <row r="137290" spans="26:27">
      <c r="Z137290" s="191"/>
      <c r="AA137290" s="191"/>
    </row>
    <row r="137291" spans="26:27">
      <c r="Z137291" s="191"/>
      <c r="AA137291" s="191"/>
    </row>
    <row r="137292" spans="26:27">
      <c r="Z137292" s="191"/>
      <c r="AA137292" s="191"/>
    </row>
    <row r="137293" spans="26:27">
      <c r="Z137293" s="191"/>
      <c r="AA137293" s="191"/>
    </row>
    <row r="137294" spans="26:27">
      <c r="Z137294" s="191"/>
      <c r="AA137294" s="191"/>
    </row>
    <row r="137295" spans="26:27">
      <c r="Z137295" s="191"/>
      <c r="AA137295" s="191"/>
    </row>
    <row r="137296" spans="26:27">
      <c r="Z137296" s="191"/>
      <c r="AA137296" s="191"/>
    </row>
    <row r="137297" spans="26:27">
      <c r="Z137297" s="191"/>
      <c r="AA137297" s="191"/>
    </row>
    <row r="137298" spans="26:27">
      <c r="Z137298" s="191"/>
      <c r="AA137298" s="191"/>
    </row>
    <row r="137299" spans="26:27">
      <c r="Z137299" s="191"/>
      <c r="AA137299" s="191"/>
    </row>
    <row r="137300" spans="26:27">
      <c r="Z137300" s="191"/>
      <c r="AA137300" s="191"/>
    </row>
    <row r="137301" spans="26:27">
      <c r="Z137301" s="191"/>
      <c r="AA137301" s="191"/>
    </row>
    <row r="137302" spans="26:27">
      <c r="Z137302" s="191"/>
      <c r="AA137302" s="191"/>
    </row>
    <row r="137303" spans="26:27">
      <c r="Z137303" s="191"/>
      <c r="AA137303" s="191"/>
    </row>
    <row r="137304" spans="26:27">
      <c r="Z137304" s="191"/>
      <c r="AA137304" s="191"/>
    </row>
    <row r="137305" spans="26:27">
      <c r="Z137305" s="191"/>
      <c r="AA137305" s="191"/>
    </row>
    <row r="137306" spans="26:27">
      <c r="Z137306" s="191"/>
      <c r="AA137306" s="191"/>
    </row>
    <row r="137307" spans="26:27">
      <c r="Z137307" s="191"/>
      <c r="AA137307" s="191"/>
    </row>
    <row r="137308" spans="26:27">
      <c r="Z137308" s="191"/>
      <c r="AA137308" s="191"/>
    </row>
    <row r="137309" spans="26:27">
      <c r="Z137309" s="191"/>
      <c r="AA137309" s="191"/>
    </row>
    <row r="137310" spans="26:27">
      <c r="Z137310" s="191"/>
      <c r="AA137310" s="191"/>
    </row>
    <row r="137311" spans="26:27">
      <c r="Z137311" s="191"/>
      <c r="AA137311" s="191"/>
    </row>
    <row r="137312" spans="26:27">
      <c r="Z137312" s="191"/>
      <c r="AA137312" s="191"/>
    </row>
    <row r="137313" spans="26:27">
      <c r="Z137313" s="191"/>
      <c r="AA137313" s="191"/>
    </row>
    <row r="137314" spans="26:27">
      <c r="Z137314" s="191"/>
      <c r="AA137314" s="191"/>
    </row>
    <row r="137315" spans="26:27">
      <c r="Z137315" s="191"/>
      <c r="AA137315" s="191"/>
    </row>
    <row r="137316" spans="26:27">
      <c r="Z137316" s="191"/>
      <c r="AA137316" s="191"/>
    </row>
    <row r="137317" spans="26:27">
      <c r="Z137317" s="191"/>
      <c r="AA137317" s="191"/>
    </row>
    <row r="137318" spans="26:27">
      <c r="Z137318" s="191"/>
      <c r="AA137318" s="191"/>
    </row>
    <row r="137319" spans="26:27">
      <c r="Z137319" s="191"/>
      <c r="AA137319" s="191"/>
    </row>
    <row r="137320" spans="26:27">
      <c r="Z137320" s="191"/>
      <c r="AA137320" s="191"/>
    </row>
    <row r="137321" spans="26:27">
      <c r="Z137321" s="191"/>
      <c r="AA137321" s="191"/>
    </row>
    <row r="137322" spans="26:27">
      <c r="Z137322" s="191"/>
      <c r="AA137322" s="191"/>
    </row>
    <row r="137323" spans="26:27">
      <c r="Z137323" s="191"/>
      <c r="AA137323" s="191"/>
    </row>
    <row r="137324" spans="26:27">
      <c r="Z137324" s="191"/>
      <c r="AA137324" s="191"/>
    </row>
    <row r="137325" spans="26:27">
      <c r="Z137325" s="191"/>
      <c r="AA137325" s="191"/>
    </row>
    <row r="137326" spans="26:27">
      <c r="Z137326" s="191"/>
      <c r="AA137326" s="191"/>
    </row>
    <row r="137327" spans="26:27">
      <c r="Z137327" s="191"/>
      <c r="AA137327" s="191"/>
    </row>
    <row r="137328" spans="26:27">
      <c r="Z137328" s="191"/>
      <c r="AA137328" s="191"/>
    </row>
    <row r="137329" spans="26:27">
      <c r="Z137329" s="191"/>
      <c r="AA137329" s="191"/>
    </row>
    <row r="137330" spans="26:27">
      <c r="Z137330" s="191"/>
      <c r="AA137330" s="191"/>
    </row>
    <row r="137331" spans="26:27">
      <c r="Z137331" s="191"/>
      <c r="AA137331" s="191"/>
    </row>
    <row r="137332" spans="26:27">
      <c r="Z137332" s="191"/>
      <c r="AA137332" s="191"/>
    </row>
    <row r="137333" spans="26:27">
      <c r="Z137333" s="191"/>
      <c r="AA137333" s="191"/>
    </row>
    <row r="137334" spans="26:27">
      <c r="Z137334" s="191"/>
      <c r="AA137334" s="191"/>
    </row>
    <row r="137335" spans="26:27">
      <c r="Z137335" s="191"/>
      <c r="AA137335" s="191"/>
    </row>
    <row r="137336" spans="26:27">
      <c r="Z137336" s="191"/>
      <c r="AA137336" s="191"/>
    </row>
    <row r="137337" spans="26:27">
      <c r="Z137337" s="191"/>
      <c r="AA137337" s="191"/>
    </row>
    <row r="137338" spans="26:27">
      <c r="Z137338" s="191"/>
      <c r="AA137338" s="191"/>
    </row>
    <row r="137339" spans="26:27">
      <c r="Z137339" s="191"/>
      <c r="AA137339" s="191"/>
    </row>
    <row r="137340" spans="26:27">
      <c r="Z137340" s="191"/>
      <c r="AA137340" s="191"/>
    </row>
    <row r="137341" spans="26:27">
      <c r="Z137341" s="191"/>
      <c r="AA137341" s="191"/>
    </row>
    <row r="137342" spans="26:27">
      <c r="Z137342" s="191"/>
      <c r="AA137342" s="191"/>
    </row>
    <row r="137343" spans="26:27">
      <c r="Z137343" s="191"/>
      <c r="AA137343" s="191"/>
    </row>
    <row r="137344" spans="26:27">
      <c r="Z137344" s="191"/>
      <c r="AA137344" s="191"/>
    </row>
    <row r="137345" spans="26:27">
      <c r="Z137345" s="191"/>
      <c r="AA137345" s="191"/>
    </row>
    <row r="137346" spans="26:27">
      <c r="Z137346" s="191"/>
      <c r="AA137346" s="191"/>
    </row>
    <row r="137347" spans="26:27">
      <c r="Z137347" s="191"/>
      <c r="AA137347" s="191"/>
    </row>
    <row r="137348" spans="26:27">
      <c r="Z137348" s="191"/>
      <c r="AA137348" s="191"/>
    </row>
    <row r="137349" spans="26:27">
      <c r="Z137349" s="191"/>
      <c r="AA137349" s="191"/>
    </row>
    <row r="137350" spans="26:27">
      <c r="Z137350" s="191"/>
      <c r="AA137350" s="191"/>
    </row>
    <row r="137351" spans="26:27">
      <c r="Z137351" s="191"/>
      <c r="AA137351" s="191"/>
    </row>
    <row r="137352" spans="26:27">
      <c r="Z137352" s="191"/>
      <c r="AA137352" s="191"/>
    </row>
    <row r="137353" spans="26:27">
      <c r="Z137353" s="191"/>
      <c r="AA137353" s="191"/>
    </row>
    <row r="137354" spans="26:27">
      <c r="Z137354" s="191"/>
      <c r="AA137354" s="191"/>
    </row>
    <row r="137355" spans="26:27">
      <c r="Z137355" s="191"/>
      <c r="AA137355" s="191"/>
    </row>
    <row r="137356" spans="26:27">
      <c r="Z137356" s="191"/>
      <c r="AA137356" s="191"/>
    </row>
    <row r="137357" spans="26:27">
      <c r="Z137357" s="191"/>
      <c r="AA137357" s="191"/>
    </row>
    <row r="137358" spans="26:27">
      <c r="Z137358" s="191"/>
      <c r="AA137358" s="191"/>
    </row>
    <row r="137359" spans="26:27">
      <c r="Z137359" s="191"/>
      <c r="AA137359" s="191"/>
    </row>
    <row r="137360" spans="26:27">
      <c r="Z137360" s="191"/>
      <c r="AA137360" s="191"/>
    </row>
    <row r="137361" spans="26:27">
      <c r="Z137361" s="191"/>
      <c r="AA137361" s="191"/>
    </row>
    <row r="137362" spans="26:27">
      <c r="Z137362" s="191"/>
      <c r="AA137362" s="191"/>
    </row>
    <row r="137363" spans="26:27">
      <c r="Z137363" s="191"/>
      <c r="AA137363" s="191"/>
    </row>
    <row r="137364" spans="26:27">
      <c r="Z137364" s="191"/>
      <c r="AA137364" s="191"/>
    </row>
    <row r="137365" spans="26:27">
      <c r="Z137365" s="191"/>
      <c r="AA137365" s="191"/>
    </row>
    <row r="137366" spans="26:27">
      <c r="Z137366" s="191"/>
      <c r="AA137366" s="191"/>
    </row>
    <row r="137367" spans="26:27">
      <c r="Z137367" s="191"/>
      <c r="AA137367" s="191"/>
    </row>
    <row r="137368" spans="26:27">
      <c r="Z137368" s="191"/>
      <c r="AA137368" s="191"/>
    </row>
    <row r="137369" spans="26:27">
      <c r="Z137369" s="191"/>
      <c r="AA137369" s="191"/>
    </row>
    <row r="137370" spans="26:27">
      <c r="Z137370" s="191"/>
      <c r="AA137370" s="191"/>
    </row>
    <row r="137371" spans="26:27">
      <c r="Z137371" s="191"/>
      <c r="AA137371" s="191"/>
    </row>
    <row r="137372" spans="26:27">
      <c r="Z137372" s="191"/>
      <c r="AA137372" s="191"/>
    </row>
    <row r="137373" spans="26:27">
      <c r="Z137373" s="191"/>
      <c r="AA137373" s="191"/>
    </row>
    <row r="137374" spans="26:27">
      <c r="Z137374" s="191"/>
      <c r="AA137374" s="191"/>
    </row>
    <row r="137375" spans="26:27">
      <c r="Z137375" s="191"/>
      <c r="AA137375" s="191"/>
    </row>
    <row r="137376" spans="26:27">
      <c r="Z137376" s="191"/>
      <c r="AA137376" s="191"/>
    </row>
    <row r="137377" spans="26:27">
      <c r="Z137377" s="191"/>
      <c r="AA137377" s="191"/>
    </row>
    <row r="137378" spans="26:27">
      <c r="Z137378" s="191"/>
      <c r="AA137378" s="191"/>
    </row>
    <row r="137379" spans="26:27">
      <c r="Z137379" s="191"/>
      <c r="AA137379" s="191"/>
    </row>
    <row r="137380" spans="26:27">
      <c r="Z137380" s="191"/>
      <c r="AA137380" s="191"/>
    </row>
    <row r="137381" spans="26:27">
      <c r="Z137381" s="191"/>
      <c r="AA137381" s="191"/>
    </row>
    <row r="137382" spans="26:27">
      <c r="Z137382" s="191"/>
      <c r="AA137382" s="191"/>
    </row>
    <row r="137383" spans="26:27">
      <c r="Z137383" s="191"/>
      <c r="AA137383" s="191"/>
    </row>
    <row r="137384" spans="26:27">
      <c r="Z137384" s="191"/>
      <c r="AA137384" s="191"/>
    </row>
    <row r="137385" spans="26:27">
      <c r="Z137385" s="191"/>
      <c r="AA137385" s="191"/>
    </row>
    <row r="137386" spans="26:27">
      <c r="Z137386" s="191"/>
      <c r="AA137386" s="191"/>
    </row>
    <row r="137387" spans="26:27">
      <c r="Z137387" s="191"/>
      <c r="AA137387" s="191"/>
    </row>
    <row r="137388" spans="26:27">
      <c r="Z137388" s="191"/>
      <c r="AA137388" s="191"/>
    </row>
    <row r="137389" spans="26:27">
      <c r="Z137389" s="191"/>
      <c r="AA137389" s="191"/>
    </row>
    <row r="137390" spans="26:27">
      <c r="Z137390" s="191"/>
      <c r="AA137390" s="191"/>
    </row>
    <row r="137391" spans="26:27">
      <c r="Z137391" s="191"/>
      <c r="AA137391" s="191"/>
    </row>
    <row r="137392" spans="26:27">
      <c r="Z137392" s="191"/>
      <c r="AA137392" s="191"/>
    </row>
    <row r="137393" spans="26:27">
      <c r="Z137393" s="191"/>
      <c r="AA137393" s="191"/>
    </row>
    <row r="137394" spans="26:27">
      <c r="Z137394" s="191"/>
      <c r="AA137394" s="191"/>
    </row>
    <row r="137395" spans="26:27">
      <c r="Z137395" s="191"/>
      <c r="AA137395" s="191"/>
    </row>
    <row r="137396" spans="26:27">
      <c r="Z137396" s="191"/>
      <c r="AA137396" s="191"/>
    </row>
    <row r="137397" spans="26:27">
      <c r="Z137397" s="191"/>
      <c r="AA137397" s="191"/>
    </row>
    <row r="137398" spans="26:27">
      <c r="Z137398" s="191"/>
      <c r="AA137398" s="191"/>
    </row>
    <row r="137399" spans="26:27">
      <c r="Z137399" s="191"/>
      <c r="AA137399" s="191"/>
    </row>
    <row r="137400" spans="26:27">
      <c r="Z137400" s="191"/>
      <c r="AA137400" s="191"/>
    </row>
    <row r="137401" spans="26:27">
      <c r="Z137401" s="191"/>
      <c r="AA137401" s="191"/>
    </row>
    <row r="137402" spans="26:27">
      <c r="Z137402" s="191"/>
      <c r="AA137402" s="191"/>
    </row>
    <row r="137403" spans="26:27">
      <c r="Z137403" s="191"/>
      <c r="AA137403" s="191"/>
    </row>
    <row r="137404" spans="26:27">
      <c r="Z137404" s="191"/>
      <c r="AA137404" s="191"/>
    </row>
    <row r="137405" spans="26:27">
      <c r="Z137405" s="191"/>
      <c r="AA137405" s="191"/>
    </row>
    <row r="137406" spans="26:27">
      <c r="Z137406" s="191"/>
      <c r="AA137406" s="191"/>
    </row>
    <row r="137407" spans="26:27">
      <c r="Z137407" s="191"/>
      <c r="AA137407" s="191"/>
    </row>
    <row r="137408" spans="26:27">
      <c r="Z137408" s="191"/>
      <c r="AA137408" s="191"/>
    </row>
    <row r="137409" spans="26:27">
      <c r="Z137409" s="191"/>
      <c r="AA137409" s="191"/>
    </row>
    <row r="137410" spans="26:27">
      <c r="Z137410" s="191"/>
      <c r="AA137410" s="191"/>
    </row>
    <row r="137411" spans="26:27">
      <c r="Z137411" s="191"/>
      <c r="AA137411" s="191"/>
    </row>
    <row r="137412" spans="26:27">
      <c r="Z137412" s="191"/>
      <c r="AA137412" s="191"/>
    </row>
    <row r="137413" spans="26:27">
      <c r="Z137413" s="191"/>
      <c r="AA137413" s="191"/>
    </row>
    <row r="137414" spans="26:27">
      <c r="Z137414" s="191"/>
      <c r="AA137414" s="191"/>
    </row>
    <row r="137415" spans="26:27">
      <c r="Z137415" s="191"/>
      <c r="AA137415" s="191"/>
    </row>
    <row r="137416" spans="26:27">
      <c r="Z137416" s="191"/>
      <c r="AA137416" s="191"/>
    </row>
    <row r="137417" spans="26:27">
      <c r="Z137417" s="191"/>
      <c r="AA137417" s="191"/>
    </row>
    <row r="137418" spans="26:27">
      <c r="Z137418" s="191"/>
      <c r="AA137418" s="191"/>
    </row>
    <row r="137419" spans="26:27">
      <c r="Z137419" s="191"/>
      <c r="AA137419" s="191"/>
    </row>
    <row r="137420" spans="26:27">
      <c r="Z137420" s="191"/>
      <c r="AA137420" s="191"/>
    </row>
    <row r="137421" spans="26:27">
      <c r="Z137421" s="191"/>
      <c r="AA137421" s="191"/>
    </row>
    <row r="137422" spans="26:27">
      <c r="Z137422" s="191"/>
      <c r="AA137422" s="191"/>
    </row>
    <row r="137423" spans="26:27">
      <c r="Z137423" s="191"/>
      <c r="AA137423" s="191"/>
    </row>
    <row r="137424" spans="26:27">
      <c r="Z137424" s="191"/>
      <c r="AA137424" s="191"/>
    </row>
    <row r="137425" spans="26:27">
      <c r="Z137425" s="191"/>
      <c r="AA137425" s="191"/>
    </row>
    <row r="137426" spans="26:27">
      <c r="Z137426" s="191"/>
      <c r="AA137426" s="191"/>
    </row>
    <row r="137427" spans="26:27">
      <c r="Z137427" s="191"/>
      <c r="AA137427" s="191"/>
    </row>
    <row r="137428" spans="26:27">
      <c r="Z137428" s="191"/>
      <c r="AA137428" s="191"/>
    </row>
    <row r="137429" spans="26:27">
      <c r="Z137429" s="191"/>
      <c r="AA137429" s="191"/>
    </row>
    <row r="137430" spans="26:27">
      <c r="Z137430" s="191"/>
      <c r="AA137430" s="191"/>
    </row>
    <row r="137431" spans="26:27">
      <c r="Z137431" s="191"/>
      <c r="AA137431" s="191"/>
    </row>
    <row r="137432" spans="26:27">
      <c r="Z137432" s="191"/>
      <c r="AA137432" s="191"/>
    </row>
    <row r="137433" spans="26:27">
      <c r="Z137433" s="191"/>
      <c r="AA137433" s="191"/>
    </row>
    <row r="137434" spans="26:27">
      <c r="Z137434" s="191"/>
      <c r="AA137434" s="191"/>
    </row>
    <row r="137435" spans="26:27">
      <c r="Z137435" s="191"/>
      <c r="AA137435" s="191"/>
    </row>
    <row r="137436" spans="26:27">
      <c r="Z137436" s="191"/>
      <c r="AA137436" s="191"/>
    </row>
    <row r="137437" spans="26:27">
      <c r="Z137437" s="191"/>
      <c r="AA137437" s="191"/>
    </row>
    <row r="137438" spans="26:27">
      <c r="Z137438" s="191"/>
      <c r="AA137438" s="191"/>
    </row>
    <row r="137439" spans="26:27">
      <c r="Z137439" s="191"/>
      <c r="AA137439" s="191"/>
    </row>
    <row r="137440" spans="26:27">
      <c r="Z137440" s="191"/>
      <c r="AA137440" s="191"/>
    </row>
    <row r="137441" spans="26:27">
      <c r="Z137441" s="191"/>
      <c r="AA137441" s="191"/>
    </row>
    <row r="137442" spans="26:27">
      <c r="Z137442" s="191"/>
      <c r="AA137442" s="191"/>
    </row>
    <row r="137443" spans="26:27">
      <c r="Z137443" s="191"/>
      <c r="AA137443" s="191"/>
    </row>
    <row r="137444" spans="26:27">
      <c r="Z137444" s="191"/>
      <c r="AA137444" s="191"/>
    </row>
    <row r="137445" spans="26:27">
      <c r="Z137445" s="191"/>
      <c r="AA137445" s="191"/>
    </row>
    <row r="137446" spans="26:27">
      <c r="Z137446" s="191"/>
      <c r="AA137446" s="191"/>
    </row>
    <row r="137447" spans="26:27">
      <c r="Z137447" s="191"/>
      <c r="AA137447" s="191"/>
    </row>
    <row r="137448" spans="26:27">
      <c r="Z137448" s="191"/>
      <c r="AA137448" s="191"/>
    </row>
    <row r="137449" spans="26:27">
      <c r="Z137449" s="191"/>
      <c r="AA137449" s="191"/>
    </row>
    <row r="137450" spans="26:27">
      <c r="Z137450" s="191"/>
      <c r="AA137450" s="191"/>
    </row>
    <row r="137451" spans="26:27">
      <c r="Z137451" s="191"/>
      <c r="AA137451" s="191"/>
    </row>
    <row r="137452" spans="26:27">
      <c r="Z137452" s="191"/>
      <c r="AA137452" s="191"/>
    </row>
    <row r="137453" spans="26:27">
      <c r="Z137453" s="191"/>
      <c r="AA137453" s="191"/>
    </row>
    <row r="137454" spans="26:27">
      <c r="Z137454" s="191"/>
      <c r="AA137454" s="191"/>
    </row>
    <row r="137455" spans="26:27">
      <c r="Z137455" s="191"/>
      <c r="AA137455" s="191"/>
    </row>
    <row r="137456" spans="26:27">
      <c r="Z137456" s="191"/>
      <c r="AA137456" s="191"/>
    </row>
    <row r="137457" spans="26:27">
      <c r="Z137457" s="191"/>
      <c r="AA137457" s="191"/>
    </row>
    <row r="137458" spans="26:27">
      <c r="Z137458" s="191"/>
      <c r="AA137458" s="191"/>
    </row>
    <row r="137459" spans="26:27">
      <c r="Z137459" s="191"/>
      <c r="AA137459" s="191"/>
    </row>
    <row r="137460" spans="26:27">
      <c r="Z137460" s="191"/>
      <c r="AA137460" s="191"/>
    </row>
    <row r="137461" spans="26:27">
      <c r="Z137461" s="191"/>
      <c r="AA137461" s="191"/>
    </row>
    <row r="137462" spans="26:27">
      <c r="Z137462" s="191"/>
      <c r="AA137462" s="191"/>
    </row>
    <row r="137463" spans="26:27">
      <c r="Z137463" s="191"/>
      <c r="AA137463" s="191"/>
    </row>
    <row r="137464" spans="26:27">
      <c r="Z137464" s="191"/>
      <c r="AA137464" s="191"/>
    </row>
    <row r="137465" spans="26:27">
      <c r="Z137465" s="191"/>
      <c r="AA137465" s="191"/>
    </row>
    <row r="137466" spans="26:27">
      <c r="Z137466" s="191"/>
      <c r="AA137466" s="191"/>
    </row>
    <row r="137467" spans="26:27">
      <c r="Z137467" s="191"/>
      <c r="AA137467" s="191"/>
    </row>
    <row r="137468" spans="26:27">
      <c r="Z137468" s="191"/>
      <c r="AA137468" s="191"/>
    </row>
    <row r="137469" spans="26:27">
      <c r="Z137469" s="191"/>
      <c r="AA137469" s="191"/>
    </row>
    <row r="137470" spans="26:27">
      <c r="Z137470" s="191"/>
      <c r="AA137470" s="191"/>
    </row>
    <row r="137471" spans="26:27">
      <c r="Z137471" s="191"/>
      <c r="AA137471" s="191"/>
    </row>
    <row r="137472" spans="26:27">
      <c r="Z137472" s="191"/>
      <c r="AA137472" s="191"/>
    </row>
    <row r="137473" spans="26:27">
      <c r="Z137473" s="191"/>
      <c r="AA137473" s="191"/>
    </row>
    <row r="137474" spans="26:27">
      <c r="Z137474" s="191"/>
      <c r="AA137474" s="191"/>
    </row>
    <row r="137475" spans="26:27">
      <c r="Z137475" s="191"/>
      <c r="AA137475" s="191"/>
    </row>
    <row r="137476" spans="26:27">
      <c r="Z137476" s="191"/>
      <c r="AA137476" s="191"/>
    </row>
    <row r="137477" spans="26:27">
      <c r="Z137477" s="191"/>
      <c r="AA137477" s="191"/>
    </row>
    <row r="137478" spans="26:27">
      <c r="Z137478" s="191"/>
      <c r="AA137478" s="191"/>
    </row>
    <row r="137479" spans="26:27">
      <c r="Z137479" s="191"/>
      <c r="AA137479" s="191"/>
    </row>
    <row r="137480" spans="26:27">
      <c r="Z137480" s="191"/>
      <c r="AA137480" s="191"/>
    </row>
    <row r="137481" spans="26:27">
      <c r="Z137481" s="191"/>
      <c r="AA137481" s="191"/>
    </row>
    <row r="137482" spans="26:27">
      <c r="Z137482" s="191"/>
      <c r="AA137482" s="191"/>
    </row>
    <row r="137483" spans="26:27">
      <c r="Z137483" s="191"/>
      <c r="AA137483" s="191"/>
    </row>
    <row r="137484" spans="26:27">
      <c r="Z137484" s="191"/>
      <c r="AA137484" s="191"/>
    </row>
    <row r="137485" spans="26:27">
      <c r="Z137485" s="191"/>
      <c r="AA137485" s="191"/>
    </row>
    <row r="137486" spans="26:27">
      <c r="Z137486" s="191"/>
      <c r="AA137486" s="191"/>
    </row>
    <row r="137487" spans="26:27">
      <c r="Z137487" s="191"/>
      <c r="AA137487" s="191"/>
    </row>
    <row r="137488" spans="26:27">
      <c r="Z137488" s="191"/>
      <c r="AA137488" s="191"/>
    </row>
    <row r="137489" spans="26:27">
      <c r="Z137489" s="191"/>
      <c r="AA137489" s="191"/>
    </row>
    <row r="137490" spans="26:27">
      <c r="Z137490" s="191"/>
      <c r="AA137490" s="191"/>
    </row>
    <row r="137491" spans="26:27">
      <c r="Z137491" s="191"/>
      <c r="AA137491" s="191"/>
    </row>
    <row r="137492" spans="26:27">
      <c r="Z137492" s="191"/>
      <c r="AA137492" s="191"/>
    </row>
    <row r="137493" spans="26:27">
      <c r="Z137493" s="191"/>
      <c r="AA137493" s="191"/>
    </row>
    <row r="137494" spans="26:27">
      <c r="Z137494" s="191"/>
      <c r="AA137494" s="191"/>
    </row>
    <row r="137495" spans="26:27">
      <c r="Z137495" s="191"/>
      <c r="AA137495" s="191"/>
    </row>
    <row r="137496" spans="26:27">
      <c r="Z137496" s="191"/>
      <c r="AA137496" s="191"/>
    </row>
    <row r="137497" spans="26:27">
      <c r="Z137497" s="191"/>
      <c r="AA137497" s="191"/>
    </row>
    <row r="137498" spans="26:27">
      <c r="Z137498" s="191"/>
      <c r="AA137498" s="191"/>
    </row>
    <row r="137499" spans="26:27">
      <c r="Z137499" s="191"/>
      <c r="AA137499" s="191"/>
    </row>
    <row r="137500" spans="26:27">
      <c r="Z137500" s="191"/>
      <c r="AA137500" s="191"/>
    </row>
    <row r="137501" spans="26:27">
      <c r="Z137501" s="191"/>
      <c r="AA137501" s="191"/>
    </row>
    <row r="137502" spans="26:27">
      <c r="Z137502" s="191"/>
      <c r="AA137502" s="191"/>
    </row>
    <row r="137503" spans="26:27">
      <c r="Z137503" s="191"/>
      <c r="AA137503" s="191"/>
    </row>
    <row r="137504" spans="26:27">
      <c r="Z137504" s="191"/>
      <c r="AA137504" s="191"/>
    </row>
    <row r="137505" spans="26:27">
      <c r="Z137505" s="191"/>
      <c r="AA137505" s="191"/>
    </row>
    <row r="137506" spans="26:27">
      <c r="Z137506" s="191"/>
      <c r="AA137506" s="191"/>
    </row>
    <row r="137507" spans="26:27">
      <c r="Z137507" s="191"/>
      <c r="AA137507" s="191"/>
    </row>
    <row r="137508" spans="26:27">
      <c r="Z137508" s="191"/>
      <c r="AA137508" s="191"/>
    </row>
    <row r="137509" spans="26:27">
      <c r="Z137509" s="191"/>
      <c r="AA137509" s="191"/>
    </row>
    <row r="137510" spans="26:27">
      <c r="Z137510" s="191"/>
      <c r="AA137510" s="191"/>
    </row>
    <row r="137511" spans="26:27">
      <c r="Z137511" s="191"/>
      <c r="AA137511" s="191"/>
    </row>
    <row r="137512" spans="26:27">
      <c r="Z137512" s="191"/>
      <c r="AA137512" s="191"/>
    </row>
    <row r="137513" spans="26:27">
      <c r="Z137513" s="191"/>
      <c r="AA137513" s="191"/>
    </row>
    <row r="137514" spans="26:27">
      <c r="Z137514" s="191"/>
      <c r="AA137514" s="191"/>
    </row>
    <row r="137515" spans="26:27">
      <c r="Z137515" s="191"/>
      <c r="AA137515" s="191"/>
    </row>
    <row r="137516" spans="26:27">
      <c r="Z137516" s="191"/>
      <c r="AA137516" s="191"/>
    </row>
    <row r="137517" spans="26:27">
      <c r="Z137517" s="191"/>
      <c r="AA137517" s="191"/>
    </row>
    <row r="137518" spans="26:27">
      <c r="Z137518" s="191"/>
      <c r="AA137518" s="191"/>
    </row>
    <row r="137519" spans="26:27">
      <c r="Z137519" s="191"/>
      <c r="AA137519" s="191"/>
    </row>
    <row r="137520" spans="26:27">
      <c r="Z137520" s="191"/>
      <c r="AA137520" s="191"/>
    </row>
    <row r="137521" spans="26:27">
      <c r="Z137521" s="191"/>
      <c r="AA137521" s="191"/>
    </row>
    <row r="137522" spans="26:27">
      <c r="Z137522" s="191"/>
      <c r="AA137522" s="191"/>
    </row>
    <row r="137523" spans="26:27">
      <c r="Z137523" s="191"/>
      <c r="AA137523" s="191"/>
    </row>
    <row r="137524" spans="26:27">
      <c r="Z137524" s="191"/>
      <c r="AA137524" s="191"/>
    </row>
    <row r="137525" spans="26:27">
      <c r="Z137525" s="191"/>
      <c r="AA137525" s="191"/>
    </row>
    <row r="137526" spans="26:27">
      <c r="Z137526" s="191"/>
      <c r="AA137526" s="191"/>
    </row>
    <row r="137527" spans="26:27">
      <c r="Z137527" s="191"/>
      <c r="AA137527" s="191"/>
    </row>
    <row r="137528" spans="26:27">
      <c r="Z137528" s="191"/>
      <c r="AA137528" s="191"/>
    </row>
    <row r="137529" spans="26:27">
      <c r="Z137529" s="191"/>
      <c r="AA137529" s="191"/>
    </row>
    <row r="137530" spans="26:27">
      <c r="Z137530" s="191"/>
      <c r="AA137530" s="191"/>
    </row>
    <row r="137531" spans="26:27">
      <c r="Z137531" s="191"/>
      <c r="AA137531" s="191"/>
    </row>
    <row r="137532" spans="26:27">
      <c r="Z137532" s="191"/>
      <c r="AA137532" s="191"/>
    </row>
    <row r="137533" spans="26:27">
      <c r="Z137533" s="191"/>
      <c r="AA137533" s="191"/>
    </row>
    <row r="137534" spans="26:27">
      <c r="Z137534" s="191"/>
      <c r="AA137534" s="191"/>
    </row>
    <row r="137535" spans="26:27">
      <c r="Z137535" s="191"/>
      <c r="AA137535" s="191"/>
    </row>
    <row r="137536" spans="26:27">
      <c r="Z137536" s="191"/>
      <c r="AA137536" s="191"/>
    </row>
    <row r="137537" spans="26:27">
      <c r="Z137537" s="191"/>
      <c r="AA137537" s="191"/>
    </row>
    <row r="137538" spans="26:27">
      <c r="Z137538" s="191"/>
      <c r="AA137538" s="191"/>
    </row>
    <row r="137539" spans="26:27">
      <c r="Z137539" s="191"/>
      <c r="AA137539" s="191"/>
    </row>
    <row r="137540" spans="26:27">
      <c r="Z137540" s="191"/>
      <c r="AA137540" s="191"/>
    </row>
    <row r="137541" spans="26:27">
      <c r="Z137541" s="191"/>
      <c r="AA137541" s="191"/>
    </row>
    <row r="137542" spans="26:27">
      <c r="Z137542" s="191"/>
      <c r="AA137542" s="191"/>
    </row>
    <row r="137543" spans="26:27">
      <c r="Z137543" s="191"/>
      <c r="AA137543" s="191"/>
    </row>
    <row r="137544" spans="26:27">
      <c r="Z137544" s="191"/>
      <c r="AA137544" s="191"/>
    </row>
    <row r="137545" spans="26:27">
      <c r="Z137545" s="191"/>
      <c r="AA137545" s="191"/>
    </row>
    <row r="137546" spans="26:27">
      <c r="Z137546" s="191"/>
      <c r="AA137546" s="191"/>
    </row>
    <row r="137547" spans="26:27">
      <c r="Z137547" s="191"/>
      <c r="AA137547" s="191"/>
    </row>
    <row r="137548" spans="26:27">
      <c r="Z137548" s="191"/>
      <c r="AA137548" s="191"/>
    </row>
    <row r="137549" spans="26:27">
      <c r="Z137549" s="191"/>
      <c r="AA137549" s="191"/>
    </row>
    <row r="137550" spans="26:27">
      <c r="Z137550" s="191"/>
      <c r="AA137550" s="191"/>
    </row>
    <row r="137551" spans="26:27">
      <c r="Z137551" s="191"/>
      <c r="AA137551" s="191"/>
    </row>
    <row r="137552" spans="26:27">
      <c r="Z137552" s="191"/>
      <c r="AA137552" s="191"/>
    </row>
    <row r="137553" spans="26:27">
      <c r="Z137553" s="191"/>
      <c r="AA137553" s="191"/>
    </row>
    <row r="137554" spans="26:27">
      <c r="Z137554" s="191"/>
      <c r="AA137554" s="191"/>
    </row>
    <row r="137555" spans="26:27">
      <c r="Z137555" s="191"/>
      <c r="AA137555" s="191"/>
    </row>
    <row r="137556" spans="26:27">
      <c r="Z137556" s="191"/>
      <c r="AA137556" s="191"/>
    </row>
    <row r="137557" spans="26:27">
      <c r="Z137557" s="191"/>
      <c r="AA137557" s="191"/>
    </row>
    <row r="137558" spans="26:27">
      <c r="Z137558" s="191"/>
      <c r="AA137558" s="191"/>
    </row>
    <row r="137559" spans="26:27">
      <c r="Z137559" s="191"/>
      <c r="AA137559" s="191"/>
    </row>
    <row r="137560" spans="26:27">
      <c r="Z137560" s="191"/>
      <c r="AA137560" s="191"/>
    </row>
    <row r="137561" spans="26:27">
      <c r="Z137561" s="191"/>
      <c r="AA137561" s="191"/>
    </row>
    <row r="137562" spans="26:27">
      <c r="Z137562" s="191"/>
      <c r="AA137562" s="191"/>
    </row>
    <row r="137563" spans="26:27">
      <c r="Z137563" s="191"/>
      <c r="AA137563" s="191"/>
    </row>
    <row r="137564" spans="26:27">
      <c r="Z137564" s="191"/>
      <c r="AA137564" s="191"/>
    </row>
    <row r="137565" spans="26:27">
      <c r="Z137565" s="191"/>
      <c r="AA137565" s="191"/>
    </row>
    <row r="137566" spans="26:27">
      <c r="Z137566" s="191"/>
      <c r="AA137566" s="191"/>
    </row>
    <row r="137567" spans="26:27">
      <c r="Z137567" s="191"/>
      <c r="AA137567" s="191"/>
    </row>
    <row r="137568" spans="26:27">
      <c r="Z137568" s="191"/>
      <c r="AA137568" s="191"/>
    </row>
    <row r="137569" spans="26:27">
      <c r="Z137569" s="191"/>
      <c r="AA137569" s="191"/>
    </row>
    <row r="137570" spans="26:27">
      <c r="Z137570" s="191"/>
      <c r="AA137570" s="191"/>
    </row>
    <row r="137571" spans="26:27">
      <c r="Z137571" s="191"/>
      <c r="AA137571" s="191"/>
    </row>
    <row r="137572" spans="26:27">
      <c r="Z137572" s="191"/>
      <c r="AA137572" s="191"/>
    </row>
    <row r="137573" spans="26:27">
      <c r="Z137573" s="191"/>
      <c r="AA137573" s="191"/>
    </row>
    <row r="137574" spans="26:27">
      <c r="Z137574" s="191"/>
      <c r="AA137574" s="191"/>
    </row>
    <row r="137575" spans="26:27">
      <c r="Z137575" s="191"/>
      <c r="AA137575" s="191"/>
    </row>
    <row r="137576" spans="26:27">
      <c r="Z137576" s="191"/>
      <c r="AA137576" s="191"/>
    </row>
    <row r="137577" spans="26:27">
      <c r="Z137577" s="191"/>
      <c r="AA137577" s="191"/>
    </row>
    <row r="137578" spans="26:27">
      <c r="Z137578" s="191"/>
      <c r="AA137578" s="191"/>
    </row>
    <row r="137579" spans="26:27">
      <c r="Z137579" s="191"/>
      <c r="AA137579" s="191"/>
    </row>
    <row r="137580" spans="26:27">
      <c r="Z137580" s="191"/>
      <c r="AA137580" s="191"/>
    </row>
    <row r="137581" spans="26:27">
      <c r="Z137581" s="191"/>
      <c r="AA137581" s="191"/>
    </row>
    <row r="137582" spans="26:27">
      <c r="Z137582" s="191"/>
      <c r="AA137582" s="191"/>
    </row>
    <row r="137583" spans="26:27">
      <c r="Z137583" s="191"/>
      <c r="AA137583" s="191"/>
    </row>
    <row r="137584" spans="26:27">
      <c r="Z137584" s="191"/>
      <c r="AA137584" s="191"/>
    </row>
    <row r="137585" spans="26:27">
      <c r="Z137585" s="191"/>
      <c r="AA137585" s="191"/>
    </row>
    <row r="137586" spans="26:27">
      <c r="Z137586" s="191"/>
      <c r="AA137586" s="191"/>
    </row>
    <row r="137587" spans="26:27">
      <c r="Z137587" s="191"/>
      <c r="AA137587" s="191"/>
    </row>
    <row r="137588" spans="26:27">
      <c r="Z137588" s="191"/>
      <c r="AA137588" s="191"/>
    </row>
    <row r="137589" spans="26:27">
      <c r="Z137589" s="191"/>
      <c r="AA137589" s="191"/>
    </row>
    <row r="137590" spans="26:27">
      <c r="Z137590" s="191"/>
      <c r="AA137590" s="191"/>
    </row>
    <row r="137591" spans="26:27">
      <c r="Z137591" s="191"/>
      <c r="AA137591" s="191"/>
    </row>
    <row r="137592" spans="26:27">
      <c r="Z137592" s="191"/>
      <c r="AA137592" s="191"/>
    </row>
    <row r="137593" spans="26:27">
      <c r="Z137593" s="191"/>
      <c r="AA137593" s="191"/>
    </row>
    <row r="137594" spans="26:27">
      <c r="Z137594" s="191"/>
      <c r="AA137594" s="191"/>
    </row>
    <row r="137595" spans="26:27">
      <c r="Z137595" s="191"/>
      <c r="AA137595" s="191"/>
    </row>
    <row r="137596" spans="26:27">
      <c r="Z137596" s="191"/>
      <c r="AA137596" s="191"/>
    </row>
    <row r="137597" spans="26:27">
      <c r="Z137597" s="191"/>
      <c r="AA137597" s="191"/>
    </row>
    <row r="137598" spans="26:27">
      <c r="Z137598" s="191"/>
      <c r="AA137598" s="191"/>
    </row>
    <row r="137599" spans="26:27">
      <c r="Z137599" s="191"/>
      <c r="AA137599" s="191"/>
    </row>
    <row r="137600" spans="26:27">
      <c r="Z137600" s="191"/>
      <c r="AA137600" s="191"/>
    </row>
    <row r="137601" spans="26:27">
      <c r="Z137601" s="191"/>
      <c r="AA137601" s="191"/>
    </row>
    <row r="137602" spans="26:27">
      <c r="Z137602" s="191"/>
      <c r="AA137602" s="191"/>
    </row>
    <row r="137603" spans="26:27">
      <c r="Z137603" s="191"/>
      <c r="AA137603" s="191"/>
    </row>
    <row r="137604" spans="26:27">
      <c r="Z137604" s="191"/>
      <c r="AA137604" s="191"/>
    </row>
    <row r="137605" spans="26:27">
      <c r="Z137605" s="191"/>
      <c r="AA137605" s="191"/>
    </row>
    <row r="137606" spans="26:27">
      <c r="Z137606" s="191"/>
      <c r="AA137606" s="191"/>
    </row>
    <row r="137607" spans="26:27">
      <c r="Z137607" s="191"/>
      <c r="AA137607" s="191"/>
    </row>
    <row r="137608" spans="26:27">
      <c r="Z137608" s="191"/>
      <c r="AA137608" s="191"/>
    </row>
    <row r="137609" spans="26:27">
      <c r="Z137609" s="191"/>
      <c r="AA137609" s="191"/>
    </row>
    <row r="137610" spans="26:27">
      <c r="Z137610" s="191"/>
      <c r="AA137610" s="191"/>
    </row>
    <row r="137611" spans="26:27">
      <c r="Z137611" s="191"/>
      <c r="AA137611" s="191"/>
    </row>
    <row r="137612" spans="26:27">
      <c r="Z137612" s="191"/>
      <c r="AA137612" s="191"/>
    </row>
    <row r="137613" spans="26:27">
      <c r="Z137613" s="191"/>
      <c r="AA137613" s="191"/>
    </row>
    <row r="137614" spans="26:27">
      <c r="Z137614" s="191"/>
      <c r="AA137614" s="191"/>
    </row>
    <row r="137615" spans="26:27">
      <c r="Z137615" s="191"/>
      <c r="AA137615" s="191"/>
    </row>
    <row r="137616" spans="26:27">
      <c r="Z137616" s="191"/>
      <c r="AA137616" s="191"/>
    </row>
    <row r="137617" spans="26:27">
      <c r="Z137617" s="191"/>
      <c r="AA137617" s="191"/>
    </row>
    <row r="137618" spans="26:27">
      <c r="Z137618" s="191"/>
      <c r="AA137618" s="191"/>
    </row>
    <row r="137619" spans="26:27">
      <c r="Z137619" s="191"/>
      <c r="AA137619" s="191"/>
    </row>
    <row r="137620" spans="26:27">
      <c r="Z137620" s="191"/>
      <c r="AA137620" s="191"/>
    </row>
    <row r="137621" spans="26:27">
      <c r="Z137621" s="191"/>
      <c r="AA137621" s="191"/>
    </row>
    <row r="137622" spans="26:27">
      <c r="Z137622" s="191"/>
      <c r="AA137622" s="191"/>
    </row>
    <row r="137623" spans="26:27">
      <c r="Z137623" s="191"/>
      <c r="AA137623" s="191"/>
    </row>
    <row r="137624" spans="26:27">
      <c r="Z137624" s="191"/>
      <c r="AA137624" s="191"/>
    </row>
    <row r="137625" spans="26:27">
      <c r="Z137625" s="191"/>
      <c r="AA137625" s="191"/>
    </row>
    <row r="137626" spans="26:27">
      <c r="Z137626" s="191"/>
      <c r="AA137626" s="191"/>
    </row>
    <row r="137627" spans="26:27">
      <c r="Z137627" s="191"/>
      <c r="AA137627" s="191"/>
    </row>
    <row r="137628" spans="26:27">
      <c r="Z137628" s="191"/>
      <c r="AA137628" s="191"/>
    </row>
    <row r="137629" spans="26:27">
      <c r="Z137629" s="191"/>
      <c r="AA137629" s="191"/>
    </row>
    <row r="137630" spans="26:27">
      <c r="Z137630" s="191"/>
      <c r="AA137630" s="191"/>
    </row>
    <row r="137631" spans="26:27">
      <c r="Z137631" s="191"/>
      <c r="AA137631" s="191"/>
    </row>
    <row r="137632" spans="26:27">
      <c r="Z137632" s="191"/>
      <c r="AA137632" s="191"/>
    </row>
    <row r="137633" spans="26:27">
      <c r="Z137633" s="191"/>
      <c r="AA137633" s="191"/>
    </row>
    <row r="137634" spans="26:27">
      <c r="Z137634" s="191"/>
      <c r="AA137634" s="191"/>
    </row>
    <row r="137635" spans="26:27">
      <c r="Z137635" s="191"/>
      <c r="AA137635" s="191"/>
    </row>
    <row r="137636" spans="26:27">
      <c r="Z137636" s="191"/>
      <c r="AA137636" s="191"/>
    </row>
    <row r="137637" spans="26:27">
      <c r="Z137637" s="191"/>
      <c r="AA137637" s="191"/>
    </row>
    <row r="137638" spans="26:27">
      <c r="Z137638" s="191"/>
      <c r="AA137638" s="191"/>
    </row>
    <row r="137639" spans="26:27">
      <c r="Z137639" s="191"/>
      <c r="AA137639" s="191"/>
    </row>
    <row r="137640" spans="26:27">
      <c r="Z137640" s="191"/>
      <c r="AA137640" s="191"/>
    </row>
    <row r="137641" spans="26:27">
      <c r="Z137641" s="191"/>
      <c r="AA137641" s="191"/>
    </row>
    <row r="137642" spans="26:27">
      <c r="Z137642" s="191"/>
      <c r="AA137642" s="191"/>
    </row>
    <row r="137643" spans="26:27">
      <c r="Z137643" s="191"/>
      <c r="AA137643" s="191"/>
    </row>
    <row r="137644" spans="26:27">
      <c r="Z137644" s="191"/>
      <c r="AA137644" s="191"/>
    </row>
    <row r="137645" spans="26:27">
      <c r="Z137645" s="191"/>
      <c r="AA137645" s="191"/>
    </row>
    <row r="137646" spans="26:27">
      <c r="Z137646" s="191"/>
      <c r="AA137646" s="191"/>
    </row>
    <row r="137647" spans="26:27">
      <c r="Z137647" s="191"/>
      <c r="AA137647" s="191"/>
    </row>
    <row r="137648" spans="26:27">
      <c r="Z137648" s="191"/>
      <c r="AA137648" s="191"/>
    </row>
    <row r="137649" spans="26:27">
      <c r="Z137649" s="191"/>
      <c r="AA137649" s="191"/>
    </row>
    <row r="137650" spans="26:27">
      <c r="Z137650" s="191"/>
      <c r="AA137650" s="191"/>
    </row>
    <row r="137651" spans="26:27">
      <c r="Z137651" s="191"/>
      <c r="AA137651" s="191"/>
    </row>
    <row r="137652" spans="26:27">
      <c r="Z137652" s="191"/>
      <c r="AA137652" s="191"/>
    </row>
    <row r="137653" spans="26:27">
      <c r="Z137653" s="191"/>
      <c r="AA137653" s="191"/>
    </row>
    <row r="137654" spans="26:27">
      <c r="Z137654" s="191"/>
      <c r="AA137654" s="191"/>
    </row>
    <row r="137655" spans="26:27">
      <c r="Z137655" s="191"/>
      <c r="AA137655" s="191"/>
    </row>
    <row r="137656" spans="26:27">
      <c r="Z137656" s="191"/>
      <c r="AA137656" s="191"/>
    </row>
    <row r="137657" spans="26:27">
      <c r="Z137657" s="191"/>
      <c r="AA137657" s="191"/>
    </row>
    <row r="137658" spans="26:27">
      <c r="Z137658" s="191"/>
      <c r="AA137658" s="191"/>
    </row>
    <row r="137659" spans="26:27">
      <c r="Z137659" s="191"/>
      <c r="AA137659" s="191"/>
    </row>
    <row r="137660" spans="26:27">
      <c r="Z137660" s="191"/>
      <c r="AA137660" s="191"/>
    </row>
    <row r="137661" spans="26:27">
      <c r="Z137661" s="191"/>
      <c r="AA137661" s="191"/>
    </row>
    <row r="137662" spans="26:27">
      <c r="Z137662" s="191"/>
      <c r="AA137662" s="191"/>
    </row>
    <row r="137663" spans="26:27">
      <c r="Z137663" s="191"/>
      <c r="AA137663" s="191"/>
    </row>
    <row r="137664" spans="26:27">
      <c r="Z137664" s="191"/>
      <c r="AA137664" s="191"/>
    </row>
    <row r="137665" spans="26:27">
      <c r="Z137665" s="191"/>
      <c r="AA137665" s="191"/>
    </row>
    <row r="137666" spans="26:27">
      <c r="Z137666" s="191"/>
      <c r="AA137666" s="191"/>
    </row>
    <row r="137667" spans="26:27">
      <c r="Z137667" s="191"/>
      <c r="AA137667" s="191"/>
    </row>
    <row r="137668" spans="26:27">
      <c r="Z137668" s="191"/>
      <c r="AA137668" s="191"/>
    </row>
    <row r="137669" spans="26:27">
      <c r="Z137669" s="191"/>
      <c r="AA137669" s="191"/>
    </row>
    <row r="137670" spans="26:27">
      <c r="Z137670" s="191"/>
      <c r="AA137670" s="191"/>
    </row>
    <row r="137671" spans="26:27">
      <c r="Z137671" s="191"/>
      <c r="AA137671" s="191"/>
    </row>
    <row r="137672" spans="26:27">
      <c r="Z137672" s="191"/>
      <c r="AA137672" s="191"/>
    </row>
    <row r="137673" spans="26:27">
      <c r="Z137673" s="191"/>
      <c r="AA137673" s="191"/>
    </row>
    <row r="137674" spans="26:27">
      <c r="Z137674" s="191"/>
      <c r="AA137674" s="191"/>
    </row>
    <row r="137675" spans="26:27">
      <c r="Z137675" s="191"/>
      <c r="AA137675" s="191"/>
    </row>
    <row r="137676" spans="26:27">
      <c r="Z137676" s="191"/>
      <c r="AA137676" s="191"/>
    </row>
    <row r="137677" spans="26:27">
      <c r="Z137677" s="191"/>
      <c r="AA137677" s="191"/>
    </row>
    <row r="137678" spans="26:27">
      <c r="Z137678" s="191"/>
      <c r="AA137678" s="191"/>
    </row>
    <row r="137679" spans="26:27">
      <c r="Z137679" s="191"/>
      <c r="AA137679" s="191"/>
    </row>
    <row r="137680" spans="26:27">
      <c r="Z137680" s="191"/>
      <c r="AA137680" s="191"/>
    </row>
    <row r="137681" spans="26:27">
      <c r="Z137681" s="191"/>
      <c r="AA137681" s="191"/>
    </row>
    <row r="137682" spans="26:27">
      <c r="Z137682" s="191"/>
      <c r="AA137682" s="191"/>
    </row>
    <row r="137683" spans="26:27">
      <c r="Z137683" s="191"/>
      <c r="AA137683" s="191"/>
    </row>
    <row r="137684" spans="26:27">
      <c r="Z137684" s="191"/>
      <c r="AA137684" s="191"/>
    </row>
    <row r="137685" spans="26:27">
      <c r="Z137685" s="191"/>
      <c r="AA137685" s="191"/>
    </row>
    <row r="137686" spans="26:27">
      <c r="Z137686" s="191"/>
      <c r="AA137686" s="191"/>
    </row>
    <row r="137687" spans="26:27">
      <c r="Z137687" s="191"/>
      <c r="AA137687" s="191"/>
    </row>
    <row r="137688" spans="26:27">
      <c r="Z137688" s="191"/>
      <c r="AA137688" s="191"/>
    </row>
    <row r="137689" spans="26:27">
      <c r="Z137689" s="191"/>
      <c r="AA137689" s="191"/>
    </row>
    <row r="137690" spans="26:27">
      <c r="Z137690" s="191"/>
      <c r="AA137690" s="191"/>
    </row>
    <row r="137691" spans="26:27">
      <c r="Z137691" s="191"/>
      <c r="AA137691" s="191"/>
    </row>
    <row r="137692" spans="26:27">
      <c r="Z137692" s="191"/>
      <c r="AA137692" s="191"/>
    </row>
    <row r="137693" spans="26:27">
      <c r="Z137693" s="191"/>
      <c r="AA137693" s="191"/>
    </row>
    <row r="137694" spans="26:27">
      <c r="Z137694" s="191"/>
      <c r="AA137694" s="191"/>
    </row>
    <row r="137695" spans="26:27">
      <c r="Z137695" s="191"/>
      <c r="AA137695" s="191"/>
    </row>
    <row r="137696" spans="26:27">
      <c r="Z137696" s="191"/>
      <c r="AA137696" s="191"/>
    </row>
    <row r="137697" spans="26:27">
      <c r="Z137697" s="191"/>
      <c r="AA137697" s="191"/>
    </row>
    <row r="137698" spans="26:27">
      <c r="Z137698" s="191"/>
      <c r="AA137698" s="191"/>
    </row>
    <row r="137699" spans="26:27">
      <c r="Z137699" s="191"/>
      <c r="AA137699" s="191"/>
    </row>
    <row r="137700" spans="26:27">
      <c r="Z137700" s="191"/>
      <c r="AA137700" s="191"/>
    </row>
    <row r="137701" spans="26:27">
      <c r="Z137701" s="191"/>
      <c r="AA137701" s="191"/>
    </row>
    <row r="137702" spans="26:27">
      <c r="Z137702" s="191"/>
      <c r="AA137702" s="191"/>
    </row>
    <row r="137703" spans="26:27">
      <c r="Z137703" s="191"/>
      <c r="AA137703" s="191"/>
    </row>
    <row r="137704" spans="26:27">
      <c r="Z137704" s="191"/>
      <c r="AA137704" s="191"/>
    </row>
    <row r="137705" spans="26:27">
      <c r="Z137705" s="191"/>
      <c r="AA137705" s="191"/>
    </row>
    <row r="137706" spans="26:27">
      <c r="Z137706" s="191"/>
      <c r="AA137706" s="191"/>
    </row>
    <row r="137707" spans="26:27">
      <c r="Z137707" s="191"/>
      <c r="AA137707" s="191"/>
    </row>
    <row r="137708" spans="26:27">
      <c r="Z137708" s="191"/>
      <c r="AA137708" s="191"/>
    </row>
    <row r="137709" spans="26:27">
      <c r="Z137709" s="191"/>
      <c r="AA137709" s="191"/>
    </row>
    <row r="137710" spans="26:27">
      <c r="Z137710" s="191"/>
      <c r="AA137710" s="191"/>
    </row>
    <row r="137711" spans="26:27">
      <c r="Z137711" s="191"/>
      <c r="AA137711" s="191"/>
    </row>
    <row r="137712" spans="26:27">
      <c r="Z137712" s="191"/>
      <c r="AA137712" s="191"/>
    </row>
    <row r="137713" spans="26:27">
      <c r="Z137713" s="191"/>
      <c r="AA137713" s="191"/>
    </row>
    <row r="137714" spans="26:27">
      <c r="Z137714" s="191"/>
      <c r="AA137714" s="191"/>
    </row>
    <row r="137715" spans="26:27">
      <c r="Z137715" s="191"/>
      <c r="AA137715" s="191"/>
    </row>
    <row r="137716" spans="26:27">
      <c r="Z137716" s="191"/>
      <c r="AA137716" s="191"/>
    </row>
    <row r="137717" spans="26:27">
      <c r="Z137717" s="191"/>
      <c r="AA137717" s="191"/>
    </row>
    <row r="137718" spans="26:27">
      <c r="Z137718" s="191"/>
      <c r="AA137718" s="191"/>
    </row>
    <row r="137719" spans="26:27">
      <c r="Z137719" s="191"/>
      <c r="AA137719" s="191"/>
    </row>
    <row r="137720" spans="26:27">
      <c r="Z137720" s="191"/>
      <c r="AA137720" s="191"/>
    </row>
    <row r="137721" spans="26:27">
      <c r="Z137721" s="191"/>
      <c r="AA137721" s="191"/>
    </row>
    <row r="137722" spans="26:27">
      <c r="Z137722" s="191"/>
      <c r="AA137722" s="191"/>
    </row>
    <row r="137723" spans="26:27">
      <c r="Z137723" s="191"/>
      <c r="AA137723" s="191"/>
    </row>
    <row r="137724" spans="26:27">
      <c r="Z137724" s="191"/>
      <c r="AA137724" s="191"/>
    </row>
    <row r="137725" spans="26:27">
      <c r="Z137725" s="191"/>
      <c r="AA137725" s="191"/>
    </row>
    <row r="137726" spans="26:27">
      <c r="Z137726" s="191"/>
      <c r="AA137726" s="191"/>
    </row>
    <row r="137727" spans="26:27">
      <c r="Z137727" s="191"/>
      <c r="AA137727" s="191"/>
    </row>
    <row r="137728" spans="26:27">
      <c r="Z137728" s="191"/>
      <c r="AA137728" s="191"/>
    </row>
    <row r="137729" spans="26:27">
      <c r="Z137729" s="191"/>
      <c r="AA137729" s="191"/>
    </row>
    <row r="137730" spans="26:27">
      <c r="Z137730" s="191"/>
      <c r="AA137730" s="191"/>
    </row>
    <row r="137731" spans="26:27">
      <c r="Z137731" s="191"/>
      <c r="AA137731" s="191"/>
    </row>
    <row r="137732" spans="26:27">
      <c r="Z137732" s="191"/>
      <c r="AA137732" s="191"/>
    </row>
    <row r="137733" spans="26:27">
      <c r="Z137733" s="191"/>
      <c r="AA137733" s="191"/>
    </row>
    <row r="137734" spans="26:27">
      <c r="Z137734" s="191"/>
      <c r="AA137734" s="191"/>
    </row>
    <row r="137735" spans="26:27">
      <c r="Z137735" s="191"/>
      <c r="AA137735" s="191"/>
    </row>
    <row r="137736" spans="26:27">
      <c r="Z137736" s="191"/>
      <c r="AA137736" s="191"/>
    </row>
    <row r="137737" spans="26:27">
      <c r="Z137737" s="191"/>
      <c r="AA137737" s="191"/>
    </row>
    <row r="137738" spans="26:27">
      <c r="Z137738" s="191"/>
      <c r="AA137738" s="191"/>
    </row>
    <row r="137739" spans="26:27">
      <c r="Z137739" s="191"/>
      <c r="AA137739" s="191"/>
    </row>
    <row r="137740" spans="26:27">
      <c r="Z137740" s="191"/>
      <c r="AA137740" s="191"/>
    </row>
    <row r="137741" spans="26:27">
      <c r="Z137741" s="191"/>
      <c r="AA137741" s="191"/>
    </row>
    <row r="137742" spans="26:27">
      <c r="Z137742" s="191"/>
      <c r="AA137742" s="191"/>
    </row>
    <row r="137743" spans="26:27">
      <c r="Z137743" s="191"/>
      <c r="AA137743" s="191"/>
    </row>
    <row r="137744" spans="26:27">
      <c r="Z137744" s="191"/>
      <c r="AA137744" s="191"/>
    </row>
    <row r="137745" spans="26:27">
      <c r="Z137745" s="191"/>
      <c r="AA137745" s="191"/>
    </row>
    <row r="137746" spans="26:27">
      <c r="Z137746" s="191"/>
      <c r="AA137746" s="191"/>
    </row>
    <row r="137747" spans="26:27">
      <c r="Z137747" s="191"/>
      <c r="AA137747" s="191"/>
    </row>
    <row r="137748" spans="26:27">
      <c r="Z137748" s="191"/>
      <c r="AA137748" s="191"/>
    </row>
    <row r="137749" spans="26:27">
      <c r="Z137749" s="191"/>
      <c r="AA137749" s="191"/>
    </row>
    <row r="137750" spans="26:27">
      <c r="Z137750" s="191"/>
      <c r="AA137750" s="191"/>
    </row>
    <row r="137751" spans="26:27">
      <c r="Z137751" s="191"/>
      <c r="AA137751" s="191"/>
    </row>
    <row r="137752" spans="26:27">
      <c r="Z137752" s="191"/>
      <c r="AA137752" s="191"/>
    </row>
    <row r="137753" spans="26:27">
      <c r="Z137753" s="191"/>
      <c r="AA137753" s="191"/>
    </row>
    <row r="137754" spans="26:27">
      <c r="Z137754" s="191"/>
      <c r="AA137754" s="191"/>
    </row>
    <row r="137755" spans="26:27">
      <c r="Z137755" s="191"/>
      <c r="AA137755" s="191"/>
    </row>
    <row r="137756" spans="26:27">
      <c r="Z137756" s="191"/>
      <c r="AA137756" s="191"/>
    </row>
    <row r="137757" spans="26:27">
      <c r="Z137757" s="191"/>
      <c r="AA137757" s="191"/>
    </row>
    <row r="137758" spans="26:27">
      <c r="Z137758" s="191"/>
      <c r="AA137758" s="191"/>
    </row>
    <row r="137759" spans="26:27">
      <c r="Z137759" s="191"/>
      <c r="AA137759" s="191"/>
    </row>
    <row r="137760" spans="26:27">
      <c r="Z137760" s="191"/>
      <c r="AA137760" s="191"/>
    </row>
    <row r="137761" spans="26:27">
      <c r="Z137761" s="191"/>
      <c r="AA137761" s="191"/>
    </row>
    <row r="137762" spans="26:27">
      <c r="Z137762" s="191"/>
      <c r="AA137762" s="191"/>
    </row>
    <row r="137763" spans="26:27">
      <c r="Z137763" s="191"/>
      <c r="AA137763" s="191"/>
    </row>
    <row r="137764" spans="26:27">
      <c r="Z137764" s="191"/>
      <c r="AA137764" s="191"/>
    </row>
    <row r="137765" spans="26:27">
      <c r="Z137765" s="191"/>
      <c r="AA137765" s="191"/>
    </row>
    <row r="137766" spans="26:27">
      <c r="Z137766" s="191"/>
      <c r="AA137766" s="191"/>
    </row>
    <row r="137767" spans="26:27">
      <c r="Z137767" s="191"/>
      <c r="AA137767" s="191"/>
    </row>
    <row r="137768" spans="26:27">
      <c r="Z137768" s="191"/>
      <c r="AA137768" s="191"/>
    </row>
    <row r="137769" spans="26:27">
      <c r="Z137769" s="191"/>
      <c r="AA137769" s="191"/>
    </row>
    <row r="137770" spans="26:27">
      <c r="Z137770" s="191"/>
      <c r="AA137770" s="191"/>
    </row>
    <row r="137771" spans="26:27">
      <c r="Z137771" s="191"/>
      <c r="AA137771" s="191"/>
    </row>
    <row r="137772" spans="26:27">
      <c r="Z137772" s="191"/>
      <c r="AA137772" s="191"/>
    </row>
    <row r="137773" spans="26:27">
      <c r="Z137773" s="191"/>
      <c r="AA137773" s="191"/>
    </row>
    <row r="137774" spans="26:27">
      <c r="Z137774" s="191"/>
      <c r="AA137774" s="191"/>
    </row>
    <row r="137775" spans="26:27">
      <c r="Z137775" s="191"/>
      <c r="AA137775" s="191"/>
    </row>
    <row r="137776" spans="26:27">
      <c r="Z137776" s="191"/>
      <c r="AA137776" s="191"/>
    </row>
    <row r="137777" spans="26:27">
      <c r="Z137777" s="191"/>
      <c r="AA137777" s="191"/>
    </row>
    <row r="137778" spans="26:27">
      <c r="Z137778" s="191"/>
      <c r="AA137778" s="191"/>
    </row>
    <row r="137779" spans="26:27">
      <c r="Z137779" s="191"/>
      <c r="AA137779" s="191"/>
    </row>
    <row r="137780" spans="26:27">
      <c r="Z137780" s="191"/>
      <c r="AA137780" s="191"/>
    </row>
    <row r="137781" spans="26:27">
      <c r="Z137781" s="191"/>
      <c r="AA137781" s="191"/>
    </row>
    <row r="137782" spans="26:27">
      <c r="Z137782" s="191"/>
      <c r="AA137782" s="191"/>
    </row>
    <row r="137783" spans="26:27">
      <c r="Z137783" s="191"/>
      <c r="AA137783" s="191"/>
    </row>
    <row r="137784" spans="26:27">
      <c r="Z137784" s="191"/>
      <c r="AA137784" s="191"/>
    </row>
    <row r="137785" spans="26:27">
      <c r="Z137785" s="191"/>
      <c r="AA137785" s="191"/>
    </row>
    <row r="137786" spans="26:27">
      <c r="Z137786" s="191"/>
      <c r="AA137786" s="191"/>
    </row>
    <row r="137787" spans="26:27">
      <c r="Z137787" s="191"/>
      <c r="AA137787" s="191"/>
    </row>
    <row r="137788" spans="26:27">
      <c r="Z137788" s="191"/>
      <c r="AA137788" s="191"/>
    </row>
    <row r="137789" spans="26:27">
      <c r="Z137789" s="191"/>
      <c r="AA137789" s="191"/>
    </row>
    <row r="137790" spans="26:27">
      <c r="Z137790" s="191"/>
      <c r="AA137790" s="191"/>
    </row>
    <row r="137791" spans="26:27">
      <c r="Z137791" s="191"/>
      <c r="AA137791" s="191"/>
    </row>
    <row r="137792" spans="26:27">
      <c r="Z137792" s="191"/>
      <c r="AA137792" s="191"/>
    </row>
    <row r="137793" spans="26:27">
      <c r="Z137793" s="191"/>
      <c r="AA137793" s="191"/>
    </row>
    <row r="137794" spans="26:27">
      <c r="Z137794" s="191"/>
      <c r="AA137794" s="191"/>
    </row>
    <row r="137795" spans="26:27">
      <c r="Z137795" s="191"/>
      <c r="AA137795" s="191"/>
    </row>
    <row r="137796" spans="26:27">
      <c r="Z137796" s="191"/>
      <c r="AA137796" s="191"/>
    </row>
    <row r="137797" spans="26:27">
      <c r="Z137797" s="191"/>
      <c r="AA137797" s="191"/>
    </row>
    <row r="137798" spans="26:27">
      <c r="Z137798" s="191"/>
      <c r="AA137798" s="191"/>
    </row>
    <row r="137799" spans="26:27">
      <c r="Z137799" s="191"/>
      <c r="AA137799" s="191"/>
    </row>
    <row r="137800" spans="26:27">
      <c r="Z137800" s="191"/>
      <c r="AA137800" s="191"/>
    </row>
    <row r="137801" spans="26:27">
      <c r="Z137801" s="191"/>
      <c r="AA137801" s="191"/>
    </row>
    <row r="137802" spans="26:27">
      <c r="Z137802" s="191"/>
      <c r="AA137802" s="191"/>
    </row>
    <row r="137803" spans="26:27">
      <c r="Z137803" s="191"/>
      <c r="AA137803" s="191"/>
    </row>
    <row r="137804" spans="26:27">
      <c r="Z137804" s="191"/>
      <c r="AA137804" s="191"/>
    </row>
    <row r="137805" spans="26:27">
      <c r="Z137805" s="191"/>
      <c r="AA137805" s="191"/>
    </row>
    <row r="137806" spans="26:27">
      <c r="Z137806" s="191"/>
      <c r="AA137806" s="191"/>
    </row>
    <row r="137807" spans="26:27">
      <c r="Z137807" s="191"/>
      <c r="AA137807" s="191"/>
    </row>
    <row r="137808" spans="26:27">
      <c r="Z137808" s="191"/>
      <c r="AA137808" s="191"/>
    </row>
    <row r="137809" spans="26:27">
      <c r="Z137809" s="191"/>
      <c r="AA137809" s="191"/>
    </row>
    <row r="137810" spans="26:27">
      <c r="Z137810" s="191"/>
      <c r="AA137810" s="191"/>
    </row>
    <row r="137811" spans="26:27">
      <c r="Z137811" s="191"/>
      <c r="AA137811" s="191"/>
    </row>
    <row r="137812" spans="26:27">
      <c r="Z137812" s="191"/>
      <c r="AA137812" s="191"/>
    </row>
    <row r="137813" spans="26:27">
      <c r="Z137813" s="191"/>
      <c r="AA137813" s="191"/>
    </row>
    <row r="137814" spans="26:27">
      <c r="Z137814" s="191"/>
      <c r="AA137814" s="191"/>
    </row>
    <row r="137815" spans="26:27">
      <c r="Z137815" s="191"/>
      <c r="AA137815" s="191"/>
    </row>
    <row r="137816" spans="26:27">
      <c r="Z137816" s="191"/>
      <c r="AA137816" s="191"/>
    </row>
    <row r="137817" spans="26:27">
      <c r="Z137817" s="191"/>
      <c r="AA137817" s="191"/>
    </row>
    <row r="137818" spans="26:27">
      <c r="Z137818" s="191"/>
      <c r="AA137818" s="191"/>
    </row>
    <row r="137819" spans="26:27">
      <c r="Z137819" s="191"/>
      <c r="AA137819" s="191"/>
    </row>
    <row r="137820" spans="26:27">
      <c r="Z137820" s="191"/>
      <c r="AA137820" s="191"/>
    </row>
    <row r="137821" spans="26:27">
      <c r="Z137821" s="191"/>
      <c r="AA137821" s="191"/>
    </row>
    <row r="137822" spans="26:27">
      <c r="Z137822" s="191"/>
      <c r="AA137822" s="191"/>
    </row>
    <row r="137823" spans="26:27">
      <c r="Z137823" s="191"/>
      <c r="AA137823" s="191"/>
    </row>
    <row r="137824" spans="26:27">
      <c r="Z137824" s="191"/>
      <c r="AA137824" s="191"/>
    </row>
    <row r="137825" spans="26:27">
      <c r="Z137825" s="191"/>
      <c r="AA137825" s="191"/>
    </row>
    <row r="137826" spans="26:27">
      <c r="Z137826" s="191"/>
      <c r="AA137826" s="191"/>
    </row>
    <row r="137827" spans="26:27">
      <c r="Z137827" s="191"/>
      <c r="AA137827" s="191"/>
    </row>
    <row r="137828" spans="26:27">
      <c r="Z137828" s="191"/>
      <c r="AA137828" s="191"/>
    </row>
    <row r="137829" spans="26:27">
      <c r="Z137829" s="191"/>
      <c r="AA137829" s="191"/>
    </row>
    <row r="137830" spans="26:27">
      <c r="Z137830" s="191"/>
      <c r="AA137830" s="191"/>
    </row>
    <row r="137831" spans="26:27">
      <c r="Z137831" s="191"/>
      <c r="AA137831" s="191"/>
    </row>
    <row r="137832" spans="26:27">
      <c r="Z137832" s="191"/>
      <c r="AA137832" s="191"/>
    </row>
    <row r="137833" spans="26:27">
      <c r="Z137833" s="191"/>
      <c r="AA137833" s="191"/>
    </row>
    <row r="137834" spans="26:27">
      <c r="Z137834" s="191"/>
      <c r="AA137834" s="191"/>
    </row>
    <row r="137835" spans="26:27">
      <c r="Z137835" s="191"/>
      <c r="AA137835" s="191"/>
    </row>
    <row r="137836" spans="26:27">
      <c r="Z137836" s="191"/>
      <c r="AA137836" s="191"/>
    </row>
    <row r="137837" spans="26:27">
      <c r="Z137837" s="191"/>
      <c r="AA137837" s="191"/>
    </row>
    <row r="137838" spans="26:27">
      <c r="Z137838" s="191"/>
      <c r="AA137838" s="191"/>
    </row>
    <row r="137839" spans="26:27">
      <c r="Z137839" s="191"/>
      <c r="AA137839" s="191"/>
    </row>
    <row r="137840" spans="26:27">
      <c r="Z137840" s="191"/>
      <c r="AA137840" s="191"/>
    </row>
    <row r="137841" spans="26:27">
      <c r="Z137841" s="191"/>
      <c r="AA137841" s="191"/>
    </row>
    <row r="137842" spans="26:27">
      <c r="Z137842" s="191"/>
      <c r="AA137842" s="191"/>
    </row>
    <row r="137843" spans="26:27">
      <c r="Z137843" s="191"/>
      <c r="AA137843" s="191"/>
    </row>
    <row r="137844" spans="26:27">
      <c r="Z137844" s="191"/>
      <c r="AA137844" s="191"/>
    </row>
    <row r="137845" spans="26:27">
      <c r="Z137845" s="191"/>
      <c r="AA137845" s="191"/>
    </row>
    <row r="137846" spans="26:27">
      <c r="Z137846" s="191"/>
      <c r="AA137846" s="191"/>
    </row>
    <row r="137847" spans="26:27">
      <c r="Z137847" s="191"/>
      <c r="AA137847" s="191"/>
    </row>
    <row r="137848" spans="26:27">
      <c r="Z137848" s="191"/>
      <c r="AA137848" s="191"/>
    </row>
    <row r="137849" spans="26:27">
      <c r="Z137849" s="191"/>
      <c r="AA137849" s="191"/>
    </row>
    <row r="137850" spans="26:27">
      <c r="Z137850" s="191"/>
      <c r="AA137850" s="191"/>
    </row>
    <row r="137851" spans="26:27">
      <c r="Z137851" s="191"/>
      <c r="AA137851" s="191"/>
    </row>
    <row r="137852" spans="26:27">
      <c r="Z137852" s="191"/>
      <c r="AA137852" s="191"/>
    </row>
    <row r="137853" spans="26:27">
      <c r="Z137853" s="191"/>
      <c r="AA137853" s="191"/>
    </row>
    <row r="137854" spans="26:27">
      <c r="Z137854" s="191"/>
      <c r="AA137854" s="191"/>
    </row>
    <row r="137855" spans="26:27">
      <c r="Z137855" s="191"/>
      <c r="AA137855" s="191"/>
    </row>
    <row r="137856" spans="26:27">
      <c r="Z137856" s="191"/>
      <c r="AA137856" s="191"/>
    </row>
    <row r="137857" spans="26:27">
      <c r="Z137857" s="191"/>
      <c r="AA137857" s="191"/>
    </row>
    <row r="137858" spans="26:27">
      <c r="Z137858" s="191"/>
      <c r="AA137858" s="191"/>
    </row>
    <row r="137859" spans="26:27">
      <c r="Z137859" s="191"/>
      <c r="AA137859" s="191"/>
    </row>
    <row r="137860" spans="26:27">
      <c r="Z137860" s="191"/>
      <c r="AA137860" s="191"/>
    </row>
    <row r="137861" spans="26:27">
      <c r="Z137861" s="191"/>
      <c r="AA137861" s="191"/>
    </row>
    <row r="137862" spans="26:27">
      <c r="Z137862" s="191"/>
      <c r="AA137862" s="191"/>
    </row>
    <row r="137863" spans="26:27">
      <c r="Z137863" s="191"/>
      <c r="AA137863" s="191"/>
    </row>
    <row r="137864" spans="26:27">
      <c r="Z137864" s="191"/>
      <c r="AA137864" s="191"/>
    </row>
    <row r="137865" spans="26:27">
      <c r="Z137865" s="191"/>
      <c r="AA137865" s="191"/>
    </row>
    <row r="137866" spans="26:27">
      <c r="Z137866" s="191"/>
      <c r="AA137866" s="191"/>
    </row>
    <row r="137867" spans="26:27">
      <c r="Z137867" s="191"/>
      <c r="AA137867" s="191"/>
    </row>
    <row r="137868" spans="26:27">
      <c r="Z137868" s="191"/>
      <c r="AA137868" s="191"/>
    </row>
    <row r="137869" spans="26:27">
      <c r="Z137869" s="191"/>
      <c r="AA137869" s="191"/>
    </row>
    <row r="137870" spans="26:27">
      <c r="Z137870" s="191"/>
      <c r="AA137870" s="191"/>
    </row>
    <row r="137871" spans="26:27">
      <c r="Z137871" s="191"/>
      <c r="AA137871" s="191"/>
    </row>
    <row r="137872" spans="26:27">
      <c r="Z137872" s="191"/>
      <c r="AA137872" s="191"/>
    </row>
    <row r="137873" spans="26:27">
      <c r="Z137873" s="191"/>
      <c r="AA137873" s="191"/>
    </row>
    <row r="137874" spans="26:27">
      <c r="Z137874" s="191"/>
      <c r="AA137874" s="191"/>
    </row>
    <row r="137875" spans="26:27">
      <c r="Z137875" s="191"/>
      <c r="AA137875" s="191"/>
    </row>
    <row r="137876" spans="26:27">
      <c r="Z137876" s="191"/>
      <c r="AA137876" s="191"/>
    </row>
    <row r="137877" spans="26:27">
      <c r="Z137877" s="191"/>
      <c r="AA137877" s="191"/>
    </row>
    <row r="137878" spans="26:27">
      <c r="Z137878" s="191"/>
      <c r="AA137878" s="191"/>
    </row>
    <row r="137879" spans="26:27">
      <c r="Z137879" s="191"/>
      <c r="AA137879" s="191"/>
    </row>
    <row r="137880" spans="26:27">
      <c r="Z137880" s="191"/>
      <c r="AA137880" s="191"/>
    </row>
    <row r="137881" spans="26:27">
      <c r="Z137881" s="191"/>
      <c r="AA137881" s="191"/>
    </row>
    <row r="137882" spans="26:27">
      <c r="Z137882" s="191"/>
      <c r="AA137882" s="191"/>
    </row>
    <row r="137883" spans="26:27">
      <c r="Z137883" s="191"/>
      <c r="AA137883" s="191"/>
    </row>
    <row r="137884" spans="26:27">
      <c r="Z137884" s="191"/>
      <c r="AA137884" s="191"/>
    </row>
    <row r="137885" spans="26:27">
      <c r="Z137885" s="191"/>
      <c r="AA137885" s="191"/>
    </row>
    <row r="137886" spans="26:27">
      <c r="Z137886" s="191"/>
      <c r="AA137886" s="191"/>
    </row>
    <row r="137887" spans="26:27">
      <c r="Z137887" s="191"/>
      <c r="AA137887" s="191"/>
    </row>
    <row r="137888" spans="26:27">
      <c r="Z137888" s="191"/>
      <c r="AA137888" s="191"/>
    </row>
    <row r="137889" spans="26:27">
      <c r="Z137889" s="191"/>
      <c r="AA137889" s="191"/>
    </row>
    <row r="137890" spans="26:27">
      <c r="Z137890" s="191"/>
      <c r="AA137890" s="191"/>
    </row>
    <row r="137891" spans="26:27">
      <c r="Z137891" s="191"/>
      <c r="AA137891" s="191"/>
    </row>
    <row r="137892" spans="26:27">
      <c r="Z137892" s="191"/>
      <c r="AA137892" s="191"/>
    </row>
    <row r="137893" spans="26:27">
      <c r="Z137893" s="191"/>
      <c r="AA137893" s="191"/>
    </row>
    <row r="137894" spans="26:27">
      <c r="Z137894" s="191"/>
      <c r="AA137894" s="191"/>
    </row>
    <row r="137895" spans="26:27">
      <c r="Z137895" s="191"/>
      <c r="AA137895" s="191"/>
    </row>
    <row r="137896" spans="26:27">
      <c r="Z137896" s="191"/>
      <c r="AA137896" s="191"/>
    </row>
    <row r="137897" spans="26:27">
      <c r="Z137897" s="191"/>
      <c r="AA137897" s="191"/>
    </row>
    <row r="137898" spans="26:27">
      <c r="Z137898" s="191"/>
      <c r="AA137898" s="191"/>
    </row>
    <row r="137899" spans="26:27">
      <c r="Z137899" s="191"/>
      <c r="AA137899" s="191"/>
    </row>
    <row r="137900" spans="26:27">
      <c r="Z137900" s="191"/>
      <c r="AA137900" s="191"/>
    </row>
    <row r="137901" spans="26:27">
      <c r="Z137901" s="191"/>
      <c r="AA137901" s="191"/>
    </row>
    <row r="137902" spans="26:27">
      <c r="Z137902" s="191"/>
      <c r="AA137902" s="191"/>
    </row>
    <row r="137903" spans="26:27">
      <c r="Z137903" s="191"/>
      <c r="AA137903" s="191"/>
    </row>
    <row r="137904" spans="26:27">
      <c r="Z137904" s="191"/>
      <c r="AA137904" s="191"/>
    </row>
    <row r="137905" spans="26:27">
      <c r="Z137905" s="191"/>
      <c r="AA137905" s="191"/>
    </row>
    <row r="137906" spans="26:27">
      <c r="Z137906" s="191"/>
      <c r="AA137906" s="191"/>
    </row>
    <row r="137907" spans="26:27">
      <c r="Z137907" s="191"/>
      <c r="AA137907" s="191"/>
    </row>
    <row r="137908" spans="26:27">
      <c r="Z137908" s="191"/>
      <c r="AA137908" s="191"/>
    </row>
    <row r="137909" spans="26:27">
      <c r="Z137909" s="191"/>
      <c r="AA137909" s="191"/>
    </row>
    <row r="137910" spans="26:27">
      <c r="Z137910" s="191"/>
      <c r="AA137910" s="191"/>
    </row>
    <row r="137911" spans="26:27">
      <c r="Z137911" s="191"/>
      <c r="AA137911" s="191"/>
    </row>
    <row r="137912" spans="26:27">
      <c r="Z137912" s="191"/>
      <c r="AA137912" s="191"/>
    </row>
    <row r="137913" spans="26:27">
      <c r="Z137913" s="191"/>
      <c r="AA137913" s="191"/>
    </row>
    <row r="137914" spans="26:27">
      <c r="Z137914" s="191"/>
      <c r="AA137914" s="191"/>
    </row>
    <row r="137915" spans="26:27">
      <c r="Z137915" s="191"/>
      <c r="AA137915" s="191"/>
    </row>
    <row r="137916" spans="26:27">
      <c r="Z137916" s="191"/>
      <c r="AA137916" s="191"/>
    </row>
    <row r="137917" spans="26:27">
      <c r="Z137917" s="191"/>
      <c r="AA137917" s="191"/>
    </row>
    <row r="137918" spans="26:27">
      <c r="Z137918" s="191"/>
      <c r="AA137918" s="191"/>
    </row>
    <row r="137919" spans="26:27">
      <c r="Z137919" s="191"/>
      <c r="AA137919" s="191"/>
    </row>
    <row r="137920" spans="26:27">
      <c r="Z137920" s="191"/>
      <c r="AA137920" s="191"/>
    </row>
    <row r="137921" spans="26:27">
      <c r="Z137921" s="191"/>
      <c r="AA137921" s="191"/>
    </row>
    <row r="137922" spans="26:27">
      <c r="Z137922" s="191"/>
      <c r="AA137922" s="191"/>
    </row>
    <row r="137923" spans="26:27">
      <c r="Z137923" s="191"/>
      <c r="AA137923" s="191"/>
    </row>
    <row r="137924" spans="26:27">
      <c r="Z137924" s="191"/>
      <c r="AA137924" s="191"/>
    </row>
    <row r="137925" spans="26:27">
      <c r="Z137925" s="191"/>
      <c r="AA137925" s="191"/>
    </row>
    <row r="137926" spans="26:27">
      <c r="Z137926" s="191"/>
      <c r="AA137926" s="191"/>
    </row>
    <row r="137927" spans="26:27">
      <c r="Z137927" s="191"/>
      <c r="AA137927" s="191"/>
    </row>
    <row r="137928" spans="26:27">
      <c r="Z137928" s="191"/>
      <c r="AA137928" s="191"/>
    </row>
    <row r="137929" spans="26:27">
      <c r="Z137929" s="191"/>
      <c r="AA137929" s="191"/>
    </row>
    <row r="137930" spans="26:27">
      <c r="Z137930" s="191"/>
      <c r="AA137930" s="191"/>
    </row>
    <row r="137931" spans="26:27">
      <c r="Z137931" s="191"/>
      <c r="AA137931" s="191"/>
    </row>
    <row r="137932" spans="26:27">
      <c r="Z137932" s="191"/>
      <c r="AA137932" s="191"/>
    </row>
    <row r="137933" spans="26:27">
      <c r="Z137933" s="191"/>
      <c r="AA137933" s="191"/>
    </row>
    <row r="137934" spans="26:27">
      <c r="Z137934" s="191"/>
      <c r="AA137934" s="191"/>
    </row>
    <row r="137935" spans="26:27">
      <c r="Z137935" s="191"/>
      <c r="AA137935" s="191"/>
    </row>
    <row r="137936" spans="26:27">
      <c r="Z137936" s="191"/>
      <c r="AA137936" s="191"/>
    </row>
    <row r="137937" spans="26:27">
      <c r="Z137937" s="191"/>
      <c r="AA137937" s="191"/>
    </row>
    <row r="137938" spans="26:27">
      <c r="Z137938" s="191"/>
      <c r="AA137938" s="191"/>
    </row>
    <row r="137939" spans="26:27">
      <c r="Z137939" s="191"/>
      <c r="AA137939" s="191"/>
    </row>
    <row r="137940" spans="26:27">
      <c r="Z137940" s="191"/>
      <c r="AA137940" s="191"/>
    </row>
    <row r="137941" spans="26:27">
      <c r="Z137941" s="191"/>
      <c r="AA137941" s="191"/>
    </row>
    <row r="137942" spans="26:27">
      <c r="Z137942" s="191"/>
      <c r="AA137942" s="191"/>
    </row>
    <row r="137943" spans="26:27">
      <c r="Z137943" s="191"/>
      <c r="AA137943" s="191"/>
    </row>
    <row r="137944" spans="26:27">
      <c r="Z137944" s="191"/>
      <c r="AA137944" s="191"/>
    </row>
    <row r="137945" spans="26:27">
      <c r="Z137945" s="191"/>
      <c r="AA137945" s="191"/>
    </row>
    <row r="137946" spans="26:27">
      <c r="Z137946" s="191"/>
      <c r="AA137946" s="191"/>
    </row>
    <row r="137947" spans="26:27">
      <c r="Z137947" s="191"/>
      <c r="AA137947" s="191"/>
    </row>
    <row r="137948" spans="26:27">
      <c r="Z137948" s="191"/>
      <c r="AA137948" s="191"/>
    </row>
    <row r="137949" spans="26:27">
      <c r="Z137949" s="191"/>
      <c r="AA137949" s="191"/>
    </row>
    <row r="137950" spans="26:27">
      <c r="Z137950" s="191"/>
      <c r="AA137950" s="191"/>
    </row>
    <row r="137951" spans="26:27">
      <c r="Z137951" s="191"/>
      <c r="AA137951" s="191"/>
    </row>
    <row r="137952" spans="26:27">
      <c r="Z137952" s="191"/>
      <c r="AA137952" s="191"/>
    </row>
    <row r="137953" spans="26:27">
      <c r="Z137953" s="191"/>
      <c r="AA137953" s="191"/>
    </row>
    <row r="137954" spans="26:27">
      <c r="Z137954" s="191"/>
      <c r="AA137954" s="191"/>
    </row>
    <row r="137955" spans="26:27">
      <c r="Z137955" s="191"/>
      <c r="AA137955" s="191"/>
    </row>
    <row r="137956" spans="26:27">
      <c r="Z137956" s="191"/>
      <c r="AA137956" s="191"/>
    </row>
    <row r="137957" spans="26:27">
      <c r="Z137957" s="191"/>
      <c r="AA137957" s="191"/>
    </row>
    <row r="137958" spans="26:27">
      <c r="Z137958" s="191"/>
      <c r="AA137958" s="191"/>
    </row>
    <row r="137959" spans="26:27">
      <c r="Z137959" s="191"/>
      <c r="AA137959" s="191"/>
    </row>
    <row r="137960" spans="26:27">
      <c r="Z137960" s="191"/>
      <c r="AA137960" s="191"/>
    </row>
    <row r="137961" spans="26:27">
      <c r="Z137961" s="191"/>
      <c r="AA137961" s="191"/>
    </row>
    <row r="137962" spans="26:27">
      <c r="Z137962" s="191"/>
      <c r="AA137962" s="191"/>
    </row>
    <row r="137963" spans="26:27">
      <c r="Z137963" s="191"/>
      <c r="AA137963" s="191"/>
    </row>
    <row r="137964" spans="26:27">
      <c r="Z137964" s="191"/>
      <c r="AA137964" s="191"/>
    </row>
    <row r="137965" spans="26:27">
      <c r="Z137965" s="191"/>
      <c r="AA137965" s="191"/>
    </row>
    <row r="137966" spans="26:27">
      <c r="Z137966" s="191"/>
      <c r="AA137966" s="191"/>
    </row>
    <row r="137967" spans="26:27">
      <c r="Z137967" s="191"/>
      <c r="AA137967" s="191"/>
    </row>
    <row r="137968" spans="26:27">
      <c r="Z137968" s="191"/>
      <c r="AA137968" s="191"/>
    </row>
    <row r="137969" spans="26:27">
      <c r="Z137969" s="191"/>
      <c r="AA137969" s="191"/>
    </row>
    <row r="137970" spans="26:27">
      <c r="Z137970" s="191"/>
      <c r="AA137970" s="191"/>
    </row>
    <row r="137971" spans="26:27">
      <c r="Z137971" s="191"/>
      <c r="AA137971" s="191"/>
    </row>
    <row r="137972" spans="26:27">
      <c r="Z137972" s="191"/>
      <c r="AA137972" s="191"/>
    </row>
    <row r="137973" spans="26:27">
      <c r="Z137973" s="191"/>
      <c r="AA137973" s="191"/>
    </row>
    <row r="137974" spans="26:27">
      <c r="Z137974" s="191"/>
      <c r="AA137974" s="191"/>
    </row>
    <row r="137975" spans="26:27">
      <c r="Z137975" s="191"/>
      <c r="AA137975" s="191"/>
    </row>
    <row r="137976" spans="26:27">
      <c r="Z137976" s="191"/>
      <c r="AA137976" s="191"/>
    </row>
    <row r="137977" spans="26:27">
      <c r="Z137977" s="191"/>
      <c r="AA137977" s="191"/>
    </row>
    <row r="137978" spans="26:27">
      <c r="Z137978" s="191"/>
      <c r="AA137978" s="191"/>
    </row>
    <row r="137979" spans="26:27">
      <c r="Z137979" s="191"/>
      <c r="AA137979" s="191"/>
    </row>
    <row r="137980" spans="26:27">
      <c r="Z137980" s="191"/>
      <c r="AA137980" s="191"/>
    </row>
    <row r="137981" spans="26:27">
      <c r="Z137981" s="191"/>
      <c r="AA137981" s="191"/>
    </row>
    <row r="137982" spans="26:27">
      <c r="Z137982" s="191"/>
      <c r="AA137982" s="191"/>
    </row>
    <row r="137983" spans="26:27">
      <c r="Z137983" s="191"/>
      <c r="AA137983" s="191"/>
    </row>
    <row r="137984" spans="26:27">
      <c r="Z137984" s="191"/>
      <c r="AA137984" s="191"/>
    </row>
    <row r="137985" spans="26:27">
      <c r="Z137985" s="191"/>
      <c r="AA137985" s="191"/>
    </row>
    <row r="137986" spans="26:27">
      <c r="Z137986" s="191"/>
      <c r="AA137986" s="191"/>
    </row>
    <row r="137987" spans="26:27">
      <c r="Z137987" s="191"/>
      <c r="AA137987" s="191"/>
    </row>
    <row r="137988" spans="26:27">
      <c r="Z137988" s="191"/>
      <c r="AA137988" s="191"/>
    </row>
    <row r="137989" spans="26:27">
      <c r="Z137989" s="191"/>
      <c r="AA137989" s="191"/>
    </row>
    <row r="137990" spans="26:27">
      <c r="Z137990" s="191"/>
      <c r="AA137990" s="191"/>
    </row>
    <row r="137991" spans="26:27">
      <c r="Z137991" s="191"/>
      <c r="AA137991" s="191"/>
    </row>
    <row r="137992" spans="26:27">
      <c r="Z137992" s="191"/>
      <c r="AA137992" s="191"/>
    </row>
    <row r="137993" spans="26:27">
      <c r="Z137993" s="191"/>
      <c r="AA137993" s="191"/>
    </row>
    <row r="137994" spans="26:27">
      <c r="Z137994" s="191"/>
      <c r="AA137994" s="191"/>
    </row>
    <row r="137995" spans="26:27">
      <c r="Z137995" s="191"/>
      <c r="AA137995" s="191"/>
    </row>
    <row r="137996" spans="26:27">
      <c r="Z137996" s="191"/>
      <c r="AA137996" s="191"/>
    </row>
    <row r="137997" spans="26:27">
      <c r="Z137997" s="191"/>
      <c r="AA137997" s="191"/>
    </row>
    <row r="137998" spans="26:27">
      <c r="Z137998" s="191"/>
      <c r="AA137998" s="191"/>
    </row>
    <row r="137999" spans="26:27">
      <c r="Z137999" s="191"/>
      <c r="AA137999" s="191"/>
    </row>
    <row r="138000" spans="26:27">
      <c r="Z138000" s="191"/>
      <c r="AA138000" s="191"/>
    </row>
    <row r="138001" spans="26:27">
      <c r="Z138001" s="191"/>
      <c r="AA138001" s="191"/>
    </row>
    <row r="138002" spans="26:27">
      <c r="Z138002" s="191"/>
      <c r="AA138002" s="191"/>
    </row>
    <row r="138003" spans="26:27">
      <c r="Z138003" s="191"/>
      <c r="AA138003" s="191"/>
    </row>
    <row r="138004" spans="26:27">
      <c r="Z138004" s="191"/>
      <c r="AA138004" s="191"/>
    </row>
    <row r="138005" spans="26:27">
      <c r="Z138005" s="191"/>
      <c r="AA138005" s="191"/>
    </row>
    <row r="138006" spans="26:27">
      <c r="Z138006" s="191"/>
      <c r="AA138006" s="191"/>
    </row>
    <row r="138007" spans="26:27">
      <c r="Z138007" s="191"/>
      <c r="AA138007" s="191"/>
    </row>
    <row r="138008" spans="26:27">
      <c r="Z138008" s="191"/>
      <c r="AA138008" s="191"/>
    </row>
    <row r="138009" spans="26:27">
      <c r="Z138009" s="191"/>
      <c r="AA138009" s="191"/>
    </row>
    <row r="138010" spans="26:27">
      <c r="Z138010" s="191"/>
      <c r="AA138010" s="191"/>
    </row>
    <row r="138011" spans="26:27">
      <c r="Z138011" s="191"/>
      <c r="AA138011" s="191"/>
    </row>
    <row r="138012" spans="26:27">
      <c r="Z138012" s="191"/>
      <c r="AA138012" s="191"/>
    </row>
    <row r="138013" spans="26:27">
      <c r="Z138013" s="191"/>
      <c r="AA138013" s="191"/>
    </row>
    <row r="138014" spans="26:27">
      <c r="Z138014" s="191"/>
      <c r="AA138014" s="191"/>
    </row>
    <row r="138015" spans="26:27">
      <c r="Z138015" s="191"/>
      <c r="AA138015" s="191"/>
    </row>
    <row r="138016" spans="26:27">
      <c r="Z138016" s="191"/>
      <c r="AA138016" s="191"/>
    </row>
    <row r="138017" spans="26:27">
      <c r="Z138017" s="191"/>
      <c r="AA138017" s="191"/>
    </row>
    <row r="138018" spans="26:27">
      <c r="Z138018" s="191"/>
      <c r="AA138018" s="191"/>
    </row>
    <row r="138019" spans="26:27">
      <c r="Z138019" s="191"/>
      <c r="AA138019" s="191"/>
    </row>
    <row r="138020" spans="26:27">
      <c r="Z138020" s="191"/>
      <c r="AA138020" s="191"/>
    </row>
    <row r="138021" spans="26:27">
      <c r="Z138021" s="191"/>
      <c r="AA138021" s="191"/>
    </row>
    <row r="138022" spans="26:27">
      <c r="Z138022" s="191"/>
      <c r="AA138022" s="191"/>
    </row>
    <row r="138023" spans="26:27">
      <c r="Z138023" s="191"/>
      <c r="AA138023" s="191"/>
    </row>
    <row r="138024" spans="26:27">
      <c r="Z138024" s="191"/>
      <c r="AA138024" s="191"/>
    </row>
    <row r="138025" spans="26:27">
      <c r="Z138025" s="191"/>
      <c r="AA138025" s="191"/>
    </row>
    <row r="138026" spans="26:27">
      <c r="Z138026" s="191"/>
      <c r="AA138026" s="191"/>
    </row>
    <row r="138027" spans="26:27">
      <c r="Z138027" s="191"/>
      <c r="AA138027" s="191"/>
    </row>
    <row r="138028" spans="26:27">
      <c r="Z138028" s="191"/>
      <c r="AA138028" s="191"/>
    </row>
    <row r="138029" spans="26:27">
      <c r="Z138029" s="191"/>
      <c r="AA138029" s="191"/>
    </row>
    <row r="138030" spans="26:27">
      <c r="Z138030" s="191"/>
      <c r="AA138030" s="191"/>
    </row>
    <row r="138031" spans="26:27">
      <c r="Z138031" s="191"/>
      <c r="AA138031" s="191"/>
    </row>
    <row r="138032" spans="26:27">
      <c r="Z138032" s="191"/>
      <c r="AA138032" s="191"/>
    </row>
    <row r="138033" spans="26:27">
      <c r="Z138033" s="191"/>
      <c r="AA138033" s="191"/>
    </row>
    <row r="138034" spans="26:27">
      <c r="Z138034" s="191"/>
      <c r="AA138034" s="191"/>
    </row>
    <row r="138035" spans="26:27">
      <c r="Z138035" s="191"/>
      <c r="AA138035" s="191"/>
    </row>
    <row r="138036" spans="26:27">
      <c r="Z138036" s="191"/>
      <c r="AA138036" s="191"/>
    </row>
    <row r="138037" spans="26:27">
      <c r="Z138037" s="191"/>
      <c r="AA138037" s="191"/>
    </row>
    <row r="138038" spans="26:27">
      <c r="Z138038" s="191"/>
      <c r="AA138038" s="191"/>
    </row>
    <row r="138039" spans="26:27">
      <c r="Z138039" s="191"/>
      <c r="AA138039" s="191"/>
    </row>
    <row r="138040" spans="26:27">
      <c r="Z138040" s="191"/>
      <c r="AA138040" s="191"/>
    </row>
    <row r="138041" spans="26:27">
      <c r="Z138041" s="191"/>
      <c r="AA138041" s="191"/>
    </row>
    <row r="138042" spans="26:27">
      <c r="Z138042" s="191"/>
      <c r="AA138042" s="191"/>
    </row>
    <row r="138043" spans="26:27">
      <c r="Z138043" s="191"/>
      <c r="AA138043" s="191"/>
    </row>
    <row r="138044" spans="26:27">
      <c r="Z138044" s="191"/>
      <c r="AA138044" s="191"/>
    </row>
    <row r="138045" spans="26:27">
      <c r="Z138045" s="191"/>
      <c r="AA138045" s="191"/>
    </row>
    <row r="138046" spans="26:27">
      <c r="Z138046" s="191"/>
      <c r="AA138046" s="191"/>
    </row>
    <row r="138047" spans="26:27">
      <c r="Z138047" s="191"/>
      <c r="AA138047" s="191"/>
    </row>
    <row r="138048" spans="26:27">
      <c r="Z138048" s="191"/>
      <c r="AA138048" s="191"/>
    </row>
    <row r="138049" spans="26:27">
      <c r="Z138049" s="191"/>
      <c r="AA138049" s="191"/>
    </row>
    <row r="138050" spans="26:27">
      <c r="Z138050" s="191"/>
      <c r="AA138050" s="191"/>
    </row>
    <row r="138051" spans="26:27">
      <c r="Z138051" s="191"/>
      <c r="AA138051" s="191"/>
    </row>
    <row r="138052" spans="26:27">
      <c r="Z138052" s="191"/>
      <c r="AA138052" s="191"/>
    </row>
    <row r="138053" spans="26:27">
      <c r="Z138053" s="191"/>
      <c r="AA138053" s="191"/>
    </row>
    <row r="138054" spans="26:27">
      <c r="Z138054" s="191"/>
      <c r="AA138054" s="191"/>
    </row>
    <row r="138055" spans="26:27">
      <c r="Z138055" s="191"/>
      <c r="AA138055" s="191"/>
    </row>
    <row r="138056" spans="26:27">
      <c r="Z138056" s="191"/>
      <c r="AA138056" s="191"/>
    </row>
    <row r="138057" spans="26:27">
      <c r="Z138057" s="191"/>
      <c r="AA138057" s="191"/>
    </row>
    <row r="138058" spans="26:27">
      <c r="Z138058" s="191"/>
      <c r="AA138058" s="191"/>
    </row>
    <row r="138059" spans="26:27">
      <c r="Z138059" s="191"/>
      <c r="AA138059" s="191"/>
    </row>
    <row r="138060" spans="26:27">
      <c r="Z138060" s="191"/>
      <c r="AA138060" s="191"/>
    </row>
    <row r="138061" spans="26:27">
      <c r="Z138061" s="191"/>
      <c r="AA138061" s="191"/>
    </row>
    <row r="138062" spans="26:27">
      <c r="Z138062" s="191"/>
      <c r="AA138062" s="191"/>
    </row>
    <row r="138063" spans="26:27">
      <c r="Z138063" s="191"/>
      <c r="AA138063" s="191"/>
    </row>
    <row r="138064" spans="26:27">
      <c r="Z138064" s="191"/>
      <c r="AA138064" s="191"/>
    </row>
    <row r="138065" spans="26:27">
      <c r="Z138065" s="191"/>
      <c r="AA138065" s="191"/>
    </row>
    <row r="138066" spans="26:27">
      <c r="Z138066" s="191"/>
      <c r="AA138066" s="191"/>
    </row>
    <row r="138067" spans="26:27">
      <c r="Z138067" s="191"/>
      <c r="AA138067" s="191"/>
    </row>
    <row r="138068" spans="26:27">
      <c r="Z138068" s="191"/>
      <c r="AA138068" s="191"/>
    </row>
    <row r="138069" spans="26:27">
      <c r="Z138069" s="191"/>
      <c r="AA138069" s="191"/>
    </row>
    <row r="138070" spans="26:27">
      <c r="Z138070" s="191"/>
      <c r="AA138070" s="191"/>
    </row>
    <row r="138071" spans="26:27">
      <c r="Z138071" s="191"/>
      <c r="AA138071" s="191"/>
    </row>
    <row r="138072" spans="26:27">
      <c r="Z138072" s="191"/>
      <c r="AA138072" s="191"/>
    </row>
    <row r="138073" spans="26:27">
      <c r="Z138073" s="191"/>
      <c r="AA138073" s="191"/>
    </row>
    <row r="138074" spans="26:27">
      <c r="Z138074" s="191"/>
      <c r="AA138074" s="191"/>
    </row>
    <row r="138075" spans="26:27">
      <c r="Z138075" s="191"/>
      <c r="AA138075" s="191"/>
    </row>
    <row r="138076" spans="26:27">
      <c r="Z138076" s="191"/>
      <c r="AA138076" s="191"/>
    </row>
    <row r="138077" spans="26:27">
      <c r="Z138077" s="191"/>
      <c r="AA138077" s="191"/>
    </row>
    <row r="138078" spans="26:27">
      <c r="Z138078" s="191"/>
      <c r="AA138078" s="191"/>
    </row>
    <row r="138079" spans="26:27">
      <c r="Z138079" s="191"/>
      <c r="AA138079" s="191"/>
    </row>
    <row r="138080" spans="26:27">
      <c r="Z138080" s="191"/>
      <c r="AA138080" s="191"/>
    </row>
    <row r="138081" spans="26:27">
      <c r="Z138081" s="191"/>
      <c r="AA138081" s="191"/>
    </row>
    <row r="138082" spans="26:27">
      <c r="Z138082" s="191"/>
      <c r="AA138082" s="191"/>
    </row>
    <row r="138083" spans="26:27">
      <c r="Z138083" s="191"/>
      <c r="AA138083" s="191"/>
    </row>
    <row r="138084" spans="26:27">
      <c r="Z138084" s="191"/>
      <c r="AA138084" s="191"/>
    </row>
    <row r="138085" spans="26:27">
      <c r="Z138085" s="191"/>
      <c r="AA138085" s="191"/>
    </row>
    <row r="138086" spans="26:27">
      <c r="Z138086" s="191"/>
      <c r="AA138086" s="191"/>
    </row>
    <row r="138087" spans="26:27">
      <c r="Z138087" s="191"/>
      <c r="AA138087" s="191"/>
    </row>
    <row r="138088" spans="26:27">
      <c r="Z138088" s="191"/>
      <c r="AA138088" s="191"/>
    </row>
    <row r="138089" spans="26:27">
      <c r="Z138089" s="191"/>
      <c r="AA138089" s="191"/>
    </row>
    <row r="138090" spans="26:27">
      <c r="Z138090" s="191"/>
      <c r="AA138090" s="191"/>
    </row>
    <row r="138091" spans="26:27">
      <c r="Z138091" s="191"/>
      <c r="AA138091" s="191"/>
    </row>
    <row r="138092" spans="26:27">
      <c r="Z138092" s="191"/>
      <c r="AA138092" s="191"/>
    </row>
    <row r="138093" spans="26:27">
      <c r="Z138093" s="191"/>
      <c r="AA138093" s="191"/>
    </row>
    <row r="138094" spans="26:27">
      <c r="Z138094" s="191"/>
      <c r="AA138094" s="191"/>
    </row>
    <row r="138095" spans="26:27">
      <c r="Z138095" s="191"/>
      <c r="AA138095" s="191"/>
    </row>
    <row r="138096" spans="26:27">
      <c r="Z138096" s="191"/>
      <c r="AA138096" s="191"/>
    </row>
    <row r="138097" spans="26:27">
      <c r="Z138097" s="191"/>
      <c r="AA138097" s="191"/>
    </row>
    <row r="138098" spans="26:27">
      <c r="Z138098" s="191"/>
      <c r="AA138098" s="191"/>
    </row>
    <row r="138099" spans="26:27">
      <c r="Z138099" s="191"/>
      <c r="AA138099" s="191"/>
    </row>
    <row r="138100" spans="26:27">
      <c r="Z138100" s="191"/>
      <c r="AA138100" s="191"/>
    </row>
    <row r="138101" spans="26:27">
      <c r="Z138101" s="191"/>
      <c r="AA138101" s="191"/>
    </row>
    <row r="138102" spans="26:27">
      <c r="Z138102" s="191"/>
      <c r="AA138102" s="191"/>
    </row>
    <row r="138103" spans="26:27">
      <c r="Z138103" s="191"/>
      <c r="AA138103" s="191"/>
    </row>
    <row r="138104" spans="26:27">
      <c r="Z138104" s="191"/>
      <c r="AA138104" s="191"/>
    </row>
    <row r="138105" spans="26:27">
      <c r="Z138105" s="191"/>
      <c r="AA138105" s="191"/>
    </row>
    <row r="138106" spans="26:27">
      <c r="Z138106" s="191"/>
      <c r="AA138106" s="191"/>
    </row>
    <row r="138107" spans="26:27">
      <c r="Z138107" s="191"/>
      <c r="AA138107" s="191"/>
    </row>
    <row r="138108" spans="26:27">
      <c r="Z138108" s="191"/>
      <c r="AA138108" s="191"/>
    </row>
    <row r="138109" spans="26:27">
      <c r="Z138109" s="191"/>
      <c r="AA138109" s="191"/>
    </row>
    <row r="138110" spans="26:27">
      <c r="Z138110" s="191"/>
      <c r="AA138110" s="191"/>
    </row>
    <row r="138111" spans="26:27">
      <c r="Z138111" s="191"/>
      <c r="AA138111" s="191"/>
    </row>
    <row r="138112" spans="26:27">
      <c r="Z138112" s="191"/>
      <c r="AA138112" s="191"/>
    </row>
    <row r="138113" spans="26:27">
      <c r="Z138113" s="191"/>
      <c r="AA138113" s="191"/>
    </row>
    <row r="138114" spans="26:27">
      <c r="Z138114" s="191"/>
      <c r="AA138114" s="191"/>
    </row>
    <row r="138115" spans="26:27">
      <c r="Z138115" s="191"/>
      <c r="AA138115" s="191"/>
    </row>
    <row r="138116" spans="26:27">
      <c r="Z138116" s="191"/>
      <c r="AA138116" s="191"/>
    </row>
    <row r="138117" spans="26:27">
      <c r="Z138117" s="191"/>
      <c r="AA138117" s="191"/>
    </row>
    <row r="138118" spans="26:27">
      <c r="Z138118" s="191"/>
      <c r="AA138118" s="191"/>
    </row>
    <row r="138119" spans="26:27">
      <c r="Z138119" s="191"/>
      <c r="AA138119" s="191"/>
    </row>
    <row r="138120" spans="26:27">
      <c r="Z138120" s="191"/>
      <c r="AA138120" s="191"/>
    </row>
    <row r="138121" spans="26:27">
      <c r="Z138121" s="191"/>
      <c r="AA138121" s="191"/>
    </row>
    <row r="138122" spans="26:27">
      <c r="Z138122" s="191"/>
      <c r="AA138122" s="191"/>
    </row>
    <row r="138123" spans="26:27">
      <c r="Z138123" s="191"/>
      <c r="AA138123" s="191"/>
    </row>
    <row r="138124" spans="26:27">
      <c r="Z138124" s="191"/>
      <c r="AA138124" s="191"/>
    </row>
    <row r="138125" spans="26:27">
      <c r="Z138125" s="191"/>
      <c r="AA138125" s="191"/>
    </row>
    <row r="138126" spans="26:27">
      <c r="Z138126" s="191"/>
      <c r="AA138126" s="191"/>
    </row>
    <row r="138127" spans="26:27">
      <c r="Z138127" s="191"/>
      <c r="AA138127" s="191"/>
    </row>
    <row r="138128" spans="26:27">
      <c r="Z138128" s="191"/>
      <c r="AA138128" s="191"/>
    </row>
    <row r="138129" spans="26:27">
      <c r="Z138129" s="191"/>
      <c r="AA138129" s="191"/>
    </row>
    <row r="138130" spans="26:27">
      <c r="Z138130" s="191"/>
      <c r="AA138130" s="191"/>
    </row>
    <row r="138131" spans="26:27">
      <c r="Z138131" s="191"/>
      <c r="AA138131" s="191"/>
    </row>
    <row r="138132" spans="26:27">
      <c r="Z138132" s="191"/>
      <c r="AA138132" s="191"/>
    </row>
    <row r="138133" spans="26:27">
      <c r="Z138133" s="191"/>
      <c r="AA138133" s="191"/>
    </row>
    <row r="138134" spans="26:27">
      <c r="Z138134" s="191"/>
      <c r="AA138134" s="191"/>
    </row>
    <row r="138135" spans="26:27">
      <c r="Z138135" s="191"/>
      <c r="AA138135" s="191"/>
    </row>
    <row r="138136" spans="26:27">
      <c r="Z138136" s="191"/>
      <c r="AA138136" s="191"/>
    </row>
    <row r="138137" spans="26:27">
      <c r="Z138137" s="191"/>
      <c r="AA138137" s="191"/>
    </row>
    <row r="138138" spans="26:27">
      <c r="Z138138" s="191"/>
      <c r="AA138138" s="191"/>
    </row>
    <row r="138139" spans="26:27">
      <c r="Z138139" s="191"/>
      <c r="AA138139" s="191"/>
    </row>
    <row r="138140" spans="26:27">
      <c r="Z138140" s="191"/>
      <c r="AA138140" s="191"/>
    </row>
    <row r="138141" spans="26:27">
      <c r="Z138141" s="191"/>
      <c r="AA138141" s="191"/>
    </row>
    <row r="138142" spans="26:27">
      <c r="Z138142" s="191"/>
      <c r="AA138142" s="191"/>
    </row>
    <row r="138143" spans="26:27">
      <c r="Z138143" s="191"/>
      <c r="AA138143" s="191"/>
    </row>
    <row r="138144" spans="26:27">
      <c r="Z138144" s="191"/>
      <c r="AA138144" s="191"/>
    </row>
    <row r="138145" spans="26:27">
      <c r="Z138145" s="191"/>
      <c r="AA138145" s="191"/>
    </row>
    <row r="138146" spans="26:27">
      <c r="Z138146" s="191"/>
      <c r="AA138146" s="191"/>
    </row>
    <row r="138147" spans="26:27">
      <c r="Z138147" s="191"/>
      <c r="AA138147" s="191"/>
    </row>
    <row r="138148" spans="26:27">
      <c r="Z138148" s="191"/>
      <c r="AA138148" s="191"/>
    </row>
    <row r="138149" spans="26:27">
      <c r="Z138149" s="191"/>
      <c r="AA138149" s="191"/>
    </row>
    <row r="138150" spans="26:27">
      <c r="Z138150" s="191"/>
      <c r="AA138150" s="191"/>
    </row>
    <row r="138151" spans="26:27">
      <c r="Z138151" s="191"/>
      <c r="AA138151" s="191"/>
    </row>
    <row r="138152" spans="26:27">
      <c r="Z138152" s="191"/>
      <c r="AA138152" s="191"/>
    </row>
    <row r="138153" spans="26:27">
      <c r="Z138153" s="191"/>
      <c r="AA138153" s="191"/>
    </row>
    <row r="138154" spans="26:27">
      <c r="Z138154" s="191"/>
      <c r="AA138154" s="191"/>
    </row>
    <row r="138155" spans="26:27">
      <c r="Z138155" s="191"/>
      <c r="AA138155" s="191"/>
    </row>
    <row r="138156" spans="26:27">
      <c r="Z138156" s="191"/>
      <c r="AA138156" s="191"/>
    </row>
    <row r="138157" spans="26:27">
      <c r="Z138157" s="191"/>
      <c r="AA138157" s="191"/>
    </row>
    <row r="138158" spans="26:27">
      <c r="Z138158" s="191"/>
      <c r="AA138158" s="191"/>
    </row>
    <row r="138159" spans="26:27">
      <c r="Z138159" s="191"/>
      <c r="AA138159" s="191"/>
    </row>
    <row r="138160" spans="26:27">
      <c r="Z138160" s="191"/>
      <c r="AA138160" s="191"/>
    </row>
    <row r="138161" spans="26:27">
      <c r="Z138161" s="191"/>
      <c r="AA138161" s="191"/>
    </row>
    <row r="138162" spans="26:27">
      <c r="Z138162" s="191"/>
      <c r="AA138162" s="191"/>
    </row>
    <row r="138163" spans="26:27">
      <c r="Z138163" s="191"/>
      <c r="AA138163" s="191"/>
    </row>
    <row r="138164" spans="26:27">
      <c r="Z138164" s="191"/>
      <c r="AA138164" s="191"/>
    </row>
    <row r="138165" spans="26:27">
      <c r="Z138165" s="191"/>
      <c r="AA138165" s="191"/>
    </row>
    <row r="138166" spans="26:27">
      <c r="Z138166" s="191"/>
      <c r="AA138166" s="191"/>
    </row>
    <row r="138167" spans="26:27">
      <c r="Z138167" s="191"/>
      <c r="AA138167" s="191"/>
    </row>
    <row r="138168" spans="26:27">
      <c r="Z138168" s="191"/>
      <c r="AA138168" s="191"/>
    </row>
    <row r="138169" spans="26:27">
      <c r="Z138169" s="191"/>
      <c r="AA138169" s="191"/>
    </row>
    <row r="138170" spans="26:27">
      <c r="Z138170" s="191"/>
      <c r="AA138170" s="191"/>
    </row>
    <row r="138171" spans="26:27">
      <c r="Z138171" s="191"/>
      <c r="AA138171" s="191"/>
    </row>
    <row r="138172" spans="26:27">
      <c r="Z138172" s="191"/>
      <c r="AA138172" s="191"/>
    </row>
    <row r="138173" spans="26:27">
      <c r="Z138173" s="191"/>
      <c r="AA138173" s="191"/>
    </row>
    <row r="138174" spans="26:27">
      <c r="Z138174" s="191"/>
      <c r="AA138174" s="191"/>
    </row>
    <row r="138175" spans="26:27">
      <c r="Z138175" s="191"/>
      <c r="AA138175" s="191"/>
    </row>
    <row r="138176" spans="26:27">
      <c r="Z138176" s="191"/>
      <c r="AA138176" s="191"/>
    </row>
    <row r="138177" spans="26:27">
      <c r="Z138177" s="191"/>
      <c r="AA138177" s="191"/>
    </row>
    <row r="138178" spans="26:27">
      <c r="Z138178" s="191"/>
      <c r="AA138178" s="191"/>
    </row>
    <row r="138179" spans="26:27">
      <c r="Z138179" s="191"/>
      <c r="AA138179" s="191"/>
    </row>
    <row r="138180" spans="26:27">
      <c r="Z138180" s="191"/>
      <c r="AA138180" s="191"/>
    </row>
    <row r="138181" spans="26:27">
      <c r="Z138181" s="191"/>
      <c r="AA138181" s="191"/>
    </row>
    <row r="138182" spans="26:27">
      <c r="Z138182" s="191"/>
      <c r="AA138182" s="191"/>
    </row>
    <row r="138183" spans="26:27">
      <c r="Z138183" s="191"/>
      <c r="AA138183" s="191"/>
    </row>
    <row r="138184" spans="26:27">
      <c r="Z138184" s="191"/>
      <c r="AA138184" s="191"/>
    </row>
    <row r="138185" spans="26:27">
      <c r="Z138185" s="191"/>
      <c r="AA138185" s="191"/>
    </row>
    <row r="138186" spans="26:27">
      <c r="Z138186" s="191"/>
      <c r="AA138186" s="191"/>
    </row>
    <row r="138187" spans="26:27">
      <c r="Z138187" s="191"/>
      <c r="AA138187" s="191"/>
    </row>
    <row r="138188" spans="26:27">
      <c r="Z138188" s="191"/>
      <c r="AA138188" s="191"/>
    </row>
    <row r="138189" spans="26:27">
      <c r="Z138189" s="191"/>
      <c r="AA138189" s="191"/>
    </row>
    <row r="138190" spans="26:27">
      <c r="Z138190" s="191"/>
      <c r="AA138190" s="191"/>
    </row>
    <row r="138191" spans="26:27">
      <c r="Z138191" s="191"/>
      <c r="AA138191" s="191"/>
    </row>
    <row r="138192" spans="26:27">
      <c r="Z138192" s="191"/>
      <c r="AA138192" s="191"/>
    </row>
    <row r="138193" spans="26:27">
      <c r="Z138193" s="191"/>
      <c r="AA138193" s="191"/>
    </row>
    <row r="138194" spans="26:27">
      <c r="Z138194" s="191"/>
      <c r="AA138194" s="191"/>
    </row>
    <row r="138195" spans="26:27">
      <c r="Z138195" s="191"/>
      <c r="AA138195" s="191"/>
    </row>
    <row r="138196" spans="26:27">
      <c r="Z138196" s="191"/>
      <c r="AA138196" s="191"/>
    </row>
    <row r="138197" spans="26:27">
      <c r="Z138197" s="191"/>
      <c r="AA138197" s="191"/>
    </row>
    <row r="138198" spans="26:27">
      <c r="Z138198" s="191"/>
      <c r="AA138198" s="191"/>
    </row>
    <row r="138199" spans="26:27">
      <c r="Z138199" s="191"/>
      <c r="AA138199" s="191"/>
    </row>
    <row r="138200" spans="26:27">
      <c r="Z138200" s="191"/>
      <c r="AA138200" s="191"/>
    </row>
    <row r="138201" spans="26:27">
      <c r="Z138201" s="191"/>
      <c r="AA138201" s="191"/>
    </row>
    <row r="138202" spans="26:27">
      <c r="Z138202" s="191"/>
      <c r="AA138202" s="191"/>
    </row>
    <row r="138203" spans="26:27">
      <c r="Z138203" s="191"/>
      <c r="AA138203" s="191"/>
    </row>
    <row r="138204" spans="26:27">
      <c r="Z138204" s="191"/>
      <c r="AA138204" s="191"/>
    </row>
    <row r="138205" spans="26:27">
      <c r="Z138205" s="191"/>
      <c r="AA138205" s="191"/>
    </row>
    <row r="138206" spans="26:27">
      <c r="Z138206" s="191"/>
      <c r="AA138206" s="191"/>
    </row>
    <row r="138207" spans="26:27">
      <c r="Z138207" s="191"/>
      <c r="AA138207" s="191"/>
    </row>
    <row r="138208" spans="26:27">
      <c r="Z138208" s="191"/>
      <c r="AA138208" s="191"/>
    </row>
    <row r="138209" spans="26:27">
      <c r="Z138209" s="191"/>
      <c r="AA138209" s="191"/>
    </row>
    <row r="138210" spans="26:27">
      <c r="Z138210" s="191"/>
      <c r="AA138210" s="191"/>
    </row>
    <row r="138211" spans="26:27">
      <c r="Z138211" s="191"/>
      <c r="AA138211" s="191"/>
    </row>
    <row r="138212" spans="26:27">
      <c r="Z138212" s="191"/>
      <c r="AA138212" s="191"/>
    </row>
    <row r="138213" spans="26:27">
      <c r="Z138213" s="191"/>
      <c r="AA138213" s="191"/>
    </row>
    <row r="138214" spans="26:27">
      <c r="Z138214" s="191"/>
      <c r="AA138214" s="191"/>
    </row>
    <row r="138215" spans="26:27">
      <c r="Z138215" s="191"/>
      <c r="AA138215" s="191"/>
    </row>
    <row r="138216" spans="26:27">
      <c r="Z138216" s="191"/>
      <c r="AA138216" s="191"/>
    </row>
    <row r="138217" spans="26:27">
      <c r="Z138217" s="191"/>
      <c r="AA138217" s="191"/>
    </row>
    <row r="138218" spans="26:27">
      <c r="Z138218" s="191"/>
      <c r="AA138218" s="191"/>
    </row>
    <row r="138219" spans="26:27">
      <c r="Z138219" s="191"/>
      <c r="AA138219" s="191"/>
    </row>
    <row r="138220" spans="26:27">
      <c r="Z138220" s="191"/>
      <c r="AA138220" s="191"/>
    </row>
    <row r="138221" spans="26:27">
      <c r="Z138221" s="191"/>
      <c r="AA138221" s="191"/>
    </row>
    <row r="138222" spans="26:27">
      <c r="Z138222" s="191"/>
      <c r="AA138222" s="191"/>
    </row>
    <row r="138223" spans="26:27">
      <c r="Z138223" s="191"/>
      <c r="AA138223" s="191"/>
    </row>
    <row r="138224" spans="26:27">
      <c r="Z138224" s="191"/>
      <c r="AA138224" s="191"/>
    </row>
    <row r="138225" spans="26:27">
      <c r="Z138225" s="191"/>
      <c r="AA138225" s="191"/>
    </row>
    <row r="138226" spans="26:27">
      <c r="Z138226" s="191"/>
      <c r="AA138226" s="191"/>
    </row>
    <row r="138227" spans="26:27">
      <c r="Z138227" s="191"/>
      <c r="AA138227" s="191"/>
    </row>
    <row r="138228" spans="26:27">
      <c r="Z138228" s="191"/>
      <c r="AA138228" s="191"/>
    </row>
    <row r="138229" spans="26:27">
      <c r="Z138229" s="191"/>
      <c r="AA138229" s="191"/>
    </row>
    <row r="138230" spans="26:27">
      <c r="Z138230" s="191"/>
      <c r="AA138230" s="191"/>
    </row>
    <row r="138231" spans="26:27">
      <c r="Z138231" s="191"/>
      <c r="AA138231" s="191"/>
    </row>
    <row r="138232" spans="26:27">
      <c r="Z138232" s="191"/>
      <c r="AA138232" s="191"/>
    </row>
    <row r="138233" spans="26:27">
      <c r="Z138233" s="191"/>
      <c r="AA138233" s="191"/>
    </row>
    <row r="138234" spans="26:27">
      <c r="Z138234" s="191"/>
      <c r="AA138234" s="191"/>
    </row>
    <row r="138235" spans="26:27">
      <c r="Z138235" s="191"/>
      <c r="AA138235" s="191"/>
    </row>
    <row r="138236" spans="26:27">
      <c r="Z138236" s="191"/>
      <c r="AA138236" s="191"/>
    </row>
    <row r="138237" spans="26:27">
      <c r="Z138237" s="191"/>
      <c r="AA138237" s="191"/>
    </row>
    <row r="138238" spans="26:27">
      <c r="Z138238" s="191"/>
      <c r="AA138238" s="191"/>
    </row>
    <row r="138239" spans="26:27">
      <c r="Z138239" s="191"/>
      <c r="AA138239" s="191"/>
    </row>
    <row r="138240" spans="26:27">
      <c r="Z138240" s="191"/>
      <c r="AA138240" s="191"/>
    </row>
    <row r="138241" spans="26:27">
      <c r="Z138241" s="191"/>
      <c r="AA138241" s="191"/>
    </row>
    <row r="138242" spans="26:27">
      <c r="Z138242" s="191"/>
      <c r="AA138242" s="191"/>
    </row>
    <row r="138243" spans="26:27">
      <c r="Z138243" s="191"/>
      <c r="AA138243" s="191"/>
    </row>
    <row r="138244" spans="26:27">
      <c r="Z138244" s="191"/>
      <c r="AA138244" s="191"/>
    </row>
    <row r="138245" spans="26:27">
      <c r="Z138245" s="191"/>
      <c r="AA138245" s="191"/>
    </row>
    <row r="138246" spans="26:27">
      <c r="Z138246" s="191"/>
      <c r="AA138246" s="191"/>
    </row>
    <row r="138247" spans="26:27">
      <c r="Z138247" s="191"/>
      <c r="AA138247" s="191"/>
    </row>
    <row r="138248" spans="26:27">
      <c r="Z138248" s="191"/>
      <c r="AA138248" s="191"/>
    </row>
    <row r="138249" spans="26:27">
      <c r="Z138249" s="191"/>
      <c r="AA138249" s="191"/>
    </row>
    <row r="138250" spans="26:27">
      <c r="Z138250" s="191"/>
      <c r="AA138250" s="191"/>
    </row>
    <row r="138251" spans="26:27">
      <c r="Z138251" s="191"/>
      <c r="AA138251" s="191"/>
    </row>
    <row r="138252" spans="26:27">
      <c r="Z138252" s="191"/>
      <c r="AA138252" s="191"/>
    </row>
    <row r="138253" spans="26:27">
      <c r="Z138253" s="191"/>
      <c r="AA138253" s="191"/>
    </row>
    <row r="138254" spans="26:27">
      <c r="Z138254" s="191"/>
      <c r="AA138254" s="191"/>
    </row>
    <row r="138255" spans="26:27">
      <c r="Z138255" s="191"/>
      <c r="AA138255" s="191"/>
    </row>
    <row r="138256" spans="26:27">
      <c r="Z138256" s="191"/>
      <c r="AA138256" s="191"/>
    </row>
    <row r="138257" spans="26:27">
      <c r="Z138257" s="191"/>
      <c r="AA138257" s="191"/>
    </row>
    <row r="138258" spans="26:27">
      <c r="Z138258" s="191"/>
      <c r="AA138258" s="191"/>
    </row>
    <row r="138259" spans="26:27">
      <c r="Z138259" s="191"/>
      <c r="AA138259" s="191"/>
    </row>
    <row r="138260" spans="26:27">
      <c r="Z138260" s="191"/>
      <c r="AA138260" s="191"/>
    </row>
    <row r="138261" spans="26:27">
      <c r="Z138261" s="191"/>
      <c r="AA138261" s="191"/>
    </row>
    <row r="138262" spans="26:27">
      <c r="Z138262" s="191"/>
      <c r="AA138262" s="191"/>
    </row>
    <row r="138263" spans="26:27">
      <c r="Z138263" s="191"/>
      <c r="AA138263" s="191"/>
    </row>
    <row r="138264" spans="26:27">
      <c r="Z138264" s="191"/>
      <c r="AA138264" s="191"/>
    </row>
    <row r="138265" spans="26:27">
      <c r="Z138265" s="191"/>
      <c r="AA138265" s="191"/>
    </row>
    <row r="138266" spans="26:27">
      <c r="Z138266" s="191"/>
      <c r="AA138266" s="191"/>
    </row>
    <row r="138267" spans="26:27">
      <c r="Z138267" s="191"/>
      <c r="AA138267" s="191"/>
    </row>
    <row r="138268" spans="26:27">
      <c r="Z138268" s="191"/>
      <c r="AA138268" s="191"/>
    </row>
    <row r="138269" spans="26:27">
      <c r="Z138269" s="191"/>
      <c r="AA138269" s="191"/>
    </row>
    <row r="138270" spans="26:27">
      <c r="Z138270" s="191"/>
      <c r="AA138270" s="191"/>
    </row>
    <row r="138271" spans="26:27">
      <c r="Z138271" s="191"/>
      <c r="AA138271" s="191"/>
    </row>
    <row r="138272" spans="26:27">
      <c r="Z138272" s="191"/>
      <c r="AA138272" s="191"/>
    </row>
    <row r="138273" spans="26:27">
      <c r="Z138273" s="191"/>
      <c r="AA138273" s="191"/>
    </row>
    <row r="138274" spans="26:27">
      <c r="Z138274" s="191"/>
      <c r="AA138274" s="191"/>
    </row>
    <row r="138275" spans="26:27">
      <c r="Z138275" s="191"/>
      <c r="AA138275" s="191"/>
    </row>
    <row r="138276" spans="26:27">
      <c r="Z138276" s="191"/>
      <c r="AA138276" s="191"/>
    </row>
    <row r="138277" spans="26:27">
      <c r="Z138277" s="191"/>
      <c r="AA138277" s="191"/>
    </row>
    <row r="138278" spans="26:27">
      <c r="Z138278" s="191"/>
      <c r="AA138278" s="191"/>
    </row>
    <row r="138279" spans="26:27">
      <c r="Z138279" s="191"/>
      <c r="AA138279" s="191"/>
    </row>
    <row r="138280" spans="26:27">
      <c r="Z138280" s="191"/>
      <c r="AA138280" s="191"/>
    </row>
    <row r="138281" spans="26:27">
      <c r="Z138281" s="191"/>
      <c r="AA138281" s="191"/>
    </row>
    <row r="138282" spans="26:27">
      <c r="Z138282" s="191"/>
      <c r="AA138282" s="191"/>
    </row>
    <row r="138283" spans="26:27">
      <c r="Z138283" s="191"/>
      <c r="AA138283" s="191"/>
    </row>
    <row r="138284" spans="26:27">
      <c r="Z138284" s="191"/>
      <c r="AA138284" s="191"/>
    </row>
    <row r="138285" spans="26:27">
      <c r="Z138285" s="191"/>
      <c r="AA138285" s="191"/>
    </row>
    <row r="138286" spans="26:27">
      <c r="Z138286" s="191"/>
      <c r="AA138286" s="191"/>
    </row>
    <row r="138287" spans="26:27">
      <c r="Z138287" s="191"/>
      <c r="AA138287" s="191"/>
    </row>
    <row r="138288" spans="26:27">
      <c r="Z138288" s="191"/>
      <c r="AA138288" s="191"/>
    </row>
    <row r="138289" spans="26:27">
      <c r="Z138289" s="191"/>
      <c r="AA138289" s="191"/>
    </row>
    <row r="138290" spans="26:27">
      <c r="Z138290" s="191"/>
      <c r="AA138290" s="191"/>
    </row>
    <row r="138291" spans="26:27">
      <c r="Z138291" s="191"/>
      <c r="AA138291" s="191"/>
    </row>
    <row r="138292" spans="26:27">
      <c r="Z138292" s="191"/>
      <c r="AA138292" s="191"/>
    </row>
    <row r="138293" spans="26:27">
      <c r="Z138293" s="191"/>
      <c r="AA138293" s="191"/>
    </row>
    <row r="138294" spans="26:27">
      <c r="Z138294" s="191"/>
      <c r="AA138294" s="191"/>
    </row>
    <row r="138295" spans="26:27">
      <c r="Z138295" s="191"/>
      <c r="AA138295" s="191"/>
    </row>
    <row r="138296" spans="26:27">
      <c r="Z138296" s="191"/>
      <c r="AA138296" s="191"/>
    </row>
    <row r="138297" spans="26:27">
      <c r="Z138297" s="191"/>
      <c r="AA138297" s="191"/>
    </row>
    <row r="138298" spans="26:27">
      <c r="Z138298" s="191"/>
      <c r="AA138298" s="191"/>
    </row>
    <row r="138299" spans="26:27">
      <c r="Z138299" s="191"/>
      <c r="AA138299" s="191"/>
    </row>
    <row r="138300" spans="26:27">
      <c r="Z138300" s="191"/>
      <c r="AA138300" s="191"/>
    </row>
    <row r="138301" spans="26:27">
      <c r="Z138301" s="191"/>
      <c r="AA138301" s="191"/>
    </row>
    <row r="138302" spans="26:27">
      <c r="Z138302" s="191"/>
      <c r="AA138302" s="191"/>
    </row>
    <row r="138303" spans="26:27">
      <c r="Z138303" s="191"/>
      <c r="AA138303" s="191"/>
    </row>
    <row r="138304" spans="26:27">
      <c r="Z138304" s="191"/>
      <c r="AA138304" s="191"/>
    </row>
    <row r="138305" spans="26:27">
      <c r="Z138305" s="191"/>
      <c r="AA138305" s="191"/>
    </row>
    <row r="138306" spans="26:27">
      <c r="Z138306" s="191"/>
      <c r="AA138306" s="191"/>
    </row>
    <row r="138307" spans="26:27">
      <c r="Z138307" s="191"/>
      <c r="AA138307" s="191"/>
    </row>
    <row r="138308" spans="26:27">
      <c r="Z138308" s="191"/>
      <c r="AA138308" s="191"/>
    </row>
    <row r="138309" spans="26:27">
      <c r="Z138309" s="191"/>
      <c r="AA138309" s="191"/>
    </row>
    <row r="138310" spans="26:27">
      <c r="Z138310" s="191"/>
      <c r="AA138310" s="191"/>
    </row>
    <row r="138311" spans="26:27">
      <c r="Z138311" s="191"/>
      <c r="AA138311" s="191"/>
    </row>
    <row r="138312" spans="26:27">
      <c r="Z138312" s="191"/>
      <c r="AA138312" s="191"/>
    </row>
    <row r="138313" spans="26:27">
      <c r="Z138313" s="191"/>
      <c r="AA138313" s="191"/>
    </row>
    <row r="138314" spans="26:27">
      <c r="Z138314" s="191"/>
      <c r="AA138314" s="191"/>
    </row>
    <row r="138315" spans="26:27">
      <c r="Z138315" s="191"/>
      <c r="AA138315" s="191"/>
    </row>
    <row r="138316" spans="26:27">
      <c r="Z138316" s="191"/>
      <c r="AA138316" s="191"/>
    </row>
    <row r="138317" spans="26:27">
      <c r="Z138317" s="191"/>
      <c r="AA138317" s="191"/>
    </row>
    <row r="138318" spans="26:27">
      <c r="Z138318" s="191"/>
      <c r="AA138318" s="191"/>
    </row>
    <row r="138319" spans="26:27">
      <c r="Z138319" s="191"/>
      <c r="AA138319" s="191"/>
    </row>
    <row r="138320" spans="26:27">
      <c r="Z138320" s="191"/>
      <c r="AA138320" s="191"/>
    </row>
    <row r="138321" spans="26:27">
      <c r="Z138321" s="191"/>
      <c r="AA138321" s="191"/>
    </row>
    <row r="138322" spans="26:27">
      <c r="Z138322" s="191"/>
      <c r="AA138322" s="191"/>
    </row>
    <row r="138323" spans="26:27">
      <c r="Z138323" s="191"/>
      <c r="AA138323" s="191"/>
    </row>
    <row r="138324" spans="26:27">
      <c r="Z138324" s="191"/>
      <c r="AA138324" s="191"/>
    </row>
    <row r="138325" spans="26:27">
      <c r="Z138325" s="191"/>
      <c r="AA138325" s="191"/>
    </row>
    <row r="138326" spans="26:27">
      <c r="Z138326" s="191"/>
      <c r="AA138326" s="191"/>
    </row>
    <row r="138327" spans="26:27">
      <c r="Z138327" s="191"/>
      <c r="AA138327" s="191"/>
    </row>
    <row r="138328" spans="26:27">
      <c r="Z138328" s="191"/>
      <c r="AA138328" s="191"/>
    </row>
    <row r="138329" spans="26:27">
      <c r="Z138329" s="191"/>
      <c r="AA138329" s="191"/>
    </row>
    <row r="138330" spans="26:27">
      <c r="Z138330" s="191"/>
      <c r="AA138330" s="191"/>
    </row>
    <row r="138331" spans="26:27">
      <c r="Z138331" s="191"/>
      <c r="AA138331" s="191"/>
    </row>
    <row r="138332" spans="26:27">
      <c r="Z138332" s="191"/>
      <c r="AA138332" s="191"/>
    </row>
    <row r="138333" spans="26:27">
      <c r="Z138333" s="191"/>
      <c r="AA138333" s="191"/>
    </row>
    <row r="138334" spans="26:27">
      <c r="Z138334" s="191"/>
      <c r="AA138334" s="191"/>
    </row>
    <row r="138335" spans="26:27">
      <c r="Z138335" s="191"/>
      <c r="AA138335" s="191"/>
    </row>
    <row r="138336" spans="26:27">
      <c r="Z138336" s="191"/>
      <c r="AA138336" s="191"/>
    </row>
    <row r="138337" spans="26:27">
      <c r="Z138337" s="191"/>
      <c r="AA138337" s="191"/>
    </row>
    <row r="138338" spans="26:27">
      <c r="Z138338" s="191"/>
      <c r="AA138338" s="191"/>
    </row>
    <row r="138339" spans="26:27">
      <c r="Z138339" s="191"/>
      <c r="AA138339" s="191"/>
    </row>
    <row r="138340" spans="26:27">
      <c r="Z138340" s="191"/>
      <c r="AA138340" s="191"/>
    </row>
    <row r="138341" spans="26:27">
      <c r="Z138341" s="191"/>
      <c r="AA138341" s="191"/>
    </row>
    <row r="138342" spans="26:27">
      <c r="Z138342" s="191"/>
      <c r="AA138342" s="191"/>
    </row>
    <row r="138343" spans="26:27">
      <c r="Z138343" s="191"/>
      <c r="AA138343" s="191"/>
    </row>
    <row r="138344" spans="26:27">
      <c r="Z138344" s="191"/>
      <c r="AA138344" s="191"/>
    </row>
    <row r="138345" spans="26:27">
      <c r="Z138345" s="191"/>
      <c r="AA138345" s="191"/>
    </row>
    <row r="138346" spans="26:27">
      <c r="Z138346" s="191"/>
      <c r="AA138346" s="191"/>
    </row>
    <row r="138347" spans="26:27">
      <c r="Z138347" s="191"/>
      <c r="AA138347" s="191"/>
    </row>
    <row r="138348" spans="26:27">
      <c r="Z138348" s="191"/>
      <c r="AA138348" s="191"/>
    </row>
    <row r="138349" spans="26:27">
      <c r="Z138349" s="191"/>
      <c r="AA138349" s="191"/>
    </row>
    <row r="138350" spans="26:27">
      <c r="Z138350" s="191"/>
      <c r="AA138350" s="191"/>
    </row>
    <row r="138351" spans="26:27">
      <c r="Z138351" s="191"/>
      <c r="AA138351" s="191"/>
    </row>
    <row r="138352" spans="26:27">
      <c r="Z138352" s="191"/>
      <c r="AA138352" s="191"/>
    </row>
    <row r="138353" spans="26:27">
      <c r="Z138353" s="191"/>
      <c r="AA138353" s="191"/>
    </row>
    <row r="138354" spans="26:27">
      <c r="Z138354" s="191"/>
      <c r="AA138354" s="191"/>
    </row>
    <row r="138355" spans="26:27">
      <c r="Z138355" s="191"/>
      <c r="AA138355" s="191"/>
    </row>
    <row r="138356" spans="26:27">
      <c r="Z138356" s="191"/>
      <c r="AA138356" s="191"/>
    </row>
    <row r="138357" spans="26:27">
      <c r="Z138357" s="191"/>
      <c r="AA138357" s="191"/>
    </row>
    <row r="138358" spans="26:27">
      <c r="Z138358" s="191"/>
      <c r="AA138358" s="191"/>
    </row>
    <row r="138359" spans="26:27">
      <c r="Z138359" s="191"/>
      <c r="AA138359" s="191"/>
    </row>
    <row r="138360" spans="26:27">
      <c r="Z138360" s="191"/>
      <c r="AA138360" s="191"/>
    </row>
    <row r="138361" spans="26:27">
      <c r="Z138361" s="191"/>
      <c r="AA138361" s="191"/>
    </row>
    <row r="138362" spans="26:27">
      <c r="Z138362" s="191"/>
      <c r="AA138362" s="191"/>
    </row>
    <row r="138363" spans="26:27">
      <c r="Z138363" s="191"/>
      <c r="AA138363" s="191"/>
    </row>
    <row r="138364" spans="26:27">
      <c r="Z138364" s="191"/>
      <c r="AA138364" s="191"/>
    </row>
    <row r="138365" spans="26:27">
      <c r="Z138365" s="191"/>
      <c r="AA138365" s="191"/>
    </row>
    <row r="138366" spans="26:27">
      <c r="Z138366" s="191"/>
      <c r="AA138366" s="191"/>
    </row>
    <row r="138367" spans="26:27">
      <c r="Z138367" s="191"/>
      <c r="AA138367" s="191"/>
    </row>
    <row r="138368" spans="26:27">
      <c r="Z138368" s="191"/>
      <c r="AA138368" s="191"/>
    </row>
    <row r="138369" spans="26:27">
      <c r="Z138369" s="191"/>
      <c r="AA138369" s="191"/>
    </row>
    <row r="138370" spans="26:27">
      <c r="Z138370" s="191"/>
      <c r="AA138370" s="191"/>
    </row>
    <row r="138371" spans="26:27">
      <c r="Z138371" s="191"/>
      <c r="AA138371" s="191"/>
    </row>
    <row r="138372" spans="26:27">
      <c r="Z138372" s="191"/>
      <c r="AA138372" s="191"/>
    </row>
    <row r="138373" spans="26:27">
      <c r="Z138373" s="191"/>
      <c r="AA138373" s="191"/>
    </row>
    <row r="138374" spans="26:27">
      <c r="Z138374" s="191"/>
      <c r="AA138374" s="191"/>
    </row>
    <row r="138375" spans="26:27">
      <c r="Z138375" s="191"/>
      <c r="AA138375" s="191"/>
    </row>
    <row r="138376" spans="26:27">
      <c r="Z138376" s="191"/>
      <c r="AA138376" s="191"/>
    </row>
    <row r="138377" spans="26:27">
      <c r="Z138377" s="191"/>
      <c r="AA138377" s="191"/>
    </row>
    <row r="138378" spans="26:27">
      <c r="Z138378" s="191"/>
      <c r="AA138378" s="191"/>
    </row>
    <row r="138379" spans="26:27">
      <c r="Z138379" s="191"/>
      <c r="AA138379" s="191"/>
    </row>
    <row r="138380" spans="26:27">
      <c r="Z138380" s="191"/>
      <c r="AA138380" s="191"/>
    </row>
    <row r="138381" spans="26:27">
      <c r="Z138381" s="191"/>
      <c r="AA138381" s="191"/>
    </row>
    <row r="138382" spans="26:27">
      <c r="Z138382" s="191"/>
      <c r="AA138382" s="191"/>
    </row>
    <row r="138383" spans="26:27">
      <c r="Z138383" s="191"/>
      <c r="AA138383" s="191"/>
    </row>
    <row r="138384" spans="26:27">
      <c r="Z138384" s="191"/>
      <c r="AA138384" s="191"/>
    </row>
    <row r="138385" spans="26:27">
      <c r="Z138385" s="191"/>
      <c r="AA138385" s="191"/>
    </row>
    <row r="138386" spans="26:27">
      <c r="Z138386" s="191"/>
      <c r="AA138386" s="191"/>
    </row>
    <row r="138387" spans="26:27">
      <c r="Z138387" s="191"/>
      <c r="AA138387" s="191"/>
    </row>
    <row r="138388" spans="26:27">
      <c r="Z138388" s="191"/>
      <c r="AA138388" s="191"/>
    </row>
    <row r="138389" spans="26:27">
      <c r="Z138389" s="191"/>
      <c r="AA138389" s="191"/>
    </row>
    <row r="138390" spans="26:27">
      <c r="Z138390" s="191"/>
      <c r="AA138390" s="191"/>
    </row>
    <row r="138391" spans="26:27">
      <c r="Z138391" s="191"/>
      <c r="AA138391" s="191"/>
    </row>
    <row r="138392" spans="26:27">
      <c r="Z138392" s="191"/>
      <c r="AA138392" s="191"/>
    </row>
    <row r="138393" spans="26:27">
      <c r="Z138393" s="191"/>
      <c r="AA138393" s="191"/>
    </row>
    <row r="138394" spans="26:27">
      <c r="Z138394" s="191"/>
      <c r="AA138394" s="191"/>
    </row>
    <row r="138395" spans="26:27">
      <c r="Z138395" s="191"/>
      <c r="AA138395" s="191"/>
    </row>
    <row r="138396" spans="26:27">
      <c r="Z138396" s="191"/>
      <c r="AA138396" s="191"/>
    </row>
    <row r="138397" spans="26:27">
      <c r="Z138397" s="191"/>
      <c r="AA138397" s="191"/>
    </row>
    <row r="138398" spans="26:27">
      <c r="Z138398" s="191"/>
      <c r="AA138398" s="191"/>
    </row>
    <row r="138399" spans="26:27">
      <c r="Z138399" s="191"/>
      <c r="AA138399" s="191"/>
    </row>
    <row r="138400" spans="26:27">
      <c r="Z138400" s="191"/>
      <c r="AA138400" s="191"/>
    </row>
    <row r="138401" spans="26:27">
      <c r="Z138401" s="191"/>
      <c r="AA138401" s="191"/>
    </row>
    <row r="138402" spans="26:27">
      <c r="Z138402" s="191"/>
      <c r="AA138402" s="191"/>
    </row>
    <row r="138403" spans="26:27">
      <c r="Z138403" s="191"/>
      <c r="AA138403" s="191"/>
    </row>
    <row r="138404" spans="26:27">
      <c r="Z138404" s="191"/>
      <c r="AA138404" s="191"/>
    </row>
    <row r="138405" spans="26:27">
      <c r="Z138405" s="191"/>
      <c r="AA138405" s="191"/>
    </row>
    <row r="138406" spans="26:27">
      <c r="Z138406" s="191"/>
      <c r="AA138406" s="191"/>
    </row>
    <row r="138407" spans="26:27">
      <c r="Z138407" s="191"/>
      <c r="AA138407" s="191"/>
    </row>
    <row r="138408" spans="26:27">
      <c r="Z138408" s="191"/>
      <c r="AA138408" s="191"/>
    </row>
    <row r="138409" spans="26:27">
      <c r="Z138409" s="191"/>
      <c r="AA138409" s="191"/>
    </row>
    <row r="138410" spans="26:27">
      <c r="Z138410" s="191"/>
      <c r="AA138410" s="191"/>
    </row>
    <row r="138411" spans="26:27">
      <c r="Z138411" s="191"/>
      <c r="AA138411" s="191"/>
    </row>
    <row r="138412" spans="26:27">
      <c r="Z138412" s="191"/>
      <c r="AA138412" s="191"/>
    </row>
    <row r="138413" spans="26:27">
      <c r="Z138413" s="191"/>
      <c r="AA138413" s="191"/>
    </row>
    <row r="138414" spans="26:27">
      <c r="Z138414" s="191"/>
      <c r="AA138414" s="191"/>
    </row>
    <row r="138415" spans="26:27">
      <c r="Z138415" s="191"/>
      <c r="AA138415" s="191"/>
    </row>
    <row r="138416" spans="26:27">
      <c r="Z138416" s="191"/>
      <c r="AA138416" s="191"/>
    </row>
    <row r="138417" spans="26:27">
      <c r="Z138417" s="191"/>
      <c r="AA138417" s="191"/>
    </row>
    <row r="138418" spans="26:27">
      <c r="Z138418" s="191"/>
      <c r="AA138418" s="191"/>
    </row>
    <row r="138419" spans="26:27">
      <c r="Z138419" s="191"/>
      <c r="AA138419" s="191"/>
    </row>
    <row r="138420" spans="26:27">
      <c r="Z138420" s="191"/>
      <c r="AA138420" s="191"/>
    </row>
    <row r="138421" spans="26:27">
      <c r="Z138421" s="191"/>
      <c r="AA138421" s="191"/>
    </row>
    <row r="138422" spans="26:27">
      <c r="Z138422" s="191"/>
      <c r="AA138422" s="191"/>
    </row>
    <row r="138423" spans="26:27">
      <c r="Z138423" s="191"/>
      <c r="AA138423" s="191"/>
    </row>
    <row r="138424" spans="26:27">
      <c r="Z138424" s="191"/>
      <c r="AA138424" s="191"/>
    </row>
    <row r="138425" spans="26:27">
      <c r="Z138425" s="191"/>
      <c r="AA138425" s="191"/>
    </row>
    <row r="138426" spans="26:27">
      <c r="Z138426" s="191"/>
      <c r="AA138426" s="191"/>
    </row>
    <row r="138427" spans="26:27">
      <c r="Z138427" s="191"/>
      <c r="AA138427" s="191"/>
    </row>
    <row r="138428" spans="26:27">
      <c r="Z138428" s="191"/>
      <c r="AA138428" s="191"/>
    </row>
    <row r="138429" spans="26:27">
      <c r="Z138429" s="191"/>
      <c r="AA138429" s="191"/>
    </row>
    <row r="138430" spans="26:27">
      <c r="Z138430" s="191"/>
      <c r="AA138430" s="191"/>
    </row>
    <row r="138431" spans="26:27">
      <c r="Z138431" s="191"/>
      <c r="AA138431" s="191"/>
    </row>
    <row r="138432" spans="26:27">
      <c r="Z138432" s="191"/>
      <c r="AA138432" s="191"/>
    </row>
    <row r="138433" spans="26:27">
      <c r="Z138433" s="191"/>
      <c r="AA138433" s="191"/>
    </row>
    <row r="138434" spans="26:27">
      <c r="Z138434" s="191"/>
      <c r="AA138434" s="191"/>
    </row>
    <row r="138435" spans="26:27">
      <c r="Z138435" s="191"/>
      <c r="AA138435" s="191"/>
    </row>
    <row r="138436" spans="26:27">
      <c r="Z138436" s="191"/>
      <c r="AA138436" s="191"/>
    </row>
    <row r="138437" spans="26:27">
      <c r="Z138437" s="191"/>
      <c r="AA138437" s="191"/>
    </row>
    <row r="138438" spans="26:27">
      <c r="Z138438" s="191"/>
      <c r="AA138438" s="191"/>
    </row>
    <row r="138439" spans="26:27">
      <c r="Z138439" s="191"/>
      <c r="AA138439" s="191"/>
    </row>
    <row r="138440" spans="26:27">
      <c r="Z138440" s="191"/>
      <c r="AA138440" s="191"/>
    </row>
    <row r="138441" spans="26:27">
      <c r="Z138441" s="191"/>
      <c r="AA138441" s="191"/>
    </row>
    <row r="138442" spans="26:27">
      <c r="Z138442" s="191"/>
      <c r="AA138442" s="191"/>
    </row>
    <row r="138443" spans="26:27">
      <c r="Z138443" s="191"/>
      <c r="AA138443" s="191"/>
    </row>
    <row r="138444" spans="26:27">
      <c r="Z138444" s="191"/>
      <c r="AA138444" s="191"/>
    </row>
    <row r="138445" spans="26:27">
      <c r="Z138445" s="191"/>
      <c r="AA138445" s="191"/>
    </row>
    <row r="138446" spans="26:27">
      <c r="Z138446" s="191"/>
      <c r="AA138446" s="191"/>
    </row>
    <row r="138447" spans="26:27">
      <c r="Z138447" s="191"/>
      <c r="AA138447" s="191"/>
    </row>
    <row r="138448" spans="26:27">
      <c r="Z138448" s="191"/>
      <c r="AA138448" s="191"/>
    </row>
    <row r="138449" spans="26:27">
      <c r="Z138449" s="191"/>
      <c r="AA138449" s="191"/>
    </row>
    <row r="138450" spans="26:27">
      <c r="Z138450" s="191"/>
      <c r="AA138450" s="191"/>
    </row>
    <row r="138451" spans="26:27">
      <c r="Z138451" s="191"/>
      <c r="AA138451" s="191"/>
    </row>
    <row r="138452" spans="26:27">
      <c r="Z138452" s="191"/>
      <c r="AA138452" s="191"/>
    </row>
    <row r="138453" spans="26:27">
      <c r="Z138453" s="191"/>
      <c r="AA138453" s="191"/>
    </row>
    <row r="138454" spans="26:27">
      <c r="Z138454" s="191"/>
      <c r="AA138454" s="191"/>
    </row>
    <row r="138455" spans="26:27">
      <c r="Z138455" s="191"/>
      <c r="AA138455" s="191"/>
    </row>
    <row r="138456" spans="26:27">
      <c r="Z138456" s="191"/>
      <c r="AA138456" s="191"/>
    </row>
    <row r="138457" spans="26:27">
      <c r="Z138457" s="191"/>
      <c r="AA138457" s="191"/>
    </row>
    <row r="138458" spans="26:27">
      <c r="Z138458" s="191"/>
      <c r="AA138458" s="191"/>
    </row>
    <row r="138459" spans="26:27">
      <c r="Z138459" s="191"/>
      <c r="AA138459" s="191"/>
    </row>
    <row r="138460" spans="26:27">
      <c r="Z138460" s="191"/>
      <c r="AA138460" s="191"/>
    </row>
    <row r="138461" spans="26:27">
      <c r="Z138461" s="191"/>
      <c r="AA138461" s="191"/>
    </row>
    <row r="138462" spans="26:27">
      <c r="Z138462" s="191"/>
      <c r="AA138462" s="191"/>
    </row>
    <row r="138463" spans="26:27">
      <c r="Z138463" s="191"/>
      <c r="AA138463" s="191"/>
    </row>
    <row r="138464" spans="26:27">
      <c r="Z138464" s="191"/>
      <c r="AA138464" s="191"/>
    </row>
    <row r="138465" spans="26:27">
      <c r="Z138465" s="191"/>
      <c r="AA138465" s="191"/>
    </row>
    <row r="138466" spans="26:27">
      <c r="Z138466" s="191"/>
      <c r="AA138466" s="191"/>
    </row>
    <row r="138467" spans="26:27">
      <c r="Z138467" s="191"/>
      <c r="AA138467" s="191"/>
    </row>
    <row r="138468" spans="26:27">
      <c r="Z138468" s="191"/>
      <c r="AA138468" s="191"/>
    </row>
    <row r="138469" spans="26:27">
      <c r="Z138469" s="191"/>
      <c r="AA138469" s="191"/>
    </row>
    <row r="138470" spans="26:27">
      <c r="Z138470" s="191"/>
      <c r="AA138470" s="191"/>
    </row>
    <row r="138471" spans="26:27">
      <c r="Z138471" s="191"/>
      <c r="AA138471" s="191"/>
    </row>
    <row r="138472" spans="26:27">
      <c r="Z138472" s="191"/>
      <c r="AA138472" s="191"/>
    </row>
    <row r="138473" spans="26:27">
      <c r="Z138473" s="191"/>
      <c r="AA138473" s="191"/>
    </row>
    <row r="138474" spans="26:27">
      <c r="Z138474" s="191"/>
      <c r="AA138474" s="191"/>
    </row>
    <row r="138475" spans="26:27">
      <c r="Z138475" s="191"/>
      <c r="AA138475" s="191"/>
    </row>
    <row r="138476" spans="26:27">
      <c r="Z138476" s="191"/>
      <c r="AA138476" s="191"/>
    </row>
    <row r="138477" spans="26:27">
      <c r="Z138477" s="191"/>
      <c r="AA138477" s="191"/>
    </row>
    <row r="138478" spans="26:27">
      <c r="Z138478" s="191"/>
      <c r="AA138478" s="191"/>
    </row>
    <row r="138479" spans="26:27">
      <c r="Z138479" s="191"/>
      <c r="AA138479" s="191"/>
    </row>
    <row r="138480" spans="26:27">
      <c r="Z138480" s="191"/>
      <c r="AA138480" s="191"/>
    </row>
    <row r="138481" spans="26:27">
      <c r="Z138481" s="191"/>
      <c r="AA138481" s="191"/>
    </row>
    <row r="138482" spans="26:27">
      <c r="Z138482" s="191"/>
      <c r="AA138482" s="191"/>
    </row>
    <row r="138483" spans="26:27">
      <c r="Z138483" s="191"/>
      <c r="AA138483" s="191"/>
    </row>
    <row r="138484" spans="26:27">
      <c r="Z138484" s="191"/>
      <c r="AA138484" s="191"/>
    </row>
    <row r="138485" spans="26:27">
      <c r="Z138485" s="191"/>
      <c r="AA138485" s="191"/>
    </row>
    <row r="138486" spans="26:27">
      <c r="Z138486" s="191"/>
      <c r="AA138486" s="191"/>
    </row>
    <row r="138487" spans="26:27">
      <c r="Z138487" s="191"/>
      <c r="AA138487" s="191"/>
    </row>
    <row r="138488" spans="26:27">
      <c r="Z138488" s="191"/>
      <c r="AA138488" s="191"/>
    </row>
    <row r="138489" spans="26:27">
      <c r="Z138489" s="191"/>
      <c r="AA138489" s="191"/>
    </row>
    <row r="138490" spans="26:27">
      <c r="Z138490" s="191"/>
      <c r="AA138490" s="191"/>
    </row>
    <row r="138491" spans="26:27">
      <c r="Z138491" s="191"/>
      <c r="AA138491" s="191"/>
    </row>
    <row r="138492" spans="26:27">
      <c r="Z138492" s="191"/>
      <c r="AA138492" s="191"/>
    </row>
    <row r="138493" spans="26:27">
      <c r="Z138493" s="191"/>
      <c r="AA138493" s="191"/>
    </row>
    <row r="138494" spans="26:27">
      <c r="Z138494" s="191"/>
      <c r="AA138494" s="191"/>
    </row>
    <row r="138495" spans="26:27">
      <c r="Z138495" s="191"/>
      <c r="AA138495" s="191"/>
    </row>
    <row r="138496" spans="26:27">
      <c r="Z138496" s="191"/>
      <c r="AA138496" s="191"/>
    </row>
    <row r="138497" spans="26:27">
      <c r="Z138497" s="191"/>
      <c r="AA138497" s="191"/>
    </row>
    <row r="138498" spans="26:27">
      <c r="Z138498" s="191"/>
      <c r="AA138498" s="191"/>
    </row>
    <row r="138499" spans="26:27">
      <c r="Z138499" s="191"/>
      <c r="AA138499" s="191"/>
    </row>
    <row r="138500" spans="26:27">
      <c r="Z138500" s="191"/>
      <c r="AA138500" s="191"/>
    </row>
    <row r="138501" spans="26:27">
      <c r="Z138501" s="191"/>
      <c r="AA138501" s="191"/>
    </row>
    <row r="138502" spans="26:27">
      <c r="Z138502" s="191"/>
      <c r="AA138502" s="191"/>
    </row>
    <row r="138503" spans="26:27">
      <c r="Z138503" s="191"/>
      <c r="AA138503" s="191"/>
    </row>
    <row r="138504" spans="26:27">
      <c r="Z138504" s="191"/>
      <c r="AA138504" s="191"/>
    </row>
    <row r="138505" spans="26:27">
      <c r="Z138505" s="191"/>
      <c r="AA138505" s="191"/>
    </row>
    <row r="138506" spans="26:27">
      <c r="Z138506" s="191"/>
      <c r="AA138506" s="191"/>
    </row>
    <row r="138507" spans="26:27">
      <c r="Z138507" s="191"/>
      <c r="AA138507" s="191"/>
    </row>
    <row r="138508" spans="26:27">
      <c r="Z138508" s="191"/>
      <c r="AA138508" s="191"/>
    </row>
    <row r="138509" spans="26:27">
      <c r="Z138509" s="191"/>
      <c r="AA138509" s="191"/>
    </row>
    <row r="138510" spans="26:27">
      <c r="Z138510" s="191"/>
      <c r="AA138510" s="191"/>
    </row>
    <row r="138511" spans="26:27">
      <c r="Z138511" s="191"/>
      <c r="AA138511" s="191"/>
    </row>
    <row r="138512" spans="26:27">
      <c r="Z138512" s="191"/>
      <c r="AA138512" s="191"/>
    </row>
    <row r="138513" spans="26:27">
      <c r="Z138513" s="191"/>
      <c r="AA138513" s="191"/>
    </row>
    <row r="138514" spans="26:27">
      <c r="Z138514" s="191"/>
      <c r="AA138514" s="191"/>
    </row>
    <row r="138515" spans="26:27">
      <c r="Z138515" s="191"/>
      <c r="AA138515" s="191"/>
    </row>
    <row r="138516" spans="26:27">
      <c r="Z138516" s="191"/>
      <c r="AA138516" s="191"/>
    </row>
    <row r="138517" spans="26:27">
      <c r="Z138517" s="191"/>
      <c r="AA138517" s="191"/>
    </row>
    <row r="138518" spans="26:27">
      <c r="Z138518" s="191"/>
      <c r="AA138518" s="191"/>
    </row>
    <row r="138519" spans="26:27">
      <c r="Z138519" s="191"/>
      <c r="AA138519" s="191"/>
    </row>
    <row r="138520" spans="26:27">
      <c r="Z138520" s="191"/>
      <c r="AA138520" s="191"/>
    </row>
    <row r="138521" spans="26:27">
      <c r="Z138521" s="191"/>
      <c r="AA138521" s="191"/>
    </row>
    <row r="138522" spans="26:27">
      <c r="Z138522" s="191"/>
      <c r="AA138522" s="191"/>
    </row>
    <row r="138523" spans="26:27">
      <c r="Z138523" s="191"/>
      <c r="AA138523" s="191"/>
    </row>
    <row r="138524" spans="26:27">
      <c r="Z138524" s="191"/>
      <c r="AA138524" s="191"/>
    </row>
    <row r="138525" spans="26:27">
      <c r="Z138525" s="191"/>
      <c r="AA138525" s="191"/>
    </row>
    <row r="138526" spans="26:27">
      <c r="Z138526" s="191"/>
      <c r="AA138526" s="191"/>
    </row>
    <row r="138527" spans="26:27">
      <c r="Z138527" s="191"/>
      <c r="AA138527" s="191"/>
    </row>
    <row r="138528" spans="26:27">
      <c r="Z138528" s="191"/>
      <c r="AA138528" s="191"/>
    </row>
    <row r="138529" spans="26:27">
      <c r="Z138529" s="191"/>
      <c r="AA138529" s="191"/>
    </row>
    <row r="138530" spans="26:27">
      <c r="Z138530" s="191"/>
      <c r="AA138530" s="191"/>
    </row>
    <row r="138531" spans="26:27">
      <c r="Z138531" s="191"/>
      <c r="AA138531" s="191"/>
    </row>
    <row r="138532" spans="26:27">
      <c r="Z138532" s="191"/>
      <c r="AA138532" s="191"/>
    </row>
    <row r="138533" spans="26:27">
      <c r="Z138533" s="191"/>
      <c r="AA138533" s="191"/>
    </row>
    <row r="138534" spans="26:27">
      <c r="Z138534" s="191"/>
      <c r="AA138534" s="191"/>
    </row>
    <row r="138535" spans="26:27">
      <c r="Z138535" s="191"/>
      <c r="AA138535" s="191"/>
    </row>
    <row r="138536" spans="26:27">
      <c r="Z138536" s="191"/>
      <c r="AA138536" s="191"/>
    </row>
    <row r="138537" spans="26:27">
      <c r="Z138537" s="191"/>
      <c r="AA138537" s="191"/>
    </row>
    <row r="138538" spans="26:27">
      <c r="Z138538" s="191"/>
      <c r="AA138538" s="191"/>
    </row>
    <row r="138539" spans="26:27">
      <c r="Z138539" s="191"/>
      <c r="AA138539" s="191"/>
    </row>
    <row r="138540" spans="26:27">
      <c r="Z138540" s="191"/>
      <c r="AA138540" s="191"/>
    </row>
    <row r="138541" spans="26:27">
      <c r="Z138541" s="191"/>
      <c r="AA138541" s="191"/>
    </row>
    <row r="138542" spans="26:27">
      <c r="Z138542" s="191"/>
      <c r="AA138542" s="191"/>
    </row>
    <row r="138543" spans="26:27">
      <c r="Z138543" s="191"/>
      <c r="AA138543" s="191"/>
    </row>
    <row r="138544" spans="26:27">
      <c r="Z138544" s="191"/>
      <c r="AA138544" s="191"/>
    </row>
    <row r="138545" spans="26:27">
      <c r="Z138545" s="191"/>
      <c r="AA138545" s="191"/>
    </row>
    <row r="138546" spans="26:27">
      <c r="Z138546" s="191"/>
      <c r="AA138546" s="191"/>
    </row>
    <row r="138547" spans="26:27">
      <c r="Z138547" s="191"/>
      <c r="AA138547" s="191"/>
    </row>
    <row r="138548" spans="26:27">
      <c r="Z138548" s="191"/>
      <c r="AA138548" s="191"/>
    </row>
    <row r="138549" spans="26:27">
      <c r="Z138549" s="191"/>
      <c r="AA138549" s="191"/>
    </row>
    <row r="138550" spans="26:27">
      <c r="Z138550" s="191"/>
      <c r="AA138550" s="191"/>
    </row>
    <row r="138551" spans="26:27">
      <c r="Z138551" s="191"/>
      <c r="AA138551" s="191"/>
    </row>
    <row r="138552" spans="26:27">
      <c r="Z138552" s="191"/>
      <c r="AA138552" s="191"/>
    </row>
    <row r="138553" spans="26:27">
      <c r="Z138553" s="191"/>
      <c r="AA138553" s="191"/>
    </row>
    <row r="138554" spans="26:27">
      <c r="Z138554" s="191"/>
      <c r="AA138554" s="191"/>
    </row>
    <row r="138555" spans="26:27">
      <c r="Z138555" s="191"/>
      <c r="AA138555" s="191"/>
    </row>
    <row r="138556" spans="26:27">
      <c r="Z138556" s="191"/>
      <c r="AA138556" s="191"/>
    </row>
    <row r="138557" spans="26:27">
      <c r="Z138557" s="191"/>
      <c r="AA138557" s="191"/>
    </row>
    <row r="138558" spans="26:27">
      <c r="Z138558" s="191"/>
      <c r="AA138558" s="191"/>
    </row>
    <row r="138559" spans="26:27">
      <c r="Z138559" s="191"/>
      <c r="AA138559" s="191"/>
    </row>
    <row r="138560" spans="26:27">
      <c r="Z138560" s="191"/>
      <c r="AA138560" s="191"/>
    </row>
    <row r="138561" spans="26:27">
      <c r="Z138561" s="191"/>
      <c r="AA138561" s="191"/>
    </row>
    <row r="138562" spans="26:27">
      <c r="Z138562" s="191"/>
      <c r="AA138562" s="191"/>
    </row>
    <row r="138563" spans="26:27">
      <c r="Z138563" s="191"/>
      <c r="AA138563" s="191"/>
    </row>
    <row r="138564" spans="26:27">
      <c r="Z138564" s="191"/>
      <c r="AA138564" s="191"/>
    </row>
    <row r="138565" spans="26:27">
      <c r="Z138565" s="191"/>
      <c r="AA138565" s="191"/>
    </row>
    <row r="138566" spans="26:27">
      <c r="Z138566" s="191"/>
      <c r="AA138566" s="191"/>
    </row>
    <row r="138567" spans="26:27">
      <c r="Z138567" s="191"/>
      <c r="AA138567" s="191"/>
    </row>
    <row r="138568" spans="26:27">
      <c r="Z138568" s="191"/>
      <c r="AA138568" s="191"/>
    </row>
    <row r="138569" spans="26:27">
      <c r="Z138569" s="191"/>
      <c r="AA138569" s="191"/>
    </row>
    <row r="138570" spans="26:27">
      <c r="Z138570" s="191"/>
      <c r="AA138570" s="191"/>
    </row>
    <row r="138571" spans="26:27">
      <c r="Z138571" s="191"/>
      <c r="AA138571" s="191"/>
    </row>
    <row r="138572" spans="26:27">
      <c r="Z138572" s="191"/>
      <c r="AA138572" s="191"/>
    </row>
    <row r="138573" spans="26:27">
      <c r="Z138573" s="191"/>
      <c r="AA138573" s="191"/>
    </row>
    <row r="138574" spans="26:27">
      <c r="Z138574" s="191"/>
      <c r="AA138574" s="191"/>
    </row>
    <row r="138575" spans="26:27">
      <c r="Z138575" s="191"/>
      <c r="AA138575" s="191"/>
    </row>
    <row r="138576" spans="26:27">
      <c r="Z138576" s="191"/>
      <c r="AA138576" s="191"/>
    </row>
    <row r="138577" spans="26:27">
      <c r="Z138577" s="191"/>
      <c r="AA138577" s="191"/>
    </row>
    <row r="138578" spans="26:27">
      <c r="Z138578" s="191"/>
      <c r="AA138578" s="191"/>
    </row>
    <row r="138579" spans="26:27">
      <c r="Z138579" s="191"/>
      <c r="AA138579" s="191"/>
    </row>
    <row r="138580" spans="26:27">
      <c r="Z138580" s="191"/>
      <c r="AA138580" s="191"/>
    </row>
    <row r="138581" spans="26:27">
      <c r="Z138581" s="191"/>
      <c r="AA138581" s="191"/>
    </row>
    <row r="138582" spans="26:27">
      <c r="Z138582" s="191"/>
      <c r="AA138582" s="191"/>
    </row>
    <row r="138583" spans="26:27">
      <c r="Z138583" s="191"/>
      <c r="AA138583" s="191"/>
    </row>
    <row r="138584" spans="26:27">
      <c r="Z138584" s="191"/>
      <c r="AA138584" s="191"/>
    </row>
    <row r="138585" spans="26:27">
      <c r="Z138585" s="191"/>
      <c r="AA138585" s="191"/>
    </row>
    <row r="138586" spans="26:27">
      <c r="Z138586" s="191"/>
      <c r="AA138586" s="191"/>
    </row>
    <row r="138587" spans="26:27">
      <c r="Z138587" s="191"/>
      <c r="AA138587" s="191"/>
    </row>
    <row r="138588" spans="26:27">
      <c r="Z138588" s="191"/>
      <c r="AA138588" s="191"/>
    </row>
    <row r="138589" spans="26:27">
      <c r="Z138589" s="191"/>
      <c r="AA138589" s="191"/>
    </row>
    <row r="138590" spans="26:27">
      <c r="Z138590" s="191"/>
      <c r="AA138590" s="191"/>
    </row>
    <row r="138591" spans="26:27">
      <c r="Z138591" s="191"/>
      <c r="AA138591" s="191"/>
    </row>
    <row r="138592" spans="26:27">
      <c r="Z138592" s="191"/>
      <c r="AA138592" s="191"/>
    </row>
    <row r="138593" spans="26:27">
      <c r="Z138593" s="191"/>
      <c r="AA138593" s="191"/>
    </row>
    <row r="138594" spans="26:27">
      <c r="Z138594" s="191"/>
      <c r="AA138594" s="191"/>
    </row>
    <row r="138595" spans="26:27">
      <c r="Z138595" s="191"/>
      <c r="AA138595" s="191"/>
    </row>
    <row r="138596" spans="26:27">
      <c r="Z138596" s="191"/>
      <c r="AA138596" s="191"/>
    </row>
    <row r="138597" spans="26:27">
      <c r="Z138597" s="191"/>
      <c r="AA138597" s="191"/>
    </row>
    <row r="138598" spans="26:27">
      <c r="Z138598" s="191"/>
      <c r="AA138598" s="191"/>
    </row>
    <row r="138599" spans="26:27">
      <c r="Z138599" s="191"/>
      <c r="AA138599" s="191"/>
    </row>
    <row r="138600" spans="26:27">
      <c r="Z138600" s="191"/>
      <c r="AA138600" s="191"/>
    </row>
    <row r="138601" spans="26:27">
      <c r="Z138601" s="191"/>
      <c r="AA138601" s="191"/>
    </row>
    <row r="138602" spans="26:27">
      <c r="Z138602" s="191"/>
      <c r="AA138602" s="191"/>
    </row>
    <row r="138603" spans="26:27">
      <c r="Z138603" s="191"/>
      <c r="AA138603" s="191"/>
    </row>
    <row r="138604" spans="26:27">
      <c r="Z138604" s="191"/>
      <c r="AA138604" s="191"/>
    </row>
    <row r="138605" spans="26:27">
      <c r="Z138605" s="191"/>
      <c r="AA138605" s="191"/>
    </row>
    <row r="138606" spans="26:27">
      <c r="Z138606" s="191"/>
      <c r="AA138606" s="191"/>
    </row>
    <row r="138607" spans="26:27">
      <c r="Z138607" s="191"/>
      <c r="AA138607" s="191"/>
    </row>
    <row r="138608" spans="26:27">
      <c r="Z138608" s="191"/>
      <c r="AA138608" s="191"/>
    </row>
    <row r="138609" spans="26:27">
      <c r="Z138609" s="191"/>
      <c r="AA138609" s="191"/>
    </row>
    <row r="138610" spans="26:27">
      <c r="Z138610" s="191"/>
      <c r="AA138610" s="191"/>
    </row>
    <row r="138611" spans="26:27">
      <c r="Z138611" s="191"/>
      <c r="AA138611" s="191"/>
    </row>
    <row r="138612" spans="26:27">
      <c r="Z138612" s="191"/>
      <c r="AA138612" s="191"/>
    </row>
    <row r="138613" spans="26:27">
      <c r="Z138613" s="191"/>
      <c r="AA138613" s="191"/>
    </row>
    <row r="138614" spans="26:27">
      <c r="Z138614" s="191"/>
      <c r="AA138614" s="191"/>
    </row>
    <row r="138615" spans="26:27">
      <c r="Z138615" s="191"/>
      <c r="AA138615" s="191"/>
    </row>
    <row r="138616" spans="26:27">
      <c r="Z138616" s="191"/>
      <c r="AA138616" s="191"/>
    </row>
    <row r="138617" spans="26:27">
      <c r="Z138617" s="191"/>
      <c r="AA138617" s="191"/>
    </row>
    <row r="138618" spans="26:27">
      <c r="Z138618" s="191"/>
      <c r="AA138618" s="191"/>
    </row>
    <row r="138619" spans="26:27">
      <c r="Z138619" s="191"/>
      <c r="AA138619" s="191"/>
    </row>
    <row r="138620" spans="26:27">
      <c r="Z138620" s="191"/>
      <c r="AA138620" s="191"/>
    </row>
    <row r="138621" spans="26:27">
      <c r="Z138621" s="191"/>
      <c r="AA138621" s="191"/>
    </row>
    <row r="138622" spans="26:27">
      <c r="Z138622" s="191"/>
      <c r="AA138622" s="191"/>
    </row>
    <row r="138623" spans="26:27">
      <c r="Z138623" s="191"/>
      <c r="AA138623" s="191"/>
    </row>
    <row r="138624" spans="26:27">
      <c r="Z138624" s="191"/>
      <c r="AA138624" s="191"/>
    </row>
    <row r="138625" spans="26:27">
      <c r="Z138625" s="191"/>
      <c r="AA138625" s="191"/>
    </row>
    <row r="138626" spans="26:27">
      <c r="Z138626" s="191"/>
      <c r="AA138626" s="191"/>
    </row>
    <row r="138627" spans="26:27">
      <c r="Z138627" s="191"/>
      <c r="AA138627" s="191"/>
    </row>
    <row r="138628" spans="26:27">
      <c r="Z138628" s="191"/>
      <c r="AA138628" s="191"/>
    </row>
    <row r="138629" spans="26:27">
      <c r="Z138629" s="191"/>
      <c r="AA138629" s="191"/>
    </row>
    <row r="138630" spans="26:27">
      <c r="Z138630" s="191"/>
      <c r="AA138630" s="191"/>
    </row>
    <row r="138631" spans="26:27">
      <c r="Z138631" s="191"/>
      <c r="AA138631" s="191"/>
    </row>
    <row r="138632" spans="26:27">
      <c r="Z138632" s="191"/>
      <c r="AA138632" s="191"/>
    </row>
    <row r="138633" spans="26:27">
      <c r="Z138633" s="191"/>
      <c r="AA138633" s="191"/>
    </row>
    <row r="138634" spans="26:27">
      <c r="Z138634" s="191"/>
      <c r="AA138634" s="191"/>
    </row>
    <row r="138635" spans="26:27">
      <c r="Z138635" s="191"/>
      <c r="AA138635" s="191"/>
    </row>
    <row r="138636" spans="26:27">
      <c r="Z138636" s="191"/>
      <c r="AA138636" s="191"/>
    </row>
    <row r="138637" spans="26:27">
      <c r="Z138637" s="191"/>
      <c r="AA138637" s="191"/>
    </row>
    <row r="138638" spans="26:27">
      <c r="Z138638" s="191"/>
      <c r="AA138638" s="191"/>
    </row>
    <row r="138639" spans="26:27">
      <c r="Z138639" s="191"/>
      <c r="AA138639" s="191"/>
    </row>
    <row r="138640" spans="26:27">
      <c r="Z138640" s="191"/>
      <c r="AA138640" s="191"/>
    </row>
    <row r="138641" spans="26:27">
      <c r="Z138641" s="191"/>
      <c r="AA138641" s="191"/>
    </row>
    <row r="138642" spans="26:27">
      <c r="Z138642" s="191"/>
      <c r="AA138642" s="191"/>
    </row>
    <row r="138643" spans="26:27">
      <c r="Z138643" s="191"/>
      <c r="AA138643" s="191"/>
    </row>
    <row r="138644" spans="26:27">
      <c r="Z138644" s="191"/>
      <c r="AA138644" s="191"/>
    </row>
    <row r="138645" spans="26:27">
      <c r="Z138645" s="191"/>
      <c r="AA138645" s="191"/>
    </row>
    <row r="138646" spans="26:27">
      <c r="Z138646" s="191"/>
      <c r="AA138646" s="191"/>
    </row>
    <row r="138647" spans="26:27">
      <c r="Z138647" s="191"/>
      <c r="AA138647" s="191"/>
    </row>
    <row r="138648" spans="26:27">
      <c r="Z138648" s="191"/>
      <c r="AA138648" s="191"/>
    </row>
    <row r="138649" spans="26:27">
      <c r="Z138649" s="191"/>
      <c r="AA138649" s="191"/>
    </row>
    <row r="138650" spans="26:27">
      <c r="Z138650" s="191"/>
      <c r="AA138650" s="191"/>
    </row>
    <row r="138651" spans="26:27">
      <c r="Z138651" s="191"/>
      <c r="AA138651" s="191"/>
    </row>
    <row r="138652" spans="26:27">
      <c r="Z138652" s="191"/>
      <c r="AA138652" s="191"/>
    </row>
    <row r="138653" spans="26:27">
      <c r="Z138653" s="191"/>
      <c r="AA138653" s="191"/>
    </row>
    <row r="138654" spans="26:27">
      <c r="Z138654" s="191"/>
      <c r="AA138654" s="191"/>
    </row>
    <row r="138655" spans="26:27">
      <c r="Z138655" s="191"/>
      <c r="AA138655" s="191"/>
    </row>
    <row r="138656" spans="26:27">
      <c r="Z138656" s="191"/>
      <c r="AA138656" s="191"/>
    </row>
    <row r="138657" spans="26:27">
      <c r="Z138657" s="191"/>
      <c r="AA138657" s="191"/>
    </row>
    <row r="138658" spans="26:27">
      <c r="Z138658" s="191"/>
      <c r="AA138658" s="191"/>
    </row>
    <row r="138659" spans="26:27">
      <c r="Z138659" s="191"/>
      <c r="AA138659" s="191"/>
    </row>
    <row r="138660" spans="26:27">
      <c r="Z138660" s="191"/>
      <c r="AA138660" s="191"/>
    </row>
    <row r="138661" spans="26:27">
      <c r="Z138661" s="191"/>
      <c r="AA138661" s="191"/>
    </row>
    <row r="138662" spans="26:27">
      <c r="Z138662" s="191"/>
      <c r="AA138662" s="191"/>
    </row>
    <row r="138663" spans="26:27">
      <c r="Z138663" s="191"/>
      <c r="AA138663" s="191"/>
    </row>
    <row r="138664" spans="26:27">
      <c r="Z138664" s="191"/>
      <c r="AA138664" s="191"/>
    </row>
    <row r="138665" spans="26:27">
      <c r="Z138665" s="191"/>
      <c r="AA138665" s="191"/>
    </row>
    <row r="138666" spans="26:27">
      <c r="Z138666" s="191"/>
      <c r="AA138666" s="191"/>
    </row>
    <row r="138667" spans="26:27">
      <c r="Z138667" s="191"/>
      <c r="AA138667" s="191"/>
    </row>
    <row r="138668" spans="26:27">
      <c r="Z138668" s="191"/>
      <c r="AA138668" s="191"/>
    </row>
    <row r="138669" spans="26:27">
      <c r="Z138669" s="191"/>
      <c r="AA138669" s="191"/>
    </row>
    <row r="138670" spans="26:27">
      <c r="Z138670" s="191"/>
      <c r="AA138670" s="191"/>
    </row>
    <row r="138671" spans="26:27">
      <c r="Z138671" s="191"/>
      <c r="AA138671" s="191"/>
    </row>
    <row r="138672" spans="26:27">
      <c r="Z138672" s="191"/>
      <c r="AA138672" s="191"/>
    </row>
    <row r="138673" spans="26:27">
      <c r="Z138673" s="191"/>
      <c r="AA138673" s="191"/>
    </row>
    <row r="138674" spans="26:27">
      <c r="Z138674" s="191"/>
      <c r="AA138674" s="191"/>
    </row>
    <row r="138675" spans="26:27">
      <c r="Z138675" s="191"/>
      <c r="AA138675" s="191"/>
    </row>
    <row r="138676" spans="26:27">
      <c r="Z138676" s="191"/>
      <c r="AA138676" s="191"/>
    </row>
    <row r="138677" spans="26:27">
      <c r="Z138677" s="191"/>
      <c r="AA138677" s="191"/>
    </row>
    <row r="138678" spans="26:27">
      <c r="Z138678" s="191"/>
      <c r="AA138678" s="191"/>
    </row>
    <row r="138679" spans="26:27">
      <c r="Z138679" s="191"/>
      <c r="AA138679" s="191"/>
    </row>
    <row r="138680" spans="26:27">
      <c r="Z138680" s="191"/>
      <c r="AA138680" s="191"/>
    </row>
    <row r="138681" spans="26:27">
      <c r="Z138681" s="191"/>
      <c r="AA138681" s="191"/>
    </row>
    <row r="138682" spans="26:27">
      <c r="Z138682" s="191"/>
      <c r="AA138682" s="191"/>
    </row>
    <row r="138683" spans="26:27">
      <c r="Z138683" s="191"/>
      <c r="AA138683" s="191"/>
    </row>
    <row r="138684" spans="26:27">
      <c r="Z138684" s="191"/>
      <c r="AA138684" s="191"/>
    </row>
    <row r="138685" spans="26:27">
      <c r="Z138685" s="191"/>
      <c r="AA138685" s="191"/>
    </row>
    <row r="138686" spans="26:27">
      <c r="Z138686" s="191"/>
      <c r="AA138686" s="191"/>
    </row>
    <row r="138687" spans="26:27">
      <c r="Z138687" s="191"/>
      <c r="AA138687" s="191"/>
    </row>
    <row r="138688" spans="26:27">
      <c r="Z138688" s="191"/>
      <c r="AA138688" s="191"/>
    </row>
    <row r="138689" spans="26:27">
      <c r="Z138689" s="191"/>
      <c r="AA138689" s="191"/>
    </row>
    <row r="138690" spans="26:27">
      <c r="Z138690" s="191"/>
      <c r="AA138690" s="191"/>
    </row>
    <row r="138691" spans="26:27">
      <c r="Z138691" s="191"/>
      <c r="AA138691" s="191"/>
    </row>
    <row r="138692" spans="26:27">
      <c r="Z138692" s="191"/>
      <c r="AA138692" s="191"/>
    </row>
    <row r="138693" spans="26:27">
      <c r="Z138693" s="191"/>
      <c r="AA138693" s="191"/>
    </row>
    <row r="138694" spans="26:27">
      <c r="Z138694" s="191"/>
      <c r="AA138694" s="191"/>
    </row>
    <row r="138695" spans="26:27">
      <c r="Z138695" s="191"/>
      <c r="AA138695" s="191"/>
    </row>
    <row r="138696" spans="26:27">
      <c r="Z138696" s="191"/>
      <c r="AA138696" s="191"/>
    </row>
    <row r="138697" spans="26:27">
      <c r="Z138697" s="191"/>
      <c r="AA138697" s="191"/>
    </row>
    <row r="138698" spans="26:27">
      <c r="Z138698" s="191"/>
      <c r="AA138698" s="191"/>
    </row>
    <row r="138699" spans="26:27">
      <c r="Z138699" s="191"/>
      <c r="AA138699" s="191"/>
    </row>
    <row r="138700" spans="26:27">
      <c r="Z138700" s="191"/>
      <c r="AA138700" s="191"/>
    </row>
    <row r="138701" spans="26:27">
      <c r="Z138701" s="191"/>
      <c r="AA138701" s="191"/>
    </row>
    <row r="138702" spans="26:27">
      <c r="Z138702" s="191"/>
      <c r="AA138702" s="191"/>
    </row>
    <row r="138703" spans="26:27">
      <c r="Z138703" s="191"/>
      <c r="AA138703" s="191"/>
    </row>
    <row r="138704" spans="26:27">
      <c r="Z138704" s="191"/>
      <c r="AA138704" s="191"/>
    </row>
    <row r="138705" spans="26:27">
      <c r="Z138705" s="191"/>
      <c r="AA138705" s="191"/>
    </row>
    <row r="138706" spans="26:27">
      <c r="Z138706" s="191"/>
      <c r="AA138706" s="191"/>
    </row>
    <row r="138707" spans="26:27">
      <c r="Z138707" s="191"/>
      <c r="AA138707" s="191"/>
    </row>
    <row r="138708" spans="26:27">
      <c r="Z138708" s="191"/>
      <c r="AA138708" s="191"/>
    </row>
    <row r="138709" spans="26:27">
      <c r="Z138709" s="191"/>
      <c r="AA138709" s="191"/>
    </row>
    <row r="138710" spans="26:27">
      <c r="Z138710" s="191"/>
      <c r="AA138710" s="191"/>
    </row>
    <row r="138711" spans="26:27">
      <c r="Z138711" s="191"/>
      <c r="AA138711" s="191"/>
    </row>
    <row r="138712" spans="26:27">
      <c r="Z138712" s="191"/>
      <c r="AA138712" s="191"/>
    </row>
    <row r="138713" spans="26:27">
      <c r="Z138713" s="191"/>
      <c r="AA138713" s="191"/>
    </row>
    <row r="138714" spans="26:27">
      <c r="Z138714" s="191"/>
      <c r="AA138714" s="191"/>
    </row>
    <row r="138715" spans="26:27">
      <c r="Z138715" s="191"/>
      <c r="AA138715" s="191"/>
    </row>
    <row r="138716" spans="26:27">
      <c r="Z138716" s="191"/>
      <c r="AA138716" s="191"/>
    </row>
    <row r="138717" spans="26:27">
      <c r="Z138717" s="191"/>
      <c r="AA138717" s="191"/>
    </row>
    <row r="138718" spans="26:27">
      <c r="Z138718" s="191"/>
      <c r="AA138718" s="191"/>
    </row>
    <row r="138719" spans="26:27">
      <c r="Z138719" s="191"/>
      <c r="AA138719" s="191"/>
    </row>
    <row r="138720" spans="26:27">
      <c r="Z138720" s="191"/>
      <c r="AA138720" s="191"/>
    </row>
    <row r="138721" spans="26:27">
      <c r="Z138721" s="191"/>
      <c r="AA138721" s="191"/>
    </row>
    <row r="138722" spans="26:27">
      <c r="Z138722" s="191"/>
      <c r="AA138722" s="191"/>
    </row>
    <row r="138723" spans="26:27">
      <c r="Z138723" s="191"/>
      <c r="AA138723" s="191"/>
    </row>
    <row r="138724" spans="26:27">
      <c r="Z138724" s="191"/>
      <c r="AA138724" s="191"/>
    </row>
    <row r="138725" spans="26:27">
      <c r="Z138725" s="191"/>
      <c r="AA138725" s="191"/>
    </row>
    <row r="138726" spans="26:27">
      <c r="Z138726" s="191"/>
      <c r="AA138726" s="191"/>
    </row>
    <row r="138727" spans="26:27">
      <c r="Z138727" s="191"/>
      <c r="AA138727" s="191"/>
    </row>
    <row r="138728" spans="26:27">
      <c r="Z138728" s="191"/>
      <c r="AA138728" s="191"/>
    </row>
    <row r="138729" spans="26:27">
      <c r="Z138729" s="191"/>
      <c r="AA138729" s="191"/>
    </row>
    <row r="138730" spans="26:27">
      <c r="Z138730" s="191"/>
      <c r="AA138730" s="191"/>
    </row>
    <row r="138731" spans="26:27">
      <c r="Z138731" s="191"/>
      <c r="AA138731" s="191"/>
    </row>
    <row r="138732" spans="26:27">
      <c r="Z138732" s="191"/>
      <c r="AA138732" s="191"/>
    </row>
    <row r="138733" spans="26:27">
      <c r="Z138733" s="191"/>
      <c r="AA138733" s="191"/>
    </row>
    <row r="138734" spans="26:27">
      <c r="Z138734" s="191"/>
      <c r="AA138734" s="191"/>
    </row>
    <row r="138735" spans="26:27">
      <c r="Z138735" s="191"/>
      <c r="AA138735" s="191"/>
    </row>
    <row r="138736" spans="26:27">
      <c r="Z138736" s="191"/>
      <c r="AA138736" s="191"/>
    </row>
    <row r="138737" spans="26:27">
      <c r="Z138737" s="191"/>
      <c r="AA138737" s="191"/>
    </row>
    <row r="138738" spans="26:27">
      <c r="Z138738" s="191"/>
      <c r="AA138738" s="191"/>
    </row>
    <row r="138739" spans="26:27">
      <c r="Z138739" s="191"/>
      <c r="AA138739" s="191"/>
    </row>
    <row r="138740" spans="26:27">
      <c r="Z138740" s="191"/>
      <c r="AA138740" s="191"/>
    </row>
    <row r="138741" spans="26:27">
      <c r="Z138741" s="191"/>
      <c r="AA138741" s="191"/>
    </row>
    <row r="138742" spans="26:27">
      <c r="Z138742" s="191"/>
      <c r="AA138742" s="191"/>
    </row>
    <row r="138743" spans="26:27">
      <c r="Z138743" s="191"/>
      <c r="AA138743" s="191"/>
    </row>
    <row r="138744" spans="26:27">
      <c r="Z138744" s="191"/>
      <c r="AA138744" s="191"/>
    </row>
    <row r="138745" spans="26:27">
      <c r="Z138745" s="191"/>
      <c r="AA138745" s="191"/>
    </row>
    <row r="138746" spans="26:27">
      <c r="Z138746" s="191"/>
      <c r="AA138746" s="191"/>
    </row>
    <row r="138747" spans="26:27">
      <c r="Z138747" s="191"/>
      <c r="AA138747" s="191"/>
    </row>
    <row r="138748" spans="26:27">
      <c r="Z138748" s="191"/>
      <c r="AA138748" s="191"/>
    </row>
    <row r="138749" spans="26:27">
      <c r="Z138749" s="191"/>
      <c r="AA138749" s="191"/>
    </row>
    <row r="138750" spans="26:27">
      <c r="Z138750" s="191"/>
      <c r="AA138750" s="191"/>
    </row>
    <row r="138751" spans="26:27">
      <c r="Z138751" s="191"/>
      <c r="AA138751" s="191"/>
    </row>
    <row r="138752" spans="26:27">
      <c r="Z138752" s="191"/>
      <c r="AA138752" s="191"/>
    </row>
    <row r="138753" spans="26:27">
      <c r="Z138753" s="191"/>
      <c r="AA138753" s="191"/>
    </row>
    <row r="138754" spans="26:27">
      <c r="Z138754" s="191"/>
      <c r="AA138754" s="191"/>
    </row>
    <row r="138755" spans="26:27">
      <c r="Z138755" s="191"/>
      <c r="AA138755" s="191"/>
    </row>
    <row r="138756" spans="26:27">
      <c r="Z138756" s="191"/>
      <c r="AA138756" s="191"/>
    </row>
    <row r="138757" spans="26:27">
      <c r="Z138757" s="191"/>
      <c r="AA138757" s="191"/>
    </row>
    <row r="138758" spans="26:27">
      <c r="Z138758" s="191"/>
      <c r="AA138758" s="191"/>
    </row>
    <row r="138759" spans="26:27">
      <c r="Z138759" s="191"/>
      <c r="AA138759" s="191"/>
    </row>
    <row r="138760" spans="26:27">
      <c r="Z138760" s="191"/>
      <c r="AA138760" s="191"/>
    </row>
    <row r="138761" spans="26:27">
      <c r="Z138761" s="191"/>
      <c r="AA138761" s="191"/>
    </row>
    <row r="138762" spans="26:27">
      <c r="Z138762" s="191"/>
      <c r="AA138762" s="191"/>
    </row>
    <row r="138763" spans="26:27">
      <c r="Z138763" s="191"/>
      <c r="AA138763" s="191"/>
    </row>
    <row r="138764" spans="26:27">
      <c r="Z138764" s="191"/>
      <c r="AA138764" s="191"/>
    </row>
    <row r="138765" spans="26:27">
      <c r="Z138765" s="191"/>
      <c r="AA138765" s="191"/>
    </row>
    <row r="138766" spans="26:27">
      <c r="Z138766" s="191"/>
      <c r="AA138766" s="191"/>
    </row>
    <row r="138767" spans="26:27">
      <c r="Z138767" s="191"/>
      <c r="AA138767" s="191"/>
    </row>
    <row r="138768" spans="26:27">
      <c r="Z138768" s="191"/>
      <c r="AA138768" s="191"/>
    </row>
    <row r="138769" spans="26:27">
      <c r="Z138769" s="191"/>
      <c r="AA138769" s="191"/>
    </row>
    <row r="138770" spans="26:27">
      <c r="Z138770" s="191"/>
      <c r="AA138770" s="191"/>
    </row>
    <row r="138771" spans="26:27">
      <c r="Z138771" s="191"/>
      <c r="AA138771" s="191"/>
    </row>
    <row r="138772" spans="26:27">
      <c r="Z138772" s="191"/>
      <c r="AA138772" s="191"/>
    </row>
    <row r="138773" spans="26:27">
      <c r="Z138773" s="191"/>
      <c r="AA138773" s="191"/>
    </row>
    <row r="138774" spans="26:27">
      <c r="Z138774" s="191"/>
      <c r="AA138774" s="191"/>
    </row>
    <row r="138775" spans="26:27">
      <c r="Z138775" s="191"/>
      <c r="AA138775" s="191"/>
    </row>
    <row r="138776" spans="26:27">
      <c r="Z138776" s="191"/>
      <c r="AA138776" s="191"/>
    </row>
    <row r="138777" spans="26:27">
      <c r="Z138777" s="191"/>
      <c r="AA138777" s="191"/>
    </row>
    <row r="138778" spans="26:27">
      <c r="Z138778" s="191"/>
      <c r="AA138778" s="191"/>
    </row>
    <row r="138779" spans="26:27">
      <c r="Z138779" s="191"/>
      <c r="AA138779" s="191"/>
    </row>
    <row r="138780" spans="26:27">
      <c r="Z138780" s="191"/>
      <c r="AA138780" s="191"/>
    </row>
    <row r="138781" spans="26:27">
      <c r="Z138781" s="191"/>
      <c r="AA138781" s="191"/>
    </row>
    <row r="138782" spans="26:27">
      <c r="Z138782" s="191"/>
      <c r="AA138782" s="191"/>
    </row>
    <row r="138783" spans="26:27">
      <c r="Z138783" s="191"/>
      <c r="AA138783" s="191"/>
    </row>
    <row r="138784" spans="26:27">
      <c r="Z138784" s="191"/>
      <c r="AA138784" s="191"/>
    </row>
    <row r="138785" spans="26:27">
      <c r="Z138785" s="191"/>
      <c r="AA138785" s="191"/>
    </row>
    <row r="138786" spans="26:27">
      <c r="Z138786" s="191"/>
      <c r="AA138786" s="191"/>
    </row>
    <row r="138787" spans="26:27">
      <c r="Z138787" s="191"/>
      <c r="AA138787" s="191"/>
    </row>
    <row r="138788" spans="26:27">
      <c r="Z138788" s="191"/>
      <c r="AA138788" s="191"/>
    </row>
    <row r="138789" spans="26:27">
      <c r="Z138789" s="191"/>
      <c r="AA138789" s="191"/>
    </row>
    <row r="138790" spans="26:27">
      <c r="Z138790" s="191"/>
      <c r="AA138790" s="191"/>
    </row>
    <row r="138791" spans="26:27">
      <c r="Z138791" s="191"/>
      <c r="AA138791" s="191"/>
    </row>
    <row r="138792" spans="26:27">
      <c r="Z138792" s="191"/>
      <c r="AA138792" s="191"/>
    </row>
    <row r="138793" spans="26:27">
      <c r="Z138793" s="191"/>
      <c r="AA138793" s="191"/>
    </row>
    <row r="138794" spans="26:27">
      <c r="Z138794" s="191"/>
      <c r="AA138794" s="191"/>
    </row>
    <row r="138795" spans="26:27">
      <c r="Z138795" s="191"/>
      <c r="AA138795" s="191"/>
    </row>
    <row r="138796" spans="26:27">
      <c r="Z138796" s="191"/>
      <c r="AA138796" s="191"/>
    </row>
    <row r="138797" spans="26:27">
      <c r="Z138797" s="191"/>
      <c r="AA138797" s="191"/>
    </row>
    <row r="138798" spans="26:27">
      <c r="Z138798" s="191"/>
      <c r="AA138798" s="191"/>
    </row>
    <row r="138799" spans="26:27">
      <c r="Z138799" s="191"/>
      <c r="AA138799" s="191"/>
    </row>
    <row r="138800" spans="26:27">
      <c r="Z138800" s="191"/>
      <c r="AA138800" s="191"/>
    </row>
    <row r="138801" spans="26:27">
      <c r="Z138801" s="191"/>
      <c r="AA138801" s="191"/>
    </row>
    <row r="138802" spans="26:27">
      <c r="Z138802" s="191"/>
      <c r="AA138802" s="191"/>
    </row>
    <row r="138803" spans="26:27">
      <c r="Z138803" s="191"/>
      <c r="AA138803" s="191"/>
    </row>
    <row r="138804" spans="26:27">
      <c r="Z138804" s="191"/>
      <c r="AA138804" s="191"/>
    </row>
    <row r="138805" spans="26:27">
      <c r="Z138805" s="191"/>
      <c r="AA138805" s="191"/>
    </row>
    <row r="138806" spans="26:27">
      <c r="Z138806" s="191"/>
      <c r="AA138806" s="191"/>
    </row>
    <row r="138807" spans="26:27">
      <c r="Z138807" s="191"/>
      <c r="AA138807" s="191"/>
    </row>
    <row r="138808" spans="26:27">
      <c r="Z138808" s="191"/>
      <c r="AA138808" s="191"/>
    </row>
    <row r="138809" spans="26:27">
      <c r="Z138809" s="191"/>
      <c r="AA138809" s="191"/>
    </row>
    <row r="138810" spans="26:27">
      <c r="Z138810" s="191"/>
      <c r="AA138810" s="191"/>
    </row>
    <row r="138811" spans="26:27">
      <c r="Z138811" s="191"/>
      <c r="AA138811" s="191"/>
    </row>
    <row r="138812" spans="26:27">
      <c r="Z138812" s="191"/>
      <c r="AA138812" s="191"/>
    </row>
    <row r="138813" spans="26:27">
      <c r="Z138813" s="191"/>
      <c r="AA138813" s="191"/>
    </row>
    <row r="138814" spans="26:27">
      <c r="Z138814" s="191"/>
      <c r="AA138814" s="191"/>
    </row>
    <row r="138815" spans="26:27">
      <c r="Z138815" s="191"/>
      <c r="AA138815" s="191"/>
    </row>
    <row r="138816" spans="26:27">
      <c r="Z138816" s="191"/>
      <c r="AA138816" s="191"/>
    </row>
    <row r="138817" spans="26:27">
      <c r="Z138817" s="191"/>
      <c r="AA138817" s="191"/>
    </row>
    <row r="138818" spans="26:27">
      <c r="Z138818" s="191"/>
      <c r="AA138818" s="191"/>
    </row>
    <row r="138819" spans="26:27">
      <c r="Z138819" s="191"/>
      <c r="AA138819" s="191"/>
    </row>
    <row r="138820" spans="26:27">
      <c r="Z138820" s="191"/>
      <c r="AA138820" s="191"/>
    </row>
    <row r="138821" spans="26:27">
      <c r="Z138821" s="191"/>
      <c r="AA138821" s="191"/>
    </row>
    <row r="138822" spans="26:27">
      <c r="Z138822" s="191"/>
      <c r="AA138822" s="191"/>
    </row>
    <row r="138823" spans="26:27">
      <c r="Z138823" s="191"/>
      <c r="AA138823" s="191"/>
    </row>
    <row r="138824" spans="26:27">
      <c r="Z138824" s="191"/>
      <c r="AA138824" s="191"/>
    </row>
    <row r="138825" spans="26:27">
      <c r="Z138825" s="191"/>
      <c r="AA138825" s="191"/>
    </row>
    <row r="138826" spans="26:27">
      <c r="Z138826" s="191"/>
      <c r="AA138826" s="191"/>
    </row>
    <row r="138827" spans="26:27">
      <c r="Z138827" s="191"/>
      <c r="AA138827" s="191"/>
    </row>
    <row r="138828" spans="26:27">
      <c r="Z138828" s="191"/>
      <c r="AA138828" s="191"/>
    </row>
    <row r="138829" spans="26:27">
      <c r="Z138829" s="191"/>
      <c r="AA138829" s="191"/>
    </row>
    <row r="138830" spans="26:27">
      <c r="Z138830" s="191"/>
      <c r="AA138830" s="191"/>
    </row>
    <row r="138831" spans="26:27">
      <c r="Z138831" s="191"/>
      <c r="AA138831" s="191"/>
    </row>
    <row r="138832" spans="26:27">
      <c r="Z138832" s="191"/>
      <c r="AA138832" s="191"/>
    </row>
    <row r="138833" spans="26:27">
      <c r="Z138833" s="191"/>
      <c r="AA138833" s="191"/>
    </row>
    <row r="138834" spans="26:27">
      <c r="Z138834" s="191"/>
      <c r="AA138834" s="191"/>
    </row>
    <row r="138835" spans="26:27">
      <c r="Z138835" s="191"/>
      <c r="AA138835" s="191"/>
    </row>
    <row r="138836" spans="26:27">
      <c r="Z138836" s="191"/>
      <c r="AA138836" s="191"/>
    </row>
    <row r="138837" spans="26:27">
      <c r="Z138837" s="191"/>
      <c r="AA138837" s="191"/>
    </row>
    <row r="138838" spans="26:27">
      <c r="Z138838" s="191"/>
      <c r="AA138838" s="191"/>
    </row>
    <row r="138839" spans="26:27">
      <c r="Z138839" s="191"/>
      <c r="AA138839" s="191"/>
    </row>
    <row r="138840" spans="26:27">
      <c r="Z138840" s="191"/>
      <c r="AA138840" s="191"/>
    </row>
    <row r="138841" spans="26:27">
      <c r="Z138841" s="191"/>
      <c r="AA138841" s="191"/>
    </row>
    <row r="138842" spans="26:27">
      <c r="Z138842" s="191"/>
      <c r="AA138842" s="191"/>
    </row>
    <row r="138843" spans="26:27">
      <c r="Z138843" s="191"/>
      <c r="AA138843" s="191"/>
    </row>
    <row r="138844" spans="26:27">
      <c r="Z138844" s="191"/>
      <c r="AA138844" s="191"/>
    </row>
    <row r="138845" spans="26:27">
      <c r="Z138845" s="191"/>
      <c r="AA138845" s="191"/>
    </row>
    <row r="138846" spans="26:27">
      <c r="Z138846" s="191"/>
      <c r="AA138846" s="191"/>
    </row>
    <row r="138847" spans="26:27">
      <c r="Z138847" s="191"/>
      <c r="AA138847" s="191"/>
    </row>
    <row r="138848" spans="26:27">
      <c r="Z138848" s="191"/>
      <c r="AA138848" s="191"/>
    </row>
    <row r="138849" spans="26:27">
      <c r="Z138849" s="191"/>
      <c r="AA138849" s="191"/>
    </row>
    <row r="138850" spans="26:27">
      <c r="Z138850" s="191"/>
      <c r="AA138850" s="191"/>
    </row>
    <row r="138851" spans="26:27">
      <c r="Z138851" s="191"/>
      <c r="AA138851" s="191"/>
    </row>
    <row r="138852" spans="26:27">
      <c r="Z138852" s="191"/>
      <c r="AA138852" s="191"/>
    </row>
    <row r="138853" spans="26:27">
      <c r="Z138853" s="191"/>
      <c r="AA138853" s="191"/>
    </row>
    <row r="138854" spans="26:27">
      <c r="Z138854" s="191"/>
      <c r="AA138854" s="191"/>
    </row>
    <row r="138855" spans="26:27">
      <c r="Z138855" s="191"/>
      <c r="AA138855" s="191"/>
    </row>
    <row r="138856" spans="26:27">
      <c r="Z138856" s="191"/>
      <c r="AA138856" s="191"/>
    </row>
    <row r="138857" spans="26:27">
      <c r="Z138857" s="191"/>
      <c r="AA138857" s="191"/>
    </row>
    <row r="138858" spans="26:27">
      <c r="Z138858" s="191"/>
      <c r="AA138858" s="191"/>
    </row>
    <row r="138859" spans="26:27">
      <c r="Z138859" s="191"/>
      <c r="AA138859" s="191"/>
    </row>
    <row r="138860" spans="26:27">
      <c r="Z138860" s="191"/>
      <c r="AA138860" s="191"/>
    </row>
    <row r="138861" spans="26:27">
      <c r="Z138861" s="191"/>
      <c r="AA138861" s="191"/>
    </row>
    <row r="138862" spans="26:27">
      <c r="Z138862" s="191"/>
      <c r="AA138862" s="191"/>
    </row>
    <row r="138863" spans="26:27">
      <c r="Z138863" s="191"/>
      <c r="AA138863" s="191"/>
    </row>
    <row r="138864" spans="26:27">
      <c r="Z138864" s="191"/>
      <c r="AA138864" s="191"/>
    </row>
    <row r="138865" spans="26:27">
      <c r="Z138865" s="191"/>
      <c r="AA138865" s="191"/>
    </row>
    <row r="138866" spans="26:27">
      <c r="Z138866" s="191"/>
      <c r="AA138866" s="191"/>
    </row>
    <row r="138867" spans="26:27">
      <c r="Z138867" s="191"/>
      <c r="AA138867" s="191"/>
    </row>
    <row r="138868" spans="26:27">
      <c r="Z138868" s="191"/>
      <c r="AA138868" s="191"/>
    </row>
    <row r="138869" spans="26:27">
      <c r="Z138869" s="191"/>
      <c r="AA138869" s="191"/>
    </row>
    <row r="138870" spans="26:27">
      <c r="Z138870" s="191"/>
      <c r="AA138870" s="191"/>
    </row>
    <row r="138871" spans="26:27">
      <c r="Z138871" s="191"/>
      <c r="AA138871" s="191"/>
    </row>
    <row r="138872" spans="26:27">
      <c r="Z138872" s="191"/>
      <c r="AA138872" s="191"/>
    </row>
    <row r="138873" spans="26:27">
      <c r="Z138873" s="191"/>
      <c r="AA138873" s="191"/>
    </row>
    <row r="138874" spans="26:27">
      <c r="Z138874" s="191"/>
      <c r="AA138874" s="191"/>
    </row>
    <row r="138875" spans="26:27">
      <c r="Z138875" s="191"/>
      <c r="AA138875" s="191"/>
    </row>
    <row r="138876" spans="26:27">
      <c r="Z138876" s="191"/>
      <c r="AA138876" s="191"/>
    </row>
    <row r="138877" spans="26:27">
      <c r="Z138877" s="191"/>
      <c r="AA138877" s="191"/>
    </row>
    <row r="138878" spans="26:27">
      <c r="Z138878" s="191"/>
      <c r="AA138878" s="191"/>
    </row>
    <row r="138879" spans="26:27">
      <c r="Z138879" s="191"/>
      <c r="AA138879" s="191"/>
    </row>
    <row r="138880" spans="26:27">
      <c r="Z138880" s="191"/>
      <c r="AA138880" s="191"/>
    </row>
    <row r="138881" spans="26:27">
      <c r="Z138881" s="191"/>
      <c r="AA138881" s="191"/>
    </row>
    <row r="138882" spans="26:27">
      <c r="Z138882" s="191"/>
      <c r="AA138882" s="191"/>
    </row>
    <row r="138883" spans="26:27">
      <c r="Z138883" s="191"/>
      <c r="AA138883" s="191"/>
    </row>
    <row r="138884" spans="26:27">
      <c r="Z138884" s="191"/>
      <c r="AA138884" s="191"/>
    </row>
    <row r="138885" spans="26:27">
      <c r="Z138885" s="191"/>
      <c r="AA138885" s="191"/>
    </row>
    <row r="138886" spans="26:27">
      <c r="Z138886" s="191"/>
      <c r="AA138886" s="191"/>
    </row>
    <row r="138887" spans="26:27">
      <c r="Z138887" s="191"/>
      <c r="AA138887" s="191"/>
    </row>
    <row r="138888" spans="26:27">
      <c r="Z138888" s="191"/>
      <c r="AA138888" s="191"/>
    </row>
    <row r="138889" spans="26:27">
      <c r="Z138889" s="191"/>
      <c r="AA138889" s="191"/>
    </row>
    <row r="138890" spans="26:27">
      <c r="Z138890" s="191"/>
      <c r="AA138890" s="191"/>
    </row>
    <row r="138891" spans="26:27">
      <c r="Z138891" s="191"/>
      <c r="AA138891" s="191"/>
    </row>
    <row r="138892" spans="26:27">
      <c r="Z138892" s="191"/>
      <c r="AA138892" s="191"/>
    </row>
    <row r="138893" spans="26:27">
      <c r="Z138893" s="191"/>
      <c r="AA138893" s="191"/>
    </row>
    <row r="138894" spans="26:27">
      <c r="Z138894" s="191"/>
      <c r="AA138894" s="191"/>
    </row>
    <row r="138895" spans="26:27">
      <c r="Z138895" s="191"/>
      <c r="AA138895" s="191"/>
    </row>
    <row r="138896" spans="26:27">
      <c r="Z138896" s="191"/>
      <c r="AA138896" s="191"/>
    </row>
    <row r="138897" spans="26:27">
      <c r="Z138897" s="191"/>
      <c r="AA138897" s="191"/>
    </row>
    <row r="138898" spans="26:27">
      <c r="Z138898" s="191"/>
      <c r="AA138898" s="191"/>
    </row>
    <row r="138899" spans="26:27">
      <c r="Z138899" s="191"/>
      <c r="AA138899" s="191"/>
    </row>
    <row r="138900" spans="26:27">
      <c r="Z138900" s="191"/>
      <c r="AA138900" s="191"/>
    </row>
    <row r="138901" spans="26:27">
      <c r="Z138901" s="191"/>
      <c r="AA138901" s="191"/>
    </row>
    <row r="138902" spans="26:27">
      <c r="Z138902" s="191"/>
      <c r="AA138902" s="191"/>
    </row>
    <row r="138903" spans="26:27">
      <c r="Z138903" s="191"/>
      <c r="AA138903" s="191"/>
    </row>
    <row r="138904" spans="26:27">
      <c r="Z138904" s="191"/>
      <c r="AA138904" s="191"/>
    </row>
    <row r="138905" spans="26:27">
      <c r="Z138905" s="191"/>
      <c r="AA138905" s="191"/>
    </row>
    <row r="138906" spans="26:27">
      <c r="Z138906" s="191"/>
      <c r="AA138906" s="191"/>
    </row>
    <row r="138907" spans="26:27">
      <c r="Z138907" s="191"/>
      <c r="AA138907" s="191"/>
    </row>
    <row r="138908" spans="26:27">
      <c r="Z138908" s="191"/>
      <c r="AA138908" s="191"/>
    </row>
    <row r="138909" spans="26:27">
      <c r="Z138909" s="191"/>
      <c r="AA138909" s="191"/>
    </row>
    <row r="138910" spans="26:27">
      <c r="Z138910" s="191"/>
      <c r="AA138910" s="191"/>
    </row>
    <row r="138911" spans="26:27">
      <c r="Z138911" s="191"/>
      <c r="AA138911" s="191"/>
    </row>
    <row r="138912" spans="26:27">
      <c r="Z138912" s="191"/>
      <c r="AA138912" s="191"/>
    </row>
    <row r="138913" spans="26:27">
      <c r="Z138913" s="191"/>
      <c r="AA138913" s="191"/>
    </row>
    <row r="138914" spans="26:27">
      <c r="Z138914" s="191"/>
      <c r="AA138914" s="191"/>
    </row>
    <row r="138915" spans="26:27">
      <c r="Z138915" s="191"/>
      <c r="AA138915" s="191"/>
    </row>
    <row r="138916" spans="26:27">
      <c r="Z138916" s="191"/>
      <c r="AA138916" s="191"/>
    </row>
    <row r="138917" spans="26:27">
      <c r="Z138917" s="191"/>
      <c r="AA138917" s="191"/>
    </row>
    <row r="138918" spans="26:27">
      <c r="Z138918" s="191"/>
      <c r="AA138918" s="191"/>
    </row>
    <row r="138919" spans="26:27">
      <c r="Z138919" s="191"/>
      <c r="AA138919" s="191"/>
    </row>
    <row r="138920" spans="26:27">
      <c r="Z138920" s="191"/>
      <c r="AA138920" s="191"/>
    </row>
    <row r="138921" spans="26:27">
      <c r="Z138921" s="191"/>
      <c r="AA138921" s="191"/>
    </row>
    <row r="138922" spans="26:27">
      <c r="Z138922" s="191"/>
      <c r="AA138922" s="191"/>
    </row>
    <row r="138923" spans="26:27">
      <c r="Z138923" s="191"/>
      <c r="AA138923" s="191"/>
    </row>
    <row r="138924" spans="26:27">
      <c r="Z138924" s="191"/>
      <c r="AA138924" s="191"/>
    </row>
    <row r="138925" spans="26:27">
      <c r="Z138925" s="191"/>
      <c r="AA138925" s="191"/>
    </row>
    <row r="138926" spans="26:27">
      <c r="Z138926" s="191"/>
      <c r="AA138926" s="191"/>
    </row>
    <row r="138927" spans="26:27">
      <c r="Z138927" s="191"/>
      <c r="AA138927" s="191"/>
    </row>
    <row r="138928" spans="26:27">
      <c r="Z138928" s="191"/>
      <c r="AA138928" s="191"/>
    </row>
    <row r="138929" spans="26:27">
      <c r="Z138929" s="191"/>
      <c r="AA138929" s="191"/>
    </row>
    <row r="138930" spans="26:27">
      <c r="Z138930" s="191"/>
      <c r="AA138930" s="191"/>
    </row>
    <row r="138931" spans="26:27">
      <c r="Z138931" s="191"/>
      <c r="AA138931" s="191"/>
    </row>
    <row r="138932" spans="26:27">
      <c r="Z138932" s="191"/>
      <c r="AA138932" s="191"/>
    </row>
    <row r="138933" spans="26:27">
      <c r="Z138933" s="191"/>
      <c r="AA138933" s="191"/>
    </row>
    <row r="138934" spans="26:27">
      <c r="Z138934" s="191"/>
      <c r="AA138934" s="191"/>
    </row>
    <row r="138935" spans="26:27">
      <c r="Z138935" s="191"/>
      <c r="AA138935" s="191"/>
    </row>
    <row r="138936" spans="26:27">
      <c r="Z138936" s="191"/>
      <c r="AA138936" s="191"/>
    </row>
    <row r="138937" spans="26:27">
      <c r="Z138937" s="191"/>
      <c r="AA138937" s="191"/>
    </row>
    <row r="138938" spans="26:27">
      <c r="Z138938" s="191"/>
      <c r="AA138938" s="191"/>
    </row>
    <row r="138939" spans="26:27">
      <c r="Z138939" s="191"/>
      <c r="AA138939" s="191"/>
    </row>
    <row r="138940" spans="26:27">
      <c r="Z138940" s="191"/>
      <c r="AA138940" s="191"/>
    </row>
    <row r="138941" spans="26:27">
      <c r="Z138941" s="191"/>
      <c r="AA138941" s="191"/>
    </row>
    <row r="138942" spans="26:27">
      <c r="Z138942" s="191"/>
      <c r="AA138942" s="191"/>
    </row>
    <row r="138943" spans="26:27">
      <c r="Z138943" s="191"/>
      <c r="AA138943" s="191"/>
    </row>
    <row r="138944" spans="26:27">
      <c r="Z138944" s="191"/>
      <c r="AA138944" s="191"/>
    </row>
    <row r="138945" spans="26:27">
      <c r="Z138945" s="191"/>
      <c r="AA138945" s="191"/>
    </row>
    <row r="138946" spans="26:27">
      <c r="Z138946" s="191"/>
      <c r="AA138946" s="191"/>
    </row>
    <row r="138947" spans="26:27">
      <c r="Z138947" s="191"/>
      <c r="AA138947" s="191"/>
    </row>
    <row r="138948" spans="26:27">
      <c r="Z138948" s="191"/>
      <c r="AA138948" s="191"/>
    </row>
    <row r="138949" spans="26:27">
      <c r="Z138949" s="191"/>
      <c r="AA138949" s="191"/>
    </row>
    <row r="138950" spans="26:27">
      <c r="Z138950" s="191"/>
      <c r="AA138950" s="191"/>
    </row>
    <row r="138951" spans="26:27">
      <c r="Z138951" s="191"/>
      <c r="AA138951" s="191"/>
    </row>
    <row r="138952" spans="26:27">
      <c r="Z138952" s="191"/>
      <c r="AA138952" s="191"/>
    </row>
    <row r="138953" spans="26:27">
      <c r="Z138953" s="191"/>
      <c r="AA138953" s="191"/>
    </row>
    <row r="138954" spans="26:27">
      <c r="Z138954" s="191"/>
      <c r="AA138954" s="191"/>
    </row>
    <row r="138955" spans="26:27">
      <c r="Z138955" s="191"/>
      <c r="AA138955" s="191"/>
    </row>
    <row r="138956" spans="26:27">
      <c r="Z138956" s="191"/>
      <c r="AA138956" s="191"/>
    </row>
    <row r="138957" spans="26:27">
      <c r="Z138957" s="191"/>
      <c r="AA138957" s="191"/>
    </row>
    <row r="138958" spans="26:27">
      <c r="Z138958" s="191"/>
      <c r="AA138958" s="191"/>
    </row>
    <row r="138959" spans="26:27">
      <c r="Z138959" s="191"/>
      <c r="AA138959" s="191"/>
    </row>
    <row r="138960" spans="26:27">
      <c r="Z138960" s="191"/>
      <c r="AA138960" s="191"/>
    </row>
    <row r="138961" spans="26:27">
      <c r="Z138961" s="191"/>
      <c r="AA138961" s="191"/>
    </row>
    <row r="138962" spans="26:27">
      <c r="Z138962" s="191"/>
      <c r="AA138962" s="191"/>
    </row>
    <row r="138963" spans="26:27">
      <c r="Z138963" s="191"/>
      <c r="AA138963" s="191"/>
    </row>
    <row r="138964" spans="26:27">
      <c r="Z138964" s="191"/>
      <c r="AA138964" s="191"/>
    </row>
    <row r="138965" spans="26:27">
      <c r="Z138965" s="191"/>
      <c r="AA138965" s="191"/>
    </row>
    <row r="138966" spans="26:27">
      <c r="Z138966" s="191"/>
      <c r="AA138966" s="191"/>
    </row>
    <row r="138967" spans="26:27">
      <c r="Z138967" s="191"/>
      <c r="AA138967" s="191"/>
    </row>
    <row r="138968" spans="26:27">
      <c r="Z138968" s="191"/>
      <c r="AA138968" s="191"/>
    </row>
    <row r="138969" spans="26:27">
      <c r="Z138969" s="191"/>
      <c r="AA138969" s="191"/>
    </row>
    <row r="138970" spans="26:27">
      <c r="Z138970" s="191"/>
      <c r="AA138970" s="191"/>
    </row>
    <row r="138971" spans="26:27">
      <c r="Z138971" s="191"/>
      <c r="AA138971" s="191"/>
    </row>
    <row r="138972" spans="26:27">
      <c r="Z138972" s="191"/>
      <c r="AA138972" s="191"/>
    </row>
    <row r="138973" spans="26:27">
      <c r="Z138973" s="191"/>
      <c r="AA138973" s="191"/>
    </row>
    <row r="138974" spans="26:27">
      <c r="Z138974" s="191"/>
      <c r="AA138974" s="191"/>
    </row>
    <row r="138975" spans="26:27">
      <c r="Z138975" s="191"/>
      <c r="AA138975" s="191"/>
    </row>
    <row r="138976" spans="26:27">
      <c r="Z138976" s="191"/>
      <c r="AA138976" s="191"/>
    </row>
    <row r="138977" spans="26:27">
      <c r="Z138977" s="191"/>
      <c r="AA138977" s="191"/>
    </row>
    <row r="138978" spans="26:27">
      <c r="Z138978" s="191"/>
      <c r="AA138978" s="191"/>
    </row>
    <row r="138979" spans="26:27">
      <c r="Z138979" s="191"/>
      <c r="AA138979" s="191"/>
    </row>
    <row r="138980" spans="26:27">
      <c r="Z138980" s="191"/>
      <c r="AA138980" s="191"/>
    </row>
    <row r="138981" spans="26:27">
      <c r="Z138981" s="191"/>
      <c r="AA138981" s="191"/>
    </row>
    <row r="138982" spans="26:27">
      <c r="Z138982" s="191"/>
      <c r="AA138982" s="191"/>
    </row>
    <row r="138983" spans="26:27">
      <c r="Z138983" s="191"/>
      <c r="AA138983" s="191"/>
    </row>
    <row r="138984" spans="26:27">
      <c r="Z138984" s="191"/>
      <c r="AA138984" s="191"/>
    </row>
    <row r="138985" spans="26:27">
      <c r="Z138985" s="191"/>
      <c r="AA138985" s="191"/>
    </row>
    <row r="138986" spans="26:27">
      <c r="Z138986" s="191"/>
      <c r="AA138986" s="191"/>
    </row>
    <row r="138987" spans="26:27">
      <c r="Z138987" s="191"/>
      <c r="AA138987" s="191"/>
    </row>
    <row r="138988" spans="26:27">
      <c r="Z138988" s="191"/>
      <c r="AA138988" s="191"/>
    </row>
    <row r="138989" spans="26:27">
      <c r="Z138989" s="191"/>
      <c r="AA138989" s="191"/>
    </row>
    <row r="138990" spans="26:27">
      <c r="Z138990" s="191"/>
      <c r="AA138990" s="191"/>
    </row>
    <row r="138991" spans="26:27">
      <c r="Z138991" s="191"/>
      <c r="AA138991" s="191"/>
    </row>
    <row r="138992" spans="26:27">
      <c r="Z138992" s="191"/>
      <c r="AA138992" s="191"/>
    </row>
    <row r="138993" spans="26:27">
      <c r="Z138993" s="191"/>
      <c r="AA138993" s="191"/>
    </row>
    <row r="138994" spans="26:27">
      <c r="Z138994" s="191"/>
      <c r="AA138994" s="191"/>
    </row>
    <row r="138995" spans="26:27">
      <c r="Z138995" s="191"/>
      <c r="AA138995" s="191"/>
    </row>
    <row r="138996" spans="26:27">
      <c r="Z138996" s="191"/>
      <c r="AA138996" s="191"/>
    </row>
    <row r="138997" spans="26:27">
      <c r="Z138997" s="191"/>
      <c r="AA138997" s="191"/>
    </row>
    <row r="138998" spans="26:27">
      <c r="Z138998" s="191"/>
      <c r="AA138998" s="191"/>
    </row>
    <row r="138999" spans="26:27">
      <c r="Z138999" s="191"/>
      <c r="AA138999" s="191"/>
    </row>
    <row r="139000" spans="26:27">
      <c r="Z139000" s="191"/>
      <c r="AA139000" s="191"/>
    </row>
    <row r="139001" spans="26:27">
      <c r="Z139001" s="191"/>
      <c r="AA139001" s="191"/>
    </row>
    <row r="139002" spans="26:27">
      <c r="Z139002" s="191"/>
      <c r="AA139002" s="191"/>
    </row>
    <row r="139003" spans="26:27">
      <c r="Z139003" s="191"/>
      <c r="AA139003" s="191"/>
    </row>
    <row r="139004" spans="26:27">
      <c r="Z139004" s="191"/>
      <c r="AA139004" s="191"/>
    </row>
    <row r="139005" spans="26:27">
      <c r="Z139005" s="191"/>
      <c r="AA139005" s="191"/>
    </row>
    <row r="139006" spans="26:27">
      <c r="Z139006" s="191"/>
      <c r="AA139006" s="191"/>
    </row>
    <row r="139007" spans="26:27">
      <c r="Z139007" s="191"/>
      <c r="AA139007" s="191"/>
    </row>
    <row r="139008" spans="26:27">
      <c r="Z139008" s="191"/>
      <c r="AA139008" s="191"/>
    </row>
    <row r="139009" spans="26:27">
      <c r="Z139009" s="191"/>
      <c r="AA139009" s="191"/>
    </row>
    <row r="139010" spans="26:27">
      <c r="Z139010" s="191"/>
      <c r="AA139010" s="191"/>
    </row>
    <row r="139011" spans="26:27">
      <c r="Z139011" s="191"/>
      <c r="AA139011" s="191"/>
    </row>
    <row r="139012" spans="26:27">
      <c r="Z139012" s="191"/>
      <c r="AA139012" s="191"/>
    </row>
    <row r="139013" spans="26:27">
      <c r="Z139013" s="191"/>
      <c r="AA139013" s="191"/>
    </row>
    <row r="139014" spans="26:27">
      <c r="Z139014" s="191"/>
      <c r="AA139014" s="191"/>
    </row>
    <row r="139015" spans="26:27">
      <c r="Z139015" s="191"/>
      <c r="AA139015" s="191"/>
    </row>
    <row r="139016" spans="26:27">
      <c r="Z139016" s="191"/>
      <c r="AA139016" s="191"/>
    </row>
    <row r="139017" spans="26:27">
      <c r="Z139017" s="191"/>
      <c r="AA139017" s="191"/>
    </row>
    <row r="139018" spans="26:27">
      <c r="Z139018" s="191"/>
      <c r="AA139018" s="191"/>
    </row>
    <row r="139019" spans="26:27">
      <c r="Z139019" s="191"/>
      <c r="AA139019" s="191"/>
    </row>
    <row r="139020" spans="26:27">
      <c r="Z139020" s="191"/>
      <c r="AA139020" s="191"/>
    </row>
    <row r="139021" spans="26:27">
      <c r="Z139021" s="191"/>
      <c r="AA139021" s="191"/>
    </row>
    <row r="139022" spans="26:27">
      <c r="Z139022" s="191"/>
      <c r="AA139022" s="191"/>
    </row>
    <row r="139023" spans="26:27">
      <c r="Z139023" s="191"/>
      <c r="AA139023" s="191"/>
    </row>
    <row r="139024" spans="26:27">
      <c r="Z139024" s="191"/>
      <c r="AA139024" s="191"/>
    </row>
    <row r="139025" spans="26:27">
      <c r="Z139025" s="191"/>
      <c r="AA139025" s="191"/>
    </row>
    <row r="139026" spans="26:27">
      <c r="Z139026" s="191"/>
      <c r="AA139026" s="191"/>
    </row>
    <row r="139027" spans="26:27">
      <c r="Z139027" s="191"/>
      <c r="AA139027" s="191"/>
    </row>
    <row r="139028" spans="26:27">
      <c r="Z139028" s="191"/>
      <c r="AA139028" s="191"/>
    </row>
    <row r="139029" spans="26:27">
      <c r="Z139029" s="191"/>
      <c r="AA139029" s="191"/>
    </row>
    <row r="139030" spans="26:27">
      <c r="Z139030" s="191"/>
      <c r="AA139030" s="191"/>
    </row>
    <row r="139031" spans="26:27">
      <c r="Z139031" s="191"/>
      <c r="AA139031" s="191"/>
    </row>
    <row r="139032" spans="26:27">
      <c r="Z139032" s="191"/>
      <c r="AA139032" s="191"/>
    </row>
    <row r="139033" spans="26:27">
      <c r="Z139033" s="191"/>
      <c r="AA139033" s="191"/>
    </row>
    <row r="139034" spans="26:27">
      <c r="Z139034" s="191"/>
      <c r="AA139034" s="191"/>
    </row>
    <row r="139035" spans="26:27">
      <c r="Z139035" s="191"/>
      <c r="AA139035" s="191"/>
    </row>
    <row r="139036" spans="26:27">
      <c r="Z139036" s="191"/>
      <c r="AA139036" s="191"/>
    </row>
    <row r="139037" spans="26:27">
      <c r="Z139037" s="191"/>
      <c r="AA139037" s="191"/>
    </row>
    <row r="139038" spans="26:27">
      <c r="Z139038" s="191"/>
      <c r="AA139038" s="191"/>
    </row>
    <row r="139039" spans="26:27">
      <c r="Z139039" s="191"/>
      <c r="AA139039" s="191"/>
    </row>
    <row r="139040" spans="26:27">
      <c r="Z139040" s="191"/>
      <c r="AA139040" s="191"/>
    </row>
    <row r="139041" spans="26:27">
      <c r="Z139041" s="191"/>
      <c r="AA139041" s="191"/>
    </row>
    <row r="139042" spans="26:27">
      <c r="Z139042" s="191"/>
      <c r="AA139042" s="191"/>
    </row>
    <row r="139043" spans="26:27">
      <c r="Z139043" s="191"/>
      <c r="AA139043" s="191"/>
    </row>
    <row r="139044" spans="26:27">
      <c r="Z139044" s="191"/>
      <c r="AA139044" s="191"/>
    </row>
    <row r="139045" spans="26:27">
      <c r="Z139045" s="191"/>
      <c r="AA139045" s="191"/>
    </row>
    <row r="139046" spans="26:27">
      <c r="Z139046" s="191"/>
      <c r="AA139046" s="191"/>
    </row>
    <row r="139047" spans="26:27">
      <c r="Z139047" s="191"/>
      <c r="AA139047" s="191"/>
    </row>
    <row r="139048" spans="26:27">
      <c r="Z139048" s="191"/>
      <c r="AA139048" s="191"/>
    </row>
    <row r="139049" spans="26:27">
      <c r="Z139049" s="191"/>
      <c r="AA139049" s="191"/>
    </row>
    <row r="139050" spans="26:27">
      <c r="Z139050" s="191"/>
      <c r="AA139050" s="191"/>
    </row>
    <row r="139051" spans="26:27">
      <c r="Z139051" s="191"/>
      <c r="AA139051" s="191"/>
    </row>
    <row r="139052" spans="26:27">
      <c r="Z139052" s="191"/>
      <c r="AA139052" s="191"/>
    </row>
    <row r="139053" spans="26:27">
      <c r="Z139053" s="191"/>
      <c r="AA139053" s="191"/>
    </row>
    <row r="139054" spans="26:27">
      <c r="Z139054" s="191"/>
      <c r="AA139054" s="191"/>
    </row>
    <row r="139055" spans="26:27">
      <c r="Z139055" s="191"/>
      <c r="AA139055" s="191"/>
    </row>
    <row r="139056" spans="26:27">
      <c r="Z139056" s="191"/>
      <c r="AA139056" s="191"/>
    </row>
    <row r="139057" spans="26:27">
      <c r="Z139057" s="191"/>
      <c r="AA139057" s="191"/>
    </row>
    <row r="139058" spans="26:27">
      <c r="Z139058" s="191"/>
      <c r="AA139058" s="191"/>
    </row>
    <row r="139059" spans="26:27">
      <c r="Z139059" s="191"/>
      <c r="AA139059" s="191"/>
    </row>
    <row r="139060" spans="26:27">
      <c r="Z139060" s="191"/>
      <c r="AA139060" s="191"/>
    </row>
    <row r="139061" spans="26:27">
      <c r="Z139061" s="191"/>
      <c r="AA139061" s="191"/>
    </row>
    <row r="139062" spans="26:27">
      <c r="Z139062" s="191"/>
      <c r="AA139062" s="191"/>
    </row>
    <row r="139063" spans="26:27">
      <c r="Z139063" s="191"/>
      <c r="AA139063" s="191"/>
    </row>
    <row r="139064" spans="26:27">
      <c r="Z139064" s="191"/>
      <c r="AA139064" s="191"/>
    </row>
    <row r="139065" spans="26:27">
      <c r="Z139065" s="191"/>
      <c r="AA139065" s="191"/>
    </row>
    <row r="139066" spans="26:27">
      <c r="Z139066" s="191"/>
      <c r="AA139066" s="191"/>
    </row>
    <row r="139067" spans="26:27">
      <c r="Z139067" s="191"/>
      <c r="AA139067" s="191"/>
    </row>
    <row r="139068" spans="26:27">
      <c r="Z139068" s="191"/>
      <c r="AA139068" s="191"/>
    </row>
    <row r="139069" spans="26:27">
      <c r="Z139069" s="191"/>
      <c r="AA139069" s="191"/>
    </row>
    <row r="139070" spans="26:27">
      <c r="Z139070" s="191"/>
      <c r="AA139070" s="191"/>
    </row>
    <row r="139071" spans="26:27">
      <c r="Z139071" s="191"/>
      <c r="AA139071" s="191"/>
    </row>
    <row r="139072" spans="26:27">
      <c r="Z139072" s="191"/>
      <c r="AA139072" s="191"/>
    </row>
    <row r="139073" spans="26:27">
      <c r="Z139073" s="191"/>
      <c r="AA139073" s="191"/>
    </row>
    <row r="139074" spans="26:27">
      <c r="Z139074" s="191"/>
      <c r="AA139074" s="191"/>
    </row>
    <row r="139075" spans="26:27">
      <c r="Z139075" s="191"/>
      <c r="AA139075" s="191"/>
    </row>
    <row r="139076" spans="26:27">
      <c r="Z139076" s="191"/>
      <c r="AA139076" s="191"/>
    </row>
    <row r="139077" spans="26:27">
      <c r="Z139077" s="191"/>
      <c r="AA139077" s="191"/>
    </row>
    <row r="139078" spans="26:27">
      <c r="Z139078" s="191"/>
      <c r="AA139078" s="191"/>
    </row>
    <row r="139079" spans="26:27">
      <c r="Z139079" s="191"/>
      <c r="AA139079" s="191"/>
    </row>
    <row r="139080" spans="26:27">
      <c r="Z139080" s="191"/>
      <c r="AA139080" s="191"/>
    </row>
    <row r="139081" spans="26:27">
      <c r="Z139081" s="191"/>
      <c r="AA139081" s="191"/>
    </row>
    <row r="139082" spans="26:27">
      <c r="Z139082" s="191"/>
      <c r="AA139082" s="191"/>
    </row>
    <row r="139083" spans="26:27">
      <c r="Z139083" s="191"/>
      <c r="AA139083" s="191"/>
    </row>
    <row r="139084" spans="26:27">
      <c r="Z139084" s="191"/>
      <c r="AA139084" s="191"/>
    </row>
    <row r="139085" spans="26:27">
      <c r="Z139085" s="191"/>
      <c r="AA139085" s="191"/>
    </row>
    <row r="139086" spans="26:27">
      <c r="Z139086" s="191"/>
      <c r="AA139086" s="191"/>
    </row>
    <row r="139087" spans="26:27">
      <c r="Z139087" s="191"/>
      <c r="AA139087" s="191"/>
    </row>
    <row r="139088" spans="26:27">
      <c r="Z139088" s="191"/>
      <c r="AA139088" s="191"/>
    </row>
    <row r="139089" spans="26:27">
      <c r="Z139089" s="191"/>
      <c r="AA139089" s="191"/>
    </row>
    <row r="139090" spans="26:27">
      <c r="Z139090" s="191"/>
      <c r="AA139090" s="191"/>
    </row>
    <row r="139091" spans="26:27">
      <c r="Z139091" s="191"/>
      <c r="AA139091" s="191"/>
    </row>
    <row r="139092" spans="26:27">
      <c r="Z139092" s="191"/>
      <c r="AA139092" s="191"/>
    </row>
    <row r="139093" spans="26:27">
      <c r="Z139093" s="191"/>
      <c r="AA139093" s="191"/>
    </row>
    <row r="139094" spans="26:27">
      <c r="Z139094" s="191"/>
      <c r="AA139094" s="191"/>
    </row>
    <row r="139095" spans="26:27">
      <c r="Z139095" s="191"/>
      <c r="AA139095" s="191"/>
    </row>
    <row r="139096" spans="26:27">
      <c r="Z139096" s="191"/>
      <c r="AA139096" s="191"/>
    </row>
    <row r="139097" spans="26:27">
      <c r="Z139097" s="191"/>
      <c r="AA139097" s="191"/>
    </row>
    <row r="139098" spans="26:27">
      <c r="Z139098" s="191"/>
      <c r="AA139098" s="191"/>
    </row>
    <row r="139099" spans="26:27">
      <c r="Z139099" s="191"/>
      <c r="AA139099" s="191"/>
    </row>
    <row r="139100" spans="26:27">
      <c r="Z139100" s="191"/>
      <c r="AA139100" s="191"/>
    </row>
    <row r="139101" spans="26:27">
      <c r="Z139101" s="191"/>
      <c r="AA139101" s="191"/>
    </row>
    <row r="139102" spans="26:27">
      <c r="Z139102" s="191"/>
      <c r="AA139102" s="191"/>
    </row>
    <row r="139103" spans="26:27">
      <c r="Z139103" s="191"/>
      <c r="AA139103" s="191"/>
    </row>
    <row r="139104" spans="26:27">
      <c r="Z139104" s="191"/>
      <c r="AA139104" s="191"/>
    </row>
    <row r="139105" spans="26:27">
      <c r="Z139105" s="191"/>
      <c r="AA139105" s="191"/>
    </row>
    <row r="139106" spans="26:27">
      <c r="Z139106" s="191"/>
      <c r="AA139106" s="191"/>
    </row>
    <row r="139107" spans="26:27">
      <c r="Z139107" s="191"/>
      <c r="AA139107" s="191"/>
    </row>
    <row r="139108" spans="26:27">
      <c r="Z139108" s="191"/>
      <c r="AA139108" s="191"/>
    </row>
    <row r="139109" spans="26:27">
      <c r="Z139109" s="191"/>
      <c r="AA139109" s="191"/>
    </row>
    <row r="139110" spans="26:27">
      <c r="Z139110" s="191"/>
      <c r="AA139110" s="191"/>
    </row>
    <row r="139111" spans="26:27">
      <c r="Z139111" s="191"/>
      <c r="AA139111" s="191"/>
    </row>
    <row r="139112" spans="26:27">
      <c r="Z139112" s="191"/>
      <c r="AA139112" s="191"/>
    </row>
    <row r="139113" spans="26:27">
      <c r="Z139113" s="191"/>
      <c r="AA139113" s="191"/>
    </row>
    <row r="139114" spans="26:27">
      <c r="Z139114" s="191"/>
      <c r="AA139114" s="191"/>
    </row>
    <row r="139115" spans="26:27">
      <c r="Z139115" s="191"/>
      <c r="AA139115" s="191"/>
    </row>
    <row r="139116" spans="26:27">
      <c r="Z139116" s="191"/>
      <c r="AA139116" s="191"/>
    </row>
    <row r="139117" spans="26:27">
      <c r="Z139117" s="191"/>
      <c r="AA139117" s="191"/>
    </row>
    <row r="139118" spans="26:27">
      <c r="Z139118" s="191"/>
      <c r="AA139118" s="191"/>
    </row>
    <row r="139119" spans="26:27">
      <c r="Z139119" s="191"/>
      <c r="AA139119" s="191"/>
    </row>
    <row r="139120" spans="26:27">
      <c r="Z139120" s="191"/>
      <c r="AA139120" s="191"/>
    </row>
    <row r="139121" spans="26:27">
      <c r="Z139121" s="191"/>
      <c r="AA139121" s="191"/>
    </row>
    <row r="139122" spans="26:27">
      <c r="Z139122" s="191"/>
      <c r="AA139122" s="191"/>
    </row>
    <row r="139123" spans="26:27">
      <c r="Z139123" s="191"/>
      <c r="AA139123" s="191"/>
    </row>
    <row r="139124" spans="26:27">
      <c r="Z139124" s="191"/>
      <c r="AA139124" s="191"/>
    </row>
    <row r="139125" spans="26:27">
      <c r="Z139125" s="191"/>
      <c r="AA139125" s="191"/>
    </row>
    <row r="139126" spans="26:27">
      <c r="Z139126" s="191"/>
      <c r="AA139126" s="191"/>
    </row>
    <row r="139127" spans="26:27">
      <c r="Z139127" s="191"/>
      <c r="AA139127" s="191"/>
    </row>
    <row r="139128" spans="26:27">
      <c r="Z139128" s="191"/>
      <c r="AA139128" s="191"/>
    </row>
    <row r="139129" spans="26:27">
      <c r="Z139129" s="191"/>
      <c r="AA139129" s="191"/>
    </row>
    <row r="139130" spans="26:27">
      <c r="Z139130" s="191"/>
      <c r="AA139130" s="191"/>
    </row>
    <row r="139131" spans="26:27">
      <c r="Z139131" s="191"/>
      <c r="AA139131" s="191"/>
    </row>
    <row r="139132" spans="26:27">
      <c r="Z139132" s="191"/>
      <c r="AA139132" s="191"/>
    </row>
    <row r="139133" spans="26:27">
      <c r="Z139133" s="191"/>
      <c r="AA139133" s="191"/>
    </row>
    <row r="139134" spans="26:27">
      <c r="Z139134" s="191"/>
      <c r="AA139134" s="191"/>
    </row>
    <row r="139135" spans="26:27">
      <c r="Z139135" s="191"/>
      <c r="AA139135" s="191"/>
    </row>
    <row r="139136" spans="26:27">
      <c r="Z139136" s="191"/>
      <c r="AA139136" s="191"/>
    </row>
    <row r="139137" spans="26:27">
      <c r="Z139137" s="191"/>
      <c r="AA139137" s="191"/>
    </row>
    <row r="139138" spans="26:27">
      <c r="Z139138" s="191"/>
      <c r="AA139138" s="191"/>
    </row>
    <row r="139139" spans="26:27">
      <c r="Z139139" s="191"/>
      <c r="AA139139" s="191"/>
    </row>
    <row r="139140" spans="26:27">
      <c r="Z139140" s="191"/>
      <c r="AA139140" s="191"/>
    </row>
    <row r="139141" spans="26:27">
      <c r="Z139141" s="191"/>
      <c r="AA139141" s="191"/>
    </row>
    <row r="139142" spans="26:27">
      <c r="Z139142" s="191"/>
      <c r="AA139142" s="191"/>
    </row>
    <row r="139143" spans="26:27">
      <c r="Z139143" s="191"/>
      <c r="AA139143" s="191"/>
    </row>
    <row r="139144" spans="26:27">
      <c r="Z139144" s="191"/>
      <c r="AA139144" s="191"/>
    </row>
    <row r="139145" spans="26:27">
      <c r="Z139145" s="191"/>
      <c r="AA139145" s="191"/>
    </row>
    <row r="139146" spans="26:27">
      <c r="Z139146" s="191"/>
      <c r="AA139146" s="191"/>
    </row>
    <row r="139147" spans="26:27">
      <c r="Z139147" s="191"/>
      <c r="AA139147" s="191"/>
    </row>
    <row r="139148" spans="26:27">
      <c r="Z139148" s="191"/>
      <c r="AA139148" s="191"/>
    </row>
    <row r="139149" spans="26:27">
      <c r="Z139149" s="191"/>
      <c r="AA139149" s="191"/>
    </row>
    <row r="139150" spans="26:27">
      <c r="Z139150" s="191"/>
      <c r="AA139150" s="191"/>
    </row>
    <row r="139151" spans="26:27">
      <c r="Z139151" s="191"/>
      <c r="AA139151" s="191"/>
    </row>
    <row r="139152" spans="26:27">
      <c r="Z139152" s="191"/>
      <c r="AA139152" s="191"/>
    </row>
    <row r="139153" spans="26:27">
      <c r="Z139153" s="191"/>
      <c r="AA139153" s="191"/>
    </row>
    <row r="139154" spans="26:27">
      <c r="Z139154" s="191"/>
      <c r="AA139154" s="191"/>
    </row>
    <row r="139155" spans="26:27">
      <c r="Z139155" s="191"/>
      <c r="AA139155" s="191"/>
    </row>
    <row r="139156" spans="26:27">
      <c r="Z139156" s="191"/>
      <c r="AA139156" s="191"/>
    </row>
    <row r="139157" spans="26:27">
      <c r="Z139157" s="191"/>
      <c r="AA139157" s="191"/>
    </row>
    <row r="139158" spans="26:27">
      <c r="Z139158" s="191"/>
      <c r="AA139158" s="191"/>
    </row>
    <row r="139159" spans="26:27">
      <c r="Z139159" s="191"/>
      <c r="AA139159" s="191"/>
    </row>
    <row r="139160" spans="26:27">
      <c r="Z139160" s="191"/>
      <c r="AA139160" s="191"/>
    </row>
    <row r="139161" spans="26:27">
      <c r="Z139161" s="191"/>
      <c r="AA139161" s="191"/>
    </row>
    <row r="139162" spans="26:27">
      <c r="Z139162" s="191"/>
      <c r="AA139162" s="191"/>
    </row>
    <row r="139163" spans="26:27">
      <c r="Z139163" s="191"/>
      <c r="AA139163" s="191"/>
    </row>
    <row r="139164" spans="26:27">
      <c r="Z139164" s="191"/>
      <c r="AA139164" s="191"/>
    </row>
    <row r="139165" spans="26:27">
      <c r="Z139165" s="191"/>
      <c r="AA139165" s="191"/>
    </row>
    <row r="139166" spans="26:27">
      <c r="Z139166" s="191"/>
      <c r="AA139166" s="191"/>
    </row>
    <row r="139167" spans="26:27">
      <c r="Z139167" s="191"/>
      <c r="AA139167" s="191"/>
    </row>
    <row r="139168" spans="26:27">
      <c r="Z139168" s="191"/>
      <c r="AA139168" s="191"/>
    </row>
    <row r="139169" spans="26:27">
      <c r="Z139169" s="191"/>
      <c r="AA139169" s="191"/>
    </row>
    <row r="139170" spans="26:27">
      <c r="Z139170" s="191"/>
      <c r="AA139170" s="191"/>
    </row>
    <row r="139171" spans="26:27">
      <c r="Z139171" s="191"/>
      <c r="AA139171" s="191"/>
    </row>
    <row r="139172" spans="26:27">
      <c r="Z139172" s="191"/>
      <c r="AA139172" s="191"/>
    </row>
    <row r="139173" spans="26:27">
      <c r="Z139173" s="191"/>
      <c r="AA139173" s="191"/>
    </row>
    <row r="139174" spans="26:27">
      <c r="Z139174" s="191"/>
      <c r="AA139174" s="191"/>
    </row>
    <row r="139175" spans="26:27">
      <c r="Z139175" s="191"/>
      <c r="AA139175" s="191"/>
    </row>
    <row r="139176" spans="26:27">
      <c r="Z139176" s="191"/>
      <c r="AA139176" s="191"/>
    </row>
    <row r="139177" spans="26:27">
      <c r="Z139177" s="191"/>
      <c r="AA139177" s="191"/>
    </row>
    <row r="139178" spans="26:27">
      <c r="Z139178" s="191"/>
      <c r="AA139178" s="191"/>
    </row>
    <row r="139179" spans="26:27">
      <c r="Z139179" s="191"/>
      <c r="AA139179" s="191"/>
    </row>
    <row r="139180" spans="26:27">
      <c r="Z139180" s="191"/>
      <c r="AA139180" s="191"/>
    </row>
    <row r="139181" spans="26:27">
      <c r="Z139181" s="191"/>
      <c r="AA139181" s="191"/>
    </row>
    <row r="139182" spans="26:27">
      <c r="Z139182" s="191"/>
      <c r="AA139182" s="191"/>
    </row>
    <row r="139183" spans="26:27">
      <c r="Z139183" s="191"/>
      <c r="AA139183" s="191"/>
    </row>
    <row r="139184" spans="26:27">
      <c r="Z139184" s="191"/>
      <c r="AA139184" s="191"/>
    </row>
    <row r="139185" spans="26:27">
      <c r="Z139185" s="191"/>
      <c r="AA139185" s="191"/>
    </row>
    <row r="139186" spans="26:27">
      <c r="Z139186" s="191"/>
      <c r="AA139186" s="191"/>
    </row>
    <row r="139187" spans="26:27">
      <c r="Z139187" s="191"/>
      <c r="AA139187" s="191"/>
    </row>
    <row r="139188" spans="26:27">
      <c r="Z139188" s="191"/>
      <c r="AA139188" s="191"/>
    </row>
    <row r="139189" spans="26:27">
      <c r="Z139189" s="191"/>
      <c r="AA139189" s="191"/>
    </row>
    <row r="139190" spans="26:27">
      <c r="Z139190" s="191"/>
      <c r="AA139190" s="191"/>
    </row>
    <row r="139191" spans="26:27">
      <c r="Z139191" s="191"/>
      <c r="AA139191" s="191"/>
    </row>
    <row r="139192" spans="26:27">
      <c r="Z139192" s="191"/>
      <c r="AA139192" s="191"/>
    </row>
    <row r="139193" spans="26:27">
      <c r="Z139193" s="191"/>
      <c r="AA139193" s="191"/>
    </row>
    <row r="139194" spans="26:27">
      <c r="Z139194" s="191"/>
      <c r="AA139194" s="191"/>
    </row>
    <row r="139195" spans="26:27">
      <c r="Z139195" s="191"/>
      <c r="AA139195" s="191"/>
    </row>
    <row r="139196" spans="26:27">
      <c r="Z139196" s="191"/>
      <c r="AA139196" s="191"/>
    </row>
    <row r="139197" spans="26:27">
      <c r="Z139197" s="191"/>
      <c r="AA139197" s="191"/>
    </row>
    <row r="139198" spans="26:27">
      <c r="Z139198" s="191"/>
      <c r="AA139198" s="191"/>
    </row>
    <row r="139199" spans="26:27">
      <c r="Z139199" s="191"/>
      <c r="AA139199" s="191"/>
    </row>
    <row r="139200" spans="26:27">
      <c r="Z139200" s="191"/>
      <c r="AA139200" s="191"/>
    </row>
    <row r="139201" spans="26:27">
      <c r="Z139201" s="191"/>
      <c r="AA139201" s="191"/>
    </row>
    <row r="139202" spans="26:27">
      <c r="Z139202" s="191"/>
      <c r="AA139202" s="191"/>
    </row>
    <row r="139203" spans="26:27">
      <c r="Z139203" s="191"/>
      <c r="AA139203" s="191"/>
    </row>
    <row r="139204" spans="26:27">
      <c r="Z139204" s="191"/>
      <c r="AA139204" s="191"/>
    </row>
    <row r="139205" spans="26:27">
      <c r="Z139205" s="191"/>
      <c r="AA139205" s="191"/>
    </row>
    <row r="139206" spans="26:27">
      <c r="Z139206" s="191"/>
      <c r="AA139206" s="191"/>
    </row>
    <row r="139207" spans="26:27">
      <c r="Z139207" s="191"/>
      <c r="AA139207" s="191"/>
    </row>
    <row r="139208" spans="26:27">
      <c r="Z139208" s="191"/>
      <c r="AA139208" s="191"/>
    </row>
    <row r="139209" spans="26:27">
      <c r="Z139209" s="191"/>
      <c r="AA139209" s="191"/>
    </row>
    <row r="139210" spans="26:27">
      <c r="Z139210" s="191"/>
      <c r="AA139210" s="191"/>
    </row>
    <row r="139211" spans="26:27">
      <c r="Z139211" s="191"/>
      <c r="AA139211" s="191"/>
    </row>
    <row r="139212" spans="26:27">
      <c r="Z139212" s="191"/>
      <c r="AA139212" s="191"/>
    </row>
    <row r="139213" spans="26:27">
      <c r="Z139213" s="191"/>
      <c r="AA139213" s="191"/>
    </row>
    <row r="139214" spans="26:27">
      <c r="Z139214" s="191"/>
      <c r="AA139214" s="191"/>
    </row>
    <row r="139215" spans="26:27">
      <c r="Z139215" s="191"/>
      <c r="AA139215" s="191"/>
    </row>
    <row r="139216" spans="26:27">
      <c r="Z139216" s="191"/>
      <c r="AA139216" s="191"/>
    </row>
    <row r="139217" spans="26:27">
      <c r="Z139217" s="191"/>
      <c r="AA139217" s="191"/>
    </row>
    <row r="139218" spans="26:27">
      <c r="Z139218" s="191"/>
      <c r="AA139218" s="191"/>
    </row>
    <row r="139219" spans="26:27">
      <c r="Z139219" s="191"/>
      <c r="AA139219" s="191"/>
    </row>
    <row r="139220" spans="26:27">
      <c r="Z139220" s="191"/>
      <c r="AA139220" s="191"/>
    </row>
    <row r="139221" spans="26:27">
      <c r="Z139221" s="191"/>
      <c r="AA139221" s="191"/>
    </row>
    <row r="139222" spans="26:27">
      <c r="Z139222" s="191"/>
      <c r="AA139222" s="191"/>
    </row>
    <row r="139223" spans="26:27">
      <c r="Z139223" s="191"/>
      <c r="AA139223" s="191"/>
    </row>
    <row r="139224" spans="26:27">
      <c r="Z139224" s="191"/>
      <c r="AA139224" s="191"/>
    </row>
    <row r="139225" spans="26:27">
      <c r="Z139225" s="191"/>
      <c r="AA139225" s="191"/>
    </row>
    <row r="139226" spans="26:27">
      <c r="Z139226" s="191"/>
      <c r="AA139226" s="191"/>
    </row>
    <row r="139227" spans="26:27">
      <c r="Z139227" s="191"/>
      <c r="AA139227" s="191"/>
    </row>
    <row r="139228" spans="26:27">
      <c r="Z139228" s="191"/>
      <c r="AA139228" s="191"/>
    </row>
    <row r="139229" spans="26:27">
      <c r="Z139229" s="191"/>
      <c r="AA139229" s="191"/>
    </row>
    <row r="139230" spans="26:27">
      <c r="Z139230" s="191"/>
      <c r="AA139230" s="191"/>
    </row>
    <row r="139231" spans="26:27">
      <c r="Z139231" s="191"/>
      <c r="AA139231" s="191"/>
    </row>
    <row r="139232" spans="26:27">
      <c r="Z139232" s="191"/>
      <c r="AA139232" s="191"/>
    </row>
    <row r="139233" spans="26:27">
      <c r="Z139233" s="191"/>
      <c r="AA139233" s="191"/>
    </row>
    <row r="139234" spans="26:27">
      <c r="Z139234" s="191"/>
      <c r="AA139234" s="191"/>
    </row>
    <row r="139235" spans="26:27">
      <c r="Z139235" s="191"/>
      <c r="AA139235" s="191"/>
    </row>
    <row r="139236" spans="26:27">
      <c r="Z139236" s="191"/>
      <c r="AA139236" s="191"/>
    </row>
    <row r="139237" spans="26:27">
      <c r="Z139237" s="191"/>
      <c r="AA139237" s="191"/>
    </row>
    <row r="139238" spans="26:27">
      <c r="Z139238" s="191"/>
      <c r="AA139238" s="191"/>
    </row>
    <row r="139239" spans="26:27">
      <c r="Z139239" s="191"/>
      <c r="AA139239" s="191"/>
    </row>
    <row r="139240" spans="26:27">
      <c r="Z139240" s="191"/>
      <c r="AA139240" s="191"/>
    </row>
    <row r="139241" spans="26:27">
      <c r="Z139241" s="191"/>
      <c r="AA139241" s="191"/>
    </row>
    <row r="139242" spans="26:27">
      <c r="Z139242" s="191"/>
      <c r="AA139242" s="191"/>
    </row>
    <row r="139243" spans="26:27">
      <c r="Z139243" s="191"/>
      <c r="AA139243" s="191"/>
    </row>
    <row r="139244" spans="26:27">
      <c r="Z139244" s="191"/>
      <c r="AA139244" s="191"/>
    </row>
    <row r="139245" spans="26:27">
      <c r="Z139245" s="191"/>
      <c r="AA139245" s="191"/>
    </row>
    <row r="139246" spans="26:27">
      <c r="Z139246" s="191"/>
      <c r="AA139246" s="191"/>
    </row>
    <row r="139247" spans="26:27">
      <c r="Z139247" s="191"/>
      <c r="AA139247" s="191"/>
    </row>
    <row r="139248" spans="26:27">
      <c r="Z139248" s="191"/>
      <c r="AA139248" s="191"/>
    </row>
    <row r="139249" spans="26:27">
      <c r="Z139249" s="191"/>
      <c r="AA139249" s="191"/>
    </row>
    <row r="139250" spans="26:27">
      <c r="Z139250" s="191"/>
      <c r="AA139250" s="191"/>
    </row>
    <row r="139251" spans="26:27">
      <c r="Z139251" s="191"/>
      <c r="AA139251" s="191"/>
    </row>
    <row r="139252" spans="26:27">
      <c r="Z139252" s="191"/>
      <c r="AA139252" s="191"/>
    </row>
    <row r="139253" spans="26:27">
      <c r="Z139253" s="191"/>
      <c r="AA139253" s="191"/>
    </row>
    <row r="139254" spans="26:27">
      <c r="Z139254" s="191"/>
      <c r="AA139254" s="191"/>
    </row>
    <row r="139255" spans="26:27">
      <c r="Z139255" s="191"/>
      <c r="AA139255" s="191"/>
    </row>
    <row r="139256" spans="26:27">
      <c r="Z139256" s="191"/>
      <c r="AA139256" s="191"/>
    </row>
    <row r="139257" spans="26:27">
      <c r="Z139257" s="191"/>
      <c r="AA139257" s="191"/>
    </row>
    <row r="139258" spans="26:27">
      <c r="Z139258" s="191"/>
      <c r="AA139258" s="191"/>
    </row>
    <row r="139259" spans="26:27">
      <c r="Z139259" s="191"/>
      <c r="AA139259" s="191"/>
    </row>
    <row r="139260" spans="26:27">
      <c r="Z139260" s="191"/>
      <c r="AA139260" s="191"/>
    </row>
    <row r="139261" spans="26:27">
      <c r="Z139261" s="191"/>
      <c r="AA139261" s="191"/>
    </row>
    <row r="139262" spans="26:27">
      <c r="Z139262" s="191"/>
      <c r="AA139262" s="191"/>
    </row>
    <row r="139263" spans="26:27">
      <c r="Z139263" s="191"/>
      <c r="AA139263" s="191"/>
    </row>
    <row r="139264" spans="26:27">
      <c r="Z139264" s="191"/>
      <c r="AA139264" s="191"/>
    </row>
    <row r="139265" spans="26:27">
      <c r="Z139265" s="191"/>
      <c r="AA139265" s="191"/>
    </row>
    <row r="139266" spans="26:27">
      <c r="Z139266" s="191"/>
      <c r="AA139266" s="191"/>
    </row>
    <row r="139267" spans="26:27">
      <c r="Z139267" s="191"/>
      <c r="AA139267" s="191"/>
    </row>
    <row r="139268" spans="26:27">
      <c r="Z139268" s="191"/>
      <c r="AA139268" s="191"/>
    </row>
    <row r="139269" spans="26:27">
      <c r="Z139269" s="191"/>
      <c r="AA139269" s="191"/>
    </row>
    <row r="139270" spans="26:27">
      <c r="Z139270" s="191"/>
      <c r="AA139270" s="191"/>
    </row>
    <row r="139271" spans="26:27">
      <c r="Z139271" s="191"/>
      <c r="AA139271" s="191"/>
    </row>
    <row r="139272" spans="26:27">
      <c r="Z139272" s="191"/>
      <c r="AA139272" s="191"/>
    </row>
    <row r="139273" spans="26:27">
      <c r="Z139273" s="191"/>
      <c r="AA139273" s="191"/>
    </row>
    <row r="139274" spans="26:27">
      <c r="Z139274" s="191"/>
      <c r="AA139274" s="191"/>
    </row>
    <row r="139275" spans="26:27">
      <c r="Z139275" s="191"/>
      <c r="AA139275" s="191"/>
    </row>
    <row r="139276" spans="26:27">
      <c r="Z139276" s="191"/>
      <c r="AA139276" s="191"/>
    </row>
    <row r="139277" spans="26:27">
      <c r="Z139277" s="191"/>
      <c r="AA139277" s="191"/>
    </row>
    <row r="139278" spans="26:27">
      <c r="Z139278" s="191"/>
      <c r="AA139278" s="191"/>
    </row>
    <row r="139279" spans="26:27">
      <c r="Z139279" s="191"/>
      <c r="AA139279" s="191"/>
    </row>
    <row r="139280" spans="26:27">
      <c r="Z139280" s="191"/>
      <c r="AA139280" s="191"/>
    </row>
    <row r="139281" spans="26:27">
      <c r="Z139281" s="191"/>
      <c r="AA139281" s="191"/>
    </row>
    <row r="139282" spans="26:27">
      <c r="Z139282" s="191"/>
      <c r="AA139282" s="191"/>
    </row>
    <row r="139283" spans="26:27">
      <c r="Z139283" s="191"/>
      <c r="AA139283" s="191"/>
    </row>
    <row r="139284" spans="26:27">
      <c r="Z139284" s="191"/>
      <c r="AA139284" s="191"/>
    </row>
    <row r="139285" spans="26:27">
      <c r="Z139285" s="191"/>
      <c r="AA139285" s="191"/>
    </row>
    <row r="139286" spans="26:27">
      <c r="Z139286" s="191"/>
      <c r="AA139286" s="191"/>
    </row>
    <row r="139287" spans="26:27">
      <c r="Z139287" s="191"/>
      <c r="AA139287" s="191"/>
    </row>
    <row r="139288" spans="26:27">
      <c r="Z139288" s="191"/>
      <c r="AA139288" s="191"/>
    </row>
    <row r="139289" spans="26:27">
      <c r="Z139289" s="191"/>
      <c r="AA139289" s="191"/>
    </row>
    <row r="139290" spans="26:27">
      <c r="Z139290" s="191"/>
      <c r="AA139290" s="191"/>
    </row>
    <row r="139291" spans="26:27">
      <c r="Z139291" s="191"/>
      <c r="AA139291" s="191"/>
    </row>
    <row r="139292" spans="26:27">
      <c r="Z139292" s="191"/>
      <c r="AA139292" s="191"/>
    </row>
    <row r="139293" spans="26:27">
      <c r="Z139293" s="191"/>
      <c r="AA139293" s="191"/>
    </row>
    <row r="139294" spans="26:27">
      <c r="Z139294" s="191"/>
      <c r="AA139294" s="191"/>
    </row>
    <row r="139295" spans="26:27">
      <c r="Z139295" s="191"/>
      <c r="AA139295" s="191"/>
    </row>
    <row r="139296" spans="26:27">
      <c r="Z139296" s="191"/>
      <c r="AA139296" s="191"/>
    </row>
    <row r="139297" spans="26:27">
      <c r="Z139297" s="191"/>
      <c r="AA139297" s="191"/>
    </row>
    <row r="139298" spans="26:27">
      <c r="Z139298" s="191"/>
      <c r="AA139298" s="191"/>
    </row>
    <row r="139299" spans="26:27">
      <c r="Z139299" s="191"/>
      <c r="AA139299" s="191"/>
    </row>
    <row r="139300" spans="26:27">
      <c r="Z139300" s="191"/>
      <c r="AA139300" s="191"/>
    </row>
    <row r="139301" spans="26:27">
      <c r="Z139301" s="191"/>
      <c r="AA139301" s="191"/>
    </row>
    <row r="139302" spans="26:27">
      <c r="Z139302" s="191"/>
      <c r="AA139302" s="191"/>
    </row>
    <row r="139303" spans="26:27">
      <c r="Z139303" s="191"/>
      <c r="AA139303" s="191"/>
    </row>
    <row r="139304" spans="26:27">
      <c r="Z139304" s="191"/>
      <c r="AA139304" s="191"/>
    </row>
    <row r="139305" spans="26:27">
      <c r="Z139305" s="191"/>
      <c r="AA139305" s="191"/>
    </row>
    <row r="139306" spans="26:27">
      <c r="Z139306" s="191"/>
      <c r="AA139306" s="191"/>
    </row>
    <row r="139307" spans="26:27">
      <c r="Z139307" s="191"/>
      <c r="AA139307" s="191"/>
    </row>
    <row r="139308" spans="26:27">
      <c r="Z139308" s="191"/>
      <c r="AA139308" s="191"/>
    </row>
    <row r="139309" spans="26:27">
      <c r="Z139309" s="191"/>
      <c r="AA139309" s="191"/>
    </row>
    <row r="139310" spans="26:27">
      <c r="Z139310" s="191"/>
      <c r="AA139310" s="191"/>
    </row>
    <row r="139311" spans="26:27">
      <c r="Z139311" s="191"/>
      <c r="AA139311" s="191"/>
    </row>
    <row r="139312" spans="26:27">
      <c r="Z139312" s="191"/>
      <c r="AA139312" s="191"/>
    </row>
    <row r="139313" spans="26:27">
      <c r="Z139313" s="191"/>
      <c r="AA139313" s="191"/>
    </row>
    <row r="139314" spans="26:27">
      <c r="Z139314" s="191"/>
      <c r="AA139314" s="191"/>
    </row>
    <row r="139315" spans="26:27">
      <c r="Z139315" s="191"/>
      <c r="AA139315" s="191"/>
    </row>
    <row r="139316" spans="26:27">
      <c r="Z139316" s="191"/>
      <c r="AA139316" s="191"/>
    </row>
    <row r="139317" spans="26:27">
      <c r="Z139317" s="191"/>
      <c r="AA139317" s="191"/>
    </row>
    <row r="139318" spans="26:27">
      <c r="Z139318" s="191"/>
      <c r="AA139318" s="191"/>
    </row>
    <row r="139319" spans="26:27">
      <c r="Z139319" s="191"/>
      <c r="AA139319" s="191"/>
    </row>
    <row r="139320" spans="26:27">
      <c r="Z139320" s="191"/>
      <c r="AA139320" s="191"/>
    </row>
    <row r="139321" spans="26:27">
      <c r="Z139321" s="191"/>
      <c r="AA139321" s="191"/>
    </row>
    <row r="139322" spans="26:27">
      <c r="Z139322" s="191"/>
      <c r="AA139322" s="191"/>
    </row>
    <row r="139323" spans="26:27">
      <c r="Z139323" s="191"/>
      <c r="AA139323" s="191"/>
    </row>
    <row r="139324" spans="26:27">
      <c r="Z139324" s="191"/>
      <c r="AA139324" s="191"/>
    </row>
    <row r="139325" spans="26:27">
      <c r="Z139325" s="191"/>
      <c r="AA139325" s="191"/>
    </row>
    <row r="139326" spans="26:27">
      <c r="Z139326" s="191"/>
      <c r="AA139326" s="191"/>
    </row>
    <row r="139327" spans="26:27">
      <c r="Z139327" s="191"/>
      <c r="AA139327" s="191"/>
    </row>
    <row r="139328" spans="26:27">
      <c r="Z139328" s="191"/>
      <c r="AA139328" s="191"/>
    </row>
    <row r="139329" spans="26:27">
      <c r="Z139329" s="191"/>
      <c r="AA139329" s="191"/>
    </row>
    <row r="139330" spans="26:27">
      <c r="Z139330" s="191"/>
      <c r="AA139330" s="191"/>
    </row>
    <row r="139331" spans="26:27">
      <c r="Z139331" s="191"/>
      <c r="AA139331" s="191"/>
    </row>
    <row r="139332" spans="26:27">
      <c r="Z139332" s="191"/>
      <c r="AA139332" s="191"/>
    </row>
    <row r="139333" spans="26:27">
      <c r="Z139333" s="191"/>
      <c r="AA139333" s="191"/>
    </row>
    <row r="139334" spans="26:27">
      <c r="Z139334" s="191"/>
      <c r="AA139334" s="191"/>
    </row>
    <row r="139335" spans="26:27">
      <c r="Z139335" s="191"/>
      <c r="AA139335" s="191"/>
    </row>
    <row r="139336" spans="26:27">
      <c r="Z139336" s="191"/>
      <c r="AA139336" s="191"/>
    </row>
    <row r="139337" spans="26:27">
      <c r="Z139337" s="191"/>
      <c r="AA139337" s="191"/>
    </row>
    <row r="139338" spans="26:27">
      <c r="Z139338" s="191"/>
      <c r="AA139338" s="191"/>
    </row>
    <row r="139339" spans="26:27">
      <c r="Z139339" s="191"/>
      <c r="AA139339" s="191"/>
    </row>
    <row r="139340" spans="26:27">
      <c r="Z139340" s="191"/>
      <c r="AA139340" s="191"/>
    </row>
    <row r="139341" spans="26:27">
      <c r="Z139341" s="191"/>
      <c r="AA139341" s="191"/>
    </row>
    <row r="139342" spans="26:27">
      <c r="Z139342" s="191"/>
      <c r="AA139342" s="191"/>
    </row>
    <row r="139343" spans="26:27">
      <c r="Z139343" s="191"/>
      <c r="AA139343" s="191"/>
    </row>
    <row r="139344" spans="26:27">
      <c r="Z139344" s="191"/>
      <c r="AA139344" s="191"/>
    </row>
    <row r="139345" spans="26:27">
      <c r="Z139345" s="191"/>
      <c r="AA139345" s="191"/>
    </row>
    <row r="139346" spans="26:27">
      <c r="Z139346" s="191"/>
      <c r="AA139346" s="191"/>
    </row>
    <row r="139347" spans="26:27">
      <c r="Z139347" s="191"/>
      <c r="AA139347" s="191"/>
    </row>
    <row r="139348" spans="26:27">
      <c r="Z139348" s="191"/>
      <c r="AA139348" s="191"/>
    </row>
    <row r="139349" spans="26:27">
      <c r="Z139349" s="191"/>
      <c r="AA139349" s="191"/>
    </row>
    <row r="139350" spans="26:27">
      <c r="Z139350" s="191"/>
      <c r="AA139350" s="191"/>
    </row>
    <row r="139351" spans="26:27">
      <c r="Z139351" s="191"/>
      <c r="AA139351" s="191"/>
    </row>
    <row r="139352" spans="26:27">
      <c r="Z139352" s="191"/>
      <c r="AA139352" s="191"/>
    </row>
    <row r="139353" spans="26:27">
      <c r="Z139353" s="191"/>
      <c r="AA139353" s="191"/>
    </row>
    <row r="139354" spans="26:27">
      <c r="Z139354" s="191"/>
      <c r="AA139354" s="191"/>
    </row>
    <row r="139355" spans="26:27">
      <c r="Z139355" s="191"/>
      <c r="AA139355" s="191"/>
    </row>
    <row r="139356" spans="26:27">
      <c r="Z139356" s="191"/>
      <c r="AA139356" s="191"/>
    </row>
    <row r="139357" spans="26:27">
      <c r="Z139357" s="191"/>
      <c r="AA139357" s="191"/>
    </row>
    <row r="139358" spans="26:27">
      <c r="Z139358" s="191"/>
      <c r="AA139358" s="191"/>
    </row>
    <row r="139359" spans="26:27">
      <c r="Z139359" s="191"/>
      <c r="AA139359" s="191"/>
    </row>
    <row r="139360" spans="26:27">
      <c r="Z139360" s="191"/>
      <c r="AA139360" s="191"/>
    </row>
    <row r="139361" spans="26:27">
      <c r="Z139361" s="191"/>
      <c r="AA139361" s="191"/>
    </row>
    <row r="139362" spans="26:27">
      <c r="Z139362" s="191"/>
      <c r="AA139362" s="191"/>
    </row>
    <row r="139363" spans="26:27">
      <c r="Z139363" s="191"/>
      <c r="AA139363" s="191"/>
    </row>
    <row r="139364" spans="26:27">
      <c r="Z139364" s="191"/>
      <c r="AA139364" s="191"/>
    </row>
    <row r="139365" spans="26:27">
      <c r="Z139365" s="191"/>
      <c r="AA139365" s="191"/>
    </row>
    <row r="139366" spans="26:27">
      <c r="Z139366" s="191"/>
      <c r="AA139366" s="191"/>
    </row>
    <row r="139367" spans="26:27">
      <c r="Z139367" s="191"/>
      <c r="AA139367" s="191"/>
    </row>
    <row r="139368" spans="26:27">
      <c r="Z139368" s="191"/>
      <c r="AA139368" s="191"/>
    </row>
    <row r="139369" spans="26:27">
      <c r="Z139369" s="191"/>
      <c r="AA139369" s="191"/>
    </row>
    <row r="139370" spans="26:27">
      <c r="Z139370" s="191"/>
      <c r="AA139370" s="191"/>
    </row>
    <row r="139371" spans="26:27">
      <c r="Z139371" s="191"/>
      <c r="AA139371" s="191"/>
    </row>
    <row r="139372" spans="26:27">
      <c r="Z139372" s="191"/>
      <c r="AA139372" s="191"/>
    </row>
    <row r="139373" spans="26:27">
      <c r="Z139373" s="191"/>
      <c r="AA139373" s="191"/>
    </row>
    <row r="139374" spans="26:27">
      <c r="Z139374" s="191"/>
      <c r="AA139374" s="191"/>
    </row>
    <row r="139375" spans="26:27">
      <c r="Z139375" s="191"/>
      <c r="AA139375" s="191"/>
    </row>
    <row r="139376" spans="26:27">
      <c r="Z139376" s="191"/>
      <c r="AA139376" s="191"/>
    </row>
    <row r="139377" spans="26:27">
      <c r="Z139377" s="191"/>
      <c r="AA139377" s="191"/>
    </row>
    <row r="139378" spans="26:27">
      <c r="Z139378" s="191"/>
      <c r="AA139378" s="191"/>
    </row>
    <row r="139379" spans="26:27">
      <c r="Z139379" s="191"/>
      <c r="AA139379" s="191"/>
    </row>
    <row r="139380" spans="26:27">
      <c r="Z139380" s="191"/>
      <c r="AA139380" s="191"/>
    </row>
    <row r="139381" spans="26:27">
      <c r="Z139381" s="191"/>
      <c r="AA139381" s="191"/>
    </row>
    <row r="139382" spans="26:27">
      <c r="Z139382" s="191"/>
      <c r="AA139382" s="191"/>
    </row>
    <row r="139383" spans="26:27">
      <c r="Z139383" s="191"/>
      <c r="AA139383" s="191"/>
    </row>
    <row r="139384" spans="26:27">
      <c r="Z139384" s="191"/>
      <c r="AA139384" s="191"/>
    </row>
    <row r="139385" spans="26:27">
      <c r="Z139385" s="191"/>
      <c r="AA139385" s="191"/>
    </row>
    <row r="139386" spans="26:27">
      <c r="Z139386" s="191"/>
      <c r="AA139386" s="191"/>
    </row>
    <row r="139387" spans="26:27">
      <c r="Z139387" s="191"/>
      <c r="AA139387" s="191"/>
    </row>
    <row r="139388" spans="26:27">
      <c r="Z139388" s="191"/>
      <c r="AA139388" s="191"/>
    </row>
    <row r="139389" spans="26:27">
      <c r="Z139389" s="191"/>
      <c r="AA139389" s="191"/>
    </row>
    <row r="139390" spans="26:27">
      <c r="Z139390" s="191"/>
      <c r="AA139390" s="191"/>
    </row>
    <row r="139391" spans="26:27">
      <c r="Z139391" s="191"/>
      <c r="AA139391" s="191"/>
    </row>
    <row r="139392" spans="26:27">
      <c r="Z139392" s="191"/>
      <c r="AA139392" s="191"/>
    </row>
    <row r="139393" spans="26:27">
      <c r="Z139393" s="191"/>
      <c r="AA139393" s="191"/>
    </row>
    <row r="139394" spans="26:27">
      <c r="Z139394" s="191"/>
      <c r="AA139394" s="191"/>
    </row>
    <row r="139395" spans="26:27">
      <c r="Z139395" s="191"/>
      <c r="AA139395" s="191"/>
    </row>
    <row r="139396" spans="26:27">
      <c r="Z139396" s="191"/>
      <c r="AA139396" s="191"/>
    </row>
    <row r="139397" spans="26:27">
      <c r="Z139397" s="191"/>
      <c r="AA139397" s="191"/>
    </row>
    <row r="139398" spans="26:27">
      <c r="Z139398" s="191"/>
      <c r="AA139398" s="191"/>
    </row>
    <row r="139399" spans="26:27">
      <c r="Z139399" s="191"/>
      <c r="AA139399" s="191"/>
    </row>
    <row r="139400" spans="26:27">
      <c r="Z139400" s="191"/>
      <c r="AA139400" s="191"/>
    </row>
    <row r="139401" spans="26:27">
      <c r="Z139401" s="191"/>
      <c r="AA139401" s="191"/>
    </row>
    <row r="139402" spans="26:27">
      <c r="Z139402" s="191"/>
      <c r="AA139402" s="191"/>
    </row>
    <row r="139403" spans="26:27">
      <c r="Z139403" s="191"/>
      <c r="AA139403" s="191"/>
    </row>
    <row r="139404" spans="26:27">
      <c r="Z139404" s="191"/>
      <c r="AA139404" s="191"/>
    </row>
    <row r="139405" spans="26:27">
      <c r="Z139405" s="191"/>
      <c r="AA139405" s="191"/>
    </row>
    <row r="139406" spans="26:27">
      <c r="Z139406" s="191"/>
      <c r="AA139406" s="191"/>
    </row>
    <row r="139407" spans="26:27">
      <c r="Z139407" s="191"/>
      <c r="AA139407" s="191"/>
    </row>
    <row r="139408" spans="26:27">
      <c r="Z139408" s="191"/>
      <c r="AA139408" s="191"/>
    </row>
    <row r="139409" spans="26:27">
      <c r="Z139409" s="191"/>
      <c r="AA139409" s="191"/>
    </row>
    <row r="139410" spans="26:27">
      <c r="Z139410" s="191"/>
      <c r="AA139410" s="191"/>
    </row>
    <row r="139411" spans="26:27">
      <c r="Z139411" s="191"/>
      <c r="AA139411" s="191"/>
    </row>
    <row r="139412" spans="26:27">
      <c r="Z139412" s="191"/>
      <c r="AA139412" s="191"/>
    </row>
    <row r="139413" spans="26:27">
      <c r="Z139413" s="191"/>
      <c r="AA139413" s="191"/>
    </row>
    <row r="139414" spans="26:27">
      <c r="Z139414" s="191"/>
      <c r="AA139414" s="191"/>
    </row>
    <row r="139415" spans="26:27">
      <c r="Z139415" s="191"/>
      <c r="AA139415" s="191"/>
    </row>
    <row r="139416" spans="26:27">
      <c r="Z139416" s="191"/>
      <c r="AA139416" s="191"/>
    </row>
    <row r="139417" spans="26:27">
      <c r="Z139417" s="191"/>
      <c r="AA139417" s="191"/>
    </row>
    <row r="139418" spans="26:27">
      <c r="Z139418" s="191"/>
      <c r="AA139418" s="191"/>
    </row>
    <row r="139419" spans="26:27">
      <c r="Z139419" s="191"/>
      <c r="AA139419" s="191"/>
    </row>
    <row r="139420" spans="26:27">
      <c r="Z139420" s="191"/>
      <c r="AA139420" s="191"/>
    </row>
    <row r="139421" spans="26:27">
      <c r="Z139421" s="191"/>
      <c r="AA139421" s="191"/>
    </row>
    <row r="139422" spans="26:27">
      <c r="Z139422" s="191"/>
      <c r="AA139422" s="191"/>
    </row>
    <row r="139423" spans="26:27">
      <c r="Z139423" s="191"/>
      <c r="AA139423" s="191"/>
    </row>
    <row r="139424" spans="26:27">
      <c r="Z139424" s="191"/>
      <c r="AA139424" s="191"/>
    </row>
    <row r="139425" spans="26:27">
      <c r="Z139425" s="191"/>
      <c r="AA139425" s="191"/>
    </row>
    <row r="139426" spans="26:27">
      <c r="Z139426" s="191"/>
      <c r="AA139426" s="191"/>
    </row>
    <row r="139427" spans="26:27">
      <c r="Z139427" s="191"/>
      <c r="AA139427" s="191"/>
    </row>
    <row r="139428" spans="26:27">
      <c r="Z139428" s="191"/>
      <c r="AA139428" s="191"/>
    </row>
    <row r="139429" spans="26:27">
      <c r="Z139429" s="191"/>
      <c r="AA139429" s="191"/>
    </row>
    <row r="139430" spans="26:27">
      <c r="Z139430" s="191"/>
      <c r="AA139430" s="191"/>
    </row>
    <row r="139431" spans="26:27">
      <c r="Z139431" s="191"/>
      <c r="AA139431" s="191"/>
    </row>
    <row r="139432" spans="26:27">
      <c r="Z139432" s="191"/>
      <c r="AA139432" s="191"/>
    </row>
    <row r="139433" spans="26:27">
      <c r="Z139433" s="191"/>
      <c r="AA139433" s="191"/>
    </row>
    <row r="139434" spans="26:27">
      <c r="Z139434" s="191"/>
      <c r="AA139434" s="191"/>
    </row>
    <row r="139435" spans="26:27">
      <c r="Z139435" s="191"/>
      <c r="AA139435" s="191"/>
    </row>
    <row r="139436" spans="26:27">
      <c r="Z139436" s="191"/>
      <c r="AA139436" s="191"/>
    </row>
    <row r="139437" spans="26:27">
      <c r="Z139437" s="191"/>
      <c r="AA139437" s="191"/>
    </row>
    <row r="139438" spans="26:27">
      <c r="Z139438" s="191"/>
      <c r="AA139438" s="191"/>
    </row>
    <row r="139439" spans="26:27">
      <c r="Z139439" s="191"/>
      <c r="AA139439" s="191"/>
    </row>
    <row r="139440" spans="26:27">
      <c r="Z139440" s="191"/>
      <c r="AA139440" s="191"/>
    </row>
    <row r="139441" spans="26:27">
      <c r="Z139441" s="191"/>
      <c r="AA139441" s="191"/>
    </row>
    <row r="139442" spans="26:27">
      <c r="Z139442" s="191"/>
      <c r="AA139442" s="191"/>
    </row>
    <row r="139443" spans="26:27">
      <c r="Z139443" s="191"/>
      <c r="AA139443" s="191"/>
    </row>
    <row r="139444" spans="26:27">
      <c r="Z139444" s="191"/>
      <c r="AA139444" s="191"/>
    </row>
    <row r="139445" spans="26:27">
      <c r="Z139445" s="191"/>
      <c r="AA139445" s="191"/>
    </row>
    <row r="139446" spans="26:27">
      <c r="Z139446" s="191"/>
      <c r="AA139446" s="191"/>
    </row>
    <row r="139447" spans="26:27">
      <c r="Z139447" s="191"/>
      <c r="AA139447" s="191"/>
    </row>
    <row r="139448" spans="26:27">
      <c r="Z139448" s="191"/>
      <c r="AA139448" s="191"/>
    </row>
    <row r="139449" spans="26:27">
      <c r="Z139449" s="191"/>
      <c r="AA139449" s="191"/>
    </row>
    <row r="139450" spans="26:27">
      <c r="Z139450" s="191"/>
      <c r="AA139450" s="191"/>
    </row>
    <row r="139451" spans="26:27">
      <c r="Z139451" s="191"/>
      <c r="AA139451" s="191"/>
    </row>
    <row r="139452" spans="26:27">
      <c r="Z139452" s="191"/>
      <c r="AA139452" s="191"/>
    </row>
    <row r="139453" spans="26:27">
      <c r="Z139453" s="191"/>
      <c r="AA139453" s="191"/>
    </row>
    <row r="139454" spans="26:27">
      <c r="Z139454" s="191"/>
      <c r="AA139454" s="191"/>
    </row>
    <row r="139455" spans="26:27">
      <c r="Z139455" s="191"/>
      <c r="AA139455" s="191"/>
    </row>
    <row r="139456" spans="26:27">
      <c r="Z139456" s="191"/>
      <c r="AA139456" s="191"/>
    </row>
    <row r="139457" spans="26:27">
      <c r="Z139457" s="191"/>
      <c r="AA139457" s="191"/>
    </row>
    <row r="139458" spans="26:27">
      <c r="Z139458" s="191"/>
      <c r="AA139458" s="191"/>
    </row>
    <row r="139459" spans="26:27">
      <c r="Z139459" s="191"/>
      <c r="AA139459" s="191"/>
    </row>
    <row r="139460" spans="26:27">
      <c r="Z139460" s="191"/>
      <c r="AA139460" s="191"/>
    </row>
    <row r="139461" spans="26:27">
      <c r="Z139461" s="191"/>
      <c r="AA139461" s="191"/>
    </row>
    <row r="139462" spans="26:27">
      <c r="Z139462" s="191"/>
      <c r="AA139462" s="191"/>
    </row>
    <row r="139463" spans="26:27">
      <c r="Z139463" s="191"/>
      <c r="AA139463" s="191"/>
    </row>
    <row r="139464" spans="26:27">
      <c r="Z139464" s="191"/>
      <c r="AA139464" s="191"/>
    </row>
    <row r="139465" spans="26:27">
      <c r="Z139465" s="191"/>
      <c r="AA139465" s="191"/>
    </row>
    <row r="139466" spans="26:27">
      <c r="Z139466" s="191"/>
      <c r="AA139466" s="191"/>
    </row>
    <row r="139467" spans="26:27">
      <c r="Z139467" s="191"/>
      <c r="AA139467" s="191"/>
    </row>
    <row r="139468" spans="26:27">
      <c r="Z139468" s="191"/>
      <c r="AA139468" s="191"/>
    </row>
    <row r="139469" spans="26:27">
      <c r="Z139469" s="191"/>
      <c r="AA139469" s="191"/>
    </row>
    <row r="139470" spans="26:27">
      <c r="Z139470" s="191"/>
      <c r="AA139470" s="191"/>
    </row>
    <row r="139471" spans="26:27">
      <c r="Z139471" s="191"/>
      <c r="AA139471" s="191"/>
    </row>
    <row r="139472" spans="26:27">
      <c r="Z139472" s="191"/>
      <c r="AA139472" s="191"/>
    </row>
    <row r="139473" spans="26:27">
      <c r="Z139473" s="191"/>
      <c r="AA139473" s="191"/>
    </row>
    <row r="139474" spans="26:27">
      <c r="Z139474" s="191"/>
      <c r="AA139474" s="191"/>
    </row>
    <row r="139475" spans="26:27">
      <c r="Z139475" s="191"/>
      <c r="AA139475" s="191"/>
    </row>
    <row r="139476" spans="26:27">
      <c r="Z139476" s="191"/>
      <c r="AA139476" s="191"/>
    </row>
    <row r="139477" spans="26:27">
      <c r="Z139477" s="191"/>
      <c r="AA139477" s="191"/>
    </row>
    <row r="139478" spans="26:27">
      <c r="Z139478" s="191"/>
      <c r="AA139478" s="191"/>
    </row>
    <row r="139479" spans="26:27">
      <c r="Z139479" s="191"/>
      <c r="AA139479" s="191"/>
    </row>
    <row r="139480" spans="26:27">
      <c r="Z139480" s="191"/>
      <c r="AA139480" s="191"/>
    </row>
    <row r="139481" spans="26:27">
      <c r="Z139481" s="191"/>
      <c r="AA139481" s="191"/>
    </row>
    <row r="139482" spans="26:27">
      <c r="Z139482" s="191"/>
      <c r="AA139482" s="191"/>
    </row>
    <row r="139483" spans="26:27">
      <c r="Z139483" s="191"/>
      <c r="AA139483" s="191"/>
    </row>
    <row r="139484" spans="26:27">
      <c r="Z139484" s="191"/>
      <c r="AA139484" s="191"/>
    </row>
    <row r="139485" spans="26:27">
      <c r="Z139485" s="191"/>
      <c r="AA139485" s="191"/>
    </row>
    <row r="139486" spans="26:27">
      <c r="Z139486" s="191"/>
      <c r="AA139486" s="191"/>
    </row>
    <row r="139487" spans="26:27">
      <c r="Z139487" s="191"/>
      <c r="AA139487" s="191"/>
    </row>
    <row r="139488" spans="26:27">
      <c r="Z139488" s="191"/>
      <c r="AA139488" s="191"/>
    </row>
    <row r="139489" spans="26:27">
      <c r="Z139489" s="191"/>
      <c r="AA139489" s="191"/>
    </row>
    <row r="139490" spans="26:27">
      <c r="Z139490" s="191"/>
      <c r="AA139490" s="191"/>
    </row>
    <row r="139491" spans="26:27">
      <c r="Z139491" s="191"/>
      <c r="AA139491" s="191"/>
    </row>
    <row r="139492" spans="26:27">
      <c r="Z139492" s="191"/>
      <c r="AA139492" s="191"/>
    </row>
    <row r="139493" spans="26:27">
      <c r="Z139493" s="191"/>
      <c r="AA139493" s="191"/>
    </row>
    <row r="139494" spans="26:27">
      <c r="Z139494" s="191"/>
      <c r="AA139494" s="191"/>
    </row>
    <row r="139495" spans="26:27">
      <c r="Z139495" s="191"/>
      <c r="AA139495" s="191"/>
    </row>
    <row r="139496" spans="26:27">
      <c r="Z139496" s="191"/>
      <c r="AA139496" s="191"/>
    </row>
    <row r="139497" spans="26:27">
      <c r="Z139497" s="191"/>
      <c r="AA139497" s="191"/>
    </row>
    <row r="139498" spans="26:27">
      <c r="Z139498" s="191"/>
      <c r="AA139498" s="191"/>
    </row>
    <row r="139499" spans="26:27">
      <c r="Z139499" s="191"/>
      <c r="AA139499" s="191"/>
    </row>
    <row r="139500" spans="26:27">
      <c r="Z139500" s="191"/>
      <c r="AA139500" s="191"/>
    </row>
    <row r="139501" spans="26:27">
      <c r="Z139501" s="191"/>
      <c r="AA139501" s="191"/>
    </row>
    <row r="139502" spans="26:27">
      <c r="Z139502" s="191"/>
      <c r="AA139502" s="191"/>
    </row>
    <row r="139503" spans="26:27">
      <c r="Z139503" s="191"/>
      <c r="AA139503" s="191"/>
    </row>
    <row r="139504" spans="26:27">
      <c r="Z139504" s="191"/>
      <c r="AA139504" s="191"/>
    </row>
    <row r="139505" spans="26:27">
      <c r="Z139505" s="191"/>
      <c r="AA139505" s="191"/>
    </row>
    <row r="139506" spans="26:27">
      <c r="Z139506" s="191"/>
      <c r="AA139506" s="191"/>
    </row>
    <row r="139507" spans="26:27">
      <c r="Z139507" s="191"/>
      <c r="AA139507" s="191"/>
    </row>
    <row r="139508" spans="26:27">
      <c r="Z139508" s="191"/>
      <c r="AA139508" s="191"/>
    </row>
    <row r="139509" spans="26:27">
      <c r="Z139509" s="191"/>
      <c r="AA139509" s="191"/>
    </row>
    <row r="139510" spans="26:27">
      <c r="Z139510" s="191"/>
      <c r="AA139510" s="191"/>
    </row>
    <row r="139511" spans="26:27">
      <c r="Z139511" s="191"/>
      <c r="AA139511" s="191"/>
    </row>
    <row r="139512" spans="26:27">
      <c r="Z139512" s="191"/>
      <c r="AA139512" s="191"/>
    </row>
    <row r="139513" spans="26:27">
      <c r="Z139513" s="191"/>
      <c r="AA139513" s="191"/>
    </row>
    <row r="139514" spans="26:27">
      <c r="Z139514" s="191"/>
      <c r="AA139514" s="191"/>
    </row>
    <row r="139515" spans="26:27">
      <c r="Z139515" s="191"/>
      <c r="AA139515" s="191"/>
    </row>
    <row r="139516" spans="26:27">
      <c r="Z139516" s="191"/>
      <c r="AA139516" s="191"/>
    </row>
    <row r="139517" spans="26:27">
      <c r="Z139517" s="191"/>
      <c r="AA139517" s="191"/>
    </row>
    <row r="139518" spans="26:27">
      <c r="Z139518" s="191"/>
      <c r="AA139518" s="191"/>
    </row>
    <row r="139519" spans="26:27">
      <c r="Z139519" s="191"/>
      <c r="AA139519" s="191"/>
    </row>
    <row r="139520" spans="26:27">
      <c r="Z139520" s="191"/>
      <c r="AA139520" s="191"/>
    </row>
    <row r="139521" spans="26:27">
      <c r="Z139521" s="191"/>
      <c r="AA139521" s="191"/>
    </row>
    <row r="139522" spans="26:27">
      <c r="Z139522" s="191"/>
      <c r="AA139522" s="191"/>
    </row>
    <row r="139523" spans="26:27">
      <c r="Z139523" s="191"/>
      <c r="AA139523" s="191"/>
    </row>
    <row r="139524" spans="26:27">
      <c r="Z139524" s="191"/>
      <c r="AA139524" s="191"/>
    </row>
    <row r="139525" spans="26:27">
      <c r="Z139525" s="191"/>
      <c r="AA139525" s="191"/>
    </row>
    <row r="139526" spans="26:27">
      <c r="Z139526" s="191"/>
      <c r="AA139526" s="191"/>
    </row>
    <row r="139527" spans="26:27">
      <c r="Z139527" s="191"/>
      <c r="AA139527" s="191"/>
    </row>
    <row r="139528" spans="26:27">
      <c r="Z139528" s="191"/>
      <c r="AA139528" s="191"/>
    </row>
    <row r="139529" spans="26:27">
      <c r="Z139529" s="191"/>
      <c r="AA139529" s="191"/>
    </row>
    <row r="139530" spans="26:27">
      <c r="Z139530" s="191"/>
      <c r="AA139530" s="191"/>
    </row>
    <row r="139531" spans="26:27">
      <c r="Z139531" s="191"/>
      <c r="AA139531" s="191"/>
    </row>
    <row r="139532" spans="26:27">
      <c r="Z139532" s="191"/>
      <c r="AA139532" s="191"/>
    </row>
    <row r="139533" spans="26:27">
      <c r="Z139533" s="191"/>
      <c r="AA139533" s="191"/>
    </row>
    <row r="139534" spans="26:27">
      <c r="Z139534" s="191"/>
      <c r="AA139534" s="191"/>
    </row>
    <row r="139535" spans="26:27">
      <c r="Z139535" s="191"/>
      <c r="AA139535" s="191"/>
    </row>
    <row r="139536" spans="26:27">
      <c r="Z139536" s="191"/>
      <c r="AA139536" s="191"/>
    </row>
    <row r="139537" spans="26:27">
      <c r="Z139537" s="191"/>
      <c r="AA139537" s="191"/>
    </row>
    <row r="139538" spans="26:27">
      <c r="Z139538" s="191"/>
      <c r="AA139538" s="191"/>
    </row>
    <row r="139539" spans="26:27">
      <c r="Z139539" s="191"/>
      <c r="AA139539" s="191"/>
    </row>
    <row r="139540" spans="26:27">
      <c r="Z139540" s="191"/>
      <c r="AA139540" s="191"/>
    </row>
    <row r="139541" spans="26:27">
      <c r="Z139541" s="191"/>
      <c r="AA139541" s="191"/>
    </row>
    <row r="139542" spans="26:27">
      <c r="Z139542" s="191"/>
      <c r="AA139542" s="191"/>
    </row>
    <row r="139543" spans="26:27">
      <c r="Z139543" s="191"/>
      <c r="AA139543" s="191"/>
    </row>
    <row r="139544" spans="26:27">
      <c r="Z139544" s="191"/>
      <c r="AA139544" s="191"/>
    </row>
    <row r="139545" spans="26:27">
      <c r="Z139545" s="191"/>
      <c r="AA139545" s="191"/>
    </row>
    <row r="139546" spans="26:27">
      <c r="Z139546" s="191"/>
      <c r="AA139546" s="191"/>
    </row>
    <row r="139547" spans="26:27">
      <c r="Z139547" s="191"/>
      <c r="AA139547" s="191"/>
    </row>
    <row r="139548" spans="26:27">
      <c r="Z139548" s="191"/>
      <c r="AA139548" s="191"/>
    </row>
    <row r="139549" spans="26:27">
      <c r="Z139549" s="191"/>
      <c r="AA139549" s="191"/>
    </row>
    <row r="139550" spans="26:27">
      <c r="Z139550" s="191"/>
      <c r="AA139550" s="191"/>
    </row>
    <row r="139551" spans="26:27">
      <c r="Z139551" s="191"/>
      <c r="AA139551" s="191"/>
    </row>
    <row r="139552" spans="26:27">
      <c r="Z139552" s="191"/>
      <c r="AA139552" s="191"/>
    </row>
    <row r="139553" spans="26:27">
      <c r="Z139553" s="191"/>
      <c r="AA139553" s="191"/>
    </row>
    <row r="139554" spans="26:27">
      <c r="Z139554" s="191"/>
      <c r="AA139554" s="191"/>
    </row>
    <row r="139555" spans="26:27">
      <c r="Z139555" s="191"/>
      <c r="AA139555" s="191"/>
    </row>
    <row r="139556" spans="26:27">
      <c r="Z139556" s="191"/>
      <c r="AA139556" s="191"/>
    </row>
    <row r="139557" spans="26:27">
      <c r="Z139557" s="191"/>
      <c r="AA139557" s="191"/>
    </row>
    <row r="139558" spans="26:27">
      <c r="Z139558" s="191"/>
      <c r="AA139558" s="191"/>
    </row>
    <row r="139559" spans="26:27">
      <c r="Z139559" s="191"/>
      <c r="AA139559" s="191"/>
    </row>
    <row r="139560" spans="26:27">
      <c r="Z139560" s="191"/>
      <c r="AA139560" s="191"/>
    </row>
    <row r="139561" spans="26:27">
      <c r="Z139561" s="191"/>
      <c r="AA139561" s="191"/>
    </row>
    <row r="139562" spans="26:27">
      <c r="Z139562" s="191"/>
      <c r="AA139562" s="191"/>
    </row>
    <row r="139563" spans="26:27">
      <c r="Z139563" s="191"/>
      <c r="AA139563" s="191"/>
    </row>
    <row r="139564" spans="26:27">
      <c r="Z139564" s="191"/>
      <c r="AA139564" s="191"/>
    </row>
    <row r="139565" spans="26:27">
      <c r="Z139565" s="191"/>
      <c r="AA139565" s="191"/>
    </row>
    <row r="139566" spans="26:27">
      <c r="Z139566" s="191"/>
      <c r="AA139566" s="191"/>
    </row>
    <row r="139567" spans="26:27">
      <c r="Z139567" s="191"/>
      <c r="AA139567" s="191"/>
    </row>
    <row r="139568" spans="26:27">
      <c r="Z139568" s="191"/>
      <c r="AA139568" s="191"/>
    </row>
    <row r="139569" spans="26:27">
      <c r="Z139569" s="191"/>
      <c r="AA139569" s="191"/>
    </row>
    <row r="139570" spans="26:27">
      <c r="Z139570" s="191"/>
      <c r="AA139570" s="191"/>
    </row>
    <row r="139571" spans="26:27">
      <c r="Z139571" s="191"/>
      <c r="AA139571" s="191"/>
    </row>
    <row r="139572" spans="26:27">
      <c r="Z139572" s="191"/>
      <c r="AA139572" s="191"/>
    </row>
    <row r="139573" spans="26:27">
      <c r="Z139573" s="191"/>
      <c r="AA139573" s="191"/>
    </row>
    <row r="139574" spans="26:27">
      <c r="Z139574" s="191"/>
      <c r="AA139574" s="191"/>
    </row>
    <row r="139575" spans="26:27">
      <c r="Z139575" s="191"/>
      <c r="AA139575" s="191"/>
    </row>
    <row r="139576" spans="26:27">
      <c r="Z139576" s="191"/>
      <c r="AA139576" s="191"/>
    </row>
    <row r="139577" spans="26:27">
      <c r="Z139577" s="191"/>
      <c r="AA139577" s="191"/>
    </row>
    <row r="139578" spans="26:27">
      <c r="Z139578" s="191"/>
      <c r="AA139578" s="191"/>
    </row>
    <row r="139579" spans="26:27">
      <c r="Z139579" s="191"/>
      <c r="AA139579" s="191"/>
    </row>
    <row r="139580" spans="26:27">
      <c r="Z139580" s="191"/>
      <c r="AA139580" s="191"/>
    </row>
    <row r="139581" spans="26:27">
      <c r="Z139581" s="191"/>
      <c r="AA139581" s="191"/>
    </row>
    <row r="139582" spans="26:27">
      <c r="Z139582" s="191"/>
      <c r="AA139582" s="191"/>
    </row>
    <row r="139583" spans="26:27">
      <c r="Z139583" s="191"/>
      <c r="AA139583" s="191"/>
    </row>
    <row r="139584" spans="26:27">
      <c r="Z139584" s="191"/>
      <c r="AA139584" s="191"/>
    </row>
    <row r="139585" spans="26:27">
      <c r="Z139585" s="191"/>
      <c r="AA139585" s="191"/>
    </row>
    <row r="139586" spans="26:27">
      <c r="Z139586" s="191"/>
      <c r="AA139586" s="191"/>
    </row>
    <row r="139587" spans="26:27">
      <c r="Z139587" s="191"/>
      <c r="AA139587" s="191"/>
    </row>
    <row r="139588" spans="26:27">
      <c r="Z139588" s="191"/>
      <c r="AA139588" s="191"/>
    </row>
    <row r="139589" spans="26:27">
      <c r="Z139589" s="191"/>
      <c r="AA139589" s="191"/>
    </row>
    <row r="139590" spans="26:27">
      <c r="Z139590" s="191"/>
      <c r="AA139590" s="191"/>
    </row>
    <row r="139591" spans="26:27">
      <c r="Z139591" s="191"/>
      <c r="AA139591" s="191"/>
    </row>
    <row r="139592" spans="26:27">
      <c r="Z139592" s="191"/>
      <c r="AA139592" s="191"/>
    </row>
    <row r="139593" spans="26:27">
      <c r="Z139593" s="191"/>
      <c r="AA139593" s="191"/>
    </row>
    <row r="139594" spans="26:27">
      <c r="Z139594" s="191"/>
      <c r="AA139594" s="191"/>
    </row>
    <row r="139595" spans="26:27">
      <c r="Z139595" s="191"/>
      <c r="AA139595" s="191"/>
    </row>
    <row r="139596" spans="26:27">
      <c r="Z139596" s="191"/>
      <c r="AA139596" s="191"/>
    </row>
    <row r="139597" spans="26:27">
      <c r="Z139597" s="191"/>
      <c r="AA139597" s="191"/>
    </row>
    <row r="139598" spans="26:27">
      <c r="Z139598" s="191"/>
      <c r="AA139598" s="191"/>
    </row>
    <row r="139599" spans="26:27">
      <c r="Z139599" s="191"/>
      <c r="AA139599" s="191"/>
    </row>
    <row r="139600" spans="26:27">
      <c r="Z139600" s="191"/>
      <c r="AA139600" s="191"/>
    </row>
    <row r="139601" spans="26:27">
      <c r="Z139601" s="191"/>
      <c r="AA139601" s="191"/>
    </row>
    <row r="139602" spans="26:27">
      <c r="Z139602" s="191"/>
      <c r="AA139602" s="191"/>
    </row>
    <row r="139603" spans="26:27">
      <c r="Z139603" s="191"/>
      <c r="AA139603" s="191"/>
    </row>
    <row r="139604" spans="26:27">
      <c r="Z139604" s="191"/>
      <c r="AA139604" s="191"/>
    </row>
    <row r="139605" spans="26:27">
      <c r="Z139605" s="191"/>
      <c r="AA139605" s="191"/>
    </row>
    <row r="139606" spans="26:27">
      <c r="Z139606" s="191"/>
      <c r="AA139606" s="191"/>
    </row>
    <row r="139607" spans="26:27">
      <c r="Z139607" s="191"/>
      <c r="AA139607" s="191"/>
    </row>
    <row r="139608" spans="26:27">
      <c r="Z139608" s="191"/>
      <c r="AA139608" s="191"/>
    </row>
    <row r="139609" spans="26:27">
      <c r="Z139609" s="191"/>
      <c r="AA139609" s="191"/>
    </row>
    <row r="139610" spans="26:27">
      <c r="Z139610" s="191"/>
      <c r="AA139610" s="191"/>
    </row>
    <row r="139611" spans="26:27">
      <c r="Z139611" s="191"/>
      <c r="AA139611" s="191"/>
    </row>
    <row r="139612" spans="26:27">
      <c r="Z139612" s="191"/>
      <c r="AA139612" s="191"/>
    </row>
    <row r="139613" spans="26:27">
      <c r="Z139613" s="191"/>
      <c r="AA139613" s="191"/>
    </row>
    <row r="139614" spans="26:27">
      <c r="Z139614" s="191"/>
      <c r="AA139614" s="191"/>
    </row>
    <row r="139615" spans="26:27">
      <c r="Z139615" s="191"/>
      <c r="AA139615" s="191"/>
    </row>
    <row r="139616" spans="26:27">
      <c r="Z139616" s="191"/>
      <c r="AA139616" s="191"/>
    </row>
    <row r="139617" spans="26:27">
      <c r="Z139617" s="191"/>
      <c r="AA139617" s="191"/>
    </row>
    <row r="139618" spans="26:27">
      <c r="Z139618" s="191"/>
      <c r="AA139618" s="191"/>
    </row>
    <row r="139619" spans="26:27">
      <c r="Z139619" s="191"/>
      <c r="AA139619" s="191"/>
    </row>
    <row r="139620" spans="26:27">
      <c r="Z139620" s="191"/>
      <c r="AA139620" s="191"/>
    </row>
    <row r="139621" spans="26:27">
      <c r="Z139621" s="191"/>
      <c r="AA139621" s="191"/>
    </row>
    <row r="139622" spans="26:27">
      <c r="Z139622" s="191"/>
      <c r="AA139622" s="191"/>
    </row>
    <row r="139623" spans="26:27">
      <c r="Z139623" s="191"/>
      <c r="AA139623" s="191"/>
    </row>
    <row r="139624" spans="26:27">
      <c r="Z139624" s="191"/>
      <c r="AA139624" s="191"/>
    </row>
    <row r="139625" spans="26:27">
      <c r="Z139625" s="191"/>
      <c r="AA139625" s="191"/>
    </row>
    <row r="139626" spans="26:27">
      <c r="Z139626" s="191"/>
      <c r="AA139626" s="191"/>
    </row>
    <row r="139627" spans="26:27">
      <c r="Z139627" s="191"/>
      <c r="AA139627" s="191"/>
    </row>
    <row r="139628" spans="26:27">
      <c r="Z139628" s="191"/>
      <c r="AA139628" s="191"/>
    </row>
    <row r="139629" spans="26:27">
      <c r="Z139629" s="191"/>
      <c r="AA139629" s="191"/>
    </row>
    <row r="139630" spans="26:27">
      <c r="Z139630" s="191"/>
      <c r="AA139630" s="191"/>
    </row>
    <row r="139631" spans="26:27">
      <c r="Z139631" s="191"/>
      <c r="AA139631" s="191"/>
    </row>
    <row r="139632" spans="26:27">
      <c r="Z139632" s="191"/>
      <c r="AA139632" s="191"/>
    </row>
    <row r="139633" spans="26:27">
      <c r="Z139633" s="191"/>
      <c r="AA139633" s="191"/>
    </row>
    <row r="139634" spans="26:27">
      <c r="Z139634" s="191"/>
      <c r="AA139634" s="191"/>
    </row>
    <row r="139635" spans="26:27">
      <c r="Z139635" s="191"/>
      <c r="AA139635" s="191"/>
    </row>
    <row r="139636" spans="26:27">
      <c r="Z139636" s="191"/>
      <c r="AA139636" s="191"/>
    </row>
    <row r="139637" spans="26:27">
      <c r="Z139637" s="191"/>
      <c r="AA139637" s="191"/>
    </row>
    <row r="139638" spans="26:27">
      <c r="Z139638" s="191"/>
      <c r="AA139638" s="191"/>
    </row>
    <row r="139639" spans="26:27">
      <c r="Z139639" s="191"/>
      <c r="AA139639" s="191"/>
    </row>
    <row r="139640" spans="26:27">
      <c r="Z139640" s="191"/>
      <c r="AA139640" s="191"/>
    </row>
    <row r="139641" spans="26:27">
      <c r="Z139641" s="191"/>
      <c r="AA139641" s="191"/>
    </row>
    <row r="139642" spans="26:27">
      <c r="Z139642" s="191"/>
      <c r="AA139642" s="191"/>
    </row>
    <row r="139643" spans="26:27">
      <c r="Z139643" s="191"/>
      <c r="AA139643" s="191"/>
    </row>
    <row r="139644" spans="26:27">
      <c r="Z139644" s="191"/>
      <c r="AA139644" s="191"/>
    </row>
    <row r="139645" spans="26:27">
      <c r="Z139645" s="191"/>
      <c r="AA139645" s="191"/>
    </row>
    <row r="139646" spans="26:27">
      <c r="Z139646" s="191"/>
      <c r="AA139646" s="191"/>
    </row>
    <row r="139647" spans="26:27">
      <c r="Z139647" s="191"/>
      <c r="AA139647" s="191"/>
    </row>
    <row r="139648" spans="26:27">
      <c r="Z139648" s="191"/>
      <c r="AA139648" s="191"/>
    </row>
    <row r="139649" spans="26:27">
      <c r="Z139649" s="191"/>
      <c r="AA139649" s="191"/>
    </row>
    <row r="139650" spans="26:27">
      <c r="Z139650" s="191"/>
      <c r="AA139650" s="191"/>
    </row>
    <row r="139651" spans="26:27">
      <c r="Z139651" s="191"/>
      <c r="AA139651" s="191"/>
    </row>
    <row r="139652" spans="26:27">
      <c r="Z139652" s="191"/>
      <c r="AA139652" s="191"/>
    </row>
    <row r="139653" spans="26:27">
      <c r="Z139653" s="191"/>
      <c r="AA139653" s="191"/>
    </row>
    <row r="139654" spans="26:27">
      <c r="Z139654" s="191"/>
      <c r="AA139654" s="191"/>
    </row>
    <row r="139655" spans="26:27">
      <c r="Z139655" s="191"/>
      <c r="AA139655" s="191"/>
    </row>
    <row r="139656" spans="26:27">
      <c r="Z139656" s="191"/>
      <c r="AA139656" s="191"/>
    </row>
    <row r="139657" spans="26:27">
      <c r="Z139657" s="191"/>
      <c r="AA139657" s="191"/>
    </row>
    <row r="139658" spans="26:27">
      <c r="Z139658" s="191"/>
      <c r="AA139658" s="191"/>
    </row>
    <row r="139659" spans="26:27">
      <c r="Z139659" s="191"/>
      <c r="AA139659" s="191"/>
    </row>
    <row r="139660" spans="26:27">
      <c r="Z139660" s="191"/>
      <c r="AA139660" s="191"/>
    </row>
    <row r="139661" spans="26:27">
      <c r="Z139661" s="191"/>
      <c r="AA139661" s="191"/>
    </row>
    <row r="139662" spans="26:27">
      <c r="Z139662" s="191"/>
      <c r="AA139662" s="191"/>
    </row>
    <row r="139663" spans="26:27">
      <c r="Z139663" s="191"/>
      <c r="AA139663" s="191"/>
    </row>
    <row r="139664" spans="26:27">
      <c r="Z139664" s="191"/>
      <c r="AA139664" s="191"/>
    </row>
    <row r="139665" spans="26:27">
      <c r="Z139665" s="191"/>
      <c r="AA139665" s="191"/>
    </row>
    <row r="139666" spans="26:27">
      <c r="Z139666" s="191"/>
      <c r="AA139666" s="191"/>
    </row>
    <row r="139667" spans="26:27">
      <c r="Z139667" s="191"/>
      <c r="AA139667" s="191"/>
    </row>
    <row r="139668" spans="26:27">
      <c r="Z139668" s="191"/>
      <c r="AA139668" s="191"/>
    </row>
    <row r="139669" spans="26:27">
      <c r="Z139669" s="191"/>
      <c r="AA139669" s="191"/>
    </row>
    <row r="139670" spans="26:27">
      <c r="Z139670" s="191"/>
      <c r="AA139670" s="191"/>
    </row>
    <row r="139671" spans="26:27">
      <c r="Z139671" s="191"/>
      <c r="AA139671" s="191"/>
    </row>
    <row r="139672" spans="26:27">
      <c r="Z139672" s="191"/>
      <c r="AA139672" s="191"/>
    </row>
    <row r="139673" spans="26:27">
      <c r="Z139673" s="191"/>
      <c r="AA139673" s="191"/>
    </row>
    <row r="139674" spans="26:27">
      <c r="Z139674" s="191"/>
      <c r="AA139674" s="191"/>
    </row>
    <row r="139675" spans="26:27">
      <c r="Z139675" s="191"/>
      <c r="AA139675" s="191"/>
    </row>
    <row r="139676" spans="26:27">
      <c r="Z139676" s="191"/>
      <c r="AA139676" s="191"/>
    </row>
    <row r="139677" spans="26:27">
      <c r="Z139677" s="191"/>
      <c r="AA139677" s="191"/>
    </row>
    <row r="139678" spans="26:27">
      <c r="Z139678" s="191"/>
      <c r="AA139678" s="191"/>
    </row>
    <row r="139679" spans="26:27">
      <c r="Z139679" s="191"/>
      <c r="AA139679" s="191"/>
    </row>
    <row r="139680" spans="26:27">
      <c r="Z139680" s="191"/>
      <c r="AA139680" s="191"/>
    </row>
    <row r="139681" spans="26:27">
      <c r="Z139681" s="191"/>
      <c r="AA139681" s="191"/>
    </row>
    <row r="139682" spans="26:27">
      <c r="Z139682" s="191"/>
      <c r="AA139682" s="191"/>
    </row>
    <row r="139683" spans="26:27">
      <c r="Z139683" s="191"/>
      <c r="AA139683" s="191"/>
    </row>
    <row r="139684" spans="26:27">
      <c r="Z139684" s="191"/>
      <c r="AA139684" s="191"/>
    </row>
    <row r="139685" spans="26:27">
      <c r="Z139685" s="191"/>
      <c r="AA139685" s="191"/>
    </row>
    <row r="139686" spans="26:27">
      <c r="Z139686" s="191"/>
      <c r="AA139686" s="191"/>
    </row>
    <row r="139687" spans="26:27">
      <c r="Z139687" s="191"/>
      <c r="AA139687" s="191"/>
    </row>
    <row r="139688" spans="26:27">
      <c r="Z139688" s="191"/>
      <c r="AA139688" s="191"/>
    </row>
    <row r="139689" spans="26:27">
      <c r="Z139689" s="191"/>
      <c r="AA139689" s="191"/>
    </row>
    <row r="139690" spans="26:27">
      <c r="Z139690" s="191"/>
      <c r="AA139690" s="191"/>
    </row>
    <row r="139691" spans="26:27">
      <c r="Z139691" s="191"/>
      <c r="AA139691" s="191"/>
    </row>
    <row r="139692" spans="26:27">
      <c r="Z139692" s="191"/>
      <c r="AA139692" s="191"/>
    </row>
    <row r="139693" spans="26:27">
      <c r="Z139693" s="191"/>
      <c r="AA139693" s="191"/>
    </row>
    <row r="139694" spans="26:27">
      <c r="Z139694" s="191"/>
      <c r="AA139694" s="191"/>
    </row>
    <row r="139695" spans="26:27">
      <c r="Z139695" s="191"/>
      <c r="AA139695" s="191"/>
    </row>
    <row r="139696" spans="26:27">
      <c r="Z139696" s="191"/>
      <c r="AA139696" s="191"/>
    </row>
    <row r="139697" spans="26:27">
      <c r="Z139697" s="191"/>
      <c r="AA139697" s="191"/>
    </row>
    <row r="139698" spans="26:27">
      <c r="Z139698" s="191"/>
      <c r="AA139698" s="191"/>
    </row>
    <row r="139699" spans="26:27">
      <c r="Z139699" s="191"/>
      <c r="AA139699" s="191"/>
    </row>
    <row r="139700" spans="26:27">
      <c r="Z139700" s="191"/>
      <c r="AA139700" s="191"/>
    </row>
    <row r="139701" spans="26:27">
      <c r="Z139701" s="191"/>
      <c r="AA139701" s="191"/>
    </row>
    <row r="139702" spans="26:27">
      <c r="Z139702" s="191"/>
      <c r="AA139702" s="191"/>
    </row>
    <row r="139703" spans="26:27">
      <c r="Z139703" s="191"/>
      <c r="AA139703" s="191"/>
    </row>
    <row r="139704" spans="26:27">
      <c r="Z139704" s="191"/>
      <c r="AA139704" s="191"/>
    </row>
    <row r="139705" spans="26:27">
      <c r="Z139705" s="191"/>
      <c r="AA139705" s="191"/>
    </row>
    <row r="139706" spans="26:27">
      <c r="Z139706" s="191"/>
      <c r="AA139706" s="191"/>
    </row>
    <row r="139707" spans="26:27">
      <c r="Z139707" s="191"/>
      <c r="AA139707" s="191"/>
    </row>
    <row r="139708" spans="26:27">
      <c r="Z139708" s="191"/>
      <c r="AA139708" s="191"/>
    </row>
    <row r="139709" spans="26:27">
      <c r="Z139709" s="191"/>
      <c r="AA139709" s="191"/>
    </row>
    <row r="139710" spans="26:27">
      <c r="Z139710" s="191"/>
      <c r="AA139710" s="191"/>
    </row>
    <row r="139711" spans="26:27">
      <c r="Z139711" s="191"/>
      <c r="AA139711" s="191"/>
    </row>
    <row r="139712" spans="26:27">
      <c r="Z139712" s="191"/>
      <c r="AA139712" s="191"/>
    </row>
    <row r="139713" spans="26:27">
      <c r="Z139713" s="191"/>
      <c r="AA139713" s="191"/>
    </row>
    <row r="139714" spans="26:27">
      <c r="Z139714" s="191"/>
      <c r="AA139714" s="191"/>
    </row>
    <row r="139715" spans="26:27">
      <c r="Z139715" s="191"/>
      <c r="AA139715" s="191"/>
    </row>
    <row r="139716" spans="26:27">
      <c r="Z139716" s="191"/>
      <c r="AA139716" s="191"/>
    </row>
    <row r="139717" spans="26:27">
      <c r="Z139717" s="191"/>
      <c r="AA139717" s="191"/>
    </row>
    <row r="139718" spans="26:27">
      <c r="Z139718" s="191"/>
      <c r="AA139718" s="191"/>
    </row>
    <row r="139719" spans="26:27">
      <c r="Z139719" s="191"/>
      <c r="AA139719" s="191"/>
    </row>
    <row r="139720" spans="26:27">
      <c r="Z139720" s="191"/>
      <c r="AA139720" s="191"/>
    </row>
    <row r="139721" spans="26:27">
      <c r="Z139721" s="191"/>
      <c r="AA139721" s="191"/>
    </row>
    <row r="139722" spans="26:27">
      <c r="Z139722" s="191"/>
      <c r="AA139722" s="191"/>
    </row>
    <row r="139723" spans="26:27">
      <c r="Z139723" s="191"/>
      <c r="AA139723" s="191"/>
    </row>
    <row r="139724" spans="26:27">
      <c r="Z139724" s="191"/>
      <c r="AA139724" s="191"/>
    </row>
    <row r="139725" spans="26:27">
      <c r="Z139725" s="191"/>
      <c r="AA139725" s="191"/>
    </row>
    <row r="139726" spans="26:27">
      <c r="Z139726" s="191"/>
      <c r="AA139726" s="191"/>
    </row>
    <row r="139727" spans="26:27">
      <c r="Z139727" s="191"/>
      <c r="AA139727" s="191"/>
    </row>
    <row r="139728" spans="26:27">
      <c r="Z139728" s="191"/>
      <c r="AA139728" s="191"/>
    </row>
    <row r="139729" spans="26:27">
      <c r="Z139729" s="191"/>
      <c r="AA139729" s="191"/>
    </row>
    <row r="139730" spans="26:27">
      <c r="Z139730" s="191"/>
      <c r="AA139730" s="191"/>
    </row>
    <row r="139731" spans="26:27">
      <c r="Z139731" s="191"/>
      <c r="AA139731" s="191"/>
    </row>
    <row r="139732" spans="26:27">
      <c r="Z139732" s="191"/>
      <c r="AA139732" s="191"/>
    </row>
    <row r="139733" spans="26:27">
      <c r="Z139733" s="191"/>
      <c r="AA139733" s="191"/>
    </row>
    <row r="139734" spans="26:27">
      <c r="Z139734" s="191"/>
      <c r="AA139734" s="191"/>
    </row>
    <row r="139735" spans="26:27">
      <c r="Z139735" s="191"/>
      <c r="AA139735" s="191"/>
    </row>
    <row r="139736" spans="26:27">
      <c r="Z139736" s="191"/>
      <c r="AA139736" s="191"/>
    </row>
    <row r="139737" spans="26:27">
      <c r="Z139737" s="191"/>
      <c r="AA139737" s="191"/>
    </row>
    <row r="139738" spans="26:27">
      <c r="Z139738" s="191"/>
      <c r="AA139738" s="191"/>
    </row>
    <row r="139739" spans="26:27">
      <c r="Z139739" s="191"/>
      <c r="AA139739" s="191"/>
    </row>
    <row r="139740" spans="26:27">
      <c r="Z139740" s="191"/>
      <c r="AA139740" s="191"/>
    </row>
    <row r="139741" spans="26:27">
      <c r="Z139741" s="191"/>
      <c r="AA139741" s="191"/>
    </row>
    <row r="139742" spans="26:27">
      <c r="Z139742" s="191"/>
      <c r="AA139742" s="191"/>
    </row>
    <row r="139743" spans="26:27">
      <c r="Z139743" s="191"/>
      <c r="AA139743" s="191"/>
    </row>
    <row r="139744" spans="26:27">
      <c r="Z139744" s="191"/>
      <c r="AA139744" s="191"/>
    </row>
    <row r="139745" spans="26:27">
      <c r="Z139745" s="191"/>
      <c r="AA139745" s="191"/>
    </row>
    <row r="139746" spans="26:27">
      <c r="Z139746" s="191"/>
      <c r="AA139746" s="191"/>
    </row>
    <row r="139747" spans="26:27">
      <c r="Z139747" s="191"/>
      <c r="AA139747" s="191"/>
    </row>
    <row r="139748" spans="26:27">
      <c r="Z139748" s="191"/>
      <c r="AA139748" s="191"/>
    </row>
    <row r="139749" spans="26:27">
      <c r="Z139749" s="191"/>
      <c r="AA139749" s="191"/>
    </row>
    <row r="139750" spans="26:27">
      <c r="Z139750" s="191"/>
      <c r="AA139750" s="191"/>
    </row>
    <row r="139751" spans="26:27">
      <c r="Z139751" s="191"/>
      <c r="AA139751" s="191"/>
    </row>
    <row r="139752" spans="26:27">
      <c r="Z139752" s="191"/>
      <c r="AA139752" s="191"/>
    </row>
    <row r="139753" spans="26:27">
      <c r="Z139753" s="191"/>
      <c r="AA139753" s="191"/>
    </row>
    <row r="139754" spans="26:27">
      <c r="Z139754" s="191"/>
      <c r="AA139754" s="191"/>
    </row>
    <row r="139755" spans="26:27">
      <c r="Z139755" s="191"/>
      <c r="AA139755" s="191"/>
    </row>
    <row r="139756" spans="26:27">
      <c r="Z139756" s="191"/>
      <c r="AA139756" s="191"/>
    </row>
    <row r="139757" spans="26:27">
      <c r="Z139757" s="191"/>
      <c r="AA139757" s="191"/>
    </row>
    <row r="139758" spans="26:27">
      <c r="Z139758" s="191"/>
      <c r="AA139758" s="191"/>
    </row>
    <row r="139759" spans="26:27">
      <c r="Z139759" s="191"/>
      <c r="AA139759" s="191"/>
    </row>
    <row r="139760" spans="26:27">
      <c r="Z139760" s="191"/>
      <c r="AA139760" s="191"/>
    </row>
    <row r="139761" spans="26:27">
      <c r="Z139761" s="191"/>
      <c r="AA139761" s="191"/>
    </row>
    <row r="139762" spans="26:27">
      <c r="Z139762" s="191"/>
      <c r="AA139762" s="191"/>
    </row>
    <row r="139763" spans="26:27">
      <c r="Z139763" s="191"/>
      <c r="AA139763" s="191"/>
    </row>
    <row r="139764" spans="26:27">
      <c r="Z139764" s="191"/>
      <c r="AA139764" s="191"/>
    </row>
    <row r="139765" spans="26:27">
      <c r="Z139765" s="191"/>
      <c r="AA139765" s="191"/>
    </row>
    <row r="139766" spans="26:27">
      <c r="Z139766" s="191"/>
      <c r="AA139766" s="191"/>
    </row>
    <row r="139767" spans="26:27">
      <c r="Z139767" s="191"/>
      <c r="AA139767" s="191"/>
    </row>
    <row r="139768" spans="26:27">
      <c r="Z139768" s="191"/>
      <c r="AA139768" s="191"/>
    </row>
    <row r="139769" spans="26:27">
      <c r="Z139769" s="191"/>
      <c r="AA139769" s="191"/>
    </row>
    <row r="139770" spans="26:27">
      <c r="Z139770" s="191"/>
      <c r="AA139770" s="191"/>
    </row>
    <row r="139771" spans="26:27">
      <c r="Z139771" s="191"/>
      <c r="AA139771" s="191"/>
    </row>
    <row r="139772" spans="26:27">
      <c r="Z139772" s="191"/>
      <c r="AA139772" s="191"/>
    </row>
    <row r="139773" spans="26:27">
      <c r="Z139773" s="191"/>
      <c r="AA139773" s="191"/>
    </row>
    <row r="139774" spans="26:27">
      <c r="Z139774" s="191"/>
      <c r="AA139774" s="191"/>
    </row>
    <row r="139775" spans="26:27">
      <c r="Z139775" s="191"/>
      <c r="AA139775" s="191"/>
    </row>
    <row r="139776" spans="26:27">
      <c r="Z139776" s="191"/>
      <c r="AA139776" s="191"/>
    </row>
    <row r="139777" spans="26:27">
      <c r="Z139777" s="191"/>
      <c r="AA139777" s="191"/>
    </row>
    <row r="139778" spans="26:27">
      <c r="Z139778" s="191"/>
      <c r="AA139778" s="191"/>
    </row>
    <row r="139779" spans="26:27">
      <c r="Z139779" s="191"/>
      <c r="AA139779" s="191"/>
    </row>
    <row r="139780" spans="26:27">
      <c r="Z139780" s="191"/>
      <c r="AA139780" s="191"/>
    </row>
    <row r="139781" spans="26:27">
      <c r="Z139781" s="191"/>
      <c r="AA139781" s="191"/>
    </row>
    <row r="139782" spans="26:27">
      <c r="Z139782" s="191"/>
      <c r="AA139782" s="191"/>
    </row>
    <row r="139783" spans="26:27">
      <c r="Z139783" s="191"/>
      <c r="AA139783" s="191"/>
    </row>
    <row r="139784" spans="26:27">
      <c r="Z139784" s="191"/>
      <c r="AA139784" s="191"/>
    </row>
    <row r="139785" spans="26:27">
      <c r="Z139785" s="191"/>
      <c r="AA139785" s="191"/>
    </row>
    <row r="139786" spans="26:27">
      <c r="Z139786" s="191"/>
      <c r="AA139786" s="191"/>
    </row>
    <row r="139787" spans="26:27">
      <c r="Z139787" s="191"/>
      <c r="AA139787" s="191"/>
    </row>
    <row r="139788" spans="26:27">
      <c r="Z139788" s="191"/>
      <c r="AA139788" s="191"/>
    </row>
    <row r="139789" spans="26:27">
      <c r="Z139789" s="191"/>
      <c r="AA139789" s="191"/>
    </row>
    <row r="139790" spans="26:27">
      <c r="Z139790" s="191"/>
      <c r="AA139790" s="191"/>
    </row>
    <row r="139791" spans="26:27">
      <c r="Z139791" s="191"/>
      <c r="AA139791" s="191"/>
    </row>
    <row r="139792" spans="26:27">
      <c r="Z139792" s="191"/>
      <c r="AA139792" s="191"/>
    </row>
    <row r="139793" spans="26:27">
      <c r="Z139793" s="191"/>
      <c r="AA139793" s="191"/>
    </row>
    <row r="139794" spans="26:27">
      <c r="Z139794" s="191"/>
      <c r="AA139794" s="191"/>
    </row>
    <row r="139795" spans="26:27">
      <c r="Z139795" s="191"/>
      <c r="AA139795" s="191"/>
    </row>
    <row r="139796" spans="26:27">
      <c r="Z139796" s="191"/>
      <c r="AA139796" s="191"/>
    </row>
    <row r="139797" spans="26:27">
      <c r="Z139797" s="191"/>
      <c r="AA139797" s="191"/>
    </row>
    <row r="139798" spans="26:27">
      <c r="Z139798" s="191"/>
      <c r="AA139798" s="191"/>
    </row>
    <row r="139799" spans="26:27">
      <c r="Z139799" s="191"/>
      <c r="AA139799" s="191"/>
    </row>
    <row r="139800" spans="26:27">
      <c r="Z139800" s="191"/>
      <c r="AA139800" s="191"/>
    </row>
    <row r="139801" spans="26:27">
      <c r="Z139801" s="191"/>
      <c r="AA139801" s="191"/>
    </row>
    <row r="139802" spans="26:27">
      <c r="Z139802" s="191"/>
      <c r="AA139802" s="191"/>
    </row>
    <row r="139803" spans="26:27">
      <c r="Z139803" s="191"/>
      <c r="AA139803" s="191"/>
    </row>
    <row r="139804" spans="26:27">
      <c r="Z139804" s="191"/>
      <c r="AA139804" s="191"/>
    </row>
    <row r="139805" spans="26:27">
      <c r="Z139805" s="191"/>
      <c r="AA139805" s="191"/>
    </row>
    <row r="139806" spans="26:27">
      <c r="Z139806" s="191"/>
      <c r="AA139806" s="191"/>
    </row>
    <row r="139807" spans="26:27">
      <c r="Z139807" s="191"/>
      <c r="AA139807" s="191"/>
    </row>
    <row r="139808" spans="26:27">
      <c r="Z139808" s="191"/>
      <c r="AA139808" s="191"/>
    </row>
    <row r="139809" spans="26:27">
      <c r="Z139809" s="191"/>
      <c r="AA139809" s="191"/>
    </row>
    <row r="139810" spans="26:27">
      <c r="Z139810" s="191"/>
      <c r="AA139810" s="191"/>
    </row>
    <row r="139811" spans="26:27">
      <c r="Z139811" s="191"/>
      <c r="AA139811" s="191"/>
    </row>
    <row r="139812" spans="26:27">
      <c r="Z139812" s="191"/>
      <c r="AA139812" s="191"/>
    </row>
    <row r="139813" spans="26:27">
      <c r="Z139813" s="191"/>
      <c r="AA139813" s="191"/>
    </row>
    <row r="139814" spans="26:27">
      <c r="Z139814" s="191"/>
      <c r="AA139814" s="191"/>
    </row>
    <row r="139815" spans="26:27">
      <c r="Z139815" s="191"/>
      <c r="AA139815" s="191"/>
    </row>
    <row r="139816" spans="26:27">
      <c r="Z139816" s="191"/>
      <c r="AA139816" s="191"/>
    </row>
    <row r="139817" spans="26:27">
      <c r="Z139817" s="191"/>
      <c r="AA139817" s="191"/>
    </row>
    <row r="139818" spans="26:27">
      <c r="Z139818" s="191"/>
      <c r="AA139818" s="191"/>
    </row>
    <row r="139819" spans="26:27">
      <c r="Z139819" s="191"/>
      <c r="AA139819" s="191"/>
    </row>
    <row r="139820" spans="26:27">
      <c r="Z139820" s="191"/>
      <c r="AA139820" s="191"/>
    </row>
    <row r="139821" spans="26:27">
      <c r="Z139821" s="191"/>
      <c r="AA139821" s="191"/>
    </row>
    <row r="139822" spans="26:27">
      <c r="Z139822" s="191"/>
      <c r="AA139822" s="191"/>
    </row>
    <row r="139823" spans="26:27">
      <c r="Z139823" s="191"/>
      <c r="AA139823" s="191"/>
    </row>
    <row r="139824" spans="26:27">
      <c r="Z139824" s="191"/>
      <c r="AA139824" s="191"/>
    </row>
    <row r="139825" spans="26:27">
      <c r="Z139825" s="191"/>
      <c r="AA139825" s="191"/>
    </row>
    <row r="139826" spans="26:27">
      <c r="Z139826" s="191"/>
      <c r="AA139826" s="191"/>
    </row>
    <row r="139827" spans="26:27">
      <c r="Z139827" s="191"/>
      <c r="AA139827" s="191"/>
    </row>
    <row r="139828" spans="26:27">
      <c r="Z139828" s="191"/>
      <c r="AA139828" s="191"/>
    </row>
    <row r="139829" spans="26:27">
      <c r="Z139829" s="191"/>
      <c r="AA139829" s="191"/>
    </row>
    <row r="139830" spans="26:27">
      <c r="Z139830" s="191"/>
      <c r="AA139830" s="191"/>
    </row>
    <row r="139831" spans="26:27">
      <c r="Z139831" s="191"/>
      <c r="AA139831" s="191"/>
    </row>
    <row r="139832" spans="26:27">
      <c r="Z139832" s="191"/>
      <c r="AA139832" s="191"/>
    </row>
    <row r="139833" spans="26:27">
      <c r="Z139833" s="191"/>
      <c r="AA139833" s="191"/>
    </row>
    <row r="139834" spans="26:27">
      <c r="Z139834" s="191"/>
      <c r="AA139834" s="191"/>
    </row>
    <row r="139835" spans="26:27">
      <c r="Z139835" s="191"/>
      <c r="AA139835" s="191"/>
    </row>
    <row r="139836" spans="26:27">
      <c r="Z139836" s="191"/>
      <c r="AA139836" s="191"/>
    </row>
    <row r="139837" spans="26:27">
      <c r="Z139837" s="191"/>
      <c r="AA139837" s="191"/>
    </row>
    <row r="139838" spans="26:27">
      <c r="Z139838" s="191"/>
      <c r="AA139838" s="191"/>
    </row>
    <row r="139839" spans="26:27">
      <c r="Z139839" s="191"/>
      <c r="AA139839" s="191"/>
    </row>
    <row r="139840" spans="26:27">
      <c r="Z139840" s="191"/>
      <c r="AA139840" s="191"/>
    </row>
    <row r="139841" spans="26:27">
      <c r="Z139841" s="191"/>
      <c r="AA139841" s="191"/>
    </row>
    <row r="139842" spans="26:27">
      <c r="Z139842" s="191"/>
      <c r="AA139842" s="191"/>
    </row>
    <row r="139843" spans="26:27">
      <c r="Z139843" s="191"/>
      <c r="AA139843" s="191"/>
    </row>
    <row r="139844" spans="26:27">
      <c r="Z139844" s="191"/>
      <c r="AA139844" s="191"/>
    </row>
    <row r="139845" spans="26:27">
      <c r="Z139845" s="191"/>
      <c r="AA139845" s="191"/>
    </row>
    <row r="139846" spans="26:27">
      <c r="Z139846" s="191"/>
      <c r="AA139846" s="191"/>
    </row>
    <row r="139847" spans="26:27">
      <c r="Z139847" s="191"/>
      <c r="AA139847" s="191"/>
    </row>
    <row r="139848" spans="26:27">
      <c r="Z139848" s="191"/>
      <c r="AA139848" s="191"/>
    </row>
    <row r="139849" spans="26:27">
      <c r="Z139849" s="191"/>
      <c r="AA139849" s="191"/>
    </row>
    <row r="139850" spans="26:27">
      <c r="Z139850" s="191"/>
      <c r="AA139850" s="191"/>
    </row>
    <row r="139851" spans="26:27">
      <c r="Z139851" s="191"/>
      <c r="AA139851" s="191"/>
    </row>
    <row r="139852" spans="26:27">
      <c r="Z139852" s="191"/>
      <c r="AA139852" s="191"/>
    </row>
    <row r="139853" spans="26:27">
      <c r="Z139853" s="191"/>
      <c r="AA139853" s="191"/>
    </row>
    <row r="139854" spans="26:27">
      <c r="Z139854" s="191"/>
      <c r="AA139854" s="191"/>
    </row>
    <row r="139855" spans="26:27">
      <c r="Z139855" s="191"/>
      <c r="AA139855" s="191"/>
    </row>
    <row r="139856" spans="26:27">
      <c r="Z139856" s="191"/>
      <c r="AA139856" s="191"/>
    </row>
    <row r="139857" spans="26:27">
      <c r="Z139857" s="191"/>
      <c r="AA139857" s="191"/>
    </row>
    <row r="139858" spans="26:27">
      <c r="Z139858" s="191"/>
      <c r="AA139858" s="191"/>
    </row>
    <row r="139859" spans="26:27">
      <c r="Z139859" s="191"/>
      <c r="AA139859" s="191"/>
    </row>
    <row r="139860" spans="26:27">
      <c r="Z139860" s="191"/>
      <c r="AA139860" s="191"/>
    </row>
    <row r="139861" spans="26:27">
      <c r="Z139861" s="191"/>
      <c r="AA139861" s="191"/>
    </row>
    <row r="139862" spans="26:27">
      <c r="Z139862" s="191"/>
      <c r="AA139862" s="191"/>
    </row>
    <row r="139863" spans="26:27">
      <c r="Z139863" s="191"/>
      <c r="AA139863" s="191"/>
    </row>
    <row r="139864" spans="26:27">
      <c r="Z139864" s="191"/>
      <c r="AA139864" s="191"/>
    </row>
    <row r="139865" spans="26:27">
      <c r="Z139865" s="191"/>
      <c r="AA139865" s="191"/>
    </row>
    <row r="139866" spans="26:27">
      <c r="Z139866" s="191"/>
      <c r="AA139866" s="191"/>
    </row>
    <row r="139867" spans="26:27">
      <c r="Z139867" s="191"/>
      <c r="AA139867" s="191"/>
    </row>
    <row r="139868" spans="26:27">
      <c r="Z139868" s="191"/>
      <c r="AA139868" s="191"/>
    </row>
    <row r="139869" spans="26:27">
      <c r="Z139869" s="191"/>
      <c r="AA139869" s="191"/>
    </row>
    <row r="139870" spans="26:27">
      <c r="Z139870" s="191"/>
      <c r="AA139870" s="191"/>
    </row>
    <row r="139871" spans="26:27">
      <c r="Z139871" s="191"/>
      <c r="AA139871" s="191"/>
    </row>
    <row r="139872" spans="26:27">
      <c r="Z139872" s="191"/>
      <c r="AA139872" s="191"/>
    </row>
    <row r="139873" spans="26:27">
      <c r="Z139873" s="191"/>
      <c r="AA139873" s="191"/>
    </row>
    <row r="139874" spans="26:27">
      <c r="Z139874" s="191"/>
      <c r="AA139874" s="191"/>
    </row>
    <row r="139875" spans="26:27">
      <c r="Z139875" s="191"/>
      <c r="AA139875" s="191"/>
    </row>
    <row r="139876" spans="26:27">
      <c r="Z139876" s="191"/>
      <c r="AA139876" s="191"/>
    </row>
    <row r="139877" spans="26:27">
      <c r="Z139877" s="191"/>
      <c r="AA139877" s="191"/>
    </row>
    <row r="139878" spans="26:27">
      <c r="Z139878" s="191"/>
      <c r="AA139878" s="191"/>
    </row>
    <row r="139879" spans="26:27">
      <c r="Z139879" s="191"/>
      <c r="AA139879" s="191"/>
    </row>
    <row r="139880" spans="26:27">
      <c r="Z139880" s="191"/>
      <c r="AA139880" s="191"/>
    </row>
    <row r="139881" spans="26:27">
      <c r="Z139881" s="191"/>
      <c r="AA139881" s="191"/>
    </row>
    <row r="139882" spans="26:27">
      <c r="Z139882" s="191"/>
      <c r="AA139882" s="191"/>
    </row>
    <row r="139883" spans="26:27">
      <c r="Z139883" s="191"/>
      <c r="AA139883" s="191"/>
    </row>
    <row r="139884" spans="26:27">
      <c r="Z139884" s="191"/>
      <c r="AA139884" s="191"/>
    </row>
    <row r="139885" spans="26:27">
      <c r="Z139885" s="191"/>
      <c r="AA139885" s="191"/>
    </row>
    <row r="139886" spans="26:27">
      <c r="Z139886" s="191"/>
      <c r="AA139886" s="191"/>
    </row>
    <row r="139887" spans="26:27">
      <c r="Z139887" s="191"/>
      <c r="AA139887" s="191"/>
    </row>
    <row r="139888" spans="26:27">
      <c r="Z139888" s="191"/>
      <c r="AA139888" s="191"/>
    </row>
    <row r="139889" spans="26:27">
      <c r="Z139889" s="191"/>
      <c r="AA139889" s="191"/>
    </row>
    <row r="139890" spans="26:27">
      <c r="Z139890" s="191"/>
      <c r="AA139890" s="191"/>
    </row>
    <row r="139891" spans="26:27">
      <c r="Z139891" s="191"/>
      <c r="AA139891" s="191"/>
    </row>
    <row r="139892" spans="26:27">
      <c r="Z139892" s="191"/>
      <c r="AA139892" s="191"/>
    </row>
    <row r="139893" spans="26:27">
      <c r="Z139893" s="191"/>
      <c r="AA139893" s="191"/>
    </row>
    <row r="139894" spans="26:27">
      <c r="Z139894" s="191"/>
      <c r="AA139894" s="191"/>
    </row>
    <row r="139895" spans="26:27">
      <c r="Z139895" s="191"/>
      <c r="AA139895" s="191"/>
    </row>
    <row r="139896" spans="26:27">
      <c r="Z139896" s="191"/>
      <c r="AA139896" s="191"/>
    </row>
    <row r="139897" spans="26:27">
      <c r="Z139897" s="191"/>
      <c r="AA139897" s="191"/>
    </row>
    <row r="139898" spans="26:27">
      <c r="Z139898" s="191"/>
      <c r="AA139898" s="191"/>
    </row>
    <row r="139899" spans="26:27">
      <c r="Z139899" s="191"/>
      <c r="AA139899" s="191"/>
    </row>
    <row r="139900" spans="26:27">
      <c r="Z139900" s="191"/>
      <c r="AA139900" s="191"/>
    </row>
    <row r="139901" spans="26:27">
      <c r="Z139901" s="191"/>
      <c r="AA139901" s="191"/>
    </row>
    <row r="139902" spans="26:27">
      <c r="Z139902" s="191"/>
      <c r="AA139902" s="191"/>
    </row>
    <row r="139903" spans="26:27">
      <c r="Z139903" s="191"/>
      <c r="AA139903" s="191"/>
    </row>
    <row r="139904" spans="26:27">
      <c r="Z139904" s="191"/>
      <c r="AA139904" s="191"/>
    </row>
    <row r="139905" spans="26:27">
      <c r="Z139905" s="191"/>
      <c r="AA139905" s="191"/>
    </row>
    <row r="139906" spans="26:27">
      <c r="Z139906" s="191"/>
      <c r="AA139906" s="191"/>
    </row>
    <row r="139907" spans="26:27">
      <c r="Z139907" s="191"/>
      <c r="AA139907" s="191"/>
    </row>
    <row r="139908" spans="26:27">
      <c r="Z139908" s="191"/>
      <c r="AA139908" s="191"/>
    </row>
    <row r="139909" spans="26:27">
      <c r="Z139909" s="191"/>
      <c r="AA139909" s="191"/>
    </row>
    <row r="139910" spans="26:27">
      <c r="Z139910" s="191"/>
      <c r="AA139910" s="191"/>
    </row>
    <row r="139911" spans="26:27">
      <c r="Z139911" s="191"/>
      <c r="AA139911" s="191"/>
    </row>
    <row r="139912" spans="26:27">
      <c r="Z139912" s="191"/>
      <c r="AA139912" s="191"/>
    </row>
    <row r="139913" spans="26:27">
      <c r="Z139913" s="191"/>
      <c r="AA139913" s="191"/>
    </row>
    <row r="139914" spans="26:27">
      <c r="Z139914" s="191"/>
      <c r="AA139914" s="191"/>
    </row>
    <row r="139915" spans="26:27">
      <c r="Z139915" s="191"/>
      <c r="AA139915" s="191"/>
    </row>
    <row r="139916" spans="26:27">
      <c r="Z139916" s="191"/>
      <c r="AA139916" s="191"/>
    </row>
    <row r="139917" spans="26:27">
      <c r="Z139917" s="191"/>
      <c r="AA139917" s="191"/>
    </row>
    <row r="139918" spans="26:27">
      <c r="Z139918" s="191"/>
      <c r="AA139918" s="191"/>
    </row>
    <row r="139919" spans="26:27">
      <c r="Z139919" s="191"/>
      <c r="AA139919" s="191"/>
    </row>
    <row r="139920" spans="26:27">
      <c r="Z139920" s="191"/>
      <c r="AA139920" s="191"/>
    </row>
    <row r="139921" spans="26:27">
      <c r="Z139921" s="191"/>
      <c r="AA139921" s="191"/>
    </row>
    <row r="139922" spans="26:27">
      <c r="Z139922" s="191"/>
      <c r="AA139922" s="191"/>
    </row>
    <row r="139923" spans="26:27">
      <c r="Z139923" s="191"/>
      <c r="AA139923" s="191"/>
    </row>
    <row r="139924" spans="26:27">
      <c r="Z139924" s="191"/>
      <c r="AA139924" s="191"/>
    </row>
    <row r="139925" spans="26:27">
      <c r="Z139925" s="191"/>
      <c r="AA139925" s="191"/>
    </row>
    <row r="139926" spans="26:27">
      <c r="Z139926" s="191"/>
      <c r="AA139926" s="191"/>
    </row>
    <row r="139927" spans="26:27">
      <c r="Z139927" s="191"/>
      <c r="AA139927" s="191"/>
    </row>
    <row r="139928" spans="26:27">
      <c r="Z139928" s="191"/>
      <c r="AA139928" s="191"/>
    </row>
    <row r="139929" spans="26:27">
      <c r="Z139929" s="191"/>
      <c r="AA139929" s="191"/>
    </row>
    <row r="139930" spans="26:27">
      <c r="Z139930" s="191"/>
      <c r="AA139930" s="191"/>
    </row>
    <row r="139931" spans="26:27">
      <c r="Z139931" s="191"/>
      <c r="AA139931" s="191"/>
    </row>
    <row r="139932" spans="26:27">
      <c r="Z139932" s="191"/>
      <c r="AA139932" s="191"/>
    </row>
    <row r="139933" spans="26:27">
      <c r="Z139933" s="191"/>
      <c r="AA139933" s="191"/>
    </row>
    <row r="139934" spans="26:27">
      <c r="Z139934" s="191"/>
      <c r="AA139934" s="191"/>
    </row>
    <row r="139935" spans="26:27">
      <c r="Z139935" s="191"/>
      <c r="AA139935" s="191"/>
    </row>
    <row r="139936" spans="26:27">
      <c r="Z139936" s="191"/>
      <c r="AA139936" s="191"/>
    </row>
    <row r="139937" spans="26:27">
      <c r="Z139937" s="191"/>
      <c r="AA139937" s="191"/>
    </row>
    <row r="139938" spans="26:27">
      <c r="Z139938" s="191"/>
      <c r="AA139938" s="191"/>
    </row>
    <row r="139939" spans="26:27">
      <c r="Z139939" s="191"/>
      <c r="AA139939" s="191"/>
    </row>
    <row r="139940" spans="26:27">
      <c r="Z139940" s="191"/>
      <c r="AA139940" s="191"/>
    </row>
    <row r="139941" spans="26:27">
      <c r="Z139941" s="191"/>
      <c r="AA139941" s="191"/>
    </row>
    <row r="139942" spans="26:27">
      <c r="Z139942" s="191"/>
      <c r="AA139942" s="191"/>
    </row>
    <row r="139943" spans="26:27">
      <c r="Z139943" s="191"/>
      <c r="AA139943" s="191"/>
    </row>
    <row r="139944" spans="26:27">
      <c r="Z139944" s="191"/>
      <c r="AA139944" s="191"/>
    </row>
    <row r="139945" spans="26:27">
      <c r="Z139945" s="191"/>
      <c r="AA139945" s="191"/>
    </row>
    <row r="139946" spans="26:27">
      <c r="Z139946" s="191"/>
      <c r="AA139946" s="191"/>
    </row>
    <row r="139947" spans="26:27">
      <c r="Z139947" s="191"/>
      <c r="AA139947" s="191"/>
    </row>
    <row r="139948" spans="26:27">
      <c r="Z139948" s="191"/>
      <c r="AA139948" s="191"/>
    </row>
    <row r="139949" spans="26:27">
      <c r="Z139949" s="191"/>
      <c r="AA139949" s="191"/>
    </row>
    <row r="139950" spans="26:27">
      <c r="Z139950" s="191"/>
      <c r="AA139950" s="191"/>
    </row>
    <row r="139951" spans="26:27">
      <c r="Z139951" s="191"/>
      <c r="AA139951" s="191"/>
    </row>
    <row r="139952" spans="26:27">
      <c r="Z139952" s="191"/>
      <c r="AA139952" s="191"/>
    </row>
    <row r="139953" spans="26:27">
      <c r="Z139953" s="191"/>
      <c r="AA139953" s="191"/>
    </row>
    <row r="139954" spans="26:27">
      <c r="Z139954" s="191"/>
      <c r="AA139954" s="191"/>
    </row>
    <row r="139955" spans="26:27">
      <c r="Z139955" s="191"/>
      <c r="AA139955" s="191"/>
    </row>
    <row r="139956" spans="26:27">
      <c r="Z139956" s="191"/>
      <c r="AA139956" s="191"/>
    </row>
    <row r="139957" spans="26:27">
      <c r="Z139957" s="191"/>
      <c r="AA139957" s="191"/>
    </row>
    <row r="139958" spans="26:27">
      <c r="Z139958" s="191"/>
      <c r="AA139958" s="191"/>
    </row>
    <row r="139959" spans="26:27">
      <c r="Z139959" s="191"/>
      <c r="AA139959" s="191"/>
    </row>
    <row r="139960" spans="26:27">
      <c r="Z139960" s="191"/>
      <c r="AA139960" s="191"/>
    </row>
    <row r="139961" spans="26:27">
      <c r="Z139961" s="191"/>
      <c r="AA139961" s="191"/>
    </row>
    <row r="139962" spans="26:27">
      <c r="Z139962" s="191"/>
      <c r="AA139962" s="191"/>
    </row>
    <row r="139963" spans="26:27">
      <c r="Z139963" s="191"/>
      <c r="AA139963" s="191"/>
    </row>
    <row r="139964" spans="26:27">
      <c r="Z139964" s="191"/>
      <c r="AA139964" s="191"/>
    </row>
    <row r="139965" spans="26:27">
      <c r="Z139965" s="191"/>
      <c r="AA139965" s="191"/>
    </row>
    <row r="139966" spans="26:27">
      <c r="Z139966" s="191"/>
      <c r="AA139966" s="191"/>
    </row>
    <row r="139967" spans="26:27">
      <c r="Z139967" s="191"/>
      <c r="AA139967" s="191"/>
    </row>
    <row r="139968" spans="26:27">
      <c r="Z139968" s="191"/>
      <c r="AA139968" s="191"/>
    </row>
    <row r="139969" spans="26:27">
      <c r="Z139969" s="191"/>
      <c r="AA139969" s="191"/>
    </row>
    <row r="139970" spans="26:27">
      <c r="Z139970" s="191"/>
      <c r="AA139970" s="191"/>
    </row>
    <row r="139971" spans="26:27">
      <c r="Z139971" s="191"/>
      <c r="AA139971" s="191"/>
    </row>
    <row r="139972" spans="26:27">
      <c r="Z139972" s="191"/>
      <c r="AA139972" s="191"/>
    </row>
    <row r="139973" spans="26:27">
      <c r="Z139973" s="191"/>
      <c r="AA139973" s="191"/>
    </row>
    <row r="139974" spans="26:27">
      <c r="Z139974" s="191"/>
      <c r="AA139974" s="191"/>
    </row>
    <row r="139975" spans="26:27">
      <c r="Z139975" s="191"/>
      <c r="AA139975" s="191"/>
    </row>
    <row r="139976" spans="26:27">
      <c r="Z139976" s="191"/>
      <c r="AA139976" s="191"/>
    </row>
    <row r="139977" spans="26:27">
      <c r="Z139977" s="191"/>
      <c r="AA139977" s="191"/>
    </row>
    <row r="139978" spans="26:27">
      <c r="Z139978" s="191"/>
      <c r="AA139978" s="191"/>
    </row>
    <row r="139979" spans="26:27">
      <c r="Z139979" s="191"/>
      <c r="AA139979" s="191"/>
    </row>
    <row r="139980" spans="26:27">
      <c r="Z139980" s="191"/>
      <c r="AA139980" s="191"/>
    </row>
    <row r="139981" spans="26:27">
      <c r="Z139981" s="191"/>
      <c r="AA139981" s="191"/>
    </row>
    <row r="139982" spans="26:27">
      <c r="Z139982" s="191"/>
      <c r="AA139982" s="191"/>
    </row>
    <row r="139983" spans="26:27">
      <c r="Z139983" s="191"/>
      <c r="AA139983" s="191"/>
    </row>
    <row r="139984" spans="26:27">
      <c r="Z139984" s="191"/>
      <c r="AA139984" s="191"/>
    </row>
    <row r="139985" spans="26:27">
      <c r="Z139985" s="191"/>
      <c r="AA139985" s="191"/>
    </row>
    <row r="139986" spans="26:27">
      <c r="Z139986" s="191"/>
      <c r="AA139986" s="191"/>
    </row>
    <row r="139987" spans="26:27">
      <c r="Z139987" s="191"/>
      <c r="AA139987" s="191"/>
    </row>
    <row r="139988" spans="26:27">
      <c r="Z139988" s="191"/>
      <c r="AA139988" s="191"/>
    </row>
    <row r="139989" spans="26:27">
      <c r="Z139989" s="191"/>
      <c r="AA139989" s="191"/>
    </row>
    <row r="139990" spans="26:27">
      <c r="Z139990" s="191"/>
      <c r="AA139990" s="191"/>
    </row>
    <row r="139991" spans="26:27">
      <c r="Z139991" s="191"/>
      <c r="AA139991" s="191"/>
    </row>
    <row r="139992" spans="26:27">
      <c r="Z139992" s="191"/>
      <c r="AA139992" s="191"/>
    </row>
    <row r="139993" spans="26:27">
      <c r="Z139993" s="191"/>
      <c r="AA139993" s="191"/>
    </row>
    <row r="139994" spans="26:27">
      <c r="Z139994" s="191"/>
      <c r="AA139994" s="191"/>
    </row>
    <row r="139995" spans="26:27">
      <c r="Z139995" s="191"/>
      <c r="AA139995" s="191"/>
    </row>
    <row r="139996" spans="26:27">
      <c r="Z139996" s="191"/>
      <c r="AA139996" s="191"/>
    </row>
    <row r="139997" spans="26:27">
      <c r="Z139997" s="191"/>
      <c r="AA139997" s="191"/>
    </row>
    <row r="139998" spans="26:27">
      <c r="Z139998" s="191"/>
      <c r="AA139998" s="191"/>
    </row>
    <row r="139999" spans="26:27">
      <c r="Z139999" s="191"/>
      <c r="AA139999" s="191"/>
    </row>
    <row r="140000" spans="26:27">
      <c r="Z140000" s="191"/>
      <c r="AA140000" s="191"/>
    </row>
    <row r="140001" spans="26:27">
      <c r="Z140001" s="191"/>
      <c r="AA140001" s="191"/>
    </row>
    <row r="140002" spans="26:27">
      <c r="Z140002" s="191"/>
      <c r="AA140002" s="191"/>
    </row>
    <row r="140003" spans="26:27">
      <c r="Z140003" s="191"/>
      <c r="AA140003" s="191"/>
    </row>
    <row r="140004" spans="26:27">
      <c r="Z140004" s="191"/>
      <c r="AA140004" s="191"/>
    </row>
    <row r="140005" spans="26:27">
      <c r="Z140005" s="191"/>
      <c r="AA140005" s="191"/>
    </row>
    <row r="140006" spans="26:27">
      <c r="Z140006" s="191"/>
      <c r="AA140006" s="191"/>
    </row>
    <row r="140007" spans="26:27">
      <c r="Z140007" s="191"/>
      <c r="AA140007" s="191"/>
    </row>
    <row r="140008" spans="26:27">
      <c r="Z140008" s="191"/>
      <c r="AA140008" s="191"/>
    </row>
    <row r="140009" spans="26:27">
      <c r="Z140009" s="191"/>
      <c r="AA140009" s="191"/>
    </row>
    <row r="140010" spans="26:27">
      <c r="Z140010" s="191"/>
      <c r="AA140010" s="191"/>
    </row>
    <row r="140011" spans="26:27">
      <c r="Z140011" s="191"/>
      <c r="AA140011" s="191"/>
    </row>
    <row r="140012" spans="26:27">
      <c r="Z140012" s="191"/>
      <c r="AA140012" s="191"/>
    </row>
    <row r="140013" spans="26:27">
      <c r="Z140013" s="191"/>
      <c r="AA140013" s="191"/>
    </row>
    <row r="140014" spans="26:27">
      <c r="Z140014" s="191"/>
      <c r="AA140014" s="191"/>
    </row>
    <row r="140015" spans="26:27">
      <c r="Z140015" s="191"/>
      <c r="AA140015" s="191"/>
    </row>
    <row r="140016" spans="26:27">
      <c r="Z140016" s="191"/>
      <c r="AA140016" s="191"/>
    </row>
    <row r="140017" spans="26:27">
      <c r="Z140017" s="191"/>
      <c r="AA140017" s="191"/>
    </row>
    <row r="140018" spans="26:27">
      <c r="Z140018" s="191"/>
      <c r="AA140018" s="191"/>
    </row>
    <row r="140019" spans="26:27">
      <c r="Z140019" s="191"/>
      <c r="AA140019" s="191"/>
    </row>
    <row r="140020" spans="26:27">
      <c r="Z140020" s="191"/>
      <c r="AA140020" s="191"/>
    </row>
    <row r="140021" spans="26:27">
      <c r="Z140021" s="191"/>
      <c r="AA140021" s="191"/>
    </row>
    <row r="140022" spans="26:27">
      <c r="Z140022" s="191"/>
      <c r="AA140022" s="191"/>
    </row>
    <row r="140023" spans="26:27">
      <c r="Z140023" s="191"/>
      <c r="AA140023" s="191"/>
    </row>
    <row r="140024" spans="26:27">
      <c r="Z140024" s="191"/>
      <c r="AA140024" s="191"/>
    </row>
    <row r="140025" spans="26:27">
      <c r="Z140025" s="191"/>
      <c r="AA140025" s="191"/>
    </row>
    <row r="140026" spans="26:27">
      <c r="Z140026" s="191"/>
      <c r="AA140026" s="191"/>
    </row>
    <row r="140027" spans="26:27">
      <c r="Z140027" s="191"/>
      <c r="AA140027" s="191"/>
    </row>
    <row r="140028" spans="26:27">
      <c r="Z140028" s="191"/>
      <c r="AA140028" s="191"/>
    </row>
    <row r="140029" spans="26:27">
      <c r="Z140029" s="191"/>
      <c r="AA140029" s="191"/>
    </row>
    <row r="140030" spans="26:27">
      <c r="Z140030" s="191"/>
      <c r="AA140030" s="191"/>
    </row>
    <row r="140031" spans="26:27">
      <c r="Z140031" s="191"/>
      <c r="AA140031" s="191"/>
    </row>
    <row r="140032" spans="26:27">
      <c r="Z140032" s="191"/>
      <c r="AA140032" s="191"/>
    </row>
    <row r="140033" spans="26:27">
      <c r="Z140033" s="191"/>
      <c r="AA140033" s="191"/>
    </row>
    <row r="140034" spans="26:27">
      <c r="Z140034" s="191"/>
      <c r="AA140034" s="191"/>
    </row>
    <row r="140035" spans="26:27">
      <c r="Z140035" s="191"/>
      <c r="AA140035" s="191"/>
    </row>
    <row r="140036" spans="26:27">
      <c r="Z140036" s="191"/>
      <c r="AA140036" s="191"/>
    </row>
    <row r="140037" spans="26:27">
      <c r="Z140037" s="191"/>
      <c r="AA140037" s="191"/>
    </row>
    <row r="140038" spans="26:27">
      <c r="Z140038" s="191"/>
      <c r="AA140038" s="191"/>
    </row>
    <row r="140039" spans="26:27">
      <c r="Z140039" s="191"/>
      <c r="AA140039" s="191"/>
    </row>
    <row r="140040" spans="26:27">
      <c r="Z140040" s="191"/>
      <c r="AA140040" s="191"/>
    </row>
    <row r="140041" spans="26:27">
      <c r="Z140041" s="191"/>
      <c r="AA140041" s="191"/>
    </row>
    <row r="140042" spans="26:27">
      <c r="Z140042" s="191"/>
      <c r="AA140042" s="191"/>
    </row>
    <row r="140043" spans="26:27">
      <c r="Z140043" s="191"/>
      <c r="AA140043" s="191"/>
    </row>
    <row r="140044" spans="26:27">
      <c r="Z140044" s="191"/>
      <c r="AA140044" s="191"/>
    </row>
    <row r="140045" spans="26:27">
      <c r="Z140045" s="191"/>
      <c r="AA140045" s="191"/>
    </row>
    <row r="140046" spans="26:27">
      <c r="Z140046" s="191"/>
      <c r="AA140046" s="191"/>
    </row>
    <row r="140047" spans="26:27">
      <c r="Z140047" s="191"/>
      <c r="AA140047" s="191"/>
    </row>
    <row r="140048" spans="26:27">
      <c r="Z140048" s="191"/>
      <c r="AA140048" s="191"/>
    </row>
    <row r="140049" spans="26:27">
      <c r="Z140049" s="191"/>
      <c r="AA140049" s="191"/>
    </row>
    <row r="140050" spans="26:27">
      <c r="Z140050" s="191"/>
      <c r="AA140050" s="191"/>
    </row>
    <row r="140051" spans="26:27">
      <c r="Z140051" s="191"/>
      <c r="AA140051" s="191"/>
    </row>
    <row r="140052" spans="26:27">
      <c r="Z140052" s="191"/>
      <c r="AA140052" s="191"/>
    </row>
    <row r="140053" spans="26:27">
      <c r="Z140053" s="191"/>
      <c r="AA140053" s="191"/>
    </row>
    <row r="140054" spans="26:27">
      <c r="Z140054" s="191"/>
      <c r="AA140054" s="191"/>
    </row>
    <row r="140055" spans="26:27">
      <c r="Z140055" s="191"/>
      <c r="AA140055" s="191"/>
    </row>
    <row r="140056" spans="26:27">
      <c r="Z140056" s="191"/>
      <c r="AA140056" s="191"/>
    </row>
    <row r="140057" spans="26:27">
      <c r="Z140057" s="191"/>
      <c r="AA140057" s="191"/>
    </row>
    <row r="140058" spans="26:27">
      <c r="Z140058" s="191"/>
      <c r="AA140058" s="191"/>
    </row>
    <row r="140059" spans="26:27">
      <c r="Z140059" s="191"/>
      <c r="AA140059" s="191"/>
    </row>
    <row r="140060" spans="26:27">
      <c r="Z140060" s="191"/>
      <c r="AA140060" s="191"/>
    </row>
    <row r="140061" spans="26:27">
      <c r="Z140061" s="191"/>
      <c r="AA140061" s="191"/>
    </row>
    <row r="140062" spans="26:27">
      <c r="Z140062" s="191"/>
      <c r="AA140062" s="191"/>
    </row>
    <row r="140063" spans="26:27">
      <c r="Z140063" s="191"/>
      <c r="AA140063" s="191"/>
    </row>
    <row r="140064" spans="26:27">
      <c r="Z140064" s="191"/>
      <c r="AA140064" s="191"/>
    </row>
    <row r="140065" spans="26:27">
      <c r="Z140065" s="191"/>
      <c r="AA140065" s="191"/>
    </row>
    <row r="140066" spans="26:27">
      <c r="Z140066" s="191"/>
      <c r="AA140066" s="191"/>
    </row>
    <row r="140067" spans="26:27">
      <c r="Z140067" s="191"/>
      <c r="AA140067" s="191"/>
    </row>
    <row r="140068" spans="26:27">
      <c r="Z140068" s="191"/>
      <c r="AA140068" s="191"/>
    </row>
    <row r="140069" spans="26:27">
      <c r="Z140069" s="191"/>
      <c r="AA140069" s="191"/>
    </row>
    <row r="140070" spans="26:27">
      <c r="Z140070" s="191"/>
      <c r="AA140070" s="191"/>
    </row>
    <row r="140071" spans="26:27">
      <c r="Z140071" s="191"/>
      <c r="AA140071" s="191"/>
    </row>
    <row r="140072" spans="26:27">
      <c r="Z140072" s="191"/>
      <c r="AA140072" s="191"/>
    </row>
    <row r="140073" spans="26:27">
      <c r="Z140073" s="191"/>
      <c r="AA140073" s="191"/>
    </row>
    <row r="140074" spans="26:27">
      <c r="Z140074" s="191"/>
      <c r="AA140074" s="191"/>
    </row>
    <row r="140075" spans="26:27">
      <c r="Z140075" s="191"/>
      <c r="AA140075" s="191"/>
    </row>
    <row r="140076" spans="26:27">
      <c r="Z140076" s="191"/>
      <c r="AA140076" s="191"/>
    </row>
    <row r="140077" spans="26:27">
      <c r="Z140077" s="191"/>
      <c r="AA140077" s="191"/>
    </row>
    <row r="140078" spans="26:27">
      <c r="Z140078" s="191"/>
      <c r="AA140078" s="191"/>
    </row>
    <row r="140079" spans="26:27">
      <c r="Z140079" s="191"/>
      <c r="AA140079" s="191"/>
    </row>
    <row r="140080" spans="26:27">
      <c r="Z140080" s="191"/>
      <c r="AA140080" s="191"/>
    </row>
    <row r="140081" spans="26:27">
      <c r="Z140081" s="191"/>
      <c r="AA140081" s="191"/>
    </row>
    <row r="140082" spans="26:27">
      <c r="Z140082" s="191"/>
      <c r="AA140082" s="191"/>
    </row>
    <row r="140083" spans="26:27">
      <c r="Z140083" s="191"/>
      <c r="AA140083" s="191"/>
    </row>
    <row r="140084" spans="26:27">
      <c r="Z140084" s="191"/>
      <c r="AA140084" s="191"/>
    </row>
    <row r="140085" spans="26:27">
      <c r="Z140085" s="191"/>
      <c r="AA140085" s="191"/>
    </row>
    <row r="140086" spans="26:27">
      <c r="Z140086" s="191"/>
      <c r="AA140086" s="191"/>
    </row>
    <row r="140087" spans="26:27">
      <c r="Z140087" s="191"/>
      <c r="AA140087" s="191"/>
    </row>
    <row r="140088" spans="26:27">
      <c r="Z140088" s="191"/>
      <c r="AA140088" s="191"/>
    </row>
    <row r="140089" spans="26:27">
      <c r="Z140089" s="191"/>
      <c r="AA140089" s="191"/>
    </row>
    <row r="140090" spans="26:27">
      <c r="Z140090" s="191"/>
      <c r="AA140090" s="191"/>
    </row>
    <row r="140091" spans="26:27">
      <c r="Z140091" s="191"/>
      <c r="AA140091" s="191"/>
    </row>
    <row r="140092" spans="26:27">
      <c r="Z140092" s="191"/>
      <c r="AA140092" s="191"/>
    </row>
    <row r="140093" spans="26:27">
      <c r="Z140093" s="191"/>
      <c r="AA140093" s="191"/>
    </row>
    <row r="140094" spans="26:27">
      <c r="Z140094" s="191"/>
      <c r="AA140094" s="191"/>
    </row>
    <row r="140095" spans="26:27">
      <c r="Z140095" s="191"/>
      <c r="AA140095" s="191"/>
    </row>
    <row r="140096" spans="26:27">
      <c r="Z140096" s="191"/>
      <c r="AA140096" s="191"/>
    </row>
    <row r="140097" spans="26:27">
      <c r="Z140097" s="191"/>
      <c r="AA140097" s="191"/>
    </row>
    <row r="140098" spans="26:27">
      <c r="Z140098" s="191"/>
      <c r="AA140098" s="191"/>
    </row>
    <row r="140099" spans="26:27">
      <c r="Z140099" s="191"/>
      <c r="AA140099" s="191"/>
    </row>
    <row r="140100" spans="26:27">
      <c r="Z140100" s="191"/>
      <c r="AA140100" s="191"/>
    </row>
    <row r="140101" spans="26:27">
      <c r="Z140101" s="191"/>
      <c r="AA140101" s="191"/>
    </row>
    <row r="140102" spans="26:27">
      <c r="Z140102" s="191"/>
      <c r="AA140102" s="191"/>
    </row>
    <row r="140103" spans="26:27">
      <c r="Z140103" s="191"/>
      <c r="AA140103" s="191"/>
    </row>
    <row r="140104" spans="26:27">
      <c r="Z140104" s="191"/>
      <c r="AA140104" s="191"/>
    </row>
    <row r="140105" spans="26:27">
      <c r="Z140105" s="191"/>
      <c r="AA140105" s="191"/>
    </row>
    <row r="140106" spans="26:27">
      <c r="Z140106" s="191"/>
      <c r="AA140106" s="191"/>
    </row>
    <row r="140107" spans="26:27">
      <c r="Z140107" s="191"/>
      <c r="AA140107" s="191"/>
    </row>
    <row r="140108" spans="26:27">
      <c r="Z140108" s="191"/>
      <c r="AA140108" s="191"/>
    </row>
    <row r="140109" spans="26:27">
      <c r="Z140109" s="191"/>
      <c r="AA140109" s="191"/>
    </row>
    <row r="140110" spans="26:27">
      <c r="Z140110" s="191"/>
      <c r="AA140110" s="191"/>
    </row>
    <row r="140111" spans="26:27">
      <c r="Z140111" s="191"/>
      <c r="AA140111" s="191"/>
    </row>
    <row r="140112" spans="26:27">
      <c r="Z140112" s="191"/>
      <c r="AA140112" s="191"/>
    </row>
    <row r="140113" spans="26:27">
      <c r="Z140113" s="191"/>
      <c r="AA140113" s="191"/>
    </row>
    <row r="140114" spans="26:27">
      <c r="Z140114" s="191"/>
      <c r="AA140114" s="191"/>
    </row>
    <row r="140115" spans="26:27">
      <c r="Z140115" s="191"/>
      <c r="AA140115" s="191"/>
    </row>
    <row r="140116" spans="26:27">
      <c r="Z140116" s="191"/>
      <c r="AA140116" s="191"/>
    </row>
    <row r="140117" spans="26:27">
      <c r="Z140117" s="191"/>
      <c r="AA140117" s="191"/>
    </row>
    <row r="140118" spans="26:27">
      <c r="Z140118" s="191"/>
      <c r="AA140118" s="191"/>
    </row>
    <row r="140119" spans="26:27">
      <c r="Z140119" s="191"/>
      <c r="AA140119" s="191"/>
    </row>
    <row r="140120" spans="26:27">
      <c r="Z140120" s="191"/>
      <c r="AA140120" s="191"/>
    </row>
    <row r="140121" spans="26:27">
      <c r="Z140121" s="191"/>
      <c r="AA140121" s="191"/>
    </row>
    <row r="140122" spans="26:27">
      <c r="Z140122" s="191"/>
      <c r="AA140122" s="191"/>
    </row>
    <row r="140123" spans="26:27">
      <c r="Z140123" s="191"/>
      <c r="AA140123" s="191"/>
    </row>
    <row r="140124" spans="26:27">
      <c r="Z140124" s="191"/>
      <c r="AA140124" s="191"/>
    </row>
    <row r="140125" spans="26:27">
      <c r="Z140125" s="191"/>
      <c r="AA140125" s="191"/>
    </row>
    <row r="140126" spans="26:27">
      <c r="Z140126" s="191"/>
      <c r="AA140126" s="191"/>
    </row>
    <row r="140127" spans="26:27">
      <c r="Z140127" s="191"/>
      <c r="AA140127" s="191"/>
    </row>
    <row r="140128" spans="26:27">
      <c r="Z140128" s="191"/>
      <c r="AA140128" s="191"/>
    </row>
    <row r="140129" spans="26:27">
      <c r="Z140129" s="191"/>
      <c r="AA140129" s="191"/>
    </row>
    <row r="140130" spans="26:27">
      <c r="Z140130" s="191"/>
      <c r="AA140130" s="191"/>
    </row>
    <row r="140131" spans="26:27">
      <c r="Z140131" s="191"/>
      <c r="AA140131" s="191"/>
    </row>
    <row r="140132" spans="26:27">
      <c r="Z140132" s="191"/>
      <c r="AA140132" s="191"/>
    </row>
    <row r="140133" spans="26:27">
      <c r="Z140133" s="191"/>
      <c r="AA140133" s="191"/>
    </row>
    <row r="140134" spans="26:27">
      <c r="Z140134" s="191"/>
      <c r="AA140134" s="191"/>
    </row>
    <row r="140135" spans="26:27">
      <c r="Z140135" s="191"/>
      <c r="AA140135" s="191"/>
    </row>
    <row r="140136" spans="26:27">
      <c r="Z140136" s="191"/>
      <c r="AA140136" s="191"/>
    </row>
    <row r="140137" spans="26:27">
      <c r="Z140137" s="191"/>
      <c r="AA140137" s="191"/>
    </row>
    <row r="140138" spans="26:27">
      <c r="Z140138" s="191"/>
      <c r="AA140138" s="191"/>
    </row>
    <row r="140139" spans="26:27">
      <c r="Z140139" s="191"/>
      <c r="AA140139" s="191"/>
    </row>
    <row r="140140" spans="26:27">
      <c r="Z140140" s="191"/>
      <c r="AA140140" s="191"/>
    </row>
    <row r="140141" spans="26:27">
      <c r="Z140141" s="191"/>
      <c r="AA140141" s="191"/>
    </row>
    <row r="140142" spans="26:27">
      <c r="Z140142" s="191"/>
      <c r="AA140142" s="191"/>
    </row>
    <row r="140143" spans="26:27">
      <c r="Z140143" s="191"/>
      <c r="AA140143" s="191"/>
    </row>
    <row r="140144" spans="26:27">
      <c r="Z140144" s="191"/>
      <c r="AA140144" s="191"/>
    </row>
    <row r="140145" spans="26:27">
      <c r="Z140145" s="191"/>
      <c r="AA140145" s="191"/>
    </row>
    <row r="140146" spans="26:27">
      <c r="Z140146" s="191"/>
      <c r="AA140146" s="191"/>
    </row>
    <row r="140147" spans="26:27">
      <c r="Z140147" s="191"/>
      <c r="AA140147" s="191"/>
    </row>
    <row r="140148" spans="26:27">
      <c r="Z140148" s="191"/>
      <c r="AA140148" s="191"/>
    </row>
    <row r="140149" spans="26:27">
      <c r="Z140149" s="191"/>
      <c r="AA140149" s="191"/>
    </row>
    <row r="140150" spans="26:27">
      <c r="Z140150" s="191"/>
      <c r="AA140150" s="191"/>
    </row>
    <row r="140151" spans="26:27">
      <c r="Z140151" s="191"/>
      <c r="AA140151" s="191"/>
    </row>
    <row r="140152" spans="26:27">
      <c r="Z140152" s="191"/>
      <c r="AA140152" s="191"/>
    </row>
    <row r="140153" spans="26:27">
      <c r="Z140153" s="191"/>
      <c r="AA140153" s="191"/>
    </row>
    <row r="140154" spans="26:27">
      <c r="Z140154" s="191"/>
      <c r="AA140154" s="191"/>
    </row>
    <row r="140155" spans="26:27">
      <c r="Z140155" s="191"/>
      <c r="AA140155" s="191"/>
    </row>
    <row r="140156" spans="26:27">
      <c r="Z140156" s="191"/>
      <c r="AA140156" s="191"/>
    </row>
    <row r="140157" spans="26:27">
      <c r="Z140157" s="191"/>
      <c r="AA140157" s="191"/>
    </row>
    <row r="140158" spans="26:27">
      <c r="Z140158" s="191"/>
      <c r="AA140158" s="191"/>
    </row>
    <row r="140159" spans="26:27">
      <c r="Z140159" s="191"/>
      <c r="AA140159" s="191"/>
    </row>
    <row r="140160" spans="26:27">
      <c r="Z140160" s="191"/>
      <c r="AA140160" s="191"/>
    </row>
    <row r="140161" spans="26:27">
      <c r="Z140161" s="191"/>
      <c r="AA140161" s="191"/>
    </row>
    <row r="140162" spans="26:27">
      <c r="Z140162" s="191"/>
      <c r="AA140162" s="191"/>
    </row>
    <row r="140163" spans="26:27">
      <c r="Z140163" s="191"/>
      <c r="AA140163" s="191"/>
    </row>
    <row r="140164" spans="26:27">
      <c r="Z140164" s="191"/>
      <c r="AA140164" s="191"/>
    </row>
    <row r="140165" spans="26:27">
      <c r="Z140165" s="191"/>
      <c r="AA140165" s="191"/>
    </row>
    <row r="140166" spans="26:27">
      <c r="Z140166" s="191"/>
      <c r="AA140166" s="191"/>
    </row>
    <row r="140167" spans="26:27">
      <c r="Z140167" s="191"/>
      <c r="AA140167" s="191"/>
    </row>
    <row r="140168" spans="26:27">
      <c r="Z140168" s="191"/>
      <c r="AA140168" s="191"/>
    </row>
    <row r="140169" spans="26:27">
      <c r="Z140169" s="191"/>
      <c r="AA140169" s="191"/>
    </row>
    <row r="140170" spans="26:27">
      <c r="Z140170" s="191"/>
      <c r="AA140170" s="191"/>
    </row>
    <row r="140171" spans="26:27">
      <c r="Z140171" s="191"/>
      <c r="AA140171" s="191"/>
    </row>
    <row r="140172" spans="26:27">
      <c r="Z140172" s="191"/>
      <c r="AA140172" s="191"/>
    </row>
    <row r="140173" spans="26:27">
      <c r="Z140173" s="191"/>
      <c r="AA140173" s="191"/>
    </row>
    <row r="140174" spans="26:27">
      <c r="Z140174" s="191"/>
      <c r="AA140174" s="191"/>
    </row>
    <row r="140175" spans="26:27">
      <c r="Z140175" s="191"/>
      <c r="AA140175" s="191"/>
    </row>
    <row r="140176" spans="26:27">
      <c r="Z140176" s="191"/>
      <c r="AA140176" s="191"/>
    </row>
    <row r="140177" spans="26:27">
      <c r="Z140177" s="191"/>
      <c r="AA140177" s="191"/>
    </row>
    <row r="140178" spans="26:27">
      <c r="Z140178" s="191"/>
      <c r="AA140178" s="191"/>
    </row>
    <row r="140179" spans="26:27">
      <c r="Z140179" s="191"/>
      <c r="AA140179" s="191"/>
    </row>
    <row r="140180" spans="26:27">
      <c r="Z140180" s="191"/>
      <c r="AA140180" s="191"/>
    </row>
    <row r="140181" spans="26:27">
      <c r="Z140181" s="191"/>
      <c r="AA140181" s="191"/>
    </row>
    <row r="140182" spans="26:27">
      <c r="Z140182" s="191"/>
      <c r="AA140182" s="191"/>
    </row>
    <row r="140183" spans="26:27">
      <c r="Z140183" s="191"/>
      <c r="AA140183" s="191"/>
    </row>
    <row r="140184" spans="26:27">
      <c r="Z140184" s="191"/>
      <c r="AA140184" s="191"/>
    </row>
    <row r="140185" spans="26:27">
      <c r="Z140185" s="191"/>
      <c r="AA140185" s="191"/>
    </row>
    <row r="140186" spans="26:27">
      <c r="Z140186" s="191"/>
      <c r="AA140186" s="191"/>
    </row>
    <row r="140187" spans="26:27">
      <c r="Z140187" s="191"/>
      <c r="AA140187" s="191"/>
    </row>
    <row r="140188" spans="26:27">
      <c r="Z140188" s="191"/>
      <c r="AA140188" s="191"/>
    </row>
    <row r="140189" spans="26:27">
      <c r="Z140189" s="191"/>
      <c r="AA140189" s="191"/>
    </row>
    <row r="140190" spans="26:27">
      <c r="Z140190" s="191"/>
      <c r="AA140190" s="191"/>
    </row>
    <row r="140191" spans="26:27">
      <c r="Z140191" s="191"/>
      <c r="AA140191" s="191"/>
    </row>
    <row r="140192" spans="26:27">
      <c r="Z140192" s="191"/>
      <c r="AA140192" s="191"/>
    </row>
    <row r="140193" spans="26:27">
      <c r="Z140193" s="191"/>
      <c r="AA140193" s="191"/>
    </row>
    <row r="140194" spans="26:27">
      <c r="Z140194" s="191"/>
      <c r="AA140194" s="191"/>
    </row>
    <row r="140195" spans="26:27">
      <c r="Z140195" s="191"/>
      <c r="AA140195" s="191"/>
    </row>
    <row r="140196" spans="26:27">
      <c r="Z140196" s="191"/>
      <c r="AA140196" s="191"/>
    </row>
    <row r="140197" spans="26:27">
      <c r="Z140197" s="191"/>
      <c r="AA140197" s="191"/>
    </row>
    <row r="140198" spans="26:27">
      <c r="Z140198" s="191"/>
      <c r="AA140198" s="191"/>
    </row>
    <row r="140199" spans="26:27">
      <c r="Z140199" s="191"/>
      <c r="AA140199" s="191"/>
    </row>
    <row r="140200" spans="26:27">
      <c r="Z140200" s="191"/>
      <c r="AA140200" s="191"/>
    </row>
    <row r="140201" spans="26:27">
      <c r="Z140201" s="191"/>
      <c r="AA140201" s="191"/>
    </row>
    <row r="140202" spans="26:27">
      <c r="Z140202" s="191"/>
      <c r="AA140202" s="191"/>
    </row>
    <row r="140203" spans="26:27">
      <c r="Z140203" s="191"/>
      <c r="AA140203" s="191"/>
    </row>
    <row r="140204" spans="26:27">
      <c r="Z140204" s="191"/>
      <c r="AA140204" s="191"/>
    </row>
    <row r="140205" spans="26:27">
      <c r="Z140205" s="191"/>
      <c r="AA140205" s="191"/>
    </row>
    <row r="140206" spans="26:27">
      <c r="Z140206" s="191"/>
      <c r="AA140206" s="191"/>
    </row>
    <row r="140207" spans="26:27">
      <c r="Z140207" s="191"/>
      <c r="AA140207" s="191"/>
    </row>
    <row r="140208" spans="26:27">
      <c r="Z140208" s="191"/>
      <c r="AA140208" s="191"/>
    </row>
    <row r="140209" spans="26:27">
      <c r="Z140209" s="191"/>
      <c r="AA140209" s="191"/>
    </row>
    <row r="140210" spans="26:27">
      <c r="Z140210" s="191"/>
      <c r="AA140210" s="191"/>
    </row>
    <row r="140211" spans="26:27">
      <c r="Z140211" s="191"/>
      <c r="AA140211" s="191"/>
    </row>
    <row r="140212" spans="26:27">
      <c r="Z140212" s="191"/>
      <c r="AA140212" s="191"/>
    </row>
    <row r="140213" spans="26:27">
      <c r="Z140213" s="191"/>
      <c r="AA140213" s="191"/>
    </row>
    <row r="140214" spans="26:27">
      <c r="Z140214" s="191"/>
      <c r="AA140214" s="191"/>
    </row>
    <row r="140215" spans="26:27">
      <c r="Z140215" s="191"/>
      <c r="AA140215" s="191"/>
    </row>
    <row r="140216" spans="26:27">
      <c r="Z140216" s="191"/>
      <c r="AA140216" s="191"/>
    </row>
    <row r="140217" spans="26:27">
      <c r="Z140217" s="191"/>
      <c r="AA140217" s="191"/>
    </row>
    <row r="140218" spans="26:27">
      <c r="Z140218" s="191"/>
      <c r="AA140218" s="191"/>
    </row>
    <row r="140219" spans="26:27">
      <c r="Z140219" s="191"/>
      <c r="AA140219" s="191"/>
    </row>
    <row r="140220" spans="26:27">
      <c r="Z140220" s="191"/>
      <c r="AA140220" s="191"/>
    </row>
    <row r="140221" spans="26:27">
      <c r="Z140221" s="191"/>
      <c r="AA140221" s="191"/>
    </row>
    <row r="140222" spans="26:27">
      <c r="Z140222" s="191"/>
      <c r="AA140222" s="191"/>
    </row>
    <row r="140223" spans="26:27">
      <c r="Z140223" s="191"/>
      <c r="AA140223" s="191"/>
    </row>
    <row r="140224" spans="26:27">
      <c r="Z140224" s="191"/>
      <c r="AA140224" s="191"/>
    </row>
    <row r="140225" spans="26:27">
      <c r="Z140225" s="191"/>
      <c r="AA140225" s="191"/>
    </row>
    <row r="140226" spans="26:27">
      <c r="Z140226" s="191"/>
      <c r="AA140226" s="191"/>
    </row>
    <row r="140227" spans="26:27">
      <c r="Z140227" s="191"/>
      <c r="AA140227" s="191"/>
    </row>
    <row r="140228" spans="26:27">
      <c r="Z140228" s="191"/>
      <c r="AA140228" s="191"/>
    </row>
    <row r="140229" spans="26:27">
      <c r="Z140229" s="191"/>
      <c r="AA140229" s="191"/>
    </row>
    <row r="140230" spans="26:27">
      <c r="Z140230" s="191"/>
      <c r="AA140230" s="191"/>
    </row>
    <row r="140231" spans="26:27">
      <c r="Z140231" s="191"/>
      <c r="AA140231" s="191"/>
    </row>
    <row r="140232" spans="26:27">
      <c r="Z140232" s="191"/>
      <c r="AA140232" s="191"/>
    </row>
    <row r="140233" spans="26:27">
      <c r="Z140233" s="191"/>
      <c r="AA140233" s="191"/>
    </row>
    <row r="140234" spans="26:27">
      <c r="Z140234" s="191"/>
      <c r="AA140234" s="191"/>
    </row>
    <row r="140235" spans="26:27">
      <c r="Z140235" s="191"/>
      <c r="AA140235" s="191"/>
    </row>
    <row r="140236" spans="26:27">
      <c r="Z140236" s="191"/>
      <c r="AA140236" s="191"/>
    </row>
    <row r="140237" spans="26:27">
      <c r="Z140237" s="191"/>
      <c r="AA140237" s="191"/>
    </row>
    <row r="140238" spans="26:27">
      <c r="Z140238" s="191"/>
      <c r="AA140238" s="191"/>
    </row>
    <row r="140239" spans="26:27">
      <c r="Z140239" s="191"/>
      <c r="AA140239" s="191"/>
    </row>
    <row r="140240" spans="26:27">
      <c r="Z140240" s="191"/>
      <c r="AA140240" s="191"/>
    </row>
    <row r="140241" spans="26:27">
      <c r="Z140241" s="191"/>
      <c r="AA140241" s="191"/>
    </row>
    <row r="140242" spans="26:27">
      <c r="Z140242" s="191"/>
      <c r="AA140242" s="191"/>
    </row>
    <row r="140243" spans="26:27">
      <c r="Z140243" s="191"/>
      <c r="AA140243" s="191"/>
    </row>
    <row r="140244" spans="26:27">
      <c r="Z140244" s="191"/>
      <c r="AA140244" s="191"/>
    </row>
    <row r="140245" spans="26:27">
      <c r="Z140245" s="191"/>
      <c r="AA140245" s="191"/>
    </row>
    <row r="140246" spans="26:27">
      <c r="Z140246" s="191"/>
      <c r="AA140246" s="191"/>
    </row>
    <row r="140247" spans="26:27">
      <c r="Z140247" s="191"/>
      <c r="AA140247" s="191"/>
    </row>
    <row r="140248" spans="26:27">
      <c r="Z140248" s="191"/>
      <c r="AA140248" s="191"/>
    </row>
    <row r="140249" spans="26:27">
      <c r="Z140249" s="191"/>
      <c r="AA140249" s="191"/>
    </row>
    <row r="140250" spans="26:27">
      <c r="Z140250" s="191"/>
      <c r="AA140250" s="191"/>
    </row>
    <row r="140251" spans="26:27">
      <c r="Z140251" s="191"/>
      <c r="AA140251" s="191"/>
    </row>
    <row r="140252" spans="26:27">
      <c r="Z140252" s="191"/>
      <c r="AA140252" s="191"/>
    </row>
    <row r="140253" spans="26:27">
      <c r="Z140253" s="191"/>
      <c r="AA140253" s="191"/>
    </row>
    <row r="140254" spans="26:27">
      <c r="Z140254" s="191"/>
      <c r="AA140254" s="191"/>
    </row>
    <row r="140255" spans="26:27">
      <c r="Z140255" s="191"/>
      <c r="AA140255" s="191"/>
    </row>
    <row r="140256" spans="26:27">
      <c r="Z140256" s="191"/>
      <c r="AA140256" s="191"/>
    </row>
    <row r="140257" spans="26:27">
      <c r="Z140257" s="191"/>
      <c r="AA140257" s="191"/>
    </row>
    <row r="140258" spans="26:27">
      <c r="Z140258" s="191"/>
      <c r="AA140258" s="191"/>
    </row>
    <row r="140259" spans="26:27">
      <c r="Z140259" s="191"/>
      <c r="AA140259" s="191"/>
    </row>
    <row r="140260" spans="26:27">
      <c r="Z140260" s="191"/>
      <c r="AA140260" s="191"/>
    </row>
    <row r="140261" spans="26:27">
      <c r="Z140261" s="191"/>
      <c r="AA140261" s="191"/>
    </row>
    <row r="140262" spans="26:27">
      <c r="Z140262" s="191"/>
      <c r="AA140262" s="191"/>
    </row>
    <row r="140263" spans="26:27">
      <c r="Z140263" s="191"/>
      <c r="AA140263" s="191"/>
    </row>
    <row r="140264" spans="26:27">
      <c r="Z140264" s="191"/>
      <c r="AA140264" s="191"/>
    </row>
    <row r="140265" spans="26:27">
      <c r="Z140265" s="191"/>
      <c r="AA140265" s="191"/>
    </row>
    <row r="140266" spans="26:27">
      <c r="Z140266" s="191"/>
      <c r="AA140266" s="191"/>
    </row>
    <row r="140267" spans="26:27">
      <c r="Z140267" s="191"/>
      <c r="AA140267" s="191"/>
    </row>
    <row r="140268" spans="26:27">
      <c r="Z140268" s="191"/>
      <c r="AA140268" s="191"/>
    </row>
    <row r="140269" spans="26:27">
      <c r="Z140269" s="191"/>
      <c r="AA140269" s="191"/>
    </row>
    <row r="140270" spans="26:27">
      <c r="Z140270" s="191"/>
      <c r="AA140270" s="191"/>
    </row>
    <row r="140271" spans="26:27">
      <c r="Z140271" s="191"/>
      <c r="AA140271" s="191"/>
    </row>
    <row r="140272" spans="26:27">
      <c r="Z140272" s="191"/>
      <c r="AA140272" s="191"/>
    </row>
    <row r="140273" spans="26:27">
      <c r="Z140273" s="191"/>
      <c r="AA140273" s="191"/>
    </row>
    <row r="140274" spans="26:27">
      <c r="Z140274" s="191"/>
      <c r="AA140274" s="191"/>
    </row>
    <row r="140275" spans="26:27">
      <c r="Z140275" s="191"/>
      <c r="AA140275" s="191"/>
    </row>
    <row r="140276" spans="26:27">
      <c r="Z140276" s="191"/>
      <c r="AA140276" s="191"/>
    </row>
    <row r="140277" spans="26:27">
      <c r="Z140277" s="191"/>
      <c r="AA140277" s="191"/>
    </row>
    <row r="140278" spans="26:27">
      <c r="Z140278" s="191"/>
      <c r="AA140278" s="191"/>
    </row>
    <row r="140279" spans="26:27">
      <c r="Z140279" s="191"/>
      <c r="AA140279" s="191"/>
    </row>
    <row r="140280" spans="26:27">
      <c r="Z140280" s="191"/>
      <c r="AA140280" s="191"/>
    </row>
    <row r="140281" spans="26:27">
      <c r="Z140281" s="191"/>
      <c r="AA140281" s="191"/>
    </row>
    <row r="140282" spans="26:27">
      <c r="Z140282" s="191"/>
      <c r="AA140282" s="191"/>
    </row>
    <row r="140283" spans="26:27">
      <c r="Z140283" s="191"/>
      <c r="AA140283" s="191"/>
    </row>
    <row r="140284" spans="26:27">
      <c r="Z140284" s="191"/>
      <c r="AA140284" s="191"/>
    </row>
    <row r="140285" spans="26:27">
      <c r="Z140285" s="191"/>
      <c r="AA140285" s="191"/>
    </row>
    <row r="140286" spans="26:27">
      <c r="Z140286" s="191"/>
      <c r="AA140286" s="191"/>
    </row>
    <row r="140287" spans="26:27">
      <c r="Z140287" s="191"/>
      <c r="AA140287" s="191"/>
    </row>
    <row r="140288" spans="26:27">
      <c r="Z140288" s="191"/>
      <c r="AA140288" s="191"/>
    </row>
    <row r="140289" spans="26:27">
      <c r="Z140289" s="191"/>
      <c r="AA140289" s="191"/>
    </row>
    <row r="140290" spans="26:27">
      <c r="Z140290" s="191"/>
      <c r="AA140290" s="191"/>
    </row>
    <row r="140291" spans="26:27">
      <c r="Z140291" s="191"/>
      <c r="AA140291" s="191"/>
    </row>
    <row r="140292" spans="26:27">
      <c r="Z140292" s="191"/>
      <c r="AA140292" s="191"/>
    </row>
    <row r="140293" spans="26:27">
      <c r="Z140293" s="191"/>
      <c r="AA140293" s="191"/>
    </row>
    <row r="140294" spans="26:27">
      <c r="Z140294" s="191"/>
      <c r="AA140294" s="191"/>
    </row>
    <row r="140295" spans="26:27">
      <c r="Z140295" s="191"/>
      <c r="AA140295" s="191"/>
    </row>
    <row r="140296" spans="26:27">
      <c r="Z140296" s="191"/>
      <c r="AA140296" s="191"/>
    </row>
    <row r="140297" spans="26:27">
      <c r="Z140297" s="191"/>
      <c r="AA140297" s="191"/>
    </row>
    <row r="140298" spans="26:27">
      <c r="Z140298" s="191"/>
      <c r="AA140298" s="191"/>
    </row>
    <row r="140299" spans="26:27">
      <c r="Z140299" s="191"/>
      <c r="AA140299" s="191"/>
    </row>
    <row r="140300" spans="26:27">
      <c r="Z140300" s="191"/>
      <c r="AA140300" s="191"/>
    </row>
    <row r="140301" spans="26:27">
      <c r="Z140301" s="191"/>
      <c r="AA140301" s="191"/>
    </row>
    <row r="140302" spans="26:27">
      <c r="Z140302" s="191"/>
      <c r="AA140302" s="191"/>
    </row>
    <row r="140303" spans="26:27">
      <c r="Z140303" s="191"/>
      <c r="AA140303" s="191"/>
    </row>
    <row r="140304" spans="26:27">
      <c r="Z140304" s="191"/>
      <c r="AA140304" s="191"/>
    </row>
    <row r="140305" spans="26:27">
      <c r="Z140305" s="191"/>
      <c r="AA140305" s="191"/>
    </row>
    <row r="140306" spans="26:27">
      <c r="Z140306" s="191"/>
      <c r="AA140306" s="191"/>
    </row>
    <row r="140307" spans="26:27">
      <c r="Z140307" s="191"/>
      <c r="AA140307" s="191"/>
    </row>
    <row r="140308" spans="26:27">
      <c r="Z140308" s="191"/>
      <c r="AA140308" s="191"/>
    </row>
    <row r="140309" spans="26:27">
      <c r="Z140309" s="191"/>
      <c r="AA140309" s="191"/>
    </row>
    <row r="140310" spans="26:27">
      <c r="Z140310" s="191"/>
      <c r="AA140310" s="191"/>
    </row>
    <row r="140311" spans="26:27">
      <c r="Z140311" s="191"/>
      <c r="AA140311" s="191"/>
    </row>
    <row r="140312" spans="26:27">
      <c r="Z140312" s="191"/>
      <c r="AA140312" s="191"/>
    </row>
    <row r="140313" spans="26:27">
      <c r="Z140313" s="191"/>
      <c r="AA140313" s="191"/>
    </row>
    <row r="140314" spans="26:27">
      <c r="Z140314" s="191"/>
      <c r="AA140314" s="191"/>
    </row>
    <row r="140315" spans="26:27">
      <c r="Z140315" s="191"/>
      <c r="AA140315" s="191"/>
    </row>
    <row r="140316" spans="26:27">
      <c r="Z140316" s="191"/>
      <c r="AA140316" s="191"/>
    </row>
    <row r="140317" spans="26:27">
      <c r="Z140317" s="191"/>
      <c r="AA140317" s="191"/>
    </row>
    <row r="140318" spans="26:27">
      <c r="Z140318" s="191"/>
      <c r="AA140318" s="191"/>
    </row>
    <row r="140319" spans="26:27">
      <c r="Z140319" s="191"/>
      <c r="AA140319" s="191"/>
    </row>
    <row r="140320" spans="26:27">
      <c r="Z140320" s="191"/>
      <c r="AA140320" s="191"/>
    </row>
    <row r="140321" spans="26:27">
      <c r="Z140321" s="191"/>
      <c r="AA140321" s="191"/>
    </row>
    <row r="140322" spans="26:27">
      <c r="Z140322" s="191"/>
      <c r="AA140322" s="191"/>
    </row>
    <row r="140323" spans="26:27">
      <c r="Z140323" s="191"/>
      <c r="AA140323" s="191"/>
    </row>
    <row r="140324" spans="26:27">
      <c r="Z140324" s="191"/>
      <c r="AA140324" s="191"/>
    </row>
    <row r="140325" spans="26:27">
      <c r="Z140325" s="191"/>
      <c r="AA140325" s="191"/>
    </row>
    <row r="140326" spans="26:27">
      <c r="Z140326" s="191"/>
      <c r="AA140326" s="191"/>
    </row>
    <row r="140327" spans="26:27">
      <c r="Z140327" s="191"/>
      <c r="AA140327" s="191"/>
    </row>
    <row r="140328" spans="26:27">
      <c r="Z140328" s="191"/>
      <c r="AA140328" s="191"/>
    </row>
    <row r="140329" spans="26:27">
      <c r="Z140329" s="191"/>
      <c r="AA140329" s="191"/>
    </row>
    <row r="140330" spans="26:27">
      <c r="Z140330" s="191"/>
      <c r="AA140330" s="191"/>
    </row>
    <row r="140331" spans="26:27">
      <c r="Z140331" s="191"/>
      <c r="AA140331" s="191"/>
    </row>
    <row r="140332" spans="26:27">
      <c r="Z140332" s="191"/>
      <c r="AA140332" s="191"/>
    </row>
    <row r="140333" spans="26:27">
      <c r="Z140333" s="191"/>
      <c r="AA140333" s="191"/>
    </row>
    <row r="140334" spans="26:27">
      <c r="Z140334" s="191"/>
      <c r="AA140334" s="191"/>
    </row>
    <row r="140335" spans="26:27">
      <c r="Z140335" s="191"/>
      <c r="AA140335" s="191"/>
    </row>
    <row r="140336" spans="26:27">
      <c r="Z140336" s="191"/>
      <c r="AA140336" s="191"/>
    </row>
    <row r="140337" spans="26:27">
      <c r="Z140337" s="191"/>
      <c r="AA140337" s="191"/>
    </row>
    <row r="140338" spans="26:27">
      <c r="Z140338" s="191"/>
      <c r="AA140338" s="191"/>
    </row>
    <row r="140339" spans="26:27">
      <c r="Z140339" s="191"/>
      <c r="AA140339" s="191"/>
    </row>
    <row r="140340" spans="26:27">
      <c r="Z140340" s="191"/>
      <c r="AA140340" s="191"/>
    </row>
    <row r="140341" spans="26:27">
      <c r="Z140341" s="191"/>
      <c r="AA140341" s="191"/>
    </row>
    <row r="140342" spans="26:27">
      <c r="Z140342" s="191"/>
      <c r="AA140342" s="191"/>
    </row>
    <row r="140343" spans="26:27">
      <c r="Z140343" s="191"/>
      <c r="AA140343" s="191"/>
    </row>
    <row r="140344" spans="26:27">
      <c r="Z140344" s="191"/>
      <c r="AA140344" s="191"/>
    </row>
    <row r="140345" spans="26:27">
      <c r="Z140345" s="191"/>
      <c r="AA140345" s="191"/>
    </row>
    <row r="140346" spans="26:27">
      <c r="Z140346" s="191"/>
      <c r="AA140346" s="191"/>
    </row>
    <row r="140347" spans="26:27">
      <c r="Z140347" s="191"/>
      <c r="AA140347" s="191"/>
    </row>
    <row r="140348" spans="26:27">
      <c r="Z140348" s="191"/>
      <c r="AA140348" s="191"/>
    </row>
    <row r="140349" spans="26:27">
      <c r="Z140349" s="191"/>
      <c r="AA140349" s="191"/>
    </row>
    <row r="140350" spans="26:27">
      <c r="Z140350" s="191"/>
      <c r="AA140350" s="191"/>
    </row>
    <row r="140351" spans="26:27">
      <c r="Z140351" s="191"/>
      <c r="AA140351" s="191"/>
    </row>
    <row r="140352" spans="26:27">
      <c r="Z140352" s="191"/>
      <c r="AA140352" s="191"/>
    </row>
    <row r="140353" spans="26:27">
      <c r="Z140353" s="191"/>
      <c r="AA140353" s="191"/>
    </row>
    <row r="140354" spans="26:27">
      <c r="Z140354" s="191"/>
      <c r="AA140354" s="191"/>
    </row>
    <row r="140355" spans="26:27">
      <c r="Z140355" s="191"/>
      <c r="AA140355" s="191"/>
    </row>
    <row r="140356" spans="26:27">
      <c r="Z140356" s="191"/>
      <c r="AA140356" s="191"/>
    </row>
    <row r="140357" spans="26:27">
      <c r="Z140357" s="191"/>
      <c r="AA140357" s="191"/>
    </row>
    <row r="140358" spans="26:27">
      <c r="Z140358" s="191"/>
      <c r="AA140358" s="191"/>
    </row>
    <row r="140359" spans="26:27">
      <c r="Z140359" s="191"/>
      <c r="AA140359" s="191"/>
    </row>
    <row r="140360" spans="26:27">
      <c r="Z140360" s="191"/>
      <c r="AA140360" s="191"/>
    </row>
    <row r="140361" spans="26:27">
      <c r="Z140361" s="191"/>
      <c r="AA140361" s="191"/>
    </row>
    <row r="140362" spans="26:27">
      <c r="Z140362" s="191"/>
      <c r="AA140362" s="191"/>
    </row>
    <row r="140363" spans="26:27">
      <c r="Z140363" s="191"/>
      <c r="AA140363" s="191"/>
    </row>
    <row r="140364" spans="26:27">
      <c r="Z140364" s="191"/>
      <c r="AA140364" s="191"/>
    </row>
    <row r="140365" spans="26:27">
      <c r="Z140365" s="191"/>
      <c r="AA140365" s="191"/>
    </row>
    <row r="140366" spans="26:27">
      <c r="Z140366" s="191"/>
      <c r="AA140366" s="191"/>
    </row>
    <row r="140367" spans="26:27">
      <c r="Z140367" s="191"/>
      <c r="AA140367" s="191"/>
    </row>
    <row r="140368" spans="26:27">
      <c r="Z140368" s="191"/>
      <c r="AA140368" s="191"/>
    </row>
    <row r="140369" spans="26:27">
      <c r="Z140369" s="191"/>
      <c r="AA140369" s="191"/>
    </row>
    <row r="140370" spans="26:27">
      <c r="Z140370" s="191"/>
      <c r="AA140370" s="191"/>
    </row>
    <row r="140371" spans="26:27">
      <c r="Z140371" s="191"/>
      <c r="AA140371" s="191"/>
    </row>
    <row r="140372" spans="26:27">
      <c r="Z140372" s="191"/>
      <c r="AA140372" s="191"/>
    </row>
    <row r="140373" spans="26:27">
      <c r="Z140373" s="191"/>
      <c r="AA140373" s="191"/>
    </row>
    <row r="140374" spans="26:27">
      <c r="Z140374" s="191"/>
      <c r="AA140374" s="191"/>
    </row>
    <row r="140375" spans="26:27">
      <c r="Z140375" s="191"/>
      <c r="AA140375" s="191"/>
    </row>
    <row r="140376" spans="26:27">
      <c r="Z140376" s="191"/>
      <c r="AA140376" s="191"/>
    </row>
    <row r="140377" spans="26:27">
      <c r="Z140377" s="191"/>
      <c r="AA140377" s="191"/>
    </row>
    <row r="140378" spans="26:27">
      <c r="Z140378" s="191"/>
      <c r="AA140378" s="191"/>
    </row>
    <row r="140379" spans="26:27">
      <c r="Z140379" s="191"/>
      <c r="AA140379" s="191"/>
    </row>
    <row r="140380" spans="26:27">
      <c r="Z140380" s="191"/>
      <c r="AA140380" s="191"/>
    </row>
    <row r="140381" spans="26:27">
      <c r="Z140381" s="191"/>
      <c r="AA140381" s="191"/>
    </row>
    <row r="140382" spans="26:27">
      <c r="Z140382" s="191"/>
      <c r="AA140382" s="191"/>
    </row>
    <row r="140383" spans="26:27">
      <c r="Z140383" s="191"/>
      <c r="AA140383" s="191"/>
    </row>
    <row r="140384" spans="26:27">
      <c r="Z140384" s="191"/>
      <c r="AA140384" s="191"/>
    </row>
    <row r="140385" spans="26:27">
      <c r="Z140385" s="191"/>
      <c r="AA140385" s="191"/>
    </row>
    <row r="140386" spans="26:27">
      <c r="Z140386" s="191"/>
      <c r="AA140386" s="191"/>
    </row>
    <row r="140387" spans="26:27">
      <c r="Z140387" s="191"/>
      <c r="AA140387" s="191"/>
    </row>
    <row r="140388" spans="26:27">
      <c r="Z140388" s="191"/>
      <c r="AA140388" s="191"/>
    </row>
    <row r="140389" spans="26:27">
      <c r="Z140389" s="191"/>
      <c r="AA140389" s="191"/>
    </row>
    <row r="140390" spans="26:27">
      <c r="Z140390" s="191"/>
      <c r="AA140390" s="191"/>
    </row>
    <row r="140391" spans="26:27">
      <c r="Z140391" s="191"/>
      <c r="AA140391" s="191"/>
    </row>
    <row r="140392" spans="26:27">
      <c r="Z140392" s="191"/>
      <c r="AA140392" s="191"/>
    </row>
    <row r="140393" spans="26:27">
      <c r="Z140393" s="191"/>
      <c r="AA140393" s="191"/>
    </row>
    <row r="140394" spans="26:27">
      <c r="Z140394" s="191"/>
      <c r="AA140394" s="191"/>
    </row>
    <row r="140395" spans="26:27">
      <c r="Z140395" s="191"/>
      <c r="AA140395" s="191"/>
    </row>
    <row r="140396" spans="26:27">
      <c r="Z140396" s="191"/>
      <c r="AA140396" s="191"/>
    </row>
    <row r="140397" spans="26:27">
      <c r="Z140397" s="191"/>
      <c r="AA140397" s="191"/>
    </row>
    <row r="140398" spans="26:27">
      <c r="Z140398" s="191"/>
      <c r="AA140398" s="191"/>
    </row>
    <row r="140399" spans="26:27">
      <c r="Z140399" s="191"/>
      <c r="AA140399" s="191"/>
    </row>
    <row r="140400" spans="26:27">
      <c r="Z140400" s="191"/>
      <c r="AA140400" s="191"/>
    </row>
    <row r="140401" spans="26:27">
      <c r="Z140401" s="191"/>
      <c r="AA140401" s="191"/>
    </row>
    <row r="140402" spans="26:27">
      <c r="Z140402" s="191"/>
      <c r="AA140402" s="191"/>
    </row>
    <row r="140403" spans="26:27">
      <c r="Z140403" s="191"/>
      <c r="AA140403" s="191"/>
    </row>
    <row r="140404" spans="26:27">
      <c r="Z140404" s="191"/>
      <c r="AA140404" s="191"/>
    </row>
    <row r="140405" spans="26:27">
      <c r="Z140405" s="191"/>
      <c r="AA140405" s="191"/>
    </row>
    <row r="140406" spans="26:27">
      <c r="Z140406" s="191"/>
      <c r="AA140406" s="191"/>
    </row>
    <row r="140407" spans="26:27">
      <c r="Z140407" s="191"/>
      <c r="AA140407" s="191"/>
    </row>
    <row r="140408" spans="26:27">
      <c r="Z140408" s="191"/>
      <c r="AA140408" s="191"/>
    </row>
    <row r="140409" spans="26:27">
      <c r="Z140409" s="191"/>
      <c r="AA140409" s="191"/>
    </row>
    <row r="140410" spans="26:27">
      <c r="Z140410" s="191"/>
      <c r="AA140410" s="191"/>
    </row>
    <row r="140411" spans="26:27">
      <c r="Z140411" s="191"/>
      <c r="AA140411" s="191"/>
    </row>
    <row r="140412" spans="26:27">
      <c r="Z140412" s="191"/>
      <c r="AA140412" s="191"/>
    </row>
    <row r="140413" spans="26:27">
      <c r="Z140413" s="191"/>
      <c r="AA140413" s="191"/>
    </row>
    <row r="140414" spans="26:27">
      <c r="Z140414" s="191"/>
      <c r="AA140414" s="191"/>
    </row>
    <row r="140415" spans="26:27">
      <c r="Z140415" s="191"/>
      <c r="AA140415" s="191"/>
    </row>
    <row r="140416" spans="26:27">
      <c r="Z140416" s="191"/>
      <c r="AA140416" s="191"/>
    </row>
    <row r="140417" spans="26:27">
      <c r="Z140417" s="191"/>
      <c r="AA140417" s="191"/>
    </row>
    <row r="140418" spans="26:27">
      <c r="Z140418" s="191"/>
      <c r="AA140418" s="191"/>
    </row>
    <row r="140419" spans="26:27">
      <c r="Z140419" s="191"/>
      <c r="AA140419" s="191"/>
    </row>
    <row r="140420" spans="26:27">
      <c r="Z140420" s="191"/>
      <c r="AA140420" s="191"/>
    </row>
    <row r="140421" spans="26:27">
      <c r="Z140421" s="191"/>
      <c r="AA140421" s="191"/>
    </row>
    <row r="140422" spans="26:27">
      <c r="Z140422" s="191"/>
      <c r="AA140422" s="191"/>
    </row>
    <row r="140423" spans="26:27">
      <c r="Z140423" s="191"/>
      <c r="AA140423" s="191"/>
    </row>
    <row r="140424" spans="26:27">
      <c r="Z140424" s="191"/>
      <c r="AA140424" s="191"/>
    </row>
    <row r="140425" spans="26:27">
      <c r="Z140425" s="191"/>
      <c r="AA140425" s="191"/>
    </row>
    <row r="140426" spans="26:27">
      <c r="Z140426" s="191"/>
      <c r="AA140426" s="191"/>
    </row>
    <row r="140427" spans="26:27">
      <c r="Z140427" s="191"/>
      <c r="AA140427" s="191"/>
    </row>
    <row r="140428" spans="26:27">
      <c r="Z140428" s="191"/>
      <c r="AA140428" s="191"/>
    </row>
    <row r="140429" spans="26:27">
      <c r="Z140429" s="191"/>
      <c r="AA140429" s="191"/>
    </row>
    <row r="140430" spans="26:27">
      <c r="Z140430" s="191"/>
      <c r="AA140430" s="191"/>
    </row>
    <row r="140431" spans="26:27">
      <c r="Z140431" s="191"/>
      <c r="AA140431" s="191"/>
    </row>
    <row r="140432" spans="26:27">
      <c r="Z140432" s="191"/>
      <c r="AA140432" s="191"/>
    </row>
    <row r="140433" spans="26:27">
      <c r="Z140433" s="191"/>
      <c r="AA140433" s="191"/>
    </row>
    <row r="140434" spans="26:27">
      <c r="Z140434" s="191"/>
      <c r="AA140434" s="191"/>
    </row>
    <row r="140435" spans="26:27">
      <c r="Z140435" s="191"/>
      <c r="AA140435" s="191"/>
    </row>
    <row r="140436" spans="26:27">
      <c r="Z140436" s="191"/>
      <c r="AA140436" s="191"/>
    </row>
    <row r="140437" spans="26:27">
      <c r="Z140437" s="191"/>
      <c r="AA140437" s="191"/>
    </row>
    <row r="140438" spans="26:27">
      <c r="Z140438" s="191"/>
      <c r="AA140438" s="191"/>
    </row>
    <row r="140439" spans="26:27">
      <c r="Z140439" s="191"/>
      <c r="AA140439" s="191"/>
    </row>
    <row r="140440" spans="26:27">
      <c r="Z140440" s="191"/>
      <c r="AA140440" s="191"/>
    </row>
    <row r="140441" spans="26:27">
      <c r="Z140441" s="191"/>
      <c r="AA140441" s="191"/>
    </row>
    <row r="140442" spans="26:27">
      <c r="Z140442" s="191"/>
      <c r="AA140442" s="191"/>
    </row>
    <row r="140443" spans="26:27">
      <c r="Z140443" s="191"/>
      <c r="AA140443" s="191"/>
    </row>
    <row r="140444" spans="26:27">
      <c r="Z140444" s="191"/>
      <c r="AA140444" s="191"/>
    </row>
    <row r="140445" spans="26:27">
      <c r="Z140445" s="191"/>
      <c r="AA140445" s="191"/>
    </row>
    <row r="140446" spans="26:27">
      <c r="Z140446" s="191"/>
      <c r="AA140446" s="191"/>
    </row>
    <row r="140447" spans="26:27">
      <c r="Z140447" s="191"/>
      <c r="AA140447" s="191"/>
    </row>
    <row r="140448" spans="26:27">
      <c r="Z140448" s="191"/>
      <c r="AA140448" s="191"/>
    </row>
    <row r="140449" spans="26:27">
      <c r="Z140449" s="191"/>
      <c r="AA140449" s="191"/>
    </row>
    <row r="140450" spans="26:27">
      <c r="Z140450" s="191"/>
      <c r="AA140450" s="191"/>
    </row>
    <row r="140451" spans="26:27">
      <c r="Z140451" s="191"/>
      <c r="AA140451" s="191"/>
    </row>
    <row r="140452" spans="26:27">
      <c r="Z140452" s="191"/>
      <c r="AA140452" s="191"/>
    </row>
    <row r="140453" spans="26:27">
      <c r="Z140453" s="191"/>
      <c r="AA140453" s="191"/>
    </row>
    <row r="140454" spans="26:27">
      <c r="Z140454" s="191"/>
      <c r="AA140454" s="191"/>
    </row>
    <row r="140455" spans="26:27">
      <c r="Z140455" s="191"/>
      <c r="AA140455" s="191"/>
    </row>
    <row r="140456" spans="26:27">
      <c r="Z140456" s="191"/>
      <c r="AA140456" s="191"/>
    </row>
    <row r="140457" spans="26:27">
      <c r="Z140457" s="191"/>
      <c r="AA140457" s="191"/>
    </row>
    <row r="140458" spans="26:27">
      <c r="Z140458" s="191"/>
      <c r="AA140458" s="191"/>
    </row>
    <row r="140459" spans="26:27">
      <c r="Z140459" s="191"/>
      <c r="AA140459" s="191"/>
    </row>
    <row r="140460" spans="26:27">
      <c r="Z140460" s="191"/>
      <c r="AA140460" s="191"/>
    </row>
    <row r="140461" spans="26:27">
      <c r="Z140461" s="191"/>
      <c r="AA140461" s="191"/>
    </row>
    <row r="140462" spans="26:27">
      <c r="Z140462" s="191"/>
      <c r="AA140462" s="191"/>
    </row>
    <row r="140463" spans="26:27">
      <c r="Z140463" s="191"/>
      <c r="AA140463" s="191"/>
    </row>
    <row r="140464" spans="26:27">
      <c r="Z140464" s="191"/>
      <c r="AA140464" s="191"/>
    </row>
    <row r="140465" spans="26:27">
      <c r="Z140465" s="191"/>
      <c r="AA140465" s="191"/>
    </row>
    <row r="140466" spans="26:27">
      <c r="Z140466" s="191"/>
      <c r="AA140466" s="191"/>
    </row>
    <row r="140467" spans="26:27">
      <c r="Z140467" s="191"/>
      <c r="AA140467" s="191"/>
    </row>
    <row r="140468" spans="26:27">
      <c r="Z140468" s="191"/>
      <c r="AA140468" s="191"/>
    </row>
    <row r="140469" spans="26:27">
      <c r="Z140469" s="191"/>
      <c r="AA140469" s="191"/>
    </row>
    <row r="140470" spans="26:27">
      <c r="Z140470" s="191"/>
      <c r="AA140470" s="191"/>
    </row>
    <row r="140471" spans="26:27">
      <c r="Z140471" s="191"/>
      <c r="AA140471" s="191"/>
    </row>
    <row r="140472" spans="26:27">
      <c r="Z140472" s="191"/>
      <c r="AA140472" s="191"/>
    </row>
    <row r="140473" spans="26:27">
      <c r="Z140473" s="191"/>
      <c r="AA140473" s="191"/>
    </row>
    <row r="140474" spans="26:27">
      <c r="Z140474" s="191"/>
      <c r="AA140474" s="191"/>
    </row>
    <row r="140475" spans="26:27">
      <c r="Z140475" s="191"/>
      <c r="AA140475" s="191"/>
    </row>
    <row r="140476" spans="26:27">
      <c r="Z140476" s="191"/>
      <c r="AA140476" s="191"/>
    </row>
    <row r="140477" spans="26:27">
      <c r="Z140477" s="191"/>
      <c r="AA140477" s="191"/>
    </row>
    <row r="140478" spans="26:27">
      <c r="Z140478" s="191"/>
      <c r="AA140478" s="191"/>
    </row>
    <row r="140479" spans="26:27">
      <c r="Z140479" s="191"/>
      <c r="AA140479" s="191"/>
    </row>
    <row r="140480" spans="26:27">
      <c r="Z140480" s="191"/>
      <c r="AA140480" s="191"/>
    </row>
    <row r="140481" spans="26:27">
      <c r="Z140481" s="191"/>
      <c r="AA140481" s="191"/>
    </row>
    <row r="140482" spans="26:27">
      <c r="Z140482" s="191"/>
      <c r="AA140482" s="191"/>
    </row>
    <row r="140483" spans="26:27">
      <c r="Z140483" s="191"/>
      <c r="AA140483" s="191"/>
    </row>
    <row r="140484" spans="26:27">
      <c r="Z140484" s="191"/>
      <c r="AA140484" s="191"/>
    </row>
    <row r="140485" spans="26:27">
      <c r="Z140485" s="191"/>
      <c r="AA140485" s="191"/>
    </row>
    <row r="140486" spans="26:27">
      <c r="Z140486" s="191"/>
      <c r="AA140486" s="191"/>
    </row>
    <row r="140487" spans="26:27">
      <c r="Z140487" s="191"/>
      <c r="AA140487" s="191"/>
    </row>
    <row r="140488" spans="26:27">
      <c r="Z140488" s="191"/>
      <c r="AA140488" s="191"/>
    </row>
    <row r="140489" spans="26:27">
      <c r="Z140489" s="191"/>
      <c r="AA140489" s="191"/>
    </row>
    <row r="140490" spans="26:27">
      <c r="Z140490" s="191"/>
      <c r="AA140490" s="191"/>
    </row>
    <row r="140491" spans="26:27">
      <c r="Z140491" s="191"/>
      <c r="AA140491" s="191"/>
    </row>
    <row r="140492" spans="26:27">
      <c r="Z140492" s="191"/>
      <c r="AA140492" s="191"/>
    </row>
    <row r="140493" spans="26:27">
      <c r="Z140493" s="191"/>
      <c r="AA140493" s="191"/>
    </row>
    <row r="140494" spans="26:27">
      <c r="Z140494" s="191"/>
      <c r="AA140494" s="191"/>
    </row>
    <row r="140495" spans="26:27">
      <c r="Z140495" s="191"/>
      <c r="AA140495" s="191"/>
    </row>
    <row r="140496" spans="26:27">
      <c r="Z140496" s="191"/>
      <c r="AA140496" s="191"/>
    </row>
    <row r="140497" spans="26:27">
      <c r="Z140497" s="191"/>
      <c r="AA140497" s="191"/>
    </row>
    <row r="140498" spans="26:27">
      <c r="Z140498" s="191"/>
      <c r="AA140498" s="191"/>
    </row>
    <row r="140499" spans="26:27">
      <c r="Z140499" s="191"/>
      <c r="AA140499" s="191"/>
    </row>
    <row r="140500" spans="26:27">
      <c r="Z140500" s="191"/>
      <c r="AA140500" s="191"/>
    </row>
    <row r="140501" spans="26:27">
      <c r="Z140501" s="191"/>
      <c r="AA140501" s="191"/>
    </row>
    <row r="140502" spans="26:27">
      <c r="Z140502" s="191"/>
      <c r="AA140502" s="191"/>
    </row>
    <row r="140503" spans="26:27">
      <c r="Z140503" s="191"/>
      <c r="AA140503" s="191"/>
    </row>
    <row r="140504" spans="26:27">
      <c r="Z140504" s="191"/>
      <c r="AA140504" s="191"/>
    </row>
    <row r="140505" spans="26:27">
      <c r="Z140505" s="191"/>
      <c r="AA140505" s="191"/>
    </row>
    <row r="140506" spans="26:27">
      <c r="Z140506" s="191"/>
      <c r="AA140506" s="191"/>
    </row>
    <row r="140507" spans="26:27">
      <c r="Z140507" s="191"/>
      <c r="AA140507" s="191"/>
    </row>
    <row r="140508" spans="26:27">
      <c r="Z140508" s="191"/>
      <c r="AA140508" s="191"/>
    </row>
    <row r="140509" spans="26:27">
      <c r="Z140509" s="191"/>
      <c r="AA140509" s="191"/>
    </row>
    <row r="140510" spans="26:27">
      <c r="Z140510" s="191"/>
      <c r="AA140510" s="191"/>
    </row>
    <row r="140511" spans="26:27">
      <c r="Z140511" s="191"/>
      <c r="AA140511" s="191"/>
    </row>
    <row r="140512" spans="26:27">
      <c r="Z140512" s="191"/>
      <c r="AA140512" s="191"/>
    </row>
    <row r="140513" spans="26:27">
      <c r="Z140513" s="191"/>
      <c r="AA140513" s="191"/>
    </row>
    <row r="140514" spans="26:27">
      <c r="Z140514" s="191"/>
      <c r="AA140514" s="191"/>
    </row>
    <row r="140515" spans="26:27">
      <c r="Z140515" s="191"/>
      <c r="AA140515" s="191"/>
    </row>
    <row r="140516" spans="26:27">
      <c r="Z140516" s="191"/>
      <c r="AA140516" s="191"/>
    </row>
    <row r="140517" spans="26:27">
      <c r="Z140517" s="191"/>
      <c r="AA140517" s="191"/>
    </row>
    <row r="140518" spans="26:27">
      <c r="Z140518" s="191"/>
      <c r="AA140518" s="191"/>
    </row>
    <row r="140519" spans="26:27">
      <c r="Z140519" s="191"/>
      <c r="AA140519" s="191"/>
    </row>
    <row r="140520" spans="26:27">
      <c r="Z140520" s="191"/>
      <c r="AA140520" s="191"/>
    </row>
    <row r="140521" spans="26:27">
      <c r="Z140521" s="191"/>
      <c r="AA140521" s="191"/>
    </row>
    <row r="140522" spans="26:27">
      <c r="Z140522" s="191"/>
      <c r="AA140522" s="191"/>
    </row>
    <row r="140523" spans="26:27">
      <c r="Z140523" s="191"/>
      <c r="AA140523" s="191"/>
    </row>
    <row r="140524" spans="26:27">
      <c r="Z140524" s="191"/>
      <c r="AA140524" s="191"/>
    </row>
    <row r="140525" spans="26:27">
      <c r="Z140525" s="191"/>
      <c r="AA140525" s="191"/>
    </row>
    <row r="140526" spans="26:27">
      <c r="Z140526" s="191"/>
      <c r="AA140526" s="191"/>
    </row>
    <row r="140527" spans="26:27">
      <c r="Z140527" s="191"/>
      <c r="AA140527" s="191"/>
    </row>
    <row r="140528" spans="26:27">
      <c r="Z140528" s="191"/>
      <c r="AA140528" s="191"/>
    </row>
    <row r="140529" spans="26:27">
      <c r="Z140529" s="191"/>
      <c r="AA140529" s="191"/>
    </row>
    <row r="140530" spans="26:27">
      <c r="Z140530" s="191"/>
      <c r="AA140530" s="191"/>
    </row>
    <row r="140531" spans="26:27">
      <c r="Z140531" s="191"/>
      <c r="AA140531" s="191"/>
    </row>
    <row r="140532" spans="26:27">
      <c r="Z140532" s="191"/>
      <c r="AA140532" s="191"/>
    </row>
    <row r="140533" spans="26:27">
      <c r="Z140533" s="191"/>
      <c r="AA140533" s="191"/>
    </row>
    <row r="140534" spans="26:27">
      <c r="Z140534" s="191"/>
      <c r="AA140534" s="191"/>
    </row>
    <row r="140535" spans="26:27">
      <c r="Z140535" s="191"/>
      <c r="AA140535" s="191"/>
    </row>
    <row r="140536" spans="26:27">
      <c r="Z140536" s="191"/>
      <c r="AA140536" s="191"/>
    </row>
    <row r="140537" spans="26:27">
      <c r="Z140537" s="191"/>
      <c r="AA140537" s="191"/>
    </row>
    <row r="140538" spans="26:27">
      <c r="Z140538" s="191"/>
      <c r="AA140538" s="191"/>
    </row>
    <row r="140539" spans="26:27">
      <c r="Z140539" s="191"/>
      <c r="AA140539" s="191"/>
    </row>
    <row r="140540" spans="26:27">
      <c r="Z140540" s="191"/>
      <c r="AA140540" s="191"/>
    </row>
    <row r="140541" spans="26:27">
      <c r="Z140541" s="191"/>
      <c r="AA140541" s="191"/>
    </row>
    <row r="140542" spans="26:27">
      <c r="Z140542" s="191"/>
      <c r="AA140542" s="191"/>
    </row>
    <row r="140543" spans="26:27">
      <c r="Z140543" s="191"/>
      <c r="AA140543" s="191"/>
    </row>
    <row r="140544" spans="26:27">
      <c r="Z140544" s="191"/>
      <c r="AA140544" s="191"/>
    </row>
    <row r="140545" spans="26:27">
      <c r="Z140545" s="191"/>
      <c r="AA140545" s="191"/>
    </row>
    <row r="140546" spans="26:27">
      <c r="Z140546" s="191"/>
      <c r="AA140546" s="191"/>
    </row>
    <row r="140547" spans="26:27">
      <c r="Z140547" s="191"/>
      <c r="AA140547" s="191"/>
    </row>
    <row r="140548" spans="26:27">
      <c r="Z140548" s="191"/>
      <c r="AA140548" s="191"/>
    </row>
    <row r="140549" spans="26:27">
      <c r="Z140549" s="191"/>
      <c r="AA140549" s="191"/>
    </row>
    <row r="140550" spans="26:27">
      <c r="Z140550" s="191"/>
      <c r="AA140550" s="191"/>
    </row>
    <row r="140551" spans="26:27">
      <c r="Z140551" s="191"/>
      <c r="AA140551" s="191"/>
    </row>
    <row r="140552" spans="26:27">
      <c r="Z140552" s="191"/>
      <c r="AA140552" s="191"/>
    </row>
    <row r="140553" spans="26:27">
      <c r="Z140553" s="191"/>
      <c r="AA140553" s="191"/>
    </row>
    <row r="140554" spans="26:27">
      <c r="Z140554" s="191"/>
      <c r="AA140554" s="191"/>
    </row>
    <row r="140555" spans="26:27">
      <c r="Z140555" s="191"/>
      <c r="AA140555" s="191"/>
    </row>
    <row r="140556" spans="26:27">
      <c r="Z140556" s="191"/>
      <c r="AA140556" s="191"/>
    </row>
    <row r="140557" spans="26:27">
      <c r="Z140557" s="191"/>
      <c r="AA140557" s="191"/>
    </row>
    <row r="140558" spans="26:27">
      <c r="Z140558" s="191"/>
      <c r="AA140558" s="191"/>
    </row>
    <row r="140559" spans="26:27">
      <c r="Z140559" s="191"/>
      <c r="AA140559" s="191"/>
    </row>
    <row r="140560" spans="26:27">
      <c r="Z140560" s="191"/>
      <c r="AA140560" s="191"/>
    </row>
    <row r="140561" spans="26:27">
      <c r="Z140561" s="191"/>
      <c r="AA140561" s="191"/>
    </row>
    <row r="140562" spans="26:27">
      <c r="Z140562" s="191"/>
      <c r="AA140562" s="191"/>
    </row>
    <row r="140563" spans="26:27">
      <c r="Z140563" s="191"/>
      <c r="AA140563" s="191"/>
    </row>
    <row r="140564" spans="26:27">
      <c r="Z140564" s="191"/>
      <c r="AA140564" s="191"/>
    </row>
    <row r="140565" spans="26:27">
      <c r="Z140565" s="191"/>
      <c r="AA140565" s="191"/>
    </row>
    <row r="140566" spans="26:27">
      <c r="Z140566" s="191"/>
      <c r="AA140566" s="191"/>
    </row>
    <row r="140567" spans="26:27">
      <c r="Z140567" s="191"/>
      <c r="AA140567" s="191"/>
    </row>
    <row r="140568" spans="26:27">
      <c r="Z140568" s="191"/>
      <c r="AA140568" s="191"/>
    </row>
    <row r="140569" spans="26:27">
      <c r="Z140569" s="191"/>
      <c r="AA140569" s="191"/>
    </row>
    <row r="140570" spans="26:27">
      <c r="Z140570" s="191"/>
      <c r="AA140570" s="191"/>
    </row>
    <row r="140571" spans="26:27">
      <c r="Z140571" s="191"/>
      <c r="AA140571" s="191"/>
    </row>
    <row r="140572" spans="26:27">
      <c r="Z140572" s="191"/>
      <c r="AA140572" s="191"/>
    </row>
    <row r="140573" spans="26:27">
      <c r="Z140573" s="191"/>
      <c r="AA140573" s="191"/>
    </row>
    <row r="140574" spans="26:27">
      <c r="Z140574" s="191"/>
      <c r="AA140574" s="191"/>
    </row>
    <row r="140575" spans="26:27">
      <c r="Z140575" s="191"/>
      <c r="AA140575" s="191"/>
    </row>
    <row r="140576" spans="26:27">
      <c r="Z140576" s="191"/>
      <c r="AA140576" s="191"/>
    </row>
    <row r="140577" spans="26:27">
      <c r="Z140577" s="191"/>
      <c r="AA140577" s="191"/>
    </row>
    <row r="140578" spans="26:27">
      <c r="Z140578" s="191"/>
      <c r="AA140578" s="191"/>
    </row>
    <row r="140579" spans="26:27">
      <c r="Z140579" s="191"/>
      <c r="AA140579" s="191"/>
    </row>
    <row r="140580" spans="26:27">
      <c r="Z140580" s="191"/>
      <c r="AA140580" s="191"/>
    </row>
    <row r="140581" spans="26:27">
      <c r="Z140581" s="191"/>
      <c r="AA140581" s="191"/>
    </row>
    <row r="140582" spans="26:27">
      <c r="Z140582" s="191"/>
      <c r="AA140582" s="191"/>
    </row>
    <row r="140583" spans="26:27">
      <c r="Z140583" s="191"/>
      <c r="AA140583" s="191"/>
    </row>
    <row r="140584" spans="26:27">
      <c r="Z140584" s="191"/>
      <c r="AA140584" s="191"/>
    </row>
    <row r="140585" spans="26:27">
      <c r="Z140585" s="191"/>
      <c r="AA140585" s="191"/>
    </row>
    <row r="140586" spans="26:27">
      <c r="Z140586" s="191"/>
      <c r="AA140586" s="191"/>
    </row>
    <row r="140587" spans="26:27">
      <c r="Z140587" s="191"/>
      <c r="AA140587" s="191"/>
    </row>
    <row r="140588" spans="26:27">
      <c r="Z140588" s="191"/>
      <c r="AA140588" s="191"/>
    </row>
    <row r="140589" spans="26:27">
      <c r="Z140589" s="191"/>
      <c r="AA140589" s="191"/>
    </row>
    <row r="140590" spans="26:27">
      <c r="Z140590" s="191"/>
      <c r="AA140590" s="191"/>
    </row>
    <row r="140591" spans="26:27">
      <c r="Z140591" s="191"/>
      <c r="AA140591" s="191"/>
    </row>
    <row r="140592" spans="26:27">
      <c r="Z140592" s="191"/>
      <c r="AA140592" s="191"/>
    </row>
    <row r="140593" spans="26:27">
      <c r="Z140593" s="191"/>
      <c r="AA140593" s="191"/>
    </row>
    <row r="140594" spans="26:27">
      <c r="Z140594" s="191"/>
      <c r="AA140594" s="191"/>
    </row>
    <row r="140595" spans="26:27">
      <c r="Z140595" s="191"/>
      <c r="AA140595" s="191"/>
    </row>
    <row r="140596" spans="26:27">
      <c r="Z140596" s="191"/>
      <c r="AA140596" s="191"/>
    </row>
    <row r="140597" spans="26:27">
      <c r="Z140597" s="191"/>
      <c r="AA140597" s="191"/>
    </row>
    <row r="140598" spans="26:27">
      <c r="Z140598" s="191"/>
      <c r="AA140598" s="191"/>
    </row>
    <row r="140599" spans="26:27">
      <c r="Z140599" s="191"/>
      <c r="AA140599" s="191"/>
    </row>
    <row r="140600" spans="26:27">
      <c r="Z140600" s="191"/>
      <c r="AA140600" s="191"/>
    </row>
    <row r="140601" spans="26:27">
      <c r="Z140601" s="191"/>
      <c r="AA140601" s="191"/>
    </row>
    <row r="140602" spans="26:27">
      <c r="Z140602" s="191"/>
      <c r="AA140602" s="191"/>
    </row>
    <row r="140603" spans="26:27">
      <c r="Z140603" s="191"/>
      <c r="AA140603" s="191"/>
    </row>
    <row r="140604" spans="26:27">
      <c r="Z140604" s="191"/>
      <c r="AA140604" s="191"/>
    </row>
    <row r="140605" spans="26:27">
      <c r="Z140605" s="191"/>
      <c r="AA140605" s="191"/>
    </row>
    <row r="140606" spans="26:27">
      <c r="Z140606" s="191"/>
      <c r="AA140606" s="191"/>
    </row>
    <row r="140607" spans="26:27">
      <c r="Z140607" s="191"/>
      <c r="AA140607" s="191"/>
    </row>
    <row r="140608" spans="26:27">
      <c r="Z140608" s="191"/>
      <c r="AA140608" s="191"/>
    </row>
    <row r="140609" spans="26:27">
      <c r="Z140609" s="191"/>
      <c r="AA140609" s="191"/>
    </row>
    <row r="140610" spans="26:27">
      <c r="Z140610" s="191"/>
      <c r="AA140610" s="191"/>
    </row>
    <row r="140611" spans="26:27">
      <c r="Z140611" s="191"/>
      <c r="AA140611" s="191"/>
    </row>
    <row r="140612" spans="26:27">
      <c r="Z140612" s="191"/>
      <c r="AA140612" s="191"/>
    </row>
    <row r="140613" spans="26:27">
      <c r="Z140613" s="191"/>
      <c r="AA140613" s="191"/>
    </row>
    <row r="140614" spans="26:27">
      <c r="Z140614" s="191"/>
      <c r="AA140614" s="191"/>
    </row>
    <row r="140615" spans="26:27">
      <c r="Z140615" s="191"/>
      <c r="AA140615" s="191"/>
    </row>
    <row r="140616" spans="26:27">
      <c r="Z140616" s="191"/>
      <c r="AA140616" s="191"/>
    </row>
    <row r="140617" spans="26:27">
      <c r="Z140617" s="191"/>
      <c r="AA140617" s="191"/>
    </row>
    <row r="140618" spans="26:27">
      <c r="Z140618" s="191"/>
      <c r="AA140618" s="191"/>
    </row>
    <row r="140619" spans="26:27">
      <c r="Z140619" s="191"/>
      <c r="AA140619" s="191"/>
    </row>
    <row r="140620" spans="26:27">
      <c r="Z140620" s="191"/>
      <c r="AA140620" s="191"/>
    </row>
    <row r="140621" spans="26:27">
      <c r="Z140621" s="191"/>
      <c r="AA140621" s="191"/>
    </row>
    <row r="140622" spans="26:27">
      <c r="Z140622" s="191"/>
      <c r="AA140622" s="191"/>
    </row>
    <row r="140623" spans="26:27">
      <c r="Z140623" s="191"/>
      <c r="AA140623" s="191"/>
    </row>
    <row r="140624" spans="26:27">
      <c r="Z140624" s="191"/>
      <c r="AA140624" s="191"/>
    </row>
    <row r="140625" spans="26:27">
      <c r="Z140625" s="191"/>
      <c r="AA140625" s="191"/>
    </row>
    <row r="140626" spans="26:27">
      <c r="Z140626" s="191"/>
      <c r="AA140626" s="191"/>
    </row>
    <row r="140627" spans="26:27">
      <c r="Z140627" s="191"/>
      <c r="AA140627" s="191"/>
    </row>
    <row r="140628" spans="26:27">
      <c r="Z140628" s="191"/>
      <c r="AA140628" s="191"/>
    </row>
    <row r="140629" spans="26:27">
      <c r="Z140629" s="191"/>
      <c r="AA140629" s="191"/>
    </row>
    <row r="140630" spans="26:27">
      <c r="Z140630" s="191"/>
      <c r="AA140630" s="191"/>
    </row>
    <row r="140631" spans="26:27">
      <c r="Z140631" s="191"/>
      <c r="AA140631" s="191"/>
    </row>
    <row r="140632" spans="26:27">
      <c r="Z140632" s="191"/>
      <c r="AA140632" s="191"/>
    </row>
    <row r="140633" spans="26:27">
      <c r="Z140633" s="191"/>
      <c r="AA140633" s="191"/>
    </row>
    <row r="140634" spans="26:27">
      <c r="Z140634" s="191"/>
      <c r="AA140634" s="191"/>
    </row>
    <row r="140635" spans="26:27">
      <c r="Z140635" s="191"/>
      <c r="AA140635" s="191"/>
    </row>
    <row r="140636" spans="26:27">
      <c r="Z140636" s="191"/>
      <c r="AA140636" s="191"/>
    </row>
    <row r="140637" spans="26:27">
      <c r="Z140637" s="191"/>
      <c r="AA140637" s="191"/>
    </row>
    <row r="140638" spans="26:27">
      <c r="Z140638" s="191"/>
      <c r="AA140638" s="191"/>
    </row>
    <row r="140639" spans="26:27">
      <c r="Z140639" s="191"/>
      <c r="AA140639" s="191"/>
    </row>
    <row r="140640" spans="26:27">
      <c r="Z140640" s="191"/>
      <c r="AA140640" s="191"/>
    </row>
    <row r="140641" spans="26:27">
      <c r="Z140641" s="191"/>
      <c r="AA140641" s="191"/>
    </row>
    <row r="140642" spans="26:27">
      <c r="Z140642" s="191"/>
      <c r="AA140642" s="191"/>
    </row>
    <row r="140643" spans="26:27">
      <c r="Z140643" s="191"/>
      <c r="AA140643" s="191"/>
    </row>
    <row r="140644" spans="26:27">
      <c r="Z140644" s="191"/>
      <c r="AA140644" s="191"/>
    </row>
    <row r="140645" spans="26:27">
      <c r="Z140645" s="191"/>
      <c r="AA140645" s="191"/>
    </row>
    <row r="140646" spans="26:27">
      <c r="Z140646" s="191"/>
      <c r="AA140646" s="191"/>
    </row>
    <row r="140647" spans="26:27">
      <c r="Z140647" s="191"/>
      <c r="AA140647" s="191"/>
    </row>
    <row r="140648" spans="26:27">
      <c r="Z140648" s="191"/>
      <c r="AA140648" s="191"/>
    </row>
    <row r="140649" spans="26:27">
      <c r="Z140649" s="191"/>
      <c r="AA140649" s="191"/>
    </row>
    <row r="140650" spans="26:27">
      <c r="Z140650" s="191"/>
      <c r="AA140650" s="191"/>
    </row>
    <row r="140651" spans="26:27">
      <c r="Z140651" s="191"/>
      <c r="AA140651" s="191"/>
    </row>
    <row r="140652" spans="26:27">
      <c r="Z140652" s="191"/>
      <c r="AA140652" s="191"/>
    </row>
    <row r="140653" spans="26:27">
      <c r="Z140653" s="191"/>
      <c r="AA140653" s="191"/>
    </row>
    <row r="140654" spans="26:27">
      <c r="Z140654" s="191"/>
      <c r="AA140654" s="191"/>
    </row>
    <row r="140655" spans="26:27">
      <c r="Z140655" s="191"/>
      <c r="AA140655" s="191"/>
    </row>
    <row r="140656" spans="26:27">
      <c r="Z140656" s="191"/>
      <c r="AA140656" s="191"/>
    </row>
    <row r="140657" spans="26:27">
      <c r="Z140657" s="191"/>
      <c r="AA140657" s="191"/>
    </row>
    <row r="140658" spans="26:27">
      <c r="Z140658" s="191"/>
      <c r="AA140658" s="191"/>
    </row>
    <row r="140659" spans="26:27">
      <c r="Z140659" s="191"/>
      <c r="AA140659" s="191"/>
    </row>
    <row r="140660" spans="26:27">
      <c r="Z140660" s="191"/>
      <c r="AA140660" s="191"/>
    </row>
    <row r="140661" spans="26:27">
      <c r="Z140661" s="191"/>
      <c r="AA140661" s="191"/>
    </row>
    <row r="140662" spans="26:27">
      <c r="Z140662" s="191"/>
      <c r="AA140662" s="191"/>
    </row>
    <row r="140663" spans="26:27">
      <c r="Z140663" s="191"/>
      <c r="AA140663" s="191"/>
    </row>
    <row r="140664" spans="26:27">
      <c r="Z140664" s="191"/>
      <c r="AA140664" s="191"/>
    </row>
    <row r="140665" spans="26:27">
      <c r="Z140665" s="191"/>
      <c r="AA140665" s="191"/>
    </row>
    <row r="140666" spans="26:27">
      <c r="Z140666" s="191"/>
      <c r="AA140666" s="191"/>
    </row>
    <row r="140667" spans="26:27">
      <c r="Z140667" s="191"/>
      <c r="AA140667" s="191"/>
    </row>
    <row r="140668" spans="26:27">
      <c r="Z140668" s="191"/>
      <c r="AA140668" s="191"/>
    </row>
    <row r="140669" spans="26:27">
      <c r="Z140669" s="191"/>
      <c r="AA140669" s="191"/>
    </row>
    <row r="140670" spans="26:27">
      <c r="Z140670" s="191"/>
      <c r="AA140670" s="191"/>
    </row>
    <row r="140671" spans="26:27">
      <c r="Z140671" s="191"/>
      <c r="AA140671" s="191"/>
    </row>
    <row r="140672" spans="26:27">
      <c r="Z140672" s="191"/>
      <c r="AA140672" s="191"/>
    </row>
    <row r="140673" spans="26:27">
      <c r="Z140673" s="191"/>
      <c r="AA140673" s="191"/>
    </row>
    <row r="140674" spans="26:27">
      <c r="Z140674" s="191"/>
      <c r="AA140674" s="191"/>
    </row>
    <row r="140675" spans="26:27">
      <c r="Z140675" s="191"/>
      <c r="AA140675" s="191"/>
    </row>
    <row r="140676" spans="26:27">
      <c r="Z140676" s="191"/>
      <c r="AA140676" s="191"/>
    </row>
    <row r="140677" spans="26:27">
      <c r="Z140677" s="191"/>
      <c r="AA140677" s="191"/>
    </row>
    <row r="140678" spans="26:27">
      <c r="Z140678" s="191"/>
      <c r="AA140678" s="191"/>
    </row>
    <row r="140679" spans="26:27">
      <c r="Z140679" s="191"/>
      <c r="AA140679" s="191"/>
    </row>
    <row r="140680" spans="26:27">
      <c r="Z140680" s="191"/>
      <c r="AA140680" s="191"/>
    </row>
    <row r="140681" spans="26:27">
      <c r="Z140681" s="191"/>
      <c r="AA140681" s="191"/>
    </row>
    <row r="140682" spans="26:27">
      <c r="Z140682" s="191"/>
      <c r="AA140682" s="191"/>
    </row>
    <row r="140683" spans="26:27">
      <c r="Z140683" s="191"/>
      <c r="AA140683" s="191"/>
    </row>
    <row r="140684" spans="26:27">
      <c r="Z140684" s="191"/>
      <c r="AA140684" s="191"/>
    </row>
    <row r="140685" spans="26:27">
      <c r="Z140685" s="191"/>
      <c r="AA140685" s="191"/>
    </row>
    <row r="140686" spans="26:27">
      <c r="Z140686" s="191"/>
      <c r="AA140686" s="191"/>
    </row>
    <row r="140687" spans="26:27">
      <c r="Z140687" s="191"/>
      <c r="AA140687" s="191"/>
    </row>
    <row r="140688" spans="26:27">
      <c r="Z140688" s="191"/>
      <c r="AA140688" s="191"/>
    </row>
    <row r="140689" spans="26:27">
      <c r="Z140689" s="191"/>
      <c r="AA140689" s="191"/>
    </row>
    <row r="140690" spans="26:27">
      <c r="Z140690" s="191"/>
      <c r="AA140690" s="191"/>
    </row>
    <row r="140691" spans="26:27">
      <c r="Z140691" s="191"/>
      <c r="AA140691" s="191"/>
    </row>
    <row r="140692" spans="26:27">
      <c r="Z140692" s="191"/>
      <c r="AA140692" s="191"/>
    </row>
    <row r="140693" spans="26:27">
      <c r="Z140693" s="191"/>
      <c r="AA140693" s="191"/>
    </row>
    <row r="140694" spans="26:27">
      <c r="Z140694" s="191"/>
      <c r="AA140694" s="191"/>
    </row>
    <row r="140695" spans="26:27">
      <c r="Z140695" s="191"/>
      <c r="AA140695" s="191"/>
    </row>
    <row r="140696" spans="26:27">
      <c r="Z140696" s="191"/>
      <c r="AA140696" s="191"/>
    </row>
    <row r="140697" spans="26:27">
      <c r="Z140697" s="191"/>
      <c r="AA140697" s="191"/>
    </row>
    <row r="140698" spans="26:27">
      <c r="Z140698" s="191"/>
      <c r="AA140698" s="191"/>
    </row>
    <row r="140699" spans="26:27">
      <c r="Z140699" s="191"/>
      <c r="AA140699" s="191"/>
    </row>
    <row r="140700" spans="26:27">
      <c r="Z140700" s="191"/>
      <c r="AA140700" s="191"/>
    </row>
    <row r="140701" spans="26:27">
      <c r="Z140701" s="191"/>
      <c r="AA140701" s="191"/>
    </row>
    <row r="140702" spans="26:27">
      <c r="Z140702" s="191"/>
      <c r="AA140702" s="191"/>
    </row>
    <row r="140703" spans="26:27">
      <c r="Z140703" s="191"/>
      <c r="AA140703" s="191"/>
    </row>
    <row r="140704" spans="26:27">
      <c r="Z140704" s="191"/>
      <c r="AA140704" s="191"/>
    </row>
    <row r="140705" spans="26:27">
      <c r="Z140705" s="191"/>
      <c r="AA140705" s="191"/>
    </row>
    <row r="140706" spans="26:27">
      <c r="Z140706" s="191"/>
      <c r="AA140706" s="191"/>
    </row>
    <row r="140707" spans="26:27">
      <c r="Z140707" s="191"/>
      <c r="AA140707" s="191"/>
    </row>
    <row r="140708" spans="26:27">
      <c r="Z140708" s="191"/>
      <c r="AA140708" s="191"/>
    </row>
    <row r="140709" spans="26:27">
      <c r="Z140709" s="191"/>
      <c r="AA140709" s="191"/>
    </row>
    <row r="140710" spans="26:27">
      <c r="Z140710" s="191"/>
      <c r="AA140710" s="191"/>
    </row>
    <row r="140711" spans="26:27">
      <c r="Z140711" s="191"/>
      <c r="AA140711" s="191"/>
    </row>
    <row r="140712" spans="26:27">
      <c r="Z140712" s="191"/>
      <c r="AA140712" s="191"/>
    </row>
    <row r="140713" spans="26:27">
      <c r="Z140713" s="191"/>
      <c r="AA140713" s="191"/>
    </row>
    <row r="140714" spans="26:27">
      <c r="Z140714" s="191"/>
      <c r="AA140714" s="191"/>
    </row>
    <row r="140715" spans="26:27">
      <c r="Z140715" s="191"/>
      <c r="AA140715" s="191"/>
    </row>
    <row r="140716" spans="26:27">
      <c r="Z140716" s="191"/>
      <c r="AA140716" s="191"/>
    </row>
    <row r="140717" spans="26:27">
      <c r="Z140717" s="191"/>
      <c r="AA140717" s="191"/>
    </row>
    <row r="140718" spans="26:27">
      <c r="Z140718" s="191"/>
      <c r="AA140718" s="191"/>
    </row>
    <row r="140719" spans="26:27">
      <c r="Z140719" s="191"/>
      <c r="AA140719" s="191"/>
    </row>
    <row r="140720" spans="26:27">
      <c r="Z140720" s="191"/>
      <c r="AA140720" s="191"/>
    </row>
    <row r="140721" spans="26:27">
      <c r="Z140721" s="191"/>
      <c r="AA140721" s="191"/>
    </row>
    <row r="140722" spans="26:27">
      <c r="Z140722" s="191"/>
      <c r="AA140722" s="191"/>
    </row>
    <row r="140723" spans="26:27">
      <c r="Z140723" s="191"/>
      <c r="AA140723" s="191"/>
    </row>
    <row r="140724" spans="26:27">
      <c r="Z140724" s="191"/>
      <c r="AA140724" s="191"/>
    </row>
    <row r="140725" spans="26:27">
      <c r="Z140725" s="191"/>
      <c r="AA140725" s="191"/>
    </row>
    <row r="140726" spans="26:27">
      <c r="Z140726" s="191"/>
      <c r="AA140726" s="191"/>
    </row>
    <row r="140727" spans="26:27">
      <c r="Z140727" s="191"/>
      <c r="AA140727" s="191"/>
    </row>
    <row r="140728" spans="26:27">
      <c r="Z140728" s="191"/>
      <c r="AA140728" s="191"/>
    </row>
    <row r="140729" spans="26:27">
      <c r="Z140729" s="191"/>
      <c r="AA140729" s="191"/>
    </row>
    <row r="140730" spans="26:27">
      <c r="Z140730" s="191"/>
      <c r="AA140730" s="191"/>
    </row>
    <row r="140731" spans="26:27">
      <c r="Z140731" s="191"/>
      <c r="AA140731" s="191"/>
    </row>
    <row r="140732" spans="26:27">
      <c r="Z140732" s="191"/>
      <c r="AA140732" s="191"/>
    </row>
    <row r="140733" spans="26:27">
      <c r="Z140733" s="191"/>
      <c r="AA140733" s="191"/>
    </row>
    <row r="140734" spans="26:27">
      <c r="Z140734" s="191"/>
      <c r="AA140734" s="191"/>
    </row>
    <row r="140735" spans="26:27">
      <c r="Z140735" s="191"/>
      <c r="AA140735" s="191"/>
    </row>
    <row r="140736" spans="26:27">
      <c r="Z140736" s="191"/>
      <c r="AA140736" s="191"/>
    </row>
    <row r="140737" spans="26:27">
      <c r="Z140737" s="191"/>
      <c r="AA140737" s="191"/>
    </row>
    <row r="140738" spans="26:27">
      <c r="Z140738" s="191"/>
      <c r="AA140738" s="191"/>
    </row>
    <row r="140739" spans="26:27">
      <c r="Z140739" s="191"/>
      <c r="AA140739" s="191"/>
    </row>
    <row r="140740" spans="26:27">
      <c r="Z140740" s="191"/>
      <c r="AA140740" s="191"/>
    </row>
    <row r="140741" spans="26:27">
      <c r="Z140741" s="191"/>
      <c r="AA140741" s="191"/>
    </row>
    <row r="140742" spans="26:27">
      <c r="Z140742" s="191"/>
      <c r="AA140742" s="191"/>
    </row>
    <row r="140743" spans="26:27">
      <c r="Z140743" s="191"/>
      <c r="AA140743" s="191"/>
    </row>
    <row r="140744" spans="26:27">
      <c r="Z140744" s="191"/>
      <c r="AA140744" s="191"/>
    </row>
    <row r="140745" spans="26:27">
      <c r="Z140745" s="191"/>
      <c r="AA140745" s="191"/>
    </row>
    <row r="140746" spans="26:27">
      <c r="Z140746" s="191"/>
      <c r="AA140746" s="191"/>
    </row>
    <row r="140747" spans="26:27">
      <c r="Z140747" s="191"/>
      <c r="AA140747" s="191"/>
    </row>
    <row r="140748" spans="26:27">
      <c r="Z140748" s="191"/>
      <c r="AA140748" s="191"/>
    </row>
    <row r="140749" spans="26:27">
      <c r="Z140749" s="191"/>
      <c r="AA140749" s="191"/>
    </row>
    <row r="140750" spans="26:27">
      <c r="Z140750" s="191"/>
      <c r="AA140750" s="191"/>
    </row>
    <row r="140751" spans="26:27">
      <c r="Z140751" s="191"/>
      <c r="AA140751" s="191"/>
    </row>
    <row r="140752" spans="26:27">
      <c r="Z140752" s="191"/>
      <c r="AA140752" s="191"/>
    </row>
    <row r="140753" spans="26:27">
      <c r="Z140753" s="191"/>
      <c r="AA140753" s="191"/>
    </row>
    <row r="140754" spans="26:27">
      <c r="Z140754" s="191"/>
      <c r="AA140754" s="191"/>
    </row>
    <row r="140755" spans="26:27">
      <c r="Z140755" s="191"/>
      <c r="AA140755" s="191"/>
    </row>
    <row r="140756" spans="26:27">
      <c r="Z140756" s="191"/>
      <c r="AA140756" s="191"/>
    </row>
    <row r="140757" spans="26:27">
      <c r="Z140757" s="191"/>
      <c r="AA140757" s="191"/>
    </row>
    <row r="140758" spans="26:27">
      <c r="Z140758" s="191"/>
      <c r="AA140758" s="191"/>
    </row>
    <row r="140759" spans="26:27">
      <c r="Z140759" s="191"/>
      <c r="AA140759" s="191"/>
    </row>
    <row r="140760" spans="26:27">
      <c r="Z140760" s="191"/>
      <c r="AA140760" s="191"/>
    </row>
    <row r="140761" spans="26:27">
      <c r="Z140761" s="191"/>
      <c r="AA140761" s="191"/>
    </row>
    <row r="140762" spans="26:27">
      <c r="Z140762" s="191"/>
      <c r="AA140762" s="191"/>
    </row>
    <row r="140763" spans="26:27">
      <c r="Z140763" s="191"/>
      <c r="AA140763" s="191"/>
    </row>
    <row r="140764" spans="26:27">
      <c r="Z140764" s="191"/>
      <c r="AA140764" s="191"/>
    </row>
    <row r="140765" spans="26:27">
      <c r="Z140765" s="191"/>
      <c r="AA140765" s="191"/>
    </row>
    <row r="140766" spans="26:27">
      <c r="Z140766" s="191"/>
      <c r="AA140766" s="191"/>
    </row>
    <row r="140767" spans="26:27">
      <c r="Z140767" s="191"/>
      <c r="AA140767" s="191"/>
    </row>
    <row r="140768" spans="26:27">
      <c r="Z140768" s="191"/>
      <c r="AA140768" s="191"/>
    </row>
    <row r="140769" spans="26:27">
      <c r="Z140769" s="191"/>
      <c r="AA140769" s="191"/>
    </row>
    <row r="140770" spans="26:27">
      <c r="Z140770" s="191"/>
      <c r="AA140770" s="191"/>
    </row>
    <row r="140771" spans="26:27">
      <c r="Z140771" s="191"/>
      <c r="AA140771" s="191"/>
    </row>
    <row r="140772" spans="26:27">
      <c r="Z140772" s="191"/>
      <c r="AA140772" s="191"/>
    </row>
    <row r="140773" spans="26:27">
      <c r="Z140773" s="191"/>
      <c r="AA140773" s="191"/>
    </row>
    <row r="140774" spans="26:27">
      <c r="Z140774" s="191"/>
      <c r="AA140774" s="191"/>
    </row>
    <row r="140775" spans="26:27">
      <c r="Z140775" s="191"/>
      <c r="AA140775" s="191"/>
    </row>
    <row r="140776" spans="26:27">
      <c r="Z140776" s="191"/>
      <c r="AA140776" s="191"/>
    </row>
    <row r="140777" spans="26:27">
      <c r="Z140777" s="191"/>
      <c r="AA140777" s="191"/>
    </row>
    <row r="140778" spans="26:27">
      <c r="Z140778" s="191"/>
      <c r="AA140778" s="191"/>
    </row>
    <row r="140779" spans="26:27">
      <c r="Z140779" s="191"/>
      <c r="AA140779" s="191"/>
    </row>
    <row r="140780" spans="26:27">
      <c r="Z140780" s="191"/>
      <c r="AA140780" s="191"/>
    </row>
    <row r="140781" spans="26:27">
      <c r="Z140781" s="191"/>
      <c r="AA140781" s="191"/>
    </row>
    <row r="140782" spans="26:27">
      <c r="Z140782" s="191"/>
      <c r="AA140782" s="191"/>
    </row>
    <row r="140783" spans="26:27">
      <c r="Z140783" s="191"/>
      <c r="AA140783" s="191"/>
    </row>
    <row r="140784" spans="26:27">
      <c r="Z140784" s="191"/>
      <c r="AA140784" s="191"/>
    </row>
    <row r="140785" spans="26:27">
      <c r="Z140785" s="191"/>
      <c r="AA140785" s="191"/>
    </row>
    <row r="140786" spans="26:27">
      <c r="Z140786" s="191"/>
      <c r="AA140786" s="191"/>
    </row>
    <row r="140787" spans="26:27">
      <c r="Z140787" s="191"/>
      <c r="AA140787" s="191"/>
    </row>
    <row r="140788" spans="26:27">
      <c r="Z140788" s="191"/>
      <c r="AA140788" s="191"/>
    </row>
    <row r="140789" spans="26:27">
      <c r="Z140789" s="191"/>
      <c r="AA140789" s="191"/>
    </row>
    <row r="140790" spans="26:27">
      <c r="Z140790" s="191"/>
      <c r="AA140790" s="191"/>
    </row>
    <row r="140791" spans="26:27">
      <c r="Z140791" s="191"/>
      <c r="AA140791" s="191"/>
    </row>
    <row r="140792" spans="26:27">
      <c r="Z140792" s="191"/>
      <c r="AA140792" s="191"/>
    </row>
    <row r="140793" spans="26:27">
      <c r="Z140793" s="191"/>
      <c r="AA140793" s="191"/>
    </row>
    <row r="140794" spans="26:27">
      <c r="Z140794" s="191"/>
      <c r="AA140794" s="191"/>
    </row>
    <row r="140795" spans="26:27">
      <c r="Z140795" s="191"/>
      <c r="AA140795" s="191"/>
    </row>
    <row r="140796" spans="26:27">
      <c r="Z140796" s="191"/>
      <c r="AA140796" s="191"/>
    </row>
    <row r="140797" spans="26:27">
      <c r="Z140797" s="191"/>
      <c r="AA140797" s="191"/>
    </row>
    <row r="140798" spans="26:27">
      <c r="Z140798" s="191"/>
      <c r="AA140798" s="191"/>
    </row>
    <row r="140799" spans="26:27">
      <c r="Z140799" s="191"/>
      <c r="AA140799" s="191"/>
    </row>
    <row r="140800" spans="26:27">
      <c r="Z140800" s="191"/>
      <c r="AA140800" s="191"/>
    </row>
    <row r="140801" spans="26:27">
      <c r="Z140801" s="191"/>
      <c r="AA140801" s="191"/>
    </row>
    <row r="140802" spans="26:27">
      <c r="Z140802" s="191"/>
      <c r="AA140802" s="191"/>
    </row>
    <row r="140803" spans="26:27">
      <c r="Z140803" s="191"/>
      <c r="AA140803" s="191"/>
    </row>
    <row r="140804" spans="26:27">
      <c r="Z140804" s="191"/>
      <c r="AA140804" s="191"/>
    </row>
    <row r="140805" spans="26:27">
      <c r="Z140805" s="191"/>
      <c r="AA140805" s="191"/>
    </row>
    <row r="140806" spans="26:27">
      <c r="Z140806" s="191"/>
      <c r="AA140806" s="191"/>
    </row>
    <row r="140807" spans="26:27">
      <c r="Z140807" s="191"/>
      <c r="AA140807" s="191"/>
    </row>
    <row r="140808" spans="26:27">
      <c r="Z140808" s="191"/>
      <c r="AA140808" s="191"/>
    </row>
    <row r="140809" spans="26:27">
      <c r="Z140809" s="191"/>
      <c r="AA140809" s="191"/>
    </row>
    <row r="140810" spans="26:27">
      <c r="Z140810" s="191"/>
      <c r="AA140810" s="191"/>
    </row>
    <row r="140811" spans="26:27">
      <c r="Z140811" s="191"/>
      <c r="AA140811" s="191"/>
    </row>
    <row r="140812" spans="26:27">
      <c r="Z140812" s="191"/>
      <c r="AA140812" s="191"/>
    </row>
    <row r="140813" spans="26:27">
      <c r="Z140813" s="191"/>
      <c r="AA140813" s="191"/>
    </row>
    <row r="140814" spans="26:27">
      <c r="Z140814" s="191"/>
      <c r="AA140814" s="191"/>
    </row>
    <row r="140815" spans="26:27">
      <c r="Z140815" s="191"/>
      <c r="AA140815" s="191"/>
    </row>
    <row r="140816" spans="26:27">
      <c r="Z140816" s="191"/>
      <c r="AA140816" s="191"/>
    </row>
    <row r="140817" spans="26:27">
      <c r="Z140817" s="191"/>
      <c r="AA140817" s="191"/>
    </row>
    <row r="140818" spans="26:27">
      <c r="Z140818" s="191"/>
      <c r="AA140818" s="191"/>
    </row>
    <row r="140819" spans="26:27">
      <c r="Z140819" s="191"/>
      <c r="AA140819" s="191"/>
    </row>
    <row r="140820" spans="26:27">
      <c r="Z140820" s="191"/>
      <c r="AA140820" s="191"/>
    </row>
    <row r="140821" spans="26:27">
      <c r="Z140821" s="191"/>
      <c r="AA140821" s="191"/>
    </row>
    <row r="140822" spans="26:27">
      <c r="Z140822" s="191"/>
      <c r="AA140822" s="191"/>
    </row>
    <row r="140823" spans="26:27">
      <c r="Z140823" s="191"/>
      <c r="AA140823" s="191"/>
    </row>
    <row r="140824" spans="26:27">
      <c r="Z140824" s="191"/>
      <c r="AA140824" s="191"/>
    </row>
    <row r="140825" spans="26:27">
      <c r="Z140825" s="191"/>
      <c r="AA140825" s="191"/>
    </row>
    <row r="140826" spans="26:27">
      <c r="Z140826" s="191"/>
      <c r="AA140826" s="191"/>
    </row>
    <row r="140827" spans="26:27">
      <c r="Z140827" s="191"/>
      <c r="AA140827" s="191"/>
    </row>
    <row r="140828" spans="26:27">
      <c r="Z140828" s="191"/>
      <c r="AA140828" s="191"/>
    </row>
    <row r="140829" spans="26:27">
      <c r="Z140829" s="191"/>
      <c r="AA140829" s="191"/>
    </row>
    <row r="140830" spans="26:27">
      <c r="Z140830" s="191"/>
      <c r="AA140830" s="191"/>
    </row>
    <row r="140831" spans="26:27">
      <c r="Z140831" s="191"/>
      <c r="AA140831" s="191"/>
    </row>
    <row r="140832" spans="26:27">
      <c r="Z140832" s="191"/>
      <c r="AA140832" s="191"/>
    </row>
    <row r="140833" spans="26:27">
      <c r="Z140833" s="191"/>
      <c r="AA140833" s="191"/>
    </row>
    <row r="140834" spans="26:27">
      <c r="Z140834" s="191"/>
      <c r="AA140834" s="191"/>
    </row>
    <row r="140835" spans="26:27">
      <c r="Z140835" s="191"/>
      <c r="AA140835" s="191"/>
    </row>
    <row r="140836" spans="26:27">
      <c r="Z140836" s="191"/>
      <c r="AA140836" s="191"/>
    </row>
    <row r="140837" spans="26:27">
      <c r="Z140837" s="191"/>
      <c r="AA140837" s="191"/>
    </row>
    <row r="140838" spans="26:27">
      <c r="Z140838" s="191"/>
      <c r="AA140838" s="191"/>
    </row>
    <row r="140839" spans="26:27">
      <c r="Z140839" s="191"/>
      <c r="AA140839" s="191"/>
    </row>
    <row r="140840" spans="26:27">
      <c r="Z140840" s="191"/>
      <c r="AA140840" s="191"/>
    </row>
    <row r="140841" spans="26:27">
      <c r="Z140841" s="191"/>
      <c r="AA140841" s="191"/>
    </row>
    <row r="140842" spans="26:27">
      <c r="Z140842" s="191"/>
      <c r="AA140842" s="191"/>
    </row>
    <row r="140843" spans="26:27">
      <c r="Z140843" s="191"/>
      <c r="AA140843" s="191"/>
    </row>
    <row r="140844" spans="26:27">
      <c r="Z140844" s="191"/>
      <c r="AA140844" s="191"/>
    </row>
    <row r="140845" spans="26:27">
      <c r="Z140845" s="191"/>
      <c r="AA140845" s="191"/>
    </row>
    <row r="140846" spans="26:27">
      <c r="Z140846" s="191"/>
      <c r="AA140846" s="191"/>
    </row>
    <row r="140847" spans="26:27">
      <c r="Z140847" s="191"/>
      <c r="AA140847" s="191"/>
    </row>
    <row r="140848" spans="26:27">
      <c r="Z140848" s="191"/>
      <c r="AA140848" s="191"/>
    </row>
    <row r="140849" spans="26:27">
      <c r="Z140849" s="191"/>
      <c r="AA140849" s="191"/>
    </row>
    <row r="140850" spans="26:27">
      <c r="Z140850" s="191"/>
      <c r="AA140850" s="191"/>
    </row>
    <row r="140851" spans="26:27">
      <c r="Z140851" s="191"/>
      <c r="AA140851" s="191"/>
    </row>
    <row r="140852" spans="26:27">
      <c r="Z140852" s="191"/>
      <c r="AA140852" s="191"/>
    </row>
    <row r="140853" spans="26:27">
      <c r="Z140853" s="191"/>
      <c r="AA140853" s="191"/>
    </row>
    <row r="140854" spans="26:27">
      <c r="Z140854" s="191"/>
      <c r="AA140854" s="191"/>
    </row>
    <row r="140855" spans="26:27">
      <c r="Z140855" s="191"/>
      <c r="AA140855" s="191"/>
    </row>
    <row r="140856" spans="26:27">
      <c r="Z140856" s="191"/>
      <c r="AA140856" s="191"/>
    </row>
    <row r="140857" spans="26:27">
      <c r="Z140857" s="191"/>
      <c r="AA140857" s="191"/>
    </row>
    <row r="140858" spans="26:27">
      <c r="Z140858" s="191"/>
      <c r="AA140858" s="191"/>
    </row>
    <row r="140859" spans="26:27">
      <c r="Z140859" s="191"/>
      <c r="AA140859" s="191"/>
    </row>
    <row r="140860" spans="26:27">
      <c r="Z140860" s="191"/>
      <c r="AA140860" s="191"/>
    </row>
    <row r="140861" spans="26:27">
      <c r="Z140861" s="191"/>
      <c r="AA140861" s="191"/>
    </row>
    <row r="140862" spans="26:27">
      <c r="Z140862" s="191"/>
      <c r="AA140862" s="191"/>
    </row>
    <row r="140863" spans="26:27">
      <c r="Z140863" s="191"/>
      <c r="AA140863" s="191"/>
    </row>
    <row r="140864" spans="26:27">
      <c r="Z140864" s="191"/>
      <c r="AA140864" s="191"/>
    </row>
    <row r="140865" spans="26:27">
      <c r="Z140865" s="191"/>
      <c r="AA140865" s="191"/>
    </row>
    <row r="140866" spans="26:27">
      <c r="Z140866" s="191"/>
      <c r="AA140866" s="191"/>
    </row>
    <row r="140867" spans="26:27">
      <c r="Z140867" s="191"/>
      <c r="AA140867" s="191"/>
    </row>
    <row r="140868" spans="26:27">
      <c r="Z140868" s="191"/>
      <c r="AA140868" s="191"/>
    </row>
    <row r="140869" spans="26:27">
      <c r="Z140869" s="191"/>
      <c r="AA140869" s="191"/>
    </row>
    <row r="140870" spans="26:27">
      <c r="Z140870" s="191"/>
      <c r="AA140870" s="191"/>
    </row>
    <row r="140871" spans="26:27">
      <c r="Z140871" s="191"/>
      <c r="AA140871" s="191"/>
    </row>
    <row r="140872" spans="26:27">
      <c r="Z140872" s="191"/>
      <c r="AA140872" s="191"/>
    </row>
    <row r="140873" spans="26:27">
      <c r="Z140873" s="191"/>
      <c r="AA140873" s="191"/>
    </row>
    <row r="140874" spans="26:27">
      <c r="Z140874" s="191"/>
      <c r="AA140874" s="191"/>
    </row>
    <row r="140875" spans="26:27">
      <c r="Z140875" s="191"/>
      <c r="AA140875" s="191"/>
    </row>
    <row r="140876" spans="26:27">
      <c r="Z140876" s="191"/>
      <c r="AA140876" s="191"/>
    </row>
    <row r="140877" spans="26:27">
      <c r="Z140877" s="191"/>
      <c r="AA140877" s="191"/>
    </row>
    <row r="140878" spans="26:27">
      <c r="Z140878" s="191"/>
      <c r="AA140878" s="191"/>
    </row>
    <row r="140879" spans="26:27">
      <c r="Z140879" s="191"/>
      <c r="AA140879" s="191"/>
    </row>
    <row r="140880" spans="26:27">
      <c r="Z140880" s="191"/>
      <c r="AA140880" s="191"/>
    </row>
    <row r="140881" spans="26:27">
      <c r="Z140881" s="191"/>
      <c r="AA140881" s="191"/>
    </row>
    <row r="140882" spans="26:27">
      <c r="Z140882" s="191"/>
      <c r="AA140882" s="191"/>
    </row>
    <row r="140883" spans="26:27">
      <c r="Z140883" s="191"/>
      <c r="AA140883" s="191"/>
    </row>
    <row r="140884" spans="26:27">
      <c r="Z140884" s="191"/>
      <c r="AA140884" s="191"/>
    </row>
    <row r="140885" spans="26:27">
      <c r="Z140885" s="191"/>
      <c r="AA140885" s="191"/>
    </row>
    <row r="140886" spans="26:27">
      <c r="Z140886" s="191"/>
      <c r="AA140886" s="191"/>
    </row>
    <row r="140887" spans="26:27">
      <c r="Z140887" s="191"/>
      <c r="AA140887" s="191"/>
    </row>
    <row r="140888" spans="26:27">
      <c r="Z140888" s="191"/>
      <c r="AA140888" s="191"/>
    </row>
    <row r="140889" spans="26:27">
      <c r="Z140889" s="191"/>
      <c r="AA140889" s="191"/>
    </row>
    <row r="140890" spans="26:27">
      <c r="Z140890" s="191"/>
      <c r="AA140890" s="191"/>
    </row>
    <row r="140891" spans="26:27">
      <c r="Z140891" s="191"/>
      <c r="AA140891" s="191"/>
    </row>
    <row r="140892" spans="26:27">
      <c r="Z140892" s="191"/>
      <c r="AA140892" s="191"/>
    </row>
    <row r="140893" spans="26:27">
      <c r="Z140893" s="191"/>
      <c r="AA140893" s="191"/>
    </row>
    <row r="140894" spans="26:27">
      <c r="Z140894" s="191"/>
      <c r="AA140894" s="191"/>
    </row>
    <row r="140895" spans="26:27">
      <c r="Z140895" s="191"/>
      <c r="AA140895" s="191"/>
    </row>
    <row r="140896" spans="26:27">
      <c r="Z140896" s="191"/>
      <c r="AA140896" s="191"/>
    </row>
    <row r="140897" spans="26:27">
      <c r="Z140897" s="191"/>
      <c r="AA140897" s="191"/>
    </row>
    <row r="140898" spans="26:27">
      <c r="Z140898" s="191"/>
      <c r="AA140898" s="191"/>
    </row>
    <row r="140899" spans="26:27">
      <c r="Z140899" s="191"/>
      <c r="AA140899" s="191"/>
    </row>
    <row r="140900" spans="26:27">
      <c r="Z140900" s="191"/>
      <c r="AA140900" s="191"/>
    </row>
    <row r="140901" spans="26:27">
      <c r="Z140901" s="191"/>
      <c r="AA140901" s="191"/>
    </row>
    <row r="140902" spans="26:27">
      <c r="Z140902" s="191"/>
      <c r="AA140902" s="191"/>
    </row>
    <row r="140903" spans="26:27">
      <c r="Z140903" s="191"/>
      <c r="AA140903" s="191"/>
    </row>
    <row r="140904" spans="26:27">
      <c r="Z140904" s="191"/>
      <c r="AA140904" s="191"/>
    </row>
    <row r="140905" spans="26:27">
      <c r="Z140905" s="191"/>
      <c r="AA140905" s="191"/>
    </row>
    <row r="140906" spans="26:27">
      <c r="Z140906" s="191"/>
      <c r="AA140906" s="191"/>
    </row>
    <row r="140907" spans="26:27">
      <c r="Z140907" s="191"/>
      <c r="AA140907" s="191"/>
    </row>
    <row r="140908" spans="26:27">
      <c r="Z140908" s="191"/>
      <c r="AA140908" s="191"/>
    </row>
    <row r="140909" spans="26:27">
      <c r="Z140909" s="191"/>
      <c r="AA140909" s="191"/>
    </row>
    <row r="140910" spans="26:27">
      <c r="Z140910" s="191"/>
      <c r="AA140910" s="191"/>
    </row>
    <row r="140911" spans="26:27">
      <c r="Z140911" s="191"/>
      <c r="AA140911" s="191"/>
    </row>
    <row r="140912" spans="26:27">
      <c r="Z140912" s="191"/>
      <c r="AA140912" s="191"/>
    </row>
    <row r="140913" spans="26:27">
      <c r="Z140913" s="191"/>
      <c r="AA140913" s="191"/>
    </row>
    <row r="140914" spans="26:27">
      <c r="Z140914" s="191"/>
      <c r="AA140914" s="191"/>
    </row>
    <row r="140915" spans="26:27">
      <c r="Z140915" s="191"/>
      <c r="AA140915" s="191"/>
    </row>
    <row r="140916" spans="26:27">
      <c r="Z140916" s="191"/>
      <c r="AA140916" s="191"/>
    </row>
    <row r="140917" spans="26:27">
      <c r="Z140917" s="191"/>
      <c r="AA140917" s="191"/>
    </row>
    <row r="140918" spans="26:27">
      <c r="Z140918" s="191"/>
      <c r="AA140918" s="191"/>
    </row>
    <row r="140919" spans="26:27">
      <c r="Z140919" s="191"/>
      <c r="AA140919" s="191"/>
    </row>
    <row r="140920" spans="26:27">
      <c r="Z140920" s="191"/>
      <c r="AA140920" s="191"/>
    </row>
    <row r="140921" spans="26:27">
      <c r="Z140921" s="191"/>
      <c r="AA140921" s="191"/>
    </row>
    <row r="140922" spans="26:27">
      <c r="Z140922" s="191"/>
      <c r="AA140922" s="191"/>
    </row>
    <row r="140923" spans="26:27">
      <c r="Z140923" s="191"/>
      <c r="AA140923" s="191"/>
    </row>
    <row r="140924" spans="26:27">
      <c r="Z140924" s="191"/>
      <c r="AA140924" s="191"/>
    </row>
    <row r="140925" spans="26:27">
      <c r="Z140925" s="191"/>
      <c r="AA140925" s="191"/>
    </row>
    <row r="140926" spans="26:27">
      <c r="Z140926" s="191"/>
      <c r="AA140926" s="191"/>
    </row>
    <row r="140927" spans="26:27">
      <c r="Z140927" s="191"/>
      <c r="AA140927" s="191"/>
    </row>
    <row r="140928" spans="26:27">
      <c r="Z140928" s="191"/>
      <c r="AA140928" s="191"/>
    </row>
    <row r="140929" spans="26:27">
      <c r="Z140929" s="191"/>
      <c r="AA140929" s="191"/>
    </row>
    <row r="140930" spans="26:27">
      <c r="Z140930" s="191"/>
      <c r="AA140930" s="191"/>
    </row>
    <row r="140931" spans="26:27">
      <c r="Z140931" s="191"/>
      <c r="AA140931" s="191"/>
    </row>
    <row r="140932" spans="26:27">
      <c r="Z140932" s="191"/>
      <c r="AA140932" s="191"/>
    </row>
    <row r="140933" spans="26:27">
      <c r="Z140933" s="191"/>
      <c r="AA140933" s="191"/>
    </row>
    <row r="140934" spans="26:27">
      <c r="Z140934" s="191"/>
      <c r="AA140934" s="191"/>
    </row>
    <row r="140935" spans="26:27">
      <c r="Z140935" s="191"/>
      <c r="AA140935" s="191"/>
    </row>
    <row r="140936" spans="26:27">
      <c r="Z140936" s="191"/>
      <c r="AA140936" s="191"/>
    </row>
    <row r="140937" spans="26:27">
      <c r="Z140937" s="191"/>
      <c r="AA140937" s="191"/>
    </row>
    <row r="140938" spans="26:27">
      <c r="Z140938" s="191"/>
      <c r="AA140938" s="191"/>
    </row>
    <row r="140939" spans="26:27">
      <c r="Z140939" s="191"/>
      <c r="AA140939" s="191"/>
    </row>
    <row r="140940" spans="26:27">
      <c r="Z140940" s="191"/>
      <c r="AA140940" s="191"/>
    </row>
    <row r="140941" spans="26:27">
      <c r="Z140941" s="191"/>
      <c r="AA140941" s="191"/>
    </row>
    <row r="140942" spans="26:27">
      <c r="Z140942" s="191"/>
      <c r="AA140942" s="191"/>
    </row>
    <row r="140943" spans="26:27">
      <c r="Z140943" s="191"/>
      <c r="AA140943" s="191"/>
    </row>
    <row r="140944" spans="26:27">
      <c r="Z140944" s="191"/>
      <c r="AA140944" s="191"/>
    </row>
    <row r="140945" spans="26:27">
      <c r="Z140945" s="191"/>
      <c r="AA140945" s="191"/>
    </row>
    <row r="140946" spans="26:27">
      <c r="Z140946" s="191"/>
      <c r="AA140946" s="191"/>
    </row>
    <row r="140947" spans="26:27">
      <c r="Z140947" s="191"/>
      <c r="AA140947" s="191"/>
    </row>
    <row r="140948" spans="26:27">
      <c r="Z140948" s="191"/>
      <c r="AA140948" s="191"/>
    </row>
    <row r="140949" spans="26:27">
      <c r="Z140949" s="191"/>
      <c r="AA140949" s="191"/>
    </row>
    <row r="140950" spans="26:27">
      <c r="Z140950" s="191"/>
      <c r="AA140950" s="191"/>
    </row>
    <row r="140951" spans="26:27">
      <c r="Z140951" s="191"/>
      <c r="AA140951" s="191"/>
    </row>
    <row r="140952" spans="26:27">
      <c r="Z140952" s="191"/>
      <c r="AA140952" s="191"/>
    </row>
    <row r="140953" spans="26:27">
      <c r="Z140953" s="191"/>
      <c r="AA140953" s="191"/>
    </row>
    <row r="140954" spans="26:27">
      <c r="Z140954" s="191"/>
      <c r="AA140954" s="191"/>
    </row>
    <row r="140955" spans="26:27">
      <c r="Z140955" s="191"/>
      <c r="AA140955" s="191"/>
    </row>
    <row r="140956" spans="26:27">
      <c r="Z140956" s="191"/>
      <c r="AA140956" s="191"/>
    </row>
    <row r="140957" spans="26:27">
      <c r="Z140957" s="191"/>
      <c r="AA140957" s="191"/>
    </row>
    <row r="140958" spans="26:27">
      <c r="Z140958" s="191"/>
      <c r="AA140958" s="191"/>
    </row>
    <row r="140959" spans="26:27">
      <c r="Z140959" s="191"/>
      <c r="AA140959" s="191"/>
    </row>
    <row r="140960" spans="26:27">
      <c r="Z140960" s="191"/>
      <c r="AA140960" s="191"/>
    </row>
    <row r="140961" spans="26:27">
      <c r="Z140961" s="191"/>
      <c r="AA140961" s="191"/>
    </row>
    <row r="140962" spans="26:27">
      <c r="Z140962" s="191"/>
      <c r="AA140962" s="191"/>
    </row>
    <row r="140963" spans="26:27">
      <c r="Z140963" s="191"/>
      <c r="AA140963" s="191"/>
    </row>
    <row r="140964" spans="26:27">
      <c r="Z140964" s="191"/>
      <c r="AA140964" s="191"/>
    </row>
    <row r="140965" spans="26:27">
      <c r="Z140965" s="191"/>
      <c r="AA140965" s="191"/>
    </row>
    <row r="140966" spans="26:27">
      <c r="Z140966" s="191"/>
      <c r="AA140966" s="191"/>
    </row>
    <row r="140967" spans="26:27">
      <c r="Z140967" s="191"/>
      <c r="AA140967" s="191"/>
    </row>
    <row r="140968" spans="26:27">
      <c r="Z140968" s="191"/>
      <c r="AA140968" s="191"/>
    </row>
    <row r="140969" spans="26:27">
      <c r="Z140969" s="191"/>
      <c r="AA140969" s="191"/>
    </row>
    <row r="140970" spans="26:27">
      <c r="Z140970" s="191"/>
      <c r="AA140970" s="191"/>
    </row>
    <row r="140971" spans="26:27">
      <c r="Z140971" s="191"/>
      <c r="AA140971" s="191"/>
    </row>
    <row r="140972" spans="26:27">
      <c r="Z140972" s="191"/>
      <c r="AA140972" s="191"/>
    </row>
    <row r="140973" spans="26:27">
      <c r="Z140973" s="191"/>
      <c r="AA140973" s="191"/>
    </row>
    <row r="140974" spans="26:27">
      <c r="Z140974" s="191"/>
      <c r="AA140974" s="191"/>
    </row>
    <row r="140975" spans="26:27">
      <c r="Z140975" s="191"/>
      <c r="AA140975" s="191"/>
    </row>
    <row r="140976" spans="26:27">
      <c r="Z140976" s="191"/>
      <c r="AA140976" s="191"/>
    </row>
    <row r="140977" spans="26:27">
      <c r="Z140977" s="191"/>
      <c r="AA140977" s="191"/>
    </row>
    <row r="140978" spans="26:27">
      <c r="Z140978" s="191"/>
      <c r="AA140978" s="191"/>
    </row>
    <row r="140979" spans="26:27">
      <c r="Z140979" s="191"/>
      <c r="AA140979" s="191"/>
    </row>
    <row r="140980" spans="26:27">
      <c r="Z140980" s="191"/>
      <c r="AA140980" s="191"/>
    </row>
    <row r="140981" spans="26:27">
      <c r="Z140981" s="191"/>
      <c r="AA140981" s="191"/>
    </row>
    <row r="140982" spans="26:27">
      <c r="Z140982" s="191"/>
      <c r="AA140982" s="191"/>
    </row>
    <row r="140983" spans="26:27">
      <c r="Z140983" s="191"/>
      <c r="AA140983" s="191"/>
    </row>
    <row r="140984" spans="26:27">
      <c r="Z140984" s="191"/>
      <c r="AA140984" s="191"/>
    </row>
    <row r="140985" spans="26:27">
      <c r="Z140985" s="191"/>
      <c r="AA140985" s="191"/>
    </row>
    <row r="140986" spans="26:27">
      <c r="Z140986" s="191"/>
      <c r="AA140986" s="191"/>
    </row>
    <row r="140987" spans="26:27">
      <c r="Z140987" s="191"/>
      <c r="AA140987" s="191"/>
    </row>
    <row r="140988" spans="26:27">
      <c r="Z140988" s="191"/>
      <c r="AA140988" s="191"/>
    </row>
    <row r="140989" spans="26:27">
      <c r="Z140989" s="191"/>
      <c r="AA140989" s="191"/>
    </row>
    <row r="140990" spans="26:27">
      <c r="Z140990" s="191"/>
      <c r="AA140990" s="191"/>
    </row>
    <row r="140991" spans="26:27">
      <c r="Z140991" s="191"/>
      <c r="AA140991" s="191"/>
    </row>
    <row r="140992" spans="26:27">
      <c r="Z140992" s="191"/>
      <c r="AA140992" s="191"/>
    </row>
    <row r="140993" spans="26:27">
      <c r="Z140993" s="191"/>
      <c r="AA140993" s="191"/>
    </row>
    <row r="140994" spans="26:27">
      <c r="Z140994" s="191"/>
      <c r="AA140994" s="191"/>
    </row>
    <row r="140995" spans="26:27">
      <c r="Z140995" s="191"/>
      <c r="AA140995" s="191"/>
    </row>
    <row r="140996" spans="26:27">
      <c r="Z140996" s="191"/>
      <c r="AA140996" s="191"/>
    </row>
    <row r="140997" spans="26:27">
      <c r="Z140997" s="191"/>
      <c r="AA140997" s="191"/>
    </row>
    <row r="140998" spans="26:27">
      <c r="Z140998" s="191"/>
      <c r="AA140998" s="191"/>
    </row>
    <row r="140999" spans="26:27">
      <c r="Z140999" s="191"/>
      <c r="AA140999" s="191"/>
    </row>
    <row r="141000" spans="26:27">
      <c r="Z141000" s="191"/>
      <c r="AA141000" s="191"/>
    </row>
    <row r="141001" spans="26:27">
      <c r="Z141001" s="191"/>
      <c r="AA141001" s="191"/>
    </row>
    <row r="141002" spans="26:27">
      <c r="Z141002" s="191"/>
      <c r="AA141002" s="191"/>
    </row>
    <row r="141003" spans="26:27">
      <c r="Z141003" s="191"/>
      <c r="AA141003" s="191"/>
    </row>
    <row r="141004" spans="26:27">
      <c r="Z141004" s="191"/>
      <c r="AA141004" s="191"/>
    </row>
    <row r="141005" spans="26:27">
      <c r="Z141005" s="191"/>
      <c r="AA141005" s="191"/>
    </row>
    <row r="141006" spans="26:27">
      <c r="Z141006" s="191"/>
      <c r="AA141006" s="191"/>
    </row>
    <row r="141007" spans="26:27">
      <c r="Z141007" s="191"/>
      <c r="AA141007" s="191"/>
    </row>
    <row r="141008" spans="26:27">
      <c r="Z141008" s="191"/>
      <c r="AA141008" s="191"/>
    </row>
    <row r="141009" spans="26:27">
      <c r="Z141009" s="191"/>
      <c r="AA141009" s="191"/>
    </row>
    <row r="141010" spans="26:27">
      <c r="Z141010" s="191"/>
      <c r="AA141010" s="191"/>
    </row>
    <row r="141011" spans="26:27">
      <c r="Z141011" s="191"/>
      <c r="AA141011" s="191"/>
    </row>
    <row r="141012" spans="26:27">
      <c r="Z141012" s="191"/>
      <c r="AA141012" s="191"/>
    </row>
    <row r="141013" spans="26:27">
      <c r="Z141013" s="191"/>
      <c r="AA141013" s="191"/>
    </row>
    <row r="141014" spans="26:27">
      <c r="Z141014" s="191"/>
      <c r="AA141014" s="191"/>
    </row>
    <row r="141015" spans="26:27">
      <c r="Z141015" s="191"/>
      <c r="AA141015" s="191"/>
    </row>
    <row r="141016" spans="26:27">
      <c r="Z141016" s="191"/>
      <c r="AA141016" s="191"/>
    </row>
    <row r="141017" spans="26:27">
      <c r="Z141017" s="191"/>
      <c r="AA141017" s="191"/>
    </row>
    <row r="141018" spans="26:27">
      <c r="Z141018" s="191"/>
      <c r="AA141018" s="191"/>
    </row>
    <row r="141019" spans="26:27">
      <c r="Z141019" s="191"/>
      <c r="AA141019" s="191"/>
    </row>
    <row r="141020" spans="26:27">
      <c r="Z141020" s="191"/>
      <c r="AA141020" s="191"/>
    </row>
    <row r="141021" spans="26:27">
      <c r="Z141021" s="191"/>
      <c r="AA141021" s="191"/>
    </row>
    <row r="141022" spans="26:27">
      <c r="Z141022" s="191"/>
      <c r="AA141022" s="191"/>
    </row>
    <row r="141023" spans="26:27">
      <c r="Z141023" s="191"/>
      <c r="AA141023" s="191"/>
    </row>
    <row r="141024" spans="26:27">
      <c r="Z141024" s="191"/>
      <c r="AA141024" s="191"/>
    </row>
    <row r="141025" spans="26:27">
      <c r="Z141025" s="191"/>
      <c r="AA141025" s="191"/>
    </row>
    <row r="141026" spans="26:27">
      <c r="Z141026" s="191"/>
      <c r="AA141026" s="191"/>
    </row>
    <row r="141027" spans="26:27">
      <c r="Z141027" s="191"/>
      <c r="AA141027" s="191"/>
    </row>
    <row r="141028" spans="26:27">
      <c r="Z141028" s="191"/>
      <c r="AA141028" s="191"/>
    </row>
    <row r="141029" spans="26:27">
      <c r="Z141029" s="191"/>
      <c r="AA141029" s="191"/>
    </row>
    <row r="141030" spans="26:27">
      <c r="Z141030" s="191"/>
      <c r="AA141030" s="191"/>
    </row>
    <row r="141031" spans="26:27">
      <c r="Z141031" s="191"/>
      <c r="AA141031" s="191"/>
    </row>
    <row r="141032" spans="26:27">
      <c r="Z141032" s="191"/>
      <c r="AA141032" s="191"/>
    </row>
    <row r="141033" spans="26:27">
      <c r="Z141033" s="191"/>
      <c r="AA141033" s="191"/>
    </row>
    <row r="141034" spans="26:27">
      <c r="Z141034" s="191"/>
      <c r="AA141034" s="191"/>
    </row>
    <row r="141035" spans="26:27">
      <c r="Z141035" s="191"/>
      <c r="AA141035" s="191"/>
    </row>
    <row r="141036" spans="26:27">
      <c r="Z141036" s="191"/>
      <c r="AA141036" s="191"/>
    </row>
    <row r="141037" spans="26:27">
      <c r="Z141037" s="191"/>
      <c r="AA141037" s="191"/>
    </row>
    <row r="141038" spans="26:27">
      <c r="Z141038" s="191"/>
      <c r="AA141038" s="191"/>
    </row>
    <row r="141039" spans="26:27">
      <c r="Z141039" s="191"/>
      <c r="AA141039" s="191"/>
    </row>
    <row r="141040" spans="26:27">
      <c r="Z141040" s="191"/>
      <c r="AA141040" s="191"/>
    </row>
    <row r="141041" spans="26:27">
      <c r="Z141041" s="191"/>
      <c r="AA141041" s="191"/>
    </row>
    <row r="141042" spans="26:27">
      <c r="Z141042" s="191"/>
      <c r="AA141042" s="191"/>
    </row>
    <row r="141043" spans="26:27">
      <c r="Z141043" s="191"/>
      <c r="AA141043" s="191"/>
    </row>
    <row r="141044" spans="26:27">
      <c r="Z141044" s="191"/>
      <c r="AA141044" s="191"/>
    </row>
    <row r="141045" spans="26:27">
      <c r="Z141045" s="191"/>
      <c r="AA141045" s="191"/>
    </row>
    <row r="141046" spans="26:27">
      <c r="Z141046" s="191"/>
      <c r="AA141046" s="191"/>
    </row>
    <row r="141047" spans="26:27">
      <c r="Z141047" s="191"/>
      <c r="AA141047" s="191"/>
    </row>
    <row r="141048" spans="26:27">
      <c r="Z141048" s="191"/>
      <c r="AA141048" s="191"/>
    </row>
    <row r="141049" spans="26:27">
      <c r="Z141049" s="191"/>
      <c r="AA141049" s="191"/>
    </row>
    <row r="141050" spans="26:27">
      <c r="Z141050" s="191"/>
      <c r="AA141050" s="191"/>
    </row>
    <row r="141051" spans="26:27">
      <c r="Z141051" s="191"/>
      <c r="AA141051" s="191"/>
    </row>
    <row r="141052" spans="26:27">
      <c r="Z141052" s="191"/>
      <c r="AA141052" s="191"/>
    </row>
    <row r="141053" spans="26:27">
      <c r="Z141053" s="191"/>
      <c r="AA141053" s="191"/>
    </row>
    <row r="141054" spans="26:27">
      <c r="Z141054" s="191"/>
      <c r="AA141054" s="191"/>
    </row>
    <row r="141055" spans="26:27">
      <c r="Z141055" s="191"/>
      <c r="AA141055" s="191"/>
    </row>
    <row r="141056" spans="26:27">
      <c r="Z141056" s="191"/>
      <c r="AA141056" s="191"/>
    </row>
    <row r="141057" spans="26:27">
      <c r="Z141057" s="191"/>
      <c r="AA141057" s="191"/>
    </row>
    <row r="141058" spans="26:27">
      <c r="Z141058" s="191"/>
      <c r="AA141058" s="191"/>
    </row>
    <row r="141059" spans="26:27">
      <c r="Z141059" s="191"/>
      <c r="AA141059" s="191"/>
    </row>
    <row r="141060" spans="26:27">
      <c r="Z141060" s="191"/>
      <c r="AA141060" s="191"/>
    </row>
    <row r="141061" spans="26:27">
      <c r="Z141061" s="191"/>
      <c r="AA141061" s="191"/>
    </row>
    <row r="141062" spans="26:27">
      <c r="Z141062" s="191"/>
      <c r="AA141062" s="191"/>
    </row>
    <row r="141063" spans="26:27">
      <c r="Z141063" s="191"/>
      <c r="AA141063" s="191"/>
    </row>
    <row r="141064" spans="26:27">
      <c r="Z141064" s="191"/>
      <c r="AA141064" s="191"/>
    </row>
    <row r="141065" spans="26:27">
      <c r="Z141065" s="191"/>
      <c r="AA141065" s="191"/>
    </row>
    <row r="141066" spans="26:27">
      <c r="Z141066" s="191"/>
      <c r="AA141066" s="191"/>
    </row>
    <row r="141067" spans="26:27">
      <c r="Z141067" s="191"/>
      <c r="AA141067" s="191"/>
    </row>
    <row r="141068" spans="26:27">
      <c r="Z141068" s="191"/>
      <c r="AA141068" s="191"/>
    </row>
    <row r="141069" spans="26:27">
      <c r="Z141069" s="191"/>
      <c r="AA141069" s="191"/>
    </row>
    <row r="141070" spans="26:27">
      <c r="Z141070" s="191"/>
      <c r="AA141070" s="191"/>
    </row>
    <row r="141071" spans="26:27">
      <c r="Z141071" s="191"/>
      <c r="AA141071" s="191"/>
    </row>
    <row r="141072" spans="26:27">
      <c r="Z141072" s="191"/>
      <c r="AA141072" s="191"/>
    </row>
    <row r="141073" spans="26:27">
      <c r="Z141073" s="191"/>
      <c r="AA141073" s="191"/>
    </row>
    <row r="141074" spans="26:27">
      <c r="Z141074" s="191"/>
      <c r="AA141074" s="191"/>
    </row>
    <row r="141075" spans="26:27">
      <c r="Z141075" s="191"/>
      <c r="AA141075" s="191"/>
    </row>
    <row r="141076" spans="26:27">
      <c r="Z141076" s="191"/>
      <c r="AA141076" s="191"/>
    </row>
    <row r="141077" spans="26:27">
      <c r="Z141077" s="191"/>
      <c r="AA141077" s="191"/>
    </row>
    <row r="141078" spans="26:27">
      <c r="Z141078" s="191"/>
      <c r="AA141078" s="191"/>
    </row>
    <row r="141079" spans="26:27">
      <c r="Z141079" s="191"/>
      <c r="AA141079" s="191"/>
    </row>
    <row r="141080" spans="26:27">
      <c r="Z141080" s="191"/>
      <c r="AA141080" s="191"/>
    </row>
    <row r="141081" spans="26:27">
      <c r="Z141081" s="191"/>
      <c r="AA141081" s="191"/>
    </row>
    <row r="141082" spans="26:27">
      <c r="Z141082" s="191"/>
      <c r="AA141082" s="191"/>
    </row>
    <row r="141083" spans="26:27">
      <c r="Z141083" s="191"/>
      <c r="AA141083" s="191"/>
    </row>
    <row r="141084" spans="26:27">
      <c r="Z141084" s="191"/>
      <c r="AA141084" s="191"/>
    </row>
    <row r="141085" spans="26:27">
      <c r="Z141085" s="191"/>
      <c r="AA141085" s="191"/>
    </row>
    <row r="141086" spans="26:27">
      <c r="Z141086" s="191"/>
      <c r="AA141086" s="191"/>
    </row>
    <row r="141087" spans="26:27">
      <c r="Z141087" s="191"/>
      <c r="AA141087" s="191"/>
    </row>
    <row r="141088" spans="26:27">
      <c r="Z141088" s="191"/>
      <c r="AA141088" s="191"/>
    </row>
    <row r="141089" spans="26:27">
      <c r="Z141089" s="191"/>
      <c r="AA141089" s="191"/>
    </row>
    <row r="141090" spans="26:27">
      <c r="Z141090" s="191"/>
      <c r="AA141090" s="191"/>
    </row>
    <row r="141091" spans="26:27">
      <c r="Z141091" s="191"/>
      <c r="AA141091" s="191"/>
    </row>
    <row r="141092" spans="26:27">
      <c r="Z141092" s="191"/>
      <c r="AA141092" s="191"/>
    </row>
    <row r="141093" spans="26:27">
      <c r="Z141093" s="191"/>
      <c r="AA141093" s="191"/>
    </row>
    <row r="141094" spans="26:27">
      <c r="Z141094" s="191"/>
      <c r="AA141094" s="191"/>
    </row>
    <row r="141095" spans="26:27">
      <c r="Z141095" s="191"/>
      <c r="AA141095" s="191"/>
    </row>
    <row r="141096" spans="26:27">
      <c r="Z141096" s="191"/>
      <c r="AA141096" s="191"/>
    </row>
    <row r="141097" spans="26:27">
      <c r="Z141097" s="191"/>
      <c r="AA141097" s="191"/>
    </row>
    <row r="141098" spans="26:27">
      <c r="Z141098" s="191"/>
      <c r="AA141098" s="191"/>
    </row>
    <row r="141099" spans="26:27">
      <c r="Z141099" s="191"/>
      <c r="AA141099" s="191"/>
    </row>
    <row r="141100" spans="26:27">
      <c r="Z141100" s="191"/>
      <c r="AA141100" s="191"/>
    </row>
    <row r="141101" spans="26:27">
      <c r="Z141101" s="191"/>
      <c r="AA141101" s="191"/>
    </row>
    <row r="141102" spans="26:27">
      <c r="Z141102" s="191"/>
      <c r="AA141102" s="191"/>
    </row>
    <row r="141103" spans="26:27">
      <c r="Z141103" s="191"/>
      <c r="AA141103" s="191"/>
    </row>
    <row r="141104" spans="26:27">
      <c r="Z141104" s="191"/>
      <c r="AA141104" s="191"/>
    </row>
    <row r="141105" spans="26:27">
      <c r="Z141105" s="191"/>
      <c r="AA141105" s="191"/>
    </row>
    <row r="141106" spans="26:27">
      <c r="Z141106" s="191"/>
      <c r="AA141106" s="191"/>
    </row>
    <row r="141107" spans="26:27">
      <c r="Z141107" s="191"/>
      <c r="AA141107" s="191"/>
    </row>
    <row r="141108" spans="26:27">
      <c r="Z141108" s="191"/>
      <c r="AA141108" s="191"/>
    </row>
    <row r="141109" spans="26:27">
      <c r="Z141109" s="191"/>
      <c r="AA141109" s="191"/>
    </row>
    <row r="141110" spans="26:27">
      <c r="Z141110" s="191"/>
      <c r="AA141110" s="191"/>
    </row>
    <row r="141111" spans="26:27">
      <c r="Z141111" s="191"/>
      <c r="AA141111" s="191"/>
    </row>
    <row r="141112" spans="26:27">
      <c r="Z141112" s="191"/>
      <c r="AA141112" s="191"/>
    </row>
    <row r="141113" spans="26:27">
      <c r="Z141113" s="191"/>
      <c r="AA141113" s="191"/>
    </row>
    <row r="141114" spans="26:27">
      <c r="Z141114" s="191"/>
      <c r="AA141114" s="191"/>
    </row>
    <row r="141115" spans="26:27">
      <c r="Z141115" s="191"/>
      <c r="AA141115" s="191"/>
    </row>
    <row r="141116" spans="26:27">
      <c r="Z141116" s="191"/>
      <c r="AA141116" s="191"/>
    </row>
    <row r="141117" spans="26:27">
      <c r="Z141117" s="191"/>
      <c r="AA141117" s="191"/>
    </row>
    <row r="141118" spans="26:27">
      <c r="Z141118" s="191"/>
      <c r="AA141118" s="191"/>
    </row>
    <row r="141119" spans="26:27">
      <c r="Z141119" s="191"/>
      <c r="AA141119" s="191"/>
    </row>
    <row r="141120" spans="26:27">
      <c r="Z141120" s="191"/>
      <c r="AA141120" s="191"/>
    </row>
    <row r="141121" spans="26:27">
      <c r="Z141121" s="191"/>
      <c r="AA141121" s="191"/>
    </row>
    <row r="141122" spans="26:27">
      <c r="Z141122" s="191"/>
      <c r="AA141122" s="191"/>
    </row>
    <row r="141123" spans="26:27">
      <c r="Z141123" s="191"/>
      <c r="AA141123" s="191"/>
    </row>
    <row r="141124" spans="26:27">
      <c r="Z141124" s="191"/>
      <c r="AA141124" s="191"/>
    </row>
    <row r="141125" spans="26:27">
      <c r="Z141125" s="191"/>
      <c r="AA141125" s="191"/>
    </row>
    <row r="141126" spans="26:27">
      <c r="Z141126" s="191"/>
      <c r="AA141126" s="191"/>
    </row>
    <row r="141127" spans="26:27">
      <c r="Z141127" s="191"/>
      <c r="AA141127" s="191"/>
    </row>
    <row r="141128" spans="26:27">
      <c r="Z141128" s="191"/>
      <c r="AA141128" s="191"/>
    </row>
    <row r="141129" spans="26:27">
      <c r="Z141129" s="191"/>
      <c r="AA141129" s="191"/>
    </row>
    <row r="141130" spans="26:27">
      <c r="Z141130" s="191"/>
      <c r="AA141130" s="191"/>
    </row>
    <row r="141131" spans="26:27">
      <c r="Z141131" s="191"/>
      <c r="AA141131" s="191"/>
    </row>
    <row r="141132" spans="26:27">
      <c r="Z141132" s="191"/>
      <c r="AA141132" s="191"/>
    </row>
    <row r="141133" spans="26:27">
      <c r="Z141133" s="191"/>
      <c r="AA141133" s="191"/>
    </row>
    <row r="141134" spans="26:27">
      <c r="Z141134" s="191"/>
      <c r="AA141134" s="191"/>
    </row>
    <row r="141135" spans="26:27">
      <c r="Z141135" s="191"/>
      <c r="AA141135" s="191"/>
    </row>
    <row r="141136" spans="26:27">
      <c r="Z141136" s="191"/>
      <c r="AA141136" s="191"/>
    </row>
    <row r="141137" spans="26:27">
      <c r="Z141137" s="191"/>
      <c r="AA141137" s="191"/>
    </row>
    <row r="141138" spans="26:27">
      <c r="Z141138" s="191"/>
      <c r="AA141138" s="191"/>
    </row>
    <row r="141139" spans="26:27">
      <c r="Z141139" s="191"/>
      <c r="AA141139" s="191"/>
    </row>
    <row r="141140" spans="26:27">
      <c r="Z141140" s="191"/>
      <c r="AA141140" s="191"/>
    </row>
    <row r="141141" spans="26:27">
      <c r="Z141141" s="191"/>
      <c r="AA141141" s="191"/>
    </row>
    <row r="141142" spans="26:27">
      <c r="Z141142" s="191"/>
      <c r="AA141142" s="191"/>
    </row>
    <row r="141143" spans="26:27">
      <c r="Z141143" s="191"/>
      <c r="AA141143" s="191"/>
    </row>
    <row r="141144" spans="26:27">
      <c r="Z141144" s="191"/>
      <c r="AA141144" s="191"/>
    </row>
    <row r="141145" spans="26:27">
      <c r="Z141145" s="191"/>
      <c r="AA141145" s="191"/>
    </row>
    <row r="141146" spans="26:27">
      <c r="Z141146" s="191"/>
      <c r="AA141146" s="191"/>
    </row>
    <row r="141147" spans="26:27">
      <c r="Z141147" s="191"/>
      <c r="AA141147" s="191"/>
    </row>
    <row r="141148" spans="26:27">
      <c r="Z141148" s="191"/>
      <c r="AA141148" s="191"/>
    </row>
    <row r="141149" spans="26:27">
      <c r="Z141149" s="191"/>
      <c r="AA141149" s="191"/>
    </row>
    <row r="141150" spans="26:27">
      <c r="Z141150" s="191"/>
      <c r="AA141150" s="191"/>
    </row>
    <row r="141151" spans="26:27">
      <c r="Z141151" s="191"/>
      <c r="AA141151" s="191"/>
    </row>
    <row r="141152" spans="26:27">
      <c r="Z141152" s="191"/>
      <c r="AA141152" s="191"/>
    </row>
    <row r="141153" spans="26:27">
      <c r="Z141153" s="191"/>
      <c r="AA141153" s="191"/>
    </row>
    <row r="141154" spans="26:27">
      <c r="Z141154" s="191"/>
      <c r="AA141154" s="191"/>
    </row>
    <row r="141155" spans="26:27">
      <c r="Z141155" s="191"/>
      <c r="AA141155" s="191"/>
    </row>
    <row r="141156" spans="26:27">
      <c r="Z141156" s="191"/>
      <c r="AA141156" s="191"/>
    </row>
    <row r="141157" spans="26:27">
      <c r="Z141157" s="191"/>
      <c r="AA141157" s="191"/>
    </row>
    <row r="141158" spans="26:27">
      <c r="Z141158" s="191"/>
      <c r="AA141158" s="191"/>
    </row>
    <row r="141159" spans="26:27">
      <c r="Z141159" s="191"/>
      <c r="AA141159" s="191"/>
    </row>
    <row r="141160" spans="26:27">
      <c r="Z141160" s="191"/>
      <c r="AA141160" s="191"/>
    </row>
    <row r="141161" spans="26:27">
      <c r="Z141161" s="191"/>
      <c r="AA141161" s="191"/>
    </row>
    <row r="141162" spans="26:27">
      <c r="Z141162" s="191"/>
      <c r="AA141162" s="191"/>
    </row>
    <row r="141163" spans="26:27">
      <c r="Z141163" s="191"/>
      <c r="AA141163" s="191"/>
    </row>
    <row r="141164" spans="26:27">
      <c r="Z141164" s="191"/>
      <c r="AA141164" s="191"/>
    </row>
    <row r="141165" spans="26:27">
      <c r="Z141165" s="191"/>
      <c r="AA141165" s="191"/>
    </row>
    <row r="141166" spans="26:27">
      <c r="Z141166" s="191"/>
      <c r="AA141166" s="191"/>
    </row>
    <row r="141167" spans="26:27">
      <c r="Z141167" s="191"/>
      <c r="AA141167" s="191"/>
    </row>
    <row r="141168" spans="26:27">
      <c r="Z141168" s="191"/>
      <c r="AA141168" s="191"/>
    </row>
    <row r="141169" spans="26:27">
      <c r="Z141169" s="191"/>
      <c r="AA141169" s="191"/>
    </row>
    <row r="141170" spans="26:27">
      <c r="Z141170" s="191"/>
      <c r="AA141170" s="191"/>
    </row>
    <row r="141171" spans="26:27">
      <c r="Z141171" s="191"/>
      <c r="AA141171" s="191"/>
    </row>
    <row r="141172" spans="26:27">
      <c r="Z141172" s="191"/>
      <c r="AA141172" s="191"/>
    </row>
    <row r="141173" spans="26:27">
      <c r="Z141173" s="191"/>
      <c r="AA141173" s="191"/>
    </row>
    <row r="141174" spans="26:27">
      <c r="Z141174" s="191"/>
      <c r="AA141174" s="191"/>
    </row>
    <row r="141175" spans="26:27">
      <c r="Z141175" s="191"/>
      <c r="AA141175" s="191"/>
    </row>
    <row r="141176" spans="26:27">
      <c r="Z141176" s="191"/>
      <c r="AA141176" s="191"/>
    </row>
    <row r="141177" spans="26:27">
      <c r="Z141177" s="191"/>
      <c r="AA141177" s="191"/>
    </row>
    <row r="141178" spans="26:27">
      <c r="Z141178" s="191"/>
      <c r="AA141178" s="191"/>
    </row>
    <row r="141179" spans="26:27">
      <c r="Z141179" s="191"/>
      <c r="AA141179" s="191"/>
    </row>
    <row r="141180" spans="26:27">
      <c r="Z141180" s="191"/>
      <c r="AA141180" s="191"/>
    </row>
    <row r="141181" spans="26:27">
      <c r="Z141181" s="191"/>
      <c r="AA141181" s="191"/>
    </row>
    <row r="141182" spans="26:27">
      <c r="Z141182" s="191"/>
      <c r="AA141182" s="191"/>
    </row>
    <row r="141183" spans="26:27">
      <c r="Z141183" s="191"/>
      <c r="AA141183" s="191"/>
    </row>
    <row r="141184" spans="26:27">
      <c r="Z141184" s="191"/>
      <c r="AA141184" s="191"/>
    </row>
    <row r="141185" spans="26:27">
      <c r="Z141185" s="191"/>
      <c r="AA141185" s="191"/>
    </row>
    <row r="141186" spans="26:27">
      <c r="Z141186" s="191"/>
      <c r="AA141186" s="191"/>
    </row>
    <row r="141187" spans="26:27">
      <c r="Z141187" s="191"/>
      <c r="AA141187" s="191"/>
    </row>
    <row r="141188" spans="26:27">
      <c r="Z141188" s="191"/>
      <c r="AA141188" s="191"/>
    </row>
    <row r="141189" spans="26:27">
      <c r="Z141189" s="191"/>
      <c r="AA141189" s="191"/>
    </row>
    <row r="141190" spans="26:27">
      <c r="Z141190" s="191"/>
      <c r="AA141190" s="191"/>
    </row>
    <row r="141191" spans="26:27">
      <c r="Z141191" s="191"/>
      <c r="AA141191" s="191"/>
    </row>
    <row r="141192" spans="26:27">
      <c r="Z141192" s="191"/>
      <c r="AA141192" s="191"/>
    </row>
    <row r="141193" spans="26:27">
      <c r="Z141193" s="191"/>
      <c r="AA141193" s="191"/>
    </row>
    <row r="141194" spans="26:27">
      <c r="Z141194" s="191"/>
      <c r="AA141194" s="191"/>
    </row>
    <row r="141195" spans="26:27">
      <c r="Z141195" s="191"/>
      <c r="AA141195" s="191"/>
    </row>
    <row r="141196" spans="26:27">
      <c r="Z141196" s="191"/>
      <c r="AA141196" s="191"/>
    </row>
    <row r="141197" spans="26:27">
      <c r="Z141197" s="191"/>
      <c r="AA141197" s="191"/>
    </row>
    <row r="141198" spans="26:27">
      <c r="Z141198" s="191"/>
      <c r="AA141198" s="191"/>
    </row>
    <row r="141199" spans="26:27">
      <c r="Z141199" s="191"/>
      <c r="AA141199" s="191"/>
    </row>
    <row r="141200" spans="26:27">
      <c r="Z141200" s="191"/>
      <c r="AA141200" s="191"/>
    </row>
    <row r="141201" spans="26:27">
      <c r="Z141201" s="191"/>
      <c r="AA141201" s="191"/>
    </row>
    <row r="141202" spans="26:27">
      <c r="Z141202" s="191"/>
      <c r="AA141202" s="191"/>
    </row>
    <row r="141203" spans="26:27">
      <c r="Z141203" s="191"/>
      <c r="AA141203" s="191"/>
    </row>
    <row r="141204" spans="26:27">
      <c r="Z141204" s="191"/>
      <c r="AA141204" s="191"/>
    </row>
    <row r="141205" spans="26:27">
      <c r="Z141205" s="191"/>
      <c r="AA141205" s="191"/>
    </row>
    <row r="141206" spans="26:27">
      <c r="Z141206" s="191"/>
      <c r="AA141206" s="191"/>
    </row>
    <row r="141207" spans="26:27">
      <c r="Z141207" s="191"/>
      <c r="AA141207" s="191"/>
    </row>
    <row r="141208" spans="26:27">
      <c r="Z141208" s="191"/>
      <c r="AA141208" s="191"/>
    </row>
    <row r="141209" spans="26:27">
      <c r="Z141209" s="191"/>
      <c r="AA141209" s="191"/>
    </row>
    <row r="141210" spans="26:27">
      <c r="Z141210" s="191"/>
      <c r="AA141210" s="191"/>
    </row>
    <row r="141211" spans="26:27">
      <c r="Z141211" s="191"/>
      <c r="AA141211" s="191"/>
    </row>
    <row r="141212" spans="26:27">
      <c r="Z141212" s="191"/>
      <c r="AA141212" s="191"/>
    </row>
    <row r="141213" spans="26:27">
      <c r="Z141213" s="191"/>
      <c r="AA141213" s="191"/>
    </row>
    <row r="141214" spans="26:27">
      <c r="Z141214" s="191"/>
      <c r="AA141214" s="191"/>
    </row>
    <row r="141215" spans="26:27">
      <c r="Z141215" s="191"/>
      <c r="AA141215" s="191"/>
    </row>
    <row r="141216" spans="26:27">
      <c r="Z141216" s="191"/>
      <c r="AA141216" s="191"/>
    </row>
    <row r="141217" spans="26:27">
      <c r="Z141217" s="191"/>
      <c r="AA141217" s="191"/>
    </row>
    <row r="141218" spans="26:27">
      <c r="Z141218" s="191"/>
      <c r="AA141218" s="191"/>
    </row>
    <row r="141219" spans="26:27">
      <c r="Z141219" s="191"/>
      <c r="AA141219" s="191"/>
    </row>
    <row r="141220" spans="26:27">
      <c r="Z141220" s="191"/>
      <c r="AA141220" s="191"/>
    </row>
    <row r="141221" spans="26:27">
      <c r="Z141221" s="191"/>
      <c r="AA141221" s="191"/>
    </row>
    <row r="141222" spans="26:27">
      <c r="Z141222" s="191"/>
      <c r="AA141222" s="191"/>
    </row>
    <row r="141223" spans="26:27">
      <c r="Z141223" s="191"/>
      <c r="AA141223" s="191"/>
    </row>
    <row r="141224" spans="26:27">
      <c r="Z141224" s="191"/>
      <c r="AA141224" s="191"/>
    </row>
    <row r="141225" spans="26:27">
      <c r="Z141225" s="191"/>
      <c r="AA141225" s="191"/>
    </row>
    <row r="141226" spans="26:27">
      <c r="Z141226" s="191"/>
      <c r="AA141226" s="191"/>
    </row>
    <row r="141227" spans="26:27">
      <c r="Z141227" s="191"/>
      <c r="AA141227" s="191"/>
    </row>
    <row r="141228" spans="26:27">
      <c r="Z141228" s="191"/>
      <c r="AA141228" s="191"/>
    </row>
    <row r="141229" spans="26:27">
      <c r="Z141229" s="191"/>
      <c r="AA141229" s="191"/>
    </row>
    <row r="141230" spans="26:27">
      <c r="Z141230" s="191"/>
      <c r="AA141230" s="191"/>
    </row>
    <row r="141231" spans="26:27">
      <c r="Z141231" s="191"/>
      <c r="AA141231" s="191"/>
    </row>
    <row r="141232" spans="26:27">
      <c r="Z141232" s="191"/>
      <c r="AA141232" s="191"/>
    </row>
    <row r="141233" spans="26:27">
      <c r="Z141233" s="191"/>
      <c r="AA141233" s="191"/>
    </row>
    <row r="141234" spans="26:27">
      <c r="Z141234" s="191"/>
      <c r="AA141234" s="191"/>
    </row>
    <row r="141235" spans="26:27">
      <c r="Z141235" s="191"/>
      <c r="AA141235" s="191"/>
    </row>
    <row r="141236" spans="26:27">
      <c r="Z141236" s="191"/>
      <c r="AA141236" s="191"/>
    </row>
    <row r="141237" spans="26:27">
      <c r="Z141237" s="191"/>
      <c r="AA141237" s="191"/>
    </row>
    <row r="141238" spans="26:27">
      <c r="Z141238" s="191"/>
      <c r="AA141238" s="191"/>
    </row>
    <row r="141239" spans="26:27">
      <c r="Z141239" s="191"/>
      <c r="AA141239" s="191"/>
    </row>
    <row r="141240" spans="26:27">
      <c r="Z141240" s="191"/>
      <c r="AA141240" s="191"/>
    </row>
    <row r="141241" spans="26:27">
      <c r="Z141241" s="191"/>
      <c r="AA141241" s="191"/>
    </row>
    <row r="141242" spans="26:27">
      <c r="Z141242" s="191"/>
      <c r="AA141242" s="191"/>
    </row>
    <row r="141243" spans="26:27">
      <c r="Z141243" s="191"/>
      <c r="AA141243" s="191"/>
    </row>
    <row r="141244" spans="26:27">
      <c r="Z141244" s="191"/>
      <c r="AA141244" s="191"/>
    </row>
    <row r="141245" spans="26:27">
      <c r="Z141245" s="191"/>
      <c r="AA141245" s="191"/>
    </row>
    <row r="141246" spans="26:27">
      <c r="Z141246" s="191"/>
      <c r="AA141246" s="191"/>
    </row>
    <row r="141247" spans="26:27">
      <c r="Z141247" s="191"/>
      <c r="AA141247" s="191"/>
    </row>
    <row r="141248" spans="26:27">
      <c r="Z141248" s="191"/>
      <c r="AA141248" s="191"/>
    </row>
    <row r="141249" spans="26:27">
      <c r="Z141249" s="191"/>
      <c r="AA141249" s="191"/>
    </row>
    <row r="141250" spans="26:27">
      <c r="Z141250" s="191"/>
      <c r="AA141250" s="191"/>
    </row>
    <row r="141251" spans="26:27">
      <c r="Z141251" s="191"/>
      <c r="AA141251" s="191"/>
    </row>
    <row r="141252" spans="26:27">
      <c r="Z141252" s="191"/>
      <c r="AA141252" s="191"/>
    </row>
    <row r="141253" spans="26:27">
      <c r="Z141253" s="191"/>
      <c r="AA141253" s="191"/>
    </row>
    <row r="141254" spans="26:27">
      <c r="Z141254" s="191"/>
      <c r="AA141254" s="191"/>
    </row>
    <row r="141255" spans="26:27">
      <c r="Z141255" s="191"/>
      <c r="AA141255" s="191"/>
    </row>
    <row r="141256" spans="26:27">
      <c r="Z141256" s="191"/>
      <c r="AA141256" s="191"/>
    </row>
    <row r="141257" spans="26:27">
      <c r="Z141257" s="191"/>
      <c r="AA141257" s="191"/>
    </row>
    <row r="141258" spans="26:27">
      <c r="Z141258" s="191"/>
      <c r="AA141258" s="191"/>
    </row>
    <row r="141259" spans="26:27">
      <c r="Z141259" s="191"/>
      <c r="AA141259" s="191"/>
    </row>
    <row r="141260" spans="26:27">
      <c r="Z141260" s="191"/>
      <c r="AA141260" s="191"/>
    </row>
    <row r="141261" spans="26:27">
      <c r="Z141261" s="191"/>
      <c r="AA141261" s="191"/>
    </row>
    <row r="141262" spans="26:27">
      <c r="Z141262" s="191"/>
      <c r="AA141262" s="191"/>
    </row>
    <row r="141263" spans="26:27">
      <c r="Z141263" s="191"/>
      <c r="AA141263" s="191"/>
    </row>
    <row r="141264" spans="26:27">
      <c r="Z141264" s="191"/>
      <c r="AA141264" s="191"/>
    </row>
    <row r="141265" spans="26:27">
      <c r="Z141265" s="191"/>
      <c r="AA141265" s="191"/>
    </row>
    <row r="141266" spans="26:27">
      <c r="Z141266" s="191"/>
      <c r="AA141266" s="191"/>
    </row>
    <row r="141267" spans="26:27">
      <c r="Z141267" s="191"/>
      <c r="AA141267" s="191"/>
    </row>
    <row r="141268" spans="26:27">
      <c r="Z141268" s="191"/>
      <c r="AA141268" s="191"/>
    </row>
    <row r="141269" spans="26:27">
      <c r="Z141269" s="191"/>
      <c r="AA141269" s="191"/>
    </row>
    <row r="141270" spans="26:27">
      <c r="Z141270" s="191"/>
      <c r="AA141270" s="191"/>
    </row>
    <row r="141271" spans="26:27">
      <c r="Z141271" s="191"/>
      <c r="AA141271" s="191"/>
    </row>
    <row r="141272" spans="26:27">
      <c r="Z141272" s="191"/>
      <c r="AA141272" s="191"/>
    </row>
    <row r="141273" spans="26:27">
      <c r="Z141273" s="191"/>
      <c r="AA141273" s="191"/>
    </row>
    <row r="141274" spans="26:27">
      <c r="Z141274" s="191"/>
      <c r="AA141274" s="191"/>
    </row>
    <row r="141275" spans="26:27">
      <c r="Z141275" s="191"/>
      <c r="AA141275" s="191"/>
    </row>
    <row r="141276" spans="26:27">
      <c r="Z141276" s="191"/>
      <c r="AA141276" s="191"/>
    </row>
    <row r="141277" spans="26:27">
      <c r="Z141277" s="191"/>
      <c r="AA141277" s="191"/>
    </row>
    <row r="141278" spans="26:27">
      <c r="Z141278" s="191"/>
      <c r="AA141278" s="191"/>
    </row>
    <row r="141279" spans="26:27">
      <c r="Z141279" s="191"/>
      <c r="AA141279" s="191"/>
    </row>
    <row r="141280" spans="26:27">
      <c r="Z141280" s="191"/>
      <c r="AA141280" s="191"/>
    </row>
    <row r="141281" spans="26:27">
      <c r="Z141281" s="191"/>
      <c r="AA141281" s="191"/>
    </row>
    <row r="141282" spans="26:27">
      <c r="Z141282" s="191"/>
      <c r="AA141282" s="191"/>
    </row>
    <row r="141283" spans="26:27">
      <c r="Z141283" s="191"/>
      <c r="AA141283" s="191"/>
    </row>
    <row r="141284" spans="26:27">
      <c r="Z141284" s="191"/>
      <c r="AA141284" s="191"/>
    </row>
    <row r="141285" spans="26:27">
      <c r="Z141285" s="191"/>
      <c r="AA141285" s="191"/>
    </row>
    <row r="141286" spans="26:27">
      <c r="Z141286" s="191"/>
      <c r="AA141286" s="191"/>
    </row>
    <row r="141287" spans="26:27">
      <c r="Z141287" s="191"/>
      <c r="AA141287" s="191"/>
    </row>
    <row r="141288" spans="26:27">
      <c r="Z141288" s="191"/>
      <c r="AA141288" s="191"/>
    </row>
    <row r="141289" spans="26:27">
      <c r="Z141289" s="191"/>
      <c r="AA141289" s="191"/>
    </row>
    <row r="141290" spans="26:27">
      <c r="Z141290" s="191"/>
      <c r="AA141290" s="191"/>
    </row>
    <row r="141291" spans="26:27">
      <c r="Z141291" s="191"/>
      <c r="AA141291" s="191"/>
    </row>
    <row r="141292" spans="26:27">
      <c r="Z141292" s="191"/>
      <c r="AA141292" s="191"/>
    </row>
    <row r="141293" spans="26:27">
      <c r="Z141293" s="191"/>
      <c r="AA141293" s="191"/>
    </row>
    <row r="141294" spans="26:27">
      <c r="Z141294" s="191"/>
      <c r="AA141294" s="191"/>
    </row>
    <row r="141295" spans="26:27">
      <c r="Z141295" s="191"/>
      <c r="AA141295" s="191"/>
    </row>
    <row r="141296" spans="26:27">
      <c r="Z141296" s="191"/>
      <c r="AA141296" s="191"/>
    </row>
    <row r="141297" spans="26:27">
      <c r="Z141297" s="191"/>
      <c r="AA141297" s="191"/>
    </row>
    <row r="141298" spans="26:27">
      <c r="Z141298" s="191"/>
      <c r="AA141298" s="191"/>
    </row>
    <row r="141299" spans="26:27">
      <c r="Z141299" s="191"/>
      <c r="AA141299" s="191"/>
    </row>
    <row r="141300" spans="26:27">
      <c r="Z141300" s="191"/>
      <c r="AA141300" s="191"/>
    </row>
    <row r="141301" spans="26:27">
      <c r="Z141301" s="191"/>
      <c r="AA141301" s="191"/>
    </row>
    <row r="141302" spans="26:27">
      <c r="Z141302" s="191"/>
      <c r="AA141302" s="191"/>
    </row>
    <row r="141303" spans="26:27">
      <c r="Z141303" s="191"/>
      <c r="AA141303" s="191"/>
    </row>
    <row r="141304" spans="26:27">
      <c r="Z141304" s="191"/>
      <c r="AA141304" s="191"/>
    </row>
    <row r="141305" spans="26:27">
      <c r="Z141305" s="191"/>
      <c r="AA141305" s="191"/>
    </row>
    <row r="141306" spans="26:27">
      <c r="Z141306" s="191"/>
      <c r="AA141306" s="191"/>
    </row>
    <row r="141307" spans="26:27">
      <c r="Z141307" s="191"/>
      <c r="AA141307" s="191"/>
    </row>
    <row r="141308" spans="26:27">
      <c r="Z141308" s="191"/>
      <c r="AA141308" s="191"/>
    </row>
    <row r="141309" spans="26:27">
      <c r="Z141309" s="191"/>
      <c r="AA141309" s="191"/>
    </row>
    <row r="141310" spans="26:27">
      <c r="Z141310" s="191"/>
      <c r="AA141310" s="191"/>
    </row>
    <row r="141311" spans="26:27">
      <c r="Z141311" s="191"/>
      <c r="AA141311" s="191"/>
    </row>
    <row r="141312" spans="26:27">
      <c r="Z141312" s="191"/>
      <c r="AA141312" s="191"/>
    </row>
    <row r="141313" spans="26:27">
      <c r="Z141313" s="191"/>
      <c r="AA141313" s="191"/>
    </row>
    <row r="141314" spans="26:27">
      <c r="Z141314" s="191"/>
      <c r="AA141314" s="191"/>
    </row>
    <row r="141315" spans="26:27">
      <c r="Z141315" s="191"/>
      <c r="AA141315" s="191"/>
    </row>
    <row r="141316" spans="26:27">
      <c r="Z141316" s="191"/>
      <c r="AA141316" s="191"/>
    </row>
    <row r="141317" spans="26:27">
      <c r="Z141317" s="191"/>
      <c r="AA141317" s="191"/>
    </row>
    <row r="141318" spans="26:27">
      <c r="Z141318" s="191"/>
      <c r="AA141318" s="191"/>
    </row>
    <row r="141319" spans="26:27">
      <c r="Z141319" s="191"/>
      <c r="AA141319" s="191"/>
    </row>
    <row r="141320" spans="26:27">
      <c r="Z141320" s="191"/>
      <c r="AA141320" s="191"/>
    </row>
    <row r="141321" spans="26:27">
      <c r="Z141321" s="191"/>
      <c r="AA141321" s="191"/>
    </row>
    <row r="141322" spans="26:27">
      <c r="Z141322" s="191"/>
      <c r="AA141322" s="191"/>
    </row>
    <row r="141323" spans="26:27">
      <c r="Z141323" s="191"/>
      <c r="AA141323" s="191"/>
    </row>
    <row r="141324" spans="26:27">
      <c r="Z141324" s="191"/>
      <c r="AA141324" s="191"/>
    </row>
    <row r="141325" spans="26:27">
      <c r="Z141325" s="191"/>
      <c r="AA141325" s="191"/>
    </row>
    <row r="141326" spans="26:27">
      <c r="Z141326" s="191"/>
      <c r="AA141326" s="191"/>
    </row>
    <row r="141327" spans="26:27">
      <c r="Z141327" s="191"/>
      <c r="AA141327" s="191"/>
    </row>
    <row r="141328" spans="26:27">
      <c r="Z141328" s="191"/>
      <c r="AA141328" s="191"/>
    </row>
    <row r="141329" spans="26:27">
      <c r="Z141329" s="191"/>
      <c r="AA141329" s="191"/>
    </row>
    <row r="141330" spans="26:27">
      <c r="Z141330" s="191"/>
      <c r="AA141330" s="191"/>
    </row>
    <row r="141331" spans="26:27">
      <c r="Z141331" s="191"/>
      <c r="AA141331" s="191"/>
    </row>
    <row r="141332" spans="26:27">
      <c r="Z141332" s="191"/>
      <c r="AA141332" s="191"/>
    </row>
    <row r="141333" spans="26:27">
      <c r="Z141333" s="191"/>
      <c r="AA141333" s="191"/>
    </row>
    <row r="141334" spans="26:27">
      <c r="Z141334" s="191"/>
      <c r="AA141334" s="191"/>
    </row>
    <row r="141335" spans="26:27">
      <c r="Z141335" s="191"/>
      <c r="AA141335" s="191"/>
    </row>
    <row r="141336" spans="26:27">
      <c r="Z141336" s="191"/>
      <c r="AA141336" s="191"/>
    </row>
    <row r="141337" spans="26:27">
      <c r="Z141337" s="191"/>
      <c r="AA141337" s="191"/>
    </row>
    <row r="141338" spans="26:27">
      <c r="Z141338" s="191"/>
      <c r="AA141338" s="191"/>
    </row>
    <row r="141339" spans="26:27">
      <c r="Z141339" s="191"/>
      <c r="AA141339" s="191"/>
    </row>
    <row r="141340" spans="26:27">
      <c r="Z141340" s="191"/>
      <c r="AA141340" s="191"/>
    </row>
    <row r="141341" spans="26:27">
      <c r="Z141341" s="191"/>
      <c r="AA141341" s="191"/>
    </row>
    <row r="141342" spans="26:27">
      <c r="Z141342" s="191"/>
      <c r="AA141342" s="191"/>
    </row>
    <row r="141343" spans="26:27">
      <c r="Z141343" s="191"/>
      <c r="AA141343" s="191"/>
    </row>
    <row r="141344" spans="26:27">
      <c r="Z141344" s="191"/>
      <c r="AA141344" s="191"/>
    </row>
    <row r="141345" spans="26:27">
      <c r="Z141345" s="191"/>
      <c r="AA141345" s="191"/>
    </row>
    <row r="141346" spans="26:27">
      <c r="Z141346" s="191"/>
      <c r="AA141346" s="191"/>
    </row>
    <row r="141347" spans="26:27">
      <c r="Z141347" s="191"/>
      <c r="AA141347" s="191"/>
    </row>
    <row r="141348" spans="26:27">
      <c r="Z141348" s="191"/>
      <c r="AA141348" s="191"/>
    </row>
    <row r="141349" spans="26:27">
      <c r="Z141349" s="191"/>
      <c r="AA141349" s="191"/>
    </row>
    <row r="141350" spans="26:27">
      <c r="Z141350" s="191"/>
      <c r="AA141350" s="191"/>
    </row>
    <row r="141351" spans="26:27">
      <c r="Z141351" s="191"/>
      <c r="AA141351" s="191"/>
    </row>
    <row r="141352" spans="26:27">
      <c r="Z141352" s="191"/>
      <c r="AA141352" s="191"/>
    </row>
    <row r="141353" spans="26:27">
      <c r="Z141353" s="191"/>
      <c r="AA141353" s="191"/>
    </row>
    <row r="141354" spans="26:27">
      <c r="Z141354" s="191"/>
      <c r="AA141354" s="191"/>
    </row>
    <row r="141355" spans="26:27">
      <c r="Z141355" s="191"/>
      <c r="AA141355" s="191"/>
    </row>
    <row r="141356" spans="26:27">
      <c r="Z141356" s="191"/>
      <c r="AA141356" s="191"/>
    </row>
    <row r="141357" spans="26:27">
      <c r="Z141357" s="191"/>
      <c r="AA141357" s="191"/>
    </row>
    <row r="141358" spans="26:27">
      <c r="Z141358" s="191"/>
      <c r="AA141358" s="191"/>
    </row>
    <row r="141359" spans="26:27">
      <c r="Z141359" s="191"/>
      <c r="AA141359" s="191"/>
    </row>
    <row r="141360" spans="26:27">
      <c r="Z141360" s="191"/>
      <c r="AA141360" s="191"/>
    </row>
    <row r="141361" spans="26:27">
      <c r="Z141361" s="191"/>
      <c r="AA141361" s="191"/>
    </row>
    <row r="141362" spans="26:27">
      <c r="Z141362" s="191"/>
      <c r="AA141362" s="191"/>
    </row>
    <row r="141363" spans="26:27">
      <c r="Z141363" s="191"/>
      <c r="AA141363" s="191"/>
    </row>
    <row r="141364" spans="26:27">
      <c r="Z141364" s="191"/>
      <c r="AA141364" s="191"/>
    </row>
    <row r="141365" spans="26:27">
      <c r="Z141365" s="191"/>
      <c r="AA141365" s="191"/>
    </row>
    <row r="141366" spans="26:27">
      <c r="Z141366" s="191"/>
      <c r="AA141366" s="191"/>
    </row>
    <row r="141367" spans="26:27">
      <c r="Z141367" s="191"/>
      <c r="AA141367" s="191"/>
    </row>
    <row r="141368" spans="26:27">
      <c r="Z141368" s="191"/>
      <c r="AA141368" s="191"/>
    </row>
    <row r="141369" spans="26:27">
      <c r="Z141369" s="191"/>
      <c r="AA141369" s="191"/>
    </row>
    <row r="141370" spans="26:27">
      <c r="Z141370" s="191"/>
      <c r="AA141370" s="191"/>
    </row>
    <row r="141371" spans="26:27">
      <c r="Z141371" s="191"/>
      <c r="AA141371" s="191"/>
    </row>
    <row r="141372" spans="26:27">
      <c r="Z141372" s="191"/>
      <c r="AA141372" s="191"/>
    </row>
    <row r="141373" spans="26:27">
      <c r="Z141373" s="191"/>
      <c r="AA141373" s="191"/>
    </row>
    <row r="141374" spans="26:27">
      <c r="Z141374" s="191"/>
      <c r="AA141374" s="191"/>
    </row>
    <row r="141375" spans="26:27">
      <c r="Z141375" s="191"/>
      <c r="AA141375" s="191"/>
    </row>
    <row r="141376" spans="26:27">
      <c r="Z141376" s="191"/>
      <c r="AA141376" s="191"/>
    </row>
    <row r="141377" spans="26:27">
      <c r="Z141377" s="191"/>
      <c r="AA141377" s="191"/>
    </row>
    <row r="141378" spans="26:27">
      <c r="Z141378" s="191"/>
      <c r="AA141378" s="191"/>
    </row>
    <row r="141379" spans="26:27">
      <c r="Z141379" s="191"/>
      <c r="AA141379" s="191"/>
    </row>
    <row r="141380" spans="26:27">
      <c r="Z141380" s="191"/>
      <c r="AA141380" s="191"/>
    </row>
    <row r="141381" spans="26:27">
      <c r="Z141381" s="191"/>
      <c r="AA141381" s="191"/>
    </row>
    <row r="141382" spans="26:27">
      <c r="Z141382" s="191"/>
      <c r="AA141382" s="191"/>
    </row>
    <row r="141383" spans="26:27">
      <c r="Z141383" s="191"/>
      <c r="AA141383" s="191"/>
    </row>
    <row r="141384" spans="26:27">
      <c r="Z141384" s="191"/>
      <c r="AA141384" s="191"/>
    </row>
    <row r="141385" spans="26:27">
      <c r="Z141385" s="191"/>
      <c r="AA141385" s="191"/>
    </row>
    <row r="141386" spans="26:27">
      <c r="Z141386" s="191"/>
      <c r="AA141386" s="191"/>
    </row>
    <row r="141387" spans="26:27">
      <c r="Z141387" s="191"/>
      <c r="AA141387" s="191"/>
    </row>
    <row r="141388" spans="26:27">
      <c r="Z141388" s="191"/>
      <c r="AA141388" s="191"/>
    </row>
    <row r="141389" spans="26:27">
      <c r="Z141389" s="191"/>
      <c r="AA141389" s="191"/>
    </row>
    <row r="141390" spans="26:27">
      <c r="Z141390" s="191"/>
      <c r="AA141390" s="191"/>
    </row>
    <row r="141391" spans="26:27">
      <c r="Z141391" s="191"/>
      <c r="AA141391" s="191"/>
    </row>
    <row r="141392" spans="26:27">
      <c r="Z141392" s="191"/>
      <c r="AA141392" s="191"/>
    </row>
    <row r="141393" spans="26:27">
      <c r="Z141393" s="191"/>
      <c r="AA141393" s="191"/>
    </row>
    <row r="141394" spans="26:27">
      <c r="Z141394" s="191"/>
      <c r="AA141394" s="191"/>
    </row>
    <row r="141395" spans="26:27">
      <c r="Z141395" s="191"/>
      <c r="AA141395" s="191"/>
    </row>
    <row r="141396" spans="26:27">
      <c r="Z141396" s="191"/>
      <c r="AA141396" s="191"/>
    </row>
    <row r="141397" spans="26:27">
      <c r="Z141397" s="191"/>
      <c r="AA141397" s="191"/>
    </row>
    <row r="141398" spans="26:27">
      <c r="Z141398" s="191"/>
      <c r="AA141398" s="191"/>
    </row>
    <row r="141399" spans="26:27">
      <c r="Z141399" s="191"/>
      <c r="AA141399" s="191"/>
    </row>
    <row r="141400" spans="26:27">
      <c r="Z141400" s="191"/>
      <c r="AA141400" s="191"/>
    </row>
    <row r="141401" spans="26:27">
      <c r="Z141401" s="191"/>
      <c r="AA141401" s="191"/>
    </row>
    <row r="141402" spans="26:27">
      <c r="Z141402" s="191"/>
      <c r="AA141402" s="191"/>
    </row>
    <row r="141403" spans="26:27">
      <c r="Z141403" s="191"/>
      <c r="AA141403" s="191"/>
    </row>
    <row r="141404" spans="26:27">
      <c r="Z141404" s="191"/>
      <c r="AA141404" s="191"/>
    </row>
    <row r="141405" spans="26:27">
      <c r="Z141405" s="191"/>
      <c r="AA141405" s="191"/>
    </row>
    <row r="141406" spans="26:27">
      <c r="Z141406" s="191"/>
      <c r="AA141406" s="191"/>
    </row>
    <row r="141407" spans="26:27">
      <c r="Z141407" s="191"/>
      <c r="AA141407" s="191"/>
    </row>
    <row r="141408" spans="26:27">
      <c r="Z141408" s="191"/>
      <c r="AA141408" s="191"/>
    </row>
    <row r="141409" spans="26:27">
      <c r="Z141409" s="191"/>
      <c r="AA141409" s="191"/>
    </row>
    <row r="141410" spans="26:27">
      <c r="Z141410" s="191"/>
      <c r="AA141410" s="191"/>
    </row>
    <row r="141411" spans="26:27">
      <c r="Z141411" s="191"/>
      <c r="AA141411" s="191"/>
    </row>
    <row r="141412" spans="26:27">
      <c r="Z141412" s="191"/>
      <c r="AA141412" s="191"/>
    </row>
    <row r="141413" spans="26:27">
      <c r="Z141413" s="191"/>
      <c r="AA141413" s="191"/>
    </row>
    <row r="141414" spans="26:27">
      <c r="Z141414" s="191"/>
      <c r="AA141414" s="191"/>
    </row>
    <row r="141415" spans="26:27">
      <c r="Z141415" s="191"/>
      <c r="AA141415" s="191"/>
    </row>
    <row r="141416" spans="26:27">
      <c r="Z141416" s="191"/>
      <c r="AA141416" s="191"/>
    </row>
    <row r="141417" spans="26:27">
      <c r="Z141417" s="191"/>
      <c r="AA141417" s="191"/>
    </row>
    <row r="141418" spans="26:27">
      <c r="Z141418" s="191"/>
      <c r="AA141418" s="191"/>
    </row>
    <row r="141419" spans="26:27">
      <c r="Z141419" s="191"/>
      <c r="AA141419" s="191"/>
    </row>
    <row r="141420" spans="26:27">
      <c r="Z141420" s="191"/>
      <c r="AA141420" s="191"/>
    </row>
    <row r="141421" spans="26:27">
      <c r="Z141421" s="191"/>
      <c r="AA141421" s="191"/>
    </row>
    <row r="141422" spans="26:27">
      <c r="Z141422" s="191"/>
      <c r="AA141422" s="191"/>
    </row>
    <row r="141423" spans="26:27">
      <c r="Z141423" s="191"/>
      <c r="AA141423" s="191"/>
    </row>
    <row r="141424" spans="26:27">
      <c r="Z141424" s="191"/>
      <c r="AA141424" s="191"/>
    </row>
    <row r="141425" spans="26:27">
      <c r="Z141425" s="191"/>
      <c r="AA141425" s="191"/>
    </row>
    <row r="141426" spans="26:27">
      <c r="Z141426" s="191"/>
      <c r="AA141426" s="191"/>
    </row>
    <row r="141427" spans="26:27">
      <c r="Z141427" s="191"/>
      <c r="AA141427" s="191"/>
    </row>
    <row r="141428" spans="26:27">
      <c r="Z141428" s="191"/>
      <c r="AA141428" s="191"/>
    </row>
    <row r="141429" spans="26:27">
      <c r="Z141429" s="191"/>
      <c r="AA141429" s="191"/>
    </row>
    <row r="141430" spans="26:27">
      <c r="Z141430" s="191"/>
      <c r="AA141430" s="191"/>
    </row>
    <row r="141431" spans="26:27">
      <c r="Z141431" s="191"/>
      <c r="AA141431" s="191"/>
    </row>
    <row r="141432" spans="26:27">
      <c r="Z141432" s="191"/>
      <c r="AA141432" s="191"/>
    </row>
    <row r="141433" spans="26:27">
      <c r="Z141433" s="191"/>
      <c r="AA141433" s="191"/>
    </row>
    <row r="141434" spans="26:27">
      <c r="Z141434" s="191"/>
      <c r="AA141434" s="191"/>
    </row>
    <row r="141435" spans="26:27">
      <c r="Z141435" s="191"/>
      <c r="AA141435" s="191"/>
    </row>
    <row r="141436" spans="26:27">
      <c r="Z141436" s="191"/>
      <c r="AA141436" s="191"/>
    </row>
    <row r="141437" spans="26:27">
      <c r="Z141437" s="191"/>
      <c r="AA141437" s="191"/>
    </row>
    <row r="141438" spans="26:27">
      <c r="Z141438" s="191"/>
      <c r="AA141438" s="191"/>
    </row>
    <row r="141439" spans="26:27">
      <c r="Z141439" s="191"/>
      <c r="AA141439" s="191"/>
    </row>
    <row r="141440" spans="26:27">
      <c r="Z141440" s="191"/>
      <c r="AA141440" s="191"/>
    </row>
    <row r="141441" spans="26:27">
      <c r="Z141441" s="191"/>
      <c r="AA141441" s="191"/>
    </row>
    <row r="141442" spans="26:27">
      <c r="Z141442" s="191"/>
      <c r="AA141442" s="191"/>
    </row>
    <row r="141443" spans="26:27">
      <c r="Z141443" s="191"/>
      <c r="AA141443" s="191"/>
    </row>
    <row r="141444" spans="26:27">
      <c r="Z141444" s="191"/>
      <c r="AA141444" s="191"/>
    </row>
    <row r="141445" spans="26:27">
      <c r="Z141445" s="191"/>
      <c r="AA141445" s="191"/>
    </row>
    <row r="141446" spans="26:27">
      <c r="Z141446" s="191"/>
      <c r="AA141446" s="191"/>
    </row>
    <row r="141447" spans="26:27">
      <c r="Z141447" s="191"/>
      <c r="AA141447" s="191"/>
    </row>
    <row r="141448" spans="26:27">
      <c r="Z141448" s="191"/>
      <c r="AA141448" s="191"/>
    </row>
    <row r="141449" spans="26:27">
      <c r="Z141449" s="191"/>
      <c r="AA141449" s="191"/>
    </row>
    <row r="141450" spans="26:27">
      <c r="Z141450" s="191"/>
      <c r="AA141450" s="191"/>
    </row>
    <row r="141451" spans="26:27">
      <c r="Z141451" s="191"/>
      <c r="AA141451" s="191"/>
    </row>
    <row r="141452" spans="26:27">
      <c r="Z141452" s="191"/>
      <c r="AA141452" s="191"/>
    </row>
    <row r="141453" spans="26:27">
      <c r="Z141453" s="191"/>
      <c r="AA141453" s="191"/>
    </row>
    <row r="141454" spans="26:27">
      <c r="Z141454" s="191"/>
      <c r="AA141454" s="191"/>
    </row>
    <row r="141455" spans="26:27">
      <c r="Z141455" s="191"/>
      <c r="AA141455" s="191"/>
    </row>
    <row r="141456" spans="26:27">
      <c r="Z141456" s="191"/>
      <c r="AA141456" s="191"/>
    </row>
    <row r="141457" spans="26:27">
      <c r="Z141457" s="191"/>
      <c r="AA141457" s="191"/>
    </row>
    <row r="141458" spans="26:27">
      <c r="Z141458" s="191"/>
      <c r="AA141458" s="191"/>
    </row>
    <row r="141459" spans="26:27">
      <c r="Z141459" s="191"/>
      <c r="AA141459" s="191"/>
    </row>
    <row r="141460" spans="26:27">
      <c r="Z141460" s="191"/>
      <c r="AA141460" s="191"/>
    </row>
    <row r="141461" spans="26:27">
      <c r="Z141461" s="191"/>
      <c r="AA141461" s="191"/>
    </row>
    <row r="141462" spans="26:27">
      <c r="Z141462" s="191"/>
      <c r="AA141462" s="191"/>
    </row>
    <row r="141463" spans="26:27">
      <c r="Z141463" s="191"/>
      <c r="AA141463" s="191"/>
    </row>
    <row r="141464" spans="26:27">
      <c r="Z141464" s="191"/>
      <c r="AA141464" s="191"/>
    </row>
    <row r="141465" spans="26:27">
      <c r="Z141465" s="191"/>
      <c r="AA141465" s="191"/>
    </row>
    <row r="141466" spans="26:27">
      <c r="Z141466" s="191"/>
      <c r="AA141466" s="191"/>
    </row>
    <row r="141467" spans="26:27">
      <c r="Z141467" s="191"/>
      <c r="AA141467" s="191"/>
    </row>
    <row r="141468" spans="26:27">
      <c r="Z141468" s="191"/>
      <c r="AA141468" s="191"/>
    </row>
    <row r="141469" spans="26:27">
      <c r="Z141469" s="191"/>
      <c r="AA141469" s="191"/>
    </row>
    <row r="141470" spans="26:27">
      <c r="Z141470" s="191"/>
      <c r="AA141470" s="191"/>
    </row>
    <row r="141471" spans="26:27">
      <c r="Z141471" s="191"/>
      <c r="AA141471" s="191"/>
    </row>
    <row r="141472" spans="26:27">
      <c r="Z141472" s="191"/>
      <c r="AA141472" s="191"/>
    </row>
    <row r="141473" spans="26:27">
      <c r="Z141473" s="191"/>
      <c r="AA141473" s="191"/>
    </row>
    <row r="141474" spans="26:27">
      <c r="Z141474" s="191"/>
      <c r="AA141474" s="191"/>
    </row>
    <row r="141475" spans="26:27">
      <c r="Z141475" s="191"/>
      <c r="AA141475" s="191"/>
    </row>
    <row r="141476" spans="26:27">
      <c r="Z141476" s="191"/>
      <c r="AA141476" s="191"/>
    </row>
    <row r="141477" spans="26:27">
      <c r="Z141477" s="191"/>
      <c r="AA141477" s="191"/>
    </row>
    <row r="141478" spans="26:27">
      <c r="Z141478" s="191"/>
      <c r="AA141478" s="191"/>
    </row>
    <row r="141479" spans="26:27">
      <c r="Z141479" s="191"/>
      <c r="AA141479" s="191"/>
    </row>
    <row r="141480" spans="26:27">
      <c r="Z141480" s="191"/>
      <c r="AA141480" s="191"/>
    </row>
    <row r="141481" spans="26:27">
      <c r="Z141481" s="191"/>
      <c r="AA141481" s="191"/>
    </row>
    <row r="141482" spans="26:27">
      <c r="Z141482" s="191"/>
      <c r="AA141482" s="191"/>
    </row>
    <row r="141483" spans="26:27">
      <c r="Z141483" s="191"/>
      <c r="AA141483" s="191"/>
    </row>
    <row r="141484" spans="26:27">
      <c r="Z141484" s="191"/>
      <c r="AA141484" s="191"/>
    </row>
    <row r="141485" spans="26:27">
      <c r="Z141485" s="191"/>
      <c r="AA141485" s="191"/>
    </row>
    <row r="141486" spans="26:27">
      <c r="Z141486" s="191"/>
      <c r="AA141486" s="191"/>
    </row>
    <row r="141487" spans="26:27">
      <c r="Z141487" s="191"/>
      <c r="AA141487" s="191"/>
    </row>
    <row r="141488" spans="26:27">
      <c r="Z141488" s="191"/>
      <c r="AA141488" s="191"/>
    </row>
    <row r="141489" spans="26:27">
      <c r="Z141489" s="191"/>
      <c r="AA141489" s="191"/>
    </row>
    <row r="141490" spans="26:27">
      <c r="Z141490" s="191"/>
      <c r="AA141490" s="191"/>
    </row>
    <row r="141491" spans="26:27">
      <c r="Z141491" s="191"/>
      <c r="AA141491" s="191"/>
    </row>
    <row r="141492" spans="26:27">
      <c r="Z141492" s="191"/>
      <c r="AA141492" s="191"/>
    </row>
    <row r="141493" spans="26:27">
      <c r="Z141493" s="191"/>
      <c r="AA141493" s="191"/>
    </row>
    <row r="141494" spans="26:27">
      <c r="Z141494" s="191"/>
      <c r="AA141494" s="191"/>
    </row>
    <row r="141495" spans="26:27">
      <c r="Z141495" s="191"/>
      <c r="AA141495" s="191"/>
    </row>
    <row r="141496" spans="26:27">
      <c r="Z141496" s="191"/>
      <c r="AA141496" s="191"/>
    </row>
    <row r="141497" spans="26:27">
      <c r="Z141497" s="191"/>
      <c r="AA141497" s="191"/>
    </row>
    <row r="141498" spans="26:27">
      <c r="Z141498" s="191"/>
      <c r="AA141498" s="191"/>
    </row>
    <row r="141499" spans="26:27">
      <c r="Z141499" s="191"/>
      <c r="AA141499" s="191"/>
    </row>
    <row r="141500" spans="26:27">
      <c r="Z141500" s="191"/>
      <c r="AA141500" s="191"/>
    </row>
    <row r="141501" spans="26:27">
      <c r="Z141501" s="191"/>
      <c r="AA141501" s="191"/>
    </row>
    <row r="141502" spans="26:27">
      <c r="Z141502" s="191"/>
      <c r="AA141502" s="191"/>
    </row>
    <row r="141503" spans="26:27">
      <c r="Z141503" s="191"/>
      <c r="AA141503" s="191"/>
    </row>
    <row r="141504" spans="26:27">
      <c r="Z141504" s="191"/>
      <c r="AA141504" s="191"/>
    </row>
    <row r="141505" spans="26:27">
      <c r="Z141505" s="191"/>
      <c r="AA141505" s="191"/>
    </row>
    <row r="141506" spans="26:27">
      <c r="Z141506" s="191"/>
      <c r="AA141506" s="191"/>
    </row>
    <row r="141507" spans="26:27">
      <c r="Z141507" s="191"/>
      <c r="AA141507" s="191"/>
    </row>
    <row r="141508" spans="26:27">
      <c r="Z141508" s="191"/>
      <c r="AA141508" s="191"/>
    </row>
    <row r="141509" spans="26:27">
      <c r="Z141509" s="191"/>
      <c r="AA141509" s="191"/>
    </row>
    <row r="141510" spans="26:27">
      <c r="Z141510" s="191"/>
      <c r="AA141510" s="191"/>
    </row>
    <row r="141511" spans="26:27">
      <c r="Z141511" s="191"/>
      <c r="AA141511" s="191"/>
    </row>
    <row r="141512" spans="26:27">
      <c r="Z141512" s="191"/>
      <c r="AA141512" s="191"/>
    </row>
    <row r="141513" spans="26:27">
      <c r="Z141513" s="191"/>
      <c r="AA141513" s="191"/>
    </row>
    <row r="141514" spans="26:27">
      <c r="Z141514" s="191"/>
      <c r="AA141514" s="191"/>
    </row>
    <row r="141515" spans="26:27">
      <c r="Z141515" s="191"/>
      <c r="AA141515" s="191"/>
    </row>
    <row r="141516" spans="26:27">
      <c r="Z141516" s="191"/>
      <c r="AA141516" s="191"/>
    </row>
    <row r="141517" spans="26:27">
      <c r="Z141517" s="191"/>
      <c r="AA141517" s="191"/>
    </row>
    <row r="141518" spans="26:27">
      <c r="Z141518" s="191"/>
      <c r="AA141518" s="191"/>
    </row>
    <row r="141519" spans="26:27">
      <c r="Z141519" s="191"/>
      <c r="AA141519" s="191"/>
    </row>
    <row r="141520" spans="26:27">
      <c r="Z141520" s="191"/>
      <c r="AA141520" s="191"/>
    </row>
    <row r="141521" spans="26:27">
      <c r="Z141521" s="191"/>
      <c r="AA141521" s="191"/>
    </row>
    <row r="141522" spans="26:27">
      <c r="Z141522" s="191"/>
      <c r="AA141522" s="191"/>
    </row>
    <row r="141523" spans="26:27">
      <c r="Z141523" s="191"/>
      <c r="AA141523" s="191"/>
    </row>
    <row r="141524" spans="26:27">
      <c r="Z141524" s="191"/>
      <c r="AA141524" s="191"/>
    </row>
    <row r="141525" spans="26:27">
      <c r="Z141525" s="191"/>
      <c r="AA141525" s="191"/>
    </row>
    <row r="141526" spans="26:27">
      <c r="Z141526" s="191"/>
      <c r="AA141526" s="191"/>
    </row>
    <row r="141527" spans="26:27">
      <c r="Z141527" s="191"/>
      <c r="AA141527" s="191"/>
    </row>
    <row r="141528" spans="26:27">
      <c r="Z141528" s="191"/>
      <c r="AA141528" s="191"/>
    </row>
    <row r="141529" spans="26:27">
      <c r="Z141529" s="191"/>
      <c r="AA141529" s="191"/>
    </row>
    <row r="141530" spans="26:27">
      <c r="Z141530" s="191"/>
      <c r="AA141530" s="191"/>
    </row>
    <row r="141531" spans="26:27">
      <c r="Z141531" s="191"/>
      <c r="AA141531" s="191"/>
    </row>
    <row r="141532" spans="26:27">
      <c r="Z141532" s="191"/>
      <c r="AA141532" s="191"/>
    </row>
    <row r="141533" spans="26:27">
      <c r="Z141533" s="191"/>
      <c r="AA141533" s="191"/>
    </row>
    <row r="141534" spans="26:27">
      <c r="Z141534" s="191"/>
      <c r="AA141534" s="191"/>
    </row>
    <row r="141535" spans="26:27">
      <c r="Z141535" s="191"/>
      <c r="AA141535" s="191"/>
    </row>
    <row r="141536" spans="26:27">
      <c r="Z141536" s="191"/>
      <c r="AA141536" s="191"/>
    </row>
    <row r="141537" spans="26:27">
      <c r="Z141537" s="191"/>
      <c r="AA141537" s="191"/>
    </row>
    <row r="141538" spans="26:27">
      <c r="Z141538" s="191"/>
      <c r="AA141538" s="191"/>
    </row>
    <row r="141539" spans="26:27">
      <c r="Z141539" s="191"/>
      <c r="AA141539" s="191"/>
    </row>
    <row r="141540" spans="26:27">
      <c r="Z141540" s="191"/>
      <c r="AA141540" s="191"/>
    </row>
    <row r="141541" spans="26:27">
      <c r="Z141541" s="191"/>
      <c r="AA141541" s="191"/>
    </row>
    <row r="141542" spans="26:27">
      <c r="Z141542" s="191"/>
      <c r="AA141542" s="191"/>
    </row>
    <row r="141543" spans="26:27">
      <c r="Z141543" s="191"/>
      <c r="AA141543" s="191"/>
    </row>
    <row r="141544" spans="26:27">
      <c r="Z141544" s="191"/>
      <c r="AA141544" s="191"/>
    </row>
    <row r="141545" spans="26:27">
      <c r="Z141545" s="191"/>
      <c r="AA141545" s="191"/>
    </row>
    <row r="141546" spans="26:27">
      <c r="Z141546" s="191"/>
      <c r="AA141546" s="191"/>
    </row>
    <row r="141547" spans="26:27">
      <c r="Z141547" s="191"/>
      <c r="AA141547" s="191"/>
    </row>
    <row r="141548" spans="26:27">
      <c r="Z141548" s="191"/>
      <c r="AA141548" s="191"/>
    </row>
    <row r="141549" spans="26:27">
      <c r="Z141549" s="191"/>
      <c r="AA141549" s="191"/>
    </row>
    <row r="141550" spans="26:27">
      <c r="Z141550" s="191"/>
      <c r="AA141550" s="191"/>
    </row>
    <row r="141551" spans="26:27">
      <c r="Z141551" s="191"/>
      <c r="AA141551" s="191"/>
    </row>
    <row r="141552" spans="26:27">
      <c r="Z141552" s="191"/>
      <c r="AA141552" s="191"/>
    </row>
    <row r="141553" spans="26:27">
      <c r="Z141553" s="191"/>
      <c r="AA141553" s="191"/>
    </row>
    <row r="141554" spans="26:27">
      <c r="Z141554" s="191"/>
      <c r="AA141554" s="191"/>
    </row>
    <row r="141555" spans="26:27">
      <c r="Z141555" s="191"/>
      <c r="AA141555" s="191"/>
    </row>
    <row r="141556" spans="26:27">
      <c r="Z141556" s="191"/>
      <c r="AA141556" s="191"/>
    </row>
    <row r="141557" spans="26:27">
      <c r="Z141557" s="191"/>
      <c r="AA141557" s="191"/>
    </row>
    <row r="141558" spans="26:27">
      <c r="Z141558" s="191"/>
      <c r="AA141558" s="191"/>
    </row>
    <row r="141559" spans="26:27">
      <c r="Z141559" s="191"/>
      <c r="AA141559" s="191"/>
    </row>
    <row r="141560" spans="26:27">
      <c r="Z141560" s="191"/>
      <c r="AA141560" s="191"/>
    </row>
    <row r="141561" spans="26:27">
      <c r="Z141561" s="191"/>
      <c r="AA141561" s="191"/>
    </row>
    <row r="141562" spans="26:27">
      <c r="Z141562" s="191"/>
      <c r="AA141562" s="191"/>
    </row>
    <row r="141563" spans="26:27">
      <c r="Z141563" s="191"/>
      <c r="AA141563" s="191"/>
    </row>
    <row r="141564" spans="26:27">
      <c r="Z141564" s="191"/>
      <c r="AA141564" s="191"/>
    </row>
    <row r="141565" spans="26:27">
      <c r="Z141565" s="191"/>
      <c r="AA141565" s="191"/>
    </row>
    <row r="141566" spans="26:27">
      <c r="Z141566" s="191"/>
      <c r="AA141566" s="191"/>
    </row>
    <row r="141567" spans="26:27">
      <c r="Z141567" s="191"/>
      <c r="AA141567" s="191"/>
    </row>
    <row r="141568" spans="26:27">
      <c r="Z141568" s="191"/>
      <c r="AA141568" s="191"/>
    </row>
    <row r="141569" spans="26:27">
      <c r="Z141569" s="191"/>
      <c r="AA141569" s="191"/>
    </row>
    <row r="141570" spans="26:27">
      <c r="Z141570" s="191"/>
      <c r="AA141570" s="191"/>
    </row>
    <row r="141571" spans="26:27">
      <c r="Z141571" s="191"/>
      <c r="AA141571" s="191"/>
    </row>
    <row r="141572" spans="26:27">
      <c r="Z141572" s="191"/>
      <c r="AA141572" s="191"/>
    </row>
    <row r="141573" spans="26:27">
      <c r="Z141573" s="191"/>
      <c r="AA141573" s="191"/>
    </row>
    <row r="141574" spans="26:27">
      <c r="Z141574" s="191"/>
      <c r="AA141574" s="191"/>
    </row>
    <row r="141575" spans="26:27">
      <c r="Z141575" s="191"/>
      <c r="AA141575" s="191"/>
    </row>
    <row r="141576" spans="26:27">
      <c r="Z141576" s="191"/>
      <c r="AA141576" s="191"/>
    </row>
    <row r="141577" spans="26:27">
      <c r="Z141577" s="191"/>
      <c r="AA141577" s="191"/>
    </row>
    <row r="141578" spans="26:27">
      <c r="Z141578" s="191"/>
      <c r="AA141578" s="191"/>
    </row>
    <row r="141579" spans="26:27">
      <c r="Z141579" s="191"/>
      <c r="AA141579" s="191"/>
    </row>
    <row r="141580" spans="26:27">
      <c r="Z141580" s="191"/>
      <c r="AA141580" s="191"/>
    </row>
    <row r="141581" spans="26:27">
      <c r="Z141581" s="191"/>
      <c r="AA141581" s="191"/>
    </row>
    <row r="141582" spans="26:27">
      <c r="Z141582" s="191"/>
      <c r="AA141582" s="191"/>
    </row>
    <row r="141583" spans="26:27">
      <c r="Z141583" s="191"/>
      <c r="AA141583" s="191"/>
    </row>
    <row r="141584" spans="26:27">
      <c r="Z141584" s="191"/>
      <c r="AA141584" s="191"/>
    </row>
    <row r="141585" spans="26:27">
      <c r="Z141585" s="191"/>
      <c r="AA141585" s="191"/>
    </row>
    <row r="141586" spans="26:27">
      <c r="Z141586" s="191"/>
      <c r="AA141586" s="191"/>
    </row>
    <row r="141587" spans="26:27">
      <c r="Z141587" s="191"/>
      <c r="AA141587" s="191"/>
    </row>
    <row r="141588" spans="26:27">
      <c r="Z141588" s="191"/>
      <c r="AA141588" s="191"/>
    </row>
    <row r="141589" spans="26:27">
      <c r="Z141589" s="191"/>
      <c r="AA141589" s="191"/>
    </row>
    <row r="141590" spans="26:27">
      <c r="Z141590" s="191"/>
      <c r="AA141590" s="191"/>
    </row>
    <row r="141591" spans="26:27">
      <c r="Z141591" s="191"/>
      <c r="AA141591" s="191"/>
    </row>
    <row r="141592" spans="26:27">
      <c r="Z141592" s="191"/>
      <c r="AA141592" s="191"/>
    </row>
    <row r="141593" spans="26:27">
      <c r="Z141593" s="191"/>
      <c r="AA141593" s="191"/>
    </row>
    <row r="141594" spans="26:27">
      <c r="Z141594" s="191"/>
      <c r="AA141594" s="191"/>
    </row>
    <row r="141595" spans="26:27">
      <c r="Z141595" s="191"/>
      <c r="AA141595" s="191"/>
    </row>
    <row r="141596" spans="26:27">
      <c r="Z141596" s="191"/>
      <c r="AA141596" s="191"/>
    </row>
    <row r="141597" spans="26:27">
      <c r="Z141597" s="191"/>
      <c r="AA141597" s="191"/>
    </row>
    <row r="141598" spans="26:27">
      <c r="Z141598" s="191"/>
      <c r="AA141598" s="191"/>
    </row>
    <row r="141599" spans="26:27">
      <c r="Z141599" s="191"/>
      <c r="AA141599" s="191"/>
    </row>
    <row r="141600" spans="26:27">
      <c r="Z141600" s="191"/>
      <c r="AA141600" s="191"/>
    </row>
    <row r="141601" spans="26:27">
      <c r="Z141601" s="191"/>
      <c r="AA141601" s="191"/>
    </row>
    <row r="141602" spans="26:27">
      <c r="Z141602" s="191"/>
      <c r="AA141602" s="191"/>
    </row>
    <row r="141603" spans="26:27">
      <c r="Z141603" s="191"/>
      <c r="AA141603" s="191"/>
    </row>
    <row r="141604" spans="26:27">
      <c r="Z141604" s="191"/>
      <c r="AA141604" s="191"/>
    </row>
    <row r="141605" spans="26:27">
      <c r="Z141605" s="191"/>
      <c r="AA141605" s="191"/>
    </row>
    <row r="141606" spans="26:27">
      <c r="Z141606" s="191"/>
      <c r="AA141606" s="191"/>
    </row>
    <row r="141607" spans="26:27">
      <c r="Z141607" s="191"/>
      <c r="AA141607" s="191"/>
    </row>
    <row r="141608" spans="26:27">
      <c r="Z141608" s="191"/>
      <c r="AA141608" s="191"/>
    </row>
    <row r="141609" spans="26:27">
      <c r="Z141609" s="191"/>
      <c r="AA141609" s="191"/>
    </row>
    <row r="141610" spans="26:27">
      <c r="Z141610" s="191"/>
      <c r="AA141610" s="191"/>
    </row>
    <row r="141611" spans="26:27">
      <c r="Z141611" s="191"/>
      <c r="AA141611" s="191"/>
    </row>
    <row r="141612" spans="26:27">
      <c r="Z141612" s="191"/>
      <c r="AA141612" s="191"/>
    </row>
    <row r="141613" spans="26:27">
      <c r="Z141613" s="191"/>
      <c r="AA141613" s="191"/>
    </row>
    <row r="141614" spans="26:27">
      <c r="Z141614" s="191"/>
      <c r="AA141614" s="191"/>
    </row>
    <row r="141615" spans="26:27">
      <c r="Z141615" s="191"/>
      <c r="AA141615" s="191"/>
    </row>
    <row r="141616" spans="26:27">
      <c r="Z141616" s="191"/>
      <c r="AA141616" s="191"/>
    </row>
    <row r="141617" spans="26:27">
      <c r="Z141617" s="191"/>
      <c r="AA141617" s="191"/>
    </row>
    <row r="141618" spans="26:27">
      <c r="Z141618" s="191"/>
      <c r="AA141618" s="191"/>
    </row>
    <row r="141619" spans="26:27">
      <c r="Z141619" s="191"/>
      <c r="AA141619" s="191"/>
    </row>
    <row r="141620" spans="26:27">
      <c r="Z141620" s="191"/>
      <c r="AA141620" s="191"/>
    </row>
    <row r="141621" spans="26:27">
      <c r="Z141621" s="191"/>
      <c r="AA141621" s="191"/>
    </row>
    <row r="141622" spans="26:27">
      <c r="Z141622" s="191"/>
      <c r="AA141622" s="191"/>
    </row>
    <row r="141623" spans="26:27">
      <c r="Z141623" s="191"/>
      <c r="AA141623" s="191"/>
    </row>
    <row r="141624" spans="26:27">
      <c r="Z141624" s="191"/>
      <c r="AA141624" s="191"/>
    </row>
    <row r="141625" spans="26:27">
      <c r="Z141625" s="191"/>
      <c r="AA141625" s="191"/>
    </row>
    <row r="141626" spans="26:27">
      <c r="Z141626" s="191"/>
      <c r="AA141626" s="191"/>
    </row>
    <row r="141627" spans="26:27">
      <c r="Z141627" s="191"/>
      <c r="AA141627" s="191"/>
    </row>
    <row r="141628" spans="26:27">
      <c r="Z141628" s="191"/>
      <c r="AA141628" s="191"/>
    </row>
    <row r="141629" spans="26:27">
      <c r="Z141629" s="191"/>
      <c r="AA141629" s="191"/>
    </row>
    <row r="141630" spans="26:27">
      <c r="Z141630" s="191"/>
      <c r="AA141630" s="191"/>
    </row>
    <row r="141631" spans="26:27">
      <c r="Z141631" s="191"/>
      <c r="AA141631" s="191"/>
    </row>
    <row r="141632" spans="26:27">
      <c r="Z141632" s="191"/>
      <c r="AA141632" s="191"/>
    </row>
    <row r="141633" spans="26:27">
      <c r="Z141633" s="191"/>
      <c r="AA141633" s="191"/>
    </row>
    <row r="141634" spans="26:27">
      <c r="Z141634" s="191"/>
      <c r="AA141634" s="191"/>
    </row>
    <row r="141635" spans="26:27">
      <c r="Z141635" s="191"/>
      <c r="AA141635" s="191"/>
    </row>
    <row r="141636" spans="26:27">
      <c r="Z141636" s="191"/>
      <c r="AA141636" s="191"/>
    </row>
    <row r="141637" spans="26:27">
      <c r="Z141637" s="191"/>
      <c r="AA141637" s="191"/>
    </row>
    <row r="141638" spans="26:27">
      <c r="Z141638" s="191"/>
      <c r="AA141638" s="191"/>
    </row>
    <row r="141639" spans="26:27">
      <c r="Z141639" s="191"/>
      <c r="AA141639" s="191"/>
    </row>
    <row r="141640" spans="26:27">
      <c r="Z141640" s="191"/>
      <c r="AA141640" s="191"/>
    </row>
    <row r="141641" spans="26:27">
      <c r="Z141641" s="191"/>
      <c r="AA141641" s="191"/>
    </row>
    <row r="141642" spans="26:27">
      <c r="Z141642" s="191"/>
      <c r="AA141642" s="191"/>
    </row>
    <row r="141643" spans="26:27">
      <c r="Z141643" s="191"/>
      <c r="AA141643" s="191"/>
    </row>
    <row r="141644" spans="26:27">
      <c r="Z141644" s="191"/>
      <c r="AA141644" s="191"/>
    </row>
    <row r="141645" spans="26:27">
      <c r="Z141645" s="191"/>
      <c r="AA141645" s="191"/>
    </row>
    <row r="141646" spans="26:27">
      <c r="Z141646" s="191"/>
      <c r="AA141646" s="191"/>
    </row>
    <row r="141647" spans="26:27">
      <c r="Z141647" s="191"/>
      <c r="AA141647" s="191"/>
    </row>
    <row r="141648" spans="26:27">
      <c r="Z141648" s="191"/>
      <c r="AA141648" s="191"/>
    </row>
    <row r="141649" spans="26:27">
      <c r="Z141649" s="191"/>
      <c r="AA141649" s="191"/>
    </row>
    <row r="141650" spans="26:27">
      <c r="Z141650" s="191"/>
      <c r="AA141650" s="191"/>
    </row>
    <row r="141651" spans="26:27">
      <c r="Z141651" s="191"/>
      <c r="AA141651" s="191"/>
    </row>
    <row r="141652" spans="26:27">
      <c r="Z141652" s="191"/>
      <c r="AA141652" s="191"/>
    </row>
    <row r="141653" spans="26:27">
      <c r="Z141653" s="191"/>
      <c r="AA141653" s="191"/>
    </row>
    <row r="141654" spans="26:27">
      <c r="Z141654" s="191"/>
      <c r="AA141654" s="191"/>
    </row>
    <row r="141655" spans="26:27">
      <c r="Z141655" s="191"/>
      <c r="AA141655" s="191"/>
    </row>
    <row r="141656" spans="26:27">
      <c r="Z141656" s="191"/>
      <c r="AA141656" s="191"/>
    </row>
    <row r="141657" spans="26:27">
      <c r="Z141657" s="191"/>
      <c r="AA141657" s="191"/>
    </row>
    <row r="141658" spans="26:27">
      <c r="Z141658" s="191"/>
      <c r="AA141658" s="191"/>
    </row>
    <row r="141659" spans="26:27">
      <c r="Z141659" s="191"/>
      <c r="AA141659" s="191"/>
    </row>
    <row r="141660" spans="26:27">
      <c r="Z141660" s="191"/>
      <c r="AA141660" s="191"/>
    </row>
    <row r="141661" spans="26:27">
      <c r="Z141661" s="191"/>
      <c r="AA141661" s="191"/>
    </row>
    <row r="141662" spans="26:27">
      <c r="Z141662" s="191"/>
      <c r="AA141662" s="191"/>
    </row>
    <row r="141663" spans="26:27">
      <c r="Z141663" s="191"/>
      <c r="AA141663" s="191"/>
    </row>
    <row r="141664" spans="26:27">
      <c r="Z141664" s="191"/>
      <c r="AA141664" s="191"/>
    </row>
    <row r="141665" spans="26:27">
      <c r="Z141665" s="191"/>
      <c r="AA141665" s="191"/>
    </row>
    <row r="141666" spans="26:27">
      <c r="Z141666" s="191"/>
      <c r="AA141666" s="191"/>
    </row>
    <row r="141667" spans="26:27">
      <c r="Z141667" s="191"/>
      <c r="AA141667" s="191"/>
    </row>
    <row r="141668" spans="26:27">
      <c r="Z141668" s="191"/>
      <c r="AA141668" s="191"/>
    </row>
    <row r="141669" spans="26:27">
      <c r="Z141669" s="191"/>
      <c r="AA141669" s="191"/>
    </row>
    <row r="141670" spans="26:27">
      <c r="Z141670" s="191"/>
      <c r="AA141670" s="191"/>
    </row>
    <row r="141671" spans="26:27">
      <c r="Z141671" s="191"/>
      <c r="AA141671" s="191"/>
    </row>
    <row r="141672" spans="26:27">
      <c r="Z141672" s="191"/>
      <c r="AA141672" s="191"/>
    </row>
    <row r="141673" spans="26:27">
      <c r="Z141673" s="191"/>
      <c r="AA141673" s="191"/>
    </row>
    <row r="141674" spans="26:27">
      <c r="Z141674" s="191"/>
      <c r="AA141674" s="191"/>
    </row>
    <row r="141675" spans="26:27">
      <c r="Z141675" s="191"/>
      <c r="AA141675" s="191"/>
    </row>
    <row r="141676" spans="26:27">
      <c r="Z141676" s="191"/>
      <c r="AA141676" s="191"/>
    </row>
    <row r="141677" spans="26:27">
      <c r="Z141677" s="191"/>
      <c r="AA141677" s="191"/>
    </row>
    <row r="141678" spans="26:27">
      <c r="Z141678" s="191"/>
      <c r="AA141678" s="191"/>
    </row>
    <row r="141679" spans="26:27">
      <c r="Z141679" s="191"/>
      <c r="AA141679" s="191"/>
    </row>
    <row r="141680" spans="26:27">
      <c r="Z141680" s="191"/>
      <c r="AA141680" s="191"/>
    </row>
    <row r="141681" spans="26:27">
      <c r="Z141681" s="191"/>
      <c r="AA141681" s="191"/>
    </row>
    <row r="141682" spans="26:27">
      <c r="Z141682" s="191"/>
      <c r="AA141682" s="191"/>
    </row>
    <row r="141683" spans="26:27">
      <c r="Z141683" s="191"/>
      <c r="AA141683" s="191"/>
    </row>
    <row r="141684" spans="26:27">
      <c r="Z141684" s="191"/>
      <c r="AA141684" s="191"/>
    </row>
    <row r="141685" spans="26:27">
      <c r="Z141685" s="191"/>
      <c r="AA141685" s="191"/>
    </row>
    <row r="141686" spans="26:27">
      <c r="Z141686" s="191"/>
      <c r="AA141686" s="191"/>
    </row>
    <row r="141687" spans="26:27">
      <c r="Z141687" s="191"/>
      <c r="AA141687" s="191"/>
    </row>
    <row r="141688" spans="26:27">
      <c r="Z141688" s="191"/>
      <c r="AA141688" s="191"/>
    </row>
    <row r="141689" spans="26:27">
      <c r="Z141689" s="191"/>
      <c r="AA141689" s="191"/>
    </row>
    <row r="141690" spans="26:27">
      <c r="Z141690" s="191"/>
      <c r="AA141690" s="191"/>
    </row>
    <row r="141691" spans="26:27">
      <c r="Z141691" s="191"/>
      <c r="AA141691" s="191"/>
    </row>
    <row r="141692" spans="26:27">
      <c r="Z141692" s="191"/>
      <c r="AA141692" s="191"/>
    </row>
    <row r="141693" spans="26:27">
      <c r="Z141693" s="191"/>
      <c r="AA141693" s="191"/>
    </row>
    <row r="141694" spans="26:27">
      <c r="Z141694" s="191"/>
      <c r="AA141694" s="191"/>
    </row>
    <row r="141695" spans="26:27">
      <c r="Z141695" s="191"/>
      <c r="AA141695" s="191"/>
    </row>
    <row r="141696" spans="26:27">
      <c r="Z141696" s="191"/>
      <c r="AA141696" s="191"/>
    </row>
    <row r="141697" spans="26:27">
      <c r="Z141697" s="191"/>
      <c r="AA141697" s="191"/>
    </row>
    <row r="141698" spans="26:27">
      <c r="Z141698" s="191"/>
      <c r="AA141698" s="191"/>
    </row>
    <row r="141699" spans="26:27">
      <c r="Z141699" s="191"/>
      <c r="AA141699" s="191"/>
    </row>
    <row r="141700" spans="26:27">
      <c r="Z141700" s="191"/>
      <c r="AA141700" s="191"/>
    </row>
    <row r="141701" spans="26:27">
      <c r="Z141701" s="191"/>
      <c r="AA141701" s="191"/>
    </row>
    <row r="141702" spans="26:27">
      <c r="Z141702" s="191"/>
      <c r="AA141702" s="191"/>
    </row>
    <row r="141703" spans="26:27">
      <c r="Z141703" s="191"/>
      <c r="AA141703" s="191"/>
    </row>
    <row r="141704" spans="26:27">
      <c r="Z141704" s="191"/>
      <c r="AA141704" s="191"/>
    </row>
    <row r="141705" spans="26:27">
      <c r="Z141705" s="191"/>
      <c r="AA141705" s="191"/>
    </row>
    <row r="141706" spans="26:27">
      <c r="Z141706" s="191"/>
      <c r="AA141706" s="191"/>
    </row>
    <row r="141707" spans="26:27">
      <c r="Z141707" s="191"/>
      <c r="AA141707" s="191"/>
    </row>
    <row r="141708" spans="26:27">
      <c r="Z141708" s="191"/>
      <c r="AA141708" s="191"/>
    </row>
    <row r="141709" spans="26:27">
      <c r="Z141709" s="191"/>
      <c r="AA141709" s="191"/>
    </row>
    <row r="141710" spans="26:27">
      <c r="Z141710" s="191"/>
      <c r="AA141710" s="191"/>
    </row>
    <row r="141711" spans="26:27">
      <c r="Z141711" s="191"/>
      <c r="AA141711" s="191"/>
    </row>
    <row r="141712" spans="26:27">
      <c r="Z141712" s="191"/>
      <c r="AA141712" s="191"/>
    </row>
    <row r="141713" spans="26:27">
      <c r="Z141713" s="191"/>
      <c r="AA141713" s="191"/>
    </row>
    <row r="141714" spans="26:27">
      <c r="Z141714" s="191"/>
      <c r="AA141714" s="191"/>
    </row>
    <row r="141715" spans="26:27">
      <c r="Z141715" s="191"/>
      <c r="AA141715" s="191"/>
    </row>
    <row r="141716" spans="26:27">
      <c r="Z141716" s="191"/>
      <c r="AA141716" s="191"/>
    </row>
    <row r="141717" spans="26:27">
      <c r="Z141717" s="191"/>
      <c r="AA141717" s="191"/>
    </row>
    <row r="141718" spans="26:27">
      <c r="Z141718" s="191"/>
      <c r="AA141718" s="191"/>
    </row>
    <row r="141719" spans="26:27">
      <c r="Z141719" s="191"/>
      <c r="AA141719" s="191"/>
    </row>
    <row r="141720" spans="26:27">
      <c r="Z141720" s="191"/>
      <c r="AA141720" s="191"/>
    </row>
    <row r="141721" spans="26:27">
      <c r="Z141721" s="191"/>
      <c r="AA141721" s="191"/>
    </row>
    <row r="141722" spans="26:27">
      <c r="Z141722" s="191"/>
      <c r="AA141722" s="191"/>
    </row>
    <row r="141723" spans="26:27">
      <c r="Z141723" s="191"/>
      <c r="AA141723" s="191"/>
    </row>
    <row r="141724" spans="26:27">
      <c r="Z141724" s="191"/>
      <c r="AA141724" s="191"/>
    </row>
    <row r="141725" spans="26:27">
      <c r="Z141725" s="191"/>
      <c r="AA141725" s="191"/>
    </row>
    <row r="141726" spans="26:27">
      <c r="Z141726" s="191"/>
      <c r="AA141726" s="191"/>
    </row>
    <row r="141727" spans="26:27">
      <c r="Z141727" s="191"/>
      <c r="AA141727" s="191"/>
    </row>
    <row r="141728" spans="26:27">
      <c r="Z141728" s="191"/>
      <c r="AA141728" s="191"/>
    </row>
    <row r="141729" spans="26:27">
      <c r="Z141729" s="191"/>
      <c r="AA141729" s="191"/>
    </row>
    <row r="141730" spans="26:27">
      <c r="Z141730" s="191"/>
      <c r="AA141730" s="191"/>
    </row>
    <row r="141731" spans="26:27">
      <c r="Z141731" s="191"/>
      <c r="AA141731" s="191"/>
    </row>
    <row r="141732" spans="26:27">
      <c r="Z141732" s="191"/>
      <c r="AA141732" s="191"/>
    </row>
    <row r="141733" spans="26:27">
      <c r="Z141733" s="191"/>
      <c r="AA141733" s="191"/>
    </row>
    <row r="141734" spans="26:27">
      <c r="Z141734" s="191"/>
      <c r="AA141734" s="191"/>
    </row>
    <row r="141735" spans="26:27">
      <c r="Z141735" s="191"/>
      <c r="AA141735" s="191"/>
    </row>
    <row r="141736" spans="26:27">
      <c r="Z141736" s="191"/>
      <c r="AA141736" s="191"/>
    </row>
    <row r="141737" spans="26:27">
      <c r="Z141737" s="191"/>
      <c r="AA141737" s="191"/>
    </row>
    <row r="141738" spans="26:27">
      <c r="Z141738" s="191"/>
      <c r="AA141738" s="191"/>
    </row>
    <row r="141739" spans="26:27">
      <c r="Z141739" s="191"/>
      <c r="AA141739" s="191"/>
    </row>
    <row r="141740" spans="26:27">
      <c r="Z141740" s="191"/>
      <c r="AA141740" s="191"/>
    </row>
    <row r="141741" spans="26:27">
      <c r="Z141741" s="191"/>
      <c r="AA141741" s="191"/>
    </row>
    <row r="141742" spans="26:27">
      <c r="Z141742" s="191"/>
      <c r="AA141742" s="191"/>
    </row>
    <row r="141743" spans="26:27">
      <c r="Z141743" s="191"/>
      <c r="AA141743" s="191"/>
    </row>
    <row r="141744" spans="26:27">
      <c r="Z141744" s="191"/>
      <c r="AA141744" s="191"/>
    </row>
    <row r="141745" spans="26:27">
      <c r="Z141745" s="191"/>
      <c r="AA141745" s="191"/>
    </row>
    <row r="141746" spans="26:27">
      <c r="Z141746" s="191"/>
      <c r="AA141746" s="191"/>
    </row>
    <row r="141747" spans="26:27">
      <c r="Z141747" s="191"/>
      <c r="AA141747" s="191"/>
    </row>
    <row r="141748" spans="26:27">
      <c r="Z141748" s="191"/>
      <c r="AA141748" s="191"/>
    </row>
    <row r="141749" spans="26:27">
      <c r="Z141749" s="191"/>
      <c r="AA141749" s="191"/>
    </row>
    <row r="141750" spans="26:27">
      <c r="Z141750" s="191"/>
      <c r="AA141750" s="191"/>
    </row>
    <row r="141751" spans="26:27">
      <c r="Z141751" s="191"/>
      <c r="AA141751" s="191"/>
    </row>
    <row r="141752" spans="26:27">
      <c r="Z141752" s="191"/>
      <c r="AA141752" s="191"/>
    </row>
    <row r="141753" spans="26:27">
      <c r="Z141753" s="191"/>
      <c r="AA141753" s="191"/>
    </row>
    <row r="141754" spans="26:27">
      <c r="Z141754" s="191"/>
      <c r="AA141754" s="191"/>
    </row>
    <row r="141755" spans="26:27">
      <c r="Z141755" s="191"/>
      <c r="AA141755" s="191"/>
    </row>
    <row r="141756" spans="26:27">
      <c r="Z141756" s="191"/>
      <c r="AA141756" s="191"/>
    </row>
    <row r="141757" spans="26:27">
      <c r="Z141757" s="191"/>
      <c r="AA141757" s="191"/>
    </row>
    <row r="141758" spans="26:27">
      <c r="Z141758" s="191"/>
      <c r="AA141758" s="191"/>
    </row>
    <row r="141759" spans="26:27">
      <c r="Z141759" s="191"/>
      <c r="AA141759" s="191"/>
    </row>
    <row r="141760" spans="26:27">
      <c r="Z141760" s="191"/>
      <c r="AA141760" s="191"/>
    </row>
    <row r="141761" spans="26:27">
      <c r="Z141761" s="191"/>
      <c r="AA141761" s="191"/>
    </row>
    <row r="141762" spans="26:27">
      <c r="Z141762" s="191"/>
      <c r="AA141762" s="191"/>
    </row>
    <row r="141763" spans="26:27">
      <c r="Z141763" s="191"/>
      <c r="AA141763" s="191"/>
    </row>
    <row r="141764" spans="26:27">
      <c r="Z141764" s="191"/>
      <c r="AA141764" s="191"/>
    </row>
    <row r="141765" spans="26:27">
      <c r="Z141765" s="191"/>
      <c r="AA141765" s="191"/>
    </row>
    <row r="141766" spans="26:27">
      <c r="Z141766" s="191"/>
      <c r="AA141766" s="191"/>
    </row>
    <row r="141767" spans="26:27">
      <c r="Z141767" s="191"/>
      <c r="AA141767" s="191"/>
    </row>
    <row r="141768" spans="26:27">
      <c r="Z141768" s="191"/>
      <c r="AA141768" s="191"/>
    </row>
    <row r="141769" spans="26:27">
      <c r="Z141769" s="191"/>
      <c r="AA141769" s="191"/>
    </row>
    <row r="141770" spans="26:27">
      <c r="Z141770" s="191"/>
      <c r="AA141770" s="191"/>
    </row>
    <row r="141771" spans="26:27">
      <c r="Z141771" s="191"/>
      <c r="AA141771" s="191"/>
    </row>
    <row r="141772" spans="26:27">
      <c r="Z141772" s="191"/>
      <c r="AA141772" s="191"/>
    </row>
    <row r="141773" spans="26:27">
      <c r="Z141773" s="191"/>
      <c r="AA141773" s="191"/>
    </row>
    <row r="141774" spans="26:27">
      <c r="Z141774" s="191"/>
      <c r="AA141774" s="191"/>
    </row>
    <row r="141775" spans="26:27">
      <c r="Z141775" s="191"/>
      <c r="AA141775" s="191"/>
    </row>
    <row r="141776" spans="26:27">
      <c r="Z141776" s="191"/>
      <c r="AA141776" s="191"/>
    </row>
    <row r="141777" spans="26:27">
      <c r="Z141777" s="191"/>
      <c r="AA141777" s="191"/>
    </row>
    <row r="141778" spans="26:27">
      <c r="Z141778" s="191"/>
      <c r="AA141778" s="191"/>
    </row>
    <row r="141779" spans="26:27">
      <c r="Z141779" s="191"/>
      <c r="AA141779" s="191"/>
    </row>
    <row r="141780" spans="26:27">
      <c r="Z141780" s="191"/>
      <c r="AA141780" s="191"/>
    </row>
    <row r="141781" spans="26:27">
      <c r="Z141781" s="191"/>
      <c r="AA141781" s="191"/>
    </row>
    <row r="141782" spans="26:27">
      <c r="Z141782" s="191"/>
      <c r="AA141782" s="191"/>
    </row>
    <row r="141783" spans="26:27">
      <c r="Z141783" s="191"/>
      <c r="AA141783" s="191"/>
    </row>
    <row r="141784" spans="26:27">
      <c r="Z141784" s="191"/>
      <c r="AA141784" s="191"/>
    </row>
    <row r="141785" spans="26:27">
      <c r="Z141785" s="191"/>
      <c r="AA141785" s="191"/>
    </row>
    <row r="141786" spans="26:27">
      <c r="Z141786" s="191"/>
      <c r="AA141786" s="191"/>
    </row>
    <row r="141787" spans="26:27">
      <c r="Z141787" s="191"/>
      <c r="AA141787" s="191"/>
    </row>
    <row r="141788" spans="26:27">
      <c r="Z141788" s="191"/>
      <c r="AA141788" s="191"/>
    </row>
    <row r="141789" spans="26:27">
      <c r="Z141789" s="191"/>
      <c r="AA141789" s="191"/>
    </row>
    <row r="141790" spans="26:27">
      <c r="Z141790" s="191"/>
      <c r="AA141790" s="191"/>
    </row>
    <row r="141791" spans="26:27">
      <c r="Z141791" s="191"/>
      <c r="AA141791" s="191"/>
    </row>
    <row r="141792" spans="26:27">
      <c r="Z141792" s="191"/>
      <c r="AA141792" s="191"/>
    </row>
    <row r="141793" spans="26:27">
      <c r="Z141793" s="191"/>
      <c r="AA141793" s="191"/>
    </row>
    <row r="141794" spans="26:27">
      <c r="Z141794" s="191"/>
      <c r="AA141794" s="191"/>
    </row>
    <row r="141795" spans="26:27">
      <c r="Z141795" s="191"/>
      <c r="AA141795" s="191"/>
    </row>
    <row r="141796" spans="26:27">
      <c r="Z141796" s="191"/>
      <c r="AA141796" s="191"/>
    </row>
    <row r="141797" spans="26:27">
      <c r="Z141797" s="191"/>
      <c r="AA141797" s="191"/>
    </row>
    <row r="141798" spans="26:27">
      <c r="Z141798" s="191"/>
      <c r="AA141798" s="191"/>
    </row>
    <row r="141799" spans="26:27">
      <c r="Z141799" s="191"/>
      <c r="AA141799" s="191"/>
    </row>
    <row r="141800" spans="26:27">
      <c r="Z141800" s="191"/>
      <c r="AA141800" s="191"/>
    </row>
    <row r="141801" spans="26:27">
      <c r="Z141801" s="191"/>
      <c r="AA141801" s="191"/>
    </row>
    <row r="141802" spans="26:27">
      <c r="Z141802" s="191"/>
      <c r="AA141802" s="191"/>
    </row>
    <row r="141803" spans="26:27">
      <c r="Z141803" s="191"/>
      <c r="AA141803" s="191"/>
    </row>
    <row r="141804" spans="26:27">
      <c r="Z141804" s="191"/>
      <c r="AA141804" s="191"/>
    </row>
    <row r="141805" spans="26:27">
      <c r="Z141805" s="191"/>
      <c r="AA141805" s="191"/>
    </row>
    <row r="141806" spans="26:27">
      <c r="Z141806" s="191"/>
      <c r="AA141806" s="191"/>
    </row>
    <row r="141807" spans="26:27">
      <c r="Z141807" s="191"/>
      <c r="AA141807" s="191"/>
    </row>
    <row r="141808" spans="26:27">
      <c r="Z141808" s="191"/>
      <c r="AA141808" s="191"/>
    </row>
    <row r="141809" spans="26:27">
      <c r="Z141809" s="191"/>
      <c r="AA141809" s="191"/>
    </row>
    <row r="141810" spans="26:27">
      <c r="Z141810" s="191"/>
      <c r="AA141810" s="191"/>
    </row>
    <row r="141811" spans="26:27">
      <c r="Z141811" s="191"/>
      <c r="AA141811" s="191"/>
    </row>
    <row r="141812" spans="26:27">
      <c r="Z141812" s="191"/>
      <c r="AA141812" s="191"/>
    </row>
    <row r="141813" spans="26:27">
      <c r="Z141813" s="191"/>
      <c r="AA141813" s="191"/>
    </row>
    <row r="141814" spans="26:27">
      <c r="Z141814" s="191"/>
      <c r="AA141814" s="191"/>
    </row>
    <row r="141815" spans="26:27">
      <c r="Z141815" s="191"/>
      <c r="AA141815" s="191"/>
    </row>
    <row r="141816" spans="26:27">
      <c r="Z141816" s="191"/>
      <c r="AA141816" s="191"/>
    </row>
    <row r="141817" spans="26:27">
      <c r="Z141817" s="191"/>
      <c r="AA141817" s="191"/>
    </row>
    <row r="141818" spans="26:27">
      <c r="Z141818" s="191"/>
      <c r="AA141818" s="191"/>
    </row>
    <row r="141819" spans="26:27">
      <c r="Z141819" s="191"/>
      <c r="AA141819" s="191"/>
    </row>
    <row r="141820" spans="26:27">
      <c r="Z141820" s="191"/>
      <c r="AA141820" s="191"/>
    </row>
    <row r="141821" spans="26:27">
      <c r="Z141821" s="191"/>
      <c r="AA141821" s="191"/>
    </row>
    <row r="141822" spans="26:27">
      <c r="Z141822" s="191"/>
      <c r="AA141822" s="191"/>
    </row>
    <row r="141823" spans="26:27">
      <c r="Z141823" s="191"/>
      <c r="AA141823" s="191"/>
    </row>
    <row r="141824" spans="26:27">
      <c r="Z141824" s="191"/>
      <c r="AA141824" s="191"/>
    </row>
    <row r="141825" spans="26:27">
      <c r="Z141825" s="191"/>
      <c r="AA141825" s="191"/>
    </row>
    <row r="141826" spans="26:27">
      <c r="Z141826" s="191"/>
      <c r="AA141826" s="191"/>
    </row>
    <row r="141827" spans="26:27">
      <c r="Z141827" s="191"/>
      <c r="AA141827" s="191"/>
    </row>
    <row r="141828" spans="26:27">
      <c r="Z141828" s="191"/>
      <c r="AA141828" s="191"/>
    </row>
    <row r="141829" spans="26:27">
      <c r="Z141829" s="191"/>
      <c r="AA141829" s="191"/>
    </row>
    <row r="141830" spans="26:27">
      <c r="Z141830" s="191"/>
      <c r="AA141830" s="191"/>
    </row>
    <row r="141831" spans="26:27">
      <c r="Z141831" s="191"/>
      <c r="AA141831" s="191"/>
    </row>
    <row r="141832" spans="26:27">
      <c r="Z141832" s="191"/>
      <c r="AA141832" s="191"/>
    </row>
    <row r="141833" spans="26:27">
      <c r="Z141833" s="191"/>
      <c r="AA141833" s="191"/>
    </row>
    <row r="141834" spans="26:27">
      <c r="Z141834" s="191"/>
      <c r="AA141834" s="191"/>
    </row>
    <row r="141835" spans="26:27">
      <c r="Z141835" s="191"/>
      <c r="AA141835" s="191"/>
    </row>
    <row r="141836" spans="26:27">
      <c r="Z141836" s="191"/>
      <c r="AA141836" s="191"/>
    </row>
    <row r="141837" spans="26:27">
      <c r="Z141837" s="191"/>
      <c r="AA141837" s="191"/>
    </row>
    <row r="141838" spans="26:27">
      <c r="Z141838" s="191"/>
      <c r="AA141838" s="191"/>
    </row>
    <row r="141839" spans="26:27">
      <c r="Z141839" s="191"/>
      <c r="AA141839" s="191"/>
    </row>
    <row r="141840" spans="26:27">
      <c r="Z141840" s="191"/>
      <c r="AA141840" s="191"/>
    </row>
    <row r="141841" spans="26:27">
      <c r="Z141841" s="191"/>
      <c r="AA141841" s="191"/>
    </row>
    <row r="141842" spans="26:27">
      <c r="Z141842" s="191"/>
      <c r="AA141842" s="191"/>
    </row>
    <row r="141843" spans="26:27">
      <c r="Z141843" s="191"/>
      <c r="AA141843" s="191"/>
    </row>
    <row r="141844" spans="26:27">
      <c r="Z141844" s="191"/>
      <c r="AA141844" s="191"/>
    </row>
    <row r="141845" spans="26:27">
      <c r="Z141845" s="191"/>
      <c r="AA141845" s="191"/>
    </row>
    <row r="141846" spans="26:27">
      <c r="Z141846" s="191"/>
      <c r="AA141846" s="191"/>
    </row>
    <row r="141847" spans="26:27">
      <c r="Z141847" s="191"/>
      <c r="AA141847" s="191"/>
    </row>
    <row r="141848" spans="26:27">
      <c r="Z141848" s="191"/>
      <c r="AA141848" s="191"/>
    </row>
    <row r="141849" spans="26:27">
      <c r="Z141849" s="191"/>
      <c r="AA141849" s="191"/>
    </row>
    <row r="141850" spans="26:27">
      <c r="Z141850" s="191"/>
      <c r="AA141850" s="191"/>
    </row>
    <row r="141851" spans="26:27">
      <c r="Z141851" s="191"/>
      <c r="AA141851" s="191"/>
    </row>
    <row r="141852" spans="26:27">
      <c r="Z141852" s="191"/>
      <c r="AA141852" s="191"/>
    </row>
    <row r="141853" spans="26:27">
      <c r="Z141853" s="191"/>
      <c r="AA141853" s="191"/>
    </row>
    <row r="141854" spans="26:27">
      <c r="Z141854" s="191"/>
      <c r="AA141854" s="191"/>
    </row>
    <row r="141855" spans="26:27">
      <c r="Z141855" s="191"/>
      <c r="AA141855" s="191"/>
    </row>
    <row r="141856" spans="26:27">
      <c r="Z141856" s="191"/>
      <c r="AA141856" s="191"/>
    </row>
    <row r="141857" spans="26:27">
      <c r="Z141857" s="191"/>
      <c r="AA141857" s="191"/>
    </row>
    <row r="141858" spans="26:27">
      <c r="Z141858" s="191"/>
      <c r="AA141858" s="191"/>
    </row>
    <row r="141859" spans="26:27">
      <c r="Z141859" s="191"/>
      <c r="AA141859" s="191"/>
    </row>
    <row r="141860" spans="26:27">
      <c r="Z141860" s="191"/>
      <c r="AA141860" s="191"/>
    </row>
    <row r="141861" spans="26:27">
      <c r="Z141861" s="191"/>
      <c r="AA141861" s="191"/>
    </row>
    <row r="141862" spans="26:27">
      <c r="Z141862" s="191"/>
      <c r="AA141862" s="191"/>
    </row>
    <row r="141863" spans="26:27">
      <c r="Z141863" s="191"/>
      <c r="AA141863" s="191"/>
    </row>
    <row r="141864" spans="26:27">
      <c r="Z141864" s="191"/>
      <c r="AA141864" s="191"/>
    </row>
    <row r="141865" spans="26:27">
      <c r="Z141865" s="191"/>
      <c r="AA141865" s="191"/>
    </row>
    <row r="141866" spans="26:27">
      <c r="Z141866" s="191"/>
      <c r="AA141866" s="191"/>
    </row>
    <row r="141867" spans="26:27">
      <c r="Z141867" s="191"/>
      <c r="AA141867" s="191"/>
    </row>
    <row r="141868" spans="26:27">
      <c r="Z141868" s="191"/>
      <c r="AA141868" s="191"/>
    </row>
    <row r="141869" spans="26:27">
      <c r="Z141869" s="191"/>
      <c r="AA141869" s="191"/>
    </row>
    <row r="141870" spans="26:27">
      <c r="Z141870" s="191"/>
      <c r="AA141870" s="191"/>
    </row>
    <row r="141871" spans="26:27">
      <c r="Z141871" s="191"/>
      <c r="AA141871" s="191"/>
    </row>
    <row r="141872" spans="26:27">
      <c r="Z141872" s="191"/>
      <c r="AA141872" s="191"/>
    </row>
    <row r="141873" spans="26:27">
      <c r="Z141873" s="191"/>
      <c r="AA141873" s="191"/>
    </row>
    <row r="141874" spans="26:27">
      <c r="Z141874" s="191"/>
      <c r="AA141874" s="191"/>
    </row>
    <row r="141875" spans="26:27">
      <c r="Z141875" s="191"/>
      <c r="AA141875" s="191"/>
    </row>
    <row r="141876" spans="26:27">
      <c r="Z141876" s="191"/>
      <c r="AA141876" s="191"/>
    </row>
    <row r="141877" spans="26:27">
      <c r="Z141877" s="191"/>
      <c r="AA141877" s="191"/>
    </row>
    <row r="141878" spans="26:27">
      <c r="Z141878" s="191"/>
      <c r="AA141878" s="191"/>
    </row>
    <row r="141879" spans="26:27">
      <c r="Z141879" s="191"/>
      <c r="AA141879" s="191"/>
    </row>
    <row r="141880" spans="26:27">
      <c r="Z141880" s="191"/>
      <c r="AA141880" s="191"/>
    </row>
    <row r="141881" spans="26:27">
      <c r="Z141881" s="191"/>
      <c r="AA141881" s="191"/>
    </row>
    <row r="141882" spans="26:27">
      <c r="Z141882" s="191"/>
      <c r="AA141882" s="191"/>
    </row>
    <row r="141883" spans="26:27">
      <c r="Z141883" s="191"/>
      <c r="AA141883" s="191"/>
    </row>
    <row r="141884" spans="26:27">
      <c r="Z141884" s="191"/>
      <c r="AA141884" s="191"/>
    </row>
    <row r="141885" spans="26:27">
      <c r="Z141885" s="191"/>
      <c r="AA141885" s="191"/>
    </row>
    <row r="141886" spans="26:27">
      <c r="Z141886" s="191"/>
      <c r="AA141886" s="191"/>
    </row>
    <row r="141887" spans="26:27">
      <c r="Z141887" s="191"/>
      <c r="AA141887" s="191"/>
    </row>
    <row r="141888" spans="26:27">
      <c r="Z141888" s="191"/>
      <c r="AA141888" s="191"/>
    </row>
    <row r="141889" spans="26:27">
      <c r="Z141889" s="191"/>
      <c r="AA141889" s="191"/>
    </row>
    <row r="141890" spans="26:27">
      <c r="Z141890" s="191"/>
      <c r="AA141890" s="191"/>
    </row>
    <row r="141891" spans="26:27">
      <c r="Z141891" s="191"/>
      <c r="AA141891" s="191"/>
    </row>
    <row r="141892" spans="26:27">
      <c r="Z141892" s="191"/>
      <c r="AA141892" s="191"/>
    </row>
    <row r="141893" spans="26:27">
      <c r="Z141893" s="191"/>
      <c r="AA141893" s="191"/>
    </row>
    <row r="141894" spans="26:27">
      <c r="Z141894" s="191"/>
      <c r="AA141894" s="191"/>
    </row>
    <row r="141895" spans="26:27">
      <c r="Z141895" s="191"/>
      <c r="AA141895" s="191"/>
    </row>
    <row r="141896" spans="26:27">
      <c r="Z141896" s="191"/>
      <c r="AA141896" s="191"/>
    </row>
    <row r="141897" spans="26:27">
      <c r="Z141897" s="191"/>
      <c r="AA141897" s="191"/>
    </row>
    <row r="141898" spans="26:27">
      <c r="Z141898" s="191"/>
      <c r="AA141898" s="191"/>
    </row>
    <row r="141899" spans="26:27">
      <c r="Z141899" s="191"/>
      <c r="AA141899" s="191"/>
    </row>
    <row r="141900" spans="26:27">
      <c r="Z141900" s="191"/>
      <c r="AA141900" s="191"/>
    </row>
    <row r="141901" spans="26:27">
      <c r="Z141901" s="191"/>
      <c r="AA141901" s="191"/>
    </row>
    <row r="141902" spans="26:27">
      <c r="Z141902" s="191"/>
      <c r="AA141902" s="191"/>
    </row>
    <row r="141903" spans="26:27">
      <c r="Z141903" s="191"/>
      <c r="AA141903" s="191"/>
    </row>
    <row r="141904" spans="26:27">
      <c r="Z141904" s="191"/>
      <c r="AA141904" s="191"/>
    </row>
    <row r="141905" spans="26:27">
      <c r="Z141905" s="191"/>
      <c r="AA141905" s="191"/>
    </row>
    <row r="141906" spans="26:27">
      <c r="Z141906" s="191"/>
      <c r="AA141906" s="191"/>
    </row>
    <row r="141907" spans="26:27">
      <c r="Z141907" s="191"/>
      <c r="AA141907" s="191"/>
    </row>
    <row r="141908" spans="26:27">
      <c r="Z141908" s="191"/>
      <c r="AA141908" s="191"/>
    </row>
    <row r="141909" spans="26:27">
      <c r="Z141909" s="191"/>
      <c r="AA141909" s="191"/>
    </row>
    <row r="141910" spans="26:27">
      <c r="Z141910" s="191"/>
      <c r="AA141910" s="191"/>
    </row>
    <row r="141911" spans="26:27">
      <c r="Z141911" s="191"/>
      <c r="AA141911" s="191"/>
    </row>
    <row r="141912" spans="26:27">
      <c r="Z141912" s="191"/>
      <c r="AA141912" s="191"/>
    </row>
    <row r="141913" spans="26:27">
      <c r="Z141913" s="191"/>
      <c r="AA141913" s="191"/>
    </row>
    <row r="141914" spans="26:27">
      <c r="Z141914" s="191"/>
      <c r="AA141914" s="191"/>
    </row>
    <row r="141915" spans="26:27">
      <c r="Z141915" s="191"/>
      <c r="AA141915" s="191"/>
    </row>
    <row r="141916" spans="26:27">
      <c r="Z141916" s="191"/>
      <c r="AA141916" s="191"/>
    </row>
    <row r="141917" spans="26:27">
      <c r="Z141917" s="191"/>
      <c r="AA141917" s="191"/>
    </row>
    <row r="141918" spans="26:27">
      <c r="Z141918" s="191"/>
      <c r="AA141918" s="191"/>
    </row>
    <row r="141919" spans="26:27">
      <c r="Z141919" s="191"/>
      <c r="AA141919" s="191"/>
    </row>
    <row r="141920" spans="26:27">
      <c r="Z141920" s="191"/>
      <c r="AA141920" s="191"/>
    </row>
    <row r="141921" spans="26:27">
      <c r="Z141921" s="191"/>
      <c r="AA141921" s="191"/>
    </row>
    <row r="141922" spans="26:27">
      <c r="Z141922" s="191"/>
      <c r="AA141922" s="191"/>
    </row>
    <row r="141923" spans="26:27">
      <c r="Z141923" s="191"/>
      <c r="AA141923" s="191"/>
    </row>
    <row r="141924" spans="26:27">
      <c r="Z141924" s="191"/>
      <c r="AA141924" s="191"/>
    </row>
    <row r="141925" spans="26:27">
      <c r="Z141925" s="191"/>
      <c r="AA141925" s="191"/>
    </row>
    <row r="141926" spans="26:27">
      <c r="Z141926" s="191"/>
      <c r="AA141926" s="191"/>
    </row>
    <row r="141927" spans="26:27">
      <c r="Z141927" s="191"/>
      <c r="AA141927" s="191"/>
    </row>
    <row r="141928" spans="26:27">
      <c r="Z141928" s="191"/>
      <c r="AA141928" s="191"/>
    </row>
    <row r="141929" spans="26:27">
      <c r="Z141929" s="191"/>
      <c r="AA141929" s="191"/>
    </row>
    <row r="141930" spans="26:27">
      <c r="Z141930" s="191"/>
      <c r="AA141930" s="191"/>
    </row>
    <row r="141931" spans="26:27">
      <c r="Z141931" s="191"/>
      <c r="AA141931" s="191"/>
    </row>
    <row r="141932" spans="26:27">
      <c r="Z141932" s="191"/>
      <c r="AA141932" s="191"/>
    </row>
    <row r="141933" spans="26:27">
      <c r="Z141933" s="191"/>
      <c r="AA141933" s="191"/>
    </row>
    <row r="141934" spans="26:27">
      <c r="Z141934" s="191"/>
      <c r="AA141934" s="191"/>
    </row>
    <row r="141935" spans="26:27">
      <c r="Z141935" s="191"/>
      <c r="AA141935" s="191"/>
    </row>
    <row r="141936" spans="26:27">
      <c r="Z141936" s="191"/>
      <c r="AA141936" s="191"/>
    </row>
    <row r="141937" spans="26:27">
      <c r="Z141937" s="191"/>
      <c r="AA141937" s="191"/>
    </row>
    <row r="141938" spans="26:27">
      <c r="Z141938" s="191"/>
      <c r="AA141938" s="191"/>
    </row>
    <row r="141939" spans="26:27">
      <c r="Z141939" s="191"/>
      <c r="AA141939" s="191"/>
    </row>
    <row r="141940" spans="26:27">
      <c r="Z141940" s="191"/>
      <c r="AA141940" s="191"/>
    </row>
    <row r="141941" spans="26:27">
      <c r="Z141941" s="191"/>
      <c r="AA141941" s="191"/>
    </row>
    <row r="141942" spans="26:27">
      <c r="Z141942" s="191"/>
      <c r="AA141942" s="191"/>
    </row>
    <row r="141943" spans="26:27">
      <c r="Z141943" s="191"/>
      <c r="AA141943" s="191"/>
    </row>
    <row r="141944" spans="26:27">
      <c r="Z141944" s="191"/>
      <c r="AA141944" s="191"/>
    </row>
    <row r="141945" spans="26:27">
      <c r="Z141945" s="191"/>
      <c r="AA141945" s="191"/>
    </row>
    <row r="141946" spans="26:27">
      <c r="Z141946" s="191"/>
      <c r="AA141946" s="191"/>
    </row>
    <row r="141947" spans="26:27">
      <c r="Z141947" s="191"/>
      <c r="AA141947" s="191"/>
    </row>
    <row r="141948" spans="26:27">
      <c r="Z141948" s="191"/>
      <c r="AA141948" s="191"/>
    </row>
    <row r="141949" spans="26:27">
      <c r="Z141949" s="191"/>
      <c r="AA141949" s="191"/>
    </row>
    <row r="141950" spans="26:27">
      <c r="Z141950" s="191"/>
      <c r="AA141950" s="191"/>
    </row>
    <row r="141951" spans="26:27">
      <c r="Z141951" s="191"/>
      <c r="AA141951" s="191"/>
    </row>
    <row r="141952" spans="26:27">
      <c r="Z141952" s="191"/>
      <c r="AA141952" s="191"/>
    </row>
    <row r="141953" spans="26:27">
      <c r="Z141953" s="191"/>
      <c r="AA141953" s="191"/>
    </row>
    <row r="141954" spans="26:27">
      <c r="Z141954" s="191"/>
      <c r="AA141954" s="191"/>
    </row>
    <row r="141955" spans="26:27">
      <c r="Z141955" s="191"/>
      <c r="AA141955" s="191"/>
    </row>
    <row r="141956" spans="26:27">
      <c r="Z141956" s="191"/>
      <c r="AA141956" s="191"/>
    </row>
    <row r="141957" spans="26:27">
      <c r="Z141957" s="191"/>
      <c r="AA141957" s="191"/>
    </row>
    <row r="141958" spans="26:27">
      <c r="Z141958" s="191"/>
      <c r="AA141958" s="191"/>
    </row>
    <row r="141959" spans="26:27">
      <c r="Z141959" s="191"/>
      <c r="AA141959" s="191"/>
    </row>
    <row r="141960" spans="26:27">
      <c r="Z141960" s="191"/>
      <c r="AA141960" s="191"/>
    </row>
    <row r="141961" spans="26:27">
      <c r="Z141961" s="191"/>
      <c r="AA141961" s="191"/>
    </row>
    <row r="141962" spans="26:27">
      <c r="Z141962" s="191"/>
      <c r="AA141962" s="191"/>
    </row>
    <row r="141963" spans="26:27">
      <c r="Z141963" s="191"/>
      <c r="AA141963" s="191"/>
    </row>
    <row r="141964" spans="26:27">
      <c r="Z141964" s="191"/>
      <c r="AA141964" s="191"/>
    </row>
    <row r="141965" spans="26:27">
      <c r="Z141965" s="191"/>
      <c r="AA141965" s="191"/>
    </row>
    <row r="141966" spans="26:27">
      <c r="Z141966" s="191"/>
      <c r="AA141966" s="191"/>
    </row>
    <row r="141967" spans="26:27">
      <c r="Z141967" s="191"/>
      <c r="AA141967" s="191"/>
    </row>
    <row r="141968" spans="26:27">
      <c r="Z141968" s="191"/>
      <c r="AA141968" s="191"/>
    </row>
    <row r="141969" spans="26:27">
      <c r="Z141969" s="191"/>
      <c r="AA141969" s="191"/>
    </row>
    <row r="141970" spans="26:27">
      <c r="Z141970" s="191"/>
      <c r="AA141970" s="191"/>
    </row>
    <row r="141971" spans="26:27">
      <c r="Z141971" s="191"/>
      <c r="AA141971" s="191"/>
    </row>
    <row r="141972" spans="26:27">
      <c r="Z141972" s="191"/>
      <c r="AA141972" s="191"/>
    </row>
    <row r="141973" spans="26:27">
      <c r="Z141973" s="191"/>
      <c r="AA141973" s="191"/>
    </row>
    <row r="141974" spans="26:27">
      <c r="Z141974" s="191"/>
      <c r="AA141974" s="191"/>
    </row>
    <row r="141975" spans="26:27">
      <c r="Z141975" s="191"/>
      <c r="AA141975" s="191"/>
    </row>
    <row r="141976" spans="26:27">
      <c r="Z141976" s="191"/>
      <c r="AA141976" s="191"/>
    </row>
    <row r="141977" spans="26:27">
      <c r="Z141977" s="191"/>
      <c r="AA141977" s="191"/>
    </row>
    <row r="141978" spans="26:27">
      <c r="Z141978" s="191"/>
      <c r="AA141978" s="191"/>
    </row>
    <row r="141979" spans="26:27">
      <c r="Z141979" s="191"/>
      <c r="AA141979" s="191"/>
    </row>
    <row r="141980" spans="26:27">
      <c r="Z141980" s="191"/>
      <c r="AA141980" s="191"/>
    </row>
    <row r="141981" spans="26:27">
      <c r="Z141981" s="191"/>
      <c r="AA141981" s="191"/>
    </row>
    <row r="141982" spans="26:27">
      <c r="Z141982" s="191"/>
      <c r="AA141982" s="191"/>
    </row>
    <row r="141983" spans="26:27">
      <c r="Z141983" s="191"/>
      <c r="AA141983" s="191"/>
    </row>
    <row r="141984" spans="26:27">
      <c r="Z141984" s="191"/>
      <c r="AA141984" s="191"/>
    </row>
    <row r="141985" spans="26:27">
      <c r="Z141985" s="191"/>
      <c r="AA141985" s="191"/>
    </row>
    <row r="141986" spans="26:27">
      <c r="Z141986" s="191"/>
      <c r="AA141986" s="191"/>
    </row>
    <row r="141987" spans="26:27">
      <c r="Z141987" s="191"/>
      <c r="AA141987" s="191"/>
    </row>
    <row r="141988" spans="26:27">
      <c r="Z141988" s="191"/>
      <c r="AA141988" s="191"/>
    </row>
    <row r="141989" spans="26:27">
      <c r="Z141989" s="191"/>
      <c r="AA141989" s="191"/>
    </row>
    <row r="141990" spans="26:27">
      <c r="Z141990" s="191"/>
      <c r="AA141990" s="191"/>
    </row>
    <row r="141991" spans="26:27">
      <c r="Z141991" s="191"/>
      <c r="AA141991" s="191"/>
    </row>
    <row r="141992" spans="26:27">
      <c r="Z141992" s="191"/>
      <c r="AA141992" s="191"/>
    </row>
    <row r="141993" spans="26:27">
      <c r="Z141993" s="191"/>
      <c r="AA141993" s="191"/>
    </row>
    <row r="141994" spans="26:27">
      <c r="Z141994" s="191"/>
      <c r="AA141994" s="191"/>
    </row>
    <row r="141995" spans="26:27">
      <c r="Z141995" s="191"/>
      <c r="AA141995" s="191"/>
    </row>
    <row r="141996" spans="26:27">
      <c r="Z141996" s="191"/>
      <c r="AA141996" s="191"/>
    </row>
    <row r="141997" spans="26:27">
      <c r="Z141997" s="191"/>
      <c r="AA141997" s="191"/>
    </row>
    <row r="141998" spans="26:27">
      <c r="Z141998" s="191"/>
      <c r="AA141998" s="191"/>
    </row>
    <row r="141999" spans="26:27">
      <c r="Z141999" s="191"/>
      <c r="AA141999" s="191"/>
    </row>
    <row r="142000" spans="26:27">
      <c r="Z142000" s="191"/>
      <c r="AA142000" s="191"/>
    </row>
    <row r="142001" spans="26:27">
      <c r="Z142001" s="191"/>
      <c r="AA142001" s="191"/>
    </row>
    <row r="142002" spans="26:27">
      <c r="Z142002" s="191"/>
      <c r="AA142002" s="191"/>
    </row>
    <row r="142003" spans="26:27">
      <c r="Z142003" s="191"/>
      <c r="AA142003" s="191"/>
    </row>
    <row r="142004" spans="26:27">
      <c r="Z142004" s="191"/>
      <c r="AA142004" s="191"/>
    </row>
    <row r="142005" spans="26:27">
      <c r="Z142005" s="191"/>
      <c r="AA142005" s="191"/>
    </row>
    <row r="142006" spans="26:27">
      <c r="Z142006" s="191"/>
      <c r="AA142006" s="191"/>
    </row>
    <row r="142007" spans="26:27">
      <c r="Z142007" s="191"/>
      <c r="AA142007" s="191"/>
    </row>
    <row r="142008" spans="26:27">
      <c r="Z142008" s="191"/>
      <c r="AA142008" s="191"/>
    </row>
    <row r="142009" spans="26:27">
      <c r="Z142009" s="191"/>
      <c r="AA142009" s="191"/>
    </row>
    <row r="142010" spans="26:27">
      <c r="Z142010" s="191"/>
      <c r="AA142010" s="191"/>
    </row>
    <row r="142011" spans="26:27">
      <c r="Z142011" s="191"/>
      <c r="AA142011" s="191"/>
    </row>
    <row r="142012" spans="26:27">
      <c r="Z142012" s="191"/>
      <c r="AA142012" s="191"/>
    </row>
    <row r="142013" spans="26:27">
      <c r="Z142013" s="191"/>
      <c r="AA142013" s="191"/>
    </row>
    <row r="142014" spans="26:27">
      <c r="Z142014" s="191"/>
      <c r="AA142014" s="191"/>
    </row>
    <row r="142015" spans="26:27">
      <c r="Z142015" s="191"/>
      <c r="AA142015" s="191"/>
    </row>
    <row r="142016" spans="26:27">
      <c r="Z142016" s="191"/>
      <c r="AA142016" s="191"/>
    </row>
    <row r="142017" spans="26:27">
      <c r="Z142017" s="191"/>
      <c r="AA142017" s="191"/>
    </row>
    <row r="142018" spans="26:27">
      <c r="Z142018" s="191"/>
      <c r="AA142018" s="191"/>
    </row>
    <row r="142019" spans="26:27">
      <c r="Z142019" s="191"/>
      <c r="AA142019" s="191"/>
    </row>
    <row r="142020" spans="26:27">
      <c r="Z142020" s="191"/>
      <c r="AA142020" s="191"/>
    </row>
    <row r="142021" spans="26:27">
      <c r="Z142021" s="191"/>
      <c r="AA142021" s="191"/>
    </row>
    <row r="142022" spans="26:27">
      <c r="Z142022" s="191"/>
      <c r="AA142022" s="191"/>
    </row>
    <row r="142023" spans="26:27">
      <c r="Z142023" s="191"/>
      <c r="AA142023" s="191"/>
    </row>
    <row r="142024" spans="26:27">
      <c r="Z142024" s="191"/>
      <c r="AA142024" s="191"/>
    </row>
    <row r="142025" spans="26:27">
      <c r="Z142025" s="191"/>
      <c r="AA142025" s="191"/>
    </row>
    <row r="142026" spans="26:27">
      <c r="Z142026" s="191"/>
      <c r="AA142026" s="191"/>
    </row>
    <row r="142027" spans="26:27">
      <c r="Z142027" s="191"/>
      <c r="AA142027" s="191"/>
    </row>
    <row r="142028" spans="26:27">
      <c r="Z142028" s="191"/>
      <c r="AA142028" s="191"/>
    </row>
    <row r="142029" spans="26:27">
      <c r="Z142029" s="191"/>
      <c r="AA142029" s="191"/>
    </row>
    <row r="142030" spans="26:27">
      <c r="Z142030" s="191"/>
      <c r="AA142030" s="191"/>
    </row>
    <row r="142031" spans="26:27">
      <c r="Z142031" s="191"/>
      <c r="AA142031" s="191"/>
    </row>
    <row r="142032" spans="26:27">
      <c r="Z142032" s="191"/>
      <c r="AA142032" s="191"/>
    </row>
    <row r="142033" spans="26:27">
      <c r="Z142033" s="191"/>
      <c r="AA142033" s="191"/>
    </row>
    <row r="142034" spans="26:27">
      <c r="Z142034" s="191"/>
      <c r="AA142034" s="191"/>
    </row>
    <row r="142035" spans="26:27">
      <c r="Z142035" s="191"/>
      <c r="AA142035" s="191"/>
    </row>
    <row r="142036" spans="26:27">
      <c r="Z142036" s="191"/>
      <c r="AA142036" s="191"/>
    </row>
    <row r="142037" spans="26:27">
      <c r="Z142037" s="191"/>
      <c r="AA142037" s="191"/>
    </row>
    <row r="142038" spans="26:27">
      <c r="Z142038" s="191"/>
      <c r="AA142038" s="191"/>
    </row>
    <row r="142039" spans="26:27">
      <c r="Z142039" s="191"/>
      <c r="AA142039" s="191"/>
    </row>
    <row r="142040" spans="26:27">
      <c r="Z142040" s="191"/>
      <c r="AA142040" s="191"/>
    </row>
    <row r="142041" spans="26:27">
      <c r="Z142041" s="191"/>
      <c r="AA142041" s="191"/>
    </row>
    <row r="142042" spans="26:27">
      <c r="Z142042" s="191"/>
      <c r="AA142042" s="191"/>
    </row>
    <row r="142043" spans="26:27">
      <c r="Z142043" s="191"/>
      <c r="AA142043" s="191"/>
    </row>
    <row r="142044" spans="26:27">
      <c r="Z142044" s="191"/>
      <c r="AA142044" s="191"/>
    </row>
    <row r="142045" spans="26:27">
      <c r="Z142045" s="191"/>
      <c r="AA142045" s="191"/>
    </row>
    <row r="142046" spans="26:27">
      <c r="Z142046" s="191"/>
      <c r="AA142046" s="191"/>
    </row>
    <row r="142047" spans="26:27">
      <c r="Z142047" s="191"/>
      <c r="AA142047" s="191"/>
    </row>
    <row r="142048" spans="26:27">
      <c r="Z142048" s="191"/>
      <c r="AA142048" s="191"/>
    </row>
    <row r="142049" spans="26:27">
      <c r="Z142049" s="191"/>
      <c r="AA142049" s="191"/>
    </row>
    <row r="142050" spans="26:27">
      <c r="Z142050" s="191"/>
      <c r="AA142050" s="191"/>
    </row>
    <row r="142051" spans="26:27">
      <c r="Z142051" s="191"/>
      <c r="AA142051" s="191"/>
    </row>
    <row r="142052" spans="26:27">
      <c r="Z142052" s="191"/>
      <c r="AA142052" s="191"/>
    </row>
    <row r="142053" spans="26:27">
      <c r="Z142053" s="191"/>
      <c r="AA142053" s="191"/>
    </row>
    <row r="142054" spans="26:27">
      <c r="Z142054" s="191"/>
      <c r="AA142054" s="191"/>
    </row>
    <row r="142055" spans="26:27">
      <c r="Z142055" s="191"/>
      <c r="AA142055" s="191"/>
    </row>
    <row r="142056" spans="26:27">
      <c r="Z142056" s="191"/>
      <c r="AA142056" s="191"/>
    </row>
    <row r="142057" spans="26:27">
      <c r="Z142057" s="191"/>
      <c r="AA142057" s="191"/>
    </row>
    <row r="142058" spans="26:27">
      <c r="Z142058" s="191"/>
      <c r="AA142058" s="191"/>
    </row>
    <row r="142059" spans="26:27">
      <c r="Z142059" s="191"/>
      <c r="AA142059" s="191"/>
    </row>
    <row r="142060" spans="26:27">
      <c r="Z142060" s="191"/>
      <c r="AA142060" s="191"/>
    </row>
    <row r="142061" spans="26:27">
      <c r="Z142061" s="191"/>
      <c r="AA142061" s="191"/>
    </row>
    <row r="142062" spans="26:27">
      <c r="Z142062" s="191"/>
      <c r="AA142062" s="191"/>
    </row>
    <row r="142063" spans="26:27">
      <c r="Z142063" s="191"/>
      <c r="AA142063" s="191"/>
    </row>
    <row r="142064" spans="26:27">
      <c r="Z142064" s="191"/>
      <c r="AA142064" s="191"/>
    </row>
    <row r="142065" spans="26:27">
      <c r="Z142065" s="191"/>
      <c r="AA142065" s="191"/>
    </row>
    <row r="142066" spans="26:27">
      <c r="Z142066" s="191"/>
      <c r="AA142066" s="191"/>
    </row>
    <row r="142067" spans="26:27">
      <c r="Z142067" s="191"/>
      <c r="AA142067" s="191"/>
    </row>
    <row r="142068" spans="26:27">
      <c r="Z142068" s="191"/>
      <c r="AA142068" s="191"/>
    </row>
    <row r="142069" spans="26:27">
      <c r="Z142069" s="191"/>
      <c r="AA142069" s="191"/>
    </row>
    <row r="142070" spans="26:27">
      <c r="Z142070" s="191"/>
      <c r="AA142070" s="191"/>
    </row>
    <row r="142071" spans="26:27">
      <c r="Z142071" s="191"/>
      <c r="AA142071" s="191"/>
    </row>
    <row r="142072" spans="26:27">
      <c r="Z142072" s="191"/>
      <c r="AA142072" s="191"/>
    </row>
    <row r="142073" spans="26:27">
      <c r="Z142073" s="191"/>
      <c r="AA142073" s="191"/>
    </row>
    <row r="142074" spans="26:27">
      <c r="Z142074" s="191"/>
      <c r="AA142074" s="191"/>
    </row>
    <row r="142075" spans="26:27">
      <c r="Z142075" s="191"/>
      <c r="AA142075" s="191"/>
    </row>
    <row r="142076" spans="26:27">
      <c r="Z142076" s="191"/>
      <c r="AA142076" s="191"/>
    </row>
    <row r="142077" spans="26:27">
      <c r="Z142077" s="191"/>
      <c r="AA142077" s="191"/>
    </row>
    <row r="142078" spans="26:27">
      <c r="Z142078" s="191"/>
      <c r="AA142078" s="191"/>
    </row>
    <row r="142079" spans="26:27">
      <c r="Z142079" s="191"/>
      <c r="AA142079" s="191"/>
    </row>
    <row r="142080" spans="26:27">
      <c r="Z142080" s="191"/>
      <c r="AA142080" s="191"/>
    </row>
    <row r="142081" spans="26:27">
      <c r="Z142081" s="191"/>
      <c r="AA142081" s="191"/>
    </row>
    <row r="142082" spans="26:27">
      <c r="Z142082" s="191"/>
      <c r="AA142082" s="191"/>
    </row>
    <row r="142083" spans="26:27">
      <c r="Z142083" s="191"/>
      <c r="AA142083" s="191"/>
    </row>
    <row r="142084" spans="26:27">
      <c r="Z142084" s="191"/>
      <c r="AA142084" s="191"/>
    </row>
    <row r="142085" spans="26:27">
      <c r="Z142085" s="191"/>
      <c r="AA142085" s="191"/>
    </row>
    <row r="142086" spans="26:27">
      <c r="Z142086" s="191"/>
      <c r="AA142086" s="191"/>
    </row>
    <row r="142087" spans="26:27">
      <c r="Z142087" s="191"/>
      <c r="AA142087" s="191"/>
    </row>
    <row r="142088" spans="26:27">
      <c r="Z142088" s="191"/>
      <c r="AA142088" s="191"/>
    </row>
    <row r="142089" spans="26:27">
      <c r="Z142089" s="191"/>
      <c r="AA142089" s="191"/>
    </row>
    <row r="142090" spans="26:27">
      <c r="Z142090" s="191"/>
      <c r="AA142090" s="191"/>
    </row>
    <row r="142091" spans="26:27">
      <c r="Z142091" s="191"/>
      <c r="AA142091" s="191"/>
    </row>
    <row r="142092" spans="26:27">
      <c r="Z142092" s="191"/>
      <c r="AA142092" s="191"/>
    </row>
    <row r="142093" spans="26:27">
      <c r="Z142093" s="191"/>
      <c r="AA142093" s="191"/>
    </row>
    <row r="142094" spans="26:27">
      <c r="Z142094" s="191"/>
      <c r="AA142094" s="191"/>
    </row>
    <row r="142095" spans="26:27">
      <c r="Z142095" s="191"/>
      <c r="AA142095" s="191"/>
    </row>
    <row r="142096" spans="26:27">
      <c r="Z142096" s="191"/>
      <c r="AA142096" s="191"/>
    </row>
    <row r="142097" spans="26:27">
      <c r="Z142097" s="191"/>
      <c r="AA142097" s="191"/>
    </row>
    <row r="142098" spans="26:27">
      <c r="Z142098" s="191"/>
      <c r="AA142098" s="191"/>
    </row>
    <row r="142099" spans="26:27">
      <c r="Z142099" s="191"/>
      <c r="AA142099" s="191"/>
    </row>
    <row r="142100" spans="26:27">
      <c r="Z142100" s="191"/>
      <c r="AA142100" s="191"/>
    </row>
    <row r="142101" spans="26:27">
      <c r="Z142101" s="191"/>
      <c r="AA142101" s="191"/>
    </row>
    <row r="142102" spans="26:27">
      <c r="Z142102" s="191"/>
      <c r="AA142102" s="191"/>
    </row>
    <row r="142103" spans="26:27">
      <c r="Z142103" s="191"/>
      <c r="AA142103" s="191"/>
    </row>
    <row r="142104" spans="26:27">
      <c r="Z142104" s="191"/>
      <c r="AA142104" s="191"/>
    </row>
    <row r="142105" spans="26:27">
      <c r="Z142105" s="191"/>
      <c r="AA142105" s="191"/>
    </row>
    <row r="142106" spans="26:27">
      <c r="Z142106" s="191"/>
      <c r="AA142106" s="191"/>
    </row>
    <row r="142107" spans="26:27">
      <c r="Z142107" s="191"/>
      <c r="AA142107" s="191"/>
    </row>
    <row r="142108" spans="26:27">
      <c r="Z142108" s="191"/>
      <c r="AA142108" s="191"/>
    </row>
    <row r="142109" spans="26:27">
      <c r="Z142109" s="191"/>
      <c r="AA142109" s="191"/>
    </row>
    <row r="142110" spans="26:27">
      <c r="Z142110" s="191"/>
      <c r="AA142110" s="191"/>
    </row>
    <row r="142111" spans="26:27">
      <c r="Z142111" s="191"/>
      <c r="AA142111" s="191"/>
    </row>
    <row r="142112" spans="26:27">
      <c r="Z142112" s="191"/>
      <c r="AA142112" s="191"/>
    </row>
    <row r="142113" spans="26:27">
      <c r="Z142113" s="191"/>
      <c r="AA142113" s="191"/>
    </row>
    <row r="142114" spans="26:27">
      <c r="Z142114" s="191"/>
      <c r="AA142114" s="191"/>
    </row>
    <row r="142115" spans="26:27">
      <c r="Z142115" s="191"/>
      <c r="AA142115" s="191"/>
    </row>
    <row r="142116" spans="26:27">
      <c r="Z142116" s="191"/>
      <c r="AA142116" s="191"/>
    </row>
    <row r="142117" spans="26:27">
      <c r="Z142117" s="191"/>
      <c r="AA142117" s="191"/>
    </row>
    <row r="142118" spans="26:27">
      <c r="Z142118" s="191"/>
      <c r="AA142118" s="191"/>
    </row>
    <row r="142119" spans="26:27">
      <c r="Z142119" s="191"/>
      <c r="AA142119" s="191"/>
    </row>
    <row r="142120" spans="26:27">
      <c r="Z142120" s="191"/>
      <c r="AA142120" s="191"/>
    </row>
    <row r="142121" spans="26:27">
      <c r="Z142121" s="191"/>
      <c r="AA142121" s="191"/>
    </row>
    <row r="142122" spans="26:27">
      <c r="Z142122" s="191"/>
      <c r="AA142122" s="191"/>
    </row>
    <row r="142123" spans="26:27">
      <c r="Z142123" s="191"/>
      <c r="AA142123" s="191"/>
    </row>
    <row r="142124" spans="26:27">
      <c r="Z142124" s="191"/>
      <c r="AA142124" s="191"/>
    </row>
    <row r="142125" spans="26:27">
      <c r="Z142125" s="191"/>
      <c r="AA142125" s="191"/>
    </row>
    <row r="142126" spans="26:27">
      <c r="Z142126" s="191"/>
      <c r="AA142126" s="191"/>
    </row>
    <row r="142127" spans="26:27">
      <c r="Z142127" s="191"/>
      <c r="AA142127" s="191"/>
    </row>
    <row r="142128" spans="26:27">
      <c r="Z142128" s="191"/>
      <c r="AA142128" s="191"/>
    </row>
    <row r="142129" spans="26:27">
      <c r="Z142129" s="191"/>
      <c r="AA142129" s="191"/>
    </row>
    <row r="142130" spans="26:27">
      <c r="Z142130" s="191"/>
      <c r="AA142130" s="191"/>
    </row>
    <row r="142131" spans="26:27">
      <c r="Z142131" s="191"/>
      <c r="AA142131" s="191"/>
    </row>
    <row r="142132" spans="26:27">
      <c r="Z142132" s="191"/>
      <c r="AA142132" s="191"/>
    </row>
    <row r="142133" spans="26:27">
      <c r="Z142133" s="191"/>
      <c r="AA142133" s="191"/>
    </row>
    <row r="142134" spans="26:27">
      <c r="Z142134" s="191"/>
      <c r="AA142134" s="191"/>
    </row>
    <row r="142135" spans="26:27">
      <c r="Z142135" s="191"/>
      <c r="AA142135" s="191"/>
    </row>
    <row r="142136" spans="26:27">
      <c r="Z142136" s="191"/>
      <c r="AA142136" s="191"/>
    </row>
    <row r="142137" spans="26:27">
      <c r="Z142137" s="191"/>
      <c r="AA142137" s="191"/>
    </row>
    <row r="142138" spans="26:27">
      <c r="Z142138" s="191"/>
      <c r="AA142138" s="191"/>
    </row>
    <row r="142139" spans="26:27">
      <c r="Z142139" s="191"/>
      <c r="AA142139" s="191"/>
    </row>
    <row r="142140" spans="26:27">
      <c r="Z142140" s="191"/>
      <c r="AA142140" s="191"/>
    </row>
    <row r="142141" spans="26:27">
      <c r="Z142141" s="191"/>
      <c r="AA142141" s="191"/>
    </row>
    <row r="142142" spans="26:27">
      <c r="Z142142" s="191"/>
      <c r="AA142142" s="191"/>
    </row>
    <row r="142143" spans="26:27">
      <c r="Z142143" s="191"/>
      <c r="AA142143" s="191"/>
    </row>
    <row r="142144" spans="26:27">
      <c r="Z142144" s="191"/>
      <c r="AA142144" s="191"/>
    </row>
    <row r="142145" spans="26:27">
      <c r="Z142145" s="191"/>
      <c r="AA142145" s="191"/>
    </row>
    <row r="142146" spans="26:27">
      <c r="Z142146" s="191"/>
      <c r="AA142146" s="191"/>
    </row>
    <row r="142147" spans="26:27">
      <c r="Z142147" s="191"/>
      <c r="AA142147" s="191"/>
    </row>
    <row r="142148" spans="26:27">
      <c r="Z142148" s="191"/>
      <c r="AA142148" s="191"/>
    </row>
    <row r="142149" spans="26:27">
      <c r="Z142149" s="191"/>
      <c r="AA142149" s="191"/>
    </row>
    <row r="142150" spans="26:27">
      <c r="Z142150" s="191"/>
      <c r="AA142150" s="191"/>
    </row>
    <row r="142151" spans="26:27">
      <c r="Z142151" s="191"/>
      <c r="AA142151" s="191"/>
    </row>
    <row r="142152" spans="26:27">
      <c r="Z142152" s="191"/>
      <c r="AA142152" s="191"/>
    </row>
    <row r="142153" spans="26:27">
      <c r="Z142153" s="191"/>
      <c r="AA142153" s="191"/>
    </row>
    <row r="142154" spans="26:27">
      <c r="Z142154" s="191"/>
      <c r="AA142154" s="191"/>
    </row>
    <row r="142155" spans="26:27">
      <c r="Z142155" s="191"/>
      <c r="AA142155" s="191"/>
    </row>
    <row r="142156" spans="26:27">
      <c r="Z142156" s="191"/>
      <c r="AA142156" s="191"/>
    </row>
    <row r="142157" spans="26:27">
      <c r="Z142157" s="191"/>
      <c r="AA142157" s="191"/>
    </row>
    <row r="142158" spans="26:27">
      <c r="Z142158" s="191"/>
      <c r="AA142158" s="191"/>
    </row>
    <row r="142159" spans="26:27">
      <c r="Z142159" s="191"/>
      <c r="AA142159" s="191"/>
    </row>
    <row r="142160" spans="26:27">
      <c r="Z142160" s="191"/>
      <c r="AA142160" s="191"/>
    </row>
    <row r="142161" spans="26:27">
      <c r="Z142161" s="191"/>
      <c r="AA142161" s="191"/>
    </row>
    <row r="142162" spans="26:27">
      <c r="Z142162" s="191"/>
      <c r="AA142162" s="191"/>
    </row>
    <row r="142163" spans="26:27">
      <c r="Z142163" s="191"/>
      <c r="AA142163" s="191"/>
    </row>
    <row r="142164" spans="26:27">
      <c r="Z142164" s="191"/>
      <c r="AA142164" s="191"/>
    </row>
    <row r="142165" spans="26:27">
      <c r="Z142165" s="191"/>
      <c r="AA142165" s="191"/>
    </row>
    <row r="142166" spans="26:27">
      <c r="Z142166" s="191"/>
      <c r="AA142166" s="191"/>
    </row>
    <row r="142167" spans="26:27">
      <c r="Z142167" s="191"/>
      <c r="AA142167" s="191"/>
    </row>
    <row r="142168" spans="26:27">
      <c r="Z142168" s="191"/>
      <c r="AA142168" s="191"/>
    </row>
    <row r="142169" spans="26:27">
      <c r="Z142169" s="191"/>
      <c r="AA142169" s="191"/>
    </row>
    <row r="142170" spans="26:27">
      <c r="Z142170" s="191"/>
      <c r="AA142170" s="191"/>
    </row>
    <row r="142171" spans="26:27">
      <c r="Z142171" s="191"/>
      <c r="AA142171" s="191"/>
    </row>
    <row r="142172" spans="26:27">
      <c r="Z142172" s="191"/>
      <c r="AA142172" s="191"/>
    </row>
    <row r="142173" spans="26:27">
      <c r="Z142173" s="191"/>
      <c r="AA142173" s="191"/>
    </row>
    <row r="142174" spans="26:27">
      <c r="Z142174" s="191"/>
      <c r="AA142174" s="191"/>
    </row>
    <row r="142175" spans="26:27">
      <c r="Z142175" s="191"/>
      <c r="AA142175" s="191"/>
    </row>
    <row r="142176" spans="26:27">
      <c r="Z142176" s="191"/>
      <c r="AA142176" s="191"/>
    </row>
    <row r="142177" spans="26:27">
      <c r="Z142177" s="191"/>
      <c r="AA142177" s="191"/>
    </row>
    <row r="142178" spans="26:27">
      <c r="Z142178" s="191"/>
      <c r="AA142178" s="191"/>
    </row>
    <row r="142179" spans="26:27">
      <c r="Z142179" s="191"/>
      <c r="AA142179" s="191"/>
    </row>
    <row r="142180" spans="26:27">
      <c r="Z142180" s="191"/>
      <c r="AA142180" s="191"/>
    </row>
    <row r="142181" spans="26:27">
      <c r="Z142181" s="191"/>
      <c r="AA142181" s="191"/>
    </row>
    <row r="142182" spans="26:27">
      <c r="Z142182" s="191"/>
      <c r="AA142182" s="191"/>
    </row>
    <row r="142183" spans="26:27">
      <c r="Z142183" s="191"/>
      <c r="AA142183" s="191"/>
    </row>
    <row r="142184" spans="26:27">
      <c r="Z142184" s="191"/>
      <c r="AA142184" s="191"/>
    </row>
    <row r="142185" spans="26:27">
      <c r="Z142185" s="191"/>
      <c r="AA142185" s="191"/>
    </row>
    <row r="142186" spans="26:27">
      <c r="Z142186" s="191"/>
      <c r="AA142186" s="191"/>
    </row>
    <row r="142187" spans="26:27">
      <c r="Z142187" s="191"/>
      <c r="AA142187" s="191"/>
    </row>
    <row r="142188" spans="26:27">
      <c r="Z142188" s="191"/>
      <c r="AA142188" s="191"/>
    </row>
    <row r="142189" spans="26:27">
      <c r="Z142189" s="191"/>
      <c r="AA142189" s="191"/>
    </row>
    <row r="142190" spans="26:27">
      <c r="Z142190" s="191"/>
      <c r="AA142190" s="191"/>
    </row>
    <row r="142191" spans="26:27">
      <c r="Z142191" s="191"/>
      <c r="AA142191" s="191"/>
    </row>
    <row r="142192" spans="26:27">
      <c r="Z142192" s="191"/>
      <c r="AA142192" s="191"/>
    </row>
    <row r="142193" spans="26:27">
      <c r="Z142193" s="191"/>
      <c r="AA142193" s="191"/>
    </row>
    <row r="142194" spans="26:27">
      <c r="Z142194" s="191"/>
      <c r="AA142194" s="191"/>
    </row>
    <row r="142195" spans="26:27">
      <c r="Z142195" s="191"/>
      <c r="AA142195" s="191"/>
    </row>
    <row r="142196" spans="26:27">
      <c r="Z142196" s="191"/>
      <c r="AA142196" s="191"/>
    </row>
    <row r="142197" spans="26:27">
      <c r="Z142197" s="191"/>
      <c r="AA142197" s="191"/>
    </row>
    <row r="142198" spans="26:27">
      <c r="Z142198" s="191"/>
      <c r="AA142198" s="191"/>
    </row>
    <row r="142199" spans="26:27">
      <c r="Z142199" s="191"/>
      <c r="AA142199" s="191"/>
    </row>
    <row r="142200" spans="26:27">
      <c r="Z142200" s="191"/>
      <c r="AA142200" s="191"/>
    </row>
    <row r="142201" spans="26:27">
      <c r="Z142201" s="191"/>
      <c r="AA142201" s="191"/>
    </row>
    <row r="142202" spans="26:27">
      <c r="Z142202" s="191"/>
      <c r="AA142202" s="191"/>
    </row>
    <row r="142203" spans="26:27">
      <c r="Z142203" s="191"/>
      <c r="AA142203" s="191"/>
    </row>
    <row r="142204" spans="26:27">
      <c r="Z142204" s="191"/>
      <c r="AA142204" s="191"/>
    </row>
    <row r="142205" spans="26:27">
      <c r="Z142205" s="191"/>
      <c r="AA142205" s="191"/>
    </row>
    <row r="142206" spans="26:27">
      <c r="Z142206" s="191"/>
      <c r="AA142206" s="191"/>
    </row>
    <row r="142207" spans="26:27">
      <c r="Z142207" s="191"/>
      <c r="AA142207" s="191"/>
    </row>
    <row r="142208" spans="26:27">
      <c r="Z142208" s="191"/>
      <c r="AA142208" s="191"/>
    </row>
    <row r="142209" spans="26:27">
      <c r="Z142209" s="191"/>
      <c r="AA142209" s="191"/>
    </row>
    <row r="142210" spans="26:27">
      <c r="Z142210" s="191"/>
      <c r="AA142210" s="191"/>
    </row>
    <row r="142211" spans="26:27">
      <c r="Z142211" s="191"/>
      <c r="AA142211" s="191"/>
    </row>
    <row r="142212" spans="26:27">
      <c r="Z142212" s="191"/>
      <c r="AA142212" s="191"/>
    </row>
    <row r="142213" spans="26:27">
      <c r="Z142213" s="191"/>
      <c r="AA142213" s="191"/>
    </row>
    <row r="142214" spans="26:27">
      <c r="Z142214" s="191"/>
      <c r="AA142214" s="191"/>
    </row>
    <row r="142215" spans="26:27">
      <c r="Z142215" s="191"/>
      <c r="AA142215" s="191"/>
    </row>
    <row r="142216" spans="26:27">
      <c r="Z142216" s="191"/>
      <c r="AA142216" s="191"/>
    </row>
    <row r="142217" spans="26:27">
      <c r="Z142217" s="191"/>
      <c r="AA142217" s="191"/>
    </row>
    <row r="142218" spans="26:27">
      <c r="Z142218" s="191"/>
      <c r="AA142218" s="191"/>
    </row>
    <row r="142219" spans="26:27">
      <c r="Z142219" s="191"/>
      <c r="AA142219" s="191"/>
    </row>
    <row r="142220" spans="26:27">
      <c r="Z142220" s="191"/>
      <c r="AA142220" s="191"/>
    </row>
    <row r="142221" spans="26:27">
      <c r="Z142221" s="191"/>
      <c r="AA142221" s="191"/>
    </row>
    <row r="142222" spans="26:27">
      <c r="Z142222" s="191"/>
      <c r="AA142222" s="191"/>
    </row>
    <row r="142223" spans="26:27">
      <c r="Z142223" s="191"/>
      <c r="AA142223" s="191"/>
    </row>
    <row r="142224" spans="26:27">
      <c r="Z142224" s="191"/>
      <c r="AA142224" s="191"/>
    </row>
    <row r="142225" spans="26:27">
      <c r="Z142225" s="191"/>
      <c r="AA142225" s="191"/>
    </row>
    <row r="142226" spans="26:27">
      <c r="Z142226" s="191"/>
      <c r="AA142226" s="191"/>
    </row>
    <row r="142227" spans="26:27">
      <c r="Z142227" s="191"/>
      <c r="AA142227" s="191"/>
    </row>
    <row r="142228" spans="26:27">
      <c r="Z142228" s="191"/>
      <c r="AA142228" s="191"/>
    </row>
    <row r="142229" spans="26:27">
      <c r="Z142229" s="191"/>
      <c r="AA142229" s="191"/>
    </row>
    <row r="142230" spans="26:27">
      <c r="Z142230" s="191"/>
      <c r="AA142230" s="191"/>
    </row>
    <row r="142231" spans="26:27">
      <c r="Z142231" s="191"/>
      <c r="AA142231" s="191"/>
    </row>
    <row r="142232" spans="26:27">
      <c r="Z142232" s="191"/>
      <c r="AA142232" s="191"/>
    </row>
    <row r="142233" spans="26:27">
      <c r="Z142233" s="191"/>
      <c r="AA142233" s="191"/>
    </row>
    <row r="142234" spans="26:27">
      <c r="Z142234" s="191"/>
      <c r="AA142234" s="191"/>
    </row>
    <row r="142235" spans="26:27">
      <c r="Z142235" s="191"/>
      <c r="AA142235" s="191"/>
    </row>
    <row r="142236" spans="26:27">
      <c r="Z142236" s="191"/>
      <c r="AA142236" s="191"/>
    </row>
    <row r="142237" spans="26:27">
      <c r="Z142237" s="191"/>
      <c r="AA142237" s="191"/>
    </row>
    <row r="142238" spans="26:27">
      <c r="Z142238" s="191"/>
      <c r="AA142238" s="191"/>
    </row>
    <row r="142239" spans="26:27">
      <c r="Z142239" s="191"/>
      <c r="AA142239" s="191"/>
    </row>
    <row r="142240" spans="26:27">
      <c r="Z142240" s="191"/>
      <c r="AA142240" s="191"/>
    </row>
    <row r="142241" spans="26:27">
      <c r="Z142241" s="191"/>
      <c r="AA142241" s="191"/>
    </row>
    <row r="142242" spans="26:27">
      <c r="Z142242" s="191"/>
      <c r="AA142242" s="191"/>
    </row>
    <row r="142243" spans="26:27">
      <c r="Z142243" s="191"/>
      <c r="AA142243" s="191"/>
    </row>
    <row r="142244" spans="26:27">
      <c r="Z142244" s="191"/>
      <c r="AA142244" s="191"/>
    </row>
    <row r="142245" spans="26:27">
      <c r="Z142245" s="191"/>
      <c r="AA142245" s="191"/>
    </row>
    <row r="142246" spans="26:27">
      <c r="Z142246" s="191"/>
      <c r="AA142246" s="191"/>
    </row>
    <row r="142247" spans="26:27">
      <c r="Z142247" s="191"/>
      <c r="AA142247" s="191"/>
    </row>
    <row r="142248" spans="26:27">
      <c r="Z142248" s="191"/>
      <c r="AA142248" s="191"/>
    </row>
    <row r="142249" spans="26:27">
      <c r="Z142249" s="191"/>
      <c r="AA142249" s="191"/>
    </row>
    <row r="142250" spans="26:27">
      <c r="Z142250" s="191"/>
      <c r="AA142250" s="191"/>
    </row>
    <row r="142251" spans="26:27">
      <c r="Z142251" s="191"/>
      <c r="AA142251" s="191"/>
    </row>
    <row r="142252" spans="26:27">
      <c r="Z142252" s="191"/>
      <c r="AA142252" s="191"/>
    </row>
    <row r="142253" spans="26:27">
      <c r="Z142253" s="191"/>
      <c r="AA142253" s="191"/>
    </row>
    <row r="142254" spans="26:27">
      <c r="Z142254" s="191"/>
      <c r="AA142254" s="191"/>
    </row>
    <row r="142255" spans="26:27">
      <c r="Z142255" s="191"/>
      <c r="AA142255" s="191"/>
    </row>
    <row r="142256" spans="26:27">
      <c r="Z142256" s="191"/>
      <c r="AA142256" s="191"/>
    </row>
    <row r="142257" spans="26:27">
      <c r="Z142257" s="191"/>
      <c r="AA142257" s="191"/>
    </row>
    <row r="142258" spans="26:27">
      <c r="Z142258" s="191"/>
      <c r="AA142258" s="191"/>
    </row>
    <row r="142259" spans="26:27">
      <c r="Z142259" s="191"/>
      <c r="AA142259" s="191"/>
    </row>
    <row r="142260" spans="26:27">
      <c r="Z142260" s="191"/>
      <c r="AA142260" s="191"/>
    </row>
    <row r="142261" spans="26:27">
      <c r="Z142261" s="191"/>
      <c r="AA142261" s="191"/>
    </row>
    <row r="142262" spans="26:27">
      <c r="Z142262" s="191"/>
      <c r="AA142262" s="191"/>
    </row>
    <row r="142263" spans="26:27">
      <c r="Z142263" s="191"/>
      <c r="AA142263" s="191"/>
    </row>
    <row r="142264" spans="26:27">
      <c r="Z142264" s="191"/>
      <c r="AA142264" s="191"/>
    </row>
    <row r="142265" spans="26:27">
      <c r="Z142265" s="191"/>
      <c r="AA142265" s="191"/>
    </row>
    <row r="142266" spans="26:27">
      <c r="Z142266" s="191"/>
      <c r="AA142266" s="191"/>
    </row>
    <row r="142267" spans="26:27">
      <c r="Z142267" s="191"/>
      <c r="AA142267" s="191"/>
    </row>
    <row r="142268" spans="26:27">
      <c r="Z142268" s="191"/>
      <c r="AA142268" s="191"/>
    </row>
    <row r="142269" spans="26:27">
      <c r="Z142269" s="191"/>
      <c r="AA142269" s="191"/>
    </row>
    <row r="142270" spans="26:27">
      <c r="Z142270" s="191"/>
      <c r="AA142270" s="191"/>
    </row>
    <row r="142271" spans="26:27">
      <c r="Z142271" s="191"/>
      <c r="AA142271" s="191"/>
    </row>
    <row r="142272" spans="26:27">
      <c r="Z142272" s="191"/>
      <c r="AA142272" s="191"/>
    </row>
    <row r="142273" spans="26:27">
      <c r="Z142273" s="191"/>
      <c r="AA142273" s="191"/>
    </row>
    <row r="142274" spans="26:27">
      <c r="Z142274" s="191"/>
      <c r="AA142274" s="191"/>
    </row>
    <row r="142275" spans="26:27">
      <c r="Z142275" s="191"/>
      <c r="AA142275" s="191"/>
    </row>
    <row r="142276" spans="26:27">
      <c r="Z142276" s="191"/>
      <c r="AA142276" s="191"/>
    </row>
    <row r="142277" spans="26:27">
      <c r="Z142277" s="191"/>
      <c r="AA142277" s="191"/>
    </row>
    <row r="142278" spans="26:27">
      <c r="Z142278" s="191"/>
      <c r="AA142278" s="191"/>
    </row>
    <row r="142279" spans="26:27">
      <c r="Z142279" s="191"/>
      <c r="AA142279" s="191"/>
    </row>
    <row r="142280" spans="26:27">
      <c r="Z142280" s="191"/>
      <c r="AA142280" s="191"/>
    </row>
    <row r="142281" spans="26:27">
      <c r="Z142281" s="191"/>
      <c r="AA142281" s="191"/>
    </row>
    <row r="142282" spans="26:27">
      <c r="Z142282" s="191"/>
      <c r="AA142282" s="191"/>
    </row>
    <row r="142283" spans="26:27">
      <c r="Z142283" s="191"/>
      <c r="AA142283" s="191"/>
    </row>
    <row r="142284" spans="26:27">
      <c r="Z142284" s="191"/>
      <c r="AA142284" s="191"/>
    </row>
    <row r="142285" spans="26:27">
      <c r="Z142285" s="191"/>
      <c r="AA142285" s="191"/>
    </row>
    <row r="142286" spans="26:27">
      <c r="Z142286" s="191"/>
      <c r="AA142286" s="191"/>
    </row>
    <row r="142287" spans="26:27">
      <c r="Z142287" s="191"/>
      <c r="AA142287" s="191"/>
    </row>
    <row r="142288" spans="26:27">
      <c r="Z142288" s="191"/>
      <c r="AA142288" s="191"/>
    </row>
    <row r="142289" spans="26:27">
      <c r="Z142289" s="191"/>
      <c r="AA142289" s="191"/>
    </row>
    <row r="142290" spans="26:27">
      <c r="Z142290" s="191"/>
      <c r="AA142290" s="191"/>
    </row>
    <row r="142291" spans="26:27">
      <c r="Z142291" s="191"/>
      <c r="AA142291" s="191"/>
    </row>
    <row r="142292" spans="26:27">
      <c r="Z142292" s="191"/>
      <c r="AA142292" s="191"/>
    </row>
    <row r="142293" spans="26:27">
      <c r="Z142293" s="191"/>
      <c r="AA142293" s="191"/>
    </row>
    <row r="142294" spans="26:27">
      <c r="Z142294" s="191"/>
      <c r="AA142294" s="191"/>
    </row>
    <row r="142295" spans="26:27">
      <c r="Z142295" s="191"/>
      <c r="AA142295" s="191"/>
    </row>
    <row r="142296" spans="26:27">
      <c r="Z142296" s="191"/>
      <c r="AA142296" s="191"/>
    </row>
    <row r="142297" spans="26:27">
      <c r="Z142297" s="191"/>
      <c r="AA142297" s="191"/>
    </row>
    <row r="142298" spans="26:27">
      <c r="Z142298" s="191"/>
      <c r="AA142298" s="191"/>
    </row>
    <row r="142299" spans="26:27">
      <c r="Z142299" s="191"/>
      <c r="AA142299" s="191"/>
    </row>
    <row r="142300" spans="26:27">
      <c r="Z142300" s="191"/>
      <c r="AA142300" s="191"/>
    </row>
    <row r="142301" spans="26:27">
      <c r="Z142301" s="191"/>
      <c r="AA142301" s="191"/>
    </row>
    <row r="142302" spans="26:27">
      <c r="Z142302" s="191"/>
      <c r="AA142302" s="191"/>
    </row>
    <row r="142303" spans="26:27">
      <c r="Z142303" s="191"/>
      <c r="AA142303" s="191"/>
    </row>
    <row r="142304" spans="26:27">
      <c r="Z142304" s="191"/>
      <c r="AA142304" s="191"/>
    </row>
    <row r="142305" spans="26:27">
      <c r="Z142305" s="191"/>
      <c r="AA142305" s="191"/>
    </row>
    <row r="142306" spans="26:27">
      <c r="Z142306" s="191"/>
      <c r="AA142306" s="191"/>
    </row>
    <row r="142307" spans="26:27">
      <c r="Z142307" s="191"/>
      <c r="AA142307" s="191"/>
    </row>
    <row r="142308" spans="26:27">
      <c r="Z142308" s="191"/>
      <c r="AA142308" s="191"/>
    </row>
    <row r="142309" spans="26:27">
      <c r="Z142309" s="191"/>
      <c r="AA142309" s="191"/>
    </row>
    <row r="142310" spans="26:27">
      <c r="Z142310" s="191"/>
      <c r="AA142310" s="191"/>
    </row>
    <row r="142311" spans="26:27">
      <c r="Z142311" s="191"/>
      <c r="AA142311" s="191"/>
    </row>
    <row r="142312" spans="26:27">
      <c r="Z142312" s="191"/>
      <c r="AA142312" s="191"/>
    </row>
    <row r="142313" spans="26:27">
      <c r="Z142313" s="191"/>
      <c r="AA142313" s="191"/>
    </row>
    <row r="142314" spans="26:27">
      <c r="Z142314" s="191"/>
      <c r="AA142314" s="191"/>
    </row>
    <row r="142315" spans="26:27">
      <c r="Z142315" s="191"/>
      <c r="AA142315" s="191"/>
    </row>
    <row r="142316" spans="26:27">
      <c r="Z142316" s="191"/>
      <c r="AA142316" s="191"/>
    </row>
    <row r="142317" spans="26:27">
      <c r="Z142317" s="191"/>
      <c r="AA142317" s="191"/>
    </row>
    <row r="142318" spans="26:27">
      <c r="Z142318" s="191"/>
      <c r="AA142318" s="191"/>
    </row>
    <row r="142319" spans="26:27">
      <c r="Z142319" s="191"/>
      <c r="AA142319" s="191"/>
    </row>
    <row r="142320" spans="26:27">
      <c r="Z142320" s="191"/>
      <c r="AA142320" s="191"/>
    </row>
    <row r="142321" spans="26:27">
      <c r="Z142321" s="191"/>
      <c r="AA142321" s="191"/>
    </row>
    <row r="142322" spans="26:27">
      <c r="Z142322" s="191"/>
      <c r="AA142322" s="191"/>
    </row>
    <row r="142323" spans="26:27">
      <c r="Z142323" s="191"/>
      <c r="AA142323" s="191"/>
    </row>
    <row r="142324" spans="26:27">
      <c r="Z142324" s="191"/>
      <c r="AA142324" s="191"/>
    </row>
    <row r="142325" spans="26:27">
      <c r="Z142325" s="191"/>
      <c r="AA142325" s="191"/>
    </row>
    <row r="142326" spans="26:27">
      <c r="Z142326" s="191"/>
      <c r="AA142326" s="191"/>
    </row>
    <row r="142327" spans="26:27">
      <c r="Z142327" s="191"/>
      <c r="AA142327" s="191"/>
    </row>
    <row r="142328" spans="26:27">
      <c r="Z142328" s="191"/>
      <c r="AA142328" s="191"/>
    </row>
    <row r="142329" spans="26:27">
      <c r="Z142329" s="191"/>
      <c r="AA142329" s="191"/>
    </row>
    <row r="142330" spans="26:27">
      <c r="Z142330" s="191"/>
      <c r="AA142330" s="191"/>
    </row>
    <row r="142331" spans="26:27">
      <c r="Z142331" s="191"/>
      <c r="AA142331" s="191"/>
    </row>
    <row r="142332" spans="26:27">
      <c r="Z142332" s="191"/>
      <c r="AA142332" s="191"/>
    </row>
    <row r="142333" spans="26:27">
      <c r="Z142333" s="191"/>
      <c r="AA142333" s="191"/>
    </row>
    <row r="142334" spans="26:27">
      <c r="Z142334" s="191"/>
      <c r="AA142334" s="191"/>
    </row>
    <row r="142335" spans="26:27">
      <c r="Z142335" s="191"/>
      <c r="AA142335" s="191"/>
    </row>
    <row r="142336" spans="26:27">
      <c r="Z142336" s="191"/>
      <c r="AA142336" s="191"/>
    </row>
    <row r="142337" spans="26:27">
      <c r="Z142337" s="191"/>
      <c r="AA142337" s="191"/>
    </row>
    <row r="142338" spans="26:27">
      <c r="Z142338" s="191"/>
      <c r="AA142338" s="191"/>
    </row>
    <row r="142339" spans="26:27">
      <c r="Z142339" s="191"/>
      <c r="AA142339" s="191"/>
    </row>
    <row r="142340" spans="26:27">
      <c r="Z142340" s="191"/>
      <c r="AA142340" s="191"/>
    </row>
    <row r="142341" spans="26:27">
      <c r="Z142341" s="191"/>
      <c r="AA142341" s="191"/>
    </row>
    <row r="142342" spans="26:27">
      <c r="Z142342" s="191"/>
      <c r="AA142342" s="191"/>
    </row>
    <row r="142343" spans="26:27">
      <c r="Z142343" s="191"/>
      <c r="AA142343" s="191"/>
    </row>
    <row r="142344" spans="26:27">
      <c r="Z142344" s="191"/>
      <c r="AA142344" s="191"/>
    </row>
    <row r="142345" spans="26:27">
      <c r="Z142345" s="191"/>
      <c r="AA142345" s="191"/>
    </row>
    <row r="142346" spans="26:27">
      <c r="Z142346" s="191"/>
      <c r="AA142346" s="191"/>
    </row>
    <row r="142347" spans="26:27">
      <c r="Z142347" s="191"/>
      <c r="AA142347" s="191"/>
    </row>
    <row r="142348" spans="26:27">
      <c r="Z142348" s="191"/>
      <c r="AA142348" s="191"/>
    </row>
    <row r="142349" spans="26:27">
      <c r="Z142349" s="191"/>
      <c r="AA142349" s="191"/>
    </row>
    <row r="142350" spans="26:27">
      <c r="Z142350" s="191"/>
      <c r="AA142350" s="191"/>
    </row>
    <row r="142351" spans="26:27">
      <c r="Z142351" s="191"/>
      <c r="AA142351" s="191"/>
    </row>
    <row r="142352" spans="26:27">
      <c r="Z142352" s="191"/>
      <c r="AA142352" s="191"/>
    </row>
    <row r="142353" spans="26:27">
      <c r="Z142353" s="191"/>
      <c r="AA142353" s="191"/>
    </row>
    <row r="142354" spans="26:27">
      <c r="Z142354" s="191"/>
      <c r="AA142354" s="191"/>
    </row>
    <row r="142355" spans="26:27">
      <c r="Z142355" s="191"/>
      <c r="AA142355" s="191"/>
    </row>
    <row r="142356" spans="26:27">
      <c r="Z142356" s="191"/>
      <c r="AA142356" s="191"/>
    </row>
    <row r="142357" spans="26:27">
      <c r="Z142357" s="191"/>
      <c r="AA142357" s="191"/>
    </row>
    <row r="142358" spans="26:27">
      <c r="Z142358" s="191"/>
      <c r="AA142358" s="191"/>
    </row>
    <row r="142359" spans="26:27">
      <c r="Z142359" s="191"/>
      <c r="AA142359" s="191"/>
    </row>
    <row r="142360" spans="26:27">
      <c r="Z142360" s="191"/>
      <c r="AA142360" s="191"/>
    </row>
    <row r="142361" spans="26:27">
      <c r="Z142361" s="191"/>
      <c r="AA142361" s="191"/>
    </row>
    <row r="142362" spans="26:27">
      <c r="Z142362" s="191"/>
      <c r="AA142362" s="191"/>
    </row>
    <row r="142363" spans="26:27">
      <c r="Z142363" s="191"/>
      <c r="AA142363" s="191"/>
    </row>
    <row r="142364" spans="26:27">
      <c r="Z142364" s="191"/>
      <c r="AA142364" s="191"/>
    </row>
    <row r="142365" spans="26:27">
      <c r="Z142365" s="191"/>
      <c r="AA142365" s="191"/>
    </row>
    <row r="142366" spans="26:27">
      <c r="Z142366" s="191"/>
      <c r="AA142366" s="191"/>
    </row>
    <row r="142367" spans="26:27">
      <c r="Z142367" s="191"/>
      <c r="AA142367" s="191"/>
    </row>
    <row r="142368" spans="26:27">
      <c r="Z142368" s="191"/>
      <c r="AA142368" s="191"/>
    </row>
    <row r="142369" spans="26:27">
      <c r="Z142369" s="191"/>
      <c r="AA142369" s="191"/>
    </row>
    <row r="142370" spans="26:27">
      <c r="Z142370" s="191"/>
      <c r="AA142370" s="191"/>
    </row>
    <row r="142371" spans="26:27">
      <c r="Z142371" s="191"/>
      <c r="AA142371" s="191"/>
    </row>
    <row r="142372" spans="26:27">
      <c r="Z142372" s="191"/>
      <c r="AA142372" s="191"/>
    </row>
    <row r="142373" spans="26:27">
      <c r="Z142373" s="191"/>
      <c r="AA142373" s="191"/>
    </row>
    <row r="142374" spans="26:27">
      <c r="Z142374" s="191"/>
      <c r="AA142374" s="191"/>
    </row>
    <row r="142375" spans="26:27">
      <c r="Z142375" s="191"/>
      <c r="AA142375" s="191"/>
    </row>
    <row r="142376" spans="26:27">
      <c r="Z142376" s="191"/>
      <c r="AA142376" s="191"/>
    </row>
    <row r="142377" spans="26:27">
      <c r="Z142377" s="191"/>
      <c r="AA142377" s="191"/>
    </row>
    <row r="142378" spans="26:27">
      <c r="Z142378" s="191"/>
      <c r="AA142378" s="191"/>
    </row>
    <row r="142379" spans="26:27">
      <c r="Z142379" s="191"/>
      <c r="AA142379" s="191"/>
    </row>
    <row r="142380" spans="26:27">
      <c r="Z142380" s="191"/>
      <c r="AA142380" s="191"/>
    </row>
    <row r="142381" spans="26:27">
      <c r="Z142381" s="191"/>
      <c r="AA142381" s="191"/>
    </row>
    <row r="142382" spans="26:27">
      <c r="Z142382" s="191"/>
      <c r="AA142382" s="191"/>
    </row>
    <row r="142383" spans="26:27">
      <c r="Z142383" s="191"/>
      <c r="AA142383" s="191"/>
    </row>
    <row r="142384" spans="26:27">
      <c r="Z142384" s="191"/>
      <c r="AA142384" s="191"/>
    </row>
    <row r="142385" spans="26:27">
      <c r="Z142385" s="191"/>
      <c r="AA142385" s="191"/>
    </row>
    <row r="142386" spans="26:27">
      <c r="Z142386" s="191"/>
      <c r="AA142386" s="191"/>
    </row>
    <row r="142387" spans="26:27">
      <c r="Z142387" s="191"/>
      <c r="AA142387" s="191"/>
    </row>
    <row r="142388" spans="26:27">
      <c r="Z142388" s="191"/>
      <c r="AA142388" s="191"/>
    </row>
    <row r="142389" spans="26:27">
      <c r="Z142389" s="191"/>
      <c r="AA142389" s="191"/>
    </row>
    <row r="142390" spans="26:27">
      <c r="Z142390" s="191"/>
      <c r="AA142390" s="191"/>
    </row>
    <row r="142391" spans="26:27">
      <c r="Z142391" s="191"/>
      <c r="AA142391" s="191"/>
    </row>
    <row r="142392" spans="26:27">
      <c r="Z142392" s="191"/>
      <c r="AA142392" s="191"/>
    </row>
    <row r="142393" spans="26:27">
      <c r="Z142393" s="191"/>
      <c r="AA142393" s="191"/>
    </row>
    <row r="142394" spans="26:27">
      <c r="Z142394" s="191"/>
      <c r="AA142394" s="191"/>
    </row>
    <row r="142395" spans="26:27">
      <c r="Z142395" s="191"/>
      <c r="AA142395" s="191"/>
    </row>
    <row r="142396" spans="26:27">
      <c r="Z142396" s="191"/>
      <c r="AA142396" s="191"/>
    </row>
    <row r="142397" spans="26:27">
      <c r="Z142397" s="191"/>
      <c r="AA142397" s="191"/>
    </row>
    <row r="142398" spans="26:27">
      <c r="Z142398" s="191"/>
      <c r="AA142398" s="191"/>
    </row>
    <row r="142399" spans="26:27">
      <c r="Z142399" s="191"/>
      <c r="AA142399" s="191"/>
    </row>
    <row r="142400" spans="26:27">
      <c r="Z142400" s="191"/>
      <c r="AA142400" s="191"/>
    </row>
    <row r="142401" spans="26:27">
      <c r="Z142401" s="191"/>
      <c r="AA142401" s="191"/>
    </row>
    <row r="142402" spans="26:27">
      <c r="Z142402" s="191"/>
      <c r="AA142402" s="191"/>
    </row>
    <row r="142403" spans="26:27">
      <c r="Z142403" s="191"/>
      <c r="AA142403" s="191"/>
    </row>
    <row r="142404" spans="26:27">
      <c r="Z142404" s="191"/>
      <c r="AA142404" s="191"/>
    </row>
    <row r="142405" spans="26:27">
      <c r="Z142405" s="191"/>
      <c r="AA142405" s="191"/>
    </row>
    <row r="142406" spans="26:27">
      <c r="Z142406" s="191"/>
      <c r="AA142406" s="191"/>
    </row>
    <row r="142407" spans="26:27">
      <c r="Z142407" s="191"/>
      <c r="AA142407" s="191"/>
    </row>
    <row r="142408" spans="26:27">
      <c r="Z142408" s="191"/>
      <c r="AA142408" s="191"/>
    </row>
    <row r="142409" spans="26:27">
      <c r="Z142409" s="191"/>
      <c r="AA142409" s="191"/>
    </row>
    <row r="142410" spans="26:27">
      <c r="Z142410" s="191"/>
      <c r="AA142410" s="191"/>
    </row>
    <row r="142411" spans="26:27">
      <c r="Z142411" s="191"/>
      <c r="AA142411" s="191"/>
    </row>
    <row r="142412" spans="26:27">
      <c r="Z142412" s="191"/>
      <c r="AA142412" s="191"/>
    </row>
    <row r="142413" spans="26:27">
      <c r="Z142413" s="191"/>
      <c r="AA142413" s="191"/>
    </row>
    <row r="142414" spans="26:27">
      <c r="Z142414" s="191"/>
      <c r="AA142414" s="191"/>
    </row>
    <row r="142415" spans="26:27">
      <c r="Z142415" s="191"/>
      <c r="AA142415" s="191"/>
    </row>
    <row r="142416" spans="26:27">
      <c r="Z142416" s="191"/>
      <c r="AA142416" s="191"/>
    </row>
    <row r="142417" spans="26:27">
      <c r="Z142417" s="191"/>
      <c r="AA142417" s="191"/>
    </row>
    <row r="142418" spans="26:27">
      <c r="Z142418" s="191"/>
      <c r="AA142418" s="191"/>
    </row>
    <row r="142419" spans="26:27">
      <c r="Z142419" s="191"/>
      <c r="AA142419" s="191"/>
    </row>
    <row r="142420" spans="26:27">
      <c r="Z142420" s="191"/>
      <c r="AA142420" s="191"/>
    </row>
    <row r="142421" spans="26:27">
      <c r="Z142421" s="191"/>
      <c r="AA142421" s="191"/>
    </row>
    <row r="142422" spans="26:27">
      <c r="Z142422" s="191"/>
      <c r="AA142422" s="191"/>
    </row>
    <row r="142423" spans="26:27">
      <c r="Z142423" s="191"/>
      <c r="AA142423" s="191"/>
    </row>
    <row r="142424" spans="26:27">
      <c r="Z142424" s="191"/>
      <c r="AA142424" s="191"/>
    </row>
    <row r="142425" spans="26:27">
      <c r="Z142425" s="191"/>
      <c r="AA142425" s="191"/>
    </row>
    <row r="142426" spans="26:27">
      <c r="Z142426" s="191"/>
      <c r="AA142426" s="191"/>
    </row>
    <row r="142427" spans="26:27">
      <c r="Z142427" s="191"/>
      <c r="AA142427" s="191"/>
    </row>
    <row r="142428" spans="26:27">
      <c r="Z142428" s="191"/>
      <c r="AA142428" s="191"/>
    </row>
    <row r="142429" spans="26:27">
      <c r="Z142429" s="191"/>
      <c r="AA142429" s="191"/>
    </row>
    <row r="142430" spans="26:27">
      <c r="Z142430" s="191"/>
      <c r="AA142430" s="191"/>
    </row>
    <row r="142431" spans="26:27">
      <c r="Z142431" s="191"/>
      <c r="AA142431" s="191"/>
    </row>
    <row r="142432" spans="26:27">
      <c r="Z142432" s="191"/>
      <c r="AA142432" s="191"/>
    </row>
    <row r="142433" spans="26:27">
      <c r="Z142433" s="191"/>
      <c r="AA142433" s="191"/>
    </row>
    <row r="142434" spans="26:27">
      <c r="Z142434" s="191"/>
      <c r="AA142434" s="191"/>
    </row>
    <row r="142435" spans="26:27">
      <c r="Z142435" s="191"/>
      <c r="AA142435" s="191"/>
    </row>
    <row r="142436" spans="26:27">
      <c r="Z142436" s="191"/>
      <c r="AA142436" s="191"/>
    </row>
    <row r="142437" spans="26:27">
      <c r="Z142437" s="191"/>
      <c r="AA142437" s="191"/>
    </row>
    <row r="142438" spans="26:27">
      <c r="Z142438" s="191"/>
      <c r="AA142438" s="191"/>
    </row>
    <row r="142439" spans="26:27">
      <c r="Z142439" s="191"/>
      <c r="AA142439" s="191"/>
    </row>
    <row r="142440" spans="26:27">
      <c r="Z142440" s="191"/>
      <c r="AA142440" s="191"/>
    </row>
    <row r="142441" spans="26:27">
      <c r="Z142441" s="191"/>
      <c r="AA142441" s="191"/>
    </row>
    <row r="142442" spans="26:27">
      <c r="Z142442" s="191"/>
      <c r="AA142442" s="191"/>
    </row>
    <row r="142443" spans="26:27">
      <c r="Z142443" s="191"/>
      <c r="AA142443" s="191"/>
    </row>
    <row r="142444" spans="26:27">
      <c r="Z142444" s="191"/>
      <c r="AA142444" s="191"/>
    </row>
    <row r="142445" spans="26:27">
      <c r="Z142445" s="191"/>
      <c r="AA142445" s="191"/>
    </row>
    <row r="142446" spans="26:27">
      <c r="Z142446" s="191"/>
      <c r="AA142446" s="191"/>
    </row>
    <row r="142447" spans="26:27">
      <c r="Z142447" s="191"/>
      <c r="AA142447" s="191"/>
    </row>
    <row r="142448" spans="26:27">
      <c r="Z142448" s="191"/>
      <c r="AA142448" s="191"/>
    </row>
    <row r="142449" spans="26:27">
      <c r="Z142449" s="191"/>
      <c r="AA142449" s="191"/>
    </row>
    <row r="142450" spans="26:27">
      <c r="Z142450" s="191"/>
      <c r="AA142450" s="191"/>
    </row>
    <row r="142451" spans="26:27">
      <c r="Z142451" s="191"/>
      <c r="AA142451" s="191"/>
    </row>
    <row r="142452" spans="26:27">
      <c r="Z142452" s="191"/>
      <c r="AA142452" s="191"/>
    </row>
    <row r="142453" spans="26:27">
      <c r="Z142453" s="191"/>
      <c r="AA142453" s="191"/>
    </row>
    <row r="142454" spans="26:27">
      <c r="Z142454" s="191"/>
      <c r="AA142454" s="191"/>
    </row>
    <row r="142455" spans="26:27">
      <c r="Z142455" s="191"/>
      <c r="AA142455" s="191"/>
    </row>
    <row r="142456" spans="26:27">
      <c r="Z142456" s="191"/>
      <c r="AA142456" s="191"/>
    </row>
    <row r="142457" spans="26:27">
      <c r="Z142457" s="191"/>
      <c r="AA142457" s="191"/>
    </row>
    <row r="142458" spans="26:27">
      <c r="Z142458" s="191"/>
      <c r="AA142458" s="191"/>
    </row>
    <row r="142459" spans="26:27">
      <c r="Z142459" s="191"/>
      <c r="AA142459" s="191"/>
    </row>
    <row r="142460" spans="26:27">
      <c r="Z142460" s="191"/>
      <c r="AA142460" s="191"/>
    </row>
    <row r="142461" spans="26:27">
      <c r="Z142461" s="191"/>
      <c r="AA142461" s="191"/>
    </row>
    <row r="142462" spans="26:27">
      <c r="Z142462" s="191"/>
      <c r="AA142462" s="191"/>
    </row>
    <row r="142463" spans="26:27">
      <c r="Z142463" s="191"/>
      <c r="AA142463" s="191"/>
    </row>
    <row r="142464" spans="26:27">
      <c r="Z142464" s="191"/>
      <c r="AA142464" s="191"/>
    </row>
    <row r="142465" spans="26:27">
      <c r="Z142465" s="191"/>
      <c r="AA142465" s="191"/>
    </row>
    <row r="142466" spans="26:27">
      <c r="Z142466" s="191"/>
      <c r="AA142466" s="191"/>
    </row>
    <row r="142467" spans="26:27">
      <c r="Z142467" s="191"/>
      <c r="AA142467" s="191"/>
    </row>
    <row r="142468" spans="26:27">
      <c r="Z142468" s="191"/>
      <c r="AA142468" s="191"/>
    </row>
    <row r="142469" spans="26:27">
      <c r="Z142469" s="191"/>
      <c r="AA142469" s="191"/>
    </row>
    <row r="142470" spans="26:27">
      <c r="Z142470" s="191"/>
      <c r="AA142470" s="191"/>
    </row>
    <row r="142471" spans="26:27">
      <c r="Z142471" s="191"/>
      <c r="AA142471" s="191"/>
    </row>
    <row r="142472" spans="26:27">
      <c r="Z142472" s="191"/>
      <c r="AA142472" s="191"/>
    </row>
    <row r="142473" spans="26:27">
      <c r="Z142473" s="191"/>
      <c r="AA142473" s="191"/>
    </row>
    <row r="142474" spans="26:27">
      <c r="Z142474" s="191"/>
      <c r="AA142474" s="191"/>
    </row>
    <row r="142475" spans="26:27">
      <c r="Z142475" s="191"/>
      <c r="AA142475" s="191"/>
    </row>
    <row r="142476" spans="26:27">
      <c r="Z142476" s="191"/>
      <c r="AA142476" s="191"/>
    </row>
    <row r="142477" spans="26:27">
      <c r="Z142477" s="191"/>
      <c r="AA142477" s="191"/>
    </row>
    <row r="142478" spans="26:27">
      <c r="Z142478" s="191"/>
      <c r="AA142478" s="191"/>
    </row>
    <row r="142479" spans="26:27">
      <c r="Z142479" s="191"/>
      <c r="AA142479" s="191"/>
    </row>
    <row r="142480" spans="26:27">
      <c r="Z142480" s="191"/>
      <c r="AA142480" s="191"/>
    </row>
    <row r="142481" spans="26:27">
      <c r="Z142481" s="191"/>
      <c r="AA142481" s="191"/>
    </row>
    <row r="142482" spans="26:27">
      <c r="Z142482" s="191"/>
      <c r="AA142482" s="191"/>
    </row>
    <row r="142483" spans="26:27">
      <c r="Z142483" s="191"/>
      <c r="AA142483" s="191"/>
    </row>
    <row r="142484" spans="26:27">
      <c r="Z142484" s="191"/>
      <c r="AA142484" s="191"/>
    </row>
    <row r="142485" spans="26:27">
      <c r="Z142485" s="191"/>
      <c r="AA142485" s="191"/>
    </row>
    <row r="142486" spans="26:27">
      <c r="Z142486" s="191"/>
      <c r="AA142486" s="191"/>
    </row>
    <row r="142487" spans="26:27">
      <c r="Z142487" s="191"/>
      <c r="AA142487" s="191"/>
    </row>
    <row r="142488" spans="26:27">
      <c r="Z142488" s="191"/>
      <c r="AA142488" s="191"/>
    </row>
    <row r="142489" spans="26:27">
      <c r="Z142489" s="191"/>
      <c r="AA142489" s="191"/>
    </row>
    <row r="142490" spans="26:27">
      <c r="Z142490" s="191"/>
      <c r="AA142490" s="191"/>
    </row>
    <row r="142491" spans="26:27">
      <c r="Z142491" s="191"/>
      <c r="AA142491" s="191"/>
    </row>
    <row r="142492" spans="26:27">
      <c r="Z142492" s="191"/>
      <c r="AA142492" s="191"/>
    </row>
    <row r="142493" spans="26:27">
      <c r="Z142493" s="191"/>
      <c r="AA142493" s="191"/>
    </row>
    <row r="142494" spans="26:27">
      <c r="Z142494" s="191"/>
      <c r="AA142494" s="191"/>
    </row>
    <row r="142495" spans="26:27">
      <c r="Z142495" s="191"/>
      <c r="AA142495" s="191"/>
    </row>
    <row r="142496" spans="26:27">
      <c r="Z142496" s="191"/>
      <c r="AA142496" s="191"/>
    </row>
    <row r="142497" spans="26:27">
      <c r="Z142497" s="191"/>
      <c r="AA142497" s="191"/>
    </row>
    <row r="142498" spans="26:27">
      <c r="Z142498" s="191"/>
      <c r="AA142498" s="191"/>
    </row>
    <row r="142499" spans="26:27">
      <c r="Z142499" s="191"/>
      <c r="AA142499" s="191"/>
    </row>
    <row r="142500" spans="26:27">
      <c r="Z142500" s="191"/>
      <c r="AA142500" s="191"/>
    </row>
    <row r="142501" spans="26:27">
      <c r="Z142501" s="191"/>
      <c r="AA142501" s="191"/>
    </row>
    <row r="142502" spans="26:27">
      <c r="Z142502" s="191"/>
      <c r="AA142502" s="191"/>
    </row>
    <row r="142503" spans="26:27">
      <c r="Z142503" s="191"/>
      <c r="AA142503" s="191"/>
    </row>
    <row r="142504" spans="26:27">
      <c r="Z142504" s="191"/>
      <c r="AA142504" s="191"/>
    </row>
    <row r="142505" spans="26:27">
      <c r="Z142505" s="191"/>
      <c r="AA142505" s="191"/>
    </row>
    <row r="142506" spans="26:27">
      <c r="Z142506" s="191"/>
      <c r="AA142506" s="191"/>
    </row>
    <row r="142507" spans="26:27">
      <c r="Z142507" s="191"/>
      <c r="AA142507" s="191"/>
    </row>
    <row r="142508" spans="26:27">
      <c r="Z142508" s="191"/>
      <c r="AA142508" s="191"/>
    </row>
    <row r="142509" spans="26:27">
      <c r="Z142509" s="191"/>
      <c r="AA142509" s="191"/>
    </row>
    <row r="142510" spans="26:27">
      <c r="Z142510" s="191"/>
      <c r="AA142510" s="191"/>
    </row>
    <row r="142511" spans="26:27">
      <c r="Z142511" s="191"/>
      <c r="AA142511" s="191"/>
    </row>
    <row r="142512" spans="26:27">
      <c r="Z142512" s="191"/>
      <c r="AA142512" s="191"/>
    </row>
    <row r="142513" spans="26:27">
      <c r="Z142513" s="191"/>
      <c r="AA142513" s="191"/>
    </row>
    <row r="142514" spans="26:27">
      <c r="Z142514" s="191"/>
      <c r="AA142514" s="191"/>
    </row>
    <row r="142515" spans="26:27">
      <c r="Z142515" s="191"/>
      <c r="AA142515" s="191"/>
    </row>
    <row r="142516" spans="26:27">
      <c r="Z142516" s="191"/>
      <c r="AA142516" s="191"/>
    </row>
    <row r="142517" spans="26:27">
      <c r="Z142517" s="191"/>
      <c r="AA142517" s="191"/>
    </row>
    <row r="142518" spans="26:27">
      <c r="Z142518" s="191"/>
      <c r="AA142518" s="191"/>
    </row>
    <row r="142519" spans="26:27">
      <c r="Z142519" s="191"/>
      <c r="AA142519" s="191"/>
    </row>
    <row r="142520" spans="26:27">
      <c r="Z142520" s="191"/>
      <c r="AA142520" s="191"/>
    </row>
    <row r="142521" spans="26:27">
      <c r="Z142521" s="191"/>
      <c r="AA142521" s="191"/>
    </row>
    <row r="142522" spans="26:27">
      <c r="Z142522" s="191"/>
      <c r="AA142522" s="191"/>
    </row>
    <row r="142523" spans="26:27">
      <c r="Z142523" s="191"/>
      <c r="AA142523" s="191"/>
    </row>
    <row r="142524" spans="26:27">
      <c r="Z142524" s="191"/>
      <c r="AA142524" s="191"/>
    </row>
    <row r="142525" spans="26:27">
      <c r="Z142525" s="191"/>
      <c r="AA142525" s="191"/>
    </row>
    <row r="142526" spans="26:27">
      <c r="Z142526" s="191"/>
      <c r="AA142526" s="191"/>
    </row>
    <row r="142527" spans="26:27">
      <c r="Z142527" s="191"/>
      <c r="AA142527" s="191"/>
    </row>
    <row r="142528" spans="26:27">
      <c r="Z142528" s="191"/>
      <c r="AA142528" s="191"/>
    </row>
    <row r="142529" spans="26:27">
      <c r="Z142529" s="191"/>
      <c r="AA142529" s="191"/>
    </row>
    <row r="142530" spans="26:27">
      <c r="Z142530" s="191"/>
      <c r="AA142530" s="191"/>
    </row>
    <row r="142531" spans="26:27">
      <c r="Z142531" s="191"/>
      <c r="AA142531" s="191"/>
    </row>
    <row r="142532" spans="26:27">
      <c r="Z142532" s="191"/>
      <c r="AA142532" s="191"/>
    </row>
    <row r="142533" spans="26:27">
      <c r="Z142533" s="191"/>
      <c r="AA142533" s="191"/>
    </row>
    <row r="142534" spans="26:27">
      <c r="Z142534" s="191"/>
      <c r="AA142534" s="191"/>
    </row>
    <row r="142535" spans="26:27">
      <c r="Z142535" s="191"/>
      <c r="AA142535" s="191"/>
    </row>
    <row r="142536" spans="26:27">
      <c r="Z142536" s="191"/>
      <c r="AA142536" s="191"/>
    </row>
    <row r="142537" spans="26:27">
      <c r="Z142537" s="191"/>
      <c r="AA142537" s="191"/>
    </row>
    <row r="142538" spans="26:27">
      <c r="Z142538" s="191"/>
      <c r="AA142538" s="191"/>
    </row>
    <row r="142539" spans="26:27">
      <c r="Z142539" s="191"/>
      <c r="AA142539" s="191"/>
    </row>
    <row r="142540" spans="26:27">
      <c r="Z142540" s="191"/>
      <c r="AA142540" s="191"/>
    </row>
    <row r="142541" spans="26:27">
      <c r="Z142541" s="191"/>
      <c r="AA142541" s="191"/>
    </row>
    <row r="142542" spans="26:27">
      <c r="Z142542" s="191"/>
      <c r="AA142542" s="191"/>
    </row>
    <row r="142543" spans="26:27">
      <c r="Z142543" s="191"/>
      <c r="AA142543" s="191"/>
    </row>
    <row r="142544" spans="26:27">
      <c r="Z142544" s="191"/>
      <c r="AA142544" s="191"/>
    </row>
    <row r="142545" spans="26:27">
      <c r="Z142545" s="191"/>
      <c r="AA142545" s="191"/>
    </row>
    <row r="142546" spans="26:27">
      <c r="Z142546" s="191"/>
      <c r="AA142546" s="191"/>
    </row>
    <row r="142547" spans="26:27">
      <c r="Z142547" s="191"/>
      <c r="AA142547" s="191"/>
    </row>
    <row r="142548" spans="26:27">
      <c r="Z142548" s="191"/>
      <c r="AA142548" s="191"/>
    </row>
    <row r="142549" spans="26:27">
      <c r="Z142549" s="191"/>
      <c r="AA142549" s="191"/>
    </row>
    <row r="142550" spans="26:27">
      <c r="Z142550" s="191"/>
      <c r="AA142550" s="191"/>
    </row>
    <row r="142551" spans="26:27">
      <c r="Z142551" s="191"/>
      <c r="AA142551" s="191"/>
    </row>
    <row r="142552" spans="26:27">
      <c r="Z142552" s="191"/>
      <c r="AA142552" s="191"/>
    </row>
    <row r="142553" spans="26:27">
      <c r="Z142553" s="191"/>
      <c r="AA142553" s="191"/>
    </row>
    <row r="142554" spans="26:27">
      <c r="Z142554" s="191"/>
      <c r="AA142554" s="191"/>
    </row>
    <row r="142555" spans="26:27">
      <c r="Z142555" s="191"/>
      <c r="AA142555" s="191"/>
    </row>
    <row r="142556" spans="26:27">
      <c r="Z142556" s="191"/>
      <c r="AA142556" s="191"/>
    </row>
    <row r="142557" spans="26:27">
      <c r="Z142557" s="191"/>
      <c r="AA142557" s="191"/>
    </row>
    <row r="142558" spans="26:27">
      <c r="Z142558" s="191"/>
      <c r="AA142558" s="191"/>
    </row>
    <row r="142559" spans="26:27">
      <c r="Z142559" s="191"/>
      <c r="AA142559" s="191"/>
    </row>
    <row r="142560" spans="26:27">
      <c r="Z142560" s="191"/>
      <c r="AA142560" s="191"/>
    </row>
    <row r="142561" spans="26:27">
      <c r="Z142561" s="191"/>
      <c r="AA142561" s="191"/>
    </row>
    <row r="142562" spans="26:27">
      <c r="Z142562" s="191"/>
      <c r="AA142562" s="191"/>
    </row>
    <row r="142563" spans="26:27">
      <c r="Z142563" s="191"/>
      <c r="AA142563" s="191"/>
    </row>
    <row r="142564" spans="26:27">
      <c r="Z142564" s="191"/>
      <c r="AA142564" s="191"/>
    </row>
    <row r="142565" spans="26:27">
      <c r="Z142565" s="191"/>
      <c r="AA142565" s="191"/>
    </row>
    <row r="142566" spans="26:27">
      <c r="Z142566" s="191"/>
      <c r="AA142566" s="191"/>
    </row>
    <row r="142567" spans="26:27">
      <c r="Z142567" s="191"/>
      <c r="AA142567" s="191"/>
    </row>
    <row r="142568" spans="26:27">
      <c r="Z142568" s="191"/>
      <c r="AA142568" s="191"/>
    </row>
    <row r="142569" spans="26:27">
      <c r="Z142569" s="191"/>
      <c r="AA142569" s="191"/>
    </row>
    <row r="142570" spans="26:27">
      <c r="Z142570" s="191"/>
      <c r="AA142570" s="191"/>
    </row>
    <row r="142571" spans="26:27">
      <c r="Z142571" s="191"/>
      <c r="AA142571" s="191"/>
    </row>
    <row r="142572" spans="26:27">
      <c r="Z142572" s="191"/>
      <c r="AA142572" s="191"/>
    </row>
    <row r="142573" spans="26:27">
      <c r="Z142573" s="191"/>
      <c r="AA142573" s="191"/>
    </row>
    <row r="142574" spans="26:27">
      <c r="Z142574" s="191"/>
      <c r="AA142574" s="191"/>
    </row>
    <row r="142575" spans="26:27">
      <c r="Z142575" s="191"/>
      <c r="AA142575" s="191"/>
    </row>
    <row r="142576" spans="26:27">
      <c r="Z142576" s="191"/>
      <c r="AA142576" s="191"/>
    </row>
    <row r="142577" spans="26:27">
      <c r="Z142577" s="191"/>
      <c r="AA142577" s="191"/>
    </row>
    <row r="142578" spans="26:27">
      <c r="Z142578" s="191"/>
      <c r="AA142578" s="191"/>
    </row>
    <row r="142579" spans="26:27">
      <c r="Z142579" s="191"/>
      <c r="AA142579" s="191"/>
    </row>
    <row r="142580" spans="26:27">
      <c r="Z142580" s="191"/>
      <c r="AA142580" s="191"/>
    </row>
    <row r="142581" spans="26:27">
      <c r="Z142581" s="191"/>
      <c r="AA142581" s="191"/>
    </row>
    <row r="142582" spans="26:27">
      <c r="Z142582" s="191"/>
      <c r="AA142582" s="191"/>
    </row>
    <row r="142583" spans="26:27">
      <c r="Z142583" s="191"/>
      <c r="AA142583" s="191"/>
    </row>
    <row r="142584" spans="26:27">
      <c r="Z142584" s="191"/>
      <c r="AA142584" s="191"/>
    </row>
    <row r="142585" spans="26:27">
      <c r="Z142585" s="191"/>
      <c r="AA142585" s="191"/>
    </row>
    <row r="142586" spans="26:27">
      <c r="Z142586" s="191"/>
      <c r="AA142586" s="191"/>
    </row>
    <row r="142587" spans="26:27">
      <c r="Z142587" s="191"/>
      <c r="AA142587" s="191"/>
    </row>
    <row r="142588" spans="26:27">
      <c r="Z142588" s="191"/>
      <c r="AA142588" s="191"/>
    </row>
    <row r="142589" spans="26:27">
      <c r="Z142589" s="191"/>
      <c r="AA142589" s="191"/>
    </row>
    <row r="142590" spans="26:27">
      <c r="Z142590" s="191"/>
      <c r="AA142590" s="191"/>
    </row>
    <row r="142591" spans="26:27">
      <c r="Z142591" s="191"/>
      <c r="AA142591" s="191"/>
    </row>
    <row r="142592" spans="26:27">
      <c r="Z142592" s="191"/>
      <c r="AA142592" s="191"/>
    </row>
    <row r="142593" spans="26:27">
      <c r="Z142593" s="191"/>
      <c r="AA142593" s="191"/>
    </row>
    <row r="142594" spans="26:27">
      <c r="Z142594" s="191"/>
      <c r="AA142594" s="191"/>
    </row>
    <row r="142595" spans="26:27">
      <c r="Z142595" s="191"/>
      <c r="AA142595" s="191"/>
    </row>
    <row r="142596" spans="26:27">
      <c r="Z142596" s="191"/>
      <c r="AA142596" s="191"/>
    </row>
    <row r="142597" spans="26:27">
      <c r="Z142597" s="191"/>
      <c r="AA142597" s="191"/>
    </row>
    <row r="142598" spans="26:27">
      <c r="Z142598" s="191"/>
      <c r="AA142598" s="191"/>
    </row>
    <row r="142599" spans="26:27">
      <c r="Z142599" s="191"/>
      <c r="AA142599" s="191"/>
    </row>
    <row r="142600" spans="26:27">
      <c r="Z142600" s="191"/>
      <c r="AA142600" s="191"/>
    </row>
    <row r="142601" spans="26:27">
      <c r="Z142601" s="191"/>
      <c r="AA142601" s="191"/>
    </row>
    <row r="142602" spans="26:27">
      <c r="Z142602" s="191"/>
      <c r="AA142602" s="191"/>
    </row>
    <row r="142603" spans="26:27">
      <c r="Z142603" s="191"/>
      <c r="AA142603" s="191"/>
    </row>
    <row r="142604" spans="26:27">
      <c r="Z142604" s="191"/>
      <c r="AA142604" s="191"/>
    </row>
    <row r="142605" spans="26:27">
      <c r="Z142605" s="191"/>
      <c r="AA142605" s="191"/>
    </row>
    <row r="142606" spans="26:27">
      <c r="Z142606" s="191"/>
      <c r="AA142606" s="191"/>
    </row>
    <row r="142607" spans="26:27">
      <c r="Z142607" s="191"/>
      <c r="AA142607" s="191"/>
    </row>
    <row r="142608" spans="26:27">
      <c r="Z142608" s="191"/>
      <c r="AA142608" s="191"/>
    </row>
    <row r="142609" spans="26:27">
      <c r="Z142609" s="191"/>
      <c r="AA142609" s="191"/>
    </row>
    <row r="142610" spans="26:27">
      <c r="Z142610" s="191"/>
      <c r="AA142610" s="191"/>
    </row>
    <row r="142611" spans="26:27">
      <c r="Z142611" s="191"/>
      <c r="AA142611" s="191"/>
    </row>
    <row r="142612" spans="26:27">
      <c r="Z142612" s="191"/>
      <c r="AA142612" s="191"/>
    </row>
    <row r="142613" spans="26:27">
      <c r="Z142613" s="191"/>
      <c r="AA142613" s="191"/>
    </row>
    <row r="142614" spans="26:27">
      <c r="Z142614" s="191"/>
      <c r="AA142614" s="191"/>
    </row>
    <row r="142615" spans="26:27">
      <c r="Z142615" s="191"/>
      <c r="AA142615" s="191"/>
    </row>
    <row r="142616" spans="26:27">
      <c r="Z142616" s="191"/>
      <c r="AA142616" s="191"/>
    </row>
    <row r="142617" spans="26:27">
      <c r="Z142617" s="191"/>
      <c r="AA142617" s="191"/>
    </row>
    <row r="142618" spans="26:27">
      <c r="Z142618" s="191"/>
      <c r="AA142618" s="191"/>
    </row>
    <row r="142619" spans="26:27">
      <c r="Z142619" s="191"/>
      <c r="AA142619" s="191"/>
    </row>
    <row r="142620" spans="26:27">
      <c r="Z142620" s="191"/>
      <c r="AA142620" s="191"/>
    </row>
    <row r="142621" spans="26:27">
      <c r="Z142621" s="191"/>
      <c r="AA142621" s="191"/>
    </row>
    <row r="142622" spans="26:27">
      <c r="Z142622" s="191"/>
      <c r="AA142622" s="191"/>
    </row>
    <row r="142623" spans="26:27">
      <c r="Z142623" s="191"/>
      <c r="AA142623" s="191"/>
    </row>
    <row r="142624" spans="26:27">
      <c r="Z142624" s="191"/>
      <c r="AA142624" s="191"/>
    </row>
    <row r="142625" spans="26:27">
      <c r="Z142625" s="191"/>
      <c r="AA142625" s="191"/>
    </row>
    <row r="142626" spans="26:27">
      <c r="Z142626" s="191"/>
      <c r="AA142626" s="191"/>
    </row>
    <row r="142627" spans="26:27">
      <c r="Z142627" s="191"/>
      <c r="AA142627" s="191"/>
    </row>
    <row r="142628" spans="26:27">
      <c r="Z142628" s="191"/>
      <c r="AA142628" s="191"/>
    </row>
    <row r="142629" spans="26:27">
      <c r="Z142629" s="191"/>
      <c r="AA142629" s="191"/>
    </row>
    <row r="142630" spans="26:27">
      <c r="Z142630" s="191"/>
      <c r="AA142630" s="191"/>
    </row>
    <row r="142631" spans="26:27">
      <c r="Z142631" s="191"/>
      <c r="AA142631" s="191"/>
    </row>
    <row r="142632" spans="26:27">
      <c r="Z142632" s="191"/>
      <c r="AA142632" s="191"/>
    </row>
    <row r="142633" spans="26:27">
      <c r="Z142633" s="191"/>
      <c r="AA142633" s="191"/>
    </row>
    <row r="142634" spans="26:27">
      <c r="Z142634" s="191"/>
      <c r="AA142634" s="191"/>
    </row>
    <row r="142635" spans="26:27">
      <c r="Z142635" s="191"/>
      <c r="AA142635" s="191"/>
    </row>
    <row r="142636" spans="26:27">
      <c r="Z142636" s="191"/>
      <c r="AA142636" s="191"/>
    </row>
    <row r="142637" spans="26:27">
      <c r="Z142637" s="191"/>
      <c r="AA142637" s="191"/>
    </row>
    <row r="142638" spans="26:27">
      <c r="Z142638" s="191"/>
      <c r="AA142638" s="191"/>
    </row>
    <row r="142639" spans="26:27">
      <c r="Z142639" s="191"/>
      <c r="AA142639" s="191"/>
    </row>
    <row r="142640" spans="26:27">
      <c r="Z142640" s="191"/>
      <c r="AA142640" s="191"/>
    </row>
    <row r="142641" spans="26:27">
      <c r="Z142641" s="191"/>
      <c r="AA142641" s="191"/>
    </row>
    <row r="142642" spans="26:27">
      <c r="Z142642" s="191"/>
      <c r="AA142642" s="191"/>
    </row>
    <row r="142643" spans="26:27">
      <c r="Z142643" s="191"/>
      <c r="AA142643" s="191"/>
    </row>
    <row r="142644" spans="26:27">
      <c r="Z142644" s="191"/>
      <c r="AA142644" s="191"/>
    </row>
    <row r="142645" spans="26:27">
      <c r="Z142645" s="191"/>
      <c r="AA142645" s="191"/>
    </row>
    <row r="142646" spans="26:27">
      <c r="Z142646" s="191"/>
      <c r="AA142646" s="191"/>
    </row>
    <row r="142647" spans="26:27">
      <c r="Z142647" s="191"/>
      <c r="AA142647" s="191"/>
    </row>
    <row r="142648" spans="26:27">
      <c r="Z142648" s="191"/>
      <c r="AA142648" s="191"/>
    </row>
    <row r="142649" spans="26:27">
      <c r="Z142649" s="191"/>
      <c r="AA142649" s="191"/>
    </row>
    <row r="142650" spans="26:27">
      <c r="Z142650" s="191"/>
      <c r="AA142650" s="191"/>
    </row>
    <row r="142651" spans="26:27">
      <c r="Z142651" s="191"/>
      <c r="AA142651" s="191"/>
    </row>
    <row r="142652" spans="26:27">
      <c r="Z142652" s="191"/>
      <c r="AA142652" s="191"/>
    </row>
    <row r="142653" spans="26:27">
      <c r="Z142653" s="191"/>
      <c r="AA142653" s="191"/>
    </row>
    <row r="142654" spans="26:27">
      <c r="Z142654" s="191"/>
      <c r="AA142654" s="191"/>
    </row>
    <row r="142655" spans="26:27">
      <c r="Z142655" s="191"/>
      <c r="AA142655" s="191"/>
    </row>
    <row r="142656" spans="26:27">
      <c r="Z142656" s="191"/>
      <c r="AA142656" s="191"/>
    </row>
    <row r="142657" spans="26:27">
      <c r="Z142657" s="191"/>
      <c r="AA142657" s="191"/>
    </row>
    <row r="142658" spans="26:27">
      <c r="Z142658" s="191"/>
      <c r="AA142658" s="191"/>
    </row>
    <row r="142659" spans="26:27">
      <c r="Z142659" s="191"/>
      <c r="AA142659" s="191"/>
    </row>
    <row r="142660" spans="26:27">
      <c r="Z142660" s="191"/>
      <c r="AA142660" s="191"/>
    </row>
    <row r="142661" spans="26:27">
      <c r="Z142661" s="191"/>
      <c r="AA142661" s="191"/>
    </row>
    <row r="142662" spans="26:27">
      <c r="Z142662" s="191"/>
      <c r="AA142662" s="191"/>
    </row>
    <row r="142663" spans="26:27">
      <c r="Z142663" s="191"/>
      <c r="AA142663" s="191"/>
    </row>
    <row r="142664" spans="26:27">
      <c r="Z142664" s="191"/>
      <c r="AA142664" s="191"/>
    </row>
    <row r="142665" spans="26:27">
      <c r="Z142665" s="191"/>
      <c r="AA142665" s="191"/>
    </row>
    <row r="142666" spans="26:27">
      <c r="Z142666" s="191"/>
      <c r="AA142666" s="191"/>
    </row>
    <row r="142667" spans="26:27">
      <c r="Z142667" s="191"/>
      <c r="AA142667" s="191"/>
    </row>
    <row r="142668" spans="26:27">
      <c r="Z142668" s="191"/>
      <c r="AA142668" s="191"/>
    </row>
    <row r="142669" spans="26:27">
      <c r="Z142669" s="191"/>
      <c r="AA142669" s="191"/>
    </row>
    <row r="142670" spans="26:27">
      <c r="Z142670" s="191"/>
      <c r="AA142670" s="191"/>
    </row>
    <row r="142671" spans="26:27">
      <c r="Z142671" s="191"/>
      <c r="AA142671" s="191"/>
    </row>
    <row r="142672" spans="26:27">
      <c r="Z142672" s="191"/>
      <c r="AA142672" s="191"/>
    </row>
    <row r="142673" spans="26:27">
      <c r="Z142673" s="191"/>
      <c r="AA142673" s="191"/>
    </row>
    <row r="142674" spans="26:27">
      <c r="Z142674" s="191"/>
      <c r="AA142674" s="191"/>
    </row>
    <row r="142675" spans="26:27">
      <c r="Z142675" s="191"/>
      <c r="AA142675" s="191"/>
    </row>
    <row r="142676" spans="26:27">
      <c r="Z142676" s="191"/>
      <c r="AA142676" s="191"/>
    </row>
    <row r="142677" spans="26:27">
      <c r="Z142677" s="191"/>
      <c r="AA142677" s="191"/>
    </row>
    <row r="142678" spans="26:27">
      <c r="Z142678" s="191"/>
      <c r="AA142678" s="191"/>
    </row>
    <row r="142679" spans="26:27">
      <c r="Z142679" s="191"/>
      <c r="AA142679" s="191"/>
    </row>
    <row r="142680" spans="26:27">
      <c r="Z142680" s="191"/>
      <c r="AA142680" s="191"/>
    </row>
    <row r="142681" spans="26:27">
      <c r="Z142681" s="191"/>
      <c r="AA142681" s="191"/>
    </row>
    <row r="142682" spans="26:27">
      <c r="Z142682" s="191"/>
      <c r="AA142682" s="191"/>
    </row>
    <row r="142683" spans="26:27">
      <c r="Z142683" s="191"/>
      <c r="AA142683" s="191"/>
    </row>
    <row r="142684" spans="26:27">
      <c r="Z142684" s="191"/>
      <c r="AA142684" s="191"/>
    </row>
    <row r="142685" spans="26:27">
      <c r="Z142685" s="191"/>
      <c r="AA142685" s="191"/>
    </row>
    <row r="142686" spans="26:27">
      <c r="Z142686" s="191"/>
      <c r="AA142686" s="191"/>
    </row>
    <row r="142687" spans="26:27">
      <c r="Z142687" s="191"/>
      <c r="AA142687" s="191"/>
    </row>
    <row r="142688" spans="26:27">
      <c r="Z142688" s="191"/>
      <c r="AA142688" s="191"/>
    </row>
    <row r="142689" spans="26:27">
      <c r="Z142689" s="191"/>
      <c r="AA142689" s="191"/>
    </row>
    <row r="142690" spans="26:27">
      <c r="Z142690" s="191"/>
      <c r="AA142690" s="191"/>
    </row>
    <row r="142691" spans="26:27">
      <c r="Z142691" s="191"/>
      <c r="AA142691" s="191"/>
    </row>
    <row r="142692" spans="26:27">
      <c r="Z142692" s="191"/>
      <c r="AA142692" s="191"/>
    </row>
    <row r="142693" spans="26:27">
      <c r="Z142693" s="191"/>
      <c r="AA142693" s="191"/>
    </row>
    <row r="142694" spans="26:27">
      <c r="Z142694" s="191"/>
      <c r="AA142694" s="191"/>
    </row>
    <row r="142695" spans="26:27">
      <c r="Z142695" s="191"/>
      <c r="AA142695" s="191"/>
    </row>
    <row r="142696" spans="26:27">
      <c r="Z142696" s="191"/>
      <c r="AA142696" s="191"/>
    </row>
    <row r="142697" spans="26:27">
      <c r="Z142697" s="191"/>
      <c r="AA142697" s="191"/>
    </row>
    <row r="142698" spans="26:27">
      <c r="Z142698" s="191"/>
      <c r="AA142698" s="191"/>
    </row>
    <row r="142699" spans="26:27">
      <c r="Z142699" s="191"/>
      <c r="AA142699" s="191"/>
    </row>
    <row r="142700" spans="26:27">
      <c r="Z142700" s="191"/>
      <c r="AA142700" s="191"/>
    </row>
    <row r="142701" spans="26:27">
      <c r="Z142701" s="191"/>
      <c r="AA142701" s="191"/>
    </row>
    <row r="142702" spans="26:27">
      <c r="Z142702" s="191"/>
      <c r="AA142702" s="191"/>
    </row>
    <row r="142703" spans="26:27">
      <c r="Z142703" s="191"/>
      <c r="AA142703" s="191"/>
    </row>
    <row r="142704" spans="26:27">
      <c r="Z142704" s="191"/>
      <c r="AA142704" s="191"/>
    </row>
    <row r="142705" spans="26:27">
      <c r="Z142705" s="191"/>
      <c r="AA142705" s="191"/>
    </row>
    <row r="142706" spans="26:27">
      <c r="Z142706" s="191"/>
      <c r="AA142706" s="191"/>
    </row>
    <row r="142707" spans="26:27">
      <c r="Z142707" s="191"/>
      <c r="AA142707" s="191"/>
    </row>
    <row r="142708" spans="26:27">
      <c r="Z142708" s="191"/>
      <c r="AA142708" s="191"/>
    </row>
    <row r="142709" spans="26:27">
      <c r="Z142709" s="191"/>
      <c r="AA142709" s="191"/>
    </row>
    <row r="142710" spans="26:27">
      <c r="Z142710" s="191"/>
      <c r="AA142710" s="191"/>
    </row>
    <row r="142711" spans="26:27">
      <c r="Z142711" s="191"/>
      <c r="AA142711" s="191"/>
    </row>
    <row r="142712" spans="26:27">
      <c r="Z142712" s="191"/>
      <c r="AA142712" s="191"/>
    </row>
    <row r="142713" spans="26:27">
      <c r="Z142713" s="191"/>
      <c r="AA142713" s="191"/>
    </row>
    <row r="142714" spans="26:27">
      <c r="Z142714" s="191"/>
      <c r="AA142714" s="191"/>
    </row>
    <row r="142715" spans="26:27">
      <c r="Z142715" s="191"/>
      <c r="AA142715" s="191"/>
    </row>
    <row r="142716" spans="26:27">
      <c r="Z142716" s="191"/>
      <c r="AA142716" s="191"/>
    </row>
    <row r="142717" spans="26:27">
      <c r="Z142717" s="191"/>
      <c r="AA142717" s="191"/>
    </row>
    <row r="142718" spans="26:27">
      <c r="Z142718" s="191"/>
      <c r="AA142718" s="191"/>
    </row>
    <row r="142719" spans="26:27">
      <c r="Z142719" s="191"/>
      <c r="AA142719" s="191"/>
    </row>
    <row r="142720" spans="26:27">
      <c r="Z142720" s="191"/>
      <c r="AA142720" s="191"/>
    </row>
    <row r="142721" spans="26:27">
      <c r="Z142721" s="191"/>
      <c r="AA142721" s="191"/>
    </row>
    <row r="142722" spans="26:27">
      <c r="Z142722" s="191"/>
      <c r="AA142722" s="191"/>
    </row>
    <row r="142723" spans="26:27">
      <c r="Z142723" s="191"/>
      <c r="AA142723" s="191"/>
    </row>
    <row r="142724" spans="26:27">
      <c r="Z142724" s="191"/>
      <c r="AA142724" s="191"/>
    </row>
    <row r="142725" spans="26:27">
      <c r="Z142725" s="191"/>
      <c r="AA142725" s="191"/>
    </row>
    <row r="142726" spans="26:27">
      <c r="Z142726" s="191"/>
      <c r="AA142726" s="191"/>
    </row>
    <row r="142727" spans="26:27">
      <c r="Z142727" s="191"/>
      <c r="AA142727" s="191"/>
    </row>
    <row r="142728" spans="26:27">
      <c r="Z142728" s="191"/>
      <c r="AA142728" s="191"/>
    </row>
    <row r="142729" spans="26:27">
      <c r="Z142729" s="191"/>
      <c r="AA142729" s="191"/>
    </row>
    <row r="142730" spans="26:27">
      <c r="Z142730" s="191"/>
      <c r="AA142730" s="191"/>
    </row>
    <row r="142731" spans="26:27">
      <c r="Z142731" s="191"/>
      <c r="AA142731" s="191"/>
    </row>
    <row r="142732" spans="26:27">
      <c r="Z142732" s="191"/>
      <c r="AA142732" s="191"/>
    </row>
    <row r="142733" spans="26:27">
      <c r="Z142733" s="191"/>
      <c r="AA142733" s="191"/>
    </row>
    <row r="142734" spans="26:27">
      <c r="Z142734" s="191"/>
      <c r="AA142734" s="191"/>
    </row>
    <row r="142735" spans="26:27">
      <c r="Z142735" s="191"/>
      <c r="AA142735" s="191"/>
    </row>
    <row r="142736" spans="26:27">
      <c r="Z142736" s="191"/>
      <c r="AA142736" s="191"/>
    </row>
    <row r="142737" spans="26:27">
      <c r="Z142737" s="191"/>
      <c r="AA142737" s="191"/>
    </row>
    <row r="142738" spans="26:27">
      <c r="Z142738" s="191"/>
      <c r="AA142738" s="191"/>
    </row>
    <row r="142739" spans="26:27">
      <c r="Z142739" s="191"/>
      <c r="AA142739" s="191"/>
    </row>
    <row r="142740" spans="26:27">
      <c r="Z142740" s="191"/>
      <c r="AA142740" s="191"/>
    </row>
    <row r="142741" spans="26:27">
      <c r="Z142741" s="191"/>
      <c r="AA142741" s="191"/>
    </row>
    <row r="142742" spans="26:27">
      <c r="Z142742" s="191"/>
      <c r="AA142742" s="191"/>
    </row>
    <row r="142743" spans="26:27">
      <c r="Z142743" s="191"/>
      <c r="AA142743" s="191"/>
    </row>
    <row r="142744" spans="26:27">
      <c r="Z142744" s="191"/>
      <c r="AA142744" s="191"/>
    </row>
    <row r="142745" spans="26:27">
      <c r="Z142745" s="191"/>
      <c r="AA142745" s="191"/>
    </row>
    <row r="142746" spans="26:27">
      <c r="Z142746" s="191"/>
      <c r="AA142746" s="191"/>
    </row>
    <row r="142747" spans="26:27">
      <c r="Z142747" s="191"/>
      <c r="AA142747" s="191"/>
    </row>
    <row r="142748" spans="26:27">
      <c r="Z142748" s="191"/>
      <c r="AA142748" s="191"/>
    </row>
    <row r="142749" spans="26:27">
      <c r="Z142749" s="191"/>
      <c r="AA142749" s="191"/>
    </row>
    <row r="142750" spans="26:27">
      <c r="Z142750" s="191"/>
      <c r="AA142750" s="191"/>
    </row>
    <row r="142751" spans="26:27">
      <c r="Z142751" s="191"/>
      <c r="AA142751" s="191"/>
    </row>
    <row r="142752" spans="26:27">
      <c r="Z142752" s="191"/>
      <c r="AA142752" s="191"/>
    </row>
    <row r="142753" spans="26:27">
      <c r="Z142753" s="191"/>
      <c r="AA142753" s="191"/>
    </row>
    <row r="142754" spans="26:27">
      <c r="Z142754" s="191"/>
      <c r="AA142754" s="191"/>
    </row>
    <row r="142755" spans="26:27">
      <c r="Z142755" s="191"/>
      <c r="AA142755" s="191"/>
    </row>
    <row r="142756" spans="26:27">
      <c r="Z142756" s="191"/>
      <c r="AA142756" s="191"/>
    </row>
    <row r="142757" spans="26:27">
      <c r="Z142757" s="191"/>
      <c r="AA142757" s="191"/>
    </row>
    <row r="142758" spans="26:27">
      <c r="Z142758" s="191"/>
      <c r="AA142758" s="191"/>
    </row>
    <row r="142759" spans="26:27">
      <c r="Z142759" s="191"/>
      <c r="AA142759" s="191"/>
    </row>
    <row r="142760" spans="26:27">
      <c r="Z142760" s="191"/>
      <c r="AA142760" s="191"/>
    </row>
    <row r="142761" spans="26:27">
      <c r="Z142761" s="191"/>
      <c r="AA142761" s="191"/>
    </row>
    <row r="142762" spans="26:27">
      <c r="Z142762" s="191"/>
      <c r="AA142762" s="191"/>
    </row>
    <row r="142763" spans="26:27">
      <c r="Z142763" s="191"/>
      <c r="AA142763" s="191"/>
    </row>
    <row r="142764" spans="26:27">
      <c r="Z142764" s="191"/>
      <c r="AA142764" s="191"/>
    </row>
    <row r="142765" spans="26:27">
      <c r="Z142765" s="191"/>
      <c r="AA142765" s="191"/>
    </row>
    <row r="142766" spans="26:27">
      <c r="Z142766" s="191"/>
      <c r="AA142766" s="191"/>
    </row>
    <row r="142767" spans="26:27">
      <c r="Z142767" s="191"/>
      <c r="AA142767" s="191"/>
    </row>
    <row r="142768" spans="26:27">
      <c r="Z142768" s="191"/>
      <c r="AA142768" s="191"/>
    </row>
    <row r="142769" spans="26:27">
      <c r="Z142769" s="191"/>
      <c r="AA142769" s="191"/>
    </row>
    <row r="142770" spans="26:27">
      <c r="Z142770" s="191"/>
      <c r="AA142770" s="191"/>
    </row>
    <row r="142771" spans="26:27">
      <c r="Z142771" s="191"/>
      <c r="AA142771" s="191"/>
    </row>
    <row r="142772" spans="26:27">
      <c r="Z142772" s="191"/>
      <c r="AA142772" s="191"/>
    </row>
    <row r="142773" spans="26:27">
      <c r="Z142773" s="191"/>
      <c r="AA142773" s="191"/>
    </row>
    <row r="142774" spans="26:27">
      <c r="Z142774" s="191"/>
      <c r="AA142774" s="191"/>
    </row>
    <row r="142775" spans="26:27">
      <c r="Z142775" s="191"/>
      <c r="AA142775" s="191"/>
    </row>
    <row r="142776" spans="26:27">
      <c r="Z142776" s="191"/>
      <c r="AA142776" s="191"/>
    </row>
    <row r="142777" spans="26:27">
      <c r="Z142777" s="191"/>
      <c r="AA142777" s="191"/>
    </row>
    <row r="142778" spans="26:27">
      <c r="Z142778" s="191"/>
      <c r="AA142778" s="191"/>
    </row>
    <row r="142779" spans="26:27">
      <c r="Z142779" s="191"/>
      <c r="AA142779" s="191"/>
    </row>
    <row r="142780" spans="26:27">
      <c r="Z142780" s="191"/>
      <c r="AA142780" s="191"/>
    </row>
    <row r="142781" spans="26:27">
      <c r="Z142781" s="191"/>
      <c r="AA142781" s="191"/>
    </row>
    <row r="142782" spans="26:27">
      <c r="Z142782" s="191"/>
      <c r="AA142782" s="191"/>
    </row>
    <row r="142783" spans="26:27">
      <c r="Z142783" s="191"/>
      <c r="AA142783" s="191"/>
    </row>
    <row r="142784" spans="26:27">
      <c r="Z142784" s="191"/>
      <c r="AA142784" s="191"/>
    </row>
    <row r="142785" spans="26:27">
      <c r="Z142785" s="191"/>
      <c r="AA142785" s="191"/>
    </row>
    <row r="142786" spans="26:27">
      <c r="Z142786" s="191"/>
      <c r="AA142786" s="191"/>
    </row>
    <row r="142787" spans="26:27">
      <c r="Z142787" s="191"/>
      <c r="AA142787" s="191"/>
    </row>
    <row r="142788" spans="26:27">
      <c r="Z142788" s="191"/>
      <c r="AA142788" s="191"/>
    </row>
    <row r="142789" spans="26:27">
      <c r="Z142789" s="191"/>
      <c r="AA142789" s="191"/>
    </row>
    <row r="142790" spans="26:27">
      <c r="Z142790" s="191"/>
      <c r="AA142790" s="191"/>
    </row>
    <row r="142791" spans="26:27">
      <c r="Z142791" s="191"/>
      <c r="AA142791" s="191"/>
    </row>
    <row r="142792" spans="26:27">
      <c r="Z142792" s="191"/>
      <c r="AA142792" s="191"/>
    </row>
    <row r="142793" spans="26:27">
      <c r="Z142793" s="191"/>
      <c r="AA142793" s="191"/>
    </row>
    <row r="142794" spans="26:27">
      <c r="Z142794" s="191"/>
      <c r="AA142794" s="191"/>
    </row>
    <row r="142795" spans="26:27">
      <c r="Z142795" s="191"/>
      <c r="AA142795" s="191"/>
    </row>
    <row r="142796" spans="26:27">
      <c r="Z142796" s="191"/>
      <c r="AA142796" s="191"/>
    </row>
    <row r="142797" spans="26:27">
      <c r="Z142797" s="191"/>
      <c r="AA142797" s="191"/>
    </row>
    <row r="142798" spans="26:27">
      <c r="Z142798" s="191"/>
      <c r="AA142798" s="191"/>
    </row>
    <row r="142799" spans="26:27">
      <c r="Z142799" s="191"/>
      <c r="AA142799" s="191"/>
    </row>
    <row r="142800" spans="26:27">
      <c r="Z142800" s="191"/>
      <c r="AA142800" s="191"/>
    </row>
    <row r="142801" spans="26:27">
      <c r="Z142801" s="191"/>
      <c r="AA142801" s="191"/>
    </row>
    <row r="142802" spans="26:27">
      <c r="Z142802" s="191"/>
      <c r="AA142802" s="191"/>
    </row>
    <row r="142803" spans="26:27">
      <c r="Z142803" s="191"/>
      <c r="AA142803" s="191"/>
    </row>
    <row r="142804" spans="26:27">
      <c r="Z142804" s="191"/>
      <c r="AA142804" s="191"/>
    </row>
    <row r="142805" spans="26:27">
      <c r="Z142805" s="191"/>
      <c r="AA142805" s="191"/>
    </row>
    <row r="142806" spans="26:27">
      <c r="Z142806" s="191"/>
      <c r="AA142806" s="191"/>
    </row>
    <row r="142807" spans="26:27">
      <c r="Z142807" s="191"/>
      <c r="AA142807" s="191"/>
    </row>
    <row r="142808" spans="26:27">
      <c r="Z142808" s="191"/>
      <c r="AA142808" s="191"/>
    </row>
    <row r="142809" spans="26:27">
      <c r="Z142809" s="191"/>
      <c r="AA142809" s="191"/>
    </row>
    <row r="142810" spans="26:27">
      <c r="Z142810" s="191"/>
      <c r="AA142810" s="191"/>
    </row>
    <row r="142811" spans="26:27">
      <c r="Z142811" s="191"/>
      <c r="AA142811" s="191"/>
    </row>
    <row r="142812" spans="26:27">
      <c r="Z142812" s="191"/>
      <c r="AA142812" s="191"/>
    </row>
    <row r="142813" spans="26:27">
      <c r="Z142813" s="191"/>
      <c r="AA142813" s="191"/>
    </row>
    <row r="142814" spans="26:27">
      <c r="Z142814" s="191"/>
      <c r="AA142814" s="191"/>
    </row>
    <row r="142815" spans="26:27">
      <c r="Z142815" s="191"/>
      <c r="AA142815" s="191"/>
    </row>
    <row r="142816" spans="26:27">
      <c r="Z142816" s="191"/>
      <c r="AA142816" s="191"/>
    </row>
    <row r="142817" spans="26:27">
      <c r="Z142817" s="191"/>
      <c r="AA142817" s="191"/>
    </row>
    <row r="142818" spans="26:27">
      <c r="Z142818" s="191"/>
      <c r="AA142818" s="191"/>
    </row>
    <row r="142819" spans="26:27">
      <c r="Z142819" s="191"/>
      <c r="AA142819" s="191"/>
    </row>
    <row r="142820" spans="26:27">
      <c r="Z142820" s="191"/>
      <c r="AA142820" s="191"/>
    </row>
    <row r="142821" spans="26:27">
      <c r="Z142821" s="191"/>
      <c r="AA142821" s="191"/>
    </row>
    <row r="142822" spans="26:27">
      <c r="Z142822" s="191"/>
      <c r="AA142822" s="191"/>
    </row>
    <row r="142823" spans="26:27">
      <c r="Z142823" s="191"/>
      <c r="AA142823" s="191"/>
    </row>
    <row r="142824" spans="26:27">
      <c r="Z142824" s="191"/>
      <c r="AA142824" s="191"/>
    </row>
    <row r="142825" spans="26:27">
      <c r="Z142825" s="191"/>
      <c r="AA142825" s="191"/>
    </row>
    <row r="142826" spans="26:27">
      <c r="Z142826" s="191"/>
      <c r="AA142826" s="191"/>
    </row>
    <row r="142827" spans="26:27">
      <c r="Z142827" s="191"/>
      <c r="AA142827" s="191"/>
    </row>
    <row r="142828" spans="26:27">
      <c r="Z142828" s="191"/>
      <c r="AA142828" s="191"/>
    </row>
    <row r="142829" spans="26:27">
      <c r="Z142829" s="191"/>
      <c r="AA142829" s="191"/>
    </row>
    <row r="142830" spans="26:27">
      <c r="Z142830" s="191"/>
      <c r="AA142830" s="191"/>
    </row>
    <row r="142831" spans="26:27">
      <c r="Z142831" s="191"/>
      <c r="AA142831" s="191"/>
    </row>
    <row r="142832" spans="26:27">
      <c r="Z142832" s="191"/>
      <c r="AA142832" s="191"/>
    </row>
    <row r="142833" spans="26:27">
      <c r="Z142833" s="191"/>
      <c r="AA142833" s="191"/>
    </row>
    <row r="142834" spans="26:27">
      <c r="Z142834" s="191"/>
      <c r="AA142834" s="191"/>
    </row>
    <row r="142835" spans="26:27">
      <c r="Z142835" s="191"/>
      <c r="AA142835" s="191"/>
    </row>
    <row r="142836" spans="26:27">
      <c r="Z142836" s="191"/>
      <c r="AA142836" s="191"/>
    </row>
    <row r="142837" spans="26:27">
      <c r="Z142837" s="191"/>
      <c r="AA142837" s="191"/>
    </row>
    <row r="142838" spans="26:27">
      <c r="Z142838" s="191"/>
      <c r="AA142838" s="191"/>
    </row>
    <row r="142839" spans="26:27">
      <c r="Z142839" s="191"/>
      <c r="AA142839" s="191"/>
    </row>
    <row r="142840" spans="26:27">
      <c r="Z142840" s="191"/>
      <c r="AA142840" s="191"/>
    </row>
    <row r="142841" spans="26:27">
      <c r="Z142841" s="191"/>
      <c r="AA142841" s="191"/>
    </row>
    <row r="142842" spans="26:27">
      <c r="Z142842" s="191"/>
      <c r="AA142842" s="191"/>
    </row>
    <row r="142843" spans="26:27">
      <c r="Z142843" s="191"/>
      <c r="AA142843" s="191"/>
    </row>
    <row r="142844" spans="26:27">
      <c r="Z142844" s="191"/>
      <c r="AA142844" s="191"/>
    </row>
    <row r="142845" spans="26:27">
      <c r="Z142845" s="191"/>
      <c r="AA142845" s="191"/>
    </row>
    <row r="142846" spans="26:27">
      <c r="Z142846" s="191"/>
      <c r="AA142846" s="191"/>
    </row>
    <row r="142847" spans="26:27">
      <c r="Z142847" s="191"/>
      <c r="AA142847" s="191"/>
    </row>
    <row r="142848" spans="26:27">
      <c r="Z142848" s="191"/>
      <c r="AA142848" s="191"/>
    </row>
    <row r="142849" spans="26:27">
      <c r="Z142849" s="191"/>
      <c r="AA142849" s="191"/>
    </row>
    <row r="142850" spans="26:27">
      <c r="Z142850" s="191"/>
      <c r="AA142850" s="191"/>
    </row>
    <row r="142851" spans="26:27">
      <c r="Z142851" s="191"/>
      <c r="AA142851" s="191"/>
    </row>
    <row r="142852" spans="26:27">
      <c r="Z142852" s="191"/>
      <c r="AA142852" s="191"/>
    </row>
    <row r="142853" spans="26:27">
      <c r="Z142853" s="191"/>
      <c r="AA142853" s="191"/>
    </row>
    <row r="142854" spans="26:27">
      <c r="Z142854" s="191"/>
      <c r="AA142854" s="191"/>
    </row>
    <row r="142855" spans="26:27">
      <c r="Z142855" s="191"/>
      <c r="AA142855" s="191"/>
    </row>
    <row r="142856" spans="26:27">
      <c r="Z142856" s="191"/>
      <c r="AA142856" s="191"/>
    </row>
    <row r="142857" spans="26:27">
      <c r="Z142857" s="191"/>
      <c r="AA142857" s="191"/>
    </row>
    <row r="142858" spans="26:27">
      <c r="Z142858" s="191"/>
      <c r="AA142858" s="191"/>
    </row>
    <row r="142859" spans="26:27">
      <c r="Z142859" s="191"/>
      <c r="AA142859" s="191"/>
    </row>
    <row r="142860" spans="26:27">
      <c r="Z142860" s="191"/>
      <c r="AA142860" s="191"/>
    </row>
    <row r="142861" spans="26:27">
      <c r="Z142861" s="191"/>
      <c r="AA142861" s="191"/>
    </row>
    <row r="142862" spans="26:27">
      <c r="Z142862" s="191"/>
      <c r="AA142862" s="191"/>
    </row>
    <row r="142863" spans="26:27">
      <c r="Z142863" s="191"/>
      <c r="AA142863" s="191"/>
    </row>
    <row r="142864" spans="26:27">
      <c r="Z142864" s="191"/>
      <c r="AA142864" s="191"/>
    </row>
    <row r="142865" spans="26:27">
      <c r="Z142865" s="191"/>
      <c r="AA142865" s="191"/>
    </row>
    <row r="142866" spans="26:27">
      <c r="Z142866" s="191"/>
      <c r="AA142866" s="191"/>
    </row>
    <row r="142867" spans="26:27">
      <c r="Z142867" s="191"/>
      <c r="AA142867" s="191"/>
    </row>
    <row r="142868" spans="26:27">
      <c r="Z142868" s="191"/>
      <c r="AA142868" s="191"/>
    </row>
    <row r="142869" spans="26:27">
      <c r="Z142869" s="191"/>
      <c r="AA142869" s="191"/>
    </row>
    <row r="142870" spans="26:27">
      <c r="Z142870" s="191"/>
      <c r="AA142870" s="191"/>
    </row>
    <row r="142871" spans="26:27">
      <c r="Z142871" s="191"/>
      <c r="AA142871" s="191"/>
    </row>
    <row r="142872" spans="26:27">
      <c r="Z142872" s="191"/>
      <c r="AA142872" s="191"/>
    </row>
    <row r="142873" spans="26:27">
      <c r="Z142873" s="191"/>
      <c r="AA142873" s="191"/>
    </row>
    <row r="142874" spans="26:27">
      <c r="Z142874" s="191"/>
      <c r="AA142874" s="191"/>
    </row>
    <row r="142875" spans="26:27">
      <c r="Z142875" s="191"/>
      <c r="AA142875" s="191"/>
    </row>
    <row r="142876" spans="26:27">
      <c r="Z142876" s="191"/>
      <c r="AA142876" s="191"/>
    </row>
    <row r="142877" spans="26:27">
      <c r="Z142877" s="191"/>
      <c r="AA142877" s="191"/>
    </row>
    <row r="142878" spans="26:27">
      <c r="Z142878" s="191"/>
      <c r="AA142878" s="191"/>
    </row>
    <row r="142879" spans="26:27">
      <c r="Z142879" s="191"/>
      <c r="AA142879" s="191"/>
    </row>
    <row r="142880" spans="26:27">
      <c r="Z142880" s="191"/>
      <c r="AA142880" s="191"/>
    </row>
    <row r="142881" spans="26:27">
      <c r="Z142881" s="191"/>
      <c r="AA142881" s="191"/>
    </row>
    <row r="142882" spans="26:27">
      <c r="Z142882" s="191"/>
      <c r="AA142882" s="191"/>
    </row>
    <row r="142883" spans="26:27">
      <c r="Z142883" s="191"/>
      <c r="AA142883" s="191"/>
    </row>
    <row r="142884" spans="26:27">
      <c r="Z142884" s="191"/>
      <c r="AA142884" s="191"/>
    </row>
    <row r="142885" spans="26:27">
      <c r="Z142885" s="191"/>
      <c r="AA142885" s="191"/>
    </row>
    <row r="142886" spans="26:27">
      <c r="Z142886" s="191"/>
      <c r="AA142886" s="191"/>
    </row>
    <row r="142887" spans="26:27">
      <c r="Z142887" s="191"/>
      <c r="AA142887" s="191"/>
    </row>
    <row r="142888" spans="26:27">
      <c r="Z142888" s="191"/>
      <c r="AA142888" s="191"/>
    </row>
    <row r="142889" spans="26:27">
      <c r="Z142889" s="191"/>
      <c r="AA142889" s="191"/>
    </row>
    <row r="142890" spans="26:27">
      <c r="Z142890" s="191"/>
      <c r="AA142890" s="191"/>
    </row>
    <row r="142891" spans="26:27">
      <c r="Z142891" s="191"/>
      <c r="AA142891" s="191"/>
    </row>
    <row r="142892" spans="26:27">
      <c r="Z142892" s="191"/>
      <c r="AA142892" s="191"/>
    </row>
    <row r="142893" spans="26:27">
      <c r="Z142893" s="191"/>
      <c r="AA142893" s="191"/>
    </row>
    <row r="142894" spans="26:27">
      <c r="Z142894" s="191"/>
      <c r="AA142894" s="191"/>
    </row>
    <row r="142895" spans="26:27">
      <c r="Z142895" s="191"/>
      <c r="AA142895" s="191"/>
    </row>
    <row r="142896" spans="26:27">
      <c r="Z142896" s="191"/>
      <c r="AA142896" s="191"/>
    </row>
    <row r="142897" spans="26:27">
      <c r="Z142897" s="191"/>
      <c r="AA142897" s="191"/>
    </row>
    <row r="142898" spans="26:27">
      <c r="Z142898" s="191"/>
      <c r="AA142898" s="191"/>
    </row>
    <row r="142899" spans="26:27">
      <c r="Z142899" s="191"/>
      <c r="AA142899" s="191"/>
    </row>
    <row r="142900" spans="26:27">
      <c r="Z142900" s="191"/>
      <c r="AA142900" s="191"/>
    </row>
    <row r="142901" spans="26:27">
      <c r="Z142901" s="191"/>
      <c r="AA142901" s="191"/>
    </row>
    <row r="142902" spans="26:27">
      <c r="Z142902" s="191"/>
      <c r="AA142902" s="191"/>
    </row>
    <row r="142903" spans="26:27">
      <c r="Z142903" s="191"/>
      <c r="AA142903" s="191"/>
    </row>
    <row r="142904" spans="26:27">
      <c r="Z142904" s="191"/>
      <c r="AA142904" s="191"/>
    </row>
    <row r="142905" spans="26:27">
      <c r="Z142905" s="191"/>
      <c r="AA142905" s="191"/>
    </row>
    <row r="142906" spans="26:27">
      <c r="Z142906" s="191"/>
      <c r="AA142906" s="191"/>
    </row>
    <row r="142907" spans="26:27">
      <c r="Z142907" s="191"/>
      <c r="AA142907" s="191"/>
    </row>
    <row r="142908" spans="26:27">
      <c r="Z142908" s="191"/>
      <c r="AA142908" s="191"/>
    </row>
    <row r="142909" spans="26:27">
      <c r="Z142909" s="191"/>
      <c r="AA142909" s="191"/>
    </row>
    <row r="142910" spans="26:27">
      <c r="Z142910" s="191"/>
      <c r="AA142910" s="191"/>
    </row>
    <row r="142911" spans="26:27">
      <c r="Z142911" s="191"/>
      <c r="AA142911" s="191"/>
    </row>
    <row r="142912" spans="26:27">
      <c r="Z142912" s="191"/>
      <c r="AA142912" s="191"/>
    </row>
    <row r="142913" spans="26:27">
      <c r="Z142913" s="191"/>
      <c r="AA142913" s="191"/>
    </row>
    <row r="142914" spans="26:27">
      <c r="Z142914" s="191"/>
      <c r="AA142914" s="191"/>
    </row>
    <row r="142915" spans="26:27">
      <c r="Z142915" s="191"/>
      <c r="AA142915" s="191"/>
    </row>
    <row r="142916" spans="26:27">
      <c r="Z142916" s="191"/>
      <c r="AA142916" s="191"/>
    </row>
    <row r="142917" spans="26:27">
      <c r="Z142917" s="191"/>
      <c r="AA142917" s="191"/>
    </row>
    <row r="142918" spans="26:27">
      <c r="Z142918" s="191"/>
      <c r="AA142918" s="191"/>
    </row>
    <row r="142919" spans="26:27">
      <c r="Z142919" s="191"/>
      <c r="AA142919" s="191"/>
    </row>
    <row r="142920" spans="26:27">
      <c r="Z142920" s="191"/>
      <c r="AA142920" s="191"/>
    </row>
    <row r="142921" spans="26:27">
      <c r="Z142921" s="191"/>
      <c r="AA142921" s="191"/>
    </row>
    <row r="142922" spans="26:27">
      <c r="Z142922" s="191"/>
      <c r="AA142922" s="191"/>
    </row>
    <row r="142923" spans="26:27">
      <c r="Z142923" s="191"/>
      <c r="AA142923" s="191"/>
    </row>
    <row r="142924" spans="26:27">
      <c r="Z142924" s="191"/>
      <c r="AA142924" s="191"/>
    </row>
    <row r="142925" spans="26:27">
      <c r="Z142925" s="191"/>
      <c r="AA142925" s="191"/>
    </row>
    <row r="142926" spans="26:27">
      <c r="Z142926" s="191"/>
      <c r="AA142926" s="191"/>
    </row>
    <row r="142927" spans="26:27">
      <c r="Z142927" s="191"/>
      <c r="AA142927" s="191"/>
    </row>
    <row r="142928" spans="26:27">
      <c r="Z142928" s="191"/>
      <c r="AA142928" s="191"/>
    </row>
    <row r="142929" spans="26:27">
      <c r="Z142929" s="191"/>
      <c r="AA142929" s="191"/>
    </row>
    <row r="142930" spans="26:27">
      <c r="Z142930" s="191"/>
      <c r="AA142930" s="191"/>
    </row>
    <row r="142931" spans="26:27">
      <c r="Z142931" s="191"/>
      <c r="AA142931" s="191"/>
    </row>
    <row r="142932" spans="26:27">
      <c r="Z142932" s="191"/>
      <c r="AA142932" s="191"/>
    </row>
    <row r="142933" spans="26:27">
      <c r="Z142933" s="191"/>
      <c r="AA142933" s="191"/>
    </row>
    <row r="142934" spans="26:27">
      <c r="Z142934" s="191"/>
      <c r="AA142934" s="191"/>
    </row>
    <row r="142935" spans="26:27">
      <c r="Z142935" s="191"/>
      <c r="AA142935" s="191"/>
    </row>
    <row r="142936" spans="26:27">
      <c r="Z142936" s="191"/>
      <c r="AA142936" s="191"/>
    </row>
    <row r="142937" spans="26:27">
      <c r="Z142937" s="191"/>
      <c r="AA142937" s="191"/>
    </row>
    <row r="142938" spans="26:27">
      <c r="Z142938" s="191"/>
      <c r="AA142938" s="191"/>
    </row>
    <row r="142939" spans="26:27">
      <c r="Z142939" s="191"/>
      <c r="AA142939" s="191"/>
    </row>
    <row r="142940" spans="26:27">
      <c r="Z142940" s="191"/>
      <c r="AA142940" s="191"/>
    </row>
    <row r="142941" spans="26:27">
      <c r="Z142941" s="191"/>
      <c r="AA142941" s="191"/>
    </row>
    <row r="142942" spans="26:27">
      <c r="Z142942" s="191"/>
      <c r="AA142942" s="191"/>
    </row>
    <row r="142943" spans="26:27">
      <c r="Z142943" s="191"/>
      <c r="AA142943" s="191"/>
    </row>
    <row r="142944" spans="26:27">
      <c r="Z142944" s="191"/>
      <c r="AA142944" s="191"/>
    </row>
    <row r="142945" spans="26:27">
      <c r="Z142945" s="191"/>
      <c r="AA142945" s="191"/>
    </row>
    <row r="142946" spans="26:27">
      <c r="Z142946" s="191"/>
      <c r="AA142946" s="191"/>
    </row>
    <row r="142947" spans="26:27">
      <c r="Z142947" s="191"/>
      <c r="AA142947" s="191"/>
    </row>
    <row r="142948" spans="26:27">
      <c r="Z142948" s="191"/>
      <c r="AA142948" s="191"/>
    </row>
    <row r="142949" spans="26:27">
      <c r="Z142949" s="191"/>
      <c r="AA142949" s="191"/>
    </row>
    <row r="142950" spans="26:27">
      <c r="Z142950" s="191"/>
      <c r="AA142950" s="191"/>
    </row>
    <row r="142951" spans="26:27">
      <c r="Z142951" s="191"/>
      <c r="AA142951" s="191"/>
    </row>
    <row r="142952" spans="26:27">
      <c r="Z142952" s="191"/>
      <c r="AA142952" s="191"/>
    </row>
    <row r="142953" spans="26:27">
      <c r="Z142953" s="191"/>
      <c r="AA142953" s="191"/>
    </row>
    <row r="142954" spans="26:27">
      <c r="Z142954" s="191"/>
      <c r="AA142954" s="191"/>
    </row>
    <row r="142955" spans="26:27">
      <c r="Z142955" s="191"/>
      <c r="AA142955" s="191"/>
    </row>
    <row r="142956" spans="26:27">
      <c r="Z142956" s="191"/>
      <c r="AA142956" s="191"/>
    </row>
    <row r="142957" spans="26:27">
      <c r="Z142957" s="191"/>
      <c r="AA142957" s="191"/>
    </row>
    <row r="142958" spans="26:27">
      <c r="Z142958" s="191"/>
      <c r="AA142958" s="191"/>
    </row>
    <row r="142959" spans="26:27">
      <c r="Z142959" s="191"/>
      <c r="AA142959" s="191"/>
    </row>
    <row r="142960" spans="26:27">
      <c r="Z142960" s="191"/>
      <c r="AA142960" s="191"/>
    </row>
    <row r="142961" spans="26:27">
      <c r="Z142961" s="191"/>
      <c r="AA142961" s="191"/>
    </row>
    <row r="142962" spans="26:27">
      <c r="Z142962" s="191"/>
      <c r="AA142962" s="191"/>
    </row>
    <row r="142963" spans="26:27">
      <c r="Z142963" s="191"/>
      <c r="AA142963" s="191"/>
    </row>
    <row r="142964" spans="26:27">
      <c r="Z142964" s="191"/>
      <c r="AA142964" s="191"/>
    </row>
    <row r="142965" spans="26:27">
      <c r="Z142965" s="191"/>
      <c r="AA142965" s="191"/>
    </row>
    <row r="142966" spans="26:27">
      <c r="Z142966" s="191"/>
      <c r="AA142966" s="191"/>
    </row>
    <row r="142967" spans="26:27">
      <c r="Z142967" s="191"/>
      <c r="AA142967" s="191"/>
    </row>
    <row r="142968" spans="26:27">
      <c r="Z142968" s="191"/>
      <c r="AA142968" s="191"/>
    </row>
    <row r="142969" spans="26:27">
      <c r="Z142969" s="191"/>
      <c r="AA142969" s="191"/>
    </row>
    <row r="142970" spans="26:27">
      <c r="Z142970" s="191"/>
      <c r="AA142970" s="191"/>
    </row>
    <row r="142971" spans="26:27">
      <c r="Z142971" s="191"/>
      <c r="AA142971" s="191"/>
    </row>
    <row r="142972" spans="26:27">
      <c r="Z142972" s="191"/>
      <c r="AA142972" s="191"/>
    </row>
    <row r="142973" spans="26:27">
      <c r="Z142973" s="191"/>
      <c r="AA142973" s="191"/>
    </row>
    <row r="142974" spans="26:27">
      <c r="Z142974" s="191"/>
      <c r="AA142974" s="191"/>
    </row>
    <row r="142975" spans="26:27">
      <c r="Z142975" s="191"/>
      <c r="AA142975" s="191"/>
    </row>
    <row r="142976" spans="26:27">
      <c r="Z142976" s="191"/>
      <c r="AA142976" s="191"/>
    </row>
    <row r="142977" spans="26:27">
      <c r="Z142977" s="191"/>
      <c r="AA142977" s="191"/>
    </row>
    <row r="142978" spans="26:27">
      <c r="Z142978" s="191"/>
      <c r="AA142978" s="191"/>
    </row>
    <row r="142979" spans="26:27">
      <c r="Z142979" s="191"/>
      <c r="AA142979" s="191"/>
    </row>
    <row r="142980" spans="26:27">
      <c r="Z142980" s="191"/>
      <c r="AA142980" s="191"/>
    </row>
    <row r="142981" spans="26:27">
      <c r="Z142981" s="191"/>
      <c r="AA142981" s="191"/>
    </row>
    <row r="142982" spans="26:27">
      <c r="Z142982" s="191"/>
      <c r="AA142982" s="191"/>
    </row>
    <row r="142983" spans="26:27">
      <c r="Z142983" s="191"/>
      <c r="AA142983" s="191"/>
    </row>
    <row r="142984" spans="26:27">
      <c r="Z142984" s="191"/>
      <c r="AA142984" s="191"/>
    </row>
    <row r="142985" spans="26:27">
      <c r="Z142985" s="191"/>
      <c r="AA142985" s="191"/>
    </row>
    <row r="142986" spans="26:27">
      <c r="Z142986" s="191"/>
      <c r="AA142986" s="191"/>
    </row>
    <row r="142987" spans="26:27">
      <c r="Z142987" s="191"/>
      <c r="AA142987" s="191"/>
    </row>
    <row r="142988" spans="26:27">
      <c r="Z142988" s="191"/>
      <c r="AA142988" s="191"/>
    </row>
    <row r="142989" spans="26:27">
      <c r="Z142989" s="191"/>
      <c r="AA142989" s="191"/>
    </row>
    <row r="142990" spans="26:27">
      <c r="Z142990" s="191"/>
      <c r="AA142990" s="191"/>
    </row>
    <row r="142991" spans="26:27">
      <c r="Z142991" s="191"/>
      <c r="AA142991" s="191"/>
    </row>
    <row r="142992" spans="26:27">
      <c r="Z142992" s="191"/>
      <c r="AA142992" s="191"/>
    </row>
    <row r="142993" spans="26:27">
      <c r="Z142993" s="191"/>
      <c r="AA142993" s="191"/>
    </row>
    <row r="142994" spans="26:27">
      <c r="Z142994" s="191"/>
      <c r="AA142994" s="191"/>
    </row>
    <row r="142995" spans="26:27">
      <c r="Z142995" s="191"/>
      <c r="AA142995" s="191"/>
    </row>
    <row r="142996" spans="26:27">
      <c r="Z142996" s="191"/>
      <c r="AA142996" s="191"/>
    </row>
    <row r="142997" spans="26:27">
      <c r="Z142997" s="191"/>
      <c r="AA142997" s="191"/>
    </row>
    <row r="142998" spans="26:27">
      <c r="Z142998" s="191"/>
      <c r="AA142998" s="191"/>
    </row>
    <row r="142999" spans="26:27">
      <c r="Z142999" s="191"/>
      <c r="AA142999" s="191"/>
    </row>
    <row r="143000" spans="26:27">
      <c r="Z143000" s="191"/>
      <c r="AA143000" s="191"/>
    </row>
    <row r="143001" spans="26:27">
      <c r="Z143001" s="191"/>
      <c r="AA143001" s="191"/>
    </row>
    <row r="143002" spans="26:27">
      <c r="Z143002" s="191"/>
      <c r="AA143002" s="191"/>
    </row>
    <row r="143003" spans="26:27">
      <c r="Z143003" s="191"/>
      <c r="AA143003" s="191"/>
    </row>
    <row r="143004" spans="26:27">
      <c r="Z143004" s="191"/>
      <c r="AA143004" s="191"/>
    </row>
    <row r="143005" spans="26:27">
      <c r="Z143005" s="191"/>
      <c r="AA143005" s="191"/>
    </row>
    <row r="143006" spans="26:27">
      <c r="Z143006" s="191"/>
      <c r="AA143006" s="191"/>
    </row>
    <row r="143007" spans="26:27">
      <c r="Z143007" s="191"/>
      <c r="AA143007" s="191"/>
    </row>
    <row r="143008" spans="26:27">
      <c r="Z143008" s="191"/>
      <c r="AA143008" s="191"/>
    </row>
    <row r="143009" spans="26:27">
      <c r="Z143009" s="191"/>
      <c r="AA143009" s="191"/>
    </row>
    <row r="143010" spans="26:27">
      <c r="Z143010" s="191"/>
      <c r="AA143010" s="191"/>
    </row>
    <row r="143011" spans="26:27">
      <c r="Z143011" s="191"/>
      <c r="AA143011" s="191"/>
    </row>
    <row r="143012" spans="26:27">
      <c r="Z143012" s="191"/>
      <c r="AA143012" s="191"/>
    </row>
    <row r="143013" spans="26:27">
      <c r="Z143013" s="191"/>
      <c r="AA143013" s="191"/>
    </row>
    <row r="143014" spans="26:27">
      <c r="Z143014" s="191"/>
      <c r="AA143014" s="191"/>
    </row>
    <row r="143015" spans="26:27">
      <c r="Z143015" s="191"/>
      <c r="AA143015" s="191"/>
    </row>
    <row r="143016" spans="26:27">
      <c r="Z143016" s="191"/>
      <c r="AA143016" s="191"/>
    </row>
    <row r="143017" spans="26:27">
      <c r="Z143017" s="191"/>
      <c r="AA143017" s="191"/>
    </row>
    <row r="143018" spans="26:27">
      <c r="Z143018" s="191"/>
      <c r="AA143018" s="191"/>
    </row>
    <row r="143019" spans="26:27">
      <c r="Z143019" s="191"/>
      <c r="AA143019" s="191"/>
    </row>
    <row r="143020" spans="26:27">
      <c r="Z143020" s="191"/>
      <c r="AA143020" s="191"/>
    </row>
    <row r="143021" spans="26:27">
      <c r="Z143021" s="191"/>
      <c r="AA143021" s="191"/>
    </row>
    <row r="143022" spans="26:27">
      <c r="Z143022" s="191"/>
      <c r="AA143022" s="191"/>
    </row>
    <row r="143023" spans="26:27">
      <c r="Z143023" s="191"/>
      <c r="AA143023" s="191"/>
    </row>
    <row r="143024" spans="26:27">
      <c r="Z143024" s="191"/>
      <c r="AA143024" s="191"/>
    </row>
    <row r="143025" spans="26:27">
      <c r="Z143025" s="191"/>
      <c r="AA143025" s="191"/>
    </row>
    <row r="143026" spans="26:27">
      <c r="Z143026" s="191"/>
      <c r="AA143026" s="191"/>
    </row>
    <row r="143027" spans="26:27">
      <c r="Z143027" s="191"/>
      <c r="AA143027" s="191"/>
    </row>
    <row r="143028" spans="26:27">
      <c r="Z143028" s="191"/>
      <c r="AA143028" s="191"/>
    </row>
    <row r="143029" spans="26:27">
      <c r="Z143029" s="191"/>
      <c r="AA143029" s="191"/>
    </row>
    <row r="143030" spans="26:27">
      <c r="Z143030" s="191"/>
      <c r="AA143030" s="191"/>
    </row>
    <row r="143031" spans="26:27">
      <c r="Z143031" s="191"/>
      <c r="AA143031" s="191"/>
    </row>
    <row r="143032" spans="26:27">
      <c r="Z143032" s="191"/>
      <c r="AA143032" s="191"/>
    </row>
    <row r="143033" spans="26:27">
      <c r="Z143033" s="191"/>
      <c r="AA143033" s="191"/>
    </row>
    <row r="143034" spans="26:27">
      <c r="Z143034" s="191"/>
      <c r="AA143034" s="191"/>
    </row>
    <row r="143035" spans="26:27">
      <c r="Z143035" s="191"/>
      <c r="AA143035" s="191"/>
    </row>
    <row r="143036" spans="26:27">
      <c r="Z143036" s="191"/>
      <c r="AA143036" s="191"/>
    </row>
    <row r="143037" spans="26:27">
      <c r="Z143037" s="191"/>
      <c r="AA143037" s="191"/>
    </row>
    <row r="143038" spans="26:27">
      <c r="Z143038" s="191"/>
      <c r="AA143038" s="191"/>
    </row>
    <row r="143039" spans="26:27">
      <c r="Z143039" s="191"/>
      <c r="AA143039" s="191"/>
    </row>
    <row r="143040" spans="26:27">
      <c r="Z143040" s="191"/>
      <c r="AA143040" s="191"/>
    </row>
    <row r="143041" spans="26:27">
      <c r="Z143041" s="191"/>
      <c r="AA143041" s="191"/>
    </row>
    <row r="143042" spans="26:27">
      <c r="Z143042" s="191"/>
      <c r="AA143042" s="191"/>
    </row>
    <row r="143043" spans="26:27">
      <c r="Z143043" s="191"/>
      <c r="AA143043" s="191"/>
    </row>
    <row r="143044" spans="26:27">
      <c r="Z143044" s="191"/>
      <c r="AA143044" s="191"/>
    </row>
    <row r="143045" spans="26:27">
      <c r="Z143045" s="191"/>
      <c r="AA143045" s="191"/>
    </row>
    <row r="143046" spans="26:27">
      <c r="Z143046" s="191"/>
      <c r="AA143046" s="191"/>
    </row>
    <row r="143047" spans="26:27">
      <c r="Z143047" s="191"/>
      <c r="AA143047" s="191"/>
    </row>
    <row r="143048" spans="26:27">
      <c r="Z143048" s="191"/>
      <c r="AA143048" s="191"/>
    </row>
    <row r="143049" spans="26:27">
      <c r="Z143049" s="191"/>
      <c r="AA143049" s="191"/>
    </row>
    <row r="143050" spans="26:27">
      <c r="Z143050" s="191"/>
      <c r="AA143050" s="191"/>
    </row>
    <row r="143051" spans="26:27">
      <c r="Z143051" s="191"/>
      <c r="AA143051" s="191"/>
    </row>
    <row r="143052" spans="26:27">
      <c r="Z143052" s="191"/>
      <c r="AA143052" s="191"/>
    </row>
    <row r="143053" spans="26:27">
      <c r="Z143053" s="191"/>
      <c r="AA143053" s="191"/>
    </row>
    <row r="143054" spans="26:27">
      <c r="Z143054" s="191"/>
      <c r="AA143054" s="191"/>
    </row>
    <row r="143055" spans="26:27">
      <c r="Z143055" s="191"/>
      <c r="AA143055" s="191"/>
    </row>
    <row r="143056" spans="26:27">
      <c r="Z143056" s="191"/>
      <c r="AA143056" s="191"/>
    </row>
    <row r="143057" spans="26:27">
      <c r="Z143057" s="191"/>
      <c r="AA143057" s="191"/>
    </row>
    <row r="143058" spans="26:27">
      <c r="Z143058" s="191"/>
      <c r="AA143058" s="191"/>
    </row>
    <row r="143059" spans="26:27">
      <c r="Z143059" s="191"/>
      <c r="AA143059" s="191"/>
    </row>
    <row r="143060" spans="26:27">
      <c r="Z143060" s="191"/>
      <c r="AA143060" s="191"/>
    </row>
    <row r="143061" spans="26:27">
      <c r="Z143061" s="191"/>
      <c r="AA143061" s="191"/>
    </row>
    <row r="143062" spans="26:27">
      <c r="Z143062" s="191"/>
      <c r="AA143062" s="191"/>
    </row>
    <row r="143063" spans="26:27">
      <c r="Z143063" s="191"/>
      <c r="AA143063" s="191"/>
    </row>
    <row r="143064" spans="26:27">
      <c r="Z143064" s="191"/>
      <c r="AA143064" s="191"/>
    </row>
    <row r="143065" spans="26:27">
      <c r="Z143065" s="191"/>
      <c r="AA143065" s="191"/>
    </row>
    <row r="143066" spans="26:27">
      <c r="Z143066" s="191"/>
      <c r="AA143066" s="191"/>
    </row>
    <row r="143067" spans="26:27">
      <c r="Z143067" s="191"/>
      <c r="AA143067" s="191"/>
    </row>
    <row r="143068" spans="26:27">
      <c r="Z143068" s="191"/>
      <c r="AA143068" s="191"/>
    </row>
    <row r="143069" spans="26:27">
      <c r="Z143069" s="191"/>
      <c r="AA143069" s="191"/>
    </row>
    <row r="143070" spans="26:27">
      <c r="Z143070" s="191"/>
      <c r="AA143070" s="191"/>
    </row>
    <row r="143071" spans="26:27">
      <c r="Z143071" s="191"/>
      <c r="AA143071" s="191"/>
    </row>
    <row r="143072" spans="26:27">
      <c r="Z143072" s="191"/>
      <c r="AA143072" s="191"/>
    </row>
    <row r="143073" spans="26:27">
      <c r="Z143073" s="191"/>
      <c r="AA143073" s="191"/>
    </row>
    <row r="143074" spans="26:27">
      <c r="Z143074" s="191"/>
      <c r="AA143074" s="191"/>
    </row>
    <row r="143075" spans="26:27">
      <c r="Z143075" s="191"/>
      <c r="AA143075" s="191"/>
    </row>
    <row r="143076" spans="26:27">
      <c r="Z143076" s="191"/>
      <c r="AA143076" s="191"/>
    </row>
    <row r="143077" spans="26:27">
      <c r="Z143077" s="191"/>
      <c r="AA143077" s="191"/>
    </row>
    <row r="143078" spans="26:27">
      <c r="Z143078" s="191"/>
      <c r="AA143078" s="191"/>
    </row>
    <row r="143079" spans="26:27">
      <c r="Z143079" s="191"/>
      <c r="AA143079" s="191"/>
    </row>
    <row r="143080" spans="26:27">
      <c r="Z143080" s="191"/>
      <c r="AA143080" s="191"/>
    </row>
    <row r="143081" spans="26:27">
      <c r="Z143081" s="191"/>
      <c r="AA143081" s="191"/>
    </row>
    <row r="143082" spans="26:27">
      <c r="Z143082" s="191"/>
      <c r="AA143082" s="191"/>
    </row>
    <row r="143083" spans="26:27">
      <c r="Z143083" s="191"/>
      <c r="AA143083" s="191"/>
    </row>
    <row r="143084" spans="26:27">
      <c r="Z143084" s="191"/>
      <c r="AA143084" s="191"/>
    </row>
    <row r="143085" spans="26:27">
      <c r="Z143085" s="191"/>
      <c r="AA143085" s="191"/>
    </row>
    <row r="143086" spans="26:27">
      <c r="Z143086" s="191"/>
      <c r="AA143086" s="191"/>
    </row>
    <row r="143087" spans="26:27">
      <c r="Z143087" s="191"/>
      <c r="AA143087" s="191"/>
    </row>
    <row r="143088" spans="26:27">
      <c r="Z143088" s="191"/>
      <c r="AA143088" s="191"/>
    </row>
    <row r="143089" spans="26:27">
      <c r="Z143089" s="191"/>
      <c r="AA143089" s="191"/>
    </row>
    <row r="143090" spans="26:27">
      <c r="Z143090" s="191"/>
      <c r="AA143090" s="191"/>
    </row>
    <row r="143091" spans="26:27">
      <c r="Z143091" s="191"/>
      <c r="AA143091" s="191"/>
    </row>
    <row r="143092" spans="26:27">
      <c r="Z143092" s="191"/>
      <c r="AA143092" s="191"/>
    </row>
    <row r="143093" spans="26:27">
      <c r="Z143093" s="191"/>
      <c r="AA143093" s="191"/>
    </row>
    <row r="143094" spans="26:27">
      <c r="Z143094" s="191"/>
      <c r="AA143094" s="191"/>
    </row>
    <row r="143095" spans="26:27">
      <c r="Z143095" s="191"/>
      <c r="AA143095" s="191"/>
    </row>
    <row r="143096" spans="26:27">
      <c r="Z143096" s="191"/>
      <c r="AA143096" s="191"/>
    </row>
    <row r="143097" spans="26:27">
      <c r="Z143097" s="191"/>
      <c r="AA143097" s="191"/>
    </row>
    <row r="143098" spans="26:27">
      <c r="Z143098" s="191"/>
      <c r="AA143098" s="191"/>
    </row>
    <row r="143099" spans="26:27">
      <c r="Z143099" s="191"/>
      <c r="AA143099" s="191"/>
    </row>
    <row r="143100" spans="26:27">
      <c r="Z143100" s="191"/>
      <c r="AA143100" s="191"/>
    </row>
    <row r="143101" spans="26:27">
      <c r="Z143101" s="191"/>
      <c r="AA143101" s="191"/>
    </row>
    <row r="143102" spans="26:27">
      <c r="Z143102" s="191"/>
      <c r="AA143102" s="191"/>
    </row>
    <row r="143103" spans="26:27">
      <c r="Z143103" s="191"/>
      <c r="AA143103" s="191"/>
    </row>
    <row r="143104" spans="26:27">
      <c r="Z143104" s="191"/>
      <c r="AA143104" s="191"/>
    </row>
    <row r="143105" spans="26:27">
      <c r="Z143105" s="191"/>
      <c r="AA143105" s="191"/>
    </row>
    <row r="143106" spans="26:27">
      <c r="Z143106" s="191"/>
      <c r="AA143106" s="191"/>
    </row>
    <row r="143107" spans="26:27">
      <c r="Z143107" s="191"/>
      <c r="AA143107" s="191"/>
    </row>
    <row r="143108" spans="26:27">
      <c r="Z143108" s="191"/>
      <c r="AA143108" s="191"/>
    </row>
    <row r="143109" spans="26:27">
      <c r="Z143109" s="191"/>
      <c r="AA143109" s="191"/>
    </row>
    <row r="143110" spans="26:27">
      <c r="Z143110" s="191"/>
      <c r="AA143110" s="191"/>
    </row>
    <row r="143111" spans="26:27">
      <c r="Z143111" s="191"/>
      <c r="AA143111" s="191"/>
    </row>
    <row r="143112" spans="26:27">
      <c r="Z143112" s="191"/>
      <c r="AA143112" s="191"/>
    </row>
    <row r="143113" spans="26:27">
      <c r="Z143113" s="191"/>
      <c r="AA143113" s="191"/>
    </row>
    <row r="143114" spans="26:27">
      <c r="Z143114" s="191"/>
      <c r="AA143114" s="191"/>
    </row>
    <row r="143115" spans="26:27">
      <c r="Z143115" s="191"/>
      <c r="AA143115" s="191"/>
    </row>
    <row r="143116" spans="26:27">
      <c r="Z143116" s="191"/>
      <c r="AA143116" s="191"/>
    </row>
    <row r="143117" spans="26:27">
      <c r="Z143117" s="191"/>
      <c r="AA143117" s="191"/>
    </row>
    <row r="143118" spans="26:27">
      <c r="Z143118" s="191"/>
      <c r="AA143118" s="191"/>
    </row>
    <row r="143119" spans="26:27">
      <c r="Z143119" s="191"/>
      <c r="AA143119" s="191"/>
    </row>
    <row r="143120" spans="26:27">
      <c r="Z143120" s="191"/>
      <c r="AA143120" s="191"/>
    </row>
    <row r="143121" spans="26:27">
      <c r="Z143121" s="191"/>
      <c r="AA143121" s="191"/>
    </row>
    <row r="143122" spans="26:27">
      <c r="Z143122" s="191"/>
      <c r="AA143122" s="191"/>
    </row>
    <row r="143123" spans="26:27">
      <c r="Z143123" s="191"/>
      <c r="AA143123" s="191"/>
    </row>
    <row r="143124" spans="26:27">
      <c r="Z143124" s="191"/>
      <c r="AA143124" s="191"/>
    </row>
    <row r="143125" spans="26:27">
      <c r="Z143125" s="191"/>
      <c r="AA143125" s="191"/>
    </row>
    <row r="143126" spans="26:27">
      <c r="Z143126" s="191"/>
      <c r="AA143126" s="191"/>
    </row>
    <row r="143127" spans="26:27">
      <c r="Z143127" s="191"/>
      <c r="AA143127" s="191"/>
    </row>
    <row r="143128" spans="26:27">
      <c r="Z143128" s="191"/>
      <c r="AA143128" s="191"/>
    </row>
    <row r="143129" spans="26:27">
      <c r="Z143129" s="191"/>
      <c r="AA143129" s="191"/>
    </row>
    <row r="143130" spans="26:27">
      <c r="Z143130" s="191"/>
      <c r="AA143130" s="191"/>
    </row>
    <row r="143131" spans="26:27">
      <c r="Z143131" s="191"/>
      <c r="AA143131" s="191"/>
    </row>
    <row r="143132" spans="26:27">
      <c r="Z143132" s="191"/>
      <c r="AA143132" s="191"/>
    </row>
    <row r="143133" spans="26:27">
      <c r="Z143133" s="191"/>
      <c r="AA143133" s="191"/>
    </row>
    <row r="143134" spans="26:27">
      <c r="Z143134" s="191"/>
      <c r="AA143134" s="191"/>
    </row>
    <row r="143135" spans="26:27">
      <c r="Z143135" s="191"/>
      <c r="AA143135" s="191"/>
    </row>
    <row r="143136" spans="26:27">
      <c r="Z143136" s="191"/>
      <c r="AA143136" s="191"/>
    </row>
    <row r="143137" spans="26:27">
      <c r="Z143137" s="191"/>
      <c r="AA143137" s="191"/>
    </row>
    <row r="143138" spans="26:27">
      <c r="Z143138" s="191"/>
      <c r="AA143138" s="191"/>
    </row>
    <row r="143139" spans="26:27">
      <c r="Z143139" s="191"/>
      <c r="AA143139" s="191"/>
    </row>
    <row r="143140" spans="26:27">
      <c r="Z143140" s="191"/>
      <c r="AA143140" s="191"/>
    </row>
    <row r="143141" spans="26:27">
      <c r="Z143141" s="191"/>
      <c r="AA143141" s="191"/>
    </row>
    <row r="143142" spans="26:27">
      <c r="Z143142" s="191"/>
      <c r="AA143142" s="191"/>
    </row>
    <row r="143143" spans="26:27">
      <c r="Z143143" s="191"/>
      <c r="AA143143" s="191"/>
    </row>
    <row r="143144" spans="26:27">
      <c r="Z143144" s="191"/>
      <c r="AA143144" s="191"/>
    </row>
    <row r="143145" spans="26:27">
      <c r="Z143145" s="191"/>
      <c r="AA143145" s="191"/>
    </row>
    <row r="143146" spans="26:27">
      <c r="Z143146" s="191"/>
      <c r="AA143146" s="191"/>
    </row>
    <row r="143147" spans="26:27">
      <c r="Z143147" s="191"/>
      <c r="AA143147" s="191"/>
    </row>
    <row r="143148" spans="26:27">
      <c r="Z143148" s="191"/>
      <c r="AA143148" s="191"/>
    </row>
    <row r="143149" spans="26:27">
      <c r="Z143149" s="191"/>
      <c r="AA143149" s="191"/>
    </row>
    <row r="143150" spans="26:27">
      <c r="Z143150" s="191"/>
      <c r="AA143150" s="191"/>
    </row>
    <row r="143151" spans="26:27">
      <c r="Z143151" s="191"/>
      <c r="AA143151" s="191"/>
    </row>
    <row r="143152" spans="26:27">
      <c r="Z143152" s="191"/>
      <c r="AA143152" s="191"/>
    </row>
    <row r="143153" spans="26:27">
      <c r="Z143153" s="191"/>
      <c r="AA143153" s="191"/>
    </row>
    <row r="143154" spans="26:27">
      <c r="Z143154" s="191"/>
      <c r="AA143154" s="191"/>
    </row>
    <row r="143155" spans="26:27">
      <c r="Z143155" s="191"/>
      <c r="AA143155" s="191"/>
    </row>
    <row r="143156" spans="26:27">
      <c r="Z143156" s="191"/>
      <c r="AA143156" s="191"/>
    </row>
    <row r="143157" spans="26:27">
      <c r="Z143157" s="191"/>
      <c r="AA143157" s="191"/>
    </row>
    <row r="143158" spans="26:27">
      <c r="Z143158" s="191"/>
      <c r="AA143158" s="191"/>
    </row>
    <row r="143159" spans="26:27">
      <c r="Z143159" s="191"/>
      <c r="AA143159" s="191"/>
    </row>
    <row r="143160" spans="26:27">
      <c r="Z143160" s="191"/>
      <c r="AA143160" s="191"/>
    </row>
    <row r="143161" spans="26:27">
      <c r="Z143161" s="191"/>
      <c r="AA143161" s="191"/>
    </row>
    <row r="143162" spans="26:27">
      <c r="Z143162" s="191"/>
      <c r="AA143162" s="191"/>
    </row>
    <row r="143163" spans="26:27">
      <c r="Z143163" s="191"/>
      <c r="AA143163" s="191"/>
    </row>
    <row r="143164" spans="26:27">
      <c r="Z143164" s="191"/>
      <c r="AA143164" s="191"/>
    </row>
    <row r="143165" spans="26:27">
      <c r="Z143165" s="191"/>
      <c r="AA143165" s="191"/>
    </row>
    <row r="143166" spans="26:27">
      <c r="Z143166" s="191"/>
      <c r="AA143166" s="191"/>
    </row>
    <row r="143167" spans="26:27">
      <c r="Z143167" s="191"/>
      <c r="AA143167" s="191"/>
    </row>
    <row r="143168" spans="26:27">
      <c r="Z143168" s="191"/>
      <c r="AA143168" s="191"/>
    </row>
    <row r="143169" spans="26:27">
      <c r="Z143169" s="191"/>
      <c r="AA143169" s="191"/>
    </row>
    <row r="143170" spans="26:27">
      <c r="Z143170" s="191"/>
      <c r="AA143170" s="191"/>
    </row>
    <row r="143171" spans="26:27">
      <c r="Z143171" s="191"/>
      <c r="AA143171" s="191"/>
    </row>
    <row r="143172" spans="26:27">
      <c r="Z143172" s="191"/>
      <c r="AA143172" s="191"/>
    </row>
    <row r="143173" spans="26:27">
      <c r="Z143173" s="191"/>
      <c r="AA143173" s="191"/>
    </row>
    <row r="143174" spans="26:27">
      <c r="Z143174" s="191"/>
      <c r="AA143174" s="191"/>
    </row>
    <row r="143175" spans="26:27">
      <c r="Z143175" s="191"/>
      <c r="AA143175" s="191"/>
    </row>
    <row r="143176" spans="26:27">
      <c r="Z143176" s="191"/>
      <c r="AA143176" s="191"/>
    </row>
    <row r="143177" spans="26:27">
      <c r="Z143177" s="191"/>
      <c r="AA143177" s="191"/>
    </row>
    <row r="143178" spans="26:27">
      <c r="Z143178" s="191"/>
      <c r="AA143178" s="191"/>
    </row>
    <row r="143179" spans="26:27">
      <c r="Z143179" s="191"/>
      <c r="AA143179" s="191"/>
    </row>
    <row r="143180" spans="26:27">
      <c r="Z143180" s="191"/>
      <c r="AA143180" s="191"/>
    </row>
    <row r="143181" spans="26:27">
      <c r="Z143181" s="191"/>
      <c r="AA143181" s="191"/>
    </row>
    <row r="143182" spans="26:27">
      <c r="Z143182" s="191"/>
      <c r="AA143182" s="191"/>
    </row>
    <row r="143183" spans="26:27">
      <c r="Z143183" s="191"/>
      <c r="AA143183" s="191"/>
    </row>
    <row r="143184" spans="26:27">
      <c r="Z143184" s="191"/>
      <c r="AA143184" s="191"/>
    </row>
    <row r="143185" spans="26:27">
      <c r="Z143185" s="191"/>
      <c r="AA143185" s="191"/>
    </row>
    <row r="143186" spans="26:27">
      <c r="Z143186" s="191"/>
      <c r="AA143186" s="191"/>
    </row>
    <row r="143187" spans="26:27">
      <c r="Z143187" s="191"/>
      <c r="AA143187" s="191"/>
    </row>
    <row r="143188" spans="26:27">
      <c r="Z143188" s="191"/>
      <c r="AA143188" s="191"/>
    </row>
    <row r="143189" spans="26:27">
      <c r="Z143189" s="191"/>
      <c r="AA143189" s="191"/>
    </row>
    <row r="143190" spans="26:27">
      <c r="Z143190" s="191"/>
      <c r="AA143190" s="191"/>
    </row>
    <row r="143191" spans="26:27">
      <c r="Z143191" s="191"/>
      <c r="AA143191" s="191"/>
    </row>
    <row r="143192" spans="26:27">
      <c r="Z143192" s="191"/>
      <c r="AA143192" s="191"/>
    </row>
    <row r="143193" spans="26:27">
      <c r="Z143193" s="191"/>
      <c r="AA143193" s="191"/>
    </row>
    <row r="143194" spans="26:27">
      <c r="Z143194" s="191"/>
      <c r="AA143194" s="191"/>
    </row>
    <row r="143195" spans="26:27">
      <c r="Z143195" s="191"/>
      <c r="AA143195" s="191"/>
    </row>
    <row r="143196" spans="26:27">
      <c r="Z143196" s="191"/>
      <c r="AA143196" s="191"/>
    </row>
    <row r="143197" spans="26:27">
      <c r="Z143197" s="191"/>
      <c r="AA143197" s="191"/>
    </row>
    <row r="143198" spans="26:27">
      <c r="Z143198" s="191"/>
      <c r="AA143198" s="191"/>
    </row>
    <row r="143199" spans="26:27">
      <c r="Z143199" s="191"/>
      <c r="AA143199" s="191"/>
    </row>
    <row r="143200" spans="26:27">
      <c r="Z143200" s="191"/>
      <c r="AA143200" s="191"/>
    </row>
    <row r="143201" spans="26:27">
      <c r="Z143201" s="191"/>
      <c r="AA143201" s="191"/>
    </row>
    <row r="143202" spans="26:27">
      <c r="Z143202" s="191"/>
      <c r="AA143202" s="191"/>
    </row>
    <row r="143203" spans="26:27">
      <c r="Z143203" s="191"/>
      <c r="AA143203" s="191"/>
    </row>
    <row r="143204" spans="26:27">
      <c r="Z143204" s="191"/>
      <c r="AA143204" s="191"/>
    </row>
    <row r="143205" spans="26:27">
      <c r="Z143205" s="191"/>
      <c r="AA143205" s="191"/>
    </row>
    <row r="143206" spans="26:27">
      <c r="Z143206" s="191"/>
      <c r="AA143206" s="191"/>
    </row>
    <row r="143207" spans="26:27">
      <c r="Z143207" s="191"/>
      <c r="AA143207" s="191"/>
    </row>
    <row r="143208" spans="26:27">
      <c r="Z143208" s="191"/>
      <c r="AA143208" s="191"/>
    </row>
    <row r="143209" spans="26:27">
      <c r="Z143209" s="191"/>
      <c r="AA143209" s="191"/>
    </row>
    <row r="143210" spans="26:27">
      <c r="Z143210" s="191"/>
      <c r="AA143210" s="191"/>
    </row>
    <row r="143211" spans="26:27">
      <c r="Z143211" s="191"/>
      <c r="AA143211" s="191"/>
    </row>
    <row r="143212" spans="26:27">
      <c r="Z143212" s="191"/>
      <c r="AA143212" s="191"/>
    </row>
    <row r="143213" spans="26:27">
      <c r="Z143213" s="191"/>
      <c r="AA143213" s="191"/>
    </row>
    <row r="143214" spans="26:27">
      <c r="Z143214" s="191"/>
      <c r="AA143214" s="191"/>
    </row>
    <row r="143215" spans="26:27">
      <c r="Z143215" s="191"/>
      <c r="AA143215" s="191"/>
    </row>
    <row r="143216" spans="26:27">
      <c r="Z143216" s="191"/>
      <c r="AA143216" s="191"/>
    </row>
    <row r="143217" spans="26:27">
      <c r="Z143217" s="191"/>
      <c r="AA143217" s="191"/>
    </row>
    <row r="143218" spans="26:27">
      <c r="Z143218" s="191"/>
      <c r="AA143218" s="191"/>
    </row>
    <row r="143219" spans="26:27">
      <c r="Z143219" s="191"/>
      <c r="AA143219" s="191"/>
    </row>
    <row r="143220" spans="26:27">
      <c r="Z143220" s="191"/>
      <c r="AA143220" s="191"/>
    </row>
    <row r="143221" spans="26:27">
      <c r="Z143221" s="191"/>
      <c r="AA143221" s="191"/>
    </row>
    <row r="143222" spans="26:27">
      <c r="Z143222" s="191"/>
      <c r="AA143222" s="191"/>
    </row>
    <row r="143223" spans="26:27">
      <c r="Z143223" s="191"/>
      <c r="AA143223" s="191"/>
    </row>
    <row r="143224" spans="26:27">
      <c r="Z143224" s="191"/>
      <c r="AA143224" s="191"/>
    </row>
    <row r="143225" spans="26:27">
      <c r="Z143225" s="191"/>
      <c r="AA143225" s="191"/>
    </row>
    <row r="143226" spans="26:27">
      <c r="Z143226" s="191"/>
      <c r="AA143226" s="191"/>
    </row>
    <row r="143227" spans="26:27">
      <c r="Z143227" s="191"/>
      <c r="AA143227" s="191"/>
    </row>
    <row r="143228" spans="26:27">
      <c r="Z143228" s="191"/>
      <c r="AA143228" s="191"/>
    </row>
    <row r="143229" spans="26:27">
      <c r="Z143229" s="191"/>
      <c r="AA143229" s="191"/>
    </row>
    <row r="143230" spans="26:27">
      <c r="Z143230" s="191"/>
      <c r="AA143230" s="191"/>
    </row>
    <row r="143231" spans="26:27">
      <c r="Z143231" s="191"/>
      <c r="AA143231" s="191"/>
    </row>
    <row r="143232" spans="26:27">
      <c r="Z143232" s="191"/>
      <c r="AA143232" s="191"/>
    </row>
    <row r="143233" spans="26:27">
      <c r="Z143233" s="191"/>
      <c r="AA143233" s="191"/>
    </row>
    <row r="143234" spans="26:27">
      <c r="Z143234" s="191"/>
      <c r="AA143234" s="191"/>
    </row>
    <row r="143235" spans="26:27">
      <c r="Z143235" s="191"/>
      <c r="AA143235" s="191"/>
    </row>
    <row r="143236" spans="26:27">
      <c r="Z143236" s="191"/>
      <c r="AA143236" s="191"/>
    </row>
    <row r="143237" spans="26:27">
      <c r="Z143237" s="191"/>
      <c r="AA143237" s="191"/>
    </row>
    <row r="143238" spans="26:27">
      <c r="Z143238" s="191"/>
      <c r="AA143238" s="191"/>
    </row>
    <row r="143239" spans="26:27">
      <c r="Z143239" s="191"/>
      <c r="AA143239" s="191"/>
    </row>
    <row r="143240" spans="26:27">
      <c r="Z143240" s="191"/>
      <c r="AA143240" s="191"/>
    </row>
    <row r="143241" spans="26:27">
      <c r="Z143241" s="191"/>
      <c r="AA143241" s="191"/>
    </row>
    <row r="143242" spans="26:27">
      <c r="Z143242" s="191"/>
      <c r="AA143242" s="191"/>
    </row>
    <row r="143243" spans="26:27">
      <c r="Z143243" s="191"/>
      <c r="AA143243" s="191"/>
    </row>
    <row r="143244" spans="26:27">
      <c r="Z143244" s="191"/>
      <c r="AA143244" s="191"/>
    </row>
    <row r="143245" spans="26:27">
      <c r="Z143245" s="191"/>
      <c r="AA143245" s="191"/>
    </row>
    <row r="143246" spans="26:27">
      <c r="Z143246" s="191"/>
      <c r="AA143246" s="191"/>
    </row>
    <row r="143247" spans="26:27">
      <c r="Z143247" s="191"/>
      <c r="AA143247" s="191"/>
    </row>
    <row r="143248" spans="26:27">
      <c r="Z143248" s="191"/>
      <c r="AA143248" s="191"/>
    </row>
    <row r="143249" spans="26:27">
      <c r="Z143249" s="191"/>
      <c r="AA143249" s="191"/>
    </row>
    <row r="143250" spans="26:27">
      <c r="Z143250" s="191"/>
      <c r="AA143250" s="191"/>
    </row>
    <row r="143251" spans="26:27">
      <c r="Z143251" s="191"/>
      <c r="AA143251" s="191"/>
    </row>
    <row r="143252" spans="26:27">
      <c r="Z143252" s="191"/>
      <c r="AA143252" s="191"/>
    </row>
    <row r="143253" spans="26:27">
      <c r="Z143253" s="191"/>
      <c r="AA143253" s="191"/>
    </row>
    <row r="143254" spans="26:27">
      <c r="Z143254" s="191"/>
      <c r="AA143254" s="191"/>
    </row>
    <row r="143255" spans="26:27">
      <c r="Z143255" s="191"/>
      <c r="AA143255" s="191"/>
    </row>
    <row r="143256" spans="26:27">
      <c r="Z143256" s="191"/>
      <c r="AA143256" s="191"/>
    </row>
    <row r="143257" spans="26:27">
      <c r="Z143257" s="191"/>
      <c r="AA143257" s="191"/>
    </row>
    <row r="143258" spans="26:27">
      <c r="Z143258" s="191"/>
      <c r="AA143258" s="191"/>
    </row>
    <row r="143259" spans="26:27">
      <c r="Z143259" s="191"/>
      <c r="AA143259" s="191"/>
    </row>
    <row r="143260" spans="26:27">
      <c r="Z143260" s="191"/>
      <c r="AA143260" s="191"/>
    </row>
    <row r="143261" spans="26:27">
      <c r="Z143261" s="191"/>
      <c r="AA143261" s="191"/>
    </row>
    <row r="143262" spans="26:27">
      <c r="Z143262" s="191"/>
      <c r="AA143262" s="191"/>
    </row>
    <row r="143263" spans="26:27">
      <c r="Z143263" s="191"/>
      <c r="AA143263" s="191"/>
    </row>
    <row r="143264" spans="26:27">
      <c r="Z143264" s="191"/>
      <c r="AA143264" s="191"/>
    </row>
    <row r="143265" spans="26:27">
      <c r="Z143265" s="191"/>
      <c r="AA143265" s="191"/>
    </row>
    <row r="143266" spans="26:27">
      <c r="Z143266" s="191"/>
      <c r="AA143266" s="191"/>
    </row>
    <row r="143267" spans="26:27">
      <c r="Z143267" s="191"/>
      <c r="AA143267" s="191"/>
    </row>
    <row r="143268" spans="26:27">
      <c r="Z143268" s="191"/>
      <c r="AA143268" s="191"/>
    </row>
    <row r="143269" spans="26:27">
      <c r="Z143269" s="191"/>
      <c r="AA143269" s="191"/>
    </row>
    <row r="143270" spans="26:27">
      <c r="Z143270" s="191"/>
      <c r="AA143270" s="191"/>
    </row>
    <row r="143271" spans="26:27">
      <c r="Z143271" s="191"/>
      <c r="AA143271" s="191"/>
    </row>
    <row r="143272" spans="26:27">
      <c r="Z143272" s="191"/>
      <c r="AA143272" s="191"/>
    </row>
    <row r="143273" spans="26:27">
      <c r="Z143273" s="191"/>
      <c r="AA143273" s="191"/>
    </row>
    <row r="143274" spans="26:27">
      <c r="Z143274" s="191"/>
      <c r="AA143274" s="191"/>
    </row>
    <row r="143275" spans="26:27">
      <c r="Z143275" s="191"/>
      <c r="AA143275" s="191"/>
    </row>
    <row r="143276" spans="26:27">
      <c r="Z143276" s="191"/>
      <c r="AA143276" s="191"/>
    </row>
    <row r="143277" spans="26:27">
      <c r="Z143277" s="191"/>
      <c r="AA143277" s="191"/>
    </row>
    <row r="143278" spans="26:27">
      <c r="Z143278" s="191"/>
      <c r="AA143278" s="191"/>
    </row>
    <row r="143279" spans="26:27">
      <c r="Z143279" s="191"/>
      <c r="AA143279" s="191"/>
    </row>
    <row r="143280" spans="26:27">
      <c r="Z143280" s="191"/>
      <c r="AA143280" s="191"/>
    </row>
    <row r="143281" spans="26:27">
      <c r="Z143281" s="191"/>
      <c r="AA143281" s="191"/>
    </row>
    <row r="143282" spans="26:27">
      <c r="Z143282" s="191"/>
      <c r="AA143282" s="191"/>
    </row>
    <row r="143283" spans="26:27">
      <c r="Z143283" s="191"/>
      <c r="AA143283" s="191"/>
    </row>
    <row r="143284" spans="26:27">
      <c r="Z143284" s="191"/>
      <c r="AA143284" s="191"/>
    </row>
    <row r="143285" spans="26:27">
      <c r="Z143285" s="191"/>
      <c r="AA143285" s="191"/>
    </row>
    <row r="143286" spans="26:27">
      <c r="Z143286" s="191"/>
      <c r="AA143286" s="191"/>
    </row>
    <row r="143287" spans="26:27">
      <c r="Z143287" s="191"/>
      <c r="AA143287" s="191"/>
    </row>
    <row r="143288" spans="26:27">
      <c r="Z143288" s="191"/>
      <c r="AA143288" s="191"/>
    </row>
    <row r="143289" spans="26:27">
      <c r="Z143289" s="191"/>
      <c r="AA143289" s="191"/>
    </row>
    <row r="143290" spans="26:27">
      <c r="Z143290" s="191"/>
      <c r="AA143290" s="191"/>
    </row>
    <row r="143291" spans="26:27">
      <c r="Z143291" s="191"/>
      <c r="AA143291" s="191"/>
    </row>
    <row r="143292" spans="26:27">
      <c r="Z143292" s="191"/>
      <c r="AA143292" s="191"/>
    </row>
    <row r="143293" spans="26:27">
      <c r="Z143293" s="191"/>
      <c r="AA143293" s="191"/>
    </row>
    <row r="143294" spans="26:27">
      <c r="Z143294" s="191"/>
      <c r="AA143294" s="191"/>
    </row>
    <row r="143295" spans="26:27">
      <c r="Z143295" s="191"/>
      <c r="AA143295" s="191"/>
    </row>
    <row r="143296" spans="26:27">
      <c r="Z143296" s="191"/>
      <c r="AA143296" s="191"/>
    </row>
    <row r="143297" spans="26:27">
      <c r="Z143297" s="191"/>
      <c r="AA143297" s="191"/>
    </row>
    <row r="143298" spans="26:27">
      <c r="Z143298" s="191"/>
      <c r="AA143298" s="191"/>
    </row>
    <row r="143299" spans="26:27">
      <c r="Z143299" s="191"/>
      <c r="AA143299" s="191"/>
    </row>
    <row r="143300" spans="26:27">
      <c r="Z143300" s="191"/>
      <c r="AA143300" s="191"/>
    </row>
    <row r="143301" spans="26:27">
      <c r="Z143301" s="191"/>
      <c r="AA143301" s="191"/>
    </row>
    <row r="143302" spans="26:27">
      <c r="Z143302" s="191"/>
      <c r="AA143302" s="191"/>
    </row>
    <row r="143303" spans="26:27">
      <c r="Z143303" s="191"/>
      <c r="AA143303" s="191"/>
    </row>
    <row r="143304" spans="26:27">
      <c r="Z143304" s="191"/>
      <c r="AA143304" s="191"/>
    </row>
    <row r="143305" spans="26:27">
      <c r="Z143305" s="191"/>
      <c r="AA143305" s="191"/>
    </row>
    <row r="143306" spans="26:27">
      <c r="Z143306" s="191"/>
      <c r="AA143306" s="191"/>
    </row>
    <row r="143307" spans="26:27">
      <c r="Z143307" s="191"/>
      <c r="AA143307" s="191"/>
    </row>
    <row r="143308" spans="26:27">
      <c r="Z143308" s="191"/>
      <c r="AA143308" s="191"/>
    </row>
    <row r="143309" spans="26:27">
      <c r="Z143309" s="191"/>
      <c r="AA143309" s="191"/>
    </row>
    <row r="143310" spans="26:27">
      <c r="Z143310" s="191"/>
      <c r="AA143310" s="191"/>
    </row>
    <row r="143311" spans="26:27">
      <c r="Z143311" s="191"/>
      <c r="AA143311" s="191"/>
    </row>
    <row r="143312" spans="26:27">
      <c r="Z143312" s="191"/>
      <c r="AA143312" s="191"/>
    </row>
    <row r="143313" spans="26:27">
      <c r="Z143313" s="191"/>
      <c r="AA143313" s="191"/>
    </row>
    <row r="143314" spans="26:27">
      <c r="Z143314" s="191"/>
      <c r="AA143314" s="191"/>
    </row>
    <row r="143315" spans="26:27">
      <c r="Z143315" s="191"/>
      <c r="AA143315" s="191"/>
    </row>
    <row r="143316" spans="26:27">
      <c r="Z143316" s="191"/>
      <c r="AA143316" s="191"/>
    </row>
    <row r="143317" spans="26:27">
      <c r="Z143317" s="191"/>
      <c r="AA143317" s="191"/>
    </row>
    <row r="143318" spans="26:27">
      <c r="Z143318" s="191"/>
      <c r="AA143318" s="191"/>
    </row>
    <row r="143319" spans="26:27">
      <c r="Z143319" s="191"/>
      <c r="AA143319" s="191"/>
    </row>
    <row r="143320" spans="26:27">
      <c r="Z143320" s="191"/>
      <c r="AA143320" s="191"/>
    </row>
    <row r="143321" spans="26:27">
      <c r="Z143321" s="191"/>
      <c r="AA143321" s="191"/>
    </row>
    <row r="143322" spans="26:27">
      <c r="Z143322" s="191"/>
      <c r="AA143322" s="191"/>
    </row>
    <row r="143323" spans="26:27">
      <c r="Z143323" s="191"/>
      <c r="AA143323" s="191"/>
    </row>
    <row r="143324" spans="26:27">
      <c r="Z143324" s="191"/>
      <c r="AA143324" s="191"/>
    </row>
    <row r="143325" spans="26:27">
      <c r="Z143325" s="191"/>
      <c r="AA143325" s="191"/>
    </row>
    <row r="143326" spans="26:27">
      <c r="Z143326" s="191"/>
      <c r="AA143326" s="191"/>
    </row>
    <row r="143327" spans="26:27">
      <c r="Z143327" s="191"/>
      <c r="AA143327" s="191"/>
    </row>
    <row r="143328" spans="26:27">
      <c r="Z143328" s="191"/>
      <c r="AA143328" s="191"/>
    </row>
    <row r="143329" spans="26:27">
      <c r="Z143329" s="191"/>
      <c r="AA143329" s="191"/>
    </row>
    <row r="143330" spans="26:27">
      <c r="Z143330" s="191"/>
      <c r="AA143330" s="191"/>
    </row>
    <row r="143331" spans="26:27">
      <c r="Z143331" s="191"/>
      <c r="AA143331" s="191"/>
    </row>
    <row r="143332" spans="26:27">
      <c r="Z143332" s="191"/>
      <c r="AA143332" s="191"/>
    </row>
    <row r="143333" spans="26:27">
      <c r="Z143333" s="191"/>
      <c r="AA143333" s="191"/>
    </row>
    <row r="143334" spans="26:27">
      <c r="Z143334" s="191"/>
      <c r="AA143334" s="191"/>
    </row>
    <row r="143335" spans="26:27">
      <c r="Z143335" s="191"/>
      <c r="AA143335" s="191"/>
    </row>
    <row r="143336" spans="26:27">
      <c r="Z143336" s="191"/>
      <c r="AA143336" s="191"/>
    </row>
    <row r="143337" spans="26:27">
      <c r="Z143337" s="191"/>
      <c r="AA143337" s="191"/>
    </row>
    <row r="143338" spans="26:27">
      <c r="Z143338" s="191"/>
      <c r="AA143338" s="191"/>
    </row>
    <row r="143339" spans="26:27">
      <c r="Z143339" s="191"/>
      <c r="AA143339" s="191"/>
    </row>
    <row r="143340" spans="26:27">
      <c r="Z143340" s="191"/>
      <c r="AA143340" s="191"/>
    </row>
    <row r="143341" spans="26:27">
      <c r="Z143341" s="191"/>
      <c r="AA143341" s="191"/>
    </row>
    <row r="143342" spans="26:27">
      <c r="Z143342" s="191"/>
      <c r="AA143342" s="191"/>
    </row>
    <row r="143343" spans="26:27">
      <c r="Z143343" s="191"/>
      <c r="AA143343" s="191"/>
    </row>
    <row r="143344" spans="26:27">
      <c r="Z143344" s="191"/>
      <c r="AA143344" s="191"/>
    </row>
    <row r="143345" spans="26:27">
      <c r="Z143345" s="191"/>
      <c r="AA143345" s="191"/>
    </row>
    <row r="143346" spans="26:27">
      <c r="Z143346" s="191"/>
      <c r="AA143346" s="191"/>
    </row>
    <row r="143347" spans="26:27">
      <c r="Z143347" s="191"/>
      <c r="AA143347" s="191"/>
    </row>
    <row r="143348" spans="26:27">
      <c r="Z143348" s="191"/>
      <c r="AA143348" s="191"/>
    </row>
    <row r="143349" spans="26:27">
      <c r="Z143349" s="191"/>
      <c r="AA143349" s="191"/>
    </row>
    <row r="143350" spans="26:27">
      <c r="Z143350" s="191"/>
      <c r="AA143350" s="191"/>
    </row>
    <row r="143351" spans="26:27">
      <c r="Z143351" s="191"/>
      <c r="AA143351" s="191"/>
    </row>
    <row r="143352" spans="26:27">
      <c r="Z143352" s="191"/>
      <c r="AA143352" s="191"/>
    </row>
    <row r="143353" spans="26:27">
      <c r="Z143353" s="191"/>
      <c r="AA143353" s="191"/>
    </row>
    <row r="143354" spans="26:27">
      <c r="Z143354" s="191"/>
      <c r="AA143354" s="191"/>
    </row>
    <row r="143355" spans="26:27">
      <c r="Z143355" s="191"/>
      <c r="AA143355" s="191"/>
    </row>
    <row r="143356" spans="26:27">
      <c r="Z143356" s="191"/>
      <c r="AA143356" s="191"/>
    </row>
    <row r="143357" spans="26:27">
      <c r="Z143357" s="191"/>
      <c r="AA143357" s="191"/>
    </row>
    <row r="143358" spans="26:27">
      <c r="Z143358" s="191"/>
      <c r="AA143358" s="191"/>
    </row>
    <row r="143359" spans="26:27">
      <c r="Z143359" s="191"/>
      <c r="AA143359" s="191"/>
    </row>
    <row r="143360" spans="26:27">
      <c r="Z143360" s="191"/>
      <c r="AA143360" s="191"/>
    </row>
    <row r="143361" spans="26:27">
      <c r="Z143361" s="191"/>
      <c r="AA143361" s="191"/>
    </row>
    <row r="143362" spans="26:27">
      <c r="Z143362" s="191"/>
      <c r="AA143362" s="191"/>
    </row>
    <row r="143363" spans="26:27">
      <c r="Z143363" s="191"/>
      <c r="AA143363" s="191"/>
    </row>
    <row r="143364" spans="26:27">
      <c r="Z143364" s="191"/>
      <c r="AA143364" s="191"/>
    </row>
    <row r="143365" spans="26:27">
      <c r="Z143365" s="191"/>
      <c r="AA143365" s="191"/>
    </row>
    <row r="143366" spans="26:27">
      <c r="Z143366" s="191"/>
      <c r="AA143366" s="191"/>
    </row>
    <row r="143367" spans="26:27">
      <c r="Z143367" s="191"/>
      <c r="AA143367" s="191"/>
    </row>
    <row r="143368" spans="26:27">
      <c r="Z143368" s="191"/>
      <c r="AA143368" s="191"/>
    </row>
    <row r="143369" spans="26:27">
      <c r="Z143369" s="191"/>
      <c r="AA143369" s="191"/>
    </row>
    <row r="143370" spans="26:27">
      <c r="Z143370" s="191"/>
      <c r="AA143370" s="191"/>
    </row>
    <row r="143371" spans="26:27">
      <c r="Z143371" s="191"/>
      <c r="AA143371" s="191"/>
    </row>
    <row r="143372" spans="26:27">
      <c r="Z143372" s="191"/>
      <c r="AA143372" s="191"/>
    </row>
    <row r="143373" spans="26:27">
      <c r="Z143373" s="191"/>
      <c r="AA143373" s="191"/>
    </row>
    <row r="143374" spans="26:27">
      <c r="Z143374" s="191"/>
      <c r="AA143374" s="191"/>
    </row>
    <row r="143375" spans="26:27">
      <c r="Z143375" s="191"/>
      <c r="AA143375" s="191"/>
    </row>
    <row r="143376" spans="26:27">
      <c r="Z143376" s="191"/>
      <c r="AA143376" s="191"/>
    </row>
    <row r="143377" spans="26:27">
      <c r="Z143377" s="191"/>
      <c r="AA143377" s="191"/>
    </row>
    <row r="143378" spans="26:27">
      <c r="Z143378" s="191"/>
      <c r="AA143378" s="191"/>
    </row>
    <row r="143379" spans="26:27">
      <c r="Z143379" s="191"/>
      <c r="AA143379" s="191"/>
    </row>
    <row r="143380" spans="26:27">
      <c r="Z143380" s="191"/>
      <c r="AA143380" s="191"/>
    </row>
    <row r="143381" spans="26:27">
      <c r="Z143381" s="191"/>
      <c r="AA143381" s="191"/>
    </row>
    <row r="143382" spans="26:27">
      <c r="Z143382" s="191"/>
      <c r="AA143382" s="191"/>
    </row>
    <row r="143383" spans="26:27">
      <c r="Z143383" s="191"/>
      <c r="AA143383" s="191"/>
    </row>
    <row r="143384" spans="26:27">
      <c r="Z143384" s="191"/>
      <c r="AA143384" s="191"/>
    </row>
    <row r="143385" spans="26:27">
      <c r="Z143385" s="191"/>
      <c r="AA143385" s="191"/>
    </row>
    <row r="143386" spans="26:27">
      <c r="Z143386" s="191"/>
      <c r="AA143386" s="191"/>
    </row>
    <row r="143387" spans="26:27">
      <c r="Z143387" s="191"/>
      <c r="AA143387" s="191"/>
    </row>
    <row r="143388" spans="26:27">
      <c r="Z143388" s="191"/>
      <c r="AA143388" s="191"/>
    </row>
    <row r="143389" spans="26:27">
      <c r="Z143389" s="191"/>
      <c r="AA143389" s="191"/>
    </row>
    <row r="143390" spans="26:27">
      <c r="Z143390" s="191"/>
      <c r="AA143390" s="191"/>
    </row>
    <row r="143391" spans="26:27">
      <c r="Z143391" s="191"/>
      <c r="AA143391" s="191"/>
    </row>
    <row r="143392" spans="26:27">
      <c r="Z143392" s="191"/>
      <c r="AA143392" s="191"/>
    </row>
    <row r="143393" spans="26:27">
      <c r="Z143393" s="191"/>
      <c r="AA143393" s="191"/>
    </row>
    <row r="143394" spans="26:27">
      <c r="Z143394" s="191"/>
      <c r="AA143394" s="191"/>
    </row>
    <row r="143395" spans="26:27">
      <c r="Z143395" s="191"/>
      <c r="AA143395" s="191"/>
    </row>
    <row r="143396" spans="26:27">
      <c r="Z143396" s="191"/>
      <c r="AA143396" s="191"/>
    </row>
    <row r="143397" spans="26:27">
      <c r="Z143397" s="191"/>
      <c r="AA143397" s="191"/>
    </row>
    <row r="143398" spans="26:27">
      <c r="Z143398" s="191"/>
      <c r="AA143398" s="191"/>
    </row>
    <row r="143399" spans="26:27">
      <c r="Z143399" s="191"/>
      <c r="AA143399" s="191"/>
    </row>
    <row r="143400" spans="26:27">
      <c r="Z143400" s="191"/>
      <c r="AA143400" s="191"/>
    </row>
    <row r="143401" spans="26:27">
      <c r="Z143401" s="191"/>
      <c r="AA143401" s="191"/>
    </row>
    <row r="143402" spans="26:27">
      <c r="Z143402" s="191"/>
      <c r="AA143402" s="191"/>
    </row>
    <row r="143403" spans="26:27">
      <c r="Z143403" s="191"/>
      <c r="AA143403" s="191"/>
    </row>
    <row r="143404" spans="26:27">
      <c r="Z143404" s="191"/>
      <c r="AA143404" s="191"/>
    </row>
    <row r="143405" spans="26:27">
      <c r="Z143405" s="191"/>
      <c r="AA143405" s="191"/>
    </row>
    <row r="143406" spans="26:27">
      <c r="Z143406" s="191"/>
      <c r="AA143406" s="191"/>
    </row>
    <row r="143407" spans="26:27">
      <c r="Z143407" s="191"/>
      <c r="AA143407" s="191"/>
    </row>
    <row r="143408" spans="26:27">
      <c r="Z143408" s="191"/>
      <c r="AA143408" s="191"/>
    </row>
    <row r="143409" spans="26:27">
      <c r="Z143409" s="191"/>
      <c r="AA143409" s="191"/>
    </row>
    <row r="143410" spans="26:27">
      <c r="Z143410" s="191"/>
      <c r="AA143410" s="191"/>
    </row>
    <row r="143411" spans="26:27">
      <c r="Z143411" s="191"/>
      <c r="AA143411" s="191"/>
    </row>
    <row r="143412" spans="26:27">
      <c r="Z143412" s="191"/>
      <c r="AA143412" s="191"/>
    </row>
    <row r="143413" spans="26:27">
      <c r="Z143413" s="191"/>
      <c r="AA143413" s="191"/>
    </row>
    <row r="143414" spans="26:27">
      <c r="Z143414" s="191"/>
      <c r="AA143414" s="191"/>
    </row>
    <row r="143415" spans="26:27">
      <c r="Z143415" s="191"/>
      <c r="AA143415" s="191"/>
    </row>
    <row r="143416" spans="26:27">
      <c r="Z143416" s="191"/>
      <c r="AA143416" s="191"/>
    </row>
    <row r="143417" spans="26:27">
      <c r="Z143417" s="191"/>
      <c r="AA143417" s="191"/>
    </row>
    <row r="143418" spans="26:27">
      <c r="Z143418" s="191"/>
      <c r="AA143418" s="191"/>
    </row>
    <row r="143419" spans="26:27">
      <c r="Z143419" s="191"/>
      <c r="AA143419" s="191"/>
    </row>
    <row r="143420" spans="26:27">
      <c r="Z143420" s="191"/>
      <c r="AA143420" s="191"/>
    </row>
    <row r="143421" spans="26:27">
      <c r="Z143421" s="191"/>
      <c r="AA143421" s="191"/>
    </row>
    <row r="143422" spans="26:27">
      <c r="Z143422" s="191"/>
      <c r="AA143422" s="191"/>
    </row>
    <row r="143423" spans="26:27">
      <c r="Z143423" s="191"/>
      <c r="AA143423" s="191"/>
    </row>
    <row r="143424" spans="26:27">
      <c r="Z143424" s="191"/>
      <c r="AA143424" s="191"/>
    </row>
    <row r="143425" spans="26:27">
      <c r="Z143425" s="191"/>
      <c r="AA143425" s="191"/>
    </row>
    <row r="143426" spans="26:27">
      <c r="Z143426" s="191"/>
      <c r="AA143426" s="191"/>
    </row>
    <row r="143427" spans="26:27">
      <c r="Z143427" s="191"/>
      <c r="AA143427" s="191"/>
    </row>
    <row r="143428" spans="26:27">
      <c r="Z143428" s="191"/>
      <c r="AA143428" s="191"/>
    </row>
    <row r="143429" spans="26:27">
      <c r="Z143429" s="191"/>
      <c r="AA143429" s="191"/>
    </row>
    <row r="143430" spans="26:27">
      <c r="Z143430" s="191"/>
      <c r="AA143430" s="191"/>
    </row>
    <row r="143431" spans="26:27">
      <c r="Z143431" s="191"/>
      <c r="AA143431" s="191"/>
    </row>
    <row r="143432" spans="26:27">
      <c r="Z143432" s="191"/>
      <c r="AA143432" s="191"/>
    </row>
    <row r="143433" spans="26:27">
      <c r="Z143433" s="191"/>
      <c r="AA143433" s="191"/>
    </row>
    <row r="143434" spans="26:27">
      <c r="Z143434" s="191"/>
      <c r="AA143434" s="191"/>
    </row>
    <row r="143435" spans="26:27">
      <c r="Z143435" s="191"/>
      <c r="AA143435" s="191"/>
    </row>
    <row r="143436" spans="26:27">
      <c r="Z143436" s="191"/>
      <c r="AA143436" s="191"/>
    </row>
    <row r="143437" spans="26:27">
      <c r="Z143437" s="191"/>
      <c r="AA143437" s="191"/>
    </row>
    <row r="143438" spans="26:27">
      <c r="Z143438" s="191"/>
      <c r="AA143438" s="191"/>
    </row>
    <row r="143439" spans="26:27">
      <c r="Z143439" s="191"/>
      <c r="AA143439" s="191"/>
    </row>
    <row r="143440" spans="26:27">
      <c r="Z143440" s="191"/>
      <c r="AA143440" s="191"/>
    </row>
    <row r="143441" spans="26:27">
      <c r="Z143441" s="191"/>
      <c r="AA143441" s="191"/>
    </row>
    <row r="143442" spans="26:27">
      <c r="Z143442" s="191"/>
      <c r="AA143442" s="191"/>
    </row>
    <row r="143443" spans="26:27">
      <c r="Z143443" s="191"/>
      <c r="AA143443" s="191"/>
    </row>
    <row r="143444" spans="26:27">
      <c r="Z143444" s="191"/>
      <c r="AA143444" s="191"/>
    </row>
    <row r="143445" spans="26:27">
      <c r="Z143445" s="191"/>
      <c r="AA143445" s="191"/>
    </row>
    <row r="143446" spans="26:27">
      <c r="Z143446" s="191"/>
      <c r="AA143446" s="191"/>
    </row>
    <row r="143447" spans="26:27">
      <c r="Z143447" s="191"/>
      <c r="AA143447" s="191"/>
    </row>
    <row r="143448" spans="26:27">
      <c r="Z143448" s="191"/>
      <c r="AA143448" s="191"/>
    </row>
    <row r="143449" spans="26:27">
      <c r="Z143449" s="191"/>
      <c r="AA143449" s="191"/>
    </row>
    <row r="143450" spans="26:27">
      <c r="Z143450" s="191"/>
      <c r="AA143450" s="191"/>
    </row>
    <row r="143451" spans="26:27">
      <c r="Z143451" s="191"/>
      <c r="AA143451" s="191"/>
    </row>
    <row r="143452" spans="26:27">
      <c r="Z143452" s="191"/>
      <c r="AA143452" s="191"/>
    </row>
    <row r="143453" spans="26:27">
      <c r="Z143453" s="191"/>
      <c r="AA143453" s="191"/>
    </row>
    <row r="143454" spans="26:27">
      <c r="Z143454" s="191"/>
      <c r="AA143454" s="191"/>
    </row>
    <row r="143455" spans="26:27">
      <c r="Z143455" s="191"/>
      <c r="AA143455" s="191"/>
    </row>
    <row r="143456" spans="26:27">
      <c r="Z143456" s="191"/>
      <c r="AA143456" s="191"/>
    </row>
    <row r="143457" spans="26:27">
      <c r="Z143457" s="191"/>
      <c r="AA143457" s="191"/>
    </row>
    <row r="143458" spans="26:27">
      <c r="Z143458" s="191"/>
      <c r="AA143458" s="191"/>
    </row>
    <row r="143459" spans="26:27">
      <c r="Z143459" s="191"/>
      <c r="AA143459" s="191"/>
    </row>
    <row r="143460" spans="26:27">
      <c r="Z143460" s="191"/>
      <c r="AA143460" s="191"/>
    </row>
    <row r="143461" spans="26:27">
      <c r="Z143461" s="191"/>
      <c r="AA143461" s="191"/>
    </row>
    <row r="143462" spans="26:27">
      <c r="Z143462" s="191"/>
      <c r="AA143462" s="191"/>
    </row>
    <row r="143463" spans="26:27">
      <c r="Z143463" s="191"/>
      <c r="AA143463" s="191"/>
    </row>
    <row r="143464" spans="26:27">
      <c r="Z143464" s="191"/>
      <c r="AA143464" s="191"/>
    </row>
    <row r="143465" spans="26:27">
      <c r="Z143465" s="191"/>
      <c r="AA143465" s="191"/>
    </row>
    <row r="143466" spans="26:27">
      <c r="Z143466" s="191"/>
      <c r="AA143466" s="191"/>
    </row>
    <row r="143467" spans="26:27">
      <c r="Z143467" s="191"/>
      <c r="AA143467" s="191"/>
    </row>
    <row r="143468" spans="26:27">
      <c r="Z143468" s="191"/>
      <c r="AA143468" s="191"/>
    </row>
    <row r="143469" spans="26:27">
      <c r="Z143469" s="191"/>
      <c r="AA143469" s="191"/>
    </row>
    <row r="143470" spans="26:27">
      <c r="Z143470" s="191"/>
      <c r="AA143470" s="191"/>
    </row>
    <row r="143471" spans="26:27">
      <c r="Z143471" s="191"/>
      <c r="AA143471" s="191"/>
    </row>
    <row r="143472" spans="26:27">
      <c r="Z143472" s="191"/>
      <c r="AA143472" s="191"/>
    </row>
    <row r="143473" spans="26:27">
      <c r="Z143473" s="191"/>
      <c r="AA143473" s="191"/>
    </row>
    <row r="143474" spans="26:27">
      <c r="Z143474" s="191"/>
      <c r="AA143474" s="191"/>
    </row>
    <row r="143475" spans="26:27">
      <c r="Z143475" s="191"/>
      <c r="AA143475" s="191"/>
    </row>
    <row r="143476" spans="26:27">
      <c r="Z143476" s="191"/>
      <c r="AA143476" s="191"/>
    </row>
    <row r="143477" spans="26:27">
      <c r="Z143477" s="191"/>
      <c r="AA143477" s="191"/>
    </row>
    <row r="143478" spans="26:27">
      <c r="Z143478" s="191"/>
      <c r="AA143478" s="191"/>
    </row>
    <row r="143479" spans="26:27">
      <c r="Z143479" s="191"/>
      <c r="AA143479" s="191"/>
    </row>
    <row r="143480" spans="26:27">
      <c r="Z143480" s="191"/>
      <c r="AA143480" s="191"/>
    </row>
    <row r="143481" spans="26:27">
      <c r="Z143481" s="191"/>
      <c r="AA143481" s="191"/>
    </row>
    <row r="143482" spans="26:27">
      <c r="Z143482" s="191"/>
      <c r="AA143482" s="191"/>
    </row>
    <row r="143483" spans="26:27">
      <c r="Z143483" s="191"/>
      <c r="AA143483" s="191"/>
    </row>
    <row r="143484" spans="26:27">
      <c r="Z143484" s="191"/>
      <c r="AA143484" s="191"/>
    </row>
    <row r="143485" spans="26:27">
      <c r="Z143485" s="191"/>
      <c r="AA143485" s="191"/>
    </row>
    <row r="143486" spans="26:27">
      <c r="Z143486" s="191"/>
      <c r="AA143486" s="191"/>
    </row>
    <row r="143487" spans="26:27">
      <c r="Z143487" s="191"/>
      <c r="AA143487" s="191"/>
    </row>
    <row r="143488" spans="26:27">
      <c r="Z143488" s="191"/>
      <c r="AA143488" s="191"/>
    </row>
    <row r="143489" spans="26:27">
      <c r="Z143489" s="191"/>
      <c r="AA143489" s="191"/>
    </row>
    <row r="143490" spans="26:27">
      <c r="Z143490" s="191"/>
      <c r="AA143490" s="191"/>
    </row>
    <row r="143491" spans="26:27">
      <c r="Z143491" s="191"/>
      <c r="AA143491" s="191"/>
    </row>
    <row r="143492" spans="26:27">
      <c r="Z143492" s="191"/>
      <c r="AA143492" s="191"/>
    </row>
    <row r="143493" spans="26:27">
      <c r="Z143493" s="191"/>
      <c r="AA143493" s="191"/>
    </row>
    <row r="143494" spans="26:27">
      <c r="Z143494" s="191"/>
      <c r="AA143494" s="191"/>
    </row>
    <row r="143495" spans="26:27">
      <c r="Z143495" s="191"/>
      <c r="AA143495" s="191"/>
    </row>
    <row r="143496" spans="26:27">
      <c r="Z143496" s="191"/>
      <c r="AA143496" s="191"/>
    </row>
    <row r="143497" spans="26:27">
      <c r="Z143497" s="191"/>
      <c r="AA143497" s="191"/>
    </row>
    <row r="143498" spans="26:27">
      <c r="Z143498" s="191"/>
      <c r="AA143498" s="191"/>
    </row>
    <row r="143499" spans="26:27">
      <c r="Z143499" s="191"/>
      <c r="AA143499" s="191"/>
    </row>
    <row r="143500" spans="26:27">
      <c r="Z143500" s="191"/>
      <c r="AA143500" s="191"/>
    </row>
    <row r="143501" spans="26:27">
      <c r="Z143501" s="191"/>
      <c r="AA143501" s="191"/>
    </row>
    <row r="143502" spans="26:27">
      <c r="Z143502" s="191"/>
      <c r="AA143502" s="191"/>
    </row>
    <row r="143503" spans="26:27">
      <c r="Z143503" s="191"/>
      <c r="AA143503" s="191"/>
    </row>
    <row r="143504" spans="26:27">
      <c r="Z143504" s="191"/>
      <c r="AA143504" s="191"/>
    </row>
    <row r="143505" spans="26:27">
      <c r="Z143505" s="191"/>
      <c r="AA143505" s="191"/>
    </row>
    <row r="143506" spans="26:27">
      <c r="Z143506" s="191"/>
      <c r="AA143506" s="191"/>
    </row>
    <row r="143507" spans="26:27">
      <c r="Z143507" s="191"/>
      <c r="AA143507" s="191"/>
    </row>
    <row r="143508" spans="26:27">
      <c r="Z143508" s="191"/>
      <c r="AA143508" s="191"/>
    </row>
    <row r="143509" spans="26:27">
      <c r="Z143509" s="191"/>
      <c r="AA143509" s="191"/>
    </row>
    <row r="143510" spans="26:27">
      <c r="Z143510" s="191"/>
      <c r="AA143510" s="191"/>
    </row>
    <row r="143511" spans="26:27">
      <c r="Z143511" s="191"/>
      <c r="AA143511" s="191"/>
    </row>
    <row r="143512" spans="26:27">
      <c r="Z143512" s="191"/>
      <c r="AA143512" s="191"/>
    </row>
    <row r="143513" spans="26:27">
      <c r="Z143513" s="191"/>
      <c r="AA143513" s="191"/>
    </row>
    <row r="143514" spans="26:27">
      <c r="Z143514" s="191"/>
      <c r="AA143514" s="191"/>
    </row>
    <row r="143515" spans="26:27">
      <c r="Z143515" s="191"/>
      <c r="AA143515" s="191"/>
    </row>
    <row r="143516" spans="26:27">
      <c r="Z143516" s="191"/>
      <c r="AA143516" s="191"/>
    </row>
    <row r="143517" spans="26:27">
      <c r="Z143517" s="191"/>
      <c r="AA143517" s="191"/>
    </row>
    <row r="143518" spans="26:27">
      <c r="Z143518" s="191"/>
      <c r="AA143518" s="191"/>
    </row>
    <row r="143519" spans="26:27">
      <c r="Z143519" s="191"/>
      <c r="AA143519" s="191"/>
    </row>
    <row r="143520" spans="26:27">
      <c r="Z143520" s="191"/>
      <c r="AA143520" s="191"/>
    </row>
    <row r="143521" spans="26:27">
      <c r="Z143521" s="191"/>
      <c r="AA143521" s="191"/>
    </row>
    <row r="143522" spans="26:27">
      <c r="Z143522" s="191"/>
      <c r="AA143522" s="191"/>
    </row>
    <row r="143523" spans="26:27">
      <c r="Z143523" s="191"/>
      <c r="AA143523" s="191"/>
    </row>
    <row r="143524" spans="26:27">
      <c r="Z143524" s="191"/>
      <c r="AA143524" s="191"/>
    </row>
    <row r="143525" spans="26:27">
      <c r="Z143525" s="191"/>
      <c r="AA143525" s="191"/>
    </row>
    <row r="143526" spans="26:27">
      <c r="Z143526" s="191"/>
      <c r="AA143526" s="191"/>
    </row>
    <row r="143527" spans="26:27">
      <c r="Z143527" s="191"/>
      <c r="AA143527" s="191"/>
    </row>
    <row r="143528" spans="26:27">
      <c r="Z143528" s="191"/>
      <c r="AA143528" s="191"/>
    </row>
    <row r="143529" spans="26:27">
      <c r="Z143529" s="191"/>
      <c r="AA143529" s="191"/>
    </row>
    <row r="143530" spans="26:27">
      <c r="Z143530" s="191"/>
      <c r="AA143530" s="191"/>
    </row>
    <row r="143531" spans="26:27">
      <c r="Z143531" s="191"/>
      <c r="AA143531" s="191"/>
    </row>
    <row r="143532" spans="26:27">
      <c r="Z143532" s="191"/>
      <c r="AA143532" s="191"/>
    </row>
    <row r="143533" spans="26:27">
      <c r="Z143533" s="191"/>
      <c r="AA143533" s="191"/>
    </row>
    <row r="143534" spans="26:27">
      <c r="Z143534" s="191"/>
      <c r="AA143534" s="191"/>
    </row>
    <row r="143535" spans="26:27">
      <c r="Z143535" s="191"/>
      <c r="AA143535" s="191"/>
    </row>
    <row r="143536" spans="26:27">
      <c r="Z143536" s="191"/>
      <c r="AA143536" s="191"/>
    </row>
    <row r="143537" spans="26:27">
      <c r="Z143537" s="191"/>
      <c r="AA143537" s="191"/>
    </row>
    <row r="143538" spans="26:27">
      <c r="Z143538" s="191"/>
      <c r="AA143538" s="191"/>
    </row>
    <row r="143539" spans="26:27">
      <c r="Z143539" s="191"/>
      <c r="AA143539" s="191"/>
    </row>
    <row r="143540" spans="26:27">
      <c r="Z143540" s="191"/>
      <c r="AA143540" s="191"/>
    </row>
    <row r="143541" spans="26:27">
      <c r="Z143541" s="191"/>
      <c r="AA143541" s="191"/>
    </row>
    <row r="143542" spans="26:27">
      <c r="Z143542" s="191"/>
      <c r="AA143542" s="191"/>
    </row>
    <row r="143543" spans="26:27">
      <c r="Z143543" s="191"/>
      <c r="AA143543" s="191"/>
    </row>
    <row r="143544" spans="26:27">
      <c r="Z143544" s="191"/>
      <c r="AA143544" s="191"/>
    </row>
    <row r="143545" spans="26:27">
      <c r="Z143545" s="191"/>
      <c r="AA143545" s="191"/>
    </row>
    <row r="143546" spans="26:27">
      <c r="Z143546" s="191"/>
      <c r="AA143546" s="191"/>
    </row>
    <row r="143547" spans="26:27">
      <c r="Z143547" s="191"/>
      <c r="AA143547" s="191"/>
    </row>
    <row r="143548" spans="26:27">
      <c r="Z143548" s="191"/>
      <c r="AA143548" s="191"/>
    </row>
    <row r="143549" spans="26:27">
      <c r="Z143549" s="191"/>
      <c r="AA143549" s="191"/>
    </row>
    <row r="143550" spans="26:27">
      <c r="Z143550" s="191"/>
      <c r="AA143550" s="191"/>
    </row>
    <row r="143551" spans="26:27">
      <c r="Z143551" s="191"/>
      <c r="AA143551" s="191"/>
    </row>
    <row r="143552" spans="26:27">
      <c r="Z143552" s="191"/>
      <c r="AA143552" s="191"/>
    </row>
    <row r="143553" spans="26:27">
      <c r="Z143553" s="191"/>
      <c r="AA143553" s="191"/>
    </row>
    <row r="143554" spans="26:27">
      <c r="Z143554" s="191"/>
      <c r="AA143554" s="191"/>
    </row>
    <row r="143555" spans="26:27">
      <c r="Z143555" s="191"/>
      <c r="AA143555" s="191"/>
    </row>
    <row r="143556" spans="26:27">
      <c r="Z143556" s="191"/>
      <c r="AA143556" s="191"/>
    </row>
    <row r="143557" spans="26:27">
      <c r="Z143557" s="191"/>
      <c r="AA143557" s="191"/>
    </row>
    <row r="143558" spans="26:27">
      <c r="Z143558" s="191"/>
      <c r="AA143558" s="191"/>
    </row>
    <row r="143559" spans="26:27">
      <c r="Z143559" s="191"/>
      <c r="AA143559" s="191"/>
    </row>
    <row r="143560" spans="26:27">
      <c r="Z143560" s="191"/>
      <c r="AA143560" s="191"/>
    </row>
    <row r="143561" spans="26:27">
      <c r="Z143561" s="191"/>
      <c r="AA143561" s="191"/>
    </row>
    <row r="143562" spans="26:27">
      <c r="Z143562" s="191"/>
      <c r="AA143562" s="191"/>
    </row>
    <row r="143563" spans="26:27">
      <c r="Z143563" s="191"/>
      <c r="AA143563" s="191"/>
    </row>
    <row r="143564" spans="26:27">
      <c r="Z143564" s="191"/>
      <c r="AA143564" s="191"/>
    </row>
    <row r="143565" spans="26:27">
      <c r="Z143565" s="191"/>
      <c r="AA143565" s="191"/>
    </row>
    <row r="143566" spans="26:27">
      <c r="Z143566" s="191"/>
      <c r="AA143566" s="191"/>
    </row>
    <row r="143567" spans="26:27">
      <c r="Z143567" s="191"/>
      <c r="AA143567" s="191"/>
    </row>
    <row r="143568" spans="26:27">
      <c r="Z143568" s="191"/>
      <c r="AA143568" s="191"/>
    </row>
    <row r="143569" spans="26:27">
      <c r="Z143569" s="191"/>
      <c r="AA143569" s="191"/>
    </row>
    <row r="143570" spans="26:27">
      <c r="Z143570" s="191"/>
      <c r="AA143570" s="191"/>
    </row>
    <row r="143571" spans="26:27">
      <c r="Z143571" s="191"/>
      <c r="AA143571" s="191"/>
    </row>
    <row r="143572" spans="26:27">
      <c r="Z143572" s="191"/>
      <c r="AA143572" s="191"/>
    </row>
    <row r="143573" spans="26:27">
      <c r="Z143573" s="191"/>
      <c r="AA143573" s="191"/>
    </row>
    <row r="143574" spans="26:27">
      <c r="Z143574" s="191"/>
      <c r="AA143574" s="191"/>
    </row>
    <row r="143575" spans="26:27">
      <c r="Z143575" s="191"/>
      <c r="AA143575" s="191"/>
    </row>
    <row r="143576" spans="26:27">
      <c r="Z143576" s="191"/>
      <c r="AA143576" s="191"/>
    </row>
    <row r="143577" spans="26:27">
      <c r="Z143577" s="191"/>
      <c r="AA143577" s="191"/>
    </row>
    <row r="143578" spans="26:27">
      <c r="Z143578" s="191"/>
      <c r="AA143578" s="191"/>
    </row>
    <row r="143579" spans="26:27">
      <c r="Z143579" s="191"/>
      <c r="AA143579" s="191"/>
    </row>
    <row r="143580" spans="26:27">
      <c r="Z143580" s="191"/>
      <c r="AA143580" s="191"/>
    </row>
    <row r="143581" spans="26:27">
      <c r="Z143581" s="191"/>
      <c r="AA143581" s="191"/>
    </row>
    <row r="143582" spans="26:27">
      <c r="Z143582" s="191"/>
      <c r="AA143582" s="191"/>
    </row>
    <row r="143583" spans="26:27">
      <c r="Z143583" s="191"/>
      <c r="AA143583" s="191"/>
    </row>
    <row r="143584" spans="26:27">
      <c r="Z143584" s="191"/>
      <c r="AA143584" s="191"/>
    </row>
    <row r="143585" spans="26:27">
      <c r="Z143585" s="191"/>
      <c r="AA143585" s="191"/>
    </row>
    <row r="143586" spans="26:27">
      <c r="Z143586" s="191"/>
      <c r="AA143586" s="191"/>
    </row>
    <row r="143587" spans="26:27">
      <c r="Z143587" s="191"/>
      <c r="AA143587" s="191"/>
    </row>
    <row r="143588" spans="26:27">
      <c r="Z143588" s="191"/>
      <c r="AA143588" s="191"/>
    </row>
    <row r="143589" spans="26:27">
      <c r="Z143589" s="191"/>
      <c r="AA143589" s="191"/>
    </row>
    <row r="143590" spans="26:27">
      <c r="Z143590" s="191"/>
      <c r="AA143590" s="191"/>
    </row>
    <row r="143591" spans="26:27">
      <c r="Z143591" s="191"/>
      <c r="AA143591" s="191"/>
    </row>
    <row r="143592" spans="26:27">
      <c r="Z143592" s="191"/>
      <c r="AA143592" s="191"/>
    </row>
    <row r="143593" spans="26:27">
      <c r="Z143593" s="191"/>
      <c r="AA143593" s="191"/>
    </row>
    <row r="143594" spans="26:27">
      <c r="Z143594" s="191"/>
      <c r="AA143594" s="191"/>
    </row>
    <row r="143595" spans="26:27">
      <c r="Z143595" s="191"/>
      <c r="AA143595" s="191"/>
    </row>
    <row r="143596" spans="26:27">
      <c r="Z143596" s="191"/>
      <c r="AA143596" s="191"/>
    </row>
    <row r="143597" spans="26:27">
      <c r="Z143597" s="191"/>
      <c r="AA143597" s="191"/>
    </row>
    <row r="143598" spans="26:27">
      <c r="Z143598" s="191"/>
      <c r="AA143598" s="191"/>
    </row>
    <row r="143599" spans="26:27">
      <c r="Z143599" s="191"/>
      <c r="AA143599" s="191"/>
    </row>
    <row r="143600" spans="26:27">
      <c r="Z143600" s="191"/>
      <c r="AA143600" s="191"/>
    </row>
    <row r="143601" spans="26:27">
      <c r="Z143601" s="191"/>
      <c r="AA143601" s="191"/>
    </row>
    <row r="143602" spans="26:27">
      <c r="Z143602" s="191"/>
      <c r="AA143602" s="191"/>
    </row>
    <row r="143603" spans="26:27">
      <c r="Z143603" s="191"/>
      <c r="AA143603" s="191"/>
    </row>
    <row r="143604" spans="26:27">
      <c r="Z143604" s="191"/>
      <c r="AA143604" s="191"/>
    </row>
    <row r="143605" spans="26:27">
      <c r="Z143605" s="191"/>
      <c r="AA143605" s="191"/>
    </row>
    <row r="143606" spans="26:27">
      <c r="Z143606" s="191"/>
      <c r="AA143606" s="191"/>
    </row>
    <row r="143607" spans="26:27">
      <c r="Z143607" s="191"/>
      <c r="AA143607" s="191"/>
    </row>
    <row r="143608" spans="26:27">
      <c r="Z143608" s="191"/>
      <c r="AA143608" s="191"/>
    </row>
    <row r="143609" spans="26:27">
      <c r="Z143609" s="191"/>
      <c r="AA143609" s="191"/>
    </row>
    <row r="143610" spans="26:27">
      <c r="Z143610" s="191"/>
      <c r="AA143610" s="191"/>
    </row>
    <row r="143611" spans="26:27">
      <c r="Z143611" s="191"/>
      <c r="AA143611" s="191"/>
    </row>
    <row r="143612" spans="26:27">
      <c r="Z143612" s="191"/>
      <c r="AA143612" s="191"/>
    </row>
    <row r="143613" spans="26:27">
      <c r="Z143613" s="191"/>
      <c r="AA143613" s="191"/>
    </row>
    <row r="143614" spans="26:27">
      <c r="Z143614" s="191"/>
      <c r="AA143614" s="191"/>
    </row>
    <row r="143615" spans="26:27">
      <c r="Z143615" s="191"/>
      <c r="AA143615" s="191"/>
    </row>
    <row r="143616" spans="26:27">
      <c r="Z143616" s="191"/>
      <c r="AA143616" s="191"/>
    </row>
    <row r="143617" spans="26:27">
      <c r="Z143617" s="191"/>
      <c r="AA143617" s="191"/>
    </row>
    <row r="143618" spans="26:27">
      <c r="Z143618" s="191"/>
      <c r="AA143618" s="191"/>
    </row>
    <row r="143619" spans="26:27">
      <c r="Z143619" s="191"/>
      <c r="AA143619" s="191"/>
    </row>
    <row r="143620" spans="26:27">
      <c r="Z143620" s="191"/>
      <c r="AA143620" s="191"/>
    </row>
    <row r="143621" spans="26:27">
      <c r="Z143621" s="191"/>
      <c r="AA143621" s="191"/>
    </row>
    <row r="143622" spans="26:27">
      <c r="Z143622" s="191"/>
      <c r="AA143622" s="191"/>
    </row>
    <row r="143623" spans="26:27">
      <c r="Z143623" s="191"/>
      <c r="AA143623" s="191"/>
    </row>
    <row r="143624" spans="26:27">
      <c r="Z143624" s="191"/>
      <c r="AA143624" s="191"/>
    </row>
    <row r="143625" spans="26:27">
      <c r="Z143625" s="191"/>
      <c r="AA143625" s="191"/>
    </row>
    <row r="143626" spans="26:27">
      <c r="Z143626" s="191"/>
      <c r="AA143626" s="191"/>
    </row>
    <row r="143627" spans="26:27">
      <c r="Z143627" s="191"/>
      <c r="AA143627" s="191"/>
    </row>
    <row r="143628" spans="26:27">
      <c r="Z143628" s="191"/>
      <c r="AA143628" s="191"/>
    </row>
    <row r="143629" spans="26:27">
      <c r="Z143629" s="191"/>
      <c r="AA143629" s="191"/>
    </row>
    <row r="143630" spans="26:27">
      <c r="Z143630" s="191"/>
      <c r="AA143630" s="191"/>
    </row>
    <row r="143631" spans="26:27">
      <c r="Z143631" s="191"/>
      <c r="AA143631" s="191"/>
    </row>
    <row r="143632" spans="26:27">
      <c r="Z143632" s="191"/>
      <c r="AA143632" s="191"/>
    </row>
    <row r="143633" spans="26:27">
      <c r="Z143633" s="191"/>
      <c r="AA143633" s="191"/>
    </row>
    <row r="143634" spans="26:27">
      <c r="Z143634" s="191"/>
      <c r="AA143634" s="191"/>
    </row>
    <row r="143635" spans="26:27">
      <c r="Z143635" s="191"/>
      <c r="AA143635" s="191"/>
    </row>
    <row r="143636" spans="26:27">
      <c r="Z143636" s="191"/>
      <c r="AA143636" s="191"/>
    </row>
    <row r="143637" spans="26:27">
      <c r="Z143637" s="191"/>
      <c r="AA143637" s="191"/>
    </row>
    <row r="143638" spans="26:27">
      <c r="Z143638" s="191"/>
      <c r="AA143638" s="191"/>
    </row>
    <row r="143639" spans="26:27">
      <c r="Z143639" s="191"/>
      <c r="AA143639" s="191"/>
    </row>
    <row r="143640" spans="26:27">
      <c r="Z143640" s="191"/>
      <c r="AA143640" s="191"/>
    </row>
    <row r="143641" spans="26:27">
      <c r="Z143641" s="191"/>
      <c r="AA143641" s="191"/>
    </row>
    <row r="143642" spans="26:27">
      <c r="Z143642" s="191"/>
      <c r="AA143642" s="191"/>
    </row>
    <row r="143643" spans="26:27">
      <c r="Z143643" s="191"/>
      <c r="AA143643" s="191"/>
    </row>
    <row r="143644" spans="26:27">
      <c r="Z143644" s="191"/>
      <c r="AA143644" s="191"/>
    </row>
    <row r="143645" spans="26:27">
      <c r="Z143645" s="191"/>
      <c r="AA143645" s="191"/>
    </row>
    <row r="143646" spans="26:27">
      <c r="Z143646" s="191"/>
      <c r="AA143646" s="191"/>
    </row>
    <row r="143647" spans="26:27">
      <c r="Z143647" s="191"/>
      <c r="AA143647" s="191"/>
    </row>
    <row r="143648" spans="26:27">
      <c r="Z143648" s="191"/>
      <c r="AA143648" s="191"/>
    </row>
    <row r="143649" spans="26:27">
      <c r="Z143649" s="191"/>
      <c r="AA143649" s="191"/>
    </row>
    <row r="143650" spans="26:27">
      <c r="Z143650" s="191"/>
      <c r="AA143650" s="191"/>
    </row>
    <row r="143651" spans="26:27">
      <c r="Z143651" s="191"/>
      <c r="AA143651" s="191"/>
    </row>
    <row r="143652" spans="26:27">
      <c r="Z143652" s="191"/>
      <c r="AA143652" s="191"/>
    </row>
    <row r="143653" spans="26:27">
      <c r="Z143653" s="191"/>
      <c r="AA143653" s="191"/>
    </row>
    <row r="143654" spans="26:27">
      <c r="Z143654" s="191"/>
      <c r="AA143654" s="191"/>
    </row>
    <row r="143655" spans="26:27">
      <c r="Z143655" s="191"/>
      <c r="AA143655" s="191"/>
    </row>
    <row r="143656" spans="26:27">
      <c r="Z143656" s="191"/>
      <c r="AA143656" s="191"/>
    </row>
    <row r="143657" spans="26:27">
      <c r="Z143657" s="191"/>
      <c r="AA143657" s="191"/>
    </row>
    <row r="143658" spans="26:27">
      <c r="Z143658" s="191"/>
      <c r="AA143658" s="191"/>
    </row>
    <row r="143659" spans="26:27">
      <c r="Z143659" s="191"/>
      <c r="AA143659" s="191"/>
    </row>
    <row r="143660" spans="26:27">
      <c r="Z143660" s="191"/>
      <c r="AA143660" s="191"/>
    </row>
    <row r="143661" spans="26:27">
      <c r="Z143661" s="191"/>
      <c r="AA143661" s="191"/>
    </row>
    <row r="143662" spans="26:27">
      <c r="Z143662" s="191"/>
      <c r="AA143662" s="191"/>
    </row>
    <row r="143663" spans="26:27">
      <c r="Z143663" s="191"/>
      <c r="AA143663" s="191"/>
    </row>
    <row r="143664" spans="26:27">
      <c r="Z143664" s="191"/>
      <c r="AA143664" s="191"/>
    </row>
    <row r="143665" spans="26:27">
      <c r="Z143665" s="191"/>
      <c r="AA143665" s="191"/>
    </row>
    <row r="143666" spans="26:27">
      <c r="Z143666" s="191"/>
      <c r="AA143666" s="191"/>
    </row>
    <row r="143667" spans="26:27">
      <c r="Z143667" s="191"/>
      <c r="AA143667" s="191"/>
    </row>
    <row r="143668" spans="26:27">
      <c r="Z143668" s="191"/>
      <c r="AA143668" s="191"/>
    </row>
    <row r="143669" spans="26:27">
      <c r="Z143669" s="191"/>
      <c r="AA143669" s="191"/>
    </row>
    <row r="143670" spans="26:27">
      <c r="Z143670" s="191"/>
      <c r="AA143670" s="191"/>
    </row>
    <row r="143671" spans="26:27">
      <c r="Z143671" s="191"/>
      <c r="AA143671" s="191"/>
    </row>
    <row r="143672" spans="26:27">
      <c r="Z143672" s="191"/>
      <c r="AA143672" s="191"/>
    </row>
    <row r="143673" spans="26:27">
      <c r="Z143673" s="191"/>
      <c r="AA143673" s="191"/>
    </row>
    <row r="143674" spans="26:27">
      <c r="Z143674" s="191"/>
      <c r="AA143674" s="191"/>
    </row>
    <row r="143675" spans="26:27">
      <c r="Z143675" s="191"/>
      <c r="AA143675" s="191"/>
    </row>
    <row r="143676" spans="26:27">
      <c r="Z143676" s="191"/>
      <c r="AA143676" s="191"/>
    </row>
    <row r="143677" spans="26:27">
      <c r="Z143677" s="191"/>
      <c r="AA143677" s="191"/>
    </row>
    <row r="143678" spans="26:27">
      <c r="Z143678" s="191"/>
      <c r="AA143678" s="191"/>
    </row>
    <row r="143679" spans="26:27">
      <c r="Z143679" s="191"/>
      <c r="AA143679" s="191"/>
    </row>
    <row r="143680" spans="26:27">
      <c r="Z143680" s="191"/>
      <c r="AA143680" s="191"/>
    </row>
    <row r="143681" spans="26:27">
      <c r="Z143681" s="191"/>
      <c r="AA143681" s="191"/>
    </row>
    <row r="143682" spans="26:27">
      <c r="Z143682" s="191"/>
      <c r="AA143682" s="191"/>
    </row>
    <row r="143683" spans="26:27">
      <c r="Z143683" s="191"/>
      <c r="AA143683" s="191"/>
    </row>
    <row r="143684" spans="26:27">
      <c r="Z143684" s="191"/>
      <c r="AA143684" s="191"/>
    </row>
    <row r="143685" spans="26:27">
      <c r="Z143685" s="191"/>
      <c r="AA143685" s="191"/>
    </row>
    <row r="143686" spans="26:27">
      <c r="Z143686" s="191"/>
      <c r="AA143686" s="191"/>
    </row>
    <row r="143687" spans="26:27">
      <c r="Z143687" s="191"/>
      <c r="AA143687" s="191"/>
    </row>
    <row r="143688" spans="26:27">
      <c r="Z143688" s="191"/>
      <c r="AA143688" s="191"/>
    </row>
    <row r="143689" spans="26:27">
      <c r="Z143689" s="191"/>
      <c r="AA143689" s="191"/>
    </row>
    <row r="143690" spans="26:27">
      <c r="Z143690" s="191"/>
      <c r="AA143690" s="191"/>
    </row>
    <row r="143691" spans="26:27">
      <c r="Z143691" s="191"/>
      <c r="AA143691" s="191"/>
    </row>
    <row r="143692" spans="26:27">
      <c r="Z143692" s="191"/>
      <c r="AA143692" s="191"/>
    </row>
    <row r="143693" spans="26:27">
      <c r="Z143693" s="191"/>
      <c r="AA143693" s="191"/>
    </row>
    <row r="143694" spans="26:27">
      <c r="Z143694" s="191"/>
      <c r="AA143694" s="191"/>
    </row>
    <row r="143695" spans="26:27">
      <c r="Z143695" s="191"/>
      <c r="AA143695" s="191"/>
    </row>
    <row r="143696" spans="26:27">
      <c r="Z143696" s="191"/>
      <c r="AA143696" s="191"/>
    </row>
    <row r="143697" spans="26:27">
      <c r="Z143697" s="191"/>
      <c r="AA143697" s="191"/>
    </row>
    <row r="143698" spans="26:27">
      <c r="Z143698" s="191"/>
      <c r="AA143698" s="191"/>
    </row>
    <row r="143699" spans="26:27">
      <c r="Z143699" s="191"/>
      <c r="AA143699" s="191"/>
    </row>
    <row r="143700" spans="26:27">
      <c r="Z143700" s="191"/>
      <c r="AA143700" s="191"/>
    </row>
    <row r="143701" spans="26:27">
      <c r="Z143701" s="191"/>
      <c r="AA143701" s="191"/>
    </row>
    <row r="143702" spans="26:27">
      <c r="Z143702" s="191"/>
      <c r="AA143702" s="191"/>
    </row>
    <row r="143703" spans="26:27">
      <c r="Z143703" s="191"/>
      <c r="AA143703" s="191"/>
    </row>
    <row r="143704" spans="26:27">
      <c r="Z143704" s="191"/>
      <c r="AA143704" s="191"/>
    </row>
    <row r="143705" spans="26:27">
      <c r="Z143705" s="191"/>
      <c r="AA143705" s="191"/>
    </row>
    <row r="143706" spans="26:27">
      <c r="Z143706" s="191"/>
      <c r="AA143706" s="191"/>
    </row>
    <row r="143707" spans="26:27">
      <c r="Z143707" s="191"/>
      <c r="AA143707" s="191"/>
    </row>
    <row r="143708" spans="26:27">
      <c r="Z143708" s="191"/>
      <c r="AA143708" s="191"/>
    </row>
    <row r="143709" spans="26:27">
      <c r="Z143709" s="191"/>
      <c r="AA143709" s="191"/>
    </row>
    <row r="143710" spans="26:27">
      <c r="Z143710" s="191"/>
      <c r="AA143710" s="191"/>
    </row>
    <row r="143711" spans="26:27">
      <c r="Z143711" s="191"/>
      <c r="AA143711" s="191"/>
    </row>
    <row r="143712" spans="26:27">
      <c r="Z143712" s="191"/>
      <c r="AA143712" s="191"/>
    </row>
    <row r="143713" spans="26:27">
      <c r="Z143713" s="191"/>
      <c r="AA143713" s="191"/>
    </row>
    <row r="143714" spans="26:27">
      <c r="Z143714" s="191"/>
      <c r="AA143714" s="191"/>
    </row>
    <row r="143715" spans="26:27">
      <c r="Z143715" s="191"/>
      <c r="AA143715" s="191"/>
    </row>
    <row r="143716" spans="26:27">
      <c r="Z143716" s="191"/>
      <c r="AA143716" s="191"/>
    </row>
    <row r="143717" spans="26:27">
      <c r="Z143717" s="191"/>
      <c r="AA143717" s="191"/>
    </row>
    <row r="143718" spans="26:27">
      <c r="Z143718" s="191"/>
      <c r="AA143718" s="191"/>
    </row>
    <row r="143719" spans="26:27">
      <c r="Z143719" s="191"/>
      <c r="AA143719" s="191"/>
    </row>
    <row r="143720" spans="26:27">
      <c r="Z143720" s="191"/>
      <c r="AA143720" s="191"/>
    </row>
    <row r="143721" spans="26:27">
      <c r="Z143721" s="191"/>
      <c r="AA143721" s="191"/>
    </row>
    <row r="143722" spans="26:27">
      <c r="Z143722" s="191"/>
      <c r="AA143722" s="191"/>
    </row>
    <row r="143723" spans="26:27">
      <c r="Z143723" s="191"/>
      <c r="AA143723" s="191"/>
    </row>
    <row r="143724" spans="26:27">
      <c r="Z143724" s="191"/>
      <c r="AA143724" s="191"/>
    </row>
    <row r="143725" spans="26:27">
      <c r="Z143725" s="191"/>
      <c r="AA143725" s="191"/>
    </row>
    <row r="143726" spans="26:27">
      <c r="Z143726" s="191"/>
      <c r="AA143726" s="191"/>
    </row>
    <row r="143727" spans="26:27">
      <c r="Z143727" s="191"/>
      <c r="AA143727" s="191"/>
    </row>
    <row r="143728" spans="26:27">
      <c r="Z143728" s="191"/>
      <c r="AA143728" s="191"/>
    </row>
    <row r="143729" spans="26:27">
      <c r="Z143729" s="191"/>
      <c r="AA143729" s="191"/>
    </row>
    <row r="143730" spans="26:27">
      <c r="Z143730" s="191"/>
      <c r="AA143730" s="191"/>
    </row>
    <row r="143731" spans="26:27">
      <c r="Z143731" s="191"/>
      <c r="AA143731" s="191"/>
    </row>
    <row r="143732" spans="26:27">
      <c r="Z143732" s="191"/>
      <c r="AA143732" s="191"/>
    </row>
    <row r="143733" spans="26:27">
      <c r="Z143733" s="191"/>
      <c r="AA143733" s="191"/>
    </row>
    <row r="143734" spans="26:27">
      <c r="Z143734" s="191"/>
      <c r="AA143734" s="191"/>
    </row>
    <row r="143735" spans="26:27">
      <c r="Z143735" s="191"/>
      <c r="AA143735" s="191"/>
    </row>
    <row r="143736" spans="26:27">
      <c r="Z143736" s="191"/>
      <c r="AA143736" s="191"/>
    </row>
    <row r="143737" spans="26:27">
      <c r="Z143737" s="191"/>
      <c r="AA143737" s="191"/>
    </row>
    <row r="143738" spans="26:27">
      <c r="Z143738" s="191"/>
      <c r="AA143738" s="191"/>
    </row>
    <row r="143739" spans="26:27">
      <c r="Z143739" s="191"/>
      <c r="AA143739" s="191"/>
    </row>
    <row r="143740" spans="26:27">
      <c r="Z143740" s="191"/>
      <c r="AA143740" s="191"/>
    </row>
    <row r="143741" spans="26:27">
      <c r="Z143741" s="191"/>
      <c r="AA143741" s="191"/>
    </row>
    <row r="143742" spans="26:27">
      <c r="Z143742" s="191"/>
      <c r="AA143742" s="191"/>
    </row>
    <row r="143743" spans="26:27">
      <c r="Z143743" s="191"/>
      <c r="AA143743" s="191"/>
    </row>
    <row r="143744" spans="26:27">
      <c r="Z143744" s="191"/>
      <c r="AA143744" s="191"/>
    </row>
    <row r="143745" spans="26:27">
      <c r="Z143745" s="191"/>
      <c r="AA143745" s="191"/>
    </row>
    <row r="143746" spans="26:27">
      <c r="Z143746" s="191"/>
      <c r="AA143746" s="191"/>
    </row>
    <row r="143747" spans="26:27">
      <c r="Z143747" s="191"/>
      <c r="AA143747" s="191"/>
    </row>
    <row r="143748" spans="26:27">
      <c r="Z143748" s="191"/>
      <c r="AA143748" s="191"/>
    </row>
    <row r="143749" spans="26:27">
      <c r="Z143749" s="191"/>
      <c r="AA143749" s="191"/>
    </row>
    <row r="143750" spans="26:27">
      <c r="Z143750" s="191"/>
      <c r="AA143750" s="191"/>
    </row>
    <row r="143751" spans="26:27">
      <c r="Z143751" s="191"/>
      <c r="AA143751" s="191"/>
    </row>
    <row r="143752" spans="26:27">
      <c r="Z143752" s="191"/>
      <c r="AA143752" s="191"/>
    </row>
    <row r="143753" spans="26:27">
      <c r="Z143753" s="191"/>
      <c r="AA143753" s="191"/>
    </row>
    <row r="143754" spans="26:27">
      <c r="Z143754" s="191"/>
      <c r="AA143754" s="191"/>
    </row>
    <row r="143755" spans="26:27">
      <c r="Z143755" s="191"/>
      <c r="AA143755" s="191"/>
    </row>
    <row r="143756" spans="26:27">
      <c r="Z143756" s="191"/>
      <c r="AA143756" s="191"/>
    </row>
    <row r="143757" spans="26:27">
      <c r="Z143757" s="191"/>
      <c r="AA143757" s="191"/>
    </row>
    <row r="143758" spans="26:27">
      <c r="Z143758" s="191"/>
      <c r="AA143758" s="191"/>
    </row>
    <row r="143759" spans="26:27">
      <c r="Z143759" s="191"/>
      <c r="AA143759" s="191"/>
    </row>
    <row r="143760" spans="26:27">
      <c r="Z143760" s="191"/>
      <c r="AA143760" s="191"/>
    </row>
    <row r="143761" spans="26:27">
      <c r="Z143761" s="191"/>
      <c r="AA143761" s="191"/>
    </row>
    <row r="143762" spans="26:27">
      <c r="Z143762" s="191"/>
      <c r="AA143762" s="191"/>
    </row>
    <row r="143763" spans="26:27">
      <c r="Z143763" s="191"/>
      <c r="AA143763" s="191"/>
    </row>
    <row r="143764" spans="26:27">
      <c r="Z143764" s="191"/>
      <c r="AA143764" s="191"/>
    </row>
    <row r="143765" spans="26:27">
      <c r="Z143765" s="191"/>
      <c r="AA143765" s="191"/>
    </row>
    <row r="143766" spans="26:27">
      <c r="Z143766" s="191"/>
      <c r="AA143766" s="191"/>
    </row>
    <row r="143767" spans="26:27">
      <c r="Z143767" s="191"/>
      <c r="AA143767" s="191"/>
    </row>
    <row r="143768" spans="26:27">
      <c r="Z143768" s="191"/>
      <c r="AA143768" s="191"/>
    </row>
    <row r="143769" spans="26:27">
      <c r="Z143769" s="191"/>
      <c r="AA143769" s="191"/>
    </row>
    <row r="143770" spans="26:27">
      <c r="Z143770" s="191"/>
      <c r="AA143770" s="191"/>
    </row>
    <row r="143771" spans="26:27">
      <c r="Z143771" s="191"/>
      <c r="AA143771" s="191"/>
    </row>
    <row r="143772" spans="26:27">
      <c r="Z143772" s="191"/>
      <c r="AA143772" s="191"/>
    </row>
    <row r="143773" spans="26:27">
      <c r="Z143773" s="191"/>
      <c r="AA143773" s="191"/>
    </row>
    <row r="143774" spans="26:27">
      <c r="Z143774" s="191"/>
      <c r="AA143774" s="191"/>
    </row>
    <row r="143775" spans="26:27">
      <c r="Z143775" s="191"/>
      <c r="AA143775" s="191"/>
    </row>
    <row r="143776" spans="26:27">
      <c r="Z143776" s="191"/>
      <c r="AA143776" s="191"/>
    </row>
    <row r="143777" spans="26:27">
      <c r="Z143777" s="191"/>
      <c r="AA143777" s="191"/>
    </row>
    <row r="143778" spans="26:27">
      <c r="Z143778" s="191"/>
      <c r="AA143778" s="191"/>
    </row>
    <row r="143779" spans="26:27">
      <c r="Z143779" s="191"/>
      <c r="AA143779" s="191"/>
    </row>
    <row r="143780" spans="26:27">
      <c r="Z143780" s="191"/>
      <c r="AA143780" s="191"/>
    </row>
    <row r="143781" spans="26:27">
      <c r="Z143781" s="191"/>
      <c r="AA143781" s="191"/>
    </row>
    <row r="143782" spans="26:27">
      <c r="Z143782" s="191"/>
      <c r="AA143782" s="191"/>
    </row>
    <row r="143783" spans="26:27">
      <c r="Z143783" s="191"/>
      <c r="AA143783" s="191"/>
    </row>
    <row r="143784" spans="26:27">
      <c r="Z143784" s="191"/>
      <c r="AA143784" s="191"/>
    </row>
    <row r="143785" spans="26:27">
      <c r="Z143785" s="191"/>
      <c r="AA143785" s="191"/>
    </row>
    <row r="143786" spans="26:27">
      <c r="Z143786" s="191"/>
      <c r="AA143786" s="191"/>
    </row>
    <row r="143787" spans="26:27">
      <c r="Z143787" s="191"/>
      <c r="AA143787" s="191"/>
    </row>
    <row r="143788" spans="26:27">
      <c r="Z143788" s="191"/>
      <c r="AA143788" s="191"/>
    </row>
    <row r="143789" spans="26:27">
      <c r="Z143789" s="191"/>
      <c r="AA143789" s="191"/>
    </row>
    <row r="143790" spans="26:27">
      <c r="Z143790" s="191"/>
      <c r="AA143790" s="191"/>
    </row>
    <row r="143791" spans="26:27">
      <c r="Z143791" s="191"/>
      <c r="AA143791" s="191"/>
    </row>
    <row r="143792" spans="26:27">
      <c r="Z143792" s="191"/>
      <c r="AA143792" s="191"/>
    </row>
    <row r="143793" spans="26:27">
      <c r="Z143793" s="191"/>
      <c r="AA143793" s="191"/>
    </row>
    <row r="143794" spans="26:27">
      <c r="Z143794" s="191"/>
      <c r="AA143794" s="191"/>
    </row>
    <row r="143795" spans="26:27">
      <c r="Z143795" s="191"/>
      <c r="AA143795" s="191"/>
    </row>
    <row r="143796" spans="26:27">
      <c r="Z143796" s="191"/>
      <c r="AA143796" s="191"/>
    </row>
    <row r="143797" spans="26:27">
      <c r="Z143797" s="191"/>
      <c r="AA143797" s="191"/>
    </row>
    <row r="143798" spans="26:27">
      <c r="Z143798" s="191"/>
      <c r="AA143798" s="191"/>
    </row>
    <row r="143799" spans="26:27">
      <c r="Z143799" s="191"/>
      <c r="AA143799" s="191"/>
    </row>
    <row r="143800" spans="26:27">
      <c r="Z143800" s="191"/>
      <c r="AA143800" s="191"/>
    </row>
    <row r="143801" spans="26:27">
      <c r="Z143801" s="191"/>
      <c r="AA143801" s="191"/>
    </row>
    <row r="143802" spans="26:27">
      <c r="Z143802" s="191"/>
      <c r="AA143802" s="191"/>
    </row>
    <row r="143803" spans="26:27">
      <c r="Z143803" s="191"/>
      <c r="AA143803" s="191"/>
    </row>
    <row r="143804" spans="26:27">
      <c r="Z143804" s="191"/>
      <c r="AA143804" s="191"/>
    </row>
    <row r="143805" spans="26:27">
      <c r="Z143805" s="191"/>
      <c r="AA143805" s="191"/>
    </row>
    <row r="143806" spans="26:27">
      <c r="Z143806" s="191"/>
      <c r="AA143806" s="191"/>
    </row>
    <row r="143807" spans="26:27">
      <c r="Z143807" s="191"/>
      <c r="AA143807" s="191"/>
    </row>
    <row r="143808" spans="26:27">
      <c r="Z143808" s="191"/>
      <c r="AA143808" s="191"/>
    </row>
    <row r="143809" spans="26:27">
      <c r="Z143809" s="191"/>
      <c r="AA143809" s="191"/>
    </row>
    <row r="143810" spans="26:27">
      <c r="Z143810" s="191"/>
      <c r="AA143810" s="191"/>
    </row>
    <row r="143811" spans="26:27">
      <c r="Z143811" s="191"/>
      <c r="AA143811" s="191"/>
    </row>
    <row r="143812" spans="26:27">
      <c r="Z143812" s="191"/>
      <c r="AA143812" s="191"/>
    </row>
    <row r="143813" spans="26:27">
      <c r="Z143813" s="191"/>
      <c r="AA143813" s="191"/>
    </row>
    <row r="143814" spans="26:27">
      <c r="Z143814" s="191"/>
      <c r="AA143814" s="191"/>
    </row>
    <row r="143815" spans="26:27">
      <c r="Z143815" s="191"/>
      <c r="AA143815" s="191"/>
    </row>
    <row r="143816" spans="26:27">
      <c r="Z143816" s="191"/>
      <c r="AA143816" s="191"/>
    </row>
    <row r="143817" spans="26:27">
      <c r="Z143817" s="191"/>
      <c r="AA143817" s="191"/>
    </row>
    <row r="143818" spans="26:27">
      <c r="Z143818" s="191"/>
      <c r="AA143818" s="191"/>
    </row>
    <row r="143819" spans="26:27">
      <c r="Z143819" s="191"/>
      <c r="AA143819" s="191"/>
    </row>
    <row r="143820" spans="26:27">
      <c r="Z143820" s="191"/>
      <c r="AA143820" s="191"/>
    </row>
    <row r="143821" spans="26:27">
      <c r="Z143821" s="191"/>
      <c r="AA143821" s="191"/>
    </row>
    <row r="143822" spans="26:27">
      <c r="Z143822" s="191"/>
      <c r="AA143822" s="191"/>
    </row>
    <row r="143823" spans="26:27">
      <c r="Z143823" s="191"/>
      <c r="AA143823" s="191"/>
    </row>
    <row r="143824" spans="26:27">
      <c r="Z143824" s="191"/>
      <c r="AA143824" s="191"/>
    </row>
    <row r="143825" spans="26:27">
      <c r="Z143825" s="191"/>
      <c r="AA143825" s="191"/>
    </row>
    <row r="143826" spans="26:27">
      <c r="Z143826" s="191"/>
      <c r="AA143826" s="191"/>
    </row>
    <row r="143827" spans="26:27">
      <c r="Z143827" s="191"/>
      <c r="AA143827" s="191"/>
    </row>
    <row r="143828" spans="26:27">
      <c r="Z143828" s="191"/>
      <c r="AA143828" s="191"/>
    </row>
    <row r="143829" spans="26:27">
      <c r="Z143829" s="191"/>
      <c r="AA143829" s="191"/>
    </row>
    <row r="143830" spans="26:27">
      <c r="Z143830" s="191"/>
      <c r="AA143830" s="191"/>
    </row>
    <row r="143831" spans="26:27">
      <c r="Z143831" s="191"/>
      <c r="AA143831" s="191"/>
    </row>
    <row r="143832" spans="26:27">
      <c r="Z143832" s="191"/>
      <c r="AA143832" s="191"/>
    </row>
    <row r="143833" spans="26:27">
      <c r="Z143833" s="191"/>
      <c r="AA143833" s="191"/>
    </row>
    <row r="143834" spans="26:27">
      <c r="Z143834" s="191"/>
      <c r="AA143834" s="191"/>
    </row>
    <row r="143835" spans="26:27">
      <c r="Z143835" s="191"/>
      <c r="AA143835" s="191"/>
    </row>
    <row r="143836" spans="26:27">
      <c r="Z143836" s="191"/>
      <c r="AA143836" s="191"/>
    </row>
    <row r="143837" spans="26:27">
      <c r="Z143837" s="191"/>
      <c r="AA143837" s="191"/>
    </row>
    <row r="143838" spans="26:27">
      <c r="Z143838" s="191"/>
      <c r="AA143838" s="191"/>
    </row>
    <row r="143839" spans="26:27">
      <c r="Z143839" s="191"/>
      <c r="AA143839" s="191"/>
    </row>
    <row r="143840" spans="26:27">
      <c r="Z143840" s="191"/>
      <c r="AA143840" s="191"/>
    </row>
    <row r="143841" spans="26:27">
      <c r="Z143841" s="191"/>
      <c r="AA143841" s="191"/>
    </row>
    <row r="143842" spans="26:27">
      <c r="Z143842" s="191"/>
      <c r="AA143842" s="191"/>
    </row>
    <row r="143843" spans="26:27">
      <c r="Z143843" s="191"/>
      <c r="AA143843" s="191"/>
    </row>
    <row r="143844" spans="26:27">
      <c r="Z143844" s="191"/>
      <c r="AA143844" s="191"/>
    </row>
    <row r="143845" spans="26:27">
      <c r="Z143845" s="191"/>
      <c r="AA143845" s="191"/>
    </row>
    <row r="143846" spans="26:27">
      <c r="Z143846" s="191"/>
      <c r="AA143846" s="191"/>
    </row>
    <row r="143847" spans="26:27">
      <c r="Z143847" s="191"/>
      <c r="AA143847" s="191"/>
    </row>
    <row r="143848" spans="26:27">
      <c r="Z143848" s="191"/>
      <c r="AA143848" s="191"/>
    </row>
    <row r="143849" spans="26:27">
      <c r="Z143849" s="191"/>
      <c r="AA143849" s="191"/>
    </row>
    <row r="143850" spans="26:27">
      <c r="Z143850" s="191"/>
      <c r="AA143850" s="191"/>
    </row>
    <row r="143851" spans="26:27">
      <c r="Z143851" s="191"/>
      <c r="AA143851" s="191"/>
    </row>
    <row r="143852" spans="26:27">
      <c r="Z143852" s="191"/>
      <c r="AA143852" s="191"/>
    </row>
    <row r="143853" spans="26:27">
      <c r="Z143853" s="191"/>
      <c r="AA143853" s="191"/>
    </row>
    <row r="143854" spans="26:27">
      <c r="Z143854" s="191"/>
      <c r="AA143854" s="191"/>
    </row>
    <row r="143855" spans="26:27">
      <c r="Z143855" s="191"/>
      <c r="AA143855" s="191"/>
    </row>
    <row r="143856" spans="26:27">
      <c r="Z143856" s="191"/>
      <c r="AA143856" s="191"/>
    </row>
    <row r="143857" spans="26:27">
      <c r="Z143857" s="191"/>
      <c r="AA143857" s="191"/>
    </row>
    <row r="143858" spans="26:27">
      <c r="Z143858" s="191"/>
      <c r="AA143858" s="191"/>
    </row>
    <row r="143859" spans="26:27">
      <c r="Z143859" s="191"/>
      <c r="AA143859" s="191"/>
    </row>
    <row r="143860" spans="26:27">
      <c r="Z143860" s="191"/>
      <c r="AA143860" s="191"/>
    </row>
    <row r="143861" spans="26:27">
      <c r="Z143861" s="191"/>
      <c r="AA143861" s="191"/>
    </row>
    <row r="143862" spans="26:27">
      <c r="Z143862" s="191"/>
      <c r="AA143862" s="191"/>
    </row>
    <row r="143863" spans="26:27">
      <c r="Z143863" s="191"/>
      <c r="AA143863" s="191"/>
    </row>
    <row r="143864" spans="26:27">
      <c r="Z143864" s="191"/>
      <c r="AA143864" s="191"/>
    </row>
    <row r="143865" spans="26:27">
      <c r="Z143865" s="191"/>
      <c r="AA143865" s="191"/>
    </row>
    <row r="143866" spans="26:27">
      <c r="Z143866" s="191"/>
      <c r="AA143866" s="191"/>
    </row>
    <row r="143867" spans="26:27">
      <c r="Z143867" s="191"/>
      <c r="AA143867" s="191"/>
    </row>
    <row r="143868" spans="26:27">
      <c r="Z143868" s="191"/>
      <c r="AA143868" s="191"/>
    </row>
    <row r="143869" spans="26:27">
      <c r="Z143869" s="191"/>
      <c r="AA143869" s="191"/>
    </row>
    <row r="143870" spans="26:27">
      <c r="Z143870" s="191"/>
      <c r="AA143870" s="191"/>
    </row>
    <row r="143871" spans="26:27">
      <c r="Z143871" s="191"/>
      <c r="AA143871" s="191"/>
    </row>
    <row r="143872" spans="26:27">
      <c r="Z143872" s="191"/>
      <c r="AA143872" s="191"/>
    </row>
    <row r="143873" spans="26:27">
      <c r="Z143873" s="191"/>
      <c r="AA143873" s="191"/>
    </row>
    <row r="143874" spans="26:27">
      <c r="Z143874" s="191"/>
      <c r="AA143874" s="191"/>
    </row>
    <row r="143875" spans="26:27">
      <c r="Z143875" s="191"/>
      <c r="AA143875" s="191"/>
    </row>
    <row r="143876" spans="26:27">
      <c r="Z143876" s="191"/>
      <c r="AA143876" s="191"/>
    </row>
    <row r="143877" spans="26:27">
      <c r="Z143877" s="191"/>
      <c r="AA143877" s="191"/>
    </row>
    <row r="143878" spans="26:27">
      <c r="Z143878" s="191"/>
      <c r="AA143878" s="191"/>
    </row>
    <row r="143879" spans="26:27">
      <c r="Z143879" s="191"/>
      <c r="AA143879" s="191"/>
    </row>
    <row r="143880" spans="26:27">
      <c r="Z143880" s="191"/>
      <c r="AA143880" s="191"/>
    </row>
    <row r="143881" spans="26:27">
      <c r="Z143881" s="191"/>
      <c r="AA143881" s="191"/>
    </row>
    <row r="143882" spans="26:27">
      <c r="Z143882" s="191"/>
      <c r="AA143882" s="191"/>
    </row>
    <row r="143883" spans="26:27">
      <c r="Z143883" s="191"/>
      <c r="AA143883" s="191"/>
    </row>
    <row r="143884" spans="26:27">
      <c r="Z143884" s="191"/>
      <c r="AA143884" s="191"/>
    </row>
    <row r="143885" spans="26:27">
      <c r="Z143885" s="191"/>
      <c r="AA143885" s="191"/>
    </row>
    <row r="143886" spans="26:27">
      <c r="Z143886" s="191"/>
      <c r="AA143886" s="191"/>
    </row>
    <row r="143887" spans="26:27">
      <c r="Z143887" s="191"/>
      <c r="AA143887" s="191"/>
    </row>
    <row r="143888" spans="26:27">
      <c r="Z143888" s="191"/>
      <c r="AA143888" s="191"/>
    </row>
    <row r="143889" spans="26:27">
      <c r="Z143889" s="191"/>
      <c r="AA143889" s="191"/>
    </row>
    <row r="143890" spans="26:27">
      <c r="Z143890" s="191"/>
      <c r="AA143890" s="191"/>
    </row>
    <row r="143891" spans="26:27">
      <c r="Z143891" s="191"/>
      <c r="AA143891" s="191"/>
    </row>
    <row r="143892" spans="26:27">
      <c r="Z143892" s="191"/>
      <c r="AA143892" s="191"/>
    </row>
    <row r="143893" spans="26:27">
      <c r="Z143893" s="191"/>
      <c r="AA143893" s="191"/>
    </row>
    <row r="143894" spans="26:27">
      <c r="Z143894" s="191"/>
      <c r="AA143894" s="191"/>
    </row>
    <row r="143895" spans="26:27">
      <c r="Z143895" s="191"/>
      <c r="AA143895" s="191"/>
    </row>
    <row r="143896" spans="26:27">
      <c r="Z143896" s="191"/>
      <c r="AA143896" s="191"/>
    </row>
    <row r="143897" spans="26:27">
      <c r="Z143897" s="191"/>
      <c r="AA143897" s="191"/>
    </row>
    <row r="143898" spans="26:27">
      <c r="Z143898" s="191"/>
      <c r="AA143898" s="191"/>
    </row>
    <row r="143899" spans="26:27">
      <c r="Z143899" s="191"/>
      <c r="AA143899" s="191"/>
    </row>
    <row r="143900" spans="26:27">
      <c r="Z143900" s="191"/>
      <c r="AA143900" s="191"/>
    </row>
    <row r="143901" spans="26:27">
      <c r="Z143901" s="191"/>
      <c r="AA143901" s="191"/>
    </row>
    <row r="143902" spans="26:27">
      <c r="Z143902" s="191"/>
      <c r="AA143902" s="191"/>
    </row>
    <row r="143903" spans="26:27">
      <c r="Z143903" s="191"/>
      <c r="AA143903" s="191"/>
    </row>
    <row r="143904" spans="26:27">
      <c r="Z143904" s="191"/>
      <c r="AA143904" s="191"/>
    </row>
    <row r="143905" spans="26:27">
      <c r="Z143905" s="191"/>
      <c r="AA143905" s="191"/>
    </row>
    <row r="143906" spans="26:27">
      <c r="Z143906" s="191"/>
      <c r="AA143906" s="191"/>
    </row>
    <row r="143907" spans="26:27">
      <c r="Z143907" s="191"/>
      <c r="AA143907" s="191"/>
    </row>
    <row r="143908" spans="26:27">
      <c r="Z143908" s="191"/>
      <c r="AA143908" s="191"/>
    </row>
    <row r="143909" spans="26:27">
      <c r="Z143909" s="191"/>
      <c r="AA143909" s="191"/>
    </row>
    <row r="143910" spans="26:27">
      <c r="Z143910" s="191"/>
      <c r="AA143910" s="191"/>
    </row>
    <row r="143911" spans="26:27">
      <c r="Z143911" s="191"/>
      <c r="AA143911" s="191"/>
    </row>
    <row r="143912" spans="26:27">
      <c r="Z143912" s="191"/>
      <c r="AA143912" s="191"/>
    </row>
    <row r="143913" spans="26:27">
      <c r="Z143913" s="191"/>
      <c r="AA143913" s="191"/>
    </row>
    <row r="143914" spans="26:27">
      <c r="Z143914" s="191"/>
      <c r="AA143914" s="191"/>
    </row>
    <row r="143915" spans="26:27">
      <c r="Z143915" s="191"/>
      <c r="AA143915" s="191"/>
    </row>
    <row r="143916" spans="26:27">
      <c r="Z143916" s="191"/>
      <c r="AA143916" s="191"/>
    </row>
    <row r="143917" spans="26:27">
      <c r="Z143917" s="191"/>
      <c r="AA143917" s="191"/>
    </row>
    <row r="143918" spans="26:27">
      <c r="Z143918" s="191"/>
      <c r="AA143918" s="191"/>
    </row>
    <row r="143919" spans="26:27">
      <c r="Z143919" s="191"/>
      <c r="AA143919" s="191"/>
    </row>
    <row r="143920" spans="26:27">
      <c r="Z143920" s="191"/>
      <c r="AA143920" s="191"/>
    </row>
    <row r="143921" spans="26:27">
      <c r="Z143921" s="191"/>
      <c r="AA143921" s="191"/>
    </row>
    <row r="143922" spans="26:27">
      <c r="Z143922" s="191"/>
      <c r="AA143922" s="191"/>
    </row>
    <row r="143923" spans="26:27">
      <c r="Z143923" s="191"/>
      <c r="AA143923" s="191"/>
    </row>
    <row r="143924" spans="26:27">
      <c r="Z143924" s="191"/>
      <c r="AA143924" s="191"/>
    </row>
    <row r="143925" spans="26:27">
      <c r="Z143925" s="191"/>
      <c r="AA143925" s="191"/>
    </row>
    <row r="143926" spans="26:27">
      <c r="Z143926" s="191"/>
      <c r="AA143926" s="191"/>
    </row>
    <row r="143927" spans="26:27">
      <c r="Z143927" s="191"/>
      <c r="AA143927" s="191"/>
    </row>
    <row r="143928" spans="26:27">
      <c r="Z143928" s="191"/>
      <c r="AA143928" s="191"/>
    </row>
    <row r="143929" spans="26:27">
      <c r="Z143929" s="191"/>
      <c r="AA143929" s="191"/>
    </row>
    <row r="143930" spans="26:27">
      <c r="Z143930" s="191"/>
      <c r="AA143930" s="191"/>
    </row>
    <row r="143931" spans="26:27">
      <c r="Z143931" s="191"/>
      <c r="AA143931" s="191"/>
    </row>
    <row r="143932" spans="26:27">
      <c r="Z143932" s="191"/>
      <c r="AA143932" s="191"/>
    </row>
    <row r="143933" spans="26:27">
      <c r="Z143933" s="191"/>
      <c r="AA143933" s="191"/>
    </row>
    <row r="143934" spans="26:27">
      <c r="Z143934" s="191"/>
      <c r="AA143934" s="191"/>
    </row>
    <row r="143935" spans="26:27">
      <c r="Z143935" s="191"/>
      <c r="AA143935" s="191"/>
    </row>
    <row r="143936" spans="26:27">
      <c r="Z143936" s="191"/>
      <c r="AA143936" s="191"/>
    </row>
    <row r="143937" spans="26:27">
      <c r="Z143937" s="191"/>
      <c r="AA143937" s="191"/>
    </row>
    <row r="143938" spans="26:27">
      <c r="Z143938" s="191"/>
      <c r="AA143938" s="191"/>
    </row>
    <row r="143939" spans="26:27">
      <c r="Z143939" s="191"/>
      <c r="AA143939" s="191"/>
    </row>
    <row r="143940" spans="26:27">
      <c r="Z143940" s="191"/>
      <c r="AA143940" s="191"/>
    </row>
    <row r="143941" spans="26:27">
      <c r="Z143941" s="191"/>
      <c r="AA143941" s="191"/>
    </row>
    <row r="143942" spans="26:27">
      <c r="Z143942" s="191"/>
      <c r="AA143942" s="191"/>
    </row>
    <row r="143943" spans="26:27">
      <c r="Z143943" s="191"/>
      <c r="AA143943" s="191"/>
    </row>
    <row r="143944" spans="26:27">
      <c r="Z143944" s="191"/>
      <c r="AA143944" s="191"/>
    </row>
    <row r="143945" spans="26:27">
      <c r="Z143945" s="191"/>
      <c r="AA143945" s="191"/>
    </row>
    <row r="143946" spans="26:27">
      <c r="Z143946" s="191"/>
      <c r="AA143946" s="191"/>
    </row>
    <row r="143947" spans="26:27">
      <c r="Z143947" s="191"/>
      <c r="AA143947" s="191"/>
    </row>
    <row r="143948" spans="26:27">
      <c r="Z143948" s="191"/>
      <c r="AA143948" s="191"/>
    </row>
    <row r="143949" spans="26:27">
      <c r="Z143949" s="191"/>
      <c r="AA143949" s="191"/>
    </row>
    <row r="143950" spans="26:27">
      <c r="Z143950" s="191"/>
      <c r="AA143950" s="191"/>
    </row>
    <row r="143951" spans="26:27">
      <c r="Z143951" s="191"/>
      <c r="AA143951" s="191"/>
    </row>
    <row r="143952" spans="26:27">
      <c r="Z143952" s="191"/>
      <c r="AA143952" s="191"/>
    </row>
    <row r="143953" spans="26:27">
      <c r="Z143953" s="191"/>
      <c r="AA143953" s="191"/>
    </row>
    <row r="143954" spans="26:27">
      <c r="Z143954" s="191"/>
      <c r="AA143954" s="191"/>
    </row>
    <row r="143955" spans="26:27">
      <c r="Z143955" s="191"/>
      <c r="AA143955" s="191"/>
    </row>
    <row r="143956" spans="26:27">
      <c r="Z143956" s="191"/>
      <c r="AA143956" s="191"/>
    </row>
    <row r="143957" spans="26:27">
      <c r="Z143957" s="191"/>
      <c r="AA143957" s="191"/>
    </row>
    <row r="143958" spans="26:27">
      <c r="Z143958" s="191"/>
      <c r="AA143958" s="191"/>
    </row>
    <row r="143959" spans="26:27">
      <c r="Z143959" s="191"/>
      <c r="AA143959" s="191"/>
    </row>
    <row r="143960" spans="26:27">
      <c r="Z143960" s="191"/>
      <c r="AA143960" s="191"/>
    </row>
    <row r="143961" spans="26:27">
      <c r="Z143961" s="191"/>
      <c r="AA143961" s="191"/>
    </row>
    <row r="143962" spans="26:27">
      <c r="Z143962" s="191"/>
      <c r="AA143962" s="191"/>
    </row>
    <row r="143963" spans="26:27">
      <c r="Z143963" s="191"/>
      <c r="AA143963" s="191"/>
    </row>
    <row r="143964" spans="26:27">
      <c r="Z143964" s="191"/>
      <c r="AA143964" s="191"/>
    </row>
    <row r="143965" spans="26:27">
      <c r="Z143965" s="191"/>
      <c r="AA143965" s="191"/>
    </row>
    <row r="143966" spans="26:27">
      <c r="Z143966" s="191"/>
      <c r="AA143966" s="191"/>
    </row>
    <row r="143967" spans="26:27">
      <c r="Z143967" s="191"/>
      <c r="AA143967" s="191"/>
    </row>
    <row r="143968" spans="26:27">
      <c r="Z143968" s="191"/>
      <c r="AA143968" s="191"/>
    </row>
    <row r="143969" spans="26:27">
      <c r="Z143969" s="191"/>
      <c r="AA143969" s="191"/>
    </row>
    <row r="143970" spans="26:27">
      <c r="Z143970" s="191"/>
      <c r="AA143970" s="191"/>
    </row>
    <row r="143971" spans="26:27">
      <c r="Z143971" s="191"/>
      <c r="AA143971" s="191"/>
    </row>
    <row r="143972" spans="26:27">
      <c r="Z143972" s="191"/>
      <c r="AA143972" s="191"/>
    </row>
    <row r="143973" spans="26:27">
      <c r="Z143973" s="191"/>
      <c r="AA143973" s="191"/>
    </row>
    <row r="143974" spans="26:27">
      <c r="Z143974" s="191"/>
      <c r="AA143974" s="191"/>
    </row>
    <row r="143975" spans="26:27">
      <c r="Z143975" s="191"/>
      <c r="AA143975" s="191"/>
    </row>
    <row r="143976" spans="26:27">
      <c r="Z143976" s="191"/>
      <c r="AA143976" s="191"/>
    </row>
    <row r="143977" spans="26:27">
      <c r="Z143977" s="191"/>
      <c r="AA143977" s="191"/>
    </row>
    <row r="143978" spans="26:27">
      <c r="Z143978" s="191"/>
      <c r="AA143978" s="191"/>
    </row>
    <row r="143979" spans="26:27">
      <c r="Z143979" s="191"/>
      <c r="AA143979" s="191"/>
    </row>
    <row r="143980" spans="26:27">
      <c r="Z143980" s="191"/>
      <c r="AA143980" s="191"/>
    </row>
    <row r="143981" spans="26:27">
      <c r="Z143981" s="191"/>
      <c r="AA143981" s="191"/>
    </row>
    <row r="143982" spans="26:27">
      <c r="Z143982" s="191"/>
      <c r="AA143982" s="191"/>
    </row>
    <row r="143983" spans="26:27">
      <c r="Z143983" s="191"/>
      <c r="AA143983" s="191"/>
    </row>
    <row r="143984" spans="26:27">
      <c r="Z143984" s="191"/>
      <c r="AA143984" s="191"/>
    </row>
    <row r="143985" spans="26:27">
      <c r="Z143985" s="191"/>
      <c r="AA143985" s="191"/>
    </row>
    <row r="143986" spans="26:27">
      <c r="Z143986" s="191"/>
      <c r="AA143986" s="191"/>
    </row>
    <row r="143987" spans="26:27">
      <c r="Z143987" s="191"/>
      <c r="AA143987" s="191"/>
    </row>
    <row r="143988" spans="26:27">
      <c r="Z143988" s="191"/>
      <c r="AA143988" s="191"/>
    </row>
    <row r="143989" spans="26:27">
      <c r="Z143989" s="191"/>
      <c r="AA143989" s="191"/>
    </row>
    <row r="143990" spans="26:27">
      <c r="Z143990" s="191"/>
      <c r="AA143990" s="191"/>
    </row>
    <row r="143991" spans="26:27">
      <c r="Z143991" s="191"/>
      <c r="AA143991" s="191"/>
    </row>
    <row r="143992" spans="26:27">
      <c r="Z143992" s="191"/>
      <c r="AA143992" s="191"/>
    </row>
    <row r="143993" spans="26:27">
      <c r="Z143993" s="191"/>
      <c r="AA143993" s="191"/>
    </row>
    <row r="143994" spans="26:27">
      <c r="Z143994" s="191"/>
      <c r="AA143994" s="191"/>
    </row>
    <row r="143995" spans="26:27">
      <c r="Z143995" s="191"/>
      <c r="AA143995" s="191"/>
    </row>
    <row r="143996" spans="26:27">
      <c r="Z143996" s="191"/>
      <c r="AA143996" s="191"/>
    </row>
    <row r="143997" spans="26:27">
      <c r="Z143997" s="191"/>
      <c r="AA143997" s="191"/>
    </row>
    <row r="143998" spans="26:27">
      <c r="Z143998" s="191"/>
      <c r="AA143998" s="191"/>
    </row>
    <row r="143999" spans="26:27">
      <c r="Z143999" s="191"/>
      <c r="AA143999" s="191"/>
    </row>
    <row r="144000" spans="26:27">
      <c r="Z144000" s="191"/>
      <c r="AA144000" s="191"/>
    </row>
    <row r="144001" spans="26:27">
      <c r="Z144001" s="191"/>
      <c r="AA144001" s="191"/>
    </row>
    <row r="144002" spans="26:27">
      <c r="Z144002" s="191"/>
      <c r="AA144002" s="191"/>
    </row>
    <row r="144003" spans="26:27">
      <c r="Z144003" s="191"/>
      <c r="AA144003" s="191"/>
    </row>
    <row r="144004" spans="26:27">
      <c r="Z144004" s="191"/>
      <c r="AA144004" s="191"/>
    </row>
    <row r="144005" spans="26:27">
      <c r="Z144005" s="191"/>
      <c r="AA144005" s="191"/>
    </row>
    <row r="144006" spans="26:27">
      <c r="Z144006" s="191"/>
      <c r="AA144006" s="191"/>
    </row>
    <row r="144007" spans="26:27">
      <c r="Z144007" s="191"/>
      <c r="AA144007" s="191"/>
    </row>
    <row r="144008" spans="26:27">
      <c r="Z144008" s="191"/>
      <c r="AA144008" s="191"/>
    </row>
    <row r="144009" spans="26:27">
      <c r="Z144009" s="191"/>
      <c r="AA144009" s="191"/>
    </row>
    <row r="144010" spans="26:27">
      <c r="Z144010" s="191"/>
      <c r="AA144010" s="191"/>
    </row>
    <row r="144011" spans="26:27">
      <c r="Z144011" s="191"/>
      <c r="AA144011" s="191"/>
    </row>
    <row r="144012" spans="26:27">
      <c r="Z144012" s="191"/>
      <c r="AA144012" s="191"/>
    </row>
    <row r="144013" spans="26:27">
      <c r="Z144013" s="191"/>
      <c r="AA144013" s="191"/>
    </row>
    <row r="144014" spans="26:27">
      <c r="Z144014" s="191"/>
      <c r="AA144014" s="191"/>
    </row>
    <row r="144015" spans="26:27">
      <c r="Z144015" s="191"/>
      <c r="AA144015" s="191"/>
    </row>
    <row r="144016" spans="26:27">
      <c r="Z144016" s="191"/>
      <c r="AA144016" s="191"/>
    </row>
    <row r="144017" spans="26:27">
      <c r="Z144017" s="191"/>
      <c r="AA144017" s="191"/>
    </row>
    <row r="144018" spans="26:27">
      <c r="Z144018" s="191"/>
      <c r="AA144018" s="191"/>
    </row>
    <row r="144019" spans="26:27">
      <c r="Z144019" s="191"/>
      <c r="AA144019" s="191"/>
    </row>
    <row r="144020" spans="26:27">
      <c r="Z144020" s="191"/>
      <c r="AA144020" s="191"/>
    </row>
    <row r="144021" spans="26:27">
      <c r="Z144021" s="191"/>
      <c r="AA144021" s="191"/>
    </row>
    <row r="144022" spans="26:27">
      <c r="Z144022" s="191"/>
      <c r="AA144022" s="191"/>
    </row>
    <row r="144023" spans="26:27">
      <c r="Z144023" s="191"/>
      <c r="AA144023" s="191"/>
    </row>
    <row r="144024" spans="26:27">
      <c r="Z144024" s="191"/>
      <c r="AA144024" s="191"/>
    </row>
    <row r="144025" spans="26:27">
      <c r="Z144025" s="191"/>
      <c r="AA144025" s="191"/>
    </row>
    <row r="144026" spans="26:27">
      <c r="Z144026" s="191"/>
      <c r="AA144026" s="191"/>
    </row>
    <row r="144027" spans="26:27">
      <c r="Z144027" s="191"/>
      <c r="AA144027" s="191"/>
    </row>
    <row r="144028" spans="26:27">
      <c r="Z144028" s="191"/>
      <c r="AA144028" s="191"/>
    </row>
    <row r="144029" spans="26:27">
      <c r="Z144029" s="191"/>
      <c r="AA144029" s="191"/>
    </row>
    <row r="144030" spans="26:27">
      <c r="Z144030" s="191"/>
      <c r="AA144030" s="191"/>
    </row>
    <row r="144031" spans="26:27">
      <c r="Z144031" s="191"/>
      <c r="AA144031" s="191"/>
    </row>
    <row r="144032" spans="26:27">
      <c r="Z144032" s="191"/>
      <c r="AA144032" s="191"/>
    </row>
    <row r="144033" spans="26:27">
      <c r="Z144033" s="191"/>
      <c r="AA144033" s="191"/>
    </row>
    <row r="144034" spans="26:27">
      <c r="Z144034" s="191"/>
      <c r="AA144034" s="191"/>
    </row>
    <row r="144035" spans="26:27">
      <c r="Z144035" s="191"/>
      <c r="AA144035" s="191"/>
    </row>
    <row r="144036" spans="26:27">
      <c r="Z144036" s="191"/>
      <c r="AA144036" s="191"/>
    </row>
    <row r="144037" spans="26:27">
      <c r="Z144037" s="191"/>
      <c r="AA144037" s="191"/>
    </row>
    <row r="144038" spans="26:27">
      <c r="Z144038" s="191"/>
      <c r="AA144038" s="191"/>
    </row>
    <row r="144039" spans="26:27">
      <c r="Z144039" s="191"/>
      <c r="AA144039" s="191"/>
    </row>
    <row r="144040" spans="26:27">
      <c r="Z144040" s="191"/>
      <c r="AA144040" s="191"/>
    </row>
    <row r="144041" spans="26:27">
      <c r="Z144041" s="191"/>
      <c r="AA144041" s="191"/>
    </row>
    <row r="144042" spans="26:27">
      <c r="Z144042" s="191"/>
      <c r="AA144042" s="191"/>
    </row>
    <row r="144043" spans="26:27">
      <c r="Z144043" s="191"/>
      <c r="AA144043" s="191"/>
    </row>
    <row r="144044" spans="26:27">
      <c r="Z144044" s="191"/>
      <c r="AA144044" s="191"/>
    </row>
    <row r="144045" spans="26:27">
      <c r="Z144045" s="191"/>
      <c r="AA144045" s="191"/>
    </row>
    <row r="144046" spans="26:27">
      <c r="Z144046" s="191"/>
      <c r="AA144046" s="191"/>
    </row>
    <row r="144047" spans="26:27">
      <c r="Z144047" s="191"/>
      <c r="AA144047" s="191"/>
    </row>
    <row r="144048" spans="26:27">
      <c r="Z144048" s="191"/>
      <c r="AA144048" s="191"/>
    </row>
    <row r="144049" spans="26:27">
      <c r="Z144049" s="191"/>
      <c r="AA144049" s="191"/>
    </row>
    <row r="144050" spans="26:27">
      <c r="Z144050" s="191"/>
      <c r="AA144050" s="191"/>
    </row>
    <row r="144051" spans="26:27">
      <c r="Z144051" s="191"/>
      <c r="AA144051" s="191"/>
    </row>
    <row r="144052" spans="26:27">
      <c r="Z144052" s="191"/>
      <c r="AA144052" s="191"/>
    </row>
    <row r="144053" spans="26:27">
      <c r="Z144053" s="191"/>
      <c r="AA144053" s="191"/>
    </row>
    <row r="144054" spans="26:27">
      <c r="Z144054" s="191"/>
      <c r="AA144054" s="191"/>
    </row>
    <row r="144055" spans="26:27">
      <c r="Z144055" s="191"/>
      <c r="AA144055" s="191"/>
    </row>
    <row r="144056" spans="26:27">
      <c r="Z144056" s="191"/>
      <c r="AA144056" s="191"/>
    </row>
    <row r="144057" spans="26:27">
      <c r="Z144057" s="191"/>
      <c r="AA144057" s="191"/>
    </row>
    <row r="144058" spans="26:27">
      <c r="Z144058" s="191"/>
      <c r="AA144058" s="191"/>
    </row>
    <row r="144059" spans="26:27">
      <c r="Z144059" s="191"/>
      <c r="AA144059" s="191"/>
    </row>
    <row r="144060" spans="26:27">
      <c r="Z144060" s="191"/>
      <c r="AA144060" s="191"/>
    </row>
    <row r="144061" spans="26:27">
      <c r="Z144061" s="191"/>
      <c r="AA144061" s="191"/>
    </row>
    <row r="144062" spans="26:27">
      <c r="Z144062" s="191"/>
      <c r="AA144062" s="191"/>
    </row>
    <row r="144063" spans="26:27">
      <c r="Z144063" s="191"/>
      <c r="AA144063" s="191"/>
    </row>
    <row r="144064" spans="26:27">
      <c r="Z144064" s="191"/>
      <c r="AA144064" s="191"/>
    </row>
    <row r="144065" spans="26:27">
      <c r="Z144065" s="191"/>
      <c r="AA144065" s="191"/>
    </row>
    <row r="144066" spans="26:27">
      <c r="Z144066" s="191"/>
      <c r="AA144066" s="191"/>
    </row>
    <row r="144067" spans="26:27">
      <c r="Z144067" s="191"/>
      <c r="AA144067" s="191"/>
    </row>
    <row r="144068" spans="26:27">
      <c r="Z144068" s="191"/>
      <c r="AA144068" s="191"/>
    </row>
    <row r="144069" spans="26:27">
      <c r="Z144069" s="191"/>
      <c r="AA144069" s="191"/>
    </row>
    <row r="144070" spans="26:27">
      <c r="Z144070" s="191"/>
      <c r="AA144070" s="191"/>
    </row>
    <row r="144071" spans="26:27">
      <c r="Z144071" s="191"/>
      <c r="AA144071" s="191"/>
    </row>
    <row r="144072" spans="26:27">
      <c r="Z144072" s="191"/>
      <c r="AA144072" s="191"/>
    </row>
    <row r="144073" spans="26:27">
      <c r="Z144073" s="191"/>
      <c r="AA144073" s="191"/>
    </row>
    <row r="144074" spans="26:27">
      <c r="Z144074" s="191"/>
      <c r="AA144074" s="191"/>
    </row>
    <row r="144075" spans="26:27">
      <c r="Z144075" s="191"/>
      <c r="AA144075" s="191"/>
    </row>
    <row r="144076" spans="26:27">
      <c r="Z144076" s="191"/>
      <c r="AA144076" s="191"/>
    </row>
    <row r="144077" spans="26:27">
      <c r="Z144077" s="191"/>
      <c r="AA144077" s="191"/>
    </row>
    <row r="144078" spans="26:27">
      <c r="Z144078" s="191"/>
      <c r="AA144078" s="191"/>
    </row>
    <row r="144079" spans="26:27">
      <c r="Z144079" s="191"/>
      <c r="AA144079" s="191"/>
    </row>
    <row r="144080" spans="26:27">
      <c r="Z144080" s="191"/>
      <c r="AA144080" s="191"/>
    </row>
    <row r="144081" spans="26:27">
      <c r="Z144081" s="191"/>
      <c r="AA144081" s="191"/>
    </row>
    <row r="144082" spans="26:27">
      <c r="Z144082" s="191"/>
      <c r="AA144082" s="191"/>
    </row>
    <row r="144083" spans="26:27">
      <c r="Z144083" s="191"/>
      <c r="AA144083" s="191"/>
    </row>
    <row r="144084" spans="26:27">
      <c r="Z144084" s="191"/>
      <c r="AA144084" s="191"/>
    </row>
    <row r="144085" spans="26:27">
      <c r="Z144085" s="191"/>
      <c r="AA144085" s="191"/>
    </row>
    <row r="144086" spans="26:27">
      <c r="Z144086" s="191"/>
      <c r="AA144086" s="191"/>
    </row>
    <row r="144087" spans="26:27">
      <c r="Z144087" s="191"/>
      <c r="AA144087" s="191"/>
    </row>
    <row r="144088" spans="26:27">
      <c r="Z144088" s="191"/>
      <c r="AA144088" s="191"/>
    </row>
    <row r="144089" spans="26:27">
      <c r="Z144089" s="191"/>
      <c r="AA144089" s="191"/>
    </row>
    <row r="144090" spans="26:27">
      <c r="Z144090" s="191"/>
      <c r="AA144090" s="191"/>
    </row>
    <row r="144091" spans="26:27">
      <c r="Z144091" s="191"/>
      <c r="AA144091" s="191"/>
    </row>
    <row r="144092" spans="26:27">
      <c r="Z144092" s="191"/>
      <c r="AA144092" s="191"/>
    </row>
    <row r="144093" spans="26:27">
      <c r="Z144093" s="191"/>
      <c r="AA144093" s="191"/>
    </row>
    <row r="144094" spans="26:27">
      <c r="Z144094" s="191"/>
      <c r="AA144094" s="191"/>
    </row>
    <row r="144095" spans="26:27">
      <c r="Z144095" s="191"/>
      <c r="AA144095" s="191"/>
    </row>
    <row r="144096" spans="26:27">
      <c r="Z144096" s="191"/>
      <c r="AA144096" s="191"/>
    </row>
    <row r="144097" spans="26:27">
      <c r="Z144097" s="191"/>
      <c r="AA144097" s="191"/>
    </row>
    <row r="144098" spans="26:27">
      <c r="Z144098" s="191"/>
      <c r="AA144098" s="191"/>
    </row>
    <row r="144099" spans="26:27">
      <c r="Z144099" s="191"/>
      <c r="AA144099" s="191"/>
    </row>
    <row r="144100" spans="26:27">
      <c r="Z144100" s="191"/>
      <c r="AA144100" s="191"/>
    </row>
    <row r="144101" spans="26:27">
      <c r="Z144101" s="191"/>
      <c r="AA144101" s="191"/>
    </row>
    <row r="144102" spans="26:27">
      <c r="Z144102" s="191"/>
      <c r="AA144102" s="191"/>
    </row>
    <row r="144103" spans="26:27">
      <c r="Z144103" s="191"/>
      <c r="AA144103" s="191"/>
    </row>
    <row r="144104" spans="26:27">
      <c r="Z144104" s="191"/>
      <c r="AA144104" s="191"/>
    </row>
    <row r="144105" spans="26:27">
      <c r="Z144105" s="191"/>
      <c r="AA144105" s="191"/>
    </row>
    <row r="144106" spans="26:27">
      <c r="Z144106" s="191"/>
      <c r="AA144106" s="191"/>
    </row>
    <row r="144107" spans="26:27">
      <c r="Z144107" s="191"/>
      <c r="AA144107" s="191"/>
    </row>
    <row r="144108" spans="26:27">
      <c r="Z144108" s="191"/>
      <c r="AA144108" s="191"/>
    </row>
    <row r="144109" spans="26:27">
      <c r="Z144109" s="191"/>
      <c r="AA144109" s="191"/>
    </row>
    <row r="144110" spans="26:27">
      <c r="Z144110" s="191"/>
      <c r="AA144110" s="191"/>
    </row>
    <row r="144111" spans="26:27">
      <c r="Z144111" s="191"/>
      <c r="AA144111" s="191"/>
    </row>
    <row r="144112" spans="26:27">
      <c r="Z144112" s="191"/>
      <c r="AA144112" s="191"/>
    </row>
    <row r="144113" spans="26:27">
      <c r="Z144113" s="191"/>
      <c r="AA144113" s="191"/>
    </row>
    <row r="144114" spans="26:27">
      <c r="Z144114" s="191"/>
      <c r="AA144114" s="191"/>
    </row>
    <row r="144115" spans="26:27">
      <c r="Z144115" s="191"/>
      <c r="AA144115" s="191"/>
    </row>
    <row r="144116" spans="26:27">
      <c r="Z144116" s="191"/>
      <c r="AA144116" s="191"/>
    </row>
    <row r="144117" spans="26:27">
      <c r="Z144117" s="191"/>
      <c r="AA144117" s="191"/>
    </row>
    <row r="144118" spans="26:27">
      <c r="Z144118" s="191"/>
      <c r="AA144118" s="191"/>
    </row>
    <row r="144119" spans="26:27">
      <c r="Z144119" s="191"/>
      <c r="AA144119" s="191"/>
    </row>
    <row r="144120" spans="26:27">
      <c r="Z144120" s="191"/>
      <c r="AA144120" s="191"/>
    </row>
    <row r="144121" spans="26:27">
      <c r="Z144121" s="191"/>
      <c r="AA144121" s="191"/>
    </row>
    <row r="144122" spans="26:27">
      <c r="Z144122" s="191"/>
      <c r="AA144122" s="191"/>
    </row>
    <row r="144123" spans="26:27">
      <c r="Z144123" s="191"/>
      <c r="AA144123" s="191"/>
    </row>
    <row r="144124" spans="26:27">
      <c r="Z144124" s="191"/>
      <c r="AA144124" s="191"/>
    </row>
    <row r="144125" spans="26:27">
      <c r="Z144125" s="191"/>
      <c r="AA144125" s="191"/>
    </row>
    <row r="144126" spans="26:27">
      <c r="Z144126" s="191"/>
      <c r="AA144126" s="191"/>
    </row>
    <row r="144127" spans="26:27">
      <c r="Z144127" s="191"/>
      <c r="AA144127" s="191"/>
    </row>
    <row r="144128" spans="26:27">
      <c r="Z144128" s="191"/>
      <c r="AA144128" s="191"/>
    </row>
    <row r="144129" spans="26:27">
      <c r="Z144129" s="191"/>
      <c r="AA144129" s="191"/>
    </row>
    <row r="144130" spans="26:27">
      <c r="Z144130" s="191"/>
      <c r="AA144130" s="191"/>
    </row>
    <row r="144131" spans="26:27">
      <c r="Z144131" s="191"/>
      <c r="AA144131" s="191"/>
    </row>
    <row r="144132" spans="26:27">
      <c r="Z144132" s="191"/>
      <c r="AA144132" s="191"/>
    </row>
    <row r="144133" spans="26:27">
      <c r="Z144133" s="191"/>
      <c r="AA144133" s="191"/>
    </row>
    <row r="144134" spans="26:27">
      <c r="Z144134" s="191"/>
      <c r="AA144134" s="191"/>
    </row>
    <row r="144135" spans="26:27">
      <c r="Z144135" s="191"/>
      <c r="AA144135" s="191"/>
    </row>
    <row r="144136" spans="26:27">
      <c r="Z144136" s="191"/>
      <c r="AA144136" s="191"/>
    </row>
    <row r="144137" spans="26:27">
      <c r="Z144137" s="191"/>
      <c r="AA144137" s="191"/>
    </row>
    <row r="144138" spans="26:27">
      <c r="Z144138" s="191"/>
      <c r="AA144138" s="191"/>
    </row>
    <row r="144139" spans="26:27">
      <c r="Z144139" s="191"/>
      <c r="AA144139" s="191"/>
    </row>
    <row r="144140" spans="26:27">
      <c r="Z144140" s="191"/>
      <c r="AA144140" s="191"/>
    </row>
    <row r="144141" spans="26:27">
      <c r="Z144141" s="191"/>
      <c r="AA144141" s="191"/>
    </row>
    <row r="144142" spans="26:27">
      <c r="Z144142" s="191"/>
      <c r="AA144142" s="191"/>
    </row>
    <row r="144143" spans="26:27">
      <c r="Z144143" s="191"/>
      <c r="AA144143" s="191"/>
    </row>
    <row r="144144" spans="26:27">
      <c r="Z144144" s="191"/>
      <c r="AA144144" s="191"/>
    </row>
    <row r="144145" spans="26:27">
      <c r="Z144145" s="191"/>
      <c r="AA144145" s="191"/>
    </row>
    <row r="144146" spans="26:27">
      <c r="Z144146" s="191"/>
      <c r="AA144146" s="191"/>
    </row>
    <row r="144147" spans="26:27">
      <c r="Z144147" s="191"/>
      <c r="AA144147" s="191"/>
    </row>
    <row r="144148" spans="26:27">
      <c r="Z144148" s="191"/>
      <c r="AA144148" s="191"/>
    </row>
    <row r="144149" spans="26:27">
      <c r="Z144149" s="191"/>
      <c r="AA144149" s="191"/>
    </row>
    <row r="144150" spans="26:27">
      <c r="Z144150" s="191"/>
      <c r="AA144150" s="191"/>
    </row>
    <row r="144151" spans="26:27">
      <c r="Z144151" s="191"/>
      <c r="AA144151" s="191"/>
    </row>
    <row r="144152" spans="26:27">
      <c r="Z144152" s="191"/>
      <c r="AA144152" s="191"/>
    </row>
    <row r="144153" spans="26:27">
      <c r="Z144153" s="191"/>
      <c r="AA144153" s="191"/>
    </row>
    <row r="144154" spans="26:27">
      <c r="Z144154" s="191"/>
      <c r="AA144154" s="191"/>
    </row>
    <row r="144155" spans="26:27">
      <c r="Z144155" s="191"/>
      <c r="AA144155" s="191"/>
    </row>
    <row r="144156" spans="26:27">
      <c r="Z144156" s="191"/>
      <c r="AA144156" s="191"/>
    </row>
    <row r="144157" spans="26:27">
      <c r="Z144157" s="191"/>
      <c r="AA144157" s="191"/>
    </row>
    <row r="144158" spans="26:27">
      <c r="Z144158" s="191"/>
      <c r="AA144158" s="191"/>
    </row>
    <row r="144159" spans="26:27">
      <c r="Z144159" s="191"/>
      <c r="AA144159" s="191"/>
    </row>
    <row r="144160" spans="26:27">
      <c r="Z144160" s="191"/>
      <c r="AA144160" s="191"/>
    </row>
    <row r="144161" spans="26:27">
      <c r="Z144161" s="191"/>
      <c r="AA144161" s="191"/>
    </row>
    <row r="144162" spans="26:27">
      <c r="Z144162" s="191"/>
      <c r="AA144162" s="191"/>
    </row>
    <row r="144163" spans="26:27">
      <c r="Z144163" s="191"/>
      <c r="AA144163" s="191"/>
    </row>
    <row r="144164" spans="26:27">
      <c r="Z144164" s="191"/>
      <c r="AA144164" s="191"/>
    </row>
    <row r="144165" spans="26:27">
      <c r="Z144165" s="191"/>
      <c r="AA144165" s="191"/>
    </row>
    <row r="144166" spans="26:27">
      <c r="Z144166" s="191"/>
      <c r="AA144166" s="191"/>
    </row>
    <row r="144167" spans="26:27">
      <c r="Z144167" s="191"/>
      <c r="AA144167" s="191"/>
    </row>
    <row r="144168" spans="26:27">
      <c r="Z144168" s="191"/>
      <c r="AA144168" s="191"/>
    </row>
    <row r="144169" spans="26:27">
      <c r="Z144169" s="191"/>
      <c r="AA144169" s="191"/>
    </row>
    <row r="144170" spans="26:27">
      <c r="Z144170" s="191"/>
      <c r="AA144170" s="191"/>
    </row>
    <row r="144171" spans="26:27">
      <c r="Z144171" s="191"/>
      <c r="AA144171" s="191"/>
    </row>
    <row r="144172" spans="26:27">
      <c r="Z144172" s="191"/>
      <c r="AA144172" s="191"/>
    </row>
    <row r="144173" spans="26:27">
      <c r="Z144173" s="191"/>
      <c r="AA144173" s="191"/>
    </row>
    <row r="144174" spans="26:27">
      <c r="Z144174" s="191"/>
      <c r="AA144174" s="191"/>
    </row>
    <row r="144175" spans="26:27">
      <c r="Z144175" s="191"/>
      <c r="AA144175" s="191"/>
    </row>
    <row r="144176" spans="26:27">
      <c r="Z144176" s="191"/>
      <c r="AA144176" s="191"/>
    </row>
    <row r="144177" spans="26:27">
      <c r="Z144177" s="191"/>
      <c r="AA144177" s="191"/>
    </row>
    <row r="144178" spans="26:27">
      <c r="Z144178" s="191"/>
      <c r="AA144178" s="191"/>
    </row>
    <row r="144179" spans="26:27">
      <c r="Z144179" s="191"/>
      <c r="AA144179" s="191"/>
    </row>
    <row r="144180" spans="26:27">
      <c r="Z144180" s="191"/>
      <c r="AA144180" s="191"/>
    </row>
    <row r="144181" spans="26:27">
      <c r="Z144181" s="191"/>
      <c r="AA144181" s="191"/>
    </row>
    <row r="144182" spans="26:27">
      <c r="Z144182" s="191"/>
      <c r="AA144182" s="191"/>
    </row>
    <row r="144183" spans="26:27">
      <c r="Z144183" s="191"/>
      <c r="AA144183" s="191"/>
    </row>
    <row r="144184" spans="26:27">
      <c r="Z144184" s="191"/>
      <c r="AA144184" s="191"/>
    </row>
    <row r="144185" spans="26:27">
      <c r="Z144185" s="191"/>
      <c r="AA144185" s="191"/>
    </row>
    <row r="144186" spans="26:27">
      <c r="Z144186" s="191"/>
      <c r="AA144186" s="191"/>
    </row>
    <row r="144187" spans="26:27">
      <c r="Z144187" s="191"/>
      <c r="AA144187" s="191"/>
    </row>
    <row r="144188" spans="26:27">
      <c r="Z144188" s="191"/>
      <c r="AA144188" s="191"/>
    </row>
    <row r="144189" spans="26:27">
      <c r="Z144189" s="191"/>
      <c r="AA144189" s="191"/>
    </row>
    <row r="144190" spans="26:27">
      <c r="Z144190" s="191"/>
      <c r="AA144190" s="191"/>
    </row>
    <row r="144191" spans="26:27">
      <c r="Z144191" s="191"/>
      <c r="AA144191" s="191"/>
    </row>
    <row r="144192" spans="26:27">
      <c r="Z144192" s="191"/>
      <c r="AA144192" s="191"/>
    </row>
    <row r="144193" spans="26:27">
      <c r="Z144193" s="191"/>
      <c r="AA144193" s="191"/>
    </row>
    <row r="144194" spans="26:27">
      <c r="Z144194" s="191"/>
      <c r="AA144194" s="191"/>
    </row>
    <row r="144195" spans="26:27">
      <c r="Z144195" s="191"/>
      <c r="AA144195" s="191"/>
    </row>
    <row r="144196" spans="26:27">
      <c r="Z144196" s="191"/>
      <c r="AA144196" s="191"/>
    </row>
    <row r="144197" spans="26:27">
      <c r="Z144197" s="191"/>
      <c r="AA144197" s="191"/>
    </row>
    <row r="144198" spans="26:27">
      <c r="Z144198" s="191"/>
      <c r="AA144198" s="191"/>
    </row>
    <row r="144199" spans="26:27">
      <c r="Z144199" s="191"/>
      <c r="AA144199" s="191"/>
    </row>
    <row r="144200" spans="26:27">
      <c r="Z144200" s="191"/>
      <c r="AA144200" s="191"/>
    </row>
    <row r="144201" spans="26:27">
      <c r="Z144201" s="191"/>
      <c r="AA144201" s="191"/>
    </row>
    <row r="144202" spans="26:27">
      <c r="Z144202" s="191"/>
      <c r="AA144202" s="191"/>
    </row>
    <row r="144203" spans="26:27">
      <c r="Z144203" s="191"/>
      <c r="AA144203" s="191"/>
    </row>
    <row r="144204" spans="26:27">
      <c r="Z144204" s="191"/>
      <c r="AA144204" s="191"/>
    </row>
    <row r="144205" spans="26:27">
      <c r="Z144205" s="191"/>
      <c r="AA144205" s="191"/>
    </row>
    <row r="144206" spans="26:27">
      <c r="Z144206" s="191"/>
      <c r="AA144206" s="191"/>
    </row>
    <row r="144207" spans="26:27">
      <c r="Z144207" s="191"/>
      <c r="AA144207" s="191"/>
    </row>
    <row r="144208" spans="26:27">
      <c r="Z144208" s="191"/>
      <c r="AA144208" s="191"/>
    </row>
    <row r="144209" spans="26:27">
      <c r="Z144209" s="191"/>
      <c r="AA144209" s="191"/>
    </row>
    <row r="144210" spans="26:27">
      <c r="Z144210" s="191"/>
      <c r="AA144210" s="191"/>
    </row>
    <row r="144211" spans="26:27">
      <c r="Z144211" s="191"/>
      <c r="AA144211" s="191"/>
    </row>
    <row r="144212" spans="26:27">
      <c r="Z144212" s="191"/>
      <c r="AA144212" s="191"/>
    </row>
    <row r="144213" spans="26:27">
      <c r="Z144213" s="191"/>
      <c r="AA144213" s="191"/>
    </row>
    <row r="144214" spans="26:27">
      <c r="Z144214" s="191"/>
      <c r="AA144214" s="191"/>
    </row>
    <row r="144215" spans="26:27">
      <c r="Z144215" s="191"/>
      <c r="AA144215" s="191"/>
    </row>
    <row r="144216" spans="26:27">
      <c r="Z144216" s="191"/>
      <c r="AA144216" s="191"/>
    </row>
    <row r="144217" spans="26:27">
      <c r="Z144217" s="191"/>
      <c r="AA144217" s="191"/>
    </row>
    <row r="144218" spans="26:27">
      <c r="Z144218" s="191"/>
      <c r="AA144218" s="191"/>
    </row>
    <row r="144219" spans="26:27">
      <c r="Z144219" s="191"/>
      <c r="AA144219" s="191"/>
    </row>
    <row r="144220" spans="26:27">
      <c r="Z144220" s="191"/>
      <c r="AA144220" s="191"/>
    </row>
    <row r="144221" spans="26:27">
      <c r="Z144221" s="191"/>
      <c r="AA144221" s="191"/>
    </row>
    <row r="144222" spans="26:27">
      <c r="Z144222" s="191"/>
      <c r="AA144222" s="191"/>
    </row>
    <row r="144223" spans="26:27">
      <c r="Z144223" s="191"/>
      <c r="AA144223" s="191"/>
    </row>
    <row r="144224" spans="26:27">
      <c r="Z144224" s="191"/>
      <c r="AA144224" s="191"/>
    </row>
    <row r="144225" spans="26:27">
      <c r="Z144225" s="191"/>
      <c r="AA144225" s="191"/>
    </row>
    <row r="144226" spans="26:27">
      <c r="Z144226" s="191"/>
      <c r="AA144226" s="191"/>
    </row>
    <row r="144227" spans="26:27">
      <c r="Z144227" s="191"/>
      <c r="AA144227" s="191"/>
    </row>
    <row r="144228" spans="26:27">
      <c r="Z144228" s="191"/>
      <c r="AA144228" s="191"/>
    </row>
    <row r="144229" spans="26:27">
      <c r="Z144229" s="191"/>
      <c r="AA144229" s="191"/>
    </row>
    <row r="144230" spans="26:27">
      <c r="Z144230" s="191"/>
      <c r="AA144230" s="191"/>
    </row>
    <row r="144231" spans="26:27">
      <c r="Z144231" s="191"/>
      <c r="AA144231" s="191"/>
    </row>
    <row r="144232" spans="26:27">
      <c r="Z144232" s="191"/>
      <c r="AA144232" s="191"/>
    </row>
    <row r="144233" spans="26:27">
      <c r="Z144233" s="191"/>
      <c r="AA144233" s="191"/>
    </row>
    <row r="144234" spans="26:27">
      <c r="Z144234" s="191"/>
      <c r="AA144234" s="191"/>
    </row>
    <row r="144235" spans="26:27">
      <c r="Z144235" s="191"/>
      <c r="AA144235" s="191"/>
    </row>
    <row r="144236" spans="26:27">
      <c r="Z144236" s="191"/>
      <c r="AA144236" s="191"/>
    </row>
    <row r="144237" spans="26:27">
      <c r="Z144237" s="191"/>
      <c r="AA144237" s="191"/>
    </row>
    <row r="144238" spans="26:27">
      <c r="Z144238" s="191"/>
      <c r="AA144238" s="191"/>
    </row>
    <row r="144239" spans="26:27">
      <c r="Z144239" s="191"/>
      <c r="AA144239" s="191"/>
    </row>
    <row r="144240" spans="26:27">
      <c r="Z144240" s="191"/>
      <c r="AA144240" s="191"/>
    </row>
    <row r="144241" spans="26:27">
      <c r="Z144241" s="191"/>
      <c r="AA144241" s="191"/>
    </row>
    <row r="144242" spans="26:27">
      <c r="Z144242" s="191"/>
      <c r="AA144242" s="191"/>
    </row>
    <row r="144243" spans="26:27">
      <c r="Z144243" s="191"/>
      <c r="AA144243" s="191"/>
    </row>
    <row r="144244" spans="26:27">
      <c r="Z144244" s="191"/>
      <c r="AA144244" s="191"/>
    </row>
    <row r="144245" spans="26:27">
      <c r="Z144245" s="191"/>
      <c r="AA144245" s="191"/>
    </row>
    <row r="144246" spans="26:27">
      <c r="Z144246" s="191"/>
      <c r="AA144246" s="191"/>
    </row>
    <row r="144247" spans="26:27">
      <c r="Z144247" s="191"/>
      <c r="AA144247" s="191"/>
    </row>
    <row r="144248" spans="26:27">
      <c r="Z144248" s="191"/>
      <c r="AA144248" s="191"/>
    </row>
    <row r="144249" spans="26:27">
      <c r="Z144249" s="191"/>
      <c r="AA144249" s="191"/>
    </row>
    <row r="144250" spans="26:27">
      <c r="Z144250" s="191"/>
      <c r="AA144250" s="191"/>
    </row>
    <row r="144251" spans="26:27">
      <c r="Z144251" s="191"/>
      <c r="AA144251" s="191"/>
    </row>
    <row r="144252" spans="26:27">
      <c r="Z144252" s="191"/>
      <c r="AA144252" s="191"/>
    </row>
    <row r="144253" spans="26:27">
      <c r="Z144253" s="191"/>
      <c r="AA144253" s="191"/>
    </row>
    <row r="144254" spans="26:27">
      <c r="Z144254" s="191"/>
      <c r="AA144254" s="191"/>
    </row>
    <row r="144255" spans="26:27">
      <c r="Z144255" s="191"/>
      <c r="AA144255" s="191"/>
    </row>
    <row r="144256" spans="26:27">
      <c r="Z144256" s="191"/>
      <c r="AA144256" s="191"/>
    </row>
    <row r="144257" spans="26:27">
      <c r="Z144257" s="191"/>
      <c r="AA144257" s="191"/>
    </row>
    <row r="144258" spans="26:27">
      <c r="Z144258" s="191"/>
      <c r="AA144258" s="191"/>
    </row>
    <row r="144259" spans="26:27">
      <c r="Z144259" s="191"/>
      <c r="AA144259" s="191"/>
    </row>
    <row r="144260" spans="26:27">
      <c r="Z144260" s="191"/>
      <c r="AA144260" s="191"/>
    </row>
    <row r="144261" spans="26:27">
      <c r="Z144261" s="191"/>
      <c r="AA144261" s="191"/>
    </row>
    <row r="144262" spans="26:27">
      <c r="Z144262" s="191"/>
      <c r="AA144262" s="191"/>
    </row>
    <row r="144263" spans="26:27">
      <c r="Z144263" s="191"/>
      <c r="AA144263" s="191"/>
    </row>
    <row r="144264" spans="26:27">
      <c r="Z144264" s="191"/>
      <c r="AA144264" s="191"/>
    </row>
    <row r="144265" spans="26:27">
      <c r="Z144265" s="191"/>
      <c r="AA144265" s="191"/>
    </row>
    <row r="144266" spans="26:27">
      <c r="Z144266" s="191"/>
      <c r="AA144266" s="191"/>
    </row>
    <row r="144267" spans="26:27">
      <c r="Z144267" s="191"/>
      <c r="AA144267" s="191"/>
    </row>
    <row r="144268" spans="26:27">
      <c r="Z144268" s="191"/>
      <c r="AA144268" s="191"/>
    </row>
    <row r="144269" spans="26:27">
      <c r="Z144269" s="191"/>
      <c r="AA144269" s="191"/>
    </row>
    <row r="144270" spans="26:27">
      <c r="Z144270" s="191"/>
      <c r="AA144270" s="191"/>
    </row>
    <row r="144271" spans="26:27">
      <c r="Z144271" s="191"/>
      <c r="AA144271" s="191"/>
    </row>
    <row r="144272" spans="26:27">
      <c r="Z144272" s="191"/>
      <c r="AA144272" s="191"/>
    </row>
    <row r="144273" spans="26:27">
      <c r="Z144273" s="191"/>
      <c r="AA144273" s="191"/>
    </row>
    <row r="144274" spans="26:27">
      <c r="Z144274" s="191"/>
      <c r="AA144274" s="191"/>
    </row>
    <row r="144275" spans="26:27">
      <c r="Z144275" s="191"/>
      <c r="AA144275" s="191"/>
    </row>
    <row r="144276" spans="26:27">
      <c r="Z144276" s="191"/>
      <c r="AA144276" s="191"/>
    </row>
    <row r="144277" spans="26:27">
      <c r="Z144277" s="191"/>
      <c r="AA144277" s="191"/>
    </row>
    <row r="144278" spans="26:27">
      <c r="Z144278" s="191"/>
      <c r="AA144278" s="191"/>
    </row>
    <row r="144279" spans="26:27">
      <c r="Z144279" s="191"/>
      <c r="AA144279" s="191"/>
    </row>
    <row r="144280" spans="26:27">
      <c r="Z144280" s="191"/>
      <c r="AA144280" s="191"/>
    </row>
    <row r="144281" spans="26:27">
      <c r="Z144281" s="191"/>
      <c r="AA144281" s="191"/>
    </row>
    <row r="144282" spans="26:27">
      <c r="Z144282" s="191"/>
      <c r="AA144282" s="191"/>
    </row>
    <row r="144283" spans="26:27">
      <c r="Z144283" s="191"/>
      <c r="AA144283" s="191"/>
    </row>
    <row r="144284" spans="26:27">
      <c r="Z144284" s="191"/>
      <c r="AA144284" s="191"/>
    </row>
    <row r="144285" spans="26:27">
      <c r="Z144285" s="191"/>
      <c r="AA144285" s="191"/>
    </row>
    <row r="144286" spans="26:27">
      <c r="Z144286" s="191"/>
      <c r="AA144286" s="191"/>
    </row>
    <row r="144287" spans="26:27">
      <c r="Z144287" s="191"/>
      <c r="AA144287" s="191"/>
    </row>
    <row r="144288" spans="26:27">
      <c r="Z144288" s="191"/>
      <c r="AA144288" s="191"/>
    </row>
    <row r="144289" spans="26:27">
      <c r="Z144289" s="191"/>
      <c r="AA144289" s="191"/>
    </row>
    <row r="144290" spans="26:27">
      <c r="Z144290" s="191"/>
      <c r="AA144290" s="191"/>
    </row>
    <row r="144291" spans="26:27">
      <c r="Z144291" s="191"/>
      <c r="AA144291" s="191"/>
    </row>
    <row r="144292" spans="26:27">
      <c r="Z144292" s="191"/>
      <c r="AA144292" s="191"/>
    </row>
    <row r="144293" spans="26:27">
      <c r="Z144293" s="191"/>
      <c r="AA144293" s="191"/>
    </row>
    <row r="144294" spans="26:27">
      <c r="Z144294" s="191"/>
      <c r="AA144294" s="191"/>
    </row>
    <row r="144295" spans="26:27">
      <c r="Z144295" s="191"/>
      <c r="AA144295" s="191"/>
    </row>
    <row r="144296" spans="26:27">
      <c r="Z144296" s="191"/>
      <c r="AA144296" s="191"/>
    </row>
    <row r="144297" spans="26:27">
      <c r="Z144297" s="191"/>
      <c r="AA144297" s="191"/>
    </row>
    <row r="144298" spans="26:27">
      <c r="Z144298" s="191"/>
      <c r="AA144298" s="191"/>
    </row>
    <row r="144299" spans="26:27">
      <c r="Z144299" s="191"/>
      <c r="AA144299" s="191"/>
    </row>
    <row r="144300" spans="26:27">
      <c r="Z144300" s="191"/>
      <c r="AA144300" s="191"/>
    </row>
    <row r="144301" spans="26:27">
      <c r="Z144301" s="191"/>
      <c r="AA144301" s="191"/>
    </row>
    <row r="144302" spans="26:27">
      <c r="Z144302" s="191"/>
      <c r="AA144302" s="191"/>
    </row>
    <row r="144303" spans="26:27">
      <c r="Z144303" s="191"/>
      <c r="AA144303" s="191"/>
    </row>
    <row r="144304" spans="26:27">
      <c r="Z144304" s="191"/>
      <c r="AA144304" s="191"/>
    </row>
    <row r="144305" spans="26:27">
      <c r="Z144305" s="191"/>
      <c r="AA144305" s="191"/>
    </row>
    <row r="144306" spans="26:27">
      <c r="Z144306" s="191"/>
      <c r="AA144306" s="191"/>
    </row>
    <row r="144307" spans="26:27">
      <c r="Z144307" s="191"/>
      <c r="AA144307" s="191"/>
    </row>
    <row r="144308" spans="26:27">
      <c r="Z144308" s="191"/>
      <c r="AA144308" s="191"/>
    </row>
    <row r="144309" spans="26:27">
      <c r="Z144309" s="191"/>
      <c r="AA144309" s="191"/>
    </row>
    <row r="144310" spans="26:27">
      <c r="Z144310" s="191"/>
      <c r="AA144310" s="191"/>
    </row>
    <row r="144311" spans="26:27">
      <c r="Z144311" s="191"/>
      <c r="AA144311" s="191"/>
    </row>
    <row r="144312" spans="26:27">
      <c r="Z144312" s="191"/>
      <c r="AA144312" s="191"/>
    </row>
    <row r="144313" spans="26:27">
      <c r="Z144313" s="191"/>
      <c r="AA144313" s="191"/>
    </row>
    <row r="144314" spans="26:27">
      <c r="Z144314" s="191"/>
      <c r="AA144314" s="191"/>
    </row>
    <row r="144315" spans="26:27">
      <c r="Z144315" s="191"/>
      <c r="AA144315" s="191"/>
    </row>
    <row r="144316" spans="26:27">
      <c r="Z144316" s="191"/>
      <c r="AA144316" s="191"/>
    </row>
    <row r="144317" spans="26:27">
      <c r="Z144317" s="191"/>
      <c r="AA144317" s="191"/>
    </row>
    <row r="144318" spans="26:27">
      <c r="Z144318" s="191"/>
      <c r="AA144318" s="191"/>
    </row>
    <row r="144319" spans="26:27">
      <c r="Z144319" s="191"/>
      <c r="AA144319" s="191"/>
    </row>
    <row r="144320" spans="26:27">
      <c r="Z144320" s="191"/>
      <c r="AA144320" s="191"/>
    </row>
    <row r="144321" spans="26:27">
      <c r="Z144321" s="191"/>
      <c r="AA144321" s="191"/>
    </row>
    <row r="144322" spans="26:27">
      <c r="Z144322" s="191"/>
      <c r="AA144322" s="191"/>
    </row>
    <row r="144323" spans="26:27">
      <c r="Z144323" s="191"/>
      <c r="AA144323" s="191"/>
    </row>
    <row r="144324" spans="26:27">
      <c r="Z144324" s="191"/>
      <c r="AA144324" s="191"/>
    </row>
    <row r="144325" spans="26:27">
      <c r="Z144325" s="191"/>
      <c r="AA144325" s="191"/>
    </row>
    <row r="144326" spans="26:27">
      <c r="Z144326" s="191"/>
      <c r="AA144326" s="191"/>
    </row>
    <row r="144327" spans="26:27">
      <c r="Z144327" s="191"/>
      <c r="AA144327" s="191"/>
    </row>
    <row r="144328" spans="26:27">
      <c r="Z144328" s="191"/>
      <c r="AA144328" s="191"/>
    </row>
    <row r="144329" spans="26:27">
      <c r="Z144329" s="191"/>
      <c r="AA144329" s="191"/>
    </row>
    <row r="144330" spans="26:27">
      <c r="Z144330" s="191"/>
      <c r="AA144330" s="191"/>
    </row>
    <row r="144331" spans="26:27">
      <c r="Z144331" s="191"/>
      <c r="AA144331" s="191"/>
    </row>
    <row r="144332" spans="26:27">
      <c r="Z144332" s="191"/>
      <c r="AA144332" s="191"/>
    </row>
    <row r="144333" spans="26:27">
      <c r="Z144333" s="191"/>
      <c r="AA144333" s="191"/>
    </row>
    <row r="144334" spans="26:27">
      <c r="Z144334" s="191"/>
      <c r="AA144334" s="191"/>
    </row>
    <row r="144335" spans="26:27">
      <c r="Z144335" s="191"/>
      <c r="AA144335" s="191"/>
    </row>
    <row r="144336" spans="26:27">
      <c r="Z144336" s="191"/>
      <c r="AA144336" s="191"/>
    </row>
    <row r="144337" spans="26:27">
      <c r="Z144337" s="191"/>
      <c r="AA144337" s="191"/>
    </row>
    <row r="144338" spans="26:27">
      <c r="Z144338" s="191"/>
      <c r="AA144338" s="191"/>
    </row>
    <row r="144339" spans="26:27">
      <c r="Z144339" s="191"/>
      <c r="AA144339" s="191"/>
    </row>
    <row r="144340" spans="26:27">
      <c r="Z144340" s="191"/>
      <c r="AA144340" s="191"/>
    </row>
    <row r="144341" spans="26:27">
      <c r="Z144341" s="191"/>
      <c r="AA144341" s="191"/>
    </row>
    <row r="144342" spans="26:27">
      <c r="Z144342" s="191"/>
      <c r="AA144342" s="191"/>
    </row>
    <row r="144343" spans="26:27">
      <c r="Z144343" s="191"/>
      <c r="AA144343" s="191"/>
    </row>
    <row r="144344" spans="26:27">
      <c r="Z144344" s="191"/>
      <c r="AA144344" s="191"/>
    </row>
    <row r="144345" spans="26:27">
      <c r="Z144345" s="191"/>
      <c r="AA144345" s="191"/>
    </row>
    <row r="144346" spans="26:27">
      <c r="Z144346" s="191"/>
      <c r="AA144346" s="191"/>
    </row>
    <row r="144347" spans="26:27">
      <c r="Z144347" s="191"/>
      <c r="AA144347" s="191"/>
    </row>
    <row r="144348" spans="26:27">
      <c r="Z144348" s="191"/>
      <c r="AA144348" s="191"/>
    </row>
    <row r="144349" spans="26:27">
      <c r="Z144349" s="191"/>
      <c r="AA144349" s="191"/>
    </row>
    <row r="144350" spans="26:27">
      <c r="Z144350" s="191"/>
      <c r="AA144350" s="191"/>
    </row>
    <row r="144351" spans="26:27">
      <c r="Z144351" s="191"/>
      <c r="AA144351" s="191"/>
    </row>
    <row r="144352" spans="26:27">
      <c r="Z144352" s="191"/>
      <c r="AA144352" s="191"/>
    </row>
    <row r="144353" spans="26:27">
      <c r="Z144353" s="191"/>
      <c r="AA144353" s="191"/>
    </row>
    <row r="144354" spans="26:27">
      <c r="Z144354" s="191"/>
      <c r="AA144354" s="191"/>
    </row>
    <row r="144355" spans="26:27">
      <c r="Z144355" s="191"/>
      <c r="AA144355" s="191"/>
    </row>
    <row r="144356" spans="26:27">
      <c r="Z144356" s="191"/>
      <c r="AA144356" s="191"/>
    </row>
    <row r="144357" spans="26:27">
      <c r="Z144357" s="191"/>
      <c r="AA144357" s="191"/>
    </row>
    <row r="144358" spans="26:27">
      <c r="Z144358" s="191"/>
      <c r="AA144358" s="191"/>
    </row>
    <row r="144359" spans="26:27">
      <c r="Z144359" s="191"/>
      <c r="AA144359" s="191"/>
    </row>
    <row r="144360" spans="26:27">
      <c r="Z144360" s="191"/>
      <c r="AA144360" s="191"/>
    </row>
    <row r="144361" spans="26:27">
      <c r="Z144361" s="191"/>
      <c r="AA144361" s="191"/>
    </row>
    <row r="144362" spans="26:27">
      <c r="Z144362" s="191"/>
      <c r="AA144362" s="191"/>
    </row>
    <row r="144363" spans="26:27">
      <c r="Z144363" s="191"/>
      <c r="AA144363" s="191"/>
    </row>
    <row r="144364" spans="26:27">
      <c r="Z144364" s="191"/>
      <c r="AA144364" s="191"/>
    </row>
    <row r="144365" spans="26:27">
      <c r="Z144365" s="191"/>
      <c r="AA144365" s="191"/>
    </row>
    <row r="144366" spans="26:27">
      <c r="Z144366" s="191"/>
      <c r="AA144366" s="191"/>
    </row>
    <row r="144367" spans="26:27">
      <c r="Z144367" s="191"/>
      <c r="AA144367" s="191"/>
    </row>
    <row r="144368" spans="26:27">
      <c r="Z144368" s="191"/>
      <c r="AA144368" s="191"/>
    </row>
    <row r="144369" spans="26:27">
      <c r="Z144369" s="191"/>
      <c r="AA144369" s="191"/>
    </row>
    <row r="144370" spans="26:27">
      <c r="Z144370" s="191"/>
      <c r="AA144370" s="191"/>
    </row>
    <row r="144371" spans="26:27">
      <c r="Z144371" s="191"/>
      <c r="AA144371" s="191"/>
    </row>
    <row r="144372" spans="26:27">
      <c r="Z144372" s="191"/>
      <c r="AA144372" s="191"/>
    </row>
    <row r="144373" spans="26:27">
      <c r="Z144373" s="191"/>
      <c r="AA144373" s="191"/>
    </row>
    <row r="144374" spans="26:27">
      <c r="Z144374" s="191"/>
      <c r="AA144374" s="191"/>
    </row>
    <row r="144375" spans="26:27">
      <c r="Z144375" s="191"/>
      <c r="AA144375" s="191"/>
    </row>
    <row r="144376" spans="26:27">
      <c r="Z144376" s="191"/>
      <c r="AA144376" s="191"/>
    </row>
    <row r="144377" spans="26:27">
      <c r="Z144377" s="191"/>
      <c r="AA144377" s="191"/>
    </row>
    <row r="144378" spans="26:27">
      <c r="Z144378" s="191"/>
      <c r="AA144378" s="191"/>
    </row>
    <row r="144379" spans="26:27">
      <c r="Z144379" s="191"/>
      <c r="AA144379" s="191"/>
    </row>
    <row r="144380" spans="26:27">
      <c r="Z144380" s="191"/>
      <c r="AA144380" s="191"/>
    </row>
    <row r="144381" spans="26:27">
      <c r="Z144381" s="191"/>
      <c r="AA144381" s="191"/>
    </row>
    <row r="144382" spans="26:27">
      <c r="Z144382" s="191"/>
      <c r="AA144382" s="191"/>
    </row>
    <row r="144383" spans="26:27">
      <c r="Z144383" s="191"/>
      <c r="AA144383" s="191"/>
    </row>
    <row r="144384" spans="26:27">
      <c r="Z144384" s="191"/>
      <c r="AA144384" s="191"/>
    </row>
    <row r="144385" spans="26:27">
      <c r="Z144385" s="191"/>
      <c r="AA144385" s="191"/>
    </row>
    <row r="144386" spans="26:27">
      <c r="Z144386" s="191"/>
      <c r="AA144386" s="191"/>
    </row>
    <row r="144387" spans="26:27">
      <c r="Z144387" s="191"/>
      <c r="AA144387" s="191"/>
    </row>
    <row r="144388" spans="26:27">
      <c r="Z144388" s="191"/>
      <c r="AA144388" s="191"/>
    </row>
    <row r="144389" spans="26:27">
      <c r="Z144389" s="191"/>
      <c r="AA144389" s="191"/>
    </row>
    <row r="144390" spans="26:27">
      <c r="Z144390" s="191"/>
      <c r="AA144390" s="191"/>
    </row>
    <row r="144391" spans="26:27">
      <c r="Z144391" s="191"/>
      <c r="AA144391" s="191"/>
    </row>
    <row r="144392" spans="26:27">
      <c r="Z144392" s="191"/>
      <c r="AA144392" s="191"/>
    </row>
    <row r="144393" spans="26:27">
      <c r="Z144393" s="191"/>
      <c r="AA144393" s="191"/>
    </row>
    <row r="144394" spans="26:27">
      <c r="Z144394" s="191"/>
      <c r="AA144394" s="191"/>
    </row>
    <row r="144395" spans="26:27">
      <c r="Z144395" s="191"/>
      <c r="AA144395" s="191"/>
    </row>
    <row r="144396" spans="26:27">
      <c r="Z144396" s="191"/>
      <c r="AA144396" s="191"/>
    </row>
    <row r="144397" spans="26:27">
      <c r="Z144397" s="191"/>
      <c r="AA144397" s="191"/>
    </row>
    <row r="144398" spans="26:27">
      <c r="Z144398" s="191"/>
      <c r="AA144398" s="191"/>
    </row>
    <row r="144399" spans="26:27">
      <c r="Z144399" s="191"/>
      <c r="AA144399" s="191"/>
    </row>
    <row r="144400" spans="26:27">
      <c r="Z144400" s="191"/>
      <c r="AA144400" s="191"/>
    </row>
    <row r="144401" spans="26:27">
      <c r="Z144401" s="191"/>
      <c r="AA144401" s="191"/>
    </row>
    <row r="144402" spans="26:27">
      <c r="Z144402" s="191"/>
      <c r="AA144402" s="191"/>
    </row>
    <row r="144403" spans="26:27">
      <c r="Z144403" s="191"/>
      <c r="AA144403" s="191"/>
    </row>
    <row r="144404" spans="26:27">
      <c r="Z144404" s="191"/>
      <c r="AA144404" s="191"/>
    </row>
    <row r="144405" spans="26:27">
      <c r="Z144405" s="191"/>
      <c r="AA144405" s="191"/>
    </row>
    <row r="144406" spans="26:27">
      <c r="Z144406" s="191"/>
      <c r="AA144406" s="191"/>
    </row>
    <row r="144407" spans="26:27">
      <c r="Z144407" s="191"/>
      <c r="AA144407" s="191"/>
    </row>
    <row r="144408" spans="26:27">
      <c r="Z144408" s="191"/>
      <c r="AA144408" s="191"/>
    </row>
    <row r="144409" spans="26:27">
      <c r="Z144409" s="191"/>
      <c r="AA144409" s="191"/>
    </row>
    <row r="144410" spans="26:27">
      <c r="Z144410" s="191"/>
      <c r="AA144410" s="191"/>
    </row>
    <row r="144411" spans="26:27">
      <c r="Z144411" s="191"/>
      <c r="AA144411" s="191"/>
    </row>
    <row r="144412" spans="26:27">
      <c r="Z144412" s="191"/>
      <c r="AA144412" s="191"/>
    </row>
    <row r="144413" spans="26:27">
      <c r="Z144413" s="191"/>
      <c r="AA144413" s="191"/>
    </row>
    <row r="144414" spans="26:27">
      <c r="Z144414" s="191"/>
      <c r="AA144414" s="191"/>
    </row>
    <row r="144415" spans="26:27">
      <c r="Z144415" s="191"/>
      <c r="AA144415" s="191"/>
    </row>
    <row r="144416" spans="26:27">
      <c r="Z144416" s="191"/>
      <c r="AA144416" s="191"/>
    </row>
    <row r="144417" spans="26:27">
      <c r="Z144417" s="191"/>
      <c r="AA144417" s="191"/>
    </row>
    <row r="144418" spans="26:27">
      <c r="Z144418" s="191"/>
      <c r="AA144418" s="191"/>
    </row>
    <row r="144419" spans="26:27">
      <c r="Z144419" s="191"/>
      <c r="AA144419" s="191"/>
    </row>
    <row r="144420" spans="26:27">
      <c r="Z144420" s="191"/>
      <c r="AA144420" s="191"/>
    </row>
    <row r="144421" spans="26:27">
      <c r="Z144421" s="191"/>
      <c r="AA144421" s="191"/>
    </row>
    <row r="144422" spans="26:27">
      <c r="Z144422" s="191"/>
      <c r="AA144422" s="191"/>
    </row>
    <row r="144423" spans="26:27">
      <c r="Z144423" s="191"/>
      <c r="AA144423" s="191"/>
    </row>
    <row r="144424" spans="26:27">
      <c r="Z144424" s="191"/>
      <c r="AA144424" s="191"/>
    </row>
    <row r="144425" spans="26:27">
      <c r="Z144425" s="191"/>
      <c r="AA144425" s="191"/>
    </row>
    <row r="144426" spans="26:27">
      <c r="Z144426" s="191"/>
      <c r="AA144426" s="191"/>
    </row>
    <row r="144427" spans="26:27">
      <c r="Z144427" s="191"/>
      <c r="AA144427" s="191"/>
    </row>
    <row r="144428" spans="26:27">
      <c r="Z144428" s="191"/>
      <c r="AA144428" s="191"/>
    </row>
    <row r="144429" spans="26:27">
      <c r="Z144429" s="191"/>
      <c r="AA144429" s="191"/>
    </row>
    <row r="144430" spans="26:27">
      <c r="Z144430" s="191"/>
      <c r="AA144430" s="191"/>
    </row>
    <row r="144431" spans="26:27">
      <c r="Z144431" s="191"/>
      <c r="AA144431" s="191"/>
    </row>
    <row r="144432" spans="26:27">
      <c r="Z144432" s="191"/>
      <c r="AA144432" s="191"/>
    </row>
    <row r="144433" spans="26:27">
      <c r="Z144433" s="191"/>
      <c r="AA144433" s="191"/>
    </row>
    <row r="144434" spans="26:27">
      <c r="Z144434" s="191"/>
      <c r="AA144434" s="191"/>
    </row>
    <row r="144435" spans="26:27">
      <c r="Z144435" s="191"/>
      <c r="AA144435" s="191"/>
    </row>
    <row r="144436" spans="26:27">
      <c r="Z144436" s="191"/>
      <c r="AA144436" s="191"/>
    </row>
    <row r="144437" spans="26:27">
      <c r="Z144437" s="191"/>
      <c r="AA144437" s="191"/>
    </row>
    <row r="144438" spans="26:27">
      <c r="Z144438" s="191"/>
      <c r="AA144438" s="191"/>
    </row>
    <row r="144439" spans="26:27">
      <c r="Z144439" s="191"/>
      <c r="AA144439" s="191"/>
    </row>
    <row r="144440" spans="26:27">
      <c r="Z144440" s="191"/>
      <c r="AA144440" s="191"/>
    </row>
    <row r="144441" spans="26:27">
      <c r="Z144441" s="191"/>
      <c r="AA144441" s="191"/>
    </row>
    <row r="144442" spans="26:27">
      <c r="Z144442" s="191"/>
      <c r="AA144442" s="191"/>
    </row>
    <row r="144443" spans="26:27">
      <c r="Z144443" s="191"/>
      <c r="AA144443" s="191"/>
    </row>
    <row r="144444" spans="26:27">
      <c r="Z144444" s="191"/>
      <c r="AA144444" s="191"/>
    </row>
    <row r="144445" spans="26:27">
      <c r="Z144445" s="191"/>
      <c r="AA144445" s="191"/>
    </row>
    <row r="144446" spans="26:27">
      <c r="Z144446" s="191"/>
      <c r="AA144446" s="191"/>
    </row>
    <row r="144447" spans="26:27">
      <c r="Z144447" s="191"/>
      <c r="AA144447" s="191"/>
    </row>
    <row r="144448" spans="26:27">
      <c r="Z144448" s="191"/>
      <c r="AA144448" s="191"/>
    </row>
    <row r="144449" spans="26:27">
      <c r="Z144449" s="191"/>
      <c r="AA144449" s="191"/>
    </row>
    <row r="144450" spans="26:27">
      <c r="Z144450" s="191"/>
      <c r="AA144450" s="191"/>
    </row>
    <row r="144451" spans="26:27">
      <c r="Z144451" s="191"/>
      <c r="AA144451" s="191"/>
    </row>
    <row r="144452" spans="26:27">
      <c r="Z144452" s="191"/>
      <c r="AA144452" s="191"/>
    </row>
    <row r="144453" spans="26:27">
      <c r="Z144453" s="191"/>
      <c r="AA144453" s="191"/>
    </row>
    <row r="144454" spans="26:27">
      <c r="Z144454" s="191"/>
      <c r="AA144454" s="191"/>
    </row>
    <row r="144455" spans="26:27">
      <c r="Z144455" s="191"/>
      <c r="AA144455" s="191"/>
    </row>
    <row r="144456" spans="26:27">
      <c r="Z144456" s="191"/>
      <c r="AA144456" s="191"/>
    </row>
    <row r="144457" spans="26:27">
      <c r="Z144457" s="191"/>
      <c r="AA144457" s="191"/>
    </row>
    <row r="144458" spans="26:27">
      <c r="Z144458" s="191"/>
      <c r="AA144458" s="191"/>
    </row>
    <row r="144459" spans="26:27">
      <c r="Z144459" s="191"/>
      <c r="AA144459" s="191"/>
    </row>
    <row r="144460" spans="26:27">
      <c r="Z144460" s="191"/>
      <c r="AA144460" s="191"/>
    </row>
    <row r="144461" spans="26:27">
      <c r="Z144461" s="191"/>
      <c r="AA144461" s="191"/>
    </row>
    <row r="144462" spans="26:27">
      <c r="Z144462" s="191"/>
      <c r="AA144462" s="191"/>
    </row>
    <row r="144463" spans="26:27">
      <c r="Z144463" s="191"/>
      <c r="AA144463" s="191"/>
    </row>
    <row r="144464" spans="26:27">
      <c r="Z144464" s="191"/>
      <c r="AA144464" s="191"/>
    </row>
    <row r="144465" spans="26:27">
      <c r="Z144465" s="191"/>
      <c r="AA144465" s="191"/>
    </row>
    <row r="144466" spans="26:27">
      <c r="Z144466" s="191"/>
      <c r="AA144466" s="191"/>
    </row>
    <row r="144467" spans="26:27">
      <c r="Z144467" s="191"/>
      <c r="AA144467" s="191"/>
    </row>
    <row r="144468" spans="26:27">
      <c r="Z144468" s="191"/>
      <c r="AA144468" s="191"/>
    </row>
    <row r="144469" spans="26:27">
      <c r="Z144469" s="191"/>
      <c r="AA144469" s="191"/>
    </row>
    <row r="144470" spans="26:27">
      <c r="Z144470" s="191"/>
      <c r="AA144470" s="191"/>
    </row>
    <row r="144471" spans="26:27">
      <c r="Z144471" s="191"/>
      <c r="AA144471" s="191"/>
    </row>
    <row r="144472" spans="26:27">
      <c r="Z144472" s="191"/>
      <c r="AA144472" s="191"/>
    </row>
    <row r="144473" spans="26:27">
      <c r="Z144473" s="191"/>
      <c r="AA144473" s="191"/>
    </row>
    <row r="144474" spans="26:27">
      <c r="Z144474" s="191"/>
      <c r="AA144474" s="191"/>
    </row>
    <row r="144475" spans="26:27">
      <c r="Z144475" s="191"/>
      <c r="AA144475" s="191"/>
    </row>
    <row r="144476" spans="26:27">
      <c r="Z144476" s="191"/>
      <c r="AA144476" s="191"/>
    </row>
    <row r="144477" spans="26:27">
      <c r="Z144477" s="191"/>
      <c r="AA144477" s="191"/>
    </row>
    <row r="144478" spans="26:27">
      <c r="Z144478" s="191"/>
      <c r="AA144478" s="191"/>
    </row>
    <row r="144479" spans="26:27">
      <c r="Z144479" s="191"/>
      <c r="AA144479" s="191"/>
    </row>
    <row r="144480" spans="26:27">
      <c r="Z144480" s="191"/>
      <c r="AA144480" s="191"/>
    </row>
    <row r="144481" spans="26:27">
      <c r="Z144481" s="191"/>
      <c r="AA144481" s="191"/>
    </row>
    <row r="144482" spans="26:27">
      <c r="Z144482" s="191"/>
      <c r="AA144482" s="191"/>
    </row>
    <row r="144483" spans="26:27">
      <c r="Z144483" s="191"/>
      <c r="AA144483" s="191"/>
    </row>
    <row r="144484" spans="26:27">
      <c r="Z144484" s="191"/>
      <c r="AA144484" s="191"/>
    </row>
    <row r="144485" spans="26:27">
      <c r="Z144485" s="191"/>
      <c r="AA144485" s="191"/>
    </row>
    <row r="144486" spans="26:27">
      <c r="Z144486" s="191"/>
      <c r="AA144486" s="191"/>
    </row>
    <row r="144487" spans="26:27">
      <c r="Z144487" s="191"/>
      <c r="AA144487" s="191"/>
    </row>
    <row r="144488" spans="26:27">
      <c r="Z144488" s="191"/>
      <c r="AA144488" s="191"/>
    </row>
    <row r="144489" spans="26:27">
      <c r="Z144489" s="191"/>
      <c r="AA144489" s="191"/>
    </row>
    <row r="144490" spans="26:27">
      <c r="Z144490" s="191"/>
      <c r="AA144490" s="191"/>
    </row>
    <row r="144491" spans="26:27">
      <c r="Z144491" s="191"/>
      <c r="AA144491" s="191"/>
    </row>
    <row r="144492" spans="26:27">
      <c r="Z144492" s="191"/>
      <c r="AA144492" s="191"/>
    </row>
    <row r="144493" spans="26:27">
      <c r="Z144493" s="191"/>
      <c r="AA144493" s="191"/>
    </row>
    <row r="144494" spans="26:27">
      <c r="Z144494" s="191"/>
      <c r="AA144494" s="191"/>
    </row>
    <row r="144495" spans="26:27">
      <c r="Z144495" s="191"/>
      <c r="AA144495" s="191"/>
    </row>
    <row r="144496" spans="26:27">
      <c r="Z144496" s="191"/>
      <c r="AA144496" s="191"/>
    </row>
    <row r="144497" spans="26:27">
      <c r="Z144497" s="191"/>
      <c r="AA144497" s="191"/>
    </row>
    <row r="144498" spans="26:27">
      <c r="Z144498" s="191"/>
      <c r="AA144498" s="191"/>
    </row>
    <row r="144499" spans="26:27">
      <c r="Z144499" s="191"/>
      <c r="AA144499" s="191"/>
    </row>
    <row r="144500" spans="26:27">
      <c r="Z144500" s="191"/>
      <c r="AA144500" s="191"/>
    </row>
    <row r="144501" spans="26:27">
      <c r="Z144501" s="191"/>
      <c r="AA144501" s="191"/>
    </row>
    <row r="144502" spans="26:27">
      <c r="Z144502" s="191"/>
      <c r="AA144502" s="191"/>
    </row>
    <row r="144503" spans="26:27">
      <c r="Z144503" s="191"/>
      <c r="AA144503" s="191"/>
    </row>
    <row r="144504" spans="26:27">
      <c r="Z144504" s="191"/>
      <c r="AA144504" s="191"/>
    </row>
    <row r="144505" spans="26:27">
      <c r="Z144505" s="191"/>
      <c r="AA144505" s="191"/>
    </row>
    <row r="144506" spans="26:27">
      <c r="Z144506" s="191"/>
      <c r="AA144506" s="191"/>
    </row>
    <row r="144507" spans="26:27">
      <c r="Z144507" s="191"/>
      <c r="AA144507" s="191"/>
    </row>
    <row r="144508" spans="26:27">
      <c r="Z144508" s="191"/>
      <c r="AA144508" s="191"/>
    </row>
    <row r="144509" spans="26:27">
      <c r="Z144509" s="191"/>
      <c r="AA144509" s="191"/>
    </row>
    <row r="144510" spans="26:27">
      <c r="Z144510" s="191"/>
      <c r="AA144510" s="191"/>
    </row>
    <row r="144511" spans="26:27">
      <c r="Z144511" s="191"/>
      <c r="AA144511" s="191"/>
    </row>
    <row r="144512" spans="26:27">
      <c r="Z144512" s="191"/>
      <c r="AA144512" s="191"/>
    </row>
    <row r="144513" spans="26:27">
      <c r="Z144513" s="191"/>
      <c r="AA144513" s="191"/>
    </row>
    <row r="144514" spans="26:27">
      <c r="Z144514" s="191"/>
      <c r="AA144514" s="191"/>
    </row>
    <row r="144515" spans="26:27">
      <c r="Z144515" s="191"/>
      <c r="AA144515" s="191"/>
    </row>
    <row r="144516" spans="26:27">
      <c r="Z144516" s="191"/>
      <c r="AA144516" s="191"/>
    </row>
    <row r="144517" spans="26:27">
      <c r="Z144517" s="191"/>
      <c r="AA144517" s="191"/>
    </row>
    <row r="144518" spans="26:27">
      <c r="Z144518" s="191"/>
      <c r="AA144518" s="191"/>
    </row>
    <row r="144519" spans="26:27">
      <c r="Z144519" s="191"/>
      <c r="AA144519" s="191"/>
    </row>
    <row r="144520" spans="26:27">
      <c r="Z144520" s="191"/>
      <c r="AA144520" s="191"/>
    </row>
    <row r="144521" spans="26:27">
      <c r="Z144521" s="191"/>
      <c r="AA144521" s="191"/>
    </row>
    <row r="144522" spans="26:27">
      <c r="Z144522" s="191"/>
      <c r="AA144522" s="191"/>
    </row>
    <row r="144523" spans="26:27">
      <c r="Z144523" s="191"/>
      <c r="AA144523" s="191"/>
    </row>
    <row r="144524" spans="26:27">
      <c r="Z144524" s="191"/>
      <c r="AA144524" s="191"/>
    </row>
    <row r="144525" spans="26:27">
      <c r="Z144525" s="191"/>
      <c r="AA144525" s="191"/>
    </row>
    <row r="144526" spans="26:27">
      <c r="Z144526" s="191"/>
      <c r="AA144526" s="191"/>
    </row>
    <row r="144527" spans="26:27">
      <c r="Z144527" s="191"/>
      <c r="AA144527" s="191"/>
    </row>
    <row r="144528" spans="26:27">
      <c r="Z144528" s="191"/>
      <c r="AA144528" s="191"/>
    </row>
    <row r="144529" spans="26:27">
      <c r="Z144529" s="191"/>
      <c r="AA144529" s="191"/>
    </row>
    <row r="144530" spans="26:27">
      <c r="Z144530" s="191"/>
      <c r="AA144530" s="191"/>
    </row>
    <row r="144531" spans="26:27">
      <c r="Z144531" s="191"/>
      <c r="AA144531" s="191"/>
    </row>
    <row r="144532" spans="26:27">
      <c r="Z144532" s="191"/>
      <c r="AA144532" s="191"/>
    </row>
    <row r="144533" spans="26:27">
      <c r="Z144533" s="191"/>
      <c r="AA144533" s="191"/>
    </row>
    <row r="144534" spans="26:27">
      <c r="Z144534" s="191"/>
      <c r="AA144534" s="191"/>
    </row>
    <row r="144535" spans="26:27">
      <c r="Z144535" s="191"/>
      <c r="AA144535" s="191"/>
    </row>
    <row r="144536" spans="26:27">
      <c r="Z144536" s="191"/>
      <c r="AA144536" s="191"/>
    </row>
    <row r="144537" spans="26:27">
      <c r="Z144537" s="191"/>
      <c r="AA144537" s="191"/>
    </row>
    <row r="144538" spans="26:27">
      <c r="Z144538" s="191"/>
      <c r="AA144538" s="191"/>
    </row>
    <row r="144539" spans="26:27">
      <c r="Z144539" s="191"/>
      <c r="AA144539" s="191"/>
    </row>
    <row r="144540" spans="26:27">
      <c r="Z144540" s="191"/>
      <c r="AA144540" s="191"/>
    </row>
    <row r="144541" spans="26:27">
      <c r="Z144541" s="191"/>
      <c r="AA144541" s="191"/>
    </row>
    <row r="144542" spans="26:27">
      <c r="Z144542" s="191"/>
      <c r="AA144542" s="191"/>
    </row>
    <row r="144543" spans="26:27">
      <c r="Z144543" s="191"/>
      <c r="AA144543" s="191"/>
    </row>
    <row r="144544" spans="26:27">
      <c r="Z144544" s="191"/>
      <c r="AA144544" s="191"/>
    </row>
    <row r="144545" spans="26:27">
      <c r="Z144545" s="191"/>
      <c r="AA144545" s="191"/>
    </row>
    <row r="144546" spans="26:27">
      <c r="Z144546" s="191"/>
      <c r="AA144546" s="191"/>
    </row>
    <row r="144547" spans="26:27">
      <c r="Z144547" s="191"/>
      <c r="AA144547" s="191"/>
    </row>
    <row r="144548" spans="26:27">
      <c r="Z144548" s="191"/>
      <c r="AA144548" s="191"/>
    </row>
    <row r="144549" spans="26:27">
      <c r="Z144549" s="191"/>
      <c r="AA144549" s="191"/>
    </row>
    <row r="144550" spans="26:27">
      <c r="Z144550" s="191"/>
      <c r="AA144550" s="191"/>
    </row>
    <row r="144551" spans="26:27">
      <c r="Z144551" s="191"/>
      <c r="AA144551" s="191"/>
    </row>
    <row r="144552" spans="26:27">
      <c r="Z144552" s="191"/>
      <c r="AA144552" s="191"/>
    </row>
    <row r="144553" spans="26:27">
      <c r="Z144553" s="191"/>
      <c r="AA144553" s="191"/>
    </row>
    <row r="144554" spans="26:27">
      <c r="Z144554" s="191"/>
      <c r="AA144554" s="191"/>
    </row>
    <row r="144555" spans="26:27">
      <c r="Z144555" s="191"/>
      <c r="AA144555" s="191"/>
    </row>
    <row r="144556" spans="26:27">
      <c r="Z144556" s="191"/>
      <c r="AA144556" s="191"/>
    </row>
    <row r="144557" spans="26:27">
      <c r="Z144557" s="191"/>
      <c r="AA144557" s="191"/>
    </row>
    <row r="144558" spans="26:27">
      <c r="Z144558" s="191"/>
      <c r="AA144558" s="191"/>
    </row>
    <row r="144559" spans="26:27">
      <c r="Z144559" s="191"/>
      <c r="AA144559" s="191"/>
    </row>
    <row r="144560" spans="26:27">
      <c r="Z144560" s="191"/>
      <c r="AA144560" s="191"/>
    </row>
    <row r="144561" spans="26:27">
      <c r="Z144561" s="191"/>
      <c r="AA144561" s="191"/>
    </row>
    <row r="144562" spans="26:27">
      <c r="Z144562" s="191"/>
      <c r="AA144562" s="191"/>
    </row>
    <row r="144563" spans="26:27">
      <c r="Z144563" s="191"/>
      <c r="AA144563" s="191"/>
    </row>
    <row r="144564" spans="26:27">
      <c r="Z144564" s="191"/>
      <c r="AA144564" s="191"/>
    </row>
    <row r="144565" spans="26:27">
      <c r="Z144565" s="191"/>
      <c r="AA144565" s="191"/>
    </row>
    <row r="144566" spans="26:27">
      <c r="Z144566" s="191"/>
      <c r="AA144566" s="191"/>
    </row>
    <row r="144567" spans="26:27">
      <c r="Z144567" s="191"/>
      <c r="AA144567" s="191"/>
    </row>
    <row r="144568" spans="26:27">
      <c r="Z144568" s="191"/>
      <c r="AA144568" s="191"/>
    </row>
    <row r="144569" spans="26:27">
      <c r="Z144569" s="191"/>
      <c r="AA144569" s="191"/>
    </row>
    <row r="144570" spans="26:27">
      <c r="Z144570" s="191"/>
      <c r="AA144570" s="191"/>
    </row>
    <row r="144571" spans="26:27">
      <c r="Z144571" s="191"/>
      <c r="AA144571" s="191"/>
    </row>
    <row r="144572" spans="26:27">
      <c r="Z144572" s="191"/>
      <c r="AA144572" s="191"/>
    </row>
    <row r="144573" spans="26:27">
      <c r="Z144573" s="191"/>
      <c r="AA144573" s="191"/>
    </row>
    <row r="144574" spans="26:27">
      <c r="Z144574" s="191"/>
      <c r="AA144574" s="191"/>
    </row>
    <row r="144575" spans="26:27">
      <c r="Z144575" s="191"/>
      <c r="AA144575" s="191"/>
    </row>
    <row r="144576" spans="26:27">
      <c r="Z144576" s="191"/>
      <c r="AA144576" s="191"/>
    </row>
    <row r="144577" spans="26:27">
      <c r="Z144577" s="191"/>
      <c r="AA144577" s="191"/>
    </row>
    <row r="144578" spans="26:27">
      <c r="Z144578" s="191"/>
      <c r="AA144578" s="191"/>
    </row>
    <row r="144579" spans="26:27">
      <c r="Z144579" s="191"/>
      <c r="AA144579" s="191"/>
    </row>
    <row r="144580" spans="26:27">
      <c r="Z144580" s="191"/>
      <c r="AA144580" s="191"/>
    </row>
    <row r="144581" spans="26:27">
      <c r="Z144581" s="191"/>
      <c r="AA144581" s="191"/>
    </row>
    <row r="144582" spans="26:27">
      <c r="Z144582" s="191"/>
      <c r="AA144582" s="191"/>
    </row>
    <row r="144583" spans="26:27">
      <c r="Z144583" s="191"/>
      <c r="AA144583" s="191"/>
    </row>
    <row r="144584" spans="26:27">
      <c r="Z144584" s="191"/>
      <c r="AA144584" s="191"/>
    </row>
    <row r="144585" spans="26:27">
      <c r="Z144585" s="191"/>
      <c r="AA144585" s="191"/>
    </row>
    <row r="144586" spans="26:27">
      <c r="Z144586" s="191"/>
      <c r="AA144586" s="191"/>
    </row>
    <row r="144587" spans="26:27">
      <c r="Z144587" s="191"/>
      <c r="AA144587" s="191"/>
    </row>
    <row r="144588" spans="26:27">
      <c r="Z144588" s="191"/>
      <c r="AA144588" s="191"/>
    </row>
    <row r="144589" spans="26:27">
      <c r="Z144589" s="191"/>
      <c r="AA144589" s="191"/>
    </row>
    <row r="144590" spans="26:27">
      <c r="Z144590" s="191"/>
      <c r="AA144590" s="191"/>
    </row>
    <row r="144591" spans="26:27">
      <c r="Z144591" s="191"/>
      <c r="AA144591" s="191"/>
    </row>
    <row r="144592" spans="26:27">
      <c r="Z144592" s="191"/>
      <c r="AA144592" s="191"/>
    </row>
    <row r="144593" spans="26:27">
      <c r="Z144593" s="191"/>
      <c r="AA144593" s="191"/>
    </row>
    <row r="144594" spans="26:27">
      <c r="Z144594" s="191"/>
      <c r="AA144594" s="191"/>
    </row>
    <row r="144595" spans="26:27">
      <c r="Z144595" s="191"/>
      <c r="AA144595" s="191"/>
    </row>
    <row r="144596" spans="26:27">
      <c r="Z144596" s="191"/>
      <c r="AA144596" s="191"/>
    </row>
    <row r="144597" spans="26:27">
      <c r="Z144597" s="191"/>
      <c r="AA144597" s="191"/>
    </row>
    <row r="144598" spans="26:27">
      <c r="Z144598" s="191"/>
      <c r="AA144598" s="191"/>
    </row>
    <row r="144599" spans="26:27">
      <c r="Z144599" s="191"/>
      <c r="AA144599" s="191"/>
    </row>
    <row r="144600" spans="26:27">
      <c r="Z144600" s="191"/>
      <c r="AA144600" s="191"/>
    </row>
    <row r="144601" spans="26:27">
      <c r="Z144601" s="191"/>
      <c r="AA144601" s="191"/>
    </row>
    <row r="144602" spans="26:27">
      <c r="Z144602" s="191"/>
      <c r="AA144602" s="191"/>
    </row>
    <row r="144603" spans="26:27">
      <c r="Z144603" s="191"/>
      <c r="AA144603" s="191"/>
    </row>
    <row r="144604" spans="26:27">
      <c r="Z144604" s="191"/>
      <c r="AA144604" s="191"/>
    </row>
    <row r="144605" spans="26:27">
      <c r="Z144605" s="191"/>
      <c r="AA144605" s="191"/>
    </row>
    <row r="144606" spans="26:27">
      <c r="Z144606" s="191"/>
      <c r="AA144606" s="191"/>
    </row>
    <row r="144607" spans="26:27">
      <c r="Z144607" s="191"/>
      <c r="AA144607" s="191"/>
    </row>
    <row r="144608" spans="26:27">
      <c r="Z144608" s="191"/>
      <c r="AA144608" s="191"/>
    </row>
    <row r="144609" spans="26:27">
      <c r="Z144609" s="191"/>
      <c r="AA144609" s="191"/>
    </row>
    <row r="144610" spans="26:27">
      <c r="Z144610" s="191"/>
      <c r="AA144610" s="191"/>
    </row>
    <row r="144611" spans="26:27">
      <c r="Z144611" s="191"/>
      <c r="AA144611" s="191"/>
    </row>
    <row r="144612" spans="26:27">
      <c r="Z144612" s="191"/>
      <c r="AA144612" s="191"/>
    </row>
    <row r="144613" spans="26:27">
      <c r="Z144613" s="191"/>
      <c r="AA144613" s="191"/>
    </row>
    <row r="144614" spans="26:27">
      <c r="Z144614" s="191"/>
      <c r="AA144614" s="191"/>
    </row>
    <row r="144615" spans="26:27">
      <c r="Z144615" s="191"/>
      <c r="AA144615" s="191"/>
    </row>
    <row r="144616" spans="26:27">
      <c r="Z144616" s="191"/>
      <c r="AA144616" s="191"/>
    </row>
    <row r="144617" spans="26:27">
      <c r="Z144617" s="191"/>
      <c r="AA144617" s="191"/>
    </row>
    <row r="144618" spans="26:27">
      <c r="Z144618" s="191"/>
      <c r="AA144618" s="191"/>
    </row>
    <row r="144619" spans="26:27">
      <c r="Z144619" s="191"/>
      <c r="AA144619" s="191"/>
    </row>
    <row r="144620" spans="26:27">
      <c r="Z144620" s="191"/>
      <c r="AA144620" s="191"/>
    </row>
    <row r="144621" spans="26:27">
      <c r="Z144621" s="191"/>
      <c r="AA144621" s="191"/>
    </row>
    <row r="144622" spans="26:27">
      <c r="Z144622" s="191"/>
      <c r="AA144622" s="191"/>
    </row>
    <row r="144623" spans="26:27">
      <c r="Z144623" s="191"/>
      <c r="AA144623" s="191"/>
    </row>
    <row r="144624" spans="26:27">
      <c r="Z144624" s="191"/>
      <c r="AA144624" s="191"/>
    </row>
    <row r="144625" spans="26:27">
      <c r="Z144625" s="191"/>
      <c r="AA144625" s="191"/>
    </row>
    <row r="144626" spans="26:27">
      <c r="Z144626" s="191"/>
      <c r="AA144626" s="191"/>
    </row>
    <row r="144627" spans="26:27">
      <c r="Z144627" s="191"/>
      <c r="AA144627" s="191"/>
    </row>
    <row r="144628" spans="26:27">
      <c r="Z144628" s="191"/>
      <c r="AA144628" s="191"/>
    </row>
    <row r="144629" spans="26:27">
      <c r="Z144629" s="191"/>
      <c r="AA144629" s="191"/>
    </row>
    <row r="144630" spans="26:27">
      <c r="Z144630" s="191"/>
      <c r="AA144630" s="191"/>
    </row>
    <row r="144631" spans="26:27">
      <c r="Z144631" s="191"/>
      <c r="AA144631" s="191"/>
    </row>
    <row r="144632" spans="26:27">
      <c r="Z144632" s="191"/>
      <c r="AA144632" s="191"/>
    </row>
    <row r="144633" spans="26:27">
      <c r="Z144633" s="191"/>
      <c r="AA144633" s="191"/>
    </row>
    <row r="144634" spans="26:27">
      <c r="Z144634" s="191"/>
      <c r="AA144634" s="191"/>
    </row>
    <row r="144635" spans="26:27">
      <c r="Z144635" s="191"/>
      <c r="AA144635" s="191"/>
    </row>
    <row r="144636" spans="26:27">
      <c r="Z144636" s="191"/>
      <c r="AA144636" s="191"/>
    </row>
    <row r="144637" spans="26:27">
      <c r="Z144637" s="191"/>
      <c r="AA144637" s="191"/>
    </row>
    <row r="144638" spans="26:27">
      <c r="Z144638" s="191"/>
      <c r="AA144638" s="191"/>
    </row>
    <row r="144639" spans="26:27">
      <c r="Z144639" s="191"/>
      <c r="AA144639" s="191"/>
    </row>
    <row r="144640" spans="26:27">
      <c r="Z144640" s="191"/>
      <c r="AA144640" s="191"/>
    </row>
    <row r="144641" spans="26:27">
      <c r="Z144641" s="191"/>
      <c r="AA144641" s="191"/>
    </row>
    <row r="144642" spans="26:27">
      <c r="Z144642" s="191"/>
      <c r="AA144642" s="191"/>
    </row>
    <row r="144643" spans="26:27">
      <c r="Z144643" s="191"/>
      <c r="AA144643" s="191"/>
    </row>
    <row r="144644" spans="26:27">
      <c r="Z144644" s="191"/>
      <c r="AA144644" s="191"/>
    </row>
    <row r="144645" spans="26:27">
      <c r="Z144645" s="191"/>
      <c r="AA144645" s="191"/>
    </row>
    <row r="144646" spans="26:27">
      <c r="Z144646" s="191"/>
      <c r="AA144646" s="191"/>
    </row>
    <row r="144647" spans="26:27">
      <c r="Z144647" s="191"/>
      <c r="AA144647" s="191"/>
    </row>
    <row r="144648" spans="26:27">
      <c r="Z144648" s="191"/>
      <c r="AA144648" s="191"/>
    </row>
    <row r="144649" spans="26:27">
      <c r="Z144649" s="191"/>
      <c r="AA144649" s="191"/>
    </row>
    <row r="144650" spans="26:27">
      <c r="Z144650" s="191"/>
      <c r="AA144650" s="191"/>
    </row>
    <row r="144651" spans="26:27">
      <c r="Z144651" s="191"/>
      <c r="AA144651" s="191"/>
    </row>
    <row r="144652" spans="26:27">
      <c r="Z144652" s="191"/>
      <c r="AA144652" s="191"/>
    </row>
    <row r="144653" spans="26:27">
      <c r="Z144653" s="191"/>
      <c r="AA144653" s="191"/>
    </row>
    <row r="144654" spans="26:27">
      <c r="Z144654" s="191"/>
      <c r="AA144654" s="191"/>
    </row>
    <row r="144655" spans="26:27">
      <c r="Z144655" s="191"/>
      <c r="AA144655" s="191"/>
    </row>
    <row r="144656" spans="26:27">
      <c r="Z144656" s="191"/>
      <c r="AA144656" s="191"/>
    </row>
    <row r="144657" spans="26:27">
      <c r="Z144657" s="191"/>
      <c r="AA144657" s="191"/>
    </row>
    <row r="144658" spans="26:27">
      <c r="Z144658" s="191"/>
      <c r="AA144658" s="191"/>
    </row>
    <row r="144659" spans="26:27">
      <c r="Z144659" s="191"/>
      <c r="AA144659" s="191"/>
    </row>
    <row r="144660" spans="26:27">
      <c r="Z144660" s="191"/>
      <c r="AA144660" s="191"/>
    </row>
    <row r="144661" spans="26:27">
      <c r="Z144661" s="191"/>
      <c r="AA144661" s="191"/>
    </row>
    <row r="144662" spans="26:27">
      <c r="Z144662" s="191"/>
      <c r="AA144662" s="191"/>
    </row>
    <row r="144663" spans="26:27">
      <c r="Z144663" s="191"/>
      <c r="AA144663" s="191"/>
    </row>
    <row r="144664" spans="26:27">
      <c r="Z144664" s="191"/>
      <c r="AA144664" s="191"/>
    </row>
    <row r="144665" spans="26:27">
      <c r="Z144665" s="191"/>
      <c r="AA144665" s="191"/>
    </row>
    <row r="144666" spans="26:27">
      <c r="Z144666" s="191"/>
      <c r="AA144666" s="191"/>
    </row>
    <row r="144667" spans="26:27">
      <c r="Z144667" s="191"/>
      <c r="AA144667" s="191"/>
    </row>
    <row r="144668" spans="26:27">
      <c r="Z144668" s="191"/>
      <c r="AA144668" s="191"/>
    </row>
    <row r="144669" spans="26:27">
      <c r="Z144669" s="191"/>
      <c r="AA144669" s="191"/>
    </row>
    <row r="144670" spans="26:27">
      <c r="Z144670" s="191"/>
      <c r="AA144670" s="191"/>
    </row>
    <row r="144671" spans="26:27">
      <c r="Z144671" s="191"/>
      <c r="AA144671" s="191"/>
    </row>
    <row r="144672" spans="26:27">
      <c r="Z144672" s="191"/>
      <c r="AA144672" s="191"/>
    </row>
    <row r="144673" spans="26:27">
      <c r="Z144673" s="191"/>
      <c r="AA144673" s="191"/>
    </row>
    <row r="144674" spans="26:27">
      <c r="Z144674" s="191"/>
      <c r="AA144674" s="191"/>
    </row>
    <row r="144675" spans="26:27">
      <c r="Z144675" s="191"/>
      <c r="AA144675" s="191"/>
    </row>
    <row r="144676" spans="26:27">
      <c r="Z144676" s="191"/>
      <c r="AA144676" s="191"/>
    </row>
    <row r="144677" spans="26:27">
      <c r="Z144677" s="191"/>
      <c r="AA144677" s="191"/>
    </row>
    <row r="144678" spans="26:27">
      <c r="Z144678" s="191"/>
      <c r="AA144678" s="191"/>
    </row>
    <row r="144679" spans="26:27">
      <c r="Z144679" s="191"/>
      <c r="AA144679" s="191"/>
    </row>
    <row r="144680" spans="26:27">
      <c r="Z144680" s="191"/>
      <c r="AA144680" s="191"/>
    </row>
    <row r="144681" spans="26:27">
      <c r="Z144681" s="191"/>
      <c r="AA144681" s="191"/>
    </row>
    <row r="144682" spans="26:27">
      <c r="Z144682" s="191"/>
      <c r="AA144682" s="191"/>
    </row>
    <row r="144683" spans="26:27">
      <c r="Z144683" s="191"/>
      <c r="AA144683" s="191"/>
    </row>
    <row r="144684" spans="26:27">
      <c r="Z144684" s="191"/>
      <c r="AA144684" s="191"/>
    </row>
    <row r="144685" spans="26:27">
      <c r="Z144685" s="191"/>
      <c r="AA144685" s="191"/>
    </row>
    <row r="144686" spans="26:27">
      <c r="Z144686" s="191"/>
      <c r="AA144686" s="191"/>
    </row>
    <row r="144687" spans="26:27">
      <c r="Z144687" s="191"/>
      <c r="AA144687" s="191"/>
    </row>
    <row r="144688" spans="26:27">
      <c r="Z144688" s="191"/>
      <c r="AA144688" s="191"/>
    </row>
    <row r="144689" spans="26:27">
      <c r="Z144689" s="191"/>
      <c r="AA144689" s="191"/>
    </row>
    <row r="144690" spans="26:27">
      <c r="Z144690" s="191"/>
      <c r="AA144690" s="191"/>
    </row>
    <row r="144691" spans="26:27">
      <c r="Z144691" s="191"/>
      <c r="AA144691" s="191"/>
    </row>
    <row r="144692" spans="26:27">
      <c r="Z144692" s="191"/>
      <c r="AA144692" s="191"/>
    </row>
    <row r="144693" spans="26:27">
      <c r="Z144693" s="191"/>
      <c r="AA144693" s="191"/>
    </row>
    <row r="144694" spans="26:27">
      <c r="Z144694" s="191"/>
      <c r="AA144694" s="191"/>
    </row>
    <row r="144695" spans="26:27">
      <c r="Z144695" s="191"/>
      <c r="AA144695" s="191"/>
    </row>
    <row r="144696" spans="26:27">
      <c r="Z144696" s="191"/>
      <c r="AA144696" s="191"/>
    </row>
    <row r="144697" spans="26:27">
      <c r="Z144697" s="191"/>
      <c r="AA144697" s="191"/>
    </row>
    <row r="144698" spans="26:27">
      <c r="Z144698" s="191"/>
      <c r="AA144698" s="191"/>
    </row>
    <row r="144699" spans="26:27">
      <c r="Z144699" s="191"/>
      <c r="AA144699" s="191"/>
    </row>
    <row r="144700" spans="26:27">
      <c r="Z144700" s="191"/>
      <c r="AA144700" s="191"/>
    </row>
    <row r="144701" spans="26:27">
      <c r="Z144701" s="191"/>
      <c r="AA144701" s="191"/>
    </row>
    <row r="144702" spans="26:27">
      <c r="Z144702" s="191"/>
      <c r="AA144702" s="191"/>
    </row>
    <row r="144703" spans="26:27">
      <c r="Z144703" s="191"/>
      <c r="AA144703" s="191"/>
    </row>
    <row r="144704" spans="26:27">
      <c r="Z144704" s="191"/>
      <c r="AA144704" s="191"/>
    </row>
    <row r="144705" spans="26:27">
      <c r="Z144705" s="191"/>
      <c r="AA144705" s="191"/>
    </row>
    <row r="144706" spans="26:27">
      <c r="Z144706" s="191"/>
      <c r="AA144706" s="191"/>
    </row>
    <row r="144707" spans="26:27">
      <c r="Z144707" s="191"/>
      <c r="AA144707" s="191"/>
    </row>
    <row r="144708" spans="26:27">
      <c r="Z144708" s="191"/>
      <c r="AA144708" s="191"/>
    </row>
    <row r="144709" spans="26:27">
      <c r="Z144709" s="191"/>
      <c r="AA144709" s="191"/>
    </row>
    <row r="144710" spans="26:27">
      <c r="Z144710" s="191"/>
      <c r="AA144710" s="191"/>
    </row>
    <row r="144711" spans="26:27">
      <c r="Z144711" s="191"/>
      <c r="AA144711" s="191"/>
    </row>
    <row r="144712" spans="26:27">
      <c r="Z144712" s="191"/>
      <c r="AA144712" s="191"/>
    </row>
    <row r="144713" spans="26:27">
      <c r="Z144713" s="191"/>
      <c r="AA144713" s="191"/>
    </row>
    <row r="144714" spans="26:27">
      <c r="Z144714" s="191"/>
      <c r="AA144714" s="191"/>
    </row>
    <row r="144715" spans="26:27">
      <c r="Z144715" s="191"/>
      <c r="AA144715" s="191"/>
    </row>
    <row r="144716" spans="26:27">
      <c r="Z144716" s="191"/>
      <c r="AA144716" s="191"/>
    </row>
    <row r="144717" spans="26:27">
      <c r="Z144717" s="191"/>
      <c r="AA144717" s="191"/>
    </row>
    <row r="144718" spans="26:27">
      <c r="Z144718" s="191"/>
      <c r="AA144718" s="191"/>
    </row>
    <row r="144719" spans="26:27">
      <c r="Z144719" s="191"/>
      <c r="AA144719" s="191"/>
    </row>
    <row r="144720" spans="26:27">
      <c r="Z144720" s="191"/>
      <c r="AA144720" s="191"/>
    </row>
    <row r="144721" spans="26:27">
      <c r="Z144721" s="191"/>
      <c r="AA144721" s="191"/>
    </row>
    <row r="144722" spans="26:27">
      <c r="Z144722" s="191"/>
      <c r="AA144722" s="191"/>
    </row>
    <row r="144723" spans="26:27">
      <c r="Z144723" s="191"/>
      <c r="AA144723" s="191"/>
    </row>
    <row r="144724" spans="26:27">
      <c r="Z144724" s="191"/>
      <c r="AA144724" s="191"/>
    </row>
    <row r="144725" spans="26:27">
      <c r="Z144725" s="191"/>
      <c r="AA144725" s="191"/>
    </row>
    <row r="144726" spans="26:27">
      <c r="Z144726" s="191"/>
      <c r="AA144726" s="191"/>
    </row>
    <row r="144727" spans="26:27">
      <c r="Z144727" s="191"/>
      <c r="AA144727" s="191"/>
    </row>
    <row r="144728" spans="26:27">
      <c r="Z144728" s="191"/>
      <c r="AA144728" s="191"/>
    </row>
    <row r="144729" spans="26:27">
      <c r="Z144729" s="191"/>
      <c r="AA144729" s="191"/>
    </row>
    <row r="144730" spans="26:27">
      <c r="Z144730" s="191"/>
      <c r="AA144730" s="191"/>
    </row>
    <row r="144731" spans="26:27">
      <c r="Z144731" s="191"/>
      <c r="AA144731" s="191"/>
    </row>
    <row r="144732" spans="26:27">
      <c r="Z144732" s="191"/>
      <c r="AA144732" s="191"/>
    </row>
    <row r="144733" spans="26:27">
      <c r="Z144733" s="191"/>
      <c r="AA144733" s="191"/>
    </row>
    <row r="144734" spans="26:27">
      <c r="Z144734" s="191"/>
      <c r="AA144734" s="191"/>
    </row>
    <row r="144735" spans="26:27">
      <c r="Z144735" s="191"/>
      <c r="AA144735" s="191"/>
    </row>
    <row r="144736" spans="26:27">
      <c r="Z144736" s="191"/>
      <c r="AA144736" s="191"/>
    </row>
    <row r="144737" spans="26:27">
      <c r="Z144737" s="191"/>
      <c r="AA144737" s="191"/>
    </row>
    <row r="144738" spans="26:27">
      <c r="Z144738" s="191"/>
      <c r="AA144738" s="191"/>
    </row>
    <row r="144739" spans="26:27">
      <c r="Z144739" s="191"/>
      <c r="AA144739" s="191"/>
    </row>
    <row r="144740" spans="26:27">
      <c r="Z144740" s="191"/>
      <c r="AA144740" s="191"/>
    </row>
    <row r="144741" spans="26:27">
      <c r="Z144741" s="191"/>
      <c r="AA144741" s="191"/>
    </row>
    <row r="144742" spans="26:27">
      <c r="Z144742" s="191"/>
      <c r="AA144742" s="191"/>
    </row>
    <row r="144743" spans="26:27">
      <c r="Z144743" s="191"/>
      <c r="AA144743" s="191"/>
    </row>
    <row r="144744" spans="26:27">
      <c r="Z144744" s="191"/>
      <c r="AA144744" s="191"/>
    </row>
    <row r="144745" spans="26:27">
      <c r="Z144745" s="191"/>
      <c r="AA144745" s="191"/>
    </row>
    <row r="144746" spans="26:27">
      <c r="Z144746" s="191"/>
      <c r="AA144746" s="191"/>
    </row>
    <row r="144747" spans="26:27">
      <c r="Z144747" s="191"/>
      <c r="AA144747" s="191"/>
    </row>
    <row r="144748" spans="26:27">
      <c r="Z144748" s="191"/>
      <c r="AA144748" s="191"/>
    </row>
    <row r="144749" spans="26:27">
      <c r="Z144749" s="191"/>
      <c r="AA144749" s="191"/>
    </row>
    <row r="144750" spans="26:27">
      <c r="Z144750" s="191"/>
      <c r="AA144750" s="191"/>
    </row>
    <row r="144751" spans="26:27">
      <c r="Z144751" s="191"/>
      <c r="AA144751" s="191"/>
    </row>
    <row r="144752" spans="26:27">
      <c r="Z144752" s="191"/>
      <c r="AA144752" s="191"/>
    </row>
    <row r="144753" spans="26:27">
      <c r="Z144753" s="191"/>
      <c r="AA144753" s="191"/>
    </row>
    <row r="144754" spans="26:27">
      <c r="Z144754" s="191"/>
      <c r="AA144754" s="191"/>
    </row>
    <row r="144755" spans="26:27">
      <c r="Z144755" s="191"/>
      <c r="AA144755" s="191"/>
    </row>
    <row r="144756" spans="26:27">
      <c r="Z144756" s="191"/>
      <c r="AA144756" s="191"/>
    </row>
    <row r="144757" spans="26:27">
      <c r="Z144757" s="191"/>
      <c r="AA144757" s="191"/>
    </row>
    <row r="144758" spans="26:27">
      <c r="Z144758" s="191"/>
      <c r="AA144758" s="191"/>
    </row>
    <row r="144759" spans="26:27">
      <c r="Z144759" s="191"/>
      <c r="AA144759" s="191"/>
    </row>
    <row r="144760" spans="26:27">
      <c r="Z144760" s="191"/>
      <c r="AA144760" s="191"/>
    </row>
    <row r="144761" spans="26:27">
      <c r="Z144761" s="191"/>
      <c r="AA144761" s="191"/>
    </row>
    <row r="144762" spans="26:27">
      <c r="Z144762" s="191"/>
      <c r="AA144762" s="191"/>
    </row>
    <row r="144763" spans="26:27">
      <c r="Z144763" s="191"/>
      <c r="AA144763" s="191"/>
    </row>
    <row r="144764" spans="26:27">
      <c r="Z144764" s="191"/>
      <c r="AA144764" s="191"/>
    </row>
    <row r="144765" spans="26:27">
      <c r="Z144765" s="191"/>
      <c r="AA144765" s="191"/>
    </row>
    <row r="144766" spans="26:27">
      <c r="Z144766" s="191"/>
      <c r="AA144766" s="191"/>
    </row>
    <row r="144767" spans="26:27">
      <c r="Z144767" s="191"/>
      <c r="AA144767" s="191"/>
    </row>
    <row r="144768" spans="26:27">
      <c r="Z144768" s="191"/>
      <c r="AA144768" s="191"/>
    </row>
    <row r="144769" spans="26:27">
      <c r="Z144769" s="191"/>
      <c r="AA144769" s="191"/>
    </row>
    <row r="144770" spans="26:27">
      <c r="Z144770" s="191"/>
      <c r="AA144770" s="191"/>
    </row>
    <row r="144771" spans="26:27">
      <c r="Z144771" s="191"/>
      <c r="AA144771" s="191"/>
    </row>
    <row r="144772" spans="26:27">
      <c r="Z144772" s="191"/>
      <c r="AA144772" s="191"/>
    </row>
    <row r="144773" spans="26:27">
      <c r="Z144773" s="191"/>
      <c r="AA144773" s="191"/>
    </row>
    <row r="144774" spans="26:27">
      <c r="Z144774" s="191"/>
      <c r="AA144774" s="191"/>
    </row>
    <row r="144775" spans="26:27">
      <c r="Z144775" s="191"/>
      <c r="AA144775" s="191"/>
    </row>
    <row r="144776" spans="26:27">
      <c r="Z144776" s="191"/>
      <c r="AA144776" s="191"/>
    </row>
    <row r="144777" spans="26:27">
      <c r="Z144777" s="191"/>
      <c r="AA144777" s="191"/>
    </row>
    <row r="144778" spans="26:27">
      <c r="Z144778" s="191"/>
      <c r="AA144778" s="191"/>
    </row>
    <row r="144779" spans="26:27">
      <c r="Z144779" s="191"/>
      <c r="AA144779" s="191"/>
    </row>
    <row r="144780" spans="26:27">
      <c r="Z144780" s="191"/>
      <c r="AA144780" s="191"/>
    </row>
    <row r="144781" spans="26:27">
      <c r="Z144781" s="191"/>
      <c r="AA144781" s="191"/>
    </row>
    <row r="144782" spans="26:27">
      <c r="Z144782" s="191"/>
      <c r="AA144782" s="191"/>
    </row>
    <row r="144783" spans="26:27">
      <c r="Z144783" s="191"/>
      <c r="AA144783" s="191"/>
    </row>
    <row r="144784" spans="26:27">
      <c r="Z144784" s="191"/>
      <c r="AA144784" s="191"/>
    </row>
    <row r="144785" spans="26:27">
      <c r="Z144785" s="191"/>
      <c r="AA144785" s="191"/>
    </row>
    <row r="144786" spans="26:27">
      <c r="Z144786" s="191"/>
      <c r="AA144786" s="191"/>
    </row>
    <row r="144787" spans="26:27">
      <c r="Z144787" s="191"/>
      <c r="AA144787" s="191"/>
    </row>
    <row r="144788" spans="26:27">
      <c r="Z144788" s="191"/>
      <c r="AA144788" s="191"/>
    </row>
    <row r="144789" spans="26:27">
      <c r="Z144789" s="191"/>
      <c r="AA144789" s="191"/>
    </row>
    <row r="144790" spans="26:27">
      <c r="Z144790" s="191"/>
      <c r="AA144790" s="191"/>
    </row>
    <row r="144791" spans="26:27">
      <c r="Z144791" s="191"/>
      <c r="AA144791" s="191"/>
    </row>
    <row r="144792" spans="26:27">
      <c r="Z144792" s="191"/>
      <c r="AA144792" s="191"/>
    </row>
    <row r="144793" spans="26:27">
      <c r="Z144793" s="191"/>
      <c r="AA144793" s="191"/>
    </row>
    <row r="144794" spans="26:27">
      <c r="Z144794" s="191"/>
      <c r="AA144794" s="191"/>
    </row>
    <row r="144795" spans="26:27">
      <c r="Z144795" s="191"/>
      <c r="AA144795" s="191"/>
    </row>
    <row r="144796" spans="26:27">
      <c r="Z144796" s="191"/>
      <c r="AA144796" s="191"/>
    </row>
    <row r="144797" spans="26:27">
      <c r="Z144797" s="191"/>
      <c r="AA144797" s="191"/>
    </row>
    <row r="144798" spans="26:27">
      <c r="Z144798" s="191"/>
      <c r="AA144798" s="191"/>
    </row>
    <row r="144799" spans="26:27">
      <c r="Z144799" s="191"/>
      <c r="AA144799" s="191"/>
    </row>
    <row r="144800" spans="26:27">
      <c r="Z144800" s="191"/>
      <c r="AA144800" s="191"/>
    </row>
    <row r="144801" spans="26:27">
      <c r="Z144801" s="191"/>
      <c r="AA144801" s="191"/>
    </row>
    <row r="144802" spans="26:27">
      <c r="Z144802" s="191"/>
      <c r="AA144802" s="191"/>
    </row>
    <row r="144803" spans="26:27">
      <c r="Z144803" s="191"/>
      <c r="AA144803" s="191"/>
    </row>
    <row r="144804" spans="26:27">
      <c r="Z144804" s="191"/>
      <c r="AA144804" s="191"/>
    </row>
    <row r="144805" spans="26:27">
      <c r="Z144805" s="191"/>
      <c r="AA144805" s="191"/>
    </row>
    <row r="144806" spans="26:27">
      <c r="Z144806" s="191"/>
      <c r="AA144806" s="191"/>
    </row>
    <row r="144807" spans="26:27">
      <c r="Z144807" s="191"/>
      <c r="AA144807" s="191"/>
    </row>
    <row r="144808" spans="26:27">
      <c r="Z144808" s="191"/>
      <c r="AA144808" s="191"/>
    </row>
    <row r="144809" spans="26:27">
      <c r="Z144809" s="191"/>
      <c r="AA144809" s="191"/>
    </row>
    <row r="144810" spans="26:27">
      <c r="Z144810" s="191"/>
      <c r="AA144810" s="191"/>
    </row>
    <row r="144811" spans="26:27">
      <c r="Z144811" s="191"/>
      <c r="AA144811" s="191"/>
    </row>
    <row r="144812" spans="26:27">
      <c r="Z144812" s="191"/>
      <c r="AA144812" s="191"/>
    </row>
    <row r="144813" spans="26:27">
      <c r="Z144813" s="191"/>
      <c r="AA144813" s="191"/>
    </row>
    <row r="144814" spans="26:27">
      <c r="Z144814" s="191"/>
      <c r="AA144814" s="191"/>
    </row>
    <row r="144815" spans="26:27">
      <c r="Z144815" s="191"/>
      <c r="AA144815" s="191"/>
    </row>
    <row r="144816" spans="26:27">
      <c r="Z144816" s="191"/>
      <c r="AA144816" s="191"/>
    </row>
    <row r="144817" spans="26:27">
      <c r="Z144817" s="191"/>
      <c r="AA144817" s="191"/>
    </row>
    <row r="144818" spans="26:27">
      <c r="Z144818" s="191"/>
      <c r="AA144818" s="191"/>
    </row>
    <row r="144819" spans="26:27">
      <c r="Z144819" s="191"/>
      <c r="AA144819" s="191"/>
    </row>
    <row r="144820" spans="26:27">
      <c r="Z144820" s="191"/>
      <c r="AA144820" s="191"/>
    </row>
    <row r="144821" spans="26:27">
      <c r="Z144821" s="191"/>
      <c r="AA144821" s="191"/>
    </row>
    <row r="144822" spans="26:27">
      <c r="Z144822" s="191"/>
      <c r="AA144822" s="191"/>
    </row>
    <row r="144823" spans="26:27">
      <c r="Z144823" s="191"/>
      <c r="AA144823" s="191"/>
    </row>
    <row r="144824" spans="26:27">
      <c r="Z144824" s="191"/>
      <c r="AA144824" s="191"/>
    </row>
    <row r="144825" spans="26:27">
      <c r="Z144825" s="191"/>
      <c r="AA144825" s="191"/>
    </row>
    <row r="144826" spans="26:27">
      <c r="Z144826" s="191"/>
      <c r="AA144826" s="191"/>
    </row>
    <row r="144827" spans="26:27">
      <c r="Z144827" s="191"/>
      <c r="AA144827" s="191"/>
    </row>
    <row r="144828" spans="26:27">
      <c r="Z144828" s="191"/>
      <c r="AA144828" s="191"/>
    </row>
    <row r="144829" spans="26:27">
      <c r="Z144829" s="191"/>
      <c r="AA144829" s="191"/>
    </row>
    <row r="144830" spans="26:27">
      <c r="Z144830" s="191"/>
      <c r="AA144830" s="191"/>
    </row>
    <row r="144831" spans="26:27">
      <c r="Z144831" s="191"/>
      <c r="AA144831" s="191"/>
    </row>
    <row r="144832" spans="26:27">
      <c r="Z144832" s="191"/>
      <c r="AA144832" s="191"/>
    </row>
    <row r="144833" spans="26:27">
      <c r="Z144833" s="191"/>
      <c r="AA144833" s="191"/>
    </row>
    <row r="144834" spans="26:27">
      <c r="Z144834" s="191"/>
      <c r="AA144834" s="191"/>
    </row>
    <row r="144835" spans="26:27">
      <c r="Z144835" s="191"/>
      <c r="AA144835" s="191"/>
    </row>
    <row r="144836" spans="26:27">
      <c r="Z144836" s="191"/>
      <c r="AA144836" s="191"/>
    </row>
    <row r="144837" spans="26:27">
      <c r="Z144837" s="191"/>
      <c r="AA144837" s="191"/>
    </row>
    <row r="144838" spans="26:27">
      <c r="Z144838" s="191"/>
      <c r="AA144838" s="191"/>
    </row>
    <row r="144839" spans="26:27">
      <c r="Z144839" s="191"/>
      <c r="AA144839" s="191"/>
    </row>
    <row r="144840" spans="26:27">
      <c r="Z144840" s="191"/>
      <c r="AA144840" s="191"/>
    </row>
    <row r="144841" spans="26:27">
      <c r="Z144841" s="191"/>
      <c r="AA144841" s="191"/>
    </row>
    <row r="144842" spans="26:27">
      <c r="Z144842" s="191"/>
      <c r="AA144842" s="191"/>
    </row>
    <row r="144843" spans="26:27">
      <c r="Z144843" s="191"/>
      <c r="AA144843" s="191"/>
    </row>
    <row r="144844" spans="26:27">
      <c r="Z144844" s="191"/>
      <c r="AA144844" s="191"/>
    </row>
    <row r="144845" spans="26:27">
      <c r="Z144845" s="191"/>
      <c r="AA144845" s="191"/>
    </row>
    <row r="144846" spans="26:27">
      <c r="Z144846" s="191"/>
      <c r="AA144846" s="191"/>
    </row>
    <row r="144847" spans="26:27">
      <c r="Z144847" s="191"/>
      <c r="AA144847" s="191"/>
    </row>
    <row r="144848" spans="26:27">
      <c r="Z144848" s="191"/>
      <c r="AA144848" s="191"/>
    </row>
    <row r="144849" spans="26:27">
      <c r="Z144849" s="191"/>
      <c r="AA144849" s="191"/>
    </row>
    <row r="144850" spans="26:27">
      <c r="Z144850" s="191"/>
      <c r="AA144850" s="191"/>
    </row>
    <row r="144851" spans="26:27">
      <c r="Z144851" s="191"/>
      <c r="AA144851" s="191"/>
    </row>
    <row r="144852" spans="26:27">
      <c r="Z144852" s="191"/>
      <c r="AA144852" s="191"/>
    </row>
    <row r="144853" spans="26:27">
      <c r="Z144853" s="191"/>
      <c r="AA144853" s="191"/>
    </row>
    <row r="144854" spans="26:27">
      <c r="Z144854" s="191"/>
      <c r="AA144854" s="191"/>
    </row>
    <row r="144855" spans="26:27">
      <c r="Z144855" s="191"/>
      <c r="AA144855" s="191"/>
    </row>
    <row r="144856" spans="26:27">
      <c r="Z144856" s="191"/>
      <c r="AA144856" s="191"/>
    </row>
    <row r="144857" spans="26:27">
      <c r="Z144857" s="191"/>
      <c r="AA144857" s="191"/>
    </row>
    <row r="144858" spans="26:27">
      <c r="Z144858" s="191"/>
      <c r="AA144858" s="191"/>
    </row>
    <row r="144859" spans="26:27">
      <c r="Z144859" s="191"/>
      <c r="AA144859" s="191"/>
    </row>
    <row r="144860" spans="26:27">
      <c r="Z144860" s="191"/>
      <c r="AA144860" s="191"/>
    </row>
    <row r="144861" spans="26:27">
      <c r="Z144861" s="191"/>
      <c r="AA144861" s="191"/>
    </row>
    <row r="144862" spans="26:27">
      <c r="Z144862" s="191"/>
      <c r="AA144862" s="191"/>
    </row>
    <row r="144863" spans="26:27">
      <c r="Z144863" s="191"/>
      <c r="AA144863" s="191"/>
    </row>
    <row r="144864" spans="26:27">
      <c r="Z144864" s="191"/>
      <c r="AA144864" s="191"/>
    </row>
    <row r="144865" spans="26:27">
      <c r="Z144865" s="191"/>
      <c r="AA144865" s="191"/>
    </row>
    <row r="144866" spans="26:27">
      <c r="Z144866" s="191"/>
      <c r="AA144866" s="191"/>
    </row>
    <row r="144867" spans="26:27">
      <c r="Z144867" s="191"/>
      <c r="AA144867" s="191"/>
    </row>
    <row r="144868" spans="26:27">
      <c r="Z144868" s="191"/>
      <c r="AA144868" s="191"/>
    </row>
    <row r="144869" spans="26:27">
      <c r="Z144869" s="191"/>
      <c r="AA144869" s="191"/>
    </row>
    <row r="144870" spans="26:27">
      <c r="Z144870" s="191"/>
      <c r="AA144870" s="191"/>
    </row>
    <row r="144871" spans="26:27">
      <c r="Z144871" s="191"/>
      <c r="AA144871" s="191"/>
    </row>
    <row r="144872" spans="26:27">
      <c r="Z144872" s="191"/>
      <c r="AA144872" s="191"/>
    </row>
    <row r="144873" spans="26:27">
      <c r="Z144873" s="191"/>
      <c r="AA144873" s="191"/>
    </row>
    <row r="144874" spans="26:27">
      <c r="Z144874" s="191"/>
      <c r="AA144874" s="191"/>
    </row>
    <row r="144875" spans="26:27">
      <c r="Z144875" s="191"/>
      <c r="AA144875" s="191"/>
    </row>
    <row r="144876" spans="26:27">
      <c r="Z144876" s="191"/>
      <c r="AA144876" s="191"/>
    </row>
    <row r="144877" spans="26:27">
      <c r="Z144877" s="191"/>
      <c r="AA144877" s="191"/>
    </row>
    <row r="144878" spans="26:27">
      <c r="Z144878" s="191"/>
      <c r="AA144878" s="191"/>
    </row>
    <row r="144879" spans="26:27">
      <c r="Z144879" s="191"/>
      <c r="AA144879" s="191"/>
    </row>
    <row r="144880" spans="26:27">
      <c r="Z144880" s="191"/>
      <c r="AA144880" s="191"/>
    </row>
    <row r="144881" spans="26:27">
      <c r="Z144881" s="191"/>
      <c r="AA144881" s="191"/>
    </row>
    <row r="144882" spans="26:27">
      <c r="Z144882" s="191"/>
      <c r="AA144882" s="191"/>
    </row>
    <row r="144883" spans="26:27">
      <c r="Z144883" s="191"/>
      <c r="AA144883" s="191"/>
    </row>
    <row r="144884" spans="26:27">
      <c r="Z144884" s="191"/>
      <c r="AA144884" s="191"/>
    </row>
    <row r="144885" spans="26:27">
      <c r="Z144885" s="191"/>
      <c r="AA144885" s="191"/>
    </row>
    <row r="144886" spans="26:27">
      <c r="Z144886" s="191"/>
      <c r="AA144886" s="191"/>
    </row>
    <row r="144887" spans="26:27">
      <c r="Z144887" s="191"/>
      <c r="AA144887" s="191"/>
    </row>
    <row r="144888" spans="26:27">
      <c r="Z144888" s="191"/>
      <c r="AA144888" s="191"/>
    </row>
    <row r="144889" spans="26:27">
      <c r="Z144889" s="191"/>
      <c r="AA144889" s="191"/>
    </row>
    <row r="144890" spans="26:27">
      <c r="Z144890" s="191"/>
      <c r="AA144890" s="191"/>
    </row>
    <row r="144891" spans="26:27">
      <c r="Z144891" s="191"/>
      <c r="AA144891" s="191"/>
    </row>
    <row r="144892" spans="26:27">
      <c r="Z144892" s="191"/>
      <c r="AA144892" s="191"/>
    </row>
    <row r="144893" spans="26:27">
      <c r="Z144893" s="191"/>
      <c r="AA144893" s="191"/>
    </row>
    <row r="144894" spans="26:27">
      <c r="Z144894" s="191"/>
      <c r="AA144894" s="191"/>
    </row>
    <row r="144895" spans="26:27">
      <c r="Z144895" s="191"/>
      <c r="AA144895" s="191"/>
    </row>
    <row r="144896" spans="26:27">
      <c r="Z144896" s="191"/>
      <c r="AA144896" s="191"/>
    </row>
    <row r="144897" spans="26:27">
      <c r="Z144897" s="191"/>
      <c r="AA144897" s="191"/>
    </row>
    <row r="144898" spans="26:27">
      <c r="Z144898" s="191"/>
      <c r="AA144898" s="191"/>
    </row>
    <row r="144899" spans="26:27">
      <c r="Z144899" s="191"/>
      <c r="AA144899" s="191"/>
    </row>
    <row r="144900" spans="26:27">
      <c r="Z144900" s="191"/>
      <c r="AA144900" s="191"/>
    </row>
    <row r="144901" spans="26:27">
      <c r="Z144901" s="191"/>
      <c r="AA144901" s="191"/>
    </row>
    <row r="144902" spans="26:27">
      <c r="Z144902" s="191"/>
      <c r="AA144902" s="191"/>
    </row>
    <row r="144903" spans="26:27">
      <c r="Z144903" s="191"/>
      <c r="AA144903" s="191"/>
    </row>
    <row r="144904" spans="26:27">
      <c r="Z144904" s="191"/>
      <c r="AA144904" s="191"/>
    </row>
    <row r="144905" spans="26:27">
      <c r="Z144905" s="191"/>
      <c r="AA144905" s="191"/>
    </row>
    <row r="144906" spans="26:27">
      <c r="Z144906" s="191"/>
      <c r="AA144906" s="191"/>
    </row>
    <row r="144907" spans="26:27">
      <c r="Z144907" s="191"/>
      <c r="AA144907" s="191"/>
    </row>
    <row r="144908" spans="26:27">
      <c r="Z144908" s="191"/>
      <c r="AA144908" s="191"/>
    </row>
    <row r="144909" spans="26:27">
      <c r="Z144909" s="191"/>
      <c r="AA144909" s="191"/>
    </row>
    <row r="144910" spans="26:27">
      <c r="Z144910" s="191"/>
      <c r="AA144910" s="191"/>
    </row>
    <row r="144911" spans="26:27">
      <c r="Z144911" s="191"/>
      <c r="AA144911" s="191"/>
    </row>
    <row r="144912" spans="26:27">
      <c r="Z144912" s="191"/>
      <c r="AA144912" s="191"/>
    </row>
    <row r="144913" spans="26:27">
      <c r="Z144913" s="191"/>
      <c r="AA144913" s="191"/>
    </row>
    <row r="144914" spans="26:27">
      <c r="Z144914" s="191"/>
      <c r="AA144914" s="191"/>
    </row>
    <row r="144915" spans="26:27">
      <c r="Z144915" s="191"/>
      <c r="AA144915" s="191"/>
    </row>
    <row r="144916" spans="26:27">
      <c r="Z144916" s="191"/>
      <c r="AA144916" s="191"/>
    </row>
    <row r="144917" spans="26:27">
      <c r="Z144917" s="191"/>
      <c r="AA144917" s="191"/>
    </row>
    <row r="144918" spans="26:27">
      <c r="Z144918" s="191"/>
      <c r="AA144918" s="191"/>
    </row>
    <row r="144919" spans="26:27">
      <c r="Z144919" s="191"/>
      <c r="AA144919" s="191"/>
    </row>
    <row r="144920" spans="26:27">
      <c r="Z144920" s="191"/>
      <c r="AA144920" s="191"/>
    </row>
    <row r="144921" spans="26:27">
      <c r="Z144921" s="191"/>
      <c r="AA144921" s="191"/>
    </row>
    <row r="144922" spans="26:27">
      <c r="Z144922" s="191"/>
      <c r="AA144922" s="191"/>
    </row>
    <row r="144923" spans="26:27">
      <c r="Z144923" s="191"/>
      <c r="AA144923" s="191"/>
    </row>
    <row r="144924" spans="26:27">
      <c r="Z144924" s="191"/>
      <c r="AA144924" s="191"/>
    </row>
    <row r="144925" spans="26:27">
      <c r="Z144925" s="191"/>
      <c r="AA144925" s="191"/>
    </row>
    <row r="144926" spans="26:27">
      <c r="Z144926" s="191"/>
      <c r="AA144926" s="191"/>
    </row>
    <row r="144927" spans="26:27">
      <c r="Z144927" s="191"/>
      <c r="AA144927" s="191"/>
    </row>
    <row r="144928" spans="26:27">
      <c r="Z144928" s="191"/>
      <c r="AA144928" s="191"/>
    </row>
    <row r="144929" spans="26:27">
      <c r="Z144929" s="191"/>
      <c r="AA144929" s="191"/>
    </row>
    <row r="144930" spans="26:27">
      <c r="Z144930" s="191"/>
      <c r="AA144930" s="191"/>
    </row>
    <row r="144931" spans="26:27">
      <c r="Z144931" s="191"/>
      <c r="AA144931" s="191"/>
    </row>
    <row r="144932" spans="26:27">
      <c r="Z144932" s="191"/>
      <c r="AA144932" s="191"/>
    </row>
    <row r="144933" spans="26:27">
      <c r="Z144933" s="191"/>
      <c r="AA144933" s="191"/>
    </row>
    <row r="144934" spans="26:27">
      <c r="Z144934" s="191"/>
      <c r="AA144934" s="191"/>
    </row>
    <row r="144935" spans="26:27">
      <c r="Z144935" s="191"/>
      <c r="AA144935" s="191"/>
    </row>
    <row r="144936" spans="26:27">
      <c r="Z144936" s="191"/>
      <c r="AA144936" s="191"/>
    </row>
    <row r="144937" spans="26:27">
      <c r="Z144937" s="191"/>
      <c r="AA144937" s="191"/>
    </row>
    <row r="144938" spans="26:27">
      <c r="Z144938" s="191"/>
      <c r="AA144938" s="191"/>
    </row>
    <row r="144939" spans="26:27">
      <c r="Z144939" s="191"/>
      <c r="AA144939" s="191"/>
    </row>
    <row r="144940" spans="26:27">
      <c r="Z144940" s="191"/>
      <c r="AA144940" s="191"/>
    </row>
    <row r="144941" spans="26:27">
      <c r="Z144941" s="191"/>
      <c r="AA144941" s="191"/>
    </row>
    <row r="144942" spans="26:27">
      <c r="Z144942" s="191"/>
      <c r="AA144942" s="191"/>
    </row>
    <row r="144943" spans="26:27">
      <c r="Z144943" s="191"/>
      <c r="AA144943" s="191"/>
    </row>
    <row r="144944" spans="26:27">
      <c r="Z144944" s="191"/>
      <c r="AA144944" s="191"/>
    </row>
    <row r="144945" spans="26:27">
      <c r="Z144945" s="191"/>
      <c r="AA144945" s="191"/>
    </row>
    <row r="144946" spans="26:27">
      <c r="Z144946" s="191"/>
      <c r="AA144946" s="191"/>
    </row>
    <row r="144947" spans="26:27">
      <c r="Z144947" s="191"/>
      <c r="AA144947" s="191"/>
    </row>
    <row r="144948" spans="26:27">
      <c r="Z144948" s="191"/>
      <c r="AA144948" s="191"/>
    </row>
    <row r="144949" spans="26:27">
      <c r="Z144949" s="191"/>
      <c r="AA144949" s="191"/>
    </row>
    <row r="144950" spans="26:27">
      <c r="Z144950" s="191"/>
      <c r="AA144950" s="191"/>
    </row>
    <row r="144951" spans="26:27">
      <c r="Z144951" s="191"/>
      <c r="AA144951" s="191"/>
    </row>
    <row r="144952" spans="26:27">
      <c r="Z144952" s="191"/>
      <c r="AA144952" s="191"/>
    </row>
    <row r="144953" spans="26:27">
      <c r="Z144953" s="191"/>
      <c r="AA144953" s="191"/>
    </row>
    <row r="144954" spans="26:27">
      <c r="Z144954" s="191"/>
      <c r="AA144954" s="191"/>
    </row>
    <row r="144955" spans="26:27">
      <c r="Z144955" s="191"/>
      <c r="AA144955" s="191"/>
    </row>
    <row r="144956" spans="26:27">
      <c r="Z144956" s="191"/>
      <c r="AA144956" s="191"/>
    </row>
    <row r="144957" spans="26:27">
      <c r="Z144957" s="191"/>
      <c r="AA144957" s="191"/>
    </row>
    <row r="144958" spans="26:27">
      <c r="Z144958" s="191"/>
      <c r="AA144958" s="191"/>
    </row>
    <row r="144959" spans="26:27">
      <c r="Z144959" s="191"/>
      <c r="AA144959" s="191"/>
    </row>
    <row r="144960" spans="26:27">
      <c r="Z144960" s="191"/>
      <c r="AA144960" s="191"/>
    </row>
    <row r="144961" spans="26:27">
      <c r="Z144961" s="191"/>
      <c r="AA144961" s="191"/>
    </row>
    <row r="144962" spans="26:27">
      <c r="Z144962" s="191"/>
      <c r="AA144962" s="191"/>
    </row>
    <row r="144963" spans="26:27">
      <c r="Z144963" s="191"/>
      <c r="AA144963" s="191"/>
    </row>
    <row r="144964" spans="26:27">
      <c r="Z144964" s="191"/>
      <c r="AA144964" s="191"/>
    </row>
    <row r="144965" spans="26:27">
      <c r="Z144965" s="191"/>
      <c r="AA144965" s="191"/>
    </row>
    <row r="144966" spans="26:27">
      <c r="Z144966" s="191"/>
      <c r="AA144966" s="191"/>
    </row>
    <row r="144967" spans="26:27">
      <c r="Z144967" s="191"/>
      <c r="AA144967" s="191"/>
    </row>
    <row r="144968" spans="26:27">
      <c r="Z144968" s="191"/>
      <c r="AA144968" s="191"/>
    </row>
    <row r="144969" spans="26:27">
      <c r="Z144969" s="191"/>
      <c r="AA144969" s="191"/>
    </row>
    <row r="144970" spans="26:27">
      <c r="Z144970" s="191"/>
      <c r="AA144970" s="191"/>
    </row>
    <row r="144971" spans="26:27">
      <c r="Z144971" s="191"/>
      <c r="AA144971" s="191"/>
    </row>
    <row r="144972" spans="26:27">
      <c r="Z144972" s="191"/>
      <c r="AA144972" s="191"/>
    </row>
    <row r="144973" spans="26:27">
      <c r="Z144973" s="191"/>
      <c r="AA144973" s="191"/>
    </row>
    <row r="144974" spans="26:27">
      <c r="Z144974" s="191"/>
      <c r="AA144974" s="191"/>
    </row>
    <row r="144975" spans="26:27">
      <c r="Z144975" s="191"/>
      <c r="AA144975" s="191"/>
    </row>
    <row r="144976" spans="26:27">
      <c r="Z144976" s="191"/>
      <c r="AA144976" s="191"/>
    </row>
    <row r="144977" spans="26:27">
      <c r="Z144977" s="191"/>
      <c r="AA144977" s="191"/>
    </row>
    <row r="144978" spans="26:27">
      <c r="Z144978" s="191"/>
      <c r="AA144978" s="191"/>
    </row>
    <row r="144979" spans="26:27">
      <c r="Z144979" s="191"/>
      <c r="AA144979" s="191"/>
    </row>
    <row r="144980" spans="26:27">
      <c r="Z144980" s="191"/>
      <c r="AA144980" s="191"/>
    </row>
    <row r="144981" spans="26:27">
      <c r="Z144981" s="191"/>
      <c r="AA144981" s="191"/>
    </row>
    <row r="144982" spans="26:27">
      <c r="Z144982" s="191"/>
      <c r="AA144982" s="191"/>
    </row>
    <row r="144983" spans="26:27">
      <c r="Z144983" s="191"/>
      <c r="AA144983" s="191"/>
    </row>
    <row r="144984" spans="26:27">
      <c r="Z144984" s="191"/>
      <c r="AA144984" s="191"/>
    </row>
    <row r="144985" spans="26:27">
      <c r="Z144985" s="191"/>
      <c r="AA144985" s="191"/>
    </row>
    <row r="144986" spans="26:27">
      <c r="Z144986" s="191"/>
      <c r="AA144986" s="191"/>
    </row>
    <row r="144987" spans="26:27">
      <c r="Z144987" s="191"/>
      <c r="AA144987" s="191"/>
    </row>
    <row r="144988" spans="26:27">
      <c r="Z144988" s="191"/>
      <c r="AA144988" s="191"/>
    </row>
    <row r="144989" spans="26:27">
      <c r="Z144989" s="191"/>
      <c r="AA144989" s="191"/>
    </row>
    <row r="144990" spans="26:27">
      <c r="Z144990" s="191"/>
      <c r="AA144990" s="191"/>
    </row>
    <row r="144991" spans="26:27">
      <c r="Z144991" s="191"/>
      <c r="AA144991" s="191"/>
    </row>
    <row r="144992" spans="26:27">
      <c r="Z144992" s="191"/>
      <c r="AA144992" s="191"/>
    </row>
    <row r="144993" spans="26:27">
      <c r="Z144993" s="191"/>
      <c r="AA144993" s="191"/>
    </row>
    <row r="144994" spans="26:27">
      <c r="Z144994" s="191"/>
      <c r="AA144994" s="191"/>
    </row>
    <row r="144995" spans="26:27">
      <c r="Z144995" s="191"/>
      <c r="AA144995" s="191"/>
    </row>
    <row r="144996" spans="26:27">
      <c r="Z144996" s="191"/>
      <c r="AA144996" s="191"/>
    </row>
    <row r="144997" spans="26:27">
      <c r="Z144997" s="191"/>
      <c r="AA144997" s="191"/>
    </row>
    <row r="144998" spans="26:27">
      <c r="Z144998" s="191"/>
      <c r="AA144998" s="191"/>
    </row>
    <row r="144999" spans="26:27">
      <c r="Z144999" s="191"/>
      <c r="AA144999" s="191"/>
    </row>
    <row r="145000" spans="26:27">
      <c r="Z145000" s="191"/>
      <c r="AA145000" s="191"/>
    </row>
    <row r="145001" spans="26:27">
      <c r="Z145001" s="191"/>
      <c r="AA145001" s="191"/>
    </row>
    <row r="145002" spans="26:27">
      <c r="Z145002" s="191"/>
      <c r="AA145002" s="191"/>
    </row>
    <row r="145003" spans="26:27">
      <c r="Z145003" s="191"/>
      <c r="AA145003" s="191"/>
    </row>
    <row r="145004" spans="26:27">
      <c r="Z145004" s="191"/>
      <c r="AA145004" s="191"/>
    </row>
    <row r="145005" spans="26:27">
      <c r="Z145005" s="191"/>
      <c r="AA145005" s="191"/>
    </row>
    <row r="145006" spans="26:27">
      <c r="Z145006" s="191"/>
      <c r="AA145006" s="191"/>
    </row>
    <row r="145007" spans="26:27">
      <c r="Z145007" s="191"/>
      <c r="AA145007" s="191"/>
    </row>
    <row r="145008" spans="26:27">
      <c r="Z145008" s="191"/>
      <c r="AA145008" s="191"/>
    </row>
    <row r="145009" spans="26:27">
      <c r="Z145009" s="191"/>
      <c r="AA145009" s="191"/>
    </row>
    <row r="145010" spans="26:27">
      <c r="Z145010" s="191"/>
      <c r="AA145010" s="191"/>
    </row>
    <row r="145011" spans="26:27">
      <c r="Z145011" s="191"/>
      <c r="AA145011" s="191"/>
    </row>
    <row r="145012" spans="26:27">
      <c r="Z145012" s="191"/>
      <c r="AA145012" s="191"/>
    </row>
    <row r="145013" spans="26:27">
      <c r="Z145013" s="191"/>
      <c r="AA145013" s="191"/>
    </row>
    <row r="145014" spans="26:27">
      <c r="Z145014" s="191"/>
      <c r="AA145014" s="191"/>
    </row>
    <row r="145015" spans="26:27">
      <c r="Z145015" s="191"/>
      <c r="AA145015" s="191"/>
    </row>
    <row r="145016" spans="26:27">
      <c r="Z145016" s="191"/>
      <c r="AA145016" s="191"/>
    </row>
    <row r="145017" spans="26:27">
      <c r="Z145017" s="191"/>
      <c r="AA145017" s="191"/>
    </row>
    <row r="145018" spans="26:27">
      <c r="Z145018" s="191"/>
      <c r="AA145018" s="191"/>
    </row>
    <row r="145019" spans="26:27">
      <c r="Z145019" s="191"/>
      <c r="AA145019" s="191"/>
    </row>
    <row r="145020" spans="26:27">
      <c r="Z145020" s="191"/>
      <c r="AA145020" s="191"/>
    </row>
    <row r="145021" spans="26:27">
      <c r="Z145021" s="191"/>
      <c r="AA145021" s="191"/>
    </row>
    <row r="145022" spans="26:27">
      <c r="Z145022" s="191"/>
      <c r="AA145022" s="191"/>
    </row>
    <row r="145023" spans="26:27">
      <c r="Z145023" s="191"/>
      <c r="AA145023" s="191"/>
    </row>
    <row r="145024" spans="26:27">
      <c r="Z145024" s="191"/>
      <c r="AA145024" s="191"/>
    </row>
    <row r="145025" spans="26:27">
      <c r="Z145025" s="191"/>
      <c r="AA145025" s="191"/>
    </row>
    <row r="145026" spans="26:27">
      <c r="Z145026" s="191"/>
      <c r="AA145026" s="191"/>
    </row>
    <row r="145027" spans="26:27">
      <c r="Z145027" s="191"/>
      <c r="AA145027" s="191"/>
    </row>
    <row r="145028" spans="26:27">
      <c r="Z145028" s="191"/>
      <c r="AA145028" s="191"/>
    </row>
    <row r="145029" spans="26:27">
      <c r="Z145029" s="191"/>
      <c r="AA145029" s="191"/>
    </row>
    <row r="145030" spans="26:27">
      <c r="Z145030" s="191"/>
      <c r="AA145030" s="191"/>
    </row>
    <row r="145031" spans="26:27">
      <c r="Z145031" s="191"/>
      <c r="AA145031" s="191"/>
    </row>
    <row r="145032" spans="26:27">
      <c r="Z145032" s="191"/>
      <c r="AA145032" s="191"/>
    </row>
    <row r="145033" spans="26:27">
      <c r="Z145033" s="191"/>
      <c r="AA145033" s="191"/>
    </row>
    <row r="145034" spans="26:27">
      <c r="Z145034" s="191"/>
      <c r="AA145034" s="191"/>
    </row>
    <row r="145035" spans="26:27">
      <c r="Z145035" s="191"/>
      <c r="AA145035" s="191"/>
    </row>
    <row r="145036" spans="26:27">
      <c r="Z145036" s="191"/>
      <c r="AA145036" s="191"/>
    </row>
    <row r="145037" spans="26:27">
      <c r="Z145037" s="191"/>
      <c r="AA145037" s="191"/>
    </row>
    <row r="145038" spans="26:27">
      <c r="Z145038" s="191"/>
      <c r="AA145038" s="191"/>
    </row>
    <row r="145039" spans="26:27">
      <c r="Z145039" s="191"/>
      <c r="AA145039" s="191"/>
    </row>
    <row r="145040" spans="26:27">
      <c r="Z145040" s="191"/>
      <c r="AA145040" s="191"/>
    </row>
    <row r="145041" spans="26:27">
      <c r="Z145041" s="191"/>
      <c r="AA145041" s="191"/>
    </row>
    <row r="145042" spans="26:27">
      <c r="Z145042" s="191"/>
      <c r="AA145042" s="191"/>
    </row>
    <row r="145043" spans="26:27">
      <c r="Z145043" s="191"/>
      <c r="AA145043" s="191"/>
    </row>
    <row r="145044" spans="26:27">
      <c r="Z145044" s="191"/>
      <c r="AA145044" s="191"/>
    </row>
    <row r="145045" spans="26:27">
      <c r="Z145045" s="191"/>
      <c r="AA145045" s="191"/>
    </row>
    <row r="145046" spans="26:27">
      <c r="Z145046" s="191"/>
      <c r="AA145046" s="191"/>
    </row>
    <row r="145047" spans="26:27">
      <c r="Z145047" s="191"/>
      <c r="AA145047" s="191"/>
    </row>
    <row r="145048" spans="26:27">
      <c r="Z145048" s="191"/>
      <c r="AA145048" s="191"/>
    </row>
    <row r="145049" spans="26:27">
      <c r="Z145049" s="191"/>
      <c r="AA145049" s="191"/>
    </row>
    <row r="145050" spans="26:27">
      <c r="Z145050" s="191"/>
      <c r="AA145050" s="191"/>
    </row>
    <row r="145051" spans="26:27">
      <c r="Z145051" s="191"/>
      <c r="AA145051" s="191"/>
    </row>
    <row r="145052" spans="26:27">
      <c r="Z145052" s="191"/>
      <c r="AA145052" s="191"/>
    </row>
    <row r="145053" spans="26:27">
      <c r="Z145053" s="191"/>
      <c r="AA145053" s="191"/>
    </row>
    <row r="145054" spans="26:27">
      <c r="Z145054" s="191"/>
      <c r="AA145054" s="191"/>
    </row>
    <row r="145055" spans="26:27">
      <c r="Z145055" s="191"/>
      <c r="AA145055" s="191"/>
    </row>
    <row r="145056" spans="26:27">
      <c r="Z145056" s="191"/>
      <c r="AA145056" s="191"/>
    </row>
    <row r="145057" spans="26:27">
      <c r="Z145057" s="191"/>
      <c r="AA145057" s="191"/>
    </row>
    <row r="145058" spans="26:27">
      <c r="Z145058" s="191"/>
      <c r="AA145058" s="191"/>
    </row>
    <row r="145059" spans="26:27">
      <c r="Z145059" s="191"/>
      <c r="AA145059" s="191"/>
    </row>
    <row r="145060" spans="26:27">
      <c r="Z145060" s="191"/>
      <c r="AA145060" s="191"/>
    </row>
    <row r="145061" spans="26:27">
      <c r="Z145061" s="191"/>
      <c r="AA145061" s="191"/>
    </row>
    <row r="145062" spans="26:27">
      <c r="Z145062" s="191"/>
      <c r="AA145062" s="191"/>
    </row>
    <row r="145063" spans="26:27">
      <c r="Z145063" s="191"/>
      <c r="AA145063" s="191"/>
    </row>
    <row r="145064" spans="26:27">
      <c r="Z145064" s="191"/>
      <c r="AA145064" s="191"/>
    </row>
    <row r="145065" spans="26:27">
      <c r="Z145065" s="191"/>
      <c r="AA145065" s="191"/>
    </row>
    <row r="145066" spans="26:27">
      <c r="Z145066" s="191"/>
      <c r="AA145066" s="191"/>
    </row>
    <row r="145067" spans="26:27">
      <c r="Z145067" s="191"/>
      <c r="AA145067" s="191"/>
    </row>
    <row r="145068" spans="26:27">
      <c r="Z145068" s="191"/>
      <c r="AA145068" s="191"/>
    </row>
    <row r="145069" spans="26:27">
      <c r="Z145069" s="191"/>
      <c r="AA145069" s="191"/>
    </row>
    <row r="145070" spans="26:27">
      <c r="Z145070" s="191"/>
      <c r="AA145070" s="191"/>
    </row>
    <row r="145071" spans="26:27">
      <c r="Z145071" s="191"/>
      <c r="AA145071" s="191"/>
    </row>
    <row r="145072" spans="26:27">
      <c r="Z145072" s="191"/>
      <c r="AA145072" s="191"/>
    </row>
    <row r="145073" spans="26:27">
      <c r="Z145073" s="191"/>
      <c r="AA145073" s="191"/>
    </row>
    <row r="145074" spans="26:27">
      <c r="Z145074" s="191"/>
      <c r="AA145074" s="191"/>
    </row>
    <row r="145075" spans="26:27">
      <c r="Z145075" s="191"/>
      <c r="AA145075" s="191"/>
    </row>
    <row r="145076" spans="26:27">
      <c r="Z145076" s="191"/>
      <c r="AA145076" s="191"/>
    </row>
    <row r="145077" spans="26:27">
      <c r="Z145077" s="191"/>
      <c r="AA145077" s="191"/>
    </row>
    <row r="145078" spans="26:27">
      <c r="Z145078" s="191"/>
      <c r="AA145078" s="191"/>
    </row>
    <row r="145079" spans="26:27">
      <c r="Z145079" s="191"/>
      <c r="AA145079" s="191"/>
    </row>
    <row r="145080" spans="26:27">
      <c r="Z145080" s="191"/>
      <c r="AA145080" s="191"/>
    </row>
    <row r="145081" spans="26:27">
      <c r="Z145081" s="191"/>
      <c r="AA145081" s="191"/>
    </row>
    <row r="145082" spans="26:27">
      <c r="Z145082" s="191"/>
      <c r="AA145082" s="191"/>
    </row>
    <row r="145083" spans="26:27">
      <c r="Z145083" s="191"/>
      <c r="AA145083" s="191"/>
    </row>
    <row r="145084" spans="26:27">
      <c r="Z145084" s="191"/>
      <c r="AA145084" s="191"/>
    </row>
    <row r="145085" spans="26:27">
      <c r="Z145085" s="191"/>
      <c r="AA145085" s="191"/>
    </row>
    <row r="145086" spans="26:27">
      <c r="Z145086" s="191"/>
      <c r="AA145086" s="191"/>
    </row>
    <row r="145087" spans="26:27">
      <c r="Z145087" s="191"/>
      <c r="AA145087" s="191"/>
    </row>
    <row r="145088" spans="26:27">
      <c r="Z145088" s="191"/>
      <c r="AA145088" s="191"/>
    </row>
    <row r="145089" spans="26:27">
      <c r="Z145089" s="191"/>
      <c r="AA145089" s="191"/>
    </row>
    <row r="145090" spans="26:27">
      <c r="Z145090" s="191"/>
      <c r="AA145090" s="191"/>
    </row>
    <row r="145091" spans="26:27">
      <c r="Z145091" s="191"/>
      <c r="AA145091" s="191"/>
    </row>
    <row r="145092" spans="26:27">
      <c r="Z145092" s="191"/>
      <c r="AA145092" s="191"/>
    </row>
    <row r="145093" spans="26:27">
      <c r="Z145093" s="191"/>
      <c r="AA145093" s="191"/>
    </row>
    <row r="145094" spans="26:27">
      <c r="Z145094" s="191"/>
      <c r="AA145094" s="191"/>
    </row>
    <row r="145095" spans="26:27">
      <c r="Z145095" s="191"/>
      <c r="AA145095" s="191"/>
    </row>
    <row r="145096" spans="26:27">
      <c r="Z145096" s="191"/>
      <c r="AA145096" s="191"/>
    </row>
    <row r="145097" spans="26:27">
      <c r="Z145097" s="191"/>
      <c r="AA145097" s="191"/>
    </row>
    <row r="145098" spans="26:27">
      <c r="Z145098" s="191"/>
      <c r="AA145098" s="191"/>
    </row>
    <row r="145099" spans="26:27">
      <c r="Z145099" s="191"/>
      <c r="AA145099" s="191"/>
    </row>
    <row r="145100" spans="26:27">
      <c r="Z145100" s="191"/>
      <c r="AA145100" s="191"/>
    </row>
    <row r="145101" spans="26:27">
      <c r="Z145101" s="191"/>
      <c r="AA145101" s="191"/>
    </row>
    <row r="145102" spans="26:27">
      <c r="Z145102" s="191"/>
      <c r="AA145102" s="191"/>
    </row>
    <row r="145103" spans="26:27">
      <c r="Z145103" s="191"/>
      <c r="AA145103" s="191"/>
    </row>
    <row r="145104" spans="26:27">
      <c r="Z145104" s="191"/>
      <c r="AA145104" s="191"/>
    </row>
    <row r="145105" spans="26:27">
      <c r="Z145105" s="191"/>
      <c r="AA145105" s="191"/>
    </row>
    <row r="145106" spans="26:27">
      <c r="Z145106" s="191"/>
      <c r="AA145106" s="191"/>
    </row>
    <row r="145107" spans="26:27">
      <c r="Z145107" s="191"/>
      <c r="AA145107" s="191"/>
    </row>
    <row r="145108" spans="26:27">
      <c r="Z145108" s="191"/>
      <c r="AA145108" s="191"/>
    </row>
    <row r="145109" spans="26:27">
      <c r="Z145109" s="191"/>
      <c r="AA145109" s="191"/>
    </row>
    <row r="145110" spans="26:27">
      <c r="Z145110" s="191"/>
      <c r="AA145110" s="191"/>
    </row>
    <row r="145111" spans="26:27">
      <c r="Z145111" s="191"/>
      <c r="AA145111" s="191"/>
    </row>
    <row r="145112" spans="26:27">
      <c r="Z145112" s="191"/>
      <c r="AA145112" s="191"/>
    </row>
    <row r="145113" spans="26:27">
      <c r="Z145113" s="191"/>
      <c r="AA145113" s="191"/>
    </row>
    <row r="145114" spans="26:27">
      <c r="Z145114" s="191"/>
      <c r="AA145114" s="191"/>
    </row>
    <row r="145115" spans="26:27">
      <c r="Z145115" s="191"/>
      <c r="AA145115" s="191"/>
    </row>
    <row r="145116" spans="26:27">
      <c r="Z145116" s="191"/>
      <c r="AA145116" s="191"/>
    </row>
    <row r="145117" spans="26:27">
      <c r="Z145117" s="191"/>
      <c r="AA145117" s="191"/>
    </row>
    <row r="145118" spans="26:27">
      <c r="Z145118" s="191"/>
      <c r="AA145118" s="191"/>
    </row>
    <row r="145119" spans="26:27">
      <c r="Z145119" s="191"/>
      <c r="AA145119" s="191"/>
    </row>
    <row r="145120" spans="26:27">
      <c r="Z145120" s="191"/>
      <c r="AA145120" s="191"/>
    </row>
    <row r="145121" spans="26:27">
      <c r="Z145121" s="191"/>
      <c r="AA145121" s="191"/>
    </row>
    <row r="145122" spans="26:27">
      <c r="Z145122" s="191"/>
      <c r="AA145122" s="191"/>
    </row>
    <row r="145123" spans="26:27">
      <c r="Z145123" s="191"/>
      <c r="AA145123" s="191"/>
    </row>
    <row r="145124" spans="26:27">
      <c r="Z145124" s="191"/>
      <c r="AA145124" s="191"/>
    </row>
    <row r="145125" spans="26:27">
      <c r="Z145125" s="191"/>
      <c r="AA145125" s="191"/>
    </row>
    <row r="145126" spans="26:27">
      <c r="Z145126" s="191"/>
      <c r="AA145126" s="191"/>
    </row>
    <row r="145127" spans="26:27">
      <c r="Z145127" s="191"/>
      <c r="AA145127" s="191"/>
    </row>
    <row r="145128" spans="26:27">
      <c r="Z145128" s="191"/>
      <c r="AA145128" s="191"/>
    </row>
    <row r="145129" spans="26:27">
      <c r="Z145129" s="191"/>
      <c r="AA145129" s="191"/>
    </row>
    <row r="145130" spans="26:27">
      <c r="Z145130" s="191"/>
      <c r="AA145130" s="191"/>
    </row>
    <row r="145131" spans="26:27">
      <c r="Z145131" s="191"/>
      <c r="AA145131" s="191"/>
    </row>
    <row r="145132" spans="26:27">
      <c r="Z145132" s="191"/>
      <c r="AA145132" s="191"/>
    </row>
    <row r="145133" spans="26:27">
      <c r="Z145133" s="191"/>
      <c r="AA145133" s="191"/>
    </row>
    <row r="145134" spans="26:27">
      <c r="Z145134" s="191"/>
      <c r="AA145134" s="191"/>
    </row>
    <row r="145135" spans="26:27">
      <c r="Z145135" s="191"/>
      <c r="AA145135" s="191"/>
    </row>
    <row r="145136" spans="26:27">
      <c r="Z145136" s="191"/>
      <c r="AA145136" s="191"/>
    </row>
    <row r="145137" spans="26:27">
      <c r="Z145137" s="191"/>
      <c r="AA145137" s="191"/>
    </row>
    <row r="145138" spans="26:27">
      <c r="Z145138" s="191"/>
      <c r="AA145138" s="191"/>
    </row>
    <row r="145139" spans="26:27">
      <c r="Z145139" s="191"/>
      <c r="AA145139" s="191"/>
    </row>
    <row r="145140" spans="26:27">
      <c r="Z145140" s="191"/>
      <c r="AA145140" s="191"/>
    </row>
    <row r="145141" spans="26:27">
      <c r="Z145141" s="191"/>
      <c r="AA145141" s="191"/>
    </row>
    <row r="145142" spans="26:27">
      <c r="Z145142" s="191"/>
      <c r="AA145142" s="191"/>
    </row>
    <row r="145143" spans="26:27">
      <c r="Z145143" s="191"/>
      <c r="AA145143" s="191"/>
    </row>
    <row r="145144" spans="26:27">
      <c r="Z145144" s="191"/>
      <c r="AA145144" s="191"/>
    </row>
    <row r="145145" spans="26:27">
      <c r="Z145145" s="191"/>
      <c r="AA145145" s="191"/>
    </row>
    <row r="145146" spans="26:27">
      <c r="Z145146" s="191"/>
      <c r="AA145146" s="191"/>
    </row>
    <row r="145147" spans="26:27">
      <c r="Z145147" s="191"/>
      <c r="AA145147" s="191"/>
    </row>
    <row r="145148" spans="26:27">
      <c r="Z145148" s="191"/>
      <c r="AA145148" s="191"/>
    </row>
    <row r="145149" spans="26:27">
      <c r="Z145149" s="191"/>
      <c r="AA145149" s="191"/>
    </row>
    <row r="145150" spans="26:27">
      <c r="Z145150" s="191"/>
      <c r="AA145150" s="191"/>
    </row>
    <row r="145151" spans="26:27">
      <c r="Z145151" s="191"/>
      <c r="AA145151" s="191"/>
    </row>
    <row r="145152" spans="26:27">
      <c r="Z145152" s="191"/>
      <c r="AA145152" s="191"/>
    </row>
    <row r="145153" spans="26:27">
      <c r="Z145153" s="191"/>
      <c r="AA145153" s="191"/>
    </row>
    <row r="145154" spans="26:27">
      <c r="Z145154" s="191"/>
      <c r="AA145154" s="191"/>
    </row>
    <row r="145155" spans="26:27">
      <c r="Z145155" s="191"/>
      <c r="AA145155" s="191"/>
    </row>
    <row r="145156" spans="26:27">
      <c r="Z145156" s="191"/>
      <c r="AA145156" s="191"/>
    </row>
    <row r="145157" spans="26:27">
      <c r="Z145157" s="191"/>
      <c r="AA145157" s="191"/>
    </row>
    <row r="145158" spans="26:27">
      <c r="Z145158" s="191"/>
      <c r="AA145158" s="191"/>
    </row>
    <row r="145159" spans="26:27">
      <c r="Z145159" s="191"/>
      <c r="AA145159" s="191"/>
    </row>
    <row r="145160" spans="26:27">
      <c r="Z145160" s="191"/>
      <c r="AA145160" s="191"/>
    </row>
    <row r="145161" spans="26:27">
      <c r="Z145161" s="191"/>
      <c r="AA145161" s="191"/>
    </row>
    <row r="145162" spans="26:27">
      <c r="Z145162" s="191"/>
      <c r="AA145162" s="191"/>
    </row>
    <row r="145163" spans="26:27">
      <c r="Z145163" s="191"/>
      <c r="AA145163" s="191"/>
    </row>
    <row r="145164" spans="26:27">
      <c r="Z145164" s="191"/>
      <c r="AA145164" s="191"/>
    </row>
    <row r="145165" spans="26:27">
      <c r="Z145165" s="191"/>
      <c r="AA145165" s="191"/>
    </row>
    <row r="145166" spans="26:27">
      <c r="Z145166" s="191"/>
      <c r="AA145166" s="191"/>
    </row>
    <row r="145167" spans="26:27">
      <c r="Z145167" s="191"/>
      <c r="AA145167" s="191"/>
    </row>
    <row r="145168" spans="26:27">
      <c r="Z145168" s="191"/>
      <c r="AA145168" s="191"/>
    </row>
    <row r="145169" spans="26:27">
      <c r="Z145169" s="191"/>
      <c r="AA145169" s="191"/>
    </row>
    <row r="145170" spans="26:27">
      <c r="Z145170" s="191"/>
      <c r="AA145170" s="191"/>
    </row>
    <row r="145171" spans="26:27">
      <c r="Z145171" s="191"/>
      <c r="AA145171" s="191"/>
    </row>
    <row r="145172" spans="26:27">
      <c r="Z145172" s="191"/>
      <c r="AA145172" s="191"/>
    </row>
    <row r="145173" spans="26:27">
      <c r="Z145173" s="191"/>
      <c r="AA145173" s="191"/>
    </row>
    <row r="145174" spans="26:27">
      <c r="Z145174" s="191"/>
      <c r="AA145174" s="191"/>
    </row>
    <row r="145175" spans="26:27">
      <c r="Z145175" s="191"/>
      <c r="AA145175" s="191"/>
    </row>
    <row r="145176" spans="26:27">
      <c r="Z145176" s="191"/>
      <c r="AA145176" s="191"/>
    </row>
    <row r="145177" spans="26:27">
      <c r="Z145177" s="191"/>
      <c r="AA145177" s="191"/>
    </row>
    <row r="145178" spans="26:27">
      <c r="Z145178" s="191"/>
      <c r="AA145178" s="191"/>
    </row>
    <row r="145179" spans="26:27">
      <c r="Z145179" s="191"/>
      <c r="AA145179" s="191"/>
    </row>
    <row r="145180" spans="26:27">
      <c r="Z145180" s="191"/>
      <c r="AA145180" s="191"/>
    </row>
    <row r="145181" spans="26:27">
      <c r="Z145181" s="191"/>
      <c r="AA145181" s="191"/>
    </row>
    <row r="145182" spans="26:27">
      <c r="Z145182" s="191"/>
      <c r="AA145182" s="191"/>
    </row>
    <row r="145183" spans="26:27">
      <c r="Z145183" s="191"/>
      <c r="AA145183" s="191"/>
    </row>
    <row r="145184" spans="26:27">
      <c r="Z145184" s="191"/>
      <c r="AA145184" s="191"/>
    </row>
    <row r="145185" spans="26:27">
      <c r="Z145185" s="191"/>
      <c r="AA145185" s="191"/>
    </row>
    <row r="145186" spans="26:27">
      <c r="Z145186" s="191"/>
      <c r="AA145186" s="191"/>
    </row>
    <row r="145187" spans="26:27">
      <c r="Z145187" s="191"/>
      <c r="AA145187" s="191"/>
    </row>
    <row r="145188" spans="26:27">
      <c r="Z145188" s="191"/>
      <c r="AA145188" s="191"/>
    </row>
    <row r="145189" spans="26:27">
      <c r="Z145189" s="191"/>
      <c r="AA145189" s="191"/>
    </row>
    <row r="145190" spans="26:27">
      <c r="Z145190" s="191"/>
      <c r="AA145190" s="191"/>
    </row>
    <row r="145191" spans="26:27">
      <c r="Z145191" s="191"/>
      <c r="AA145191" s="191"/>
    </row>
    <row r="145192" spans="26:27">
      <c r="Z145192" s="191"/>
      <c r="AA145192" s="191"/>
    </row>
    <row r="145193" spans="26:27">
      <c r="Z145193" s="191"/>
      <c r="AA145193" s="191"/>
    </row>
    <row r="145194" spans="26:27">
      <c r="Z145194" s="191"/>
      <c r="AA145194" s="191"/>
    </row>
    <row r="145195" spans="26:27">
      <c r="Z145195" s="191"/>
      <c r="AA145195" s="191"/>
    </row>
    <row r="145196" spans="26:27">
      <c r="Z145196" s="191"/>
      <c r="AA145196" s="191"/>
    </row>
    <row r="145197" spans="26:27">
      <c r="Z145197" s="191"/>
      <c r="AA145197" s="191"/>
    </row>
    <row r="145198" spans="26:27">
      <c r="Z145198" s="191"/>
      <c r="AA145198" s="191"/>
    </row>
    <row r="145199" spans="26:27">
      <c r="Z145199" s="191"/>
      <c r="AA145199" s="191"/>
    </row>
    <row r="145200" spans="26:27">
      <c r="Z145200" s="191"/>
      <c r="AA145200" s="191"/>
    </row>
    <row r="145201" spans="26:27">
      <c r="Z145201" s="191"/>
      <c r="AA145201" s="191"/>
    </row>
    <row r="145202" spans="26:27">
      <c r="Z145202" s="191"/>
      <c r="AA145202" s="191"/>
    </row>
    <row r="145203" spans="26:27">
      <c r="Z145203" s="191"/>
      <c r="AA145203" s="191"/>
    </row>
    <row r="145204" spans="26:27">
      <c r="Z145204" s="191"/>
      <c r="AA145204" s="191"/>
    </row>
    <row r="145205" spans="26:27">
      <c r="Z145205" s="191"/>
      <c r="AA145205" s="191"/>
    </row>
    <row r="145206" spans="26:27">
      <c r="Z145206" s="191"/>
      <c r="AA145206" s="191"/>
    </row>
    <row r="145207" spans="26:27">
      <c r="Z145207" s="191"/>
      <c r="AA145207" s="191"/>
    </row>
    <row r="145208" spans="26:27">
      <c r="Z145208" s="191"/>
      <c r="AA145208" s="191"/>
    </row>
    <row r="145209" spans="26:27">
      <c r="Z145209" s="191"/>
      <c r="AA145209" s="191"/>
    </row>
    <row r="145210" spans="26:27">
      <c r="Z145210" s="191"/>
      <c r="AA145210" s="191"/>
    </row>
    <row r="145211" spans="26:27">
      <c r="Z145211" s="191"/>
      <c r="AA145211" s="191"/>
    </row>
    <row r="145212" spans="26:27">
      <c r="Z145212" s="191"/>
      <c r="AA145212" s="191"/>
    </row>
    <row r="145213" spans="26:27">
      <c r="Z145213" s="191"/>
      <c r="AA145213" s="191"/>
    </row>
    <row r="145214" spans="26:27">
      <c r="Z145214" s="191"/>
      <c r="AA145214" s="191"/>
    </row>
    <row r="145215" spans="26:27">
      <c r="Z145215" s="191"/>
      <c r="AA145215" s="191"/>
    </row>
    <row r="145216" spans="26:27">
      <c r="Z145216" s="191"/>
      <c r="AA145216" s="191"/>
    </row>
    <row r="145217" spans="26:27">
      <c r="Z145217" s="191"/>
      <c r="AA145217" s="191"/>
    </row>
    <row r="145218" spans="26:27">
      <c r="Z145218" s="191"/>
      <c r="AA145218" s="191"/>
    </row>
    <row r="145219" spans="26:27">
      <c r="Z145219" s="191"/>
      <c r="AA145219" s="191"/>
    </row>
    <row r="145220" spans="26:27">
      <c r="Z145220" s="191"/>
      <c r="AA145220" s="191"/>
    </row>
    <row r="145221" spans="26:27">
      <c r="Z145221" s="191"/>
      <c r="AA145221" s="191"/>
    </row>
    <row r="145222" spans="26:27">
      <c r="Z145222" s="191"/>
      <c r="AA145222" s="191"/>
    </row>
    <row r="145223" spans="26:27">
      <c r="Z145223" s="191"/>
      <c r="AA145223" s="191"/>
    </row>
    <row r="145224" spans="26:27">
      <c r="Z145224" s="191"/>
      <c r="AA145224" s="191"/>
    </row>
    <row r="145225" spans="26:27">
      <c r="Z145225" s="191"/>
      <c r="AA145225" s="191"/>
    </row>
    <row r="145226" spans="26:27">
      <c r="Z145226" s="191"/>
      <c r="AA145226" s="191"/>
    </row>
    <row r="145227" spans="26:27">
      <c r="Z145227" s="191"/>
      <c r="AA145227" s="191"/>
    </row>
    <row r="145228" spans="26:27">
      <c r="Z145228" s="191"/>
      <c r="AA145228" s="191"/>
    </row>
    <row r="145229" spans="26:27">
      <c r="Z145229" s="191"/>
      <c r="AA145229" s="191"/>
    </row>
    <row r="145230" spans="26:27">
      <c r="Z145230" s="191"/>
      <c r="AA145230" s="191"/>
    </row>
    <row r="145231" spans="26:27">
      <c r="Z145231" s="191"/>
      <c r="AA145231" s="191"/>
    </row>
    <row r="145232" spans="26:27">
      <c r="Z145232" s="191"/>
      <c r="AA145232" s="191"/>
    </row>
    <row r="145233" spans="26:27">
      <c r="Z145233" s="191"/>
      <c r="AA145233" s="191"/>
    </row>
    <row r="145234" spans="26:27">
      <c r="Z145234" s="191"/>
      <c r="AA145234" s="191"/>
    </row>
    <row r="145235" spans="26:27">
      <c r="Z145235" s="191"/>
      <c r="AA145235" s="191"/>
    </row>
    <row r="145236" spans="26:27">
      <c r="Z145236" s="191"/>
      <c r="AA145236" s="191"/>
    </row>
    <row r="145237" spans="26:27">
      <c r="Z145237" s="191"/>
      <c r="AA145237" s="191"/>
    </row>
    <row r="145238" spans="26:27">
      <c r="Z145238" s="191"/>
      <c r="AA145238" s="191"/>
    </row>
    <row r="145239" spans="26:27">
      <c r="Z145239" s="191"/>
      <c r="AA145239" s="191"/>
    </row>
    <row r="145240" spans="26:27">
      <c r="Z145240" s="191"/>
      <c r="AA145240" s="191"/>
    </row>
    <row r="145241" spans="26:27">
      <c r="Z145241" s="191"/>
      <c r="AA145241" s="191"/>
    </row>
    <row r="145242" spans="26:27">
      <c r="Z145242" s="191"/>
      <c r="AA145242" s="191"/>
    </row>
    <row r="145243" spans="26:27">
      <c r="Z145243" s="191"/>
      <c r="AA145243" s="191"/>
    </row>
    <row r="145244" spans="26:27">
      <c r="Z145244" s="191"/>
      <c r="AA145244" s="191"/>
    </row>
    <row r="145245" spans="26:27">
      <c r="Z145245" s="191"/>
      <c r="AA145245" s="191"/>
    </row>
    <row r="145246" spans="26:27">
      <c r="Z145246" s="191"/>
      <c r="AA145246" s="191"/>
    </row>
    <row r="145247" spans="26:27">
      <c r="Z145247" s="191"/>
      <c r="AA145247" s="191"/>
    </row>
    <row r="145248" spans="26:27">
      <c r="Z145248" s="191"/>
      <c r="AA145248" s="191"/>
    </row>
    <row r="145249" spans="26:27">
      <c r="Z145249" s="191"/>
      <c r="AA145249" s="191"/>
    </row>
    <row r="145250" spans="26:27">
      <c r="Z145250" s="191"/>
      <c r="AA145250" s="191"/>
    </row>
    <row r="145251" spans="26:27">
      <c r="Z145251" s="191"/>
      <c r="AA145251" s="191"/>
    </row>
    <row r="145252" spans="26:27">
      <c r="Z145252" s="191"/>
      <c r="AA145252" s="191"/>
    </row>
    <row r="145253" spans="26:27">
      <c r="Z145253" s="191"/>
      <c r="AA145253" s="191"/>
    </row>
    <row r="145254" spans="26:27">
      <c r="Z145254" s="191"/>
      <c r="AA145254" s="191"/>
    </row>
    <row r="145255" spans="26:27">
      <c r="Z145255" s="191"/>
      <c r="AA145255" s="191"/>
    </row>
    <row r="145256" spans="26:27">
      <c r="Z145256" s="191"/>
      <c r="AA145256" s="191"/>
    </row>
    <row r="145257" spans="26:27">
      <c r="Z145257" s="191"/>
      <c r="AA145257" s="191"/>
    </row>
    <row r="145258" spans="26:27">
      <c r="Z145258" s="191"/>
      <c r="AA145258" s="191"/>
    </row>
    <row r="145259" spans="26:27">
      <c r="Z145259" s="191"/>
      <c r="AA145259" s="191"/>
    </row>
    <row r="145260" spans="26:27">
      <c r="Z145260" s="191"/>
      <c r="AA145260" s="191"/>
    </row>
    <row r="145261" spans="26:27">
      <c r="Z145261" s="191"/>
      <c r="AA145261" s="191"/>
    </row>
    <row r="145262" spans="26:27">
      <c r="Z145262" s="191"/>
      <c r="AA145262" s="191"/>
    </row>
    <row r="145263" spans="26:27">
      <c r="Z145263" s="191"/>
      <c r="AA145263" s="191"/>
    </row>
    <row r="145264" spans="26:27">
      <c r="Z145264" s="191"/>
      <c r="AA145264" s="191"/>
    </row>
    <row r="145265" spans="26:27">
      <c r="Z145265" s="191"/>
      <c r="AA145265" s="191"/>
    </row>
    <row r="145266" spans="26:27">
      <c r="Z145266" s="191"/>
      <c r="AA145266" s="191"/>
    </row>
    <row r="145267" spans="26:27">
      <c r="Z145267" s="191"/>
      <c r="AA145267" s="191"/>
    </row>
    <row r="145268" spans="26:27">
      <c r="Z145268" s="191"/>
      <c r="AA145268" s="191"/>
    </row>
    <row r="145269" spans="26:27">
      <c r="Z145269" s="191"/>
      <c r="AA145269" s="191"/>
    </row>
    <row r="145270" spans="26:27">
      <c r="Z145270" s="191"/>
      <c r="AA145270" s="191"/>
    </row>
    <row r="145271" spans="26:27">
      <c r="Z145271" s="191"/>
      <c r="AA145271" s="191"/>
    </row>
    <row r="145272" spans="26:27">
      <c r="Z145272" s="191"/>
      <c r="AA145272" s="191"/>
    </row>
    <row r="145273" spans="26:27">
      <c r="Z145273" s="191"/>
      <c r="AA145273" s="191"/>
    </row>
    <row r="145274" spans="26:27">
      <c r="Z145274" s="191"/>
      <c r="AA145274" s="191"/>
    </row>
    <row r="145275" spans="26:27">
      <c r="Z145275" s="191"/>
      <c r="AA145275" s="191"/>
    </row>
    <row r="145276" spans="26:27">
      <c r="Z145276" s="191"/>
      <c r="AA145276" s="191"/>
    </row>
    <row r="145277" spans="26:27">
      <c r="Z145277" s="191"/>
      <c r="AA145277" s="191"/>
    </row>
    <row r="145278" spans="26:27">
      <c r="Z145278" s="191"/>
      <c r="AA145278" s="191"/>
    </row>
    <row r="145279" spans="26:27">
      <c r="Z145279" s="191"/>
      <c r="AA145279" s="191"/>
    </row>
    <row r="145280" spans="26:27">
      <c r="Z145280" s="191"/>
      <c r="AA145280" s="191"/>
    </row>
    <row r="145281" spans="26:27">
      <c r="Z145281" s="191"/>
      <c r="AA145281" s="191"/>
    </row>
    <row r="145282" spans="26:27">
      <c r="Z145282" s="191"/>
      <c r="AA145282" s="191"/>
    </row>
    <row r="145283" spans="26:27">
      <c r="Z145283" s="191"/>
      <c r="AA145283" s="191"/>
    </row>
    <row r="145284" spans="26:27">
      <c r="Z145284" s="191"/>
      <c r="AA145284" s="191"/>
    </row>
    <row r="145285" spans="26:27">
      <c r="Z145285" s="191"/>
      <c r="AA145285" s="191"/>
    </row>
    <row r="145286" spans="26:27">
      <c r="Z145286" s="191"/>
      <c r="AA145286" s="191"/>
    </row>
    <row r="145287" spans="26:27">
      <c r="Z145287" s="191"/>
      <c r="AA145287" s="191"/>
    </row>
    <row r="145288" spans="26:27">
      <c r="Z145288" s="191"/>
      <c r="AA145288" s="191"/>
    </row>
    <row r="145289" spans="26:27">
      <c r="Z145289" s="191"/>
      <c r="AA145289" s="191"/>
    </row>
    <row r="145290" spans="26:27">
      <c r="Z145290" s="191"/>
      <c r="AA145290" s="191"/>
    </row>
    <row r="145291" spans="26:27">
      <c r="Z145291" s="191"/>
      <c r="AA145291" s="191"/>
    </row>
    <row r="145292" spans="26:27">
      <c r="Z145292" s="191"/>
      <c r="AA145292" s="191"/>
    </row>
    <row r="145293" spans="26:27">
      <c r="Z145293" s="191"/>
      <c r="AA145293" s="191"/>
    </row>
    <row r="145294" spans="26:27">
      <c r="Z145294" s="191"/>
      <c r="AA145294" s="191"/>
    </row>
    <row r="145295" spans="26:27">
      <c r="Z145295" s="191"/>
      <c r="AA145295" s="191"/>
    </row>
    <row r="145296" spans="26:27">
      <c r="Z145296" s="191"/>
      <c r="AA145296" s="191"/>
    </row>
    <row r="145297" spans="26:27">
      <c r="Z145297" s="191"/>
      <c r="AA145297" s="191"/>
    </row>
    <row r="145298" spans="26:27">
      <c r="Z145298" s="191"/>
      <c r="AA145298" s="191"/>
    </row>
    <row r="145299" spans="26:27">
      <c r="Z145299" s="191"/>
      <c r="AA145299" s="191"/>
    </row>
    <row r="145300" spans="26:27">
      <c r="Z145300" s="191"/>
      <c r="AA145300" s="191"/>
    </row>
    <row r="145301" spans="26:27">
      <c r="Z145301" s="191"/>
      <c r="AA145301" s="191"/>
    </row>
    <row r="145302" spans="26:27">
      <c r="Z145302" s="191"/>
      <c r="AA145302" s="191"/>
    </row>
    <row r="145303" spans="26:27">
      <c r="Z145303" s="191"/>
      <c r="AA145303" s="191"/>
    </row>
    <row r="145304" spans="26:27">
      <c r="Z145304" s="191"/>
      <c r="AA145304" s="191"/>
    </row>
    <row r="145305" spans="26:27">
      <c r="Z145305" s="191"/>
      <c r="AA145305" s="191"/>
    </row>
    <row r="145306" spans="26:27">
      <c r="Z145306" s="191"/>
      <c r="AA145306" s="191"/>
    </row>
    <row r="145307" spans="26:27">
      <c r="Z145307" s="191"/>
      <c r="AA145307" s="191"/>
    </row>
    <row r="145308" spans="26:27">
      <c r="Z145308" s="191"/>
      <c r="AA145308" s="191"/>
    </row>
    <row r="145309" spans="26:27">
      <c r="Z145309" s="191"/>
      <c r="AA145309" s="191"/>
    </row>
    <row r="145310" spans="26:27">
      <c r="Z145310" s="191"/>
      <c r="AA145310" s="191"/>
    </row>
    <row r="145311" spans="26:27">
      <c r="Z145311" s="191"/>
      <c r="AA145311" s="191"/>
    </row>
    <row r="145312" spans="26:27">
      <c r="Z145312" s="191"/>
      <c r="AA145312" s="191"/>
    </row>
    <row r="145313" spans="26:27">
      <c r="Z145313" s="191"/>
      <c r="AA145313" s="191"/>
    </row>
    <row r="145314" spans="26:27">
      <c r="Z145314" s="191"/>
      <c r="AA145314" s="191"/>
    </row>
    <row r="145315" spans="26:27">
      <c r="Z145315" s="191"/>
      <c r="AA145315" s="191"/>
    </row>
    <row r="145316" spans="26:27">
      <c r="Z145316" s="191"/>
      <c r="AA145316" s="191"/>
    </row>
    <row r="145317" spans="26:27">
      <c r="Z145317" s="191"/>
      <c r="AA145317" s="191"/>
    </row>
    <row r="145318" spans="26:27">
      <c r="Z145318" s="191"/>
      <c r="AA145318" s="191"/>
    </row>
    <row r="145319" spans="26:27">
      <c r="Z145319" s="191"/>
      <c r="AA145319" s="191"/>
    </row>
    <row r="145320" spans="26:27">
      <c r="Z145320" s="191"/>
      <c r="AA145320" s="191"/>
    </row>
    <row r="145321" spans="26:27">
      <c r="Z145321" s="191"/>
      <c r="AA145321" s="191"/>
    </row>
    <row r="145322" spans="26:27">
      <c r="Z145322" s="191"/>
      <c r="AA145322" s="191"/>
    </row>
    <row r="145323" spans="26:27">
      <c r="Z145323" s="191"/>
      <c r="AA145323" s="191"/>
    </row>
    <row r="145324" spans="26:27">
      <c r="Z145324" s="191"/>
      <c r="AA145324" s="191"/>
    </row>
    <row r="145325" spans="26:27">
      <c r="Z145325" s="191"/>
      <c r="AA145325" s="191"/>
    </row>
    <row r="145326" spans="26:27">
      <c r="Z145326" s="191"/>
      <c r="AA145326" s="191"/>
    </row>
    <row r="145327" spans="26:27">
      <c r="Z145327" s="191"/>
      <c r="AA145327" s="191"/>
    </row>
    <row r="145328" spans="26:27">
      <c r="Z145328" s="191"/>
      <c r="AA145328" s="191"/>
    </row>
    <row r="145329" spans="26:27">
      <c r="Z145329" s="191"/>
      <c r="AA145329" s="191"/>
    </row>
    <row r="145330" spans="26:27">
      <c r="Z145330" s="191"/>
      <c r="AA145330" s="191"/>
    </row>
    <row r="145331" spans="26:27">
      <c r="Z145331" s="191"/>
      <c r="AA145331" s="191"/>
    </row>
    <row r="145332" spans="26:27">
      <c r="Z145332" s="191"/>
      <c r="AA145332" s="191"/>
    </row>
    <row r="145333" spans="26:27">
      <c r="Z145333" s="191"/>
      <c r="AA145333" s="191"/>
    </row>
    <row r="145334" spans="26:27">
      <c r="Z145334" s="191"/>
      <c r="AA145334" s="191"/>
    </row>
    <row r="145335" spans="26:27">
      <c r="Z145335" s="191"/>
      <c r="AA145335" s="191"/>
    </row>
    <row r="145336" spans="26:27">
      <c r="Z145336" s="191"/>
      <c r="AA145336" s="191"/>
    </row>
    <row r="145337" spans="26:27">
      <c r="Z145337" s="191"/>
      <c r="AA145337" s="191"/>
    </row>
    <row r="145338" spans="26:27">
      <c r="Z145338" s="191"/>
      <c r="AA145338" s="191"/>
    </row>
    <row r="145339" spans="26:27">
      <c r="Z145339" s="191"/>
      <c r="AA145339" s="191"/>
    </row>
    <row r="145340" spans="26:27">
      <c r="Z145340" s="191"/>
      <c r="AA145340" s="191"/>
    </row>
    <row r="145341" spans="26:27">
      <c r="Z145341" s="191"/>
      <c r="AA145341" s="191"/>
    </row>
    <row r="145342" spans="26:27">
      <c r="Z145342" s="191"/>
      <c r="AA145342" s="191"/>
    </row>
    <row r="145343" spans="26:27">
      <c r="Z145343" s="191"/>
      <c r="AA145343" s="191"/>
    </row>
    <row r="145344" spans="26:27">
      <c r="Z145344" s="191"/>
      <c r="AA145344" s="191"/>
    </row>
    <row r="145345" spans="26:27">
      <c r="Z145345" s="191"/>
      <c r="AA145345" s="191"/>
    </row>
    <row r="145346" spans="26:27">
      <c r="Z145346" s="191"/>
      <c r="AA145346" s="191"/>
    </row>
    <row r="145347" spans="26:27">
      <c r="Z145347" s="191"/>
      <c r="AA145347" s="191"/>
    </row>
    <row r="145348" spans="26:27">
      <c r="Z145348" s="191"/>
      <c r="AA145348" s="191"/>
    </row>
    <row r="145349" spans="26:27">
      <c r="Z145349" s="191"/>
      <c r="AA145349" s="191"/>
    </row>
    <row r="145350" spans="26:27">
      <c r="Z145350" s="191"/>
      <c r="AA145350" s="191"/>
    </row>
    <row r="145351" spans="26:27">
      <c r="Z145351" s="191"/>
      <c r="AA145351" s="191"/>
    </row>
    <row r="145352" spans="26:27">
      <c r="Z145352" s="191"/>
      <c r="AA145352" s="191"/>
    </row>
    <row r="145353" spans="26:27">
      <c r="Z145353" s="191"/>
      <c r="AA145353" s="191"/>
    </row>
    <row r="145354" spans="26:27">
      <c r="Z145354" s="191"/>
      <c r="AA145354" s="191"/>
    </row>
    <row r="145355" spans="26:27">
      <c r="Z145355" s="191"/>
      <c r="AA145355" s="191"/>
    </row>
    <row r="145356" spans="26:27">
      <c r="Z145356" s="191"/>
      <c r="AA145356" s="191"/>
    </row>
    <row r="145357" spans="26:27">
      <c r="Z145357" s="191"/>
      <c r="AA145357" s="191"/>
    </row>
    <row r="145358" spans="26:27">
      <c r="Z145358" s="191"/>
      <c r="AA145358" s="191"/>
    </row>
    <row r="145359" spans="26:27">
      <c r="Z145359" s="191"/>
      <c r="AA145359" s="191"/>
    </row>
    <row r="145360" spans="26:27">
      <c r="Z145360" s="191"/>
      <c r="AA145360" s="191"/>
    </row>
    <row r="145361" spans="26:27">
      <c r="Z145361" s="191"/>
      <c r="AA145361" s="191"/>
    </row>
    <row r="145362" spans="26:27">
      <c r="Z145362" s="191"/>
      <c r="AA145362" s="191"/>
    </row>
    <row r="145363" spans="26:27">
      <c r="Z145363" s="191"/>
      <c r="AA145363" s="191"/>
    </row>
    <row r="145364" spans="26:27">
      <c r="Z145364" s="191"/>
      <c r="AA145364" s="191"/>
    </row>
    <row r="145365" spans="26:27">
      <c r="Z145365" s="191"/>
      <c r="AA145365" s="191"/>
    </row>
    <row r="145366" spans="26:27">
      <c r="Z145366" s="191"/>
      <c r="AA145366" s="191"/>
    </row>
    <row r="145367" spans="26:27">
      <c r="Z145367" s="191"/>
      <c r="AA145367" s="191"/>
    </row>
    <row r="145368" spans="26:27">
      <c r="Z145368" s="191"/>
      <c r="AA145368" s="191"/>
    </row>
    <row r="145369" spans="26:27">
      <c r="Z145369" s="191"/>
      <c r="AA145369" s="191"/>
    </row>
    <row r="145370" spans="26:27">
      <c r="Z145370" s="191"/>
      <c r="AA145370" s="191"/>
    </row>
    <row r="145371" spans="26:27">
      <c r="Z145371" s="191"/>
      <c r="AA145371" s="191"/>
    </row>
    <row r="145372" spans="26:27">
      <c r="Z145372" s="191"/>
      <c r="AA145372" s="191"/>
    </row>
    <row r="145373" spans="26:27">
      <c r="Z145373" s="191"/>
      <c r="AA145373" s="191"/>
    </row>
    <row r="145374" spans="26:27">
      <c r="Z145374" s="191"/>
      <c r="AA145374" s="191"/>
    </row>
    <row r="145375" spans="26:27">
      <c r="Z145375" s="191"/>
      <c r="AA145375" s="191"/>
    </row>
    <row r="145376" spans="26:27">
      <c r="Z145376" s="191"/>
      <c r="AA145376" s="191"/>
    </row>
    <row r="145377" spans="26:27">
      <c r="Z145377" s="191"/>
      <c r="AA145377" s="191"/>
    </row>
    <row r="145378" spans="26:27">
      <c r="Z145378" s="191"/>
      <c r="AA145378" s="191"/>
    </row>
    <row r="145379" spans="26:27">
      <c r="Z145379" s="191"/>
      <c r="AA145379" s="191"/>
    </row>
    <row r="145380" spans="26:27">
      <c r="Z145380" s="191"/>
      <c r="AA145380" s="191"/>
    </row>
    <row r="145381" spans="26:27">
      <c r="Z145381" s="191"/>
      <c r="AA145381" s="191"/>
    </row>
    <row r="145382" spans="26:27">
      <c r="Z145382" s="191"/>
      <c r="AA145382" s="191"/>
    </row>
    <row r="145383" spans="26:27">
      <c r="Z145383" s="191"/>
      <c r="AA145383" s="191"/>
    </row>
    <row r="145384" spans="26:27">
      <c r="Z145384" s="191"/>
      <c r="AA145384" s="191"/>
    </row>
    <row r="145385" spans="26:27">
      <c r="Z145385" s="191"/>
      <c r="AA145385" s="191"/>
    </row>
    <row r="145386" spans="26:27">
      <c r="Z145386" s="191"/>
      <c r="AA145386" s="191"/>
    </row>
    <row r="145387" spans="26:27">
      <c r="Z145387" s="191"/>
      <c r="AA145387" s="191"/>
    </row>
    <row r="145388" spans="26:27">
      <c r="Z145388" s="191"/>
      <c r="AA145388" s="191"/>
    </row>
    <row r="145389" spans="26:27">
      <c r="Z145389" s="191"/>
      <c r="AA145389" s="191"/>
    </row>
    <row r="145390" spans="26:27">
      <c r="Z145390" s="191"/>
      <c r="AA145390" s="191"/>
    </row>
    <row r="145391" spans="26:27">
      <c r="Z145391" s="191"/>
      <c r="AA145391" s="191"/>
    </row>
    <row r="145392" spans="26:27">
      <c r="Z145392" s="191"/>
      <c r="AA145392" s="191"/>
    </row>
    <row r="145393" spans="26:27">
      <c r="Z145393" s="191"/>
      <c r="AA145393" s="191"/>
    </row>
    <row r="145394" spans="26:27">
      <c r="Z145394" s="191"/>
      <c r="AA145394" s="191"/>
    </row>
    <row r="145395" spans="26:27">
      <c r="Z145395" s="191"/>
      <c r="AA145395" s="191"/>
    </row>
    <row r="145396" spans="26:27">
      <c r="Z145396" s="191"/>
      <c r="AA145396" s="191"/>
    </row>
    <row r="145397" spans="26:27">
      <c r="Z145397" s="191"/>
      <c r="AA145397" s="191"/>
    </row>
    <row r="145398" spans="26:27">
      <c r="Z145398" s="191"/>
      <c r="AA145398" s="191"/>
    </row>
    <row r="145399" spans="26:27">
      <c r="Z145399" s="191"/>
      <c r="AA145399" s="191"/>
    </row>
    <row r="145400" spans="26:27">
      <c r="Z145400" s="191"/>
      <c r="AA145400" s="191"/>
    </row>
    <row r="145401" spans="26:27">
      <c r="Z145401" s="191"/>
      <c r="AA145401" s="191"/>
    </row>
    <row r="145402" spans="26:27">
      <c r="Z145402" s="191"/>
      <c r="AA145402" s="191"/>
    </row>
    <row r="145403" spans="26:27">
      <c r="Z145403" s="191"/>
      <c r="AA145403" s="191"/>
    </row>
    <row r="145404" spans="26:27">
      <c r="Z145404" s="191"/>
      <c r="AA145404" s="191"/>
    </row>
    <row r="145405" spans="26:27">
      <c r="Z145405" s="191"/>
      <c r="AA145405" s="191"/>
    </row>
    <row r="145406" spans="26:27">
      <c r="Z145406" s="191"/>
      <c r="AA145406" s="191"/>
    </row>
    <row r="145407" spans="26:27">
      <c r="Z145407" s="191"/>
      <c r="AA145407" s="191"/>
    </row>
    <row r="145408" spans="26:27">
      <c r="Z145408" s="191"/>
      <c r="AA145408" s="191"/>
    </row>
    <row r="145409" spans="26:27">
      <c r="Z145409" s="191"/>
      <c r="AA145409" s="191"/>
    </row>
    <row r="145410" spans="26:27">
      <c r="Z145410" s="191"/>
      <c r="AA145410" s="191"/>
    </row>
    <row r="145411" spans="26:27">
      <c r="Z145411" s="191"/>
      <c r="AA145411" s="191"/>
    </row>
    <row r="145412" spans="26:27">
      <c r="Z145412" s="191"/>
      <c r="AA145412" s="191"/>
    </row>
    <row r="145413" spans="26:27">
      <c r="Z145413" s="191"/>
      <c r="AA145413" s="191"/>
    </row>
    <row r="145414" spans="26:27">
      <c r="Z145414" s="191"/>
      <c r="AA145414" s="191"/>
    </row>
    <row r="145415" spans="26:27">
      <c r="Z145415" s="191"/>
      <c r="AA145415" s="191"/>
    </row>
    <row r="145416" spans="26:27">
      <c r="Z145416" s="191"/>
      <c r="AA145416" s="191"/>
    </row>
    <row r="145417" spans="26:27">
      <c r="Z145417" s="191"/>
      <c r="AA145417" s="191"/>
    </row>
    <row r="145418" spans="26:27">
      <c r="Z145418" s="191"/>
      <c r="AA145418" s="191"/>
    </row>
    <row r="145419" spans="26:27">
      <c r="Z145419" s="191"/>
      <c r="AA145419" s="191"/>
    </row>
    <row r="145420" spans="26:27">
      <c r="Z145420" s="191"/>
      <c r="AA145420" s="191"/>
    </row>
    <row r="145421" spans="26:27">
      <c r="Z145421" s="191"/>
      <c r="AA145421" s="191"/>
    </row>
    <row r="145422" spans="26:27">
      <c r="Z145422" s="191"/>
      <c r="AA145422" s="191"/>
    </row>
    <row r="145423" spans="26:27">
      <c r="Z145423" s="191"/>
      <c r="AA145423" s="191"/>
    </row>
    <row r="145424" spans="26:27">
      <c r="Z145424" s="191"/>
      <c r="AA145424" s="191"/>
    </row>
    <row r="145425" spans="26:27">
      <c r="Z145425" s="191"/>
      <c r="AA145425" s="191"/>
    </row>
    <row r="145426" spans="26:27">
      <c r="Z145426" s="191"/>
      <c r="AA145426" s="191"/>
    </row>
    <row r="145427" spans="26:27">
      <c r="Z145427" s="191"/>
      <c r="AA145427" s="191"/>
    </row>
    <row r="145428" spans="26:27">
      <c r="Z145428" s="191"/>
      <c r="AA145428" s="191"/>
    </row>
    <row r="145429" spans="26:27">
      <c r="Z145429" s="191"/>
      <c r="AA145429" s="191"/>
    </row>
    <row r="145430" spans="26:27">
      <c r="Z145430" s="191"/>
      <c r="AA145430" s="191"/>
    </row>
    <row r="145431" spans="26:27">
      <c r="Z145431" s="191"/>
      <c r="AA145431" s="191"/>
    </row>
    <row r="145432" spans="26:27">
      <c r="Z145432" s="191"/>
      <c r="AA145432" s="191"/>
    </row>
    <row r="145433" spans="26:27">
      <c r="Z145433" s="191"/>
      <c r="AA145433" s="191"/>
    </row>
    <row r="145434" spans="26:27">
      <c r="Z145434" s="191"/>
      <c r="AA145434" s="191"/>
    </row>
    <row r="145435" spans="26:27">
      <c r="Z145435" s="191"/>
      <c r="AA145435" s="191"/>
    </row>
    <row r="145436" spans="26:27">
      <c r="Z145436" s="191"/>
      <c r="AA145436" s="191"/>
    </row>
    <row r="145437" spans="26:27">
      <c r="Z145437" s="191"/>
      <c r="AA145437" s="191"/>
    </row>
    <row r="145438" spans="26:27">
      <c r="Z145438" s="191"/>
      <c r="AA145438" s="191"/>
    </row>
    <row r="145439" spans="26:27">
      <c r="Z145439" s="191"/>
      <c r="AA145439" s="191"/>
    </row>
    <row r="145440" spans="26:27">
      <c r="Z145440" s="191"/>
      <c r="AA145440" s="191"/>
    </row>
    <row r="145441" spans="26:27">
      <c r="Z145441" s="191"/>
      <c r="AA145441" s="191"/>
    </row>
    <row r="145442" spans="26:27">
      <c r="Z145442" s="191"/>
      <c r="AA145442" s="191"/>
    </row>
    <row r="145443" spans="26:27">
      <c r="Z145443" s="191"/>
      <c r="AA145443" s="191"/>
    </row>
    <row r="145444" spans="26:27">
      <c r="Z145444" s="191"/>
      <c r="AA145444" s="191"/>
    </row>
    <row r="145445" spans="26:27">
      <c r="Z145445" s="191"/>
      <c r="AA145445" s="191"/>
    </row>
    <row r="145446" spans="26:27">
      <c r="Z145446" s="191"/>
      <c r="AA145446" s="191"/>
    </row>
    <row r="145447" spans="26:27">
      <c r="Z145447" s="191"/>
      <c r="AA145447" s="191"/>
    </row>
    <row r="145448" spans="26:27">
      <c r="Z145448" s="191"/>
      <c r="AA145448" s="191"/>
    </row>
    <row r="145449" spans="26:27">
      <c r="Z145449" s="191"/>
      <c r="AA145449" s="191"/>
    </row>
    <row r="145450" spans="26:27">
      <c r="Z145450" s="191"/>
      <c r="AA145450" s="191"/>
    </row>
    <row r="145451" spans="26:27">
      <c r="Z145451" s="191"/>
      <c r="AA145451" s="191"/>
    </row>
    <row r="145452" spans="26:27">
      <c r="Z145452" s="191"/>
      <c r="AA145452" s="191"/>
    </row>
    <row r="145453" spans="26:27">
      <c r="Z145453" s="191"/>
      <c r="AA145453" s="191"/>
    </row>
    <row r="145454" spans="26:27">
      <c r="Z145454" s="191"/>
      <c r="AA145454" s="191"/>
    </row>
    <row r="145455" spans="26:27">
      <c r="Z145455" s="191"/>
      <c r="AA145455" s="191"/>
    </row>
    <row r="145456" spans="26:27">
      <c r="Z145456" s="191"/>
      <c r="AA145456" s="191"/>
    </row>
    <row r="145457" spans="26:27">
      <c r="Z145457" s="191"/>
      <c r="AA145457" s="191"/>
    </row>
    <row r="145458" spans="26:27">
      <c r="Z145458" s="191"/>
      <c r="AA145458" s="191"/>
    </row>
    <row r="145459" spans="26:27">
      <c r="Z145459" s="191"/>
      <c r="AA145459" s="191"/>
    </row>
    <row r="145460" spans="26:27">
      <c r="Z145460" s="191"/>
      <c r="AA145460" s="191"/>
    </row>
    <row r="145461" spans="26:27">
      <c r="Z145461" s="191"/>
      <c r="AA145461" s="191"/>
    </row>
    <row r="145462" spans="26:27">
      <c r="Z145462" s="191"/>
      <c r="AA145462" s="191"/>
    </row>
    <row r="145463" spans="26:27">
      <c r="Z145463" s="191"/>
      <c r="AA145463" s="191"/>
    </row>
    <row r="145464" spans="26:27">
      <c r="Z145464" s="191"/>
      <c r="AA145464" s="191"/>
    </row>
    <row r="145465" spans="26:27">
      <c r="Z145465" s="191"/>
      <c r="AA145465" s="191"/>
    </row>
    <row r="145466" spans="26:27">
      <c r="Z145466" s="191"/>
      <c r="AA145466" s="191"/>
    </row>
    <row r="145467" spans="26:27">
      <c r="Z145467" s="191"/>
      <c r="AA145467" s="191"/>
    </row>
    <row r="145468" spans="26:27">
      <c r="Z145468" s="191"/>
      <c r="AA145468" s="191"/>
    </row>
    <row r="145469" spans="26:27">
      <c r="Z145469" s="191"/>
      <c r="AA145469" s="191"/>
    </row>
    <row r="145470" spans="26:27">
      <c r="Z145470" s="191"/>
      <c r="AA145470" s="191"/>
    </row>
    <row r="145471" spans="26:27">
      <c r="Z145471" s="191"/>
      <c r="AA145471" s="191"/>
    </row>
    <row r="145472" spans="26:27">
      <c r="Z145472" s="191"/>
      <c r="AA145472" s="191"/>
    </row>
    <row r="145473" spans="26:27">
      <c r="Z145473" s="191"/>
      <c r="AA145473" s="191"/>
    </row>
    <row r="145474" spans="26:27">
      <c r="Z145474" s="191"/>
      <c r="AA145474" s="191"/>
    </row>
    <row r="145475" spans="26:27">
      <c r="Z145475" s="191"/>
      <c r="AA145475" s="191"/>
    </row>
    <row r="145476" spans="26:27">
      <c r="Z145476" s="191"/>
      <c r="AA145476" s="191"/>
    </row>
    <row r="145477" spans="26:27">
      <c r="Z145477" s="191"/>
      <c r="AA145477" s="191"/>
    </row>
    <row r="145478" spans="26:27">
      <c r="Z145478" s="191"/>
      <c r="AA145478" s="191"/>
    </row>
    <row r="145479" spans="26:27">
      <c r="Z145479" s="191"/>
      <c r="AA145479" s="191"/>
    </row>
    <row r="145480" spans="26:27">
      <c r="Z145480" s="191"/>
      <c r="AA145480" s="191"/>
    </row>
    <row r="145481" spans="26:27">
      <c r="Z145481" s="191"/>
      <c r="AA145481" s="191"/>
    </row>
    <row r="145482" spans="26:27">
      <c r="Z145482" s="191"/>
      <c r="AA145482" s="191"/>
    </row>
    <row r="145483" spans="26:27">
      <c r="Z145483" s="191"/>
      <c r="AA145483" s="191"/>
    </row>
    <row r="145484" spans="26:27">
      <c r="Z145484" s="191"/>
      <c r="AA145484" s="191"/>
    </row>
    <row r="145485" spans="26:27">
      <c r="Z145485" s="191"/>
      <c r="AA145485" s="191"/>
    </row>
    <row r="145486" spans="26:27">
      <c r="Z145486" s="191"/>
      <c r="AA145486" s="191"/>
    </row>
    <row r="145487" spans="26:27">
      <c r="Z145487" s="191"/>
      <c r="AA145487" s="191"/>
    </row>
    <row r="145488" spans="26:27">
      <c r="Z145488" s="191"/>
      <c r="AA145488" s="191"/>
    </row>
    <row r="145489" spans="26:27">
      <c r="Z145489" s="191"/>
      <c r="AA145489" s="191"/>
    </row>
    <row r="145490" spans="26:27">
      <c r="Z145490" s="191"/>
      <c r="AA145490" s="191"/>
    </row>
    <row r="145491" spans="26:27">
      <c r="Z145491" s="191"/>
      <c r="AA145491" s="191"/>
    </row>
    <row r="145492" spans="26:27">
      <c r="Z145492" s="191"/>
      <c r="AA145492" s="191"/>
    </row>
    <row r="145493" spans="26:27">
      <c r="Z145493" s="191"/>
      <c r="AA145493" s="191"/>
    </row>
    <row r="145494" spans="26:27">
      <c r="Z145494" s="191"/>
      <c r="AA145494" s="191"/>
    </row>
    <row r="145495" spans="26:27">
      <c r="Z145495" s="191"/>
      <c r="AA145495" s="191"/>
    </row>
    <row r="145496" spans="26:27">
      <c r="Z145496" s="191"/>
      <c r="AA145496" s="191"/>
    </row>
    <row r="145497" spans="26:27">
      <c r="Z145497" s="191"/>
      <c r="AA145497" s="191"/>
    </row>
    <row r="145498" spans="26:27">
      <c r="Z145498" s="191"/>
      <c r="AA145498" s="191"/>
    </row>
    <row r="145499" spans="26:27">
      <c r="Z145499" s="191"/>
      <c r="AA145499" s="191"/>
    </row>
    <row r="145500" spans="26:27">
      <c r="Z145500" s="191"/>
      <c r="AA145500" s="191"/>
    </row>
    <row r="145501" spans="26:27">
      <c r="Z145501" s="191"/>
      <c r="AA145501" s="191"/>
    </row>
    <row r="145502" spans="26:27">
      <c r="Z145502" s="191"/>
      <c r="AA145502" s="191"/>
    </row>
    <row r="145503" spans="26:27">
      <c r="Z145503" s="191"/>
      <c r="AA145503" s="191"/>
    </row>
    <row r="145504" spans="26:27">
      <c r="Z145504" s="191"/>
      <c r="AA145504" s="191"/>
    </row>
    <row r="145505" spans="26:27">
      <c r="Z145505" s="191"/>
      <c r="AA145505" s="191"/>
    </row>
    <row r="145506" spans="26:27">
      <c r="Z145506" s="191"/>
      <c r="AA145506" s="191"/>
    </row>
    <row r="145507" spans="26:27">
      <c r="Z145507" s="191"/>
      <c r="AA145507" s="191"/>
    </row>
    <row r="145508" spans="26:27">
      <c r="Z145508" s="191"/>
      <c r="AA145508" s="191"/>
    </row>
    <row r="145509" spans="26:27">
      <c r="Z145509" s="191"/>
      <c r="AA145509" s="191"/>
    </row>
    <row r="145510" spans="26:27">
      <c r="Z145510" s="191"/>
      <c r="AA145510" s="191"/>
    </row>
    <row r="145511" spans="26:27">
      <c r="Z145511" s="191"/>
      <c r="AA145511" s="191"/>
    </row>
    <row r="145512" spans="26:27">
      <c r="Z145512" s="191"/>
      <c r="AA145512" s="191"/>
    </row>
    <row r="145513" spans="26:27">
      <c r="Z145513" s="191"/>
      <c r="AA145513" s="191"/>
    </row>
    <row r="145514" spans="26:27">
      <c r="Z145514" s="191"/>
      <c r="AA145514" s="191"/>
    </row>
    <row r="145515" spans="26:27">
      <c r="Z145515" s="191"/>
      <c r="AA145515" s="191"/>
    </row>
    <row r="145516" spans="26:27">
      <c r="Z145516" s="191"/>
      <c r="AA145516" s="191"/>
    </row>
    <row r="145517" spans="26:27">
      <c r="Z145517" s="191"/>
      <c r="AA145517" s="191"/>
    </row>
    <row r="145518" spans="26:27">
      <c r="Z145518" s="191"/>
      <c r="AA145518" s="191"/>
    </row>
    <row r="145519" spans="26:27">
      <c r="Z145519" s="191"/>
      <c r="AA145519" s="191"/>
    </row>
    <row r="145520" spans="26:27">
      <c r="Z145520" s="191"/>
      <c r="AA145520" s="191"/>
    </row>
    <row r="145521" spans="26:27">
      <c r="Z145521" s="191"/>
      <c r="AA145521" s="191"/>
    </row>
    <row r="145522" spans="26:27">
      <c r="Z145522" s="191"/>
      <c r="AA145522" s="191"/>
    </row>
    <row r="145523" spans="26:27">
      <c r="Z145523" s="191"/>
      <c r="AA145523" s="191"/>
    </row>
    <row r="145524" spans="26:27">
      <c r="Z145524" s="191"/>
      <c r="AA145524" s="191"/>
    </row>
    <row r="145525" spans="26:27">
      <c r="Z145525" s="191"/>
      <c r="AA145525" s="191"/>
    </row>
    <row r="145526" spans="26:27">
      <c r="Z145526" s="191"/>
      <c r="AA145526" s="191"/>
    </row>
    <row r="145527" spans="26:27">
      <c r="Z145527" s="191"/>
      <c r="AA145527" s="191"/>
    </row>
    <row r="145528" spans="26:27">
      <c r="Z145528" s="191"/>
      <c r="AA145528" s="191"/>
    </row>
    <row r="145529" spans="26:27">
      <c r="Z145529" s="191"/>
      <c r="AA145529" s="191"/>
    </row>
    <row r="145530" spans="26:27">
      <c r="Z145530" s="191"/>
      <c r="AA145530" s="191"/>
    </row>
    <row r="145531" spans="26:27">
      <c r="Z145531" s="191"/>
      <c r="AA145531" s="191"/>
    </row>
    <row r="145532" spans="26:27">
      <c r="Z145532" s="191"/>
      <c r="AA145532" s="191"/>
    </row>
    <row r="145533" spans="26:27">
      <c r="Z145533" s="191"/>
      <c r="AA145533" s="191"/>
    </row>
    <row r="145534" spans="26:27">
      <c r="Z145534" s="191"/>
      <c r="AA145534" s="191"/>
    </row>
    <row r="145535" spans="26:27">
      <c r="Z145535" s="191"/>
      <c r="AA145535" s="191"/>
    </row>
    <row r="145536" spans="26:27">
      <c r="Z145536" s="191"/>
      <c r="AA145536" s="191"/>
    </row>
    <row r="145537" spans="26:27">
      <c r="Z145537" s="191"/>
      <c r="AA145537" s="191"/>
    </row>
    <row r="145538" spans="26:27">
      <c r="Z145538" s="191"/>
      <c r="AA145538" s="191"/>
    </row>
    <row r="145539" spans="26:27">
      <c r="Z145539" s="191"/>
      <c r="AA145539" s="191"/>
    </row>
    <row r="145540" spans="26:27">
      <c r="Z145540" s="191"/>
      <c r="AA145540" s="191"/>
    </row>
    <row r="145541" spans="26:27">
      <c r="Z145541" s="191"/>
      <c r="AA145541" s="191"/>
    </row>
    <row r="145542" spans="26:27">
      <c r="Z145542" s="191"/>
      <c r="AA145542" s="191"/>
    </row>
    <row r="145543" spans="26:27">
      <c r="Z145543" s="191"/>
      <c r="AA145543" s="191"/>
    </row>
    <row r="145544" spans="26:27">
      <c r="Z145544" s="191"/>
      <c r="AA145544" s="191"/>
    </row>
    <row r="145545" spans="26:27">
      <c r="Z145545" s="191"/>
      <c r="AA145545" s="191"/>
    </row>
    <row r="145546" spans="26:27">
      <c r="Z145546" s="191"/>
      <c r="AA145546" s="191"/>
    </row>
    <row r="145547" spans="26:27">
      <c r="Z145547" s="191"/>
      <c r="AA145547" s="191"/>
    </row>
    <row r="145548" spans="26:27">
      <c r="Z145548" s="191"/>
      <c r="AA145548" s="191"/>
    </row>
    <row r="145549" spans="26:27">
      <c r="Z145549" s="191"/>
      <c r="AA145549" s="191"/>
    </row>
    <row r="145550" spans="26:27">
      <c r="Z145550" s="191"/>
      <c r="AA145550" s="191"/>
    </row>
    <row r="145551" spans="26:27">
      <c r="Z145551" s="191"/>
      <c r="AA145551" s="191"/>
    </row>
    <row r="145552" spans="26:27">
      <c r="Z145552" s="191"/>
      <c r="AA145552" s="191"/>
    </row>
    <row r="145553" spans="26:27">
      <c r="Z145553" s="191"/>
      <c r="AA145553" s="191"/>
    </row>
    <row r="145554" spans="26:27">
      <c r="Z145554" s="191"/>
      <c r="AA145554" s="191"/>
    </row>
    <row r="145555" spans="26:27">
      <c r="Z145555" s="191"/>
      <c r="AA145555" s="191"/>
    </row>
    <row r="145556" spans="26:27">
      <c r="Z145556" s="191"/>
      <c r="AA145556" s="191"/>
    </row>
    <row r="145557" spans="26:27">
      <c r="Z145557" s="191"/>
      <c r="AA145557" s="191"/>
    </row>
    <row r="145558" spans="26:27">
      <c r="Z145558" s="191"/>
      <c r="AA145558" s="191"/>
    </row>
    <row r="145559" spans="26:27">
      <c r="Z145559" s="191"/>
      <c r="AA145559" s="191"/>
    </row>
    <row r="145560" spans="26:27">
      <c r="Z145560" s="191"/>
      <c r="AA145560" s="191"/>
    </row>
    <row r="145561" spans="26:27">
      <c r="Z145561" s="191"/>
      <c r="AA145561" s="191"/>
    </row>
    <row r="145562" spans="26:27">
      <c r="Z145562" s="191"/>
      <c r="AA145562" s="191"/>
    </row>
    <row r="145563" spans="26:27">
      <c r="Z145563" s="191"/>
      <c r="AA145563" s="191"/>
    </row>
    <row r="145564" spans="26:27">
      <c r="Z145564" s="191"/>
      <c r="AA145564" s="191"/>
    </row>
    <row r="145565" spans="26:27">
      <c r="Z145565" s="191"/>
      <c r="AA145565" s="191"/>
    </row>
    <row r="145566" spans="26:27">
      <c r="Z145566" s="191"/>
      <c r="AA145566" s="191"/>
    </row>
    <row r="145567" spans="26:27">
      <c r="Z145567" s="191"/>
      <c r="AA145567" s="191"/>
    </row>
    <row r="145568" spans="26:27">
      <c r="Z145568" s="191"/>
      <c r="AA145568" s="191"/>
    </row>
    <row r="145569" spans="26:27">
      <c r="Z145569" s="191"/>
      <c r="AA145569" s="191"/>
    </row>
    <row r="145570" spans="26:27">
      <c r="Z145570" s="191"/>
      <c r="AA145570" s="191"/>
    </row>
    <row r="145571" spans="26:27">
      <c r="Z145571" s="191"/>
      <c r="AA145571" s="191"/>
    </row>
    <row r="145572" spans="26:27">
      <c r="Z145572" s="191"/>
      <c r="AA145572" s="191"/>
    </row>
    <row r="145573" spans="26:27">
      <c r="Z145573" s="191"/>
      <c r="AA145573" s="191"/>
    </row>
    <row r="145574" spans="26:27">
      <c r="Z145574" s="191"/>
      <c r="AA145574" s="191"/>
    </row>
    <row r="145575" spans="26:27">
      <c r="Z145575" s="191"/>
      <c r="AA145575" s="191"/>
    </row>
    <row r="145576" spans="26:27">
      <c r="Z145576" s="191"/>
      <c r="AA145576" s="191"/>
    </row>
    <row r="145577" spans="26:27">
      <c r="Z145577" s="191"/>
      <c r="AA145577" s="191"/>
    </row>
    <row r="145578" spans="26:27">
      <c r="Z145578" s="191"/>
      <c r="AA145578" s="191"/>
    </row>
    <row r="145579" spans="26:27">
      <c r="Z145579" s="191"/>
      <c r="AA145579" s="191"/>
    </row>
    <row r="145580" spans="26:27">
      <c r="Z145580" s="191"/>
      <c r="AA145580" s="191"/>
    </row>
    <row r="145581" spans="26:27">
      <c r="Z145581" s="191"/>
      <c r="AA145581" s="191"/>
    </row>
    <row r="145582" spans="26:27">
      <c r="Z145582" s="191"/>
      <c r="AA145582" s="191"/>
    </row>
    <row r="145583" spans="26:27">
      <c r="Z145583" s="191"/>
      <c r="AA145583" s="191"/>
    </row>
    <row r="145584" spans="26:27">
      <c r="Z145584" s="191"/>
      <c r="AA145584" s="191"/>
    </row>
    <row r="145585" spans="26:27">
      <c r="Z145585" s="191"/>
      <c r="AA145585" s="191"/>
    </row>
    <row r="145586" spans="26:27">
      <c r="Z145586" s="191"/>
      <c r="AA145586" s="191"/>
    </row>
    <row r="145587" spans="26:27">
      <c r="Z145587" s="191"/>
      <c r="AA145587" s="191"/>
    </row>
    <row r="145588" spans="26:27">
      <c r="Z145588" s="191"/>
      <c r="AA145588" s="191"/>
    </row>
    <row r="145589" spans="26:27">
      <c r="Z145589" s="191"/>
      <c r="AA145589" s="191"/>
    </row>
    <row r="145590" spans="26:27">
      <c r="Z145590" s="191"/>
      <c r="AA145590" s="191"/>
    </row>
    <row r="145591" spans="26:27">
      <c r="Z145591" s="191"/>
      <c r="AA145591" s="191"/>
    </row>
    <row r="145592" spans="26:27">
      <c r="Z145592" s="191"/>
      <c r="AA145592" s="191"/>
    </row>
    <row r="145593" spans="26:27">
      <c r="Z145593" s="191"/>
      <c r="AA145593" s="191"/>
    </row>
    <row r="145594" spans="26:27">
      <c r="Z145594" s="191"/>
      <c r="AA145594" s="191"/>
    </row>
    <row r="145595" spans="26:27">
      <c r="Z145595" s="191"/>
      <c r="AA145595" s="191"/>
    </row>
    <row r="145596" spans="26:27">
      <c r="Z145596" s="191"/>
      <c r="AA145596" s="191"/>
    </row>
    <row r="145597" spans="26:27">
      <c r="Z145597" s="191"/>
      <c r="AA145597" s="191"/>
    </row>
    <row r="145598" spans="26:27">
      <c r="Z145598" s="191"/>
      <c r="AA145598" s="191"/>
    </row>
    <row r="145599" spans="26:27">
      <c r="Z145599" s="191"/>
      <c r="AA145599" s="191"/>
    </row>
    <row r="145600" spans="26:27">
      <c r="Z145600" s="191"/>
      <c r="AA145600" s="191"/>
    </row>
    <row r="145601" spans="26:27">
      <c r="Z145601" s="191"/>
      <c r="AA145601" s="191"/>
    </row>
    <row r="145602" spans="26:27">
      <c r="Z145602" s="191"/>
      <c r="AA145602" s="191"/>
    </row>
    <row r="145603" spans="26:27">
      <c r="Z145603" s="191"/>
      <c r="AA145603" s="191"/>
    </row>
    <row r="145604" spans="26:27">
      <c r="Z145604" s="191"/>
      <c r="AA145604" s="191"/>
    </row>
    <row r="145605" spans="26:27">
      <c r="Z145605" s="191"/>
      <c r="AA145605" s="191"/>
    </row>
    <row r="145606" spans="26:27">
      <c r="Z145606" s="191"/>
      <c r="AA145606" s="191"/>
    </row>
    <row r="145607" spans="26:27">
      <c r="Z145607" s="191"/>
      <c r="AA145607" s="191"/>
    </row>
    <row r="145608" spans="26:27">
      <c r="Z145608" s="191"/>
      <c r="AA145608" s="191"/>
    </row>
    <row r="145609" spans="26:27">
      <c r="Z145609" s="191"/>
      <c r="AA145609" s="191"/>
    </row>
    <row r="145610" spans="26:27">
      <c r="Z145610" s="191"/>
      <c r="AA145610" s="191"/>
    </row>
    <row r="145611" spans="26:27">
      <c r="Z145611" s="191"/>
      <c r="AA145611" s="191"/>
    </row>
    <row r="145612" spans="26:27">
      <c r="Z145612" s="191"/>
      <c r="AA145612" s="191"/>
    </row>
    <row r="145613" spans="26:27">
      <c r="Z145613" s="191"/>
      <c r="AA145613" s="191"/>
    </row>
    <row r="145614" spans="26:27">
      <c r="Z145614" s="191"/>
      <c r="AA145614" s="191"/>
    </row>
    <row r="145615" spans="26:27">
      <c r="Z145615" s="191"/>
      <c r="AA145615" s="191"/>
    </row>
    <row r="145616" spans="26:27">
      <c r="Z145616" s="191"/>
      <c r="AA145616" s="191"/>
    </row>
    <row r="145617" spans="26:27">
      <c r="Z145617" s="191"/>
      <c r="AA145617" s="191"/>
    </row>
    <row r="145618" spans="26:27">
      <c r="Z145618" s="191"/>
      <c r="AA145618" s="191"/>
    </row>
    <row r="145619" spans="26:27">
      <c r="Z145619" s="191"/>
      <c r="AA145619" s="191"/>
    </row>
    <row r="145620" spans="26:27">
      <c r="Z145620" s="191"/>
      <c r="AA145620" s="191"/>
    </row>
    <row r="145621" spans="26:27">
      <c r="Z145621" s="191"/>
      <c r="AA145621" s="191"/>
    </row>
    <row r="145622" spans="26:27">
      <c r="Z145622" s="191"/>
      <c r="AA145622" s="191"/>
    </row>
    <row r="145623" spans="26:27">
      <c r="Z145623" s="191"/>
      <c r="AA145623" s="191"/>
    </row>
    <row r="145624" spans="26:27">
      <c r="Z145624" s="191"/>
      <c r="AA145624" s="191"/>
    </row>
    <row r="145625" spans="26:27">
      <c r="Z145625" s="191"/>
      <c r="AA145625" s="191"/>
    </row>
    <row r="145626" spans="26:27">
      <c r="Z145626" s="191"/>
      <c r="AA145626" s="191"/>
    </row>
    <row r="145627" spans="26:27">
      <c r="Z145627" s="191"/>
      <c r="AA145627" s="191"/>
    </row>
    <row r="145628" spans="26:27">
      <c r="Z145628" s="191"/>
      <c r="AA145628" s="191"/>
    </row>
    <row r="145629" spans="26:27">
      <c r="Z145629" s="191"/>
      <c r="AA145629" s="191"/>
    </row>
    <row r="145630" spans="26:27">
      <c r="Z145630" s="191"/>
      <c r="AA145630" s="191"/>
    </row>
    <row r="145631" spans="26:27">
      <c r="Z145631" s="191"/>
      <c r="AA145631" s="191"/>
    </row>
    <row r="145632" spans="26:27">
      <c r="Z145632" s="191"/>
      <c r="AA145632" s="191"/>
    </row>
    <row r="145633" spans="26:27">
      <c r="Z145633" s="191"/>
      <c r="AA145633" s="191"/>
    </row>
    <row r="145634" spans="26:27">
      <c r="Z145634" s="191"/>
      <c r="AA145634" s="191"/>
    </row>
    <row r="145635" spans="26:27">
      <c r="Z145635" s="191"/>
      <c r="AA145635" s="191"/>
    </row>
    <row r="145636" spans="26:27">
      <c r="Z145636" s="191"/>
      <c r="AA145636" s="191"/>
    </row>
    <row r="145637" spans="26:27">
      <c r="Z145637" s="191"/>
      <c r="AA145637" s="191"/>
    </row>
    <row r="145638" spans="26:27">
      <c r="Z145638" s="191"/>
      <c r="AA145638" s="191"/>
    </row>
    <row r="145639" spans="26:27">
      <c r="Z145639" s="191"/>
      <c r="AA145639" s="191"/>
    </row>
    <row r="145640" spans="26:27">
      <c r="Z145640" s="191"/>
      <c r="AA145640" s="191"/>
    </row>
    <row r="145641" spans="26:27">
      <c r="Z145641" s="191"/>
      <c r="AA145641" s="191"/>
    </row>
    <row r="145642" spans="26:27">
      <c r="Z145642" s="191"/>
      <c r="AA145642" s="191"/>
    </row>
    <row r="145643" spans="26:27">
      <c r="Z145643" s="191"/>
      <c r="AA145643" s="191"/>
    </row>
    <row r="145644" spans="26:27">
      <c r="Z145644" s="191"/>
      <c r="AA145644" s="191"/>
    </row>
    <row r="145645" spans="26:27">
      <c r="Z145645" s="191"/>
      <c r="AA145645" s="191"/>
    </row>
    <row r="145646" spans="26:27">
      <c r="Z145646" s="191"/>
      <c r="AA145646" s="191"/>
    </row>
    <row r="145647" spans="26:27">
      <c r="Z145647" s="191"/>
      <c r="AA145647" s="191"/>
    </row>
    <row r="145648" spans="26:27">
      <c r="Z145648" s="191"/>
      <c r="AA145648" s="191"/>
    </row>
    <row r="145649" spans="26:27">
      <c r="Z145649" s="191"/>
      <c r="AA145649" s="191"/>
    </row>
    <row r="145650" spans="26:27">
      <c r="Z145650" s="191"/>
      <c r="AA145650" s="191"/>
    </row>
    <row r="145651" spans="26:27">
      <c r="Z145651" s="191"/>
      <c r="AA145651" s="191"/>
    </row>
    <row r="145652" spans="26:27">
      <c r="Z145652" s="191"/>
      <c r="AA145652" s="191"/>
    </row>
    <row r="145653" spans="26:27">
      <c r="Z145653" s="191"/>
      <c r="AA145653" s="191"/>
    </row>
    <row r="145654" spans="26:27">
      <c r="Z145654" s="191"/>
      <c r="AA145654" s="191"/>
    </row>
    <row r="145655" spans="26:27">
      <c r="Z145655" s="191"/>
      <c r="AA145655" s="191"/>
    </row>
    <row r="145656" spans="26:27">
      <c r="Z145656" s="191"/>
      <c r="AA145656" s="191"/>
    </row>
    <row r="145657" spans="26:27">
      <c r="Z145657" s="191"/>
      <c r="AA145657" s="191"/>
    </row>
    <row r="145658" spans="26:27">
      <c r="Z145658" s="191"/>
      <c r="AA145658" s="191"/>
    </row>
    <row r="145659" spans="26:27">
      <c r="Z145659" s="191"/>
      <c r="AA145659" s="191"/>
    </row>
    <row r="145660" spans="26:27">
      <c r="Z145660" s="191"/>
      <c r="AA145660" s="191"/>
    </row>
    <row r="145661" spans="26:27">
      <c r="Z145661" s="191"/>
      <c r="AA145661" s="191"/>
    </row>
    <row r="145662" spans="26:27">
      <c r="Z145662" s="191"/>
      <c r="AA145662" s="191"/>
    </row>
    <row r="145663" spans="26:27">
      <c r="Z145663" s="191"/>
      <c r="AA145663" s="191"/>
    </row>
    <row r="145664" spans="26:27">
      <c r="Z145664" s="191"/>
      <c r="AA145664" s="191"/>
    </row>
    <row r="145665" spans="26:27">
      <c r="Z145665" s="191"/>
      <c r="AA145665" s="191"/>
    </row>
    <row r="145666" spans="26:27">
      <c r="Z145666" s="191"/>
      <c r="AA145666" s="191"/>
    </row>
    <row r="145667" spans="26:27">
      <c r="Z145667" s="191"/>
      <c r="AA145667" s="191"/>
    </row>
    <row r="145668" spans="26:27">
      <c r="Z145668" s="191"/>
      <c r="AA145668" s="191"/>
    </row>
    <row r="145669" spans="26:27">
      <c r="Z145669" s="191"/>
      <c r="AA145669" s="191"/>
    </row>
    <row r="145670" spans="26:27">
      <c r="Z145670" s="191"/>
      <c r="AA145670" s="191"/>
    </row>
    <row r="145671" spans="26:27">
      <c r="Z145671" s="191"/>
      <c r="AA145671" s="191"/>
    </row>
    <row r="145672" spans="26:27">
      <c r="Z145672" s="191"/>
      <c r="AA145672" s="191"/>
    </row>
    <row r="145673" spans="26:27">
      <c r="Z145673" s="191"/>
      <c r="AA145673" s="191"/>
    </row>
    <row r="145674" spans="26:27">
      <c r="Z145674" s="191"/>
      <c r="AA145674" s="191"/>
    </row>
    <row r="145675" spans="26:27">
      <c r="Z145675" s="191"/>
      <c r="AA145675" s="191"/>
    </row>
    <row r="145676" spans="26:27">
      <c r="Z145676" s="191"/>
      <c r="AA145676" s="191"/>
    </row>
    <row r="145677" spans="26:27">
      <c r="Z145677" s="191"/>
      <c r="AA145677" s="191"/>
    </row>
    <row r="145678" spans="26:27">
      <c r="Z145678" s="191"/>
      <c r="AA145678" s="191"/>
    </row>
    <row r="145679" spans="26:27">
      <c r="Z145679" s="191"/>
      <c r="AA145679" s="191"/>
    </row>
    <row r="145680" spans="26:27">
      <c r="Z145680" s="191"/>
      <c r="AA145680" s="191"/>
    </row>
    <row r="145681" spans="26:27">
      <c r="Z145681" s="191"/>
      <c r="AA145681" s="191"/>
    </row>
    <row r="145682" spans="26:27">
      <c r="Z145682" s="191"/>
      <c r="AA145682" s="191"/>
    </row>
    <row r="145683" spans="26:27">
      <c r="Z145683" s="191"/>
      <c r="AA145683" s="191"/>
    </row>
    <row r="145684" spans="26:27">
      <c r="Z145684" s="191"/>
      <c r="AA145684" s="191"/>
    </row>
    <row r="145685" spans="26:27">
      <c r="Z145685" s="191"/>
      <c r="AA145685" s="191"/>
    </row>
    <row r="145686" spans="26:27">
      <c r="Z145686" s="191"/>
      <c r="AA145686" s="191"/>
    </row>
    <row r="145687" spans="26:27">
      <c r="Z145687" s="191"/>
      <c r="AA145687" s="191"/>
    </row>
    <row r="145688" spans="26:27">
      <c r="Z145688" s="191"/>
      <c r="AA145688" s="191"/>
    </row>
    <row r="145689" spans="26:27">
      <c r="Z145689" s="191"/>
      <c r="AA145689" s="191"/>
    </row>
    <row r="145690" spans="26:27">
      <c r="Z145690" s="191"/>
      <c r="AA145690" s="191"/>
    </row>
    <row r="145691" spans="26:27">
      <c r="Z145691" s="191"/>
      <c r="AA145691" s="191"/>
    </row>
    <row r="145692" spans="26:27">
      <c r="Z145692" s="191"/>
      <c r="AA145692" s="191"/>
    </row>
    <row r="145693" spans="26:27">
      <c r="Z145693" s="191"/>
      <c r="AA145693" s="191"/>
    </row>
    <row r="145694" spans="26:27">
      <c r="Z145694" s="191"/>
      <c r="AA145694" s="191"/>
    </row>
    <row r="145695" spans="26:27">
      <c r="Z145695" s="191"/>
      <c r="AA145695" s="191"/>
    </row>
    <row r="145696" spans="26:27">
      <c r="Z145696" s="191"/>
      <c r="AA145696" s="191"/>
    </row>
    <row r="145697" spans="26:27">
      <c r="Z145697" s="191"/>
      <c r="AA145697" s="191"/>
    </row>
    <row r="145698" spans="26:27">
      <c r="Z145698" s="191"/>
      <c r="AA145698" s="191"/>
    </row>
    <row r="145699" spans="26:27">
      <c r="Z145699" s="191"/>
      <c r="AA145699" s="191"/>
    </row>
    <row r="145700" spans="26:27">
      <c r="Z145700" s="191"/>
      <c r="AA145700" s="191"/>
    </row>
    <row r="145701" spans="26:27">
      <c r="Z145701" s="191"/>
      <c r="AA145701" s="191"/>
    </row>
    <row r="145702" spans="26:27">
      <c r="Z145702" s="191"/>
      <c r="AA145702" s="191"/>
    </row>
    <row r="145703" spans="26:27">
      <c r="Z145703" s="191"/>
      <c r="AA145703" s="191"/>
    </row>
    <row r="145704" spans="26:27">
      <c r="Z145704" s="191"/>
      <c r="AA145704" s="191"/>
    </row>
    <row r="145705" spans="26:27">
      <c r="Z145705" s="191"/>
      <c r="AA145705" s="191"/>
    </row>
    <row r="145706" spans="26:27">
      <c r="Z145706" s="191"/>
      <c r="AA145706" s="191"/>
    </row>
    <row r="145707" spans="26:27">
      <c r="Z145707" s="191"/>
      <c r="AA145707" s="191"/>
    </row>
    <row r="145708" spans="26:27">
      <c r="Z145708" s="191"/>
      <c r="AA145708" s="191"/>
    </row>
    <row r="145709" spans="26:27">
      <c r="Z145709" s="191"/>
      <c r="AA145709" s="191"/>
    </row>
    <row r="145710" spans="26:27">
      <c r="Z145710" s="191"/>
      <c r="AA145710" s="191"/>
    </row>
    <row r="145711" spans="26:27">
      <c r="Z145711" s="191"/>
      <c r="AA145711" s="191"/>
    </row>
    <row r="145712" spans="26:27">
      <c r="Z145712" s="191"/>
      <c r="AA145712" s="191"/>
    </row>
    <row r="145713" spans="26:27">
      <c r="Z145713" s="191"/>
      <c r="AA145713" s="191"/>
    </row>
    <row r="145714" spans="26:27">
      <c r="Z145714" s="191"/>
      <c r="AA145714" s="191"/>
    </row>
    <row r="145715" spans="26:27">
      <c r="Z145715" s="191"/>
      <c r="AA145715" s="191"/>
    </row>
    <row r="145716" spans="26:27">
      <c r="Z145716" s="191"/>
      <c r="AA145716" s="191"/>
    </row>
    <row r="145717" spans="26:27">
      <c r="Z145717" s="191"/>
      <c r="AA145717" s="191"/>
    </row>
    <row r="145718" spans="26:27">
      <c r="Z145718" s="191"/>
      <c r="AA145718" s="191"/>
    </row>
    <row r="145719" spans="26:27">
      <c r="Z145719" s="191"/>
      <c r="AA145719" s="191"/>
    </row>
    <row r="145720" spans="26:27">
      <c r="Z145720" s="191"/>
      <c r="AA145720" s="191"/>
    </row>
    <row r="145721" spans="26:27">
      <c r="Z145721" s="191"/>
      <c r="AA145721" s="191"/>
    </row>
    <row r="145722" spans="26:27">
      <c r="Z145722" s="191"/>
      <c r="AA145722" s="191"/>
    </row>
    <row r="145723" spans="26:27">
      <c r="Z145723" s="191"/>
      <c r="AA145723" s="191"/>
    </row>
    <row r="145724" spans="26:27">
      <c r="Z145724" s="191"/>
      <c r="AA145724" s="191"/>
    </row>
    <row r="145725" spans="26:27">
      <c r="Z145725" s="191"/>
      <c r="AA145725" s="191"/>
    </row>
    <row r="145726" spans="26:27">
      <c r="Z145726" s="191"/>
      <c r="AA145726" s="191"/>
    </row>
    <row r="145727" spans="26:27">
      <c r="Z145727" s="191"/>
      <c r="AA145727" s="191"/>
    </row>
    <row r="145728" spans="26:27">
      <c r="Z145728" s="191"/>
      <c r="AA145728" s="191"/>
    </row>
    <row r="145729" spans="26:27">
      <c r="Z145729" s="191"/>
      <c r="AA145729" s="191"/>
    </row>
    <row r="145730" spans="26:27">
      <c r="Z145730" s="191"/>
      <c r="AA145730" s="191"/>
    </row>
    <row r="145731" spans="26:27">
      <c r="Z145731" s="191"/>
      <c r="AA145731" s="191"/>
    </row>
    <row r="145732" spans="26:27">
      <c r="Z145732" s="191"/>
      <c r="AA145732" s="191"/>
    </row>
    <row r="145733" spans="26:27">
      <c r="Z145733" s="191"/>
      <c r="AA145733" s="191"/>
    </row>
    <row r="145734" spans="26:27">
      <c r="Z145734" s="191"/>
      <c r="AA145734" s="191"/>
    </row>
    <row r="145735" spans="26:27">
      <c r="Z145735" s="191"/>
      <c r="AA145735" s="191"/>
    </row>
    <row r="145736" spans="26:27">
      <c r="Z145736" s="191"/>
      <c r="AA145736" s="191"/>
    </row>
    <row r="145737" spans="26:27">
      <c r="Z145737" s="191"/>
      <c r="AA145737" s="191"/>
    </row>
    <row r="145738" spans="26:27">
      <c r="Z145738" s="191"/>
      <c r="AA145738" s="191"/>
    </row>
    <row r="145739" spans="26:27">
      <c r="Z145739" s="191"/>
      <c r="AA145739" s="191"/>
    </row>
    <row r="145740" spans="26:27">
      <c r="Z145740" s="191"/>
      <c r="AA145740" s="191"/>
    </row>
    <row r="145741" spans="26:27">
      <c r="Z145741" s="191"/>
      <c r="AA145741" s="191"/>
    </row>
    <row r="145742" spans="26:27">
      <c r="Z145742" s="191"/>
      <c r="AA145742" s="191"/>
    </row>
    <row r="145743" spans="26:27">
      <c r="Z145743" s="191"/>
      <c r="AA145743" s="191"/>
    </row>
    <row r="145744" spans="26:27">
      <c r="Z145744" s="191"/>
      <c r="AA145744" s="191"/>
    </row>
    <row r="145745" spans="26:27">
      <c r="Z145745" s="191"/>
      <c r="AA145745" s="191"/>
    </row>
    <row r="145746" spans="26:27">
      <c r="Z145746" s="191"/>
      <c r="AA145746" s="191"/>
    </row>
    <row r="145747" spans="26:27">
      <c r="Z145747" s="191"/>
      <c r="AA145747" s="191"/>
    </row>
    <row r="145748" spans="26:27">
      <c r="Z145748" s="191"/>
      <c r="AA145748" s="191"/>
    </row>
    <row r="145749" spans="26:27">
      <c r="Z145749" s="191"/>
      <c r="AA145749" s="191"/>
    </row>
    <row r="145750" spans="26:27">
      <c r="Z145750" s="191"/>
      <c r="AA145750" s="191"/>
    </row>
    <row r="145751" spans="26:27">
      <c r="Z145751" s="191"/>
      <c r="AA145751" s="191"/>
    </row>
    <row r="145752" spans="26:27">
      <c r="Z145752" s="191"/>
      <c r="AA145752" s="191"/>
    </row>
    <row r="145753" spans="26:27">
      <c r="Z145753" s="191"/>
      <c r="AA145753" s="191"/>
    </row>
    <row r="145754" spans="26:27">
      <c r="Z145754" s="191"/>
      <c r="AA145754" s="191"/>
    </row>
    <row r="145755" spans="26:27">
      <c r="Z145755" s="191"/>
      <c r="AA145755" s="191"/>
    </row>
    <row r="145756" spans="26:27">
      <c r="Z145756" s="191"/>
      <c r="AA145756" s="191"/>
    </row>
    <row r="145757" spans="26:27">
      <c r="Z145757" s="191"/>
      <c r="AA145757" s="191"/>
    </row>
    <row r="145758" spans="26:27">
      <c r="Z145758" s="191"/>
      <c r="AA145758" s="191"/>
    </row>
    <row r="145759" spans="26:27">
      <c r="Z145759" s="191"/>
      <c r="AA145759" s="191"/>
    </row>
    <row r="145760" spans="26:27">
      <c r="Z145760" s="191"/>
      <c r="AA145760" s="191"/>
    </row>
    <row r="145761" spans="26:27">
      <c r="Z145761" s="191"/>
      <c r="AA145761" s="191"/>
    </row>
    <row r="145762" spans="26:27">
      <c r="Z145762" s="191"/>
      <c r="AA145762" s="191"/>
    </row>
    <row r="145763" spans="26:27">
      <c r="Z145763" s="191"/>
      <c r="AA145763" s="191"/>
    </row>
    <row r="145764" spans="26:27">
      <c r="Z145764" s="191"/>
      <c r="AA145764" s="191"/>
    </row>
    <row r="145765" spans="26:27">
      <c r="Z145765" s="191"/>
      <c r="AA145765" s="191"/>
    </row>
    <row r="145766" spans="26:27">
      <c r="Z145766" s="191"/>
      <c r="AA145766" s="191"/>
    </row>
    <row r="145767" spans="26:27">
      <c r="Z145767" s="191"/>
      <c r="AA145767" s="191"/>
    </row>
    <row r="145768" spans="26:27">
      <c r="Z145768" s="191"/>
      <c r="AA145768" s="191"/>
    </row>
    <row r="145769" spans="26:27">
      <c r="Z145769" s="191"/>
      <c r="AA145769" s="191"/>
    </row>
    <row r="145770" spans="26:27">
      <c r="Z145770" s="191"/>
      <c r="AA145770" s="191"/>
    </row>
    <row r="145771" spans="26:27">
      <c r="Z145771" s="191"/>
      <c r="AA145771" s="191"/>
    </row>
    <row r="145772" spans="26:27">
      <c r="Z145772" s="191"/>
      <c r="AA145772" s="191"/>
    </row>
    <row r="145773" spans="26:27">
      <c r="Z145773" s="191"/>
      <c r="AA145773" s="191"/>
    </row>
    <row r="145774" spans="26:27">
      <c r="Z145774" s="191"/>
      <c r="AA145774" s="191"/>
    </row>
    <row r="145775" spans="26:27">
      <c r="Z145775" s="191"/>
      <c r="AA145775" s="191"/>
    </row>
    <row r="145776" spans="26:27">
      <c r="Z145776" s="191"/>
      <c r="AA145776" s="191"/>
    </row>
    <row r="145777" spans="26:27">
      <c r="Z145777" s="191"/>
      <c r="AA145777" s="191"/>
    </row>
    <row r="145778" spans="26:27">
      <c r="Z145778" s="191"/>
      <c r="AA145778" s="191"/>
    </row>
    <row r="145779" spans="26:27">
      <c r="Z145779" s="191"/>
      <c r="AA145779" s="191"/>
    </row>
    <row r="145780" spans="26:27">
      <c r="Z145780" s="191"/>
      <c r="AA145780" s="191"/>
    </row>
    <row r="145781" spans="26:27">
      <c r="Z145781" s="191"/>
      <c r="AA145781" s="191"/>
    </row>
    <row r="145782" spans="26:27">
      <c r="Z145782" s="191"/>
      <c r="AA145782" s="191"/>
    </row>
    <row r="145783" spans="26:27">
      <c r="Z145783" s="191"/>
      <c r="AA145783" s="191"/>
    </row>
    <row r="145784" spans="26:27">
      <c r="Z145784" s="191"/>
      <c r="AA145784" s="191"/>
    </row>
    <row r="145785" spans="26:27">
      <c r="Z145785" s="191"/>
      <c r="AA145785" s="191"/>
    </row>
    <row r="145786" spans="26:27">
      <c r="Z145786" s="191"/>
      <c r="AA145786" s="191"/>
    </row>
    <row r="145787" spans="26:27">
      <c r="Z145787" s="191"/>
      <c r="AA145787" s="191"/>
    </row>
    <row r="145788" spans="26:27">
      <c r="Z145788" s="191"/>
      <c r="AA145788" s="191"/>
    </row>
    <row r="145789" spans="26:27">
      <c r="Z145789" s="191"/>
      <c r="AA145789" s="191"/>
    </row>
    <row r="145790" spans="26:27">
      <c r="Z145790" s="191"/>
      <c r="AA145790" s="191"/>
    </row>
    <row r="145791" spans="26:27">
      <c r="Z145791" s="191"/>
      <c r="AA145791" s="191"/>
    </row>
    <row r="145792" spans="26:27">
      <c r="Z145792" s="191"/>
      <c r="AA145792" s="191"/>
    </row>
    <row r="145793" spans="26:27">
      <c r="Z145793" s="191"/>
      <c r="AA145793" s="191"/>
    </row>
    <row r="145794" spans="26:27">
      <c r="Z145794" s="191"/>
      <c r="AA145794" s="191"/>
    </row>
    <row r="145795" spans="26:27">
      <c r="Z145795" s="191"/>
      <c r="AA145795" s="191"/>
    </row>
    <row r="145796" spans="26:27">
      <c r="Z145796" s="191"/>
      <c r="AA145796" s="191"/>
    </row>
    <row r="145797" spans="26:27">
      <c r="Z145797" s="191"/>
      <c r="AA145797" s="191"/>
    </row>
    <row r="145798" spans="26:27">
      <c r="Z145798" s="191"/>
      <c r="AA145798" s="191"/>
    </row>
    <row r="145799" spans="26:27">
      <c r="Z145799" s="191"/>
      <c r="AA145799" s="191"/>
    </row>
    <row r="145800" spans="26:27">
      <c r="Z145800" s="191"/>
      <c r="AA145800" s="191"/>
    </row>
    <row r="145801" spans="26:27">
      <c r="Z145801" s="191"/>
      <c r="AA145801" s="191"/>
    </row>
    <row r="145802" spans="26:27">
      <c r="Z145802" s="191"/>
      <c r="AA145802" s="191"/>
    </row>
    <row r="145803" spans="26:27">
      <c r="Z145803" s="191"/>
      <c r="AA145803" s="191"/>
    </row>
    <row r="145804" spans="26:27">
      <c r="Z145804" s="191"/>
      <c r="AA145804" s="191"/>
    </row>
    <row r="145805" spans="26:27">
      <c r="Z145805" s="191"/>
      <c r="AA145805" s="191"/>
    </row>
    <row r="145806" spans="26:27">
      <c r="Z145806" s="191"/>
      <c r="AA145806" s="191"/>
    </row>
    <row r="145807" spans="26:27">
      <c r="Z145807" s="191"/>
      <c r="AA145807" s="191"/>
    </row>
    <row r="145808" spans="26:27">
      <c r="Z145808" s="191"/>
      <c r="AA145808" s="191"/>
    </row>
    <row r="145809" spans="26:27">
      <c r="Z145809" s="191"/>
      <c r="AA145809" s="191"/>
    </row>
    <row r="145810" spans="26:27">
      <c r="Z145810" s="191"/>
      <c r="AA145810" s="191"/>
    </row>
    <row r="145811" spans="26:27">
      <c r="Z145811" s="191"/>
      <c r="AA145811" s="191"/>
    </row>
    <row r="145812" spans="26:27">
      <c r="Z145812" s="191"/>
      <c r="AA145812" s="191"/>
    </row>
    <row r="145813" spans="26:27">
      <c r="Z145813" s="191"/>
      <c r="AA145813" s="191"/>
    </row>
    <row r="145814" spans="26:27">
      <c r="Z145814" s="191"/>
      <c r="AA145814" s="191"/>
    </row>
    <row r="145815" spans="26:27">
      <c r="Z145815" s="191"/>
      <c r="AA145815" s="191"/>
    </row>
    <row r="145816" spans="26:27">
      <c r="Z145816" s="191"/>
      <c r="AA145816" s="191"/>
    </row>
    <row r="145817" spans="26:27">
      <c r="Z145817" s="191"/>
      <c r="AA145817" s="191"/>
    </row>
    <row r="145818" spans="26:27">
      <c r="Z145818" s="191"/>
      <c r="AA145818" s="191"/>
    </row>
    <row r="145819" spans="26:27">
      <c r="Z145819" s="191"/>
      <c r="AA145819" s="191"/>
    </row>
    <row r="145820" spans="26:27">
      <c r="Z145820" s="191"/>
      <c r="AA145820" s="191"/>
    </row>
    <row r="145821" spans="26:27">
      <c r="Z145821" s="191"/>
      <c r="AA145821" s="191"/>
    </row>
    <row r="145822" spans="26:27">
      <c r="Z145822" s="191"/>
      <c r="AA145822" s="191"/>
    </row>
    <row r="145823" spans="26:27">
      <c r="Z145823" s="191"/>
      <c r="AA145823" s="191"/>
    </row>
    <row r="145824" spans="26:27">
      <c r="Z145824" s="191"/>
      <c r="AA145824" s="191"/>
    </row>
    <row r="145825" spans="26:27">
      <c r="Z145825" s="191"/>
      <c r="AA145825" s="191"/>
    </row>
    <row r="145826" spans="26:27">
      <c r="Z145826" s="191"/>
      <c r="AA145826" s="191"/>
    </row>
    <row r="145827" spans="26:27">
      <c r="Z145827" s="191"/>
      <c r="AA145827" s="191"/>
    </row>
    <row r="145828" spans="26:27">
      <c r="Z145828" s="191"/>
      <c r="AA145828" s="191"/>
    </row>
    <row r="145829" spans="26:27">
      <c r="Z145829" s="191"/>
      <c r="AA145829" s="191"/>
    </row>
    <row r="145830" spans="26:27">
      <c r="Z145830" s="191"/>
      <c r="AA145830" s="191"/>
    </row>
    <row r="145831" spans="26:27">
      <c r="Z145831" s="191"/>
      <c r="AA145831" s="191"/>
    </row>
    <row r="145832" spans="26:27">
      <c r="Z145832" s="191"/>
      <c r="AA145832" s="191"/>
    </row>
    <row r="145833" spans="26:27">
      <c r="Z145833" s="191"/>
      <c r="AA145833" s="191"/>
    </row>
    <row r="145834" spans="26:27">
      <c r="Z145834" s="191"/>
      <c r="AA145834" s="191"/>
    </row>
    <row r="145835" spans="26:27">
      <c r="Z145835" s="191"/>
      <c r="AA145835" s="191"/>
    </row>
    <row r="145836" spans="26:27">
      <c r="Z145836" s="191"/>
      <c r="AA145836" s="191"/>
    </row>
    <row r="145837" spans="26:27">
      <c r="Z145837" s="191"/>
      <c r="AA145837" s="191"/>
    </row>
    <row r="145838" spans="26:27">
      <c r="Z145838" s="191"/>
      <c r="AA145838" s="191"/>
    </row>
    <row r="145839" spans="26:27">
      <c r="Z145839" s="191"/>
      <c r="AA145839" s="191"/>
    </row>
    <row r="145840" spans="26:27">
      <c r="Z145840" s="191"/>
      <c r="AA145840" s="191"/>
    </row>
    <row r="145841" spans="26:27">
      <c r="Z145841" s="191"/>
      <c r="AA145841" s="191"/>
    </row>
    <row r="145842" spans="26:27">
      <c r="Z145842" s="191"/>
      <c r="AA145842" s="191"/>
    </row>
    <row r="145843" spans="26:27">
      <c r="Z145843" s="191"/>
      <c r="AA145843" s="191"/>
    </row>
    <row r="145844" spans="26:27">
      <c r="Z145844" s="191"/>
      <c r="AA145844" s="191"/>
    </row>
    <row r="145845" spans="26:27">
      <c r="Z145845" s="191"/>
      <c r="AA145845" s="191"/>
    </row>
    <row r="145846" spans="26:27">
      <c r="Z145846" s="191"/>
      <c r="AA145846" s="191"/>
    </row>
    <row r="145847" spans="26:27">
      <c r="Z145847" s="191"/>
      <c r="AA145847" s="191"/>
    </row>
    <row r="145848" spans="26:27">
      <c r="Z145848" s="191"/>
      <c r="AA145848" s="191"/>
    </row>
    <row r="145849" spans="26:27">
      <c r="Z145849" s="191"/>
      <c r="AA145849" s="191"/>
    </row>
    <row r="145850" spans="26:27">
      <c r="Z145850" s="191"/>
      <c r="AA145850" s="191"/>
    </row>
    <row r="145851" spans="26:27">
      <c r="Z145851" s="191"/>
      <c r="AA145851" s="191"/>
    </row>
    <row r="145852" spans="26:27">
      <c r="Z145852" s="191"/>
      <c r="AA145852" s="191"/>
    </row>
    <row r="145853" spans="26:27">
      <c r="Z145853" s="191"/>
      <c r="AA145853" s="191"/>
    </row>
    <row r="145854" spans="26:27">
      <c r="Z145854" s="191"/>
      <c r="AA145854" s="191"/>
    </row>
    <row r="145855" spans="26:27">
      <c r="Z145855" s="191"/>
      <c r="AA145855" s="191"/>
    </row>
    <row r="145856" spans="26:27">
      <c r="Z145856" s="191"/>
      <c r="AA145856" s="191"/>
    </row>
    <row r="145857" spans="26:27">
      <c r="Z145857" s="191"/>
      <c r="AA145857" s="191"/>
    </row>
    <row r="145858" spans="26:27">
      <c r="Z145858" s="191"/>
      <c r="AA145858" s="191"/>
    </row>
    <row r="145859" spans="26:27">
      <c r="Z145859" s="191"/>
      <c r="AA145859" s="191"/>
    </row>
    <row r="145860" spans="26:27">
      <c r="Z145860" s="191"/>
      <c r="AA145860" s="191"/>
    </row>
    <row r="145861" spans="26:27">
      <c r="Z145861" s="191"/>
      <c r="AA145861" s="191"/>
    </row>
    <row r="145862" spans="26:27">
      <c r="Z145862" s="191"/>
      <c r="AA145862" s="191"/>
    </row>
    <row r="145863" spans="26:27">
      <c r="Z145863" s="191"/>
      <c r="AA145863" s="191"/>
    </row>
    <row r="145864" spans="26:27">
      <c r="Z145864" s="191"/>
      <c r="AA145864" s="191"/>
    </row>
    <row r="145865" spans="26:27">
      <c r="Z145865" s="191"/>
      <c r="AA145865" s="191"/>
    </row>
    <row r="145866" spans="26:27">
      <c r="Z145866" s="191"/>
      <c r="AA145866" s="191"/>
    </row>
    <row r="145867" spans="26:27">
      <c r="Z145867" s="191"/>
      <c r="AA145867" s="191"/>
    </row>
    <row r="145868" spans="26:27">
      <c r="Z145868" s="191"/>
      <c r="AA145868" s="191"/>
    </row>
    <row r="145869" spans="26:27">
      <c r="Z145869" s="191"/>
      <c r="AA145869" s="191"/>
    </row>
    <row r="145870" spans="26:27">
      <c r="Z145870" s="191"/>
      <c r="AA145870" s="191"/>
    </row>
    <row r="145871" spans="26:27">
      <c r="Z145871" s="191"/>
      <c r="AA145871" s="191"/>
    </row>
    <row r="145872" spans="26:27">
      <c r="Z145872" s="191"/>
      <c r="AA145872" s="191"/>
    </row>
    <row r="145873" spans="26:27">
      <c r="Z145873" s="191"/>
      <c r="AA145873" s="191"/>
    </row>
    <row r="145874" spans="26:27">
      <c r="Z145874" s="191"/>
      <c r="AA145874" s="191"/>
    </row>
    <row r="145875" spans="26:27">
      <c r="Z145875" s="191"/>
      <c r="AA145875" s="191"/>
    </row>
    <row r="145876" spans="26:27">
      <c r="Z145876" s="191"/>
      <c r="AA145876" s="191"/>
    </row>
    <row r="145877" spans="26:27">
      <c r="Z145877" s="191"/>
      <c r="AA145877" s="191"/>
    </row>
    <row r="145878" spans="26:27">
      <c r="Z145878" s="191"/>
      <c r="AA145878" s="191"/>
    </row>
    <row r="145879" spans="26:27">
      <c r="Z145879" s="191"/>
      <c r="AA145879" s="191"/>
    </row>
    <row r="145880" spans="26:27">
      <c r="Z145880" s="191"/>
      <c r="AA145880" s="191"/>
    </row>
    <row r="145881" spans="26:27">
      <c r="Z145881" s="191"/>
      <c r="AA145881" s="191"/>
    </row>
    <row r="145882" spans="26:27">
      <c r="Z145882" s="191"/>
      <c r="AA145882" s="191"/>
    </row>
    <row r="145883" spans="26:27">
      <c r="Z145883" s="191"/>
      <c r="AA145883" s="191"/>
    </row>
    <row r="145884" spans="26:27">
      <c r="Z145884" s="191"/>
      <c r="AA145884" s="191"/>
    </row>
    <row r="145885" spans="26:27">
      <c r="Z145885" s="191"/>
      <c r="AA145885" s="191"/>
    </row>
    <row r="145886" spans="26:27">
      <c r="Z145886" s="191"/>
      <c r="AA145886" s="191"/>
    </row>
    <row r="145887" spans="26:27">
      <c r="Z145887" s="191"/>
      <c r="AA145887" s="191"/>
    </row>
    <row r="145888" spans="26:27">
      <c r="Z145888" s="191"/>
      <c r="AA145888" s="191"/>
    </row>
    <row r="145889" spans="26:27">
      <c r="Z145889" s="191"/>
      <c r="AA145889" s="191"/>
    </row>
    <row r="145890" spans="26:27">
      <c r="Z145890" s="191"/>
      <c r="AA145890" s="191"/>
    </row>
    <row r="145891" spans="26:27">
      <c r="Z145891" s="191"/>
      <c r="AA145891" s="191"/>
    </row>
    <row r="145892" spans="26:27">
      <c r="Z145892" s="191"/>
      <c r="AA145892" s="191"/>
    </row>
    <row r="145893" spans="26:27">
      <c r="Z145893" s="191"/>
      <c r="AA145893" s="191"/>
    </row>
    <row r="145894" spans="26:27">
      <c r="Z145894" s="191"/>
      <c r="AA145894" s="191"/>
    </row>
    <row r="145895" spans="26:27">
      <c r="Z145895" s="191"/>
      <c r="AA145895" s="191"/>
    </row>
    <row r="145896" spans="26:27">
      <c r="Z145896" s="191"/>
      <c r="AA145896" s="191"/>
    </row>
    <row r="145897" spans="26:27">
      <c r="Z145897" s="191"/>
      <c r="AA145897" s="191"/>
    </row>
    <row r="145898" spans="26:27">
      <c r="Z145898" s="191"/>
      <c r="AA145898" s="191"/>
    </row>
    <row r="145899" spans="26:27">
      <c r="Z145899" s="191"/>
      <c r="AA145899" s="191"/>
    </row>
    <row r="145900" spans="26:27">
      <c r="Z145900" s="191"/>
      <c r="AA145900" s="191"/>
    </row>
    <row r="145901" spans="26:27">
      <c r="Z145901" s="191"/>
      <c r="AA145901" s="191"/>
    </row>
    <row r="145902" spans="26:27">
      <c r="Z145902" s="191"/>
      <c r="AA145902" s="191"/>
    </row>
    <row r="145903" spans="26:27">
      <c r="Z145903" s="191"/>
      <c r="AA145903" s="191"/>
    </row>
    <row r="145904" spans="26:27">
      <c r="Z145904" s="191"/>
      <c r="AA145904" s="191"/>
    </row>
    <row r="145905" spans="26:27">
      <c r="Z145905" s="191"/>
      <c r="AA145905" s="191"/>
    </row>
    <row r="145906" spans="26:27">
      <c r="Z145906" s="191"/>
      <c r="AA145906" s="191"/>
    </row>
    <row r="145907" spans="26:27">
      <c r="Z145907" s="191"/>
      <c r="AA145907" s="191"/>
    </row>
    <row r="145908" spans="26:27">
      <c r="Z145908" s="191"/>
      <c r="AA145908" s="191"/>
    </row>
    <row r="145909" spans="26:27">
      <c r="Z145909" s="191"/>
      <c r="AA145909" s="191"/>
    </row>
    <row r="145910" spans="26:27">
      <c r="Z145910" s="191"/>
      <c r="AA145910" s="191"/>
    </row>
    <row r="145911" spans="26:27">
      <c r="Z145911" s="191"/>
      <c r="AA145911" s="191"/>
    </row>
    <row r="145912" spans="26:27">
      <c r="Z145912" s="191"/>
      <c r="AA145912" s="191"/>
    </row>
    <row r="145913" spans="26:27">
      <c r="Z145913" s="191"/>
      <c r="AA145913" s="191"/>
    </row>
    <row r="145914" spans="26:27">
      <c r="Z145914" s="191"/>
      <c r="AA145914" s="191"/>
    </row>
    <row r="145915" spans="26:27">
      <c r="Z145915" s="191"/>
      <c r="AA145915" s="191"/>
    </row>
    <row r="145916" spans="26:27">
      <c r="Z145916" s="191"/>
      <c r="AA145916" s="191"/>
    </row>
    <row r="145917" spans="26:27">
      <c r="Z145917" s="191"/>
      <c r="AA145917" s="191"/>
    </row>
    <row r="145918" spans="26:27">
      <c r="Z145918" s="191"/>
      <c r="AA145918" s="191"/>
    </row>
    <row r="145919" spans="26:27">
      <c r="Z145919" s="191"/>
      <c r="AA145919" s="191"/>
    </row>
    <row r="145920" spans="26:27">
      <c r="Z145920" s="191"/>
      <c r="AA145920" s="191"/>
    </row>
    <row r="145921" spans="26:27">
      <c r="Z145921" s="191"/>
      <c r="AA145921" s="191"/>
    </row>
    <row r="145922" spans="26:27">
      <c r="Z145922" s="191"/>
      <c r="AA145922" s="191"/>
    </row>
    <row r="145923" spans="26:27">
      <c r="Z145923" s="191"/>
      <c r="AA145923" s="191"/>
    </row>
    <row r="145924" spans="26:27">
      <c r="Z145924" s="191"/>
      <c r="AA145924" s="191"/>
    </row>
    <row r="145925" spans="26:27">
      <c r="Z145925" s="191"/>
      <c r="AA145925" s="191"/>
    </row>
    <row r="145926" spans="26:27">
      <c r="Z145926" s="191"/>
      <c r="AA145926" s="191"/>
    </row>
    <row r="145927" spans="26:27">
      <c r="Z145927" s="191"/>
      <c r="AA145927" s="191"/>
    </row>
    <row r="145928" spans="26:27">
      <c r="Z145928" s="191"/>
      <c r="AA145928" s="191"/>
    </row>
    <row r="145929" spans="26:27">
      <c r="Z145929" s="191"/>
      <c r="AA145929" s="191"/>
    </row>
    <row r="145930" spans="26:27">
      <c r="Z145930" s="191"/>
      <c r="AA145930" s="191"/>
    </row>
    <row r="145931" spans="26:27">
      <c r="Z145931" s="191"/>
      <c r="AA145931" s="191"/>
    </row>
    <row r="145932" spans="26:27">
      <c r="Z145932" s="191"/>
      <c r="AA145932" s="191"/>
    </row>
    <row r="145933" spans="26:27">
      <c r="Z145933" s="191"/>
      <c r="AA145933" s="191"/>
    </row>
    <row r="145934" spans="26:27">
      <c r="Z145934" s="191"/>
      <c r="AA145934" s="191"/>
    </row>
    <row r="145935" spans="26:27">
      <c r="Z145935" s="191"/>
      <c r="AA145935" s="191"/>
    </row>
    <row r="145936" spans="26:27">
      <c r="Z145936" s="191"/>
      <c r="AA145936" s="191"/>
    </row>
    <row r="145937" spans="26:27">
      <c r="Z145937" s="191"/>
      <c r="AA145937" s="191"/>
    </row>
    <row r="145938" spans="26:27">
      <c r="Z145938" s="191"/>
      <c r="AA145938" s="191"/>
    </row>
    <row r="145939" spans="26:27">
      <c r="Z145939" s="191"/>
      <c r="AA145939" s="191"/>
    </row>
    <row r="145940" spans="26:27">
      <c r="Z145940" s="191"/>
      <c r="AA145940" s="191"/>
    </row>
    <row r="145941" spans="26:27">
      <c r="Z145941" s="191"/>
      <c r="AA145941" s="191"/>
    </row>
    <row r="145942" spans="26:27">
      <c r="Z145942" s="191"/>
      <c r="AA145942" s="191"/>
    </row>
    <row r="145943" spans="26:27">
      <c r="Z145943" s="191"/>
      <c r="AA145943" s="191"/>
    </row>
    <row r="145944" spans="26:27">
      <c r="Z145944" s="191"/>
      <c r="AA145944" s="191"/>
    </row>
    <row r="145945" spans="26:27">
      <c r="Z145945" s="191"/>
      <c r="AA145945" s="191"/>
    </row>
    <row r="145946" spans="26:27">
      <c r="Z145946" s="191"/>
      <c r="AA145946" s="191"/>
    </row>
    <row r="145947" spans="26:27">
      <c r="Z145947" s="191"/>
      <c r="AA145947" s="191"/>
    </row>
    <row r="145948" spans="26:27">
      <c r="Z145948" s="191"/>
      <c r="AA145948" s="191"/>
    </row>
    <row r="145949" spans="26:27">
      <c r="Z145949" s="191"/>
      <c r="AA145949" s="191"/>
    </row>
    <row r="145950" spans="26:27">
      <c r="Z145950" s="191"/>
      <c r="AA145950" s="191"/>
    </row>
    <row r="145951" spans="26:27">
      <c r="Z145951" s="191"/>
      <c r="AA145951" s="191"/>
    </row>
    <row r="145952" spans="26:27">
      <c r="Z145952" s="191"/>
      <c r="AA145952" s="191"/>
    </row>
    <row r="145953" spans="26:27">
      <c r="Z145953" s="191"/>
      <c r="AA145953" s="191"/>
    </row>
    <row r="145954" spans="26:27">
      <c r="Z145954" s="191"/>
      <c r="AA145954" s="191"/>
    </row>
    <row r="145955" spans="26:27">
      <c r="Z145955" s="191"/>
      <c r="AA145955" s="191"/>
    </row>
    <row r="145956" spans="26:27">
      <c r="Z145956" s="191"/>
      <c r="AA145956" s="191"/>
    </row>
    <row r="145957" spans="26:27">
      <c r="Z145957" s="191"/>
      <c r="AA145957" s="191"/>
    </row>
    <row r="145958" spans="26:27">
      <c r="Z145958" s="191"/>
      <c r="AA145958" s="191"/>
    </row>
    <row r="145959" spans="26:27">
      <c r="Z145959" s="191"/>
      <c r="AA145959" s="191"/>
    </row>
    <row r="145960" spans="26:27">
      <c r="Z145960" s="191"/>
      <c r="AA145960" s="191"/>
    </row>
    <row r="145961" spans="26:27">
      <c r="Z145961" s="191"/>
      <c r="AA145961" s="191"/>
    </row>
    <row r="145962" spans="26:27">
      <c r="Z145962" s="191"/>
      <c r="AA145962" s="191"/>
    </row>
    <row r="145963" spans="26:27">
      <c r="Z145963" s="191"/>
      <c r="AA145963" s="191"/>
    </row>
    <row r="145964" spans="26:27">
      <c r="Z145964" s="191"/>
      <c r="AA145964" s="191"/>
    </row>
    <row r="145965" spans="26:27">
      <c r="Z145965" s="191"/>
      <c r="AA145965" s="191"/>
    </row>
    <row r="145966" spans="26:27">
      <c r="Z145966" s="191"/>
      <c r="AA145966" s="191"/>
    </row>
    <row r="145967" spans="26:27">
      <c r="Z145967" s="191"/>
      <c r="AA145967" s="191"/>
    </row>
    <row r="145968" spans="26:27">
      <c r="Z145968" s="191"/>
      <c r="AA145968" s="191"/>
    </row>
    <row r="145969" spans="26:27">
      <c r="Z145969" s="191"/>
      <c r="AA145969" s="191"/>
    </row>
    <row r="145970" spans="26:27">
      <c r="Z145970" s="191"/>
      <c r="AA145970" s="191"/>
    </row>
    <row r="145971" spans="26:27">
      <c r="Z145971" s="191"/>
      <c r="AA145971" s="191"/>
    </row>
    <row r="145972" spans="26:27">
      <c r="Z145972" s="191"/>
      <c r="AA145972" s="191"/>
    </row>
    <row r="145973" spans="26:27">
      <c r="Z145973" s="191"/>
      <c r="AA145973" s="191"/>
    </row>
    <row r="145974" spans="26:27">
      <c r="Z145974" s="191"/>
      <c r="AA145974" s="191"/>
    </row>
    <row r="145975" spans="26:27">
      <c r="Z145975" s="191"/>
      <c r="AA145975" s="191"/>
    </row>
    <row r="145976" spans="26:27">
      <c r="Z145976" s="191"/>
      <c r="AA145976" s="191"/>
    </row>
    <row r="145977" spans="26:27">
      <c r="Z145977" s="191"/>
      <c r="AA145977" s="191"/>
    </row>
    <row r="145978" spans="26:27">
      <c r="Z145978" s="191"/>
      <c r="AA145978" s="191"/>
    </row>
    <row r="145979" spans="26:27">
      <c r="Z145979" s="191"/>
      <c r="AA145979" s="191"/>
    </row>
    <row r="145980" spans="26:27">
      <c r="Z145980" s="191"/>
      <c r="AA145980" s="191"/>
    </row>
    <row r="145981" spans="26:27">
      <c r="Z145981" s="191"/>
      <c r="AA145981" s="191"/>
    </row>
    <row r="145982" spans="26:27">
      <c r="Z145982" s="191"/>
      <c r="AA145982" s="191"/>
    </row>
    <row r="145983" spans="26:27">
      <c r="Z145983" s="191"/>
      <c r="AA145983" s="191"/>
    </row>
    <row r="145984" spans="26:27">
      <c r="Z145984" s="191"/>
      <c r="AA145984" s="191"/>
    </row>
    <row r="145985" spans="26:27">
      <c r="Z145985" s="191"/>
      <c r="AA145985" s="191"/>
    </row>
    <row r="145986" spans="26:27">
      <c r="Z145986" s="191"/>
      <c r="AA145986" s="191"/>
    </row>
    <row r="145987" spans="26:27">
      <c r="Z145987" s="191"/>
      <c r="AA145987" s="191"/>
    </row>
    <row r="145988" spans="26:27">
      <c r="Z145988" s="191"/>
      <c r="AA145988" s="191"/>
    </row>
    <row r="145989" spans="26:27">
      <c r="Z145989" s="191"/>
      <c r="AA145989" s="191"/>
    </row>
    <row r="145990" spans="26:27">
      <c r="Z145990" s="191"/>
      <c r="AA145990" s="191"/>
    </row>
    <row r="145991" spans="26:27">
      <c r="Z145991" s="191"/>
      <c r="AA145991" s="191"/>
    </row>
    <row r="145992" spans="26:27">
      <c r="Z145992" s="191"/>
      <c r="AA145992" s="191"/>
    </row>
    <row r="145993" spans="26:27">
      <c r="Z145993" s="191"/>
      <c r="AA145993" s="191"/>
    </row>
    <row r="145994" spans="26:27">
      <c r="Z145994" s="191"/>
      <c r="AA145994" s="191"/>
    </row>
    <row r="145995" spans="26:27">
      <c r="Z145995" s="191"/>
      <c r="AA145995" s="191"/>
    </row>
    <row r="145996" spans="26:27">
      <c r="Z145996" s="191"/>
      <c r="AA145996" s="191"/>
    </row>
    <row r="145997" spans="26:27">
      <c r="Z145997" s="191"/>
      <c r="AA145997" s="191"/>
    </row>
    <row r="145998" spans="26:27">
      <c r="Z145998" s="191"/>
      <c r="AA145998" s="191"/>
    </row>
    <row r="145999" spans="26:27">
      <c r="Z145999" s="191"/>
      <c r="AA145999" s="191"/>
    </row>
    <row r="146000" spans="26:27">
      <c r="Z146000" s="191"/>
      <c r="AA146000" s="191"/>
    </row>
    <row r="146001" spans="26:27">
      <c r="Z146001" s="191"/>
      <c r="AA146001" s="191"/>
    </row>
    <row r="146002" spans="26:27">
      <c r="Z146002" s="191"/>
      <c r="AA146002" s="191"/>
    </row>
    <row r="146003" spans="26:27">
      <c r="Z146003" s="191"/>
      <c r="AA146003" s="191"/>
    </row>
    <row r="146004" spans="26:27">
      <c r="Z146004" s="191"/>
      <c r="AA146004" s="191"/>
    </row>
    <row r="146005" spans="26:27">
      <c r="Z146005" s="191"/>
      <c r="AA146005" s="191"/>
    </row>
    <row r="146006" spans="26:27">
      <c r="Z146006" s="191"/>
      <c r="AA146006" s="191"/>
    </row>
    <row r="146007" spans="26:27">
      <c r="Z146007" s="191"/>
      <c r="AA146007" s="191"/>
    </row>
    <row r="146008" spans="26:27">
      <c r="Z146008" s="191"/>
      <c r="AA146008" s="191"/>
    </row>
    <row r="146009" spans="26:27">
      <c r="Z146009" s="191"/>
      <c r="AA146009" s="191"/>
    </row>
    <row r="146010" spans="26:27">
      <c r="Z146010" s="191"/>
      <c r="AA146010" s="191"/>
    </row>
    <row r="146011" spans="26:27">
      <c r="Z146011" s="191"/>
      <c r="AA146011" s="191"/>
    </row>
    <row r="146012" spans="26:27">
      <c r="Z146012" s="191"/>
      <c r="AA146012" s="191"/>
    </row>
    <row r="146013" spans="26:27">
      <c r="Z146013" s="191"/>
      <c r="AA146013" s="191"/>
    </row>
    <row r="146014" spans="26:27">
      <c r="Z146014" s="191"/>
      <c r="AA146014" s="191"/>
    </row>
    <row r="146015" spans="26:27">
      <c r="Z146015" s="191"/>
      <c r="AA146015" s="191"/>
    </row>
    <row r="146016" spans="26:27">
      <c r="Z146016" s="191"/>
      <c r="AA146016" s="191"/>
    </row>
    <row r="146017" spans="26:27">
      <c r="Z146017" s="191"/>
      <c r="AA146017" s="191"/>
    </row>
    <row r="146018" spans="26:27">
      <c r="Z146018" s="191"/>
      <c r="AA146018" s="191"/>
    </row>
    <row r="146019" spans="26:27">
      <c r="Z146019" s="191"/>
      <c r="AA146019" s="191"/>
    </row>
    <row r="146020" spans="26:27">
      <c r="Z146020" s="191"/>
      <c r="AA146020" s="191"/>
    </row>
    <row r="146021" spans="26:27">
      <c r="Z146021" s="191"/>
      <c r="AA146021" s="191"/>
    </row>
    <row r="146022" spans="26:27">
      <c r="Z146022" s="191"/>
      <c r="AA146022" s="191"/>
    </row>
    <row r="146023" spans="26:27">
      <c r="Z146023" s="191"/>
      <c r="AA146023" s="191"/>
    </row>
    <row r="146024" spans="26:27">
      <c r="Z146024" s="191"/>
      <c r="AA146024" s="191"/>
    </row>
    <row r="146025" spans="26:27">
      <c r="Z146025" s="191"/>
      <c r="AA146025" s="191"/>
    </row>
    <row r="146026" spans="26:27">
      <c r="Z146026" s="191"/>
      <c r="AA146026" s="191"/>
    </row>
    <row r="146027" spans="26:27">
      <c r="Z146027" s="191"/>
      <c r="AA146027" s="191"/>
    </row>
    <row r="146028" spans="26:27">
      <c r="Z146028" s="191"/>
      <c r="AA146028" s="191"/>
    </row>
    <row r="146029" spans="26:27">
      <c r="Z146029" s="191"/>
      <c r="AA146029" s="191"/>
    </row>
    <row r="146030" spans="26:27">
      <c r="Z146030" s="191"/>
      <c r="AA146030" s="191"/>
    </row>
    <row r="146031" spans="26:27">
      <c r="Z146031" s="191"/>
      <c r="AA146031" s="191"/>
    </row>
    <row r="146032" spans="26:27">
      <c r="Z146032" s="191"/>
      <c r="AA146032" s="191"/>
    </row>
    <row r="146033" spans="26:27">
      <c r="Z146033" s="191"/>
      <c r="AA146033" s="191"/>
    </row>
    <row r="146034" spans="26:27">
      <c r="Z146034" s="191"/>
      <c r="AA146034" s="191"/>
    </row>
    <row r="146035" spans="26:27">
      <c r="Z146035" s="191"/>
      <c r="AA146035" s="191"/>
    </row>
    <row r="146036" spans="26:27">
      <c r="Z146036" s="191"/>
      <c r="AA146036" s="191"/>
    </row>
    <row r="146037" spans="26:27">
      <c r="Z146037" s="191"/>
      <c r="AA146037" s="191"/>
    </row>
    <row r="146038" spans="26:27">
      <c r="Z146038" s="191"/>
      <c r="AA146038" s="191"/>
    </row>
    <row r="146039" spans="26:27">
      <c r="Z146039" s="191"/>
      <c r="AA146039" s="191"/>
    </row>
    <row r="146040" spans="26:27">
      <c r="Z146040" s="191"/>
      <c r="AA146040" s="191"/>
    </row>
    <row r="146041" spans="26:27">
      <c r="Z146041" s="191"/>
      <c r="AA146041" s="191"/>
    </row>
    <row r="146042" spans="26:27">
      <c r="Z146042" s="191"/>
      <c r="AA146042" s="191"/>
    </row>
    <row r="146043" spans="26:27">
      <c r="Z146043" s="191"/>
      <c r="AA146043" s="191"/>
    </row>
    <row r="146044" spans="26:27">
      <c r="Z146044" s="191"/>
      <c r="AA146044" s="191"/>
    </row>
    <row r="146045" spans="26:27">
      <c r="Z146045" s="191"/>
      <c r="AA146045" s="191"/>
    </row>
    <row r="146046" spans="26:27">
      <c r="Z146046" s="191"/>
      <c r="AA146046" s="191"/>
    </row>
    <row r="146047" spans="26:27">
      <c r="Z146047" s="191"/>
      <c r="AA146047" s="191"/>
    </row>
    <row r="146048" spans="26:27">
      <c r="Z146048" s="191"/>
      <c r="AA146048" s="191"/>
    </row>
    <row r="146049" spans="26:27">
      <c r="Z146049" s="191"/>
      <c r="AA146049" s="191"/>
    </row>
    <row r="146050" spans="26:27">
      <c r="Z146050" s="191"/>
      <c r="AA146050" s="191"/>
    </row>
    <row r="146051" spans="26:27">
      <c r="Z146051" s="191"/>
      <c r="AA146051" s="191"/>
    </row>
    <row r="146052" spans="26:27">
      <c r="Z146052" s="191"/>
      <c r="AA146052" s="191"/>
    </row>
    <row r="146053" spans="26:27">
      <c r="Z146053" s="191"/>
      <c r="AA146053" s="191"/>
    </row>
    <row r="146054" spans="26:27">
      <c r="Z146054" s="191"/>
      <c r="AA146054" s="191"/>
    </row>
    <row r="146055" spans="26:27">
      <c r="Z146055" s="191"/>
      <c r="AA146055" s="191"/>
    </row>
    <row r="146056" spans="26:27">
      <c r="Z146056" s="191"/>
      <c r="AA146056" s="191"/>
    </row>
    <row r="146057" spans="26:27">
      <c r="Z146057" s="191"/>
      <c r="AA146057" s="191"/>
    </row>
    <row r="146058" spans="26:27">
      <c r="Z146058" s="191"/>
      <c r="AA146058" s="191"/>
    </row>
    <row r="146059" spans="26:27">
      <c r="Z146059" s="191"/>
      <c r="AA146059" s="191"/>
    </row>
    <row r="146060" spans="26:27">
      <c r="Z146060" s="191"/>
      <c r="AA146060" s="191"/>
    </row>
    <row r="146061" spans="26:27">
      <c r="Z146061" s="191"/>
      <c r="AA146061" s="191"/>
    </row>
    <row r="146062" spans="26:27">
      <c r="Z146062" s="191"/>
      <c r="AA146062" s="191"/>
    </row>
    <row r="146063" spans="26:27">
      <c r="Z146063" s="191"/>
      <c r="AA146063" s="191"/>
    </row>
    <row r="146064" spans="26:27">
      <c r="Z146064" s="191"/>
      <c r="AA146064" s="191"/>
    </row>
    <row r="146065" spans="26:27">
      <c r="Z146065" s="191"/>
      <c r="AA146065" s="191"/>
    </row>
    <row r="146066" spans="26:27">
      <c r="Z146066" s="191"/>
      <c r="AA146066" s="191"/>
    </row>
    <row r="146067" spans="26:27">
      <c r="Z146067" s="191"/>
      <c r="AA146067" s="191"/>
    </row>
    <row r="146068" spans="26:27">
      <c r="Z146068" s="191"/>
      <c r="AA146068" s="191"/>
    </row>
    <row r="146069" spans="26:27">
      <c r="Z146069" s="191"/>
      <c r="AA146069" s="191"/>
    </row>
    <row r="146070" spans="26:27">
      <c r="Z146070" s="191"/>
      <c r="AA146070" s="191"/>
    </row>
    <row r="146071" spans="26:27">
      <c r="Z146071" s="191"/>
      <c r="AA146071" s="191"/>
    </row>
    <row r="146072" spans="26:27">
      <c r="Z146072" s="191"/>
      <c r="AA146072" s="191"/>
    </row>
    <row r="146073" spans="26:27">
      <c r="Z146073" s="191"/>
      <c r="AA146073" s="191"/>
    </row>
    <row r="146074" spans="26:27">
      <c r="Z146074" s="191"/>
      <c r="AA146074" s="191"/>
    </row>
    <row r="146075" spans="26:27">
      <c r="Z146075" s="191"/>
      <c r="AA146075" s="191"/>
    </row>
    <row r="146076" spans="26:27">
      <c r="Z146076" s="191"/>
      <c r="AA146076" s="191"/>
    </row>
    <row r="146077" spans="26:27">
      <c r="Z146077" s="191"/>
      <c r="AA146077" s="191"/>
    </row>
    <row r="146078" spans="26:27">
      <c r="Z146078" s="191"/>
      <c r="AA146078" s="191"/>
    </row>
    <row r="146079" spans="26:27">
      <c r="Z146079" s="191"/>
      <c r="AA146079" s="191"/>
    </row>
    <row r="146080" spans="26:27">
      <c r="Z146080" s="191"/>
      <c r="AA146080" s="191"/>
    </row>
    <row r="146081" spans="26:27">
      <c r="Z146081" s="191"/>
      <c r="AA146081" s="191"/>
    </row>
    <row r="146082" spans="26:27">
      <c r="Z146082" s="191"/>
      <c r="AA146082" s="191"/>
    </row>
    <row r="146083" spans="26:27">
      <c r="Z146083" s="191"/>
      <c r="AA146083" s="191"/>
    </row>
    <row r="146084" spans="26:27">
      <c r="Z146084" s="191"/>
      <c r="AA146084" s="191"/>
    </row>
    <row r="146085" spans="26:27">
      <c r="Z146085" s="191"/>
      <c r="AA146085" s="191"/>
    </row>
    <row r="146086" spans="26:27">
      <c r="Z146086" s="191"/>
      <c r="AA146086" s="191"/>
    </row>
    <row r="146087" spans="26:27">
      <c r="Z146087" s="191"/>
      <c r="AA146087" s="191"/>
    </row>
    <row r="146088" spans="26:27">
      <c r="Z146088" s="191"/>
      <c r="AA146088" s="191"/>
    </row>
    <row r="146089" spans="26:27">
      <c r="Z146089" s="191"/>
      <c r="AA146089" s="191"/>
    </row>
    <row r="146090" spans="26:27">
      <c r="Z146090" s="191"/>
      <c r="AA146090" s="191"/>
    </row>
    <row r="146091" spans="26:27">
      <c r="Z146091" s="191"/>
      <c r="AA146091" s="191"/>
    </row>
    <row r="146092" spans="26:27">
      <c r="Z146092" s="191"/>
      <c r="AA146092" s="191"/>
    </row>
    <row r="146093" spans="26:27">
      <c r="Z146093" s="191"/>
      <c r="AA146093" s="191"/>
    </row>
    <row r="146094" spans="26:27">
      <c r="Z146094" s="191"/>
      <c r="AA146094" s="191"/>
    </row>
    <row r="146095" spans="26:27">
      <c r="Z146095" s="191"/>
      <c r="AA146095" s="191"/>
    </row>
    <row r="146096" spans="26:27">
      <c r="Z146096" s="191"/>
      <c r="AA146096" s="191"/>
    </row>
    <row r="146097" spans="26:27">
      <c r="Z146097" s="191"/>
      <c r="AA146097" s="191"/>
    </row>
    <row r="146098" spans="26:27">
      <c r="Z146098" s="191"/>
      <c r="AA146098" s="191"/>
    </row>
    <row r="146099" spans="26:27">
      <c r="Z146099" s="191"/>
      <c r="AA146099" s="191"/>
    </row>
    <row r="146100" spans="26:27">
      <c r="Z146100" s="191"/>
      <c r="AA146100" s="191"/>
    </row>
    <row r="146101" spans="26:27">
      <c r="Z146101" s="191"/>
      <c r="AA146101" s="191"/>
    </row>
    <row r="146102" spans="26:27">
      <c r="Z146102" s="191"/>
      <c r="AA146102" s="191"/>
    </row>
    <row r="146103" spans="26:27">
      <c r="Z146103" s="191"/>
      <c r="AA146103" s="191"/>
    </row>
    <row r="146104" spans="26:27">
      <c r="Z146104" s="191"/>
      <c r="AA146104" s="191"/>
    </row>
    <row r="146105" spans="26:27">
      <c r="Z146105" s="191"/>
      <c r="AA146105" s="191"/>
    </row>
    <row r="146106" spans="26:27">
      <c r="Z146106" s="191"/>
      <c r="AA146106" s="191"/>
    </row>
    <row r="146107" spans="26:27">
      <c r="Z146107" s="191"/>
      <c r="AA146107" s="191"/>
    </row>
    <row r="146108" spans="26:27">
      <c r="Z146108" s="191"/>
      <c r="AA146108" s="191"/>
    </row>
    <row r="146109" spans="26:27">
      <c r="Z146109" s="191"/>
      <c r="AA146109" s="191"/>
    </row>
    <row r="146110" spans="26:27">
      <c r="Z146110" s="191"/>
      <c r="AA146110" s="191"/>
    </row>
    <row r="146111" spans="26:27">
      <c r="Z146111" s="191"/>
      <c r="AA146111" s="191"/>
    </row>
    <row r="146112" spans="26:27">
      <c r="Z146112" s="191"/>
      <c r="AA146112" s="191"/>
    </row>
    <row r="146113" spans="26:27">
      <c r="Z146113" s="191"/>
      <c r="AA146113" s="191"/>
    </row>
    <row r="146114" spans="26:27">
      <c r="Z146114" s="191"/>
      <c r="AA146114" s="191"/>
    </row>
    <row r="146115" spans="26:27">
      <c r="Z146115" s="191"/>
      <c r="AA146115" s="191"/>
    </row>
    <row r="146116" spans="26:27">
      <c r="Z146116" s="191"/>
      <c r="AA146116" s="191"/>
    </row>
    <row r="146117" spans="26:27">
      <c r="Z146117" s="191"/>
      <c r="AA146117" s="191"/>
    </row>
    <row r="146118" spans="26:27">
      <c r="Z146118" s="191"/>
      <c r="AA146118" s="191"/>
    </row>
    <row r="146119" spans="26:27">
      <c r="Z146119" s="191"/>
      <c r="AA146119" s="191"/>
    </row>
    <row r="146120" spans="26:27">
      <c r="Z146120" s="191"/>
      <c r="AA146120" s="191"/>
    </row>
    <row r="146121" spans="26:27">
      <c r="Z146121" s="191"/>
      <c r="AA146121" s="191"/>
    </row>
    <row r="146122" spans="26:27">
      <c r="Z146122" s="191"/>
      <c r="AA146122" s="191"/>
    </row>
    <row r="146123" spans="26:27">
      <c r="Z146123" s="191"/>
      <c r="AA146123" s="191"/>
    </row>
    <row r="146124" spans="26:27">
      <c r="Z146124" s="191"/>
      <c r="AA146124" s="191"/>
    </row>
    <row r="146125" spans="26:27">
      <c r="Z146125" s="191"/>
      <c r="AA146125" s="191"/>
    </row>
    <row r="146126" spans="26:27">
      <c r="Z146126" s="191"/>
      <c r="AA146126" s="191"/>
    </row>
    <row r="146127" spans="26:27">
      <c r="Z146127" s="191"/>
      <c r="AA146127" s="191"/>
    </row>
    <row r="146128" spans="26:27">
      <c r="Z146128" s="191"/>
      <c r="AA146128" s="191"/>
    </row>
    <row r="146129" spans="26:27">
      <c r="Z146129" s="191"/>
      <c r="AA146129" s="191"/>
    </row>
    <row r="146130" spans="26:27">
      <c r="Z146130" s="191"/>
      <c r="AA146130" s="191"/>
    </row>
    <row r="146131" spans="26:27">
      <c r="Z146131" s="191"/>
      <c r="AA146131" s="191"/>
    </row>
    <row r="146132" spans="26:27">
      <c r="Z146132" s="191"/>
      <c r="AA146132" s="191"/>
    </row>
    <row r="146133" spans="26:27">
      <c r="Z146133" s="191"/>
      <c r="AA146133" s="191"/>
    </row>
    <row r="146134" spans="26:27">
      <c r="Z146134" s="191"/>
      <c r="AA146134" s="191"/>
    </row>
    <row r="146135" spans="26:27">
      <c r="Z146135" s="191"/>
      <c r="AA146135" s="191"/>
    </row>
    <row r="146136" spans="26:27">
      <c r="Z146136" s="191"/>
      <c r="AA146136" s="191"/>
    </row>
    <row r="146137" spans="26:27">
      <c r="Z146137" s="191"/>
      <c r="AA146137" s="191"/>
    </row>
    <row r="146138" spans="26:27">
      <c r="Z146138" s="191"/>
      <c r="AA146138" s="191"/>
    </row>
    <row r="146139" spans="26:27">
      <c r="Z146139" s="191"/>
      <c r="AA146139" s="191"/>
    </row>
    <row r="146140" spans="26:27">
      <c r="Z146140" s="191"/>
      <c r="AA146140" s="191"/>
    </row>
    <row r="146141" spans="26:27">
      <c r="Z146141" s="191"/>
      <c r="AA146141" s="191"/>
    </row>
    <row r="146142" spans="26:27">
      <c r="Z146142" s="191"/>
      <c r="AA146142" s="191"/>
    </row>
    <row r="146143" spans="26:27">
      <c r="Z146143" s="191"/>
      <c r="AA146143" s="191"/>
    </row>
    <row r="146144" spans="26:27">
      <c r="Z146144" s="191"/>
      <c r="AA146144" s="191"/>
    </row>
    <row r="146145" spans="26:27">
      <c r="Z146145" s="191"/>
      <c r="AA146145" s="191"/>
    </row>
    <row r="146146" spans="26:27">
      <c r="Z146146" s="191"/>
      <c r="AA146146" s="191"/>
    </row>
    <row r="146147" spans="26:27">
      <c r="Z146147" s="191"/>
      <c r="AA146147" s="191"/>
    </row>
    <row r="146148" spans="26:27">
      <c r="Z146148" s="191"/>
      <c r="AA146148" s="191"/>
    </row>
    <row r="146149" spans="26:27">
      <c r="Z146149" s="191"/>
      <c r="AA146149" s="191"/>
    </row>
    <row r="146150" spans="26:27">
      <c r="Z146150" s="191"/>
      <c r="AA146150" s="191"/>
    </row>
    <row r="146151" spans="26:27">
      <c r="Z146151" s="191"/>
      <c r="AA146151" s="191"/>
    </row>
    <row r="146152" spans="26:27">
      <c r="Z146152" s="191"/>
      <c r="AA146152" s="191"/>
    </row>
    <row r="146153" spans="26:27">
      <c r="Z146153" s="191"/>
      <c r="AA146153" s="191"/>
    </row>
    <row r="146154" spans="26:27">
      <c r="Z146154" s="191"/>
      <c r="AA146154" s="191"/>
    </row>
    <row r="146155" spans="26:27">
      <c r="Z146155" s="191"/>
      <c r="AA146155" s="191"/>
    </row>
    <row r="146156" spans="26:27">
      <c r="Z146156" s="191"/>
      <c r="AA146156" s="191"/>
    </row>
    <row r="146157" spans="26:27">
      <c r="Z146157" s="191"/>
      <c r="AA146157" s="191"/>
    </row>
    <row r="146158" spans="26:27">
      <c r="Z146158" s="191"/>
      <c r="AA146158" s="191"/>
    </row>
    <row r="146159" spans="26:27">
      <c r="Z146159" s="191"/>
      <c r="AA146159" s="191"/>
    </row>
    <row r="146160" spans="26:27">
      <c r="Z146160" s="191"/>
      <c r="AA146160" s="191"/>
    </row>
    <row r="146161" spans="26:27">
      <c r="Z146161" s="191"/>
      <c r="AA146161" s="191"/>
    </row>
    <row r="146162" spans="26:27">
      <c r="Z146162" s="191"/>
      <c r="AA146162" s="191"/>
    </row>
    <row r="146163" spans="26:27">
      <c r="Z146163" s="191"/>
      <c r="AA146163" s="191"/>
    </row>
    <row r="146164" spans="26:27">
      <c r="Z146164" s="191"/>
      <c r="AA146164" s="191"/>
    </row>
    <row r="146165" spans="26:27">
      <c r="Z146165" s="191"/>
      <c r="AA146165" s="191"/>
    </row>
    <row r="146166" spans="26:27">
      <c r="Z146166" s="191"/>
      <c r="AA146166" s="191"/>
    </row>
    <row r="146167" spans="26:27">
      <c r="Z146167" s="191"/>
      <c r="AA146167" s="191"/>
    </row>
    <row r="146168" spans="26:27">
      <c r="Z146168" s="191"/>
      <c r="AA146168" s="191"/>
    </row>
    <row r="146169" spans="26:27">
      <c r="Z146169" s="191"/>
      <c r="AA146169" s="191"/>
    </row>
    <row r="146170" spans="26:27">
      <c r="Z146170" s="191"/>
      <c r="AA146170" s="191"/>
    </row>
    <row r="146171" spans="26:27">
      <c r="Z146171" s="191"/>
      <c r="AA146171" s="191"/>
    </row>
    <row r="146172" spans="26:27">
      <c r="Z146172" s="191"/>
      <c r="AA146172" s="191"/>
    </row>
    <row r="146173" spans="26:27">
      <c r="Z146173" s="191"/>
      <c r="AA146173" s="191"/>
    </row>
    <row r="146174" spans="26:27">
      <c r="Z146174" s="191"/>
      <c r="AA146174" s="191"/>
    </row>
    <row r="146175" spans="26:27">
      <c r="Z146175" s="191"/>
      <c r="AA146175" s="191"/>
    </row>
    <row r="146176" spans="26:27">
      <c r="Z146176" s="191"/>
      <c r="AA146176" s="191"/>
    </row>
    <row r="146177" spans="26:27">
      <c r="Z146177" s="191"/>
      <c r="AA146177" s="191"/>
    </row>
    <row r="146178" spans="26:27">
      <c r="Z146178" s="191"/>
      <c r="AA146178" s="191"/>
    </row>
    <row r="146179" spans="26:27">
      <c r="Z146179" s="191"/>
      <c r="AA146179" s="191"/>
    </row>
    <row r="146180" spans="26:27">
      <c r="Z146180" s="191"/>
      <c r="AA146180" s="191"/>
    </row>
    <row r="146181" spans="26:27">
      <c r="Z146181" s="191"/>
      <c r="AA146181" s="191"/>
    </row>
    <row r="146182" spans="26:27">
      <c r="Z146182" s="191"/>
      <c r="AA146182" s="191"/>
    </row>
    <row r="146183" spans="26:27">
      <c r="Z146183" s="191"/>
      <c r="AA146183" s="191"/>
    </row>
    <row r="146184" spans="26:27">
      <c r="Z146184" s="191"/>
      <c r="AA146184" s="191"/>
    </row>
    <row r="146185" spans="26:27">
      <c r="Z146185" s="191"/>
      <c r="AA146185" s="191"/>
    </row>
    <row r="146186" spans="26:27">
      <c r="Z146186" s="191"/>
      <c r="AA146186" s="191"/>
    </row>
    <row r="146187" spans="26:27">
      <c r="Z146187" s="191"/>
      <c r="AA146187" s="191"/>
    </row>
    <row r="146188" spans="26:27">
      <c r="Z146188" s="191"/>
      <c r="AA146188" s="191"/>
    </row>
    <row r="146189" spans="26:27">
      <c r="Z146189" s="191"/>
      <c r="AA146189" s="191"/>
    </row>
    <row r="146190" spans="26:27">
      <c r="Z146190" s="191"/>
      <c r="AA146190" s="191"/>
    </row>
    <row r="146191" spans="26:27">
      <c r="Z146191" s="191"/>
      <c r="AA146191" s="191"/>
    </row>
    <row r="146192" spans="26:27">
      <c r="Z146192" s="191"/>
      <c r="AA146192" s="191"/>
    </row>
    <row r="146193" spans="26:27">
      <c r="Z146193" s="191"/>
      <c r="AA146193" s="191"/>
    </row>
    <row r="146194" spans="26:27">
      <c r="Z146194" s="191"/>
      <c r="AA146194" s="191"/>
    </row>
    <row r="146195" spans="26:27">
      <c r="Z146195" s="191"/>
      <c r="AA146195" s="191"/>
    </row>
    <row r="146196" spans="26:27">
      <c r="Z146196" s="191"/>
      <c r="AA146196" s="191"/>
    </row>
    <row r="146197" spans="26:27">
      <c r="Z146197" s="191"/>
      <c r="AA146197" s="191"/>
    </row>
    <row r="146198" spans="26:27">
      <c r="Z146198" s="191"/>
      <c r="AA146198" s="191"/>
    </row>
    <row r="146199" spans="26:27">
      <c r="Z146199" s="191"/>
      <c r="AA146199" s="191"/>
    </row>
    <row r="146200" spans="26:27">
      <c r="Z146200" s="191"/>
      <c r="AA146200" s="191"/>
    </row>
    <row r="146201" spans="26:27">
      <c r="Z146201" s="191"/>
      <c r="AA146201" s="191"/>
    </row>
    <row r="146202" spans="26:27">
      <c r="Z146202" s="191"/>
      <c r="AA146202" s="191"/>
    </row>
    <row r="146203" spans="26:27">
      <c r="Z146203" s="191"/>
      <c r="AA146203" s="191"/>
    </row>
    <row r="146204" spans="26:27">
      <c r="Z146204" s="191"/>
      <c r="AA146204" s="191"/>
    </row>
    <row r="146205" spans="26:27">
      <c r="Z146205" s="191"/>
      <c r="AA146205" s="191"/>
    </row>
    <row r="146206" spans="26:27">
      <c r="Z146206" s="191"/>
      <c r="AA146206" s="191"/>
    </row>
    <row r="146207" spans="26:27">
      <c r="Z146207" s="191"/>
      <c r="AA146207" s="191"/>
    </row>
    <row r="146208" spans="26:27">
      <c r="Z146208" s="191"/>
      <c r="AA146208" s="191"/>
    </row>
    <row r="146209" spans="26:27">
      <c r="Z146209" s="191"/>
      <c r="AA146209" s="191"/>
    </row>
    <row r="146210" spans="26:27">
      <c r="Z146210" s="191"/>
      <c r="AA146210" s="191"/>
    </row>
    <row r="146211" spans="26:27">
      <c r="Z146211" s="191"/>
      <c r="AA146211" s="191"/>
    </row>
    <row r="146212" spans="26:27">
      <c r="Z146212" s="191"/>
      <c r="AA146212" s="191"/>
    </row>
    <row r="146213" spans="26:27">
      <c r="Z146213" s="191"/>
      <c r="AA146213" s="191"/>
    </row>
    <row r="146214" spans="26:27">
      <c r="Z146214" s="191"/>
      <c r="AA146214" s="191"/>
    </row>
    <row r="146215" spans="26:27">
      <c r="Z146215" s="191"/>
      <c r="AA146215" s="191"/>
    </row>
    <row r="146216" spans="26:27">
      <c r="Z146216" s="191"/>
      <c r="AA146216" s="191"/>
    </row>
    <row r="146217" spans="26:27">
      <c r="Z146217" s="191"/>
      <c r="AA146217" s="191"/>
    </row>
    <row r="146218" spans="26:27">
      <c r="Z146218" s="191"/>
      <c r="AA146218" s="191"/>
    </row>
    <row r="146219" spans="26:27">
      <c r="Z146219" s="191"/>
      <c r="AA146219" s="191"/>
    </row>
    <row r="146220" spans="26:27">
      <c r="Z146220" s="191"/>
      <c r="AA146220" s="191"/>
    </row>
    <row r="146221" spans="26:27">
      <c r="Z146221" s="191"/>
      <c r="AA146221" s="191"/>
    </row>
    <row r="146222" spans="26:27">
      <c r="Z146222" s="191"/>
      <c r="AA146222" s="191"/>
    </row>
    <row r="146223" spans="26:27">
      <c r="Z146223" s="191"/>
      <c r="AA146223" s="191"/>
    </row>
    <row r="146224" spans="26:27">
      <c r="Z146224" s="191"/>
      <c r="AA146224" s="191"/>
    </row>
    <row r="146225" spans="26:27">
      <c r="Z146225" s="191"/>
      <c r="AA146225" s="191"/>
    </row>
    <row r="146226" spans="26:27">
      <c r="Z146226" s="191"/>
      <c r="AA146226" s="191"/>
    </row>
    <row r="146227" spans="26:27">
      <c r="Z146227" s="191"/>
      <c r="AA146227" s="191"/>
    </row>
    <row r="146228" spans="26:27">
      <c r="Z146228" s="191"/>
      <c r="AA146228" s="191"/>
    </row>
    <row r="146229" spans="26:27">
      <c r="Z146229" s="191"/>
      <c r="AA146229" s="191"/>
    </row>
    <row r="146230" spans="26:27">
      <c r="Z146230" s="191"/>
      <c r="AA146230" s="191"/>
    </row>
    <row r="146231" spans="26:27">
      <c r="Z146231" s="191"/>
      <c r="AA146231" s="191"/>
    </row>
    <row r="146232" spans="26:27">
      <c r="Z146232" s="191"/>
      <c r="AA146232" s="191"/>
    </row>
    <row r="146233" spans="26:27">
      <c r="Z146233" s="191"/>
      <c r="AA146233" s="191"/>
    </row>
    <row r="146234" spans="26:27">
      <c r="Z146234" s="191"/>
      <c r="AA146234" s="191"/>
    </row>
    <row r="146235" spans="26:27">
      <c r="Z146235" s="191"/>
      <c r="AA146235" s="191"/>
    </row>
    <row r="146236" spans="26:27">
      <c r="Z146236" s="191"/>
      <c r="AA146236" s="191"/>
    </row>
    <row r="146237" spans="26:27">
      <c r="Z146237" s="191"/>
      <c r="AA146237" s="191"/>
    </row>
    <row r="146238" spans="26:27">
      <c r="Z146238" s="191"/>
      <c r="AA146238" s="191"/>
    </row>
    <row r="146239" spans="26:27">
      <c r="Z146239" s="191"/>
      <c r="AA146239" s="191"/>
    </row>
    <row r="146240" spans="26:27">
      <c r="Z146240" s="191"/>
      <c r="AA146240" s="191"/>
    </row>
    <row r="146241" spans="26:27">
      <c r="Z146241" s="191"/>
      <c r="AA146241" s="191"/>
    </row>
    <row r="146242" spans="26:27">
      <c r="Z146242" s="191"/>
      <c r="AA146242" s="191"/>
    </row>
    <row r="146243" spans="26:27">
      <c r="Z146243" s="191"/>
      <c r="AA146243" s="191"/>
    </row>
    <row r="146244" spans="26:27">
      <c r="Z146244" s="191"/>
      <c r="AA146244" s="191"/>
    </row>
    <row r="146245" spans="26:27">
      <c r="Z146245" s="191"/>
      <c r="AA146245" s="191"/>
    </row>
    <row r="146246" spans="26:27">
      <c r="Z146246" s="191"/>
      <c r="AA146246" s="191"/>
    </row>
    <row r="146247" spans="26:27">
      <c r="Z146247" s="191"/>
      <c r="AA146247" s="191"/>
    </row>
    <row r="146248" spans="26:27">
      <c r="Z146248" s="191"/>
      <c r="AA146248" s="191"/>
    </row>
    <row r="146249" spans="26:27">
      <c r="Z146249" s="191"/>
      <c r="AA146249" s="191"/>
    </row>
    <row r="146250" spans="26:27">
      <c r="Z146250" s="191"/>
      <c r="AA146250" s="191"/>
    </row>
    <row r="146251" spans="26:27">
      <c r="Z146251" s="191"/>
      <c r="AA146251" s="191"/>
    </row>
    <row r="146252" spans="26:27">
      <c r="Z146252" s="191"/>
      <c r="AA146252" s="191"/>
    </row>
    <row r="146253" spans="26:27">
      <c r="Z146253" s="191"/>
      <c r="AA146253" s="191"/>
    </row>
    <row r="146254" spans="26:27">
      <c r="Z146254" s="191"/>
      <c r="AA146254" s="191"/>
    </row>
    <row r="146255" spans="26:27">
      <c r="Z146255" s="191"/>
      <c r="AA146255" s="191"/>
    </row>
    <row r="146256" spans="26:27">
      <c r="Z146256" s="191"/>
      <c r="AA146256" s="191"/>
    </row>
    <row r="146257" spans="26:27">
      <c r="Z146257" s="191"/>
      <c r="AA146257" s="191"/>
    </row>
    <row r="146258" spans="26:27">
      <c r="Z146258" s="191"/>
      <c r="AA146258" s="191"/>
    </row>
    <row r="146259" spans="26:27">
      <c r="Z146259" s="191"/>
      <c r="AA146259" s="191"/>
    </row>
    <row r="146260" spans="26:27">
      <c r="Z146260" s="191"/>
      <c r="AA146260" s="191"/>
    </row>
    <row r="146261" spans="26:27">
      <c r="Z146261" s="191"/>
      <c r="AA146261" s="191"/>
    </row>
    <row r="146262" spans="26:27">
      <c r="Z146262" s="191"/>
      <c r="AA146262" s="191"/>
    </row>
    <row r="146263" spans="26:27">
      <c r="Z146263" s="191"/>
      <c r="AA146263" s="191"/>
    </row>
    <row r="146264" spans="26:27">
      <c r="Z146264" s="191"/>
      <c r="AA146264" s="191"/>
    </row>
    <row r="146265" spans="26:27">
      <c r="Z146265" s="191"/>
      <c r="AA146265" s="191"/>
    </row>
    <row r="146266" spans="26:27">
      <c r="Z146266" s="191"/>
      <c r="AA146266" s="191"/>
    </row>
    <row r="146267" spans="26:27">
      <c r="Z146267" s="191"/>
      <c r="AA146267" s="191"/>
    </row>
    <row r="146268" spans="26:27">
      <c r="Z146268" s="191"/>
      <c r="AA146268" s="191"/>
    </row>
    <row r="146269" spans="26:27">
      <c r="Z146269" s="191"/>
      <c r="AA146269" s="191"/>
    </row>
    <row r="146270" spans="26:27">
      <c r="Z146270" s="191"/>
      <c r="AA146270" s="191"/>
    </row>
    <row r="146271" spans="26:27">
      <c r="Z146271" s="191"/>
      <c r="AA146271" s="191"/>
    </row>
    <row r="146272" spans="26:27">
      <c r="Z146272" s="191"/>
      <c r="AA146272" s="191"/>
    </row>
    <row r="146273" spans="26:27">
      <c r="Z146273" s="191"/>
      <c r="AA146273" s="191"/>
    </row>
    <row r="146274" spans="26:27">
      <c r="Z146274" s="191"/>
      <c r="AA146274" s="191"/>
    </row>
    <row r="146275" spans="26:27">
      <c r="Z146275" s="191"/>
      <c r="AA146275" s="191"/>
    </row>
    <row r="146276" spans="26:27">
      <c r="Z146276" s="191"/>
      <c r="AA146276" s="191"/>
    </row>
    <row r="146277" spans="26:27">
      <c r="Z146277" s="191"/>
      <c r="AA146277" s="191"/>
    </row>
    <row r="146278" spans="26:27">
      <c r="Z146278" s="191"/>
      <c r="AA146278" s="191"/>
    </row>
    <row r="146279" spans="26:27">
      <c r="Z146279" s="191"/>
      <c r="AA146279" s="191"/>
    </row>
    <row r="146280" spans="26:27">
      <c r="Z146280" s="191"/>
      <c r="AA146280" s="191"/>
    </row>
    <row r="146281" spans="26:27">
      <c r="Z146281" s="191"/>
      <c r="AA146281" s="191"/>
    </row>
    <row r="146282" spans="26:27">
      <c r="Z146282" s="191"/>
      <c r="AA146282" s="191"/>
    </row>
    <row r="146283" spans="26:27">
      <c r="Z146283" s="191"/>
      <c r="AA146283" s="191"/>
    </row>
    <row r="146284" spans="26:27">
      <c r="Z146284" s="191"/>
      <c r="AA146284" s="191"/>
    </row>
    <row r="146285" spans="26:27">
      <c r="Z146285" s="191"/>
      <c r="AA146285" s="191"/>
    </row>
    <row r="146286" spans="26:27">
      <c r="Z146286" s="191"/>
      <c r="AA146286" s="191"/>
    </row>
    <row r="146287" spans="26:27">
      <c r="Z146287" s="191"/>
      <c r="AA146287" s="191"/>
    </row>
    <row r="146288" spans="26:27">
      <c r="Z146288" s="191"/>
      <c r="AA146288" s="191"/>
    </row>
    <row r="146289" spans="26:27">
      <c r="Z146289" s="191"/>
      <c r="AA146289" s="191"/>
    </row>
    <row r="146290" spans="26:27">
      <c r="Z146290" s="191"/>
      <c r="AA146290" s="191"/>
    </row>
    <row r="146291" spans="26:27">
      <c r="Z146291" s="191"/>
      <c r="AA146291" s="191"/>
    </row>
    <row r="146292" spans="26:27">
      <c r="Z146292" s="191"/>
      <c r="AA146292" s="191"/>
    </row>
    <row r="146293" spans="26:27">
      <c r="Z146293" s="191"/>
      <c r="AA146293" s="191"/>
    </row>
    <row r="146294" spans="26:27">
      <c r="Z146294" s="191"/>
      <c r="AA146294" s="191"/>
    </row>
    <row r="146295" spans="26:27">
      <c r="Z146295" s="191"/>
      <c r="AA146295" s="191"/>
    </row>
    <row r="146296" spans="26:27">
      <c r="Z146296" s="191"/>
      <c r="AA146296" s="191"/>
    </row>
    <row r="146297" spans="26:27">
      <c r="Z146297" s="191"/>
      <c r="AA146297" s="191"/>
    </row>
    <row r="146298" spans="26:27">
      <c r="Z146298" s="191"/>
      <c r="AA146298" s="191"/>
    </row>
    <row r="146299" spans="26:27">
      <c r="Z146299" s="191"/>
      <c r="AA146299" s="191"/>
    </row>
    <row r="146300" spans="26:27">
      <c r="Z146300" s="191"/>
      <c r="AA146300" s="191"/>
    </row>
    <row r="146301" spans="26:27">
      <c r="Z146301" s="191"/>
      <c r="AA146301" s="191"/>
    </row>
    <row r="146302" spans="26:27">
      <c r="Z146302" s="191"/>
      <c r="AA146302" s="191"/>
    </row>
    <row r="146303" spans="26:27">
      <c r="Z146303" s="191"/>
      <c r="AA146303" s="191"/>
    </row>
    <row r="146304" spans="26:27">
      <c r="Z146304" s="191"/>
      <c r="AA146304" s="191"/>
    </row>
    <row r="146305" spans="26:27">
      <c r="Z146305" s="191"/>
      <c r="AA146305" s="191"/>
    </row>
    <row r="146306" spans="26:27">
      <c r="Z146306" s="191"/>
      <c r="AA146306" s="191"/>
    </row>
    <row r="146307" spans="26:27">
      <c r="Z146307" s="191"/>
      <c r="AA146307" s="191"/>
    </row>
    <row r="146308" spans="26:27">
      <c r="Z146308" s="191"/>
      <c r="AA146308" s="191"/>
    </row>
    <row r="146309" spans="26:27">
      <c r="Z146309" s="191"/>
      <c r="AA146309" s="191"/>
    </row>
    <row r="146310" spans="26:27">
      <c r="Z146310" s="191"/>
      <c r="AA146310" s="191"/>
    </row>
    <row r="146311" spans="26:27">
      <c r="Z146311" s="191"/>
      <c r="AA146311" s="191"/>
    </row>
    <row r="146312" spans="26:27">
      <c r="Z146312" s="191"/>
      <c r="AA146312" s="191"/>
    </row>
    <row r="146313" spans="26:27">
      <c r="Z146313" s="191"/>
      <c r="AA146313" s="191"/>
    </row>
    <row r="146314" spans="26:27">
      <c r="Z146314" s="191"/>
      <c r="AA146314" s="191"/>
    </row>
    <row r="146315" spans="26:27">
      <c r="Z146315" s="191"/>
      <c r="AA146315" s="191"/>
    </row>
    <row r="146316" spans="26:27">
      <c r="Z146316" s="191"/>
      <c r="AA146316" s="191"/>
    </row>
    <row r="146317" spans="26:27">
      <c r="Z146317" s="191"/>
      <c r="AA146317" s="191"/>
    </row>
    <row r="146318" spans="26:27">
      <c r="Z146318" s="191"/>
      <c r="AA146318" s="191"/>
    </row>
    <row r="146319" spans="26:27">
      <c r="Z146319" s="191"/>
      <c r="AA146319" s="191"/>
    </row>
    <row r="146320" spans="26:27">
      <c r="Z146320" s="191"/>
      <c r="AA146320" s="191"/>
    </row>
    <row r="146321" spans="26:27">
      <c r="Z146321" s="191"/>
      <c r="AA146321" s="191"/>
    </row>
    <row r="146322" spans="26:27">
      <c r="Z146322" s="191"/>
      <c r="AA146322" s="191"/>
    </row>
    <row r="146323" spans="26:27">
      <c r="Z146323" s="191"/>
      <c r="AA146323" s="191"/>
    </row>
    <row r="146324" spans="26:27">
      <c r="Z146324" s="191"/>
      <c r="AA146324" s="191"/>
    </row>
    <row r="146325" spans="26:27">
      <c r="Z146325" s="191"/>
      <c r="AA146325" s="191"/>
    </row>
    <row r="146326" spans="26:27">
      <c r="Z146326" s="191"/>
      <c r="AA146326" s="191"/>
    </row>
    <row r="146327" spans="26:27">
      <c r="Z146327" s="191"/>
      <c r="AA146327" s="191"/>
    </row>
    <row r="146328" spans="26:27">
      <c r="Z146328" s="191"/>
      <c r="AA146328" s="191"/>
    </row>
    <row r="146329" spans="26:27">
      <c r="Z146329" s="191"/>
      <c r="AA146329" s="191"/>
    </row>
    <row r="146330" spans="26:27">
      <c r="Z146330" s="191"/>
      <c r="AA146330" s="191"/>
    </row>
    <row r="146331" spans="26:27">
      <c r="Z146331" s="191"/>
      <c r="AA146331" s="191"/>
    </row>
    <row r="146332" spans="26:27">
      <c r="Z146332" s="191"/>
      <c r="AA146332" s="191"/>
    </row>
    <row r="146333" spans="26:27">
      <c r="Z146333" s="191"/>
      <c r="AA146333" s="191"/>
    </row>
    <row r="146334" spans="26:27">
      <c r="Z146334" s="191"/>
      <c r="AA146334" s="191"/>
    </row>
    <row r="146335" spans="26:27">
      <c r="Z146335" s="191"/>
      <c r="AA146335" s="191"/>
    </row>
    <row r="146336" spans="26:27">
      <c r="Z146336" s="191"/>
      <c r="AA146336" s="191"/>
    </row>
    <row r="146337" spans="26:27">
      <c r="Z146337" s="191"/>
      <c r="AA146337" s="191"/>
    </row>
    <row r="146338" spans="26:27">
      <c r="Z146338" s="191"/>
      <c r="AA146338" s="191"/>
    </row>
    <row r="146339" spans="26:27">
      <c r="Z146339" s="191"/>
      <c r="AA146339" s="191"/>
    </row>
    <row r="146340" spans="26:27">
      <c r="Z146340" s="191"/>
      <c r="AA146340" s="191"/>
    </row>
    <row r="146341" spans="26:27">
      <c r="Z146341" s="191"/>
      <c r="AA146341" s="191"/>
    </row>
    <row r="146342" spans="26:27">
      <c r="Z146342" s="191"/>
      <c r="AA146342" s="191"/>
    </row>
    <row r="146343" spans="26:27">
      <c r="Z146343" s="191"/>
      <c r="AA146343" s="191"/>
    </row>
    <row r="146344" spans="26:27">
      <c r="Z146344" s="191"/>
      <c r="AA146344" s="191"/>
    </row>
    <row r="146345" spans="26:27">
      <c r="Z146345" s="191"/>
      <c r="AA146345" s="191"/>
    </row>
    <row r="146346" spans="26:27">
      <c r="Z146346" s="191"/>
      <c r="AA146346" s="191"/>
    </row>
    <row r="146347" spans="26:27">
      <c r="Z146347" s="191"/>
      <c r="AA146347" s="191"/>
    </row>
    <row r="146348" spans="26:27">
      <c r="Z146348" s="191"/>
      <c r="AA146348" s="191"/>
    </row>
    <row r="146349" spans="26:27">
      <c r="Z146349" s="191"/>
      <c r="AA146349" s="191"/>
    </row>
    <row r="146350" spans="26:27">
      <c r="Z146350" s="191"/>
      <c r="AA146350" s="191"/>
    </row>
    <row r="146351" spans="26:27">
      <c r="Z146351" s="191"/>
      <c r="AA146351" s="191"/>
    </row>
    <row r="146352" spans="26:27">
      <c r="Z146352" s="191"/>
      <c r="AA146352" s="191"/>
    </row>
    <row r="146353" spans="26:27">
      <c r="Z146353" s="191"/>
      <c r="AA146353" s="191"/>
    </row>
    <row r="146354" spans="26:27">
      <c r="Z146354" s="191"/>
      <c r="AA146354" s="191"/>
    </row>
    <row r="146355" spans="26:27">
      <c r="Z146355" s="191"/>
      <c r="AA146355" s="191"/>
    </row>
    <row r="146356" spans="26:27">
      <c r="Z146356" s="191"/>
      <c r="AA146356" s="191"/>
    </row>
    <row r="146357" spans="26:27">
      <c r="Z146357" s="191"/>
      <c r="AA146357" s="191"/>
    </row>
    <row r="146358" spans="26:27">
      <c r="Z146358" s="191"/>
      <c r="AA146358" s="191"/>
    </row>
    <row r="146359" spans="26:27">
      <c r="Z146359" s="191"/>
      <c r="AA146359" s="191"/>
    </row>
    <row r="146360" spans="26:27">
      <c r="Z146360" s="191"/>
      <c r="AA146360" s="191"/>
    </row>
    <row r="146361" spans="26:27">
      <c r="Z146361" s="191"/>
      <c r="AA146361" s="191"/>
    </row>
    <row r="146362" spans="26:27">
      <c r="Z146362" s="191"/>
      <c r="AA146362" s="191"/>
    </row>
    <row r="146363" spans="26:27">
      <c r="Z146363" s="191"/>
      <c r="AA146363" s="191"/>
    </row>
    <row r="146364" spans="26:27">
      <c r="Z146364" s="191"/>
      <c r="AA146364" s="191"/>
    </row>
    <row r="146365" spans="26:27">
      <c r="Z146365" s="191"/>
      <c r="AA146365" s="191"/>
    </row>
    <row r="146366" spans="26:27">
      <c r="Z146366" s="191"/>
      <c r="AA146366" s="191"/>
    </row>
    <row r="146367" spans="26:27">
      <c r="Z146367" s="191"/>
      <c r="AA146367" s="191"/>
    </row>
    <row r="146368" spans="26:27">
      <c r="Z146368" s="191"/>
      <c r="AA146368" s="191"/>
    </row>
    <row r="146369" spans="26:27">
      <c r="Z146369" s="191"/>
      <c r="AA146369" s="191"/>
    </row>
    <row r="146370" spans="26:27">
      <c r="Z146370" s="191"/>
      <c r="AA146370" s="191"/>
    </row>
    <row r="146371" spans="26:27">
      <c r="Z146371" s="191"/>
      <c r="AA146371" s="191"/>
    </row>
    <row r="146372" spans="26:27">
      <c r="Z146372" s="191"/>
      <c r="AA146372" s="191"/>
    </row>
    <row r="146373" spans="26:27">
      <c r="Z146373" s="191"/>
      <c r="AA146373" s="191"/>
    </row>
    <row r="146374" spans="26:27">
      <c r="Z146374" s="191"/>
      <c r="AA146374" s="191"/>
    </row>
    <row r="146375" spans="26:27">
      <c r="Z146375" s="191"/>
      <c r="AA146375" s="191"/>
    </row>
    <row r="146376" spans="26:27">
      <c r="Z146376" s="191"/>
      <c r="AA146376" s="191"/>
    </row>
    <row r="146377" spans="26:27">
      <c r="Z146377" s="191"/>
      <c r="AA146377" s="191"/>
    </row>
    <row r="146378" spans="26:27">
      <c r="Z146378" s="191"/>
      <c r="AA146378" s="191"/>
    </row>
    <row r="146379" spans="26:27">
      <c r="Z146379" s="191"/>
      <c r="AA146379" s="191"/>
    </row>
    <row r="146380" spans="26:27">
      <c r="Z146380" s="191"/>
      <c r="AA146380" s="191"/>
    </row>
    <row r="146381" spans="26:27">
      <c r="Z146381" s="191"/>
      <c r="AA146381" s="191"/>
    </row>
    <row r="146382" spans="26:27">
      <c r="Z146382" s="191"/>
      <c r="AA146382" s="191"/>
    </row>
    <row r="146383" spans="26:27">
      <c r="Z146383" s="191"/>
      <c r="AA146383" s="191"/>
    </row>
    <row r="146384" spans="26:27">
      <c r="Z146384" s="191"/>
      <c r="AA146384" s="191"/>
    </row>
    <row r="146385" spans="26:27">
      <c r="Z146385" s="191"/>
      <c r="AA146385" s="191"/>
    </row>
    <row r="146386" spans="26:27">
      <c r="Z146386" s="191"/>
      <c r="AA146386" s="191"/>
    </row>
    <row r="146387" spans="26:27">
      <c r="Z146387" s="191"/>
      <c r="AA146387" s="191"/>
    </row>
    <row r="146388" spans="26:27">
      <c r="Z146388" s="191"/>
      <c r="AA146388" s="191"/>
    </row>
    <row r="146389" spans="26:27">
      <c r="Z146389" s="191"/>
      <c r="AA146389" s="191"/>
    </row>
    <row r="146390" spans="26:27">
      <c r="Z146390" s="191"/>
      <c r="AA146390" s="191"/>
    </row>
    <row r="146391" spans="26:27">
      <c r="Z146391" s="191"/>
      <c r="AA146391" s="191"/>
    </row>
    <row r="146392" spans="26:27">
      <c r="Z146392" s="191"/>
      <c r="AA146392" s="191"/>
    </row>
    <row r="146393" spans="26:27">
      <c r="Z146393" s="191"/>
      <c r="AA146393" s="191"/>
    </row>
    <row r="146394" spans="26:27">
      <c r="Z146394" s="191"/>
      <c r="AA146394" s="191"/>
    </row>
    <row r="146395" spans="26:27">
      <c r="Z146395" s="191"/>
      <c r="AA146395" s="191"/>
    </row>
    <row r="146396" spans="26:27">
      <c r="Z146396" s="191"/>
      <c r="AA146396" s="191"/>
    </row>
    <row r="146397" spans="26:27">
      <c r="Z146397" s="191"/>
      <c r="AA146397" s="191"/>
    </row>
    <row r="146398" spans="26:27">
      <c r="Z146398" s="191"/>
      <c r="AA146398" s="191"/>
    </row>
    <row r="146399" spans="26:27">
      <c r="Z146399" s="191"/>
      <c r="AA146399" s="191"/>
    </row>
    <row r="146400" spans="26:27">
      <c r="Z146400" s="191"/>
      <c r="AA146400" s="191"/>
    </row>
    <row r="146401" spans="26:27">
      <c r="Z146401" s="191"/>
      <c r="AA146401" s="191"/>
    </row>
    <row r="146402" spans="26:27">
      <c r="Z146402" s="191"/>
      <c r="AA146402" s="191"/>
    </row>
    <row r="146403" spans="26:27">
      <c r="Z146403" s="191"/>
      <c r="AA146403" s="191"/>
    </row>
    <row r="146404" spans="26:27">
      <c r="Z146404" s="191"/>
      <c r="AA146404" s="191"/>
    </row>
    <row r="146405" spans="26:27">
      <c r="Z146405" s="191"/>
      <c r="AA146405" s="191"/>
    </row>
    <row r="146406" spans="26:27">
      <c r="Z146406" s="191"/>
      <c r="AA146406" s="191"/>
    </row>
    <row r="146407" spans="26:27">
      <c r="Z146407" s="191"/>
      <c r="AA146407" s="191"/>
    </row>
    <row r="146408" spans="26:27">
      <c r="Z146408" s="191"/>
      <c r="AA146408" s="191"/>
    </row>
    <row r="146409" spans="26:27">
      <c r="Z146409" s="191"/>
      <c r="AA146409" s="191"/>
    </row>
    <row r="146410" spans="26:27">
      <c r="Z146410" s="191"/>
      <c r="AA146410" s="191"/>
    </row>
    <row r="146411" spans="26:27">
      <c r="Z146411" s="191"/>
      <c r="AA146411" s="191"/>
    </row>
    <row r="146412" spans="26:27">
      <c r="Z146412" s="191"/>
      <c r="AA146412" s="191"/>
    </row>
    <row r="146413" spans="26:27">
      <c r="Z146413" s="191"/>
      <c r="AA146413" s="191"/>
    </row>
    <row r="146414" spans="26:27">
      <c r="Z146414" s="191"/>
      <c r="AA146414" s="191"/>
    </row>
    <row r="146415" spans="26:27">
      <c r="Z146415" s="191"/>
      <c r="AA146415" s="191"/>
    </row>
    <row r="146416" spans="26:27">
      <c r="Z146416" s="191"/>
      <c r="AA146416" s="191"/>
    </row>
    <row r="146417" spans="26:27">
      <c r="Z146417" s="191"/>
      <c r="AA146417" s="191"/>
    </row>
    <row r="146418" spans="26:27">
      <c r="Z146418" s="191"/>
      <c r="AA146418" s="191"/>
    </row>
    <row r="146419" spans="26:27">
      <c r="Z146419" s="191"/>
      <c r="AA146419" s="191"/>
    </row>
    <row r="146420" spans="26:27">
      <c r="Z146420" s="191"/>
      <c r="AA146420" s="191"/>
    </row>
    <row r="146421" spans="26:27">
      <c r="Z146421" s="191"/>
      <c r="AA146421" s="191"/>
    </row>
    <row r="146422" spans="26:27">
      <c r="Z146422" s="191"/>
      <c r="AA146422" s="191"/>
    </row>
    <row r="146423" spans="26:27">
      <c r="Z146423" s="191"/>
      <c r="AA146423" s="191"/>
    </row>
    <row r="146424" spans="26:27">
      <c r="Z146424" s="191"/>
      <c r="AA146424" s="191"/>
    </row>
    <row r="146425" spans="26:27">
      <c r="Z146425" s="191"/>
      <c r="AA146425" s="191"/>
    </row>
    <row r="146426" spans="26:27">
      <c r="Z146426" s="191"/>
      <c r="AA146426" s="191"/>
    </row>
    <row r="146427" spans="26:27">
      <c r="Z146427" s="191"/>
      <c r="AA146427" s="191"/>
    </row>
    <row r="146428" spans="26:27">
      <c r="Z146428" s="191"/>
      <c r="AA146428" s="191"/>
    </row>
    <row r="146429" spans="26:27">
      <c r="Z146429" s="191"/>
      <c r="AA146429" s="191"/>
    </row>
    <row r="146430" spans="26:27">
      <c r="Z146430" s="191"/>
      <c r="AA146430" s="191"/>
    </row>
    <row r="146431" spans="26:27">
      <c r="Z146431" s="191"/>
      <c r="AA146431" s="191"/>
    </row>
    <row r="146432" spans="26:27">
      <c r="Z146432" s="191"/>
      <c r="AA146432" s="191"/>
    </row>
    <row r="146433" spans="26:27">
      <c r="Z146433" s="191"/>
      <c r="AA146433" s="191"/>
    </row>
    <row r="146434" spans="26:27">
      <c r="Z146434" s="191"/>
      <c r="AA146434" s="191"/>
    </row>
    <row r="146435" spans="26:27">
      <c r="Z146435" s="191"/>
      <c r="AA146435" s="191"/>
    </row>
    <row r="146436" spans="26:27">
      <c r="Z146436" s="191"/>
      <c r="AA146436" s="191"/>
    </row>
    <row r="146437" spans="26:27">
      <c r="Z146437" s="191"/>
      <c r="AA146437" s="191"/>
    </row>
    <row r="146438" spans="26:27">
      <c r="Z146438" s="191"/>
      <c r="AA146438" s="191"/>
    </row>
    <row r="146439" spans="26:27">
      <c r="Z146439" s="191"/>
      <c r="AA146439" s="191"/>
    </row>
    <row r="146440" spans="26:27">
      <c r="Z146440" s="191"/>
      <c r="AA146440" s="191"/>
    </row>
    <row r="146441" spans="26:27">
      <c r="Z146441" s="191"/>
      <c r="AA146441" s="191"/>
    </row>
    <row r="146442" spans="26:27">
      <c r="Z146442" s="191"/>
      <c r="AA146442" s="191"/>
    </row>
    <row r="146443" spans="26:27">
      <c r="Z146443" s="191"/>
      <c r="AA146443" s="191"/>
    </row>
    <row r="146444" spans="26:27">
      <c r="Z146444" s="191"/>
      <c r="AA146444" s="191"/>
    </row>
    <row r="146445" spans="26:27">
      <c r="Z146445" s="191"/>
      <c r="AA146445" s="191"/>
    </row>
    <row r="146446" spans="26:27">
      <c r="Z146446" s="191"/>
      <c r="AA146446" s="191"/>
    </row>
    <row r="146447" spans="26:27">
      <c r="Z146447" s="191"/>
      <c r="AA146447" s="191"/>
    </row>
    <row r="146448" spans="26:27">
      <c r="Z146448" s="191"/>
      <c r="AA146448" s="191"/>
    </row>
    <row r="146449" spans="26:27">
      <c r="Z146449" s="191"/>
      <c r="AA146449" s="191"/>
    </row>
    <row r="146450" spans="26:27">
      <c r="Z146450" s="191"/>
      <c r="AA146450" s="191"/>
    </row>
    <row r="146451" spans="26:27">
      <c r="Z146451" s="191"/>
      <c r="AA146451" s="191"/>
    </row>
    <row r="146452" spans="26:27">
      <c r="Z146452" s="191"/>
      <c r="AA146452" s="191"/>
    </row>
    <row r="146453" spans="26:27">
      <c r="Z146453" s="191"/>
      <c r="AA146453" s="191"/>
    </row>
    <row r="146454" spans="26:27">
      <c r="Z146454" s="191"/>
      <c r="AA146454" s="191"/>
    </row>
    <row r="146455" spans="26:27">
      <c r="Z146455" s="191"/>
      <c r="AA146455" s="191"/>
    </row>
    <row r="146456" spans="26:27">
      <c r="Z146456" s="191"/>
      <c r="AA146456" s="191"/>
    </row>
    <row r="146457" spans="26:27">
      <c r="Z146457" s="191"/>
      <c r="AA146457" s="191"/>
    </row>
    <row r="146458" spans="26:27">
      <c r="Z146458" s="191"/>
      <c r="AA146458" s="191"/>
    </row>
    <row r="146459" spans="26:27">
      <c r="Z146459" s="191"/>
      <c r="AA146459" s="191"/>
    </row>
    <row r="146460" spans="26:27">
      <c r="Z146460" s="191"/>
      <c r="AA146460" s="191"/>
    </row>
    <row r="146461" spans="26:27">
      <c r="Z146461" s="191"/>
      <c r="AA146461" s="191"/>
    </row>
    <row r="146462" spans="26:27">
      <c r="Z146462" s="191"/>
      <c r="AA146462" s="191"/>
    </row>
    <row r="146463" spans="26:27">
      <c r="Z146463" s="191"/>
      <c r="AA146463" s="191"/>
    </row>
    <row r="146464" spans="26:27">
      <c r="Z146464" s="191"/>
      <c r="AA146464" s="191"/>
    </row>
    <row r="146465" spans="26:27">
      <c r="Z146465" s="191"/>
      <c r="AA146465" s="191"/>
    </row>
    <row r="146466" spans="26:27">
      <c r="Z146466" s="191"/>
      <c r="AA146466" s="191"/>
    </row>
    <row r="146467" spans="26:27">
      <c r="Z146467" s="191"/>
      <c r="AA146467" s="191"/>
    </row>
    <row r="146468" spans="26:27">
      <c r="Z146468" s="191"/>
      <c r="AA146468" s="191"/>
    </row>
    <row r="146469" spans="26:27">
      <c r="Z146469" s="191"/>
      <c r="AA146469" s="191"/>
    </row>
    <row r="146470" spans="26:27">
      <c r="Z146470" s="191"/>
      <c r="AA146470" s="191"/>
    </row>
    <row r="146471" spans="26:27">
      <c r="Z146471" s="191"/>
      <c r="AA146471" s="191"/>
    </row>
    <row r="146472" spans="26:27">
      <c r="Z146472" s="191"/>
      <c r="AA146472" s="191"/>
    </row>
    <row r="146473" spans="26:27">
      <c r="Z146473" s="191"/>
      <c r="AA146473" s="191"/>
    </row>
    <row r="146474" spans="26:27">
      <c r="Z146474" s="191"/>
      <c r="AA146474" s="191"/>
    </row>
    <row r="146475" spans="26:27">
      <c r="Z146475" s="191"/>
      <c r="AA146475" s="191"/>
    </row>
    <row r="146476" spans="26:27">
      <c r="Z146476" s="191"/>
      <c r="AA146476" s="191"/>
    </row>
    <row r="146477" spans="26:27">
      <c r="Z146477" s="191"/>
      <c r="AA146477" s="191"/>
    </row>
    <row r="146478" spans="26:27">
      <c r="Z146478" s="191"/>
      <c r="AA146478" s="191"/>
    </row>
    <row r="146479" spans="26:27">
      <c r="Z146479" s="191"/>
      <c r="AA146479" s="191"/>
    </row>
    <row r="146480" spans="26:27">
      <c r="Z146480" s="191"/>
      <c r="AA146480" s="191"/>
    </row>
    <row r="146481" spans="26:27">
      <c r="Z146481" s="191"/>
      <c r="AA146481" s="191"/>
    </row>
    <row r="146482" spans="26:27">
      <c r="Z146482" s="191"/>
      <c r="AA146482" s="191"/>
    </row>
    <row r="146483" spans="26:27">
      <c r="Z146483" s="191"/>
      <c r="AA146483" s="191"/>
    </row>
    <row r="146484" spans="26:27">
      <c r="Z146484" s="191"/>
      <c r="AA146484" s="191"/>
    </row>
    <row r="146485" spans="26:27">
      <c r="Z146485" s="191"/>
      <c r="AA146485" s="191"/>
    </row>
    <row r="146486" spans="26:27">
      <c r="Z146486" s="191"/>
      <c r="AA146486" s="191"/>
    </row>
    <row r="146487" spans="26:27">
      <c r="Z146487" s="191"/>
      <c r="AA146487" s="191"/>
    </row>
    <row r="146488" spans="26:27">
      <c r="Z146488" s="191"/>
      <c r="AA146488" s="191"/>
    </row>
    <row r="146489" spans="26:27">
      <c r="Z146489" s="191"/>
      <c r="AA146489" s="191"/>
    </row>
    <row r="146490" spans="26:27">
      <c r="Z146490" s="191"/>
      <c r="AA146490" s="191"/>
    </row>
    <row r="146491" spans="26:27">
      <c r="Z146491" s="191"/>
      <c r="AA146491" s="191"/>
    </row>
    <row r="146492" spans="26:27">
      <c r="Z146492" s="191"/>
      <c r="AA146492" s="191"/>
    </row>
    <row r="146493" spans="26:27">
      <c r="Z146493" s="191"/>
      <c r="AA146493" s="191"/>
    </row>
    <row r="146494" spans="26:27">
      <c r="Z146494" s="191"/>
      <c r="AA146494" s="191"/>
    </row>
    <row r="146495" spans="26:27">
      <c r="Z146495" s="191"/>
      <c r="AA146495" s="191"/>
    </row>
    <row r="146496" spans="26:27">
      <c r="Z146496" s="191"/>
      <c r="AA146496" s="191"/>
    </row>
    <row r="146497" spans="26:27">
      <c r="Z146497" s="191"/>
      <c r="AA146497" s="191"/>
    </row>
    <row r="146498" spans="26:27">
      <c r="Z146498" s="191"/>
      <c r="AA146498" s="191"/>
    </row>
    <row r="146499" spans="26:27">
      <c r="Z146499" s="191"/>
      <c r="AA146499" s="191"/>
    </row>
    <row r="146500" spans="26:27">
      <c r="Z146500" s="191"/>
      <c r="AA146500" s="191"/>
    </row>
    <row r="146501" spans="26:27">
      <c r="Z146501" s="191"/>
      <c r="AA146501" s="191"/>
    </row>
    <row r="146502" spans="26:27">
      <c r="Z146502" s="191"/>
      <c r="AA146502" s="191"/>
    </row>
    <row r="146503" spans="26:27">
      <c r="Z146503" s="191"/>
      <c r="AA146503" s="191"/>
    </row>
    <row r="146504" spans="26:27">
      <c r="Z146504" s="191"/>
      <c r="AA146504" s="191"/>
    </row>
    <row r="146505" spans="26:27">
      <c r="Z146505" s="191"/>
      <c r="AA146505" s="191"/>
    </row>
    <row r="146506" spans="26:27">
      <c r="Z146506" s="191"/>
      <c r="AA146506" s="191"/>
    </row>
    <row r="146507" spans="26:27">
      <c r="Z146507" s="191"/>
      <c r="AA146507" s="191"/>
    </row>
    <row r="146508" spans="26:27">
      <c r="Z146508" s="191"/>
      <c r="AA146508" s="191"/>
    </row>
    <row r="146509" spans="26:27">
      <c r="Z146509" s="191"/>
      <c r="AA146509" s="191"/>
    </row>
    <row r="146510" spans="26:27">
      <c r="Z146510" s="191"/>
      <c r="AA146510" s="191"/>
    </row>
    <row r="146511" spans="26:27">
      <c r="Z146511" s="191"/>
      <c r="AA146511" s="191"/>
    </row>
    <row r="146512" spans="26:27">
      <c r="Z146512" s="191"/>
      <c r="AA146512" s="191"/>
    </row>
    <row r="146513" spans="26:27">
      <c r="Z146513" s="191"/>
      <c r="AA146513" s="191"/>
    </row>
    <row r="146514" spans="26:27">
      <c r="Z146514" s="191"/>
      <c r="AA146514" s="191"/>
    </row>
    <row r="146515" spans="26:27">
      <c r="Z146515" s="191"/>
      <c r="AA146515" s="191"/>
    </row>
    <row r="146516" spans="26:27">
      <c r="Z146516" s="191"/>
      <c r="AA146516" s="191"/>
    </row>
    <row r="146517" spans="26:27">
      <c r="Z146517" s="191"/>
      <c r="AA146517" s="191"/>
    </row>
    <row r="146518" spans="26:27">
      <c r="Z146518" s="191"/>
      <c r="AA146518" s="191"/>
    </row>
    <row r="146519" spans="26:27">
      <c r="Z146519" s="191"/>
      <c r="AA146519" s="191"/>
    </row>
    <row r="146520" spans="26:27">
      <c r="Z146520" s="191"/>
      <c r="AA146520" s="191"/>
    </row>
    <row r="146521" spans="26:27">
      <c r="Z146521" s="191"/>
      <c r="AA146521" s="191"/>
    </row>
    <row r="146522" spans="26:27">
      <c r="Z146522" s="191"/>
      <c r="AA146522" s="191"/>
    </row>
    <row r="146523" spans="26:27">
      <c r="Z146523" s="191"/>
      <c r="AA146523" s="191"/>
    </row>
    <row r="146524" spans="26:27">
      <c r="Z146524" s="191"/>
      <c r="AA146524" s="191"/>
    </row>
    <row r="146525" spans="26:27">
      <c r="Z146525" s="191"/>
      <c r="AA146525" s="191"/>
    </row>
    <row r="146526" spans="26:27">
      <c r="Z146526" s="191"/>
      <c r="AA146526" s="191"/>
    </row>
    <row r="146527" spans="26:27">
      <c r="Z146527" s="191"/>
      <c r="AA146527" s="191"/>
    </row>
    <row r="146528" spans="26:27">
      <c r="Z146528" s="191"/>
      <c r="AA146528" s="191"/>
    </row>
    <row r="146529" spans="26:27">
      <c r="Z146529" s="191"/>
      <c r="AA146529" s="191"/>
    </row>
    <row r="146530" spans="26:27">
      <c r="Z146530" s="191"/>
      <c r="AA146530" s="191"/>
    </row>
    <row r="146531" spans="26:27">
      <c r="Z146531" s="191"/>
      <c r="AA146531" s="191"/>
    </row>
    <row r="146532" spans="26:27">
      <c r="Z146532" s="191"/>
      <c r="AA146532" s="191"/>
    </row>
    <row r="146533" spans="26:27">
      <c r="Z146533" s="191"/>
      <c r="AA146533" s="191"/>
    </row>
    <row r="146534" spans="26:27">
      <c r="Z146534" s="191"/>
      <c r="AA146534" s="191"/>
    </row>
    <row r="146535" spans="26:27">
      <c r="Z146535" s="191"/>
      <c r="AA146535" s="191"/>
    </row>
    <row r="146536" spans="26:27">
      <c r="Z146536" s="191"/>
      <c r="AA146536" s="191"/>
    </row>
    <row r="146537" spans="26:27">
      <c r="Z146537" s="191"/>
      <c r="AA146537" s="191"/>
    </row>
    <row r="146538" spans="26:27">
      <c r="Z146538" s="191"/>
      <c r="AA146538" s="191"/>
    </row>
    <row r="146539" spans="26:27">
      <c r="Z146539" s="191"/>
      <c r="AA146539" s="191"/>
    </row>
    <row r="146540" spans="26:27">
      <c r="Z146540" s="191"/>
      <c r="AA146540" s="191"/>
    </row>
    <row r="146541" spans="26:27">
      <c r="Z146541" s="191"/>
      <c r="AA146541" s="191"/>
    </row>
    <row r="146542" spans="26:27">
      <c r="Z146542" s="191"/>
      <c r="AA146542" s="191"/>
    </row>
    <row r="146543" spans="26:27">
      <c r="Z146543" s="191"/>
      <c r="AA146543" s="191"/>
    </row>
    <row r="146544" spans="26:27">
      <c r="Z146544" s="191"/>
      <c r="AA146544" s="191"/>
    </row>
    <row r="146545" spans="26:27">
      <c r="Z146545" s="191"/>
      <c r="AA146545" s="191"/>
    </row>
    <row r="146546" spans="26:27">
      <c r="Z146546" s="191"/>
      <c r="AA146546" s="191"/>
    </row>
    <row r="146547" spans="26:27">
      <c r="Z146547" s="191"/>
      <c r="AA146547" s="191"/>
    </row>
    <row r="146548" spans="26:27">
      <c r="Z146548" s="191"/>
      <c r="AA146548" s="191"/>
    </row>
    <row r="146549" spans="26:27">
      <c r="Z146549" s="191"/>
      <c r="AA146549" s="191"/>
    </row>
    <row r="146550" spans="26:27">
      <c r="Z146550" s="191"/>
      <c r="AA146550" s="191"/>
    </row>
    <row r="146551" spans="26:27">
      <c r="Z146551" s="191"/>
      <c r="AA146551" s="191"/>
    </row>
    <row r="146552" spans="26:27">
      <c r="Z146552" s="191"/>
      <c r="AA146552" s="191"/>
    </row>
    <row r="146553" spans="26:27">
      <c r="Z146553" s="191"/>
      <c r="AA146553" s="191"/>
    </row>
    <row r="146554" spans="26:27">
      <c r="Z146554" s="191"/>
      <c r="AA146554" s="191"/>
    </row>
    <row r="146555" spans="26:27">
      <c r="Z146555" s="191"/>
      <c r="AA146555" s="191"/>
    </row>
    <row r="146556" spans="26:27">
      <c r="Z146556" s="191"/>
      <c r="AA146556" s="191"/>
    </row>
    <row r="146557" spans="26:27">
      <c r="Z146557" s="191"/>
      <c r="AA146557" s="191"/>
    </row>
    <row r="146558" spans="26:27">
      <c r="Z146558" s="191"/>
      <c r="AA146558" s="191"/>
    </row>
    <row r="146559" spans="26:27">
      <c r="Z146559" s="191"/>
      <c r="AA146559" s="191"/>
    </row>
    <row r="146560" spans="26:27">
      <c r="Z146560" s="191"/>
      <c r="AA146560" s="191"/>
    </row>
    <row r="146561" spans="26:27">
      <c r="Z146561" s="191"/>
      <c r="AA146561" s="191"/>
    </row>
    <row r="146562" spans="26:27">
      <c r="Z146562" s="191"/>
      <c r="AA146562" s="191"/>
    </row>
    <row r="146563" spans="26:27">
      <c r="Z146563" s="191"/>
      <c r="AA146563" s="191"/>
    </row>
    <row r="146564" spans="26:27">
      <c r="Z146564" s="191"/>
      <c r="AA146564" s="191"/>
    </row>
    <row r="146565" spans="26:27">
      <c r="Z146565" s="191"/>
      <c r="AA146565" s="191"/>
    </row>
    <row r="146566" spans="26:27">
      <c r="Z146566" s="191"/>
      <c r="AA146566" s="191"/>
    </row>
    <row r="146567" spans="26:27">
      <c r="Z146567" s="191"/>
      <c r="AA146567" s="191"/>
    </row>
    <row r="146568" spans="26:27">
      <c r="Z146568" s="191"/>
      <c r="AA146568" s="191"/>
    </row>
    <row r="146569" spans="26:27">
      <c r="Z146569" s="191"/>
      <c r="AA146569" s="191"/>
    </row>
    <row r="146570" spans="26:27">
      <c r="Z146570" s="191"/>
      <c r="AA146570" s="191"/>
    </row>
    <row r="146571" spans="26:27">
      <c r="Z146571" s="191"/>
      <c r="AA146571" s="191"/>
    </row>
    <row r="146572" spans="26:27">
      <c r="Z146572" s="191"/>
      <c r="AA146572" s="191"/>
    </row>
    <row r="146573" spans="26:27">
      <c r="Z146573" s="191"/>
      <c r="AA146573" s="191"/>
    </row>
    <row r="146574" spans="26:27">
      <c r="Z146574" s="191"/>
      <c r="AA146574" s="191"/>
    </row>
    <row r="146575" spans="26:27">
      <c r="Z146575" s="191"/>
      <c r="AA146575" s="191"/>
    </row>
    <row r="146576" spans="26:27">
      <c r="Z146576" s="191"/>
      <c r="AA146576" s="191"/>
    </row>
    <row r="146577" spans="26:27">
      <c r="Z146577" s="191"/>
      <c r="AA146577" s="191"/>
    </row>
    <row r="146578" spans="26:27">
      <c r="Z146578" s="191"/>
      <c r="AA146578" s="191"/>
    </row>
    <row r="146579" spans="26:27">
      <c r="Z146579" s="191"/>
      <c r="AA146579" s="191"/>
    </row>
    <row r="146580" spans="26:27">
      <c r="Z146580" s="191"/>
      <c r="AA146580" s="191"/>
    </row>
    <row r="146581" spans="26:27">
      <c r="Z146581" s="191"/>
      <c r="AA146581" s="191"/>
    </row>
    <row r="146582" spans="26:27">
      <c r="Z146582" s="191"/>
      <c r="AA146582" s="191"/>
    </row>
    <row r="146583" spans="26:27">
      <c r="Z146583" s="191"/>
      <c r="AA146583" s="191"/>
    </row>
    <row r="146584" spans="26:27">
      <c r="Z146584" s="191"/>
      <c r="AA146584" s="191"/>
    </row>
    <row r="146585" spans="26:27">
      <c r="Z146585" s="191"/>
      <c r="AA146585" s="191"/>
    </row>
    <row r="146586" spans="26:27">
      <c r="Z146586" s="191"/>
      <c r="AA146586" s="191"/>
    </row>
    <row r="146587" spans="26:27">
      <c r="Z146587" s="191"/>
      <c r="AA146587" s="191"/>
    </row>
    <row r="146588" spans="26:27">
      <c r="Z146588" s="191"/>
      <c r="AA146588" s="191"/>
    </row>
    <row r="146589" spans="26:27">
      <c r="Z146589" s="191"/>
      <c r="AA146589" s="191"/>
    </row>
    <row r="146590" spans="26:27">
      <c r="Z146590" s="191"/>
      <c r="AA146590" s="191"/>
    </row>
    <row r="146591" spans="26:27">
      <c r="Z146591" s="191"/>
      <c r="AA146591" s="191"/>
    </row>
    <row r="146592" spans="26:27">
      <c r="Z146592" s="191"/>
      <c r="AA146592" s="191"/>
    </row>
    <row r="146593" spans="26:27">
      <c r="Z146593" s="191"/>
      <c r="AA146593" s="191"/>
    </row>
    <row r="146594" spans="26:27">
      <c r="Z146594" s="191"/>
      <c r="AA146594" s="191"/>
    </row>
    <row r="146595" spans="26:27">
      <c r="Z146595" s="191"/>
      <c r="AA146595" s="191"/>
    </row>
    <row r="146596" spans="26:27">
      <c r="Z146596" s="191"/>
      <c r="AA146596" s="191"/>
    </row>
    <row r="146597" spans="26:27">
      <c r="Z146597" s="191"/>
      <c r="AA146597" s="191"/>
    </row>
    <row r="146598" spans="26:27">
      <c r="Z146598" s="191"/>
      <c r="AA146598" s="191"/>
    </row>
    <row r="146599" spans="26:27">
      <c r="Z146599" s="191"/>
      <c r="AA146599" s="191"/>
    </row>
    <row r="146600" spans="26:27">
      <c r="Z146600" s="191"/>
      <c r="AA146600" s="191"/>
    </row>
    <row r="146601" spans="26:27">
      <c r="Z146601" s="191"/>
      <c r="AA146601" s="191"/>
    </row>
    <row r="146602" spans="26:27">
      <c r="Z146602" s="191"/>
      <c r="AA146602" s="191"/>
    </row>
    <row r="146603" spans="26:27">
      <c r="Z146603" s="191"/>
      <c r="AA146603" s="191"/>
    </row>
    <row r="146604" spans="26:27">
      <c r="Z146604" s="191"/>
      <c r="AA146604" s="191"/>
    </row>
    <row r="146605" spans="26:27">
      <c r="Z146605" s="191"/>
      <c r="AA146605" s="191"/>
    </row>
    <row r="146606" spans="26:27">
      <c r="Z146606" s="191"/>
      <c r="AA146606" s="191"/>
    </row>
    <row r="146607" spans="26:27">
      <c r="Z146607" s="191"/>
      <c r="AA146607" s="191"/>
    </row>
    <row r="146608" spans="26:27">
      <c r="Z146608" s="191"/>
      <c r="AA146608" s="191"/>
    </row>
    <row r="146609" spans="26:27">
      <c r="Z146609" s="191"/>
      <c r="AA146609" s="191"/>
    </row>
    <row r="146610" spans="26:27">
      <c r="Z146610" s="191"/>
      <c r="AA146610" s="191"/>
    </row>
    <row r="146611" spans="26:27">
      <c r="Z146611" s="191"/>
      <c r="AA146611" s="191"/>
    </row>
    <row r="146612" spans="26:27">
      <c r="Z146612" s="191"/>
      <c r="AA146612" s="191"/>
    </row>
    <row r="146613" spans="26:27">
      <c r="Z146613" s="191"/>
      <c r="AA146613" s="191"/>
    </row>
    <row r="146614" spans="26:27">
      <c r="Z146614" s="191"/>
      <c r="AA146614" s="191"/>
    </row>
    <row r="146615" spans="26:27">
      <c r="Z146615" s="191"/>
      <c r="AA146615" s="191"/>
    </row>
    <row r="146616" spans="26:27">
      <c r="Z146616" s="191"/>
      <c r="AA146616" s="191"/>
    </row>
    <row r="146617" spans="26:27">
      <c r="Z146617" s="191"/>
      <c r="AA146617" s="191"/>
    </row>
    <row r="146618" spans="26:27">
      <c r="Z146618" s="191"/>
      <c r="AA146618" s="191"/>
    </row>
    <row r="146619" spans="26:27">
      <c r="Z146619" s="191"/>
      <c r="AA146619" s="191"/>
    </row>
    <row r="146620" spans="26:27">
      <c r="Z146620" s="191"/>
      <c r="AA146620" s="191"/>
    </row>
    <row r="146621" spans="26:27">
      <c r="Z146621" s="191"/>
      <c r="AA146621" s="191"/>
    </row>
    <row r="146622" spans="26:27">
      <c r="Z146622" s="191"/>
      <c r="AA146622" s="191"/>
    </row>
    <row r="146623" spans="26:27">
      <c r="Z146623" s="191"/>
      <c r="AA146623" s="191"/>
    </row>
    <row r="146624" spans="26:27">
      <c r="Z146624" s="191"/>
      <c r="AA146624" s="191"/>
    </row>
    <row r="146625" spans="26:27">
      <c r="Z146625" s="191"/>
      <c r="AA146625" s="191"/>
    </row>
    <row r="146626" spans="26:27">
      <c r="Z146626" s="191"/>
      <c r="AA146626" s="191"/>
    </row>
    <row r="146627" spans="26:27">
      <c r="Z146627" s="191"/>
      <c r="AA146627" s="191"/>
    </row>
    <row r="146628" spans="26:27">
      <c r="Z146628" s="191"/>
      <c r="AA146628" s="191"/>
    </row>
    <row r="146629" spans="26:27">
      <c r="Z146629" s="191"/>
      <c r="AA146629" s="191"/>
    </row>
    <row r="146630" spans="26:27">
      <c r="Z146630" s="191"/>
      <c r="AA146630" s="191"/>
    </row>
    <row r="146631" spans="26:27">
      <c r="Z146631" s="191"/>
      <c r="AA146631" s="191"/>
    </row>
    <row r="146632" spans="26:27">
      <c r="Z146632" s="191"/>
      <c r="AA146632" s="191"/>
    </row>
    <row r="146633" spans="26:27">
      <c r="Z146633" s="191"/>
      <c r="AA146633" s="191"/>
    </row>
    <row r="146634" spans="26:27">
      <c r="Z146634" s="191"/>
      <c r="AA146634" s="191"/>
    </row>
    <row r="146635" spans="26:27">
      <c r="Z146635" s="191"/>
      <c r="AA146635" s="191"/>
    </row>
    <row r="146636" spans="26:27">
      <c r="Z146636" s="191"/>
      <c r="AA146636" s="191"/>
    </row>
    <row r="146637" spans="26:27">
      <c r="Z146637" s="191"/>
      <c r="AA146637" s="191"/>
    </row>
    <row r="146638" spans="26:27">
      <c r="Z146638" s="191"/>
      <c r="AA146638" s="191"/>
    </row>
    <row r="146639" spans="26:27">
      <c r="Z146639" s="191"/>
      <c r="AA146639" s="191"/>
    </row>
    <row r="146640" spans="26:27">
      <c r="Z146640" s="191"/>
      <c r="AA146640" s="191"/>
    </row>
    <row r="146641" spans="26:27">
      <c r="Z146641" s="191"/>
      <c r="AA146641" s="191"/>
    </row>
    <row r="146642" spans="26:27">
      <c r="Z146642" s="191"/>
      <c r="AA146642" s="191"/>
    </row>
    <row r="146643" spans="26:27">
      <c r="Z146643" s="191"/>
      <c r="AA146643" s="191"/>
    </row>
    <row r="146644" spans="26:27">
      <c r="Z146644" s="191"/>
      <c r="AA146644" s="191"/>
    </row>
    <row r="146645" spans="26:27">
      <c r="Z146645" s="191"/>
      <c r="AA146645" s="191"/>
    </row>
    <row r="146646" spans="26:27">
      <c r="Z146646" s="191"/>
      <c r="AA146646" s="191"/>
    </row>
    <row r="146647" spans="26:27">
      <c r="Z146647" s="191"/>
      <c r="AA146647" s="191"/>
    </row>
    <row r="146648" spans="26:27">
      <c r="Z146648" s="191"/>
      <c r="AA146648" s="191"/>
    </row>
    <row r="146649" spans="26:27">
      <c r="Z146649" s="191"/>
      <c r="AA146649" s="191"/>
    </row>
    <row r="146650" spans="26:27">
      <c r="Z146650" s="191"/>
      <c r="AA146650" s="191"/>
    </row>
    <row r="146651" spans="26:27">
      <c r="Z146651" s="191"/>
      <c r="AA146651" s="191"/>
    </row>
    <row r="146652" spans="26:27">
      <c r="Z146652" s="191"/>
      <c r="AA146652" s="191"/>
    </row>
    <row r="146653" spans="26:27">
      <c r="Z146653" s="191"/>
      <c r="AA146653" s="191"/>
    </row>
    <row r="146654" spans="26:27">
      <c r="Z146654" s="191"/>
      <c r="AA146654" s="191"/>
    </row>
    <row r="146655" spans="26:27">
      <c r="Z146655" s="191"/>
      <c r="AA146655" s="191"/>
    </row>
    <row r="146656" spans="26:27">
      <c r="Z146656" s="191"/>
      <c r="AA146656" s="191"/>
    </row>
    <row r="146657" spans="26:27">
      <c r="Z146657" s="191"/>
      <c r="AA146657" s="191"/>
    </row>
    <row r="146658" spans="26:27">
      <c r="Z146658" s="191"/>
      <c r="AA146658" s="191"/>
    </row>
    <row r="146659" spans="26:27">
      <c r="Z146659" s="191"/>
      <c r="AA146659" s="191"/>
    </row>
    <row r="146660" spans="26:27">
      <c r="Z146660" s="191"/>
      <c r="AA146660" s="191"/>
    </row>
    <row r="146661" spans="26:27">
      <c r="Z146661" s="191"/>
      <c r="AA146661" s="191"/>
    </row>
    <row r="146662" spans="26:27">
      <c r="Z146662" s="191"/>
      <c r="AA146662" s="191"/>
    </row>
    <row r="146663" spans="26:27">
      <c r="Z146663" s="191"/>
      <c r="AA146663" s="191"/>
    </row>
    <row r="146664" spans="26:27">
      <c r="Z146664" s="191"/>
      <c r="AA146664" s="191"/>
    </row>
    <row r="146665" spans="26:27">
      <c r="Z146665" s="191"/>
      <c r="AA146665" s="191"/>
    </row>
    <row r="146666" spans="26:27">
      <c r="Z146666" s="191"/>
      <c r="AA146666" s="191"/>
    </row>
    <row r="146667" spans="26:27">
      <c r="Z146667" s="191"/>
      <c r="AA146667" s="191"/>
    </row>
    <row r="146668" spans="26:27">
      <c r="Z146668" s="191"/>
      <c r="AA146668" s="191"/>
    </row>
    <row r="146669" spans="26:27">
      <c r="Z146669" s="191"/>
      <c r="AA146669" s="191"/>
    </row>
    <row r="146670" spans="26:27">
      <c r="Z146670" s="191"/>
      <c r="AA146670" s="191"/>
    </row>
    <row r="146671" spans="26:27">
      <c r="Z146671" s="191"/>
      <c r="AA146671" s="191"/>
    </row>
    <row r="146672" spans="26:27">
      <c r="Z146672" s="191"/>
      <c r="AA146672" s="191"/>
    </row>
    <row r="146673" spans="26:27">
      <c r="Z146673" s="191"/>
      <c r="AA146673" s="191"/>
    </row>
    <row r="146674" spans="26:27">
      <c r="Z146674" s="191"/>
      <c r="AA146674" s="191"/>
    </row>
    <row r="146675" spans="26:27">
      <c r="Z146675" s="191"/>
      <c r="AA146675" s="191"/>
    </row>
    <row r="146676" spans="26:27">
      <c r="Z146676" s="191"/>
      <c r="AA146676" s="191"/>
    </row>
    <row r="146677" spans="26:27">
      <c r="Z146677" s="191"/>
      <c r="AA146677" s="191"/>
    </row>
    <row r="146678" spans="26:27">
      <c r="Z146678" s="191"/>
      <c r="AA146678" s="191"/>
    </row>
    <row r="146679" spans="26:27">
      <c r="Z146679" s="191"/>
      <c r="AA146679" s="191"/>
    </row>
    <row r="146680" spans="26:27">
      <c r="Z146680" s="191"/>
      <c r="AA146680" s="191"/>
    </row>
    <row r="146681" spans="26:27">
      <c r="Z146681" s="191"/>
      <c r="AA146681" s="191"/>
    </row>
    <row r="146682" spans="26:27">
      <c r="Z146682" s="191"/>
      <c r="AA146682" s="191"/>
    </row>
    <row r="146683" spans="26:27">
      <c r="Z146683" s="191"/>
      <c r="AA146683" s="191"/>
    </row>
    <row r="146684" spans="26:27">
      <c r="Z146684" s="191"/>
      <c r="AA146684" s="191"/>
    </row>
    <row r="146685" spans="26:27">
      <c r="Z146685" s="191"/>
      <c r="AA146685" s="191"/>
    </row>
    <row r="146686" spans="26:27">
      <c r="Z146686" s="191"/>
      <c r="AA146686" s="191"/>
    </row>
    <row r="146687" spans="26:27">
      <c r="Z146687" s="191"/>
      <c r="AA146687" s="191"/>
    </row>
    <row r="146688" spans="26:27">
      <c r="Z146688" s="191"/>
      <c r="AA146688" s="191"/>
    </row>
    <row r="146689" spans="26:27">
      <c r="Z146689" s="191"/>
      <c r="AA146689" s="191"/>
    </row>
    <row r="146690" spans="26:27">
      <c r="Z146690" s="191"/>
      <c r="AA146690" s="191"/>
    </row>
    <row r="146691" spans="26:27">
      <c r="Z146691" s="191"/>
      <c r="AA146691" s="191"/>
    </row>
    <row r="146692" spans="26:27">
      <c r="Z146692" s="191"/>
      <c r="AA146692" s="191"/>
    </row>
    <row r="146693" spans="26:27">
      <c r="Z146693" s="191"/>
      <c r="AA146693" s="191"/>
    </row>
    <row r="146694" spans="26:27">
      <c r="Z146694" s="191"/>
      <c r="AA146694" s="191"/>
    </row>
    <row r="146695" spans="26:27">
      <c r="Z146695" s="191"/>
      <c r="AA146695" s="191"/>
    </row>
    <row r="146696" spans="26:27">
      <c r="Z146696" s="191"/>
      <c r="AA146696" s="191"/>
    </row>
    <row r="146697" spans="26:27">
      <c r="Z146697" s="191"/>
      <c r="AA146697" s="191"/>
    </row>
    <row r="146698" spans="26:27">
      <c r="Z146698" s="191"/>
      <c r="AA146698" s="191"/>
    </row>
    <row r="146699" spans="26:27">
      <c r="Z146699" s="191"/>
      <c r="AA146699" s="191"/>
    </row>
    <row r="146700" spans="26:27">
      <c r="Z146700" s="191"/>
      <c r="AA146700" s="191"/>
    </row>
    <row r="146701" spans="26:27">
      <c r="Z146701" s="191"/>
      <c r="AA146701" s="191"/>
    </row>
    <row r="146702" spans="26:27">
      <c r="Z146702" s="191"/>
      <c r="AA146702" s="191"/>
    </row>
    <row r="146703" spans="26:27">
      <c r="Z146703" s="191"/>
      <c r="AA146703" s="191"/>
    </row>
    <row r="146704" spans="26:27">
      <c r="Z146704" s="191"/>
      <c r="AA146704" s="191"/>
    </row>
    <row r="146705" spans="26:27">
      <c r="Z146705" s="191"/>
      <c r="AA146705" s="191"/>
    </row>
    <row r="146706" spans="26:27">
      <c r="Z146706" s="191"/>
      <c r="AA146706" s="191"/>
    </row>
    <row r="146707" spans="26:27">
      <c r="Z146707" s="191"/>
      <c r="AA146707" s="191"/>
    </row>
    <row r="146708" spans="26:27">
      <c r="Z146708" s="191"/>
      <c r="AA146708" s="191"/>
    </row>
    <row r="146709" spans="26:27">
      <c r="Z146709" s="191"/>
      <c r="AA146709" s="191"/>
    </row>
    <row r="146710" spans="26:27">
      <c r="Z146710" s="191"/>
      <c r="AA146710" s="191"/>
    </row>
    <row r="146711" spans="26:27">
      <c r="Z146711" s="191"/>
      <c r="AA146711" s="191"/>
    </row>
    <row r="146712" spans="26:27">
      <c r="Z146712" s="191"/>
      <c r="AA146712" s="191"/>
    </row>
    <row r="146713" spans="26:27">
      <c r="Z146713" s="191"/>
      <c r="AA146713" s="191"/>
    </row>
    <row r="146714" spans="26:27">
      <c r="Z146714" s="191"/>
      <c r="AA146714" s="191"/>
    </row>
    <row r="146715" spans="26:27">
      <c r="Z146715" s="191"/>
      <c r="AA146715" s="191"/>
    </row>
    <row r="146716" spans="26:27">
      <c r="Z146716" s="191"/>
      <c r="AA146716" s="191"/>
    </row>
    <row r="146717" spans="26:27">
      <c r="Z146717" s="191"/>
      <c r="AA146717" s="191"/>
    </row>
    <row r="146718" spans="26:27">
      <c r="Z146718" s="191"/>
      <c r="AA146718" s="191"/>
    </row>
    <row r="146719" spans="26:27">
      <c r="Z146719" s="191"/>
      <c r="AA146719" s="191"/>
    </row>
    <row r="146720" spans="26:27">
      <c r="Z146720" s="191"/>
      <c r="AA146720" s="191"/>
    </row>
    <row r="146721" spans="26:27">
      <c r="Z146721" s="191"/>
      <c r="AA146721" s="191"/>
    </row>
    <row r="146722" spans="26:27">
      <c r="Z146722" s="191"/>
      <c r="AA146722" s="191"/>
    </row>
    <row r="146723" spans="26:27">
      <c r="Z146723" s="191"/>
      <c r="AA146723" s="191"/>
    </row>
    <row r="146724" spans="26:27">
      <c r="Z146724" s="191"/>
      <c r="AA146724" s="191"/>
    </row>
    <row r="146725" spans="26:27">
      <c r="Z146725" s="191"/>
      <c r="AA146725" s="191"/>
    </row>
    <row r="146726" spans="26:27">
      <c r="Z146726" s="191"/>
      <c r="AA146726" s="191"/>
    </row>
    <row r="146727" spans="26:27">
      <c r="Z146727" s="191"/>
      <c r="AA146727" s="191"/>
    </row>
    <row r="146728" spans="26:27">
      <c r="Z146728" s="191"/>
      <c r="AA146728" s="191"/>
    </row>
    <row r="146729" spans="26:27">
      <c r="Z146729" s="191"/>
      <c r="AA146729" s="191"/>
    </row>
    <row r="146730" spans="26:27">
      <c r="Z146730" s="191"/>
      <c r="AA146730" s="191"/>
    </row>
    <row r="146731" spans="26:27">
      <c r="Z146731" s="191"/>
      <c r="AA146731" s="191"/>
    </row>
    <row r="146732" spans="26:27">
      <c r="Z146732" s="191"/>
      <c r="AA146732" s="191"/>
    </row>
    <row r="146733" spans="26:27">
      <c r="Z146733" s="191"/>
      <c r="AA146733" s="191"/>
    </row>
    <row r="146734" spans="26:27">
      <c r="Z146734" s="191"/>
      <c r="AA146734" s="191"/>
    </row>
    <row r="146735" spans="26:27">
      <c r="Z146735" s="191"/>
      <c r="AA146735" s="191"/>
    </row>
    <row r="146736" spans="26:27">
      <c r="Z146736" s="191"/>
      <c r="AA146736" s="191"/>
    </row>
    <row r="146737" spans="26:27">
      <c r="Z146737" s="191"/>
      <c r="AA146737" s="191"/>
    </row>
    <row r="146738" spans="26:27">
      <c r="Z146738" s="191"/>
      <c r="AA146738" s="191"/>
    </row>
    <row r="146739" spans="26:27">
      <c r="Z146739" s="191"/>
      <c r="AA146739" s="191"/>
    </row>
    <row r="146740" spans="26:27">
      <c r="Z146740" s="191"/>
      <c r="AA146740" s="191"/>
    </row>
    <row r="146741" spans="26:27">
      <c r="Z146741" s="191"/>
      <c r="AA146741" s="191"/>
    </row>
    <row r="146742" spans="26:27">
      <c r="Z146742" s="191"/>
      <c r="AA146742" s="191"/>
    </row>
    <row r="146743" spans="26:27">
      <c r="Z146743" s="191"/>
      <c r="AA146743" s="191"/>
    </row>
    <row r="146744" spans="26:27">
      <c r="Z146744" s="191"/>
      <c r="AA146744" s="191"/>
    </row>
    <row r="146745" spans="26:27">
      <c r="Z146745" s="191"/>
      <c r="AA146745" s="191"/>
    </row>
    <row r="146746" spans="26:27">
      <c r="Z146746" s="191"/>
      <c r="AA146746" s="191"/>
    </row>
    <row r="146747" spans="26:27">
      <c r="Z146747" s="191"/>
      <c r="AA146747" s="191"/>
    </row>
    <row r="146748" spans="26:27">
      <c r="Z146748" s="191"/>
      <c r="AA146748" s="191"/>
    </row>
    <row r="146749" spans="26:27">
      <c r="Z146749" s="191"/>
      <c r="AA146749" s="191"/>
    </row>
    <row r="146750" spans="26:27">
      <c r="Z146750" s="191"/>
      <c r="AA146750" s="191"/>
    </row>
    <row r="146751" spans="26:27">
      <c r="Z146751" s="191"/>
      <c r="AA146751" s="191"/>
    </row>
    <row r="146752" spans="26:27">
      <c r="Z146752" s="191"/>
      <c r="AA146752" s="191"/>
    </row>
    <row r="146753" spans="26:27">
      <c r="Z146753" s="191"/>
      <c r="AA146753" s="191"/>
    </row>
    <row r="146754" spans="26:27">
      <c r="Z146754" s="191"/>
      <c r="AA146754" s="191"/>
    </row>
    <row r="146755" spans="26:27">
      <c r="Z146755" s="191"/>
      <c r="AA146755" s="191"/>
    </row>
    <row r="146756" spans="26:27">
      <c r="Z146756" s="191"/>
      <c r="AA146756" s="191"/>
    </row>
    <row r="146757" spans="26:27">
      <c r="Z146757" s="191"/>
      <c r="AA146757" s="191"/>
    </row>
    <row r="146758" spans="26:27">
      <c r="Z146758" s="191"/>
      <c r="AA146758" s="191"/>
    </row>
    <row r="146759" spans="26:27">
      <c r="Z146759" s="191"/>
      <c r="AA146759" s="191"/>
    </row>
    <row r="146760" spans="26:27">
      <c r="Z146760" s="191"/>
      <c r="AA146760" s="191"/>
    </row>
    <row r="146761" spans="26:27">
      <c r="Z146761" s="191"/>
      <c r="AA146761" s="191"/>
    </row>
    <row r="146762" spans="26:27">
      <c r="Z146762" s="191"/>
      <c r="AA146762" s="191"/>
    </row>
    <row r="146763" spans="26:27">
      <c r="Z146763" s="191"/>
      <c r="AA146763" s="191"/>
    </row>
    <row r="146764" spans="26:27">
      <c r="Z146764" s="191"/>
      <c r="AA146764" s="191"/>
    </row>
    <row r="146765" spans="26:27">
      <c r="Z146765" s="191"/>
      <c r="AA146765" s="191"/>
    </row>
    <row r="146766" spans="26:27">
      <c r="Z146766" s="191"/>
      <c r="AA146766" s="191"/>
    </row>
    <row r="146767" spans="26:27">
      <c r="Z146767" s="191"/>
      <c r="AA146767" s="191"/>
    </row>
    <row r="146768" spans="26:27">
      <c r="Z146768" s="191"/>
      <c r="AA146768" s="191"/>
    </row>
    <row r="146769" spans="26:27">
      <c r="Z146769" s="191"/>
      <c r="AA146769" s="191"/>
    </row>
    <row r="146770" spans="26:27">
      <c r="Z146770" s="191"/>
      <c r="AA146770" s="191"/>
    </row>
    <row r="146771" spans="26:27">
      <c r="Z146771" s="191"/>
      <c r="AA146771" s="191"/>
    </row>
    <row r="146772" spans="26:27">
      <c r="Z146772" s="191"/>
      <c r="AA146772" s="191"/>
    </row>
    <row r="146773" spans="26:27">
      <c r="Z146773" s="191"/>
      <c r="AA146773" s="191"/>
    </row>
    <row r="146774" spans="26:27">
      <c r="Z146774" s="191"/>
      <c r="AA146774" s="191"/>
    </row>
    <row r="146775" spans="26:27">
      <c r="Z146775" s="191"/>
      <c r="AA146775" s="191"/>
    </row>
    <row r="146776" spans="26:27">
      <c r="Z146776" s="191"/>
      <c r="AA146776" s="191"/>
    </row>
    <row r="146777" spans="26:27">
      <c r="Z146777" s="191"/>
      <c r="AA146777" s="191"/>
    </row>
    <row r="146778" spans="26:27">
      <c r="Z146778" s="191"/>
      <c r="AA146778" s="191"/>
    </row>
    <row r="146779" spans="26:27">
      <c r="Z146779" s="191"/>
      <c r="AA146779" s="191"/>
    </row>
    <row r="146780" spans="26:27">
      <c r="Z146780" s="191"/>
      <c r="AA146780" s="191"/>
    </row>
    <row r="146781" spans="26:27">
      <c r="Z146781" s="191"/>
      <c r="AA146781" s="191"/>
    </row>
    <row r="146782" spans="26:27">
      <c r="Z146782" s="191"/>
      <c r="AA146782" s="191"/>
    </row>
    <row r="146783" spans="26:27">
      <c r="Z146783" s="191"/>
      <c r="AA146783" s="191"/>
    </row>
    <row r="146784" spans="26:27">
      <c r="Z146784" s="191"/>
      <c r="AA146784" s="191"/>
    </row>
    <row r="146785" spans="26:27">
      <c r="Z146785" s="191"/>
      <c r="AA146785" s="191"/>
    </row>
    <row r="146786" spans="26:27">
      <c r="Z146786" s="191"/>
      <c r="AA146786" s="191"/>
    </row>
    <row r="146787" spans="26:27">
      <c r="Z146787" s="191"/>
      <c r="AA146787" s="191"/>
    </row>
    <row r="146788" spans="26:27">
      <c r="Z146788" s="191"/>
      <c r="AA146788" s="191"/>
    </row>
    <row r="146789" spans="26:27">
      <c r="Z146789" s="191"/>
      <c r="AA146789" s="191"/>
    </row>
    <row r="146790" spans="26:27">
      <c r="Z146790" s="191"/>
      <c r="AA146790" s="191"/>
    </row>
    <row r="146791" spans="26:27">
      <c r="Z146791" s="191"/>
      <c r="AA146791" s="191"/>
    </row>
    <row r="146792" spans="26:27">
      <c r="Z146792" s="191"/>
      <c r="AA146792" s="191"/>
    </row>
    <row r="146793" spans="26:27">
      <c r="Z146793" s="191"/>
      <c r="AA146793" s="191"/>
    </row>
    <row r="146794" spans="26:27">
      <c r="Z146794" s="191"/>
      <c r="AA146794" s="191"/>
    </row>
    <row r="146795" spans="26:27">
      <c r="Z146795" s="191"/>
      <c r="AA146795" s="191"/>
    </row>
    <row r="146796" spans="26:27">
      <c r="Z146796" s="191"/>
      <c r="AA146796" s="191"/>
    </row>
    <row r="146797" spans="26:27">
      <c r="Z146797" s="191"/>
      <c r="AA146797" s="191"/>
    </row>
    <row r="146798" spans="26:27">
      <c r="Z146798" s="191"/>
      <c r="AA146798" s="191"/>
    </row>
    <row r="146799" spans="26:27">
      <c r="Z146799" s="191"/>
      <c r="AA146799" s="191"/>
    </row>
    <row r="146800" spans="26:27">
      <c r="Z146800" s="191"/>
      <c r="AA146800" s="191"/>
    </row>
    <row r="146801" spans="26:27">
      <c r="Z146801" s="191"/>
      <c r="AA146801" s="191"/>
    </row>
    <row r="146802" spans="26:27">
      <c r="Z146802" s="191"/>
      <c r="AA146802" s="191"/>
    </row>
    <row r="146803" spans="26:27">
      <c r="Z146803" s="191"/>
      <c r="AA146803" s="191"/>
    </row>
    <row r="146804" spans="26:27">
      <c r="Z146804" s="191"/>
      <c r="AA146804" s="191"/>
    </row>
    <row r="146805" spans="26:27">
      <c r="Z146805" s="191"/>
      <c r="AA146805" s="191"/>
    </row>
    <row r="146806" spans="26:27">
      <c r="Z146806" s="191"/>
      <c r="AA146806" s="191"/>
    </row>
    <row r="146807" spans="26:27">
      <c r="Z146807" s="191"/>
      <c r="AA146807" s="191"/>
    </row>
    <row r="146808" spans="26:27">
      <c r="Z146808" s="191"/>
      <c r="AA146808" s="191"/>
    </row>
    <row r="146809" spans="26:27">
      <c r="Z146809" s="191"/>
      <c r="AA146809" s="191"/>
    </row>
    <row r="146810" spans="26:27">
      <c r="Z146810" s="191"/>
      <c r="AA146810" s="191"/>
    </row>
    <row r="146811" spans="26:27">
      <c r="Z146811" s="191"/>
      <c r="AA146811" s="191"/>
    </row>
    <row r="146812" spans="26:27">
      <c r="Z146812" s="191"/>
      <c r="AA146812" s="191"/>
    </row>
    <row r="146813" spans="26:27">
      <c r="Z146813" s="191"/>
      <c r="AA146813" s="191"/>
    </row>
    <row r="146814" spans="26:27">
      <c r="Z146814" s="191"/>
      <c r="AA146814" s="191"/>
    </row>
    <row r="146815" spans="26:27">
      <c r="Z146815" s="191"/>
      <c r="AA146815" s="191"/>
    </row>
    <row r="146816" spans="26:27">
      <c r="Z146816" s="191"/>
      <c r="AA146816" s="191"/>
    </row>
    <row r="146817" spans="26:27">
      <c r="Z146817" s="191"/>
      <c r="AA146817" s="191"/>
    </row>
    <row r="146818" spans="26:27">
      <c r="Z146818" s="191"/>
      <c r="AA146818" s="191"/>
    </row>
    <row r="146819" spans="26:27">
      <c r="Z146819" s="191"/>
      <c r="AA146819" s="191"/>
    </row>
    <row r="146820" spans="26:27">
      <c r="Z146820" s="191"/>
      <c r="AA146820" s="191"/>
    </row>
    <row r="146821" spans="26:27">
      <c r="Z146821" s="191"/>
      <c r="AA146821" s="191"/>
    </row>
    <row r="146822" spans="26:27">
      <c r="Z146822" s="191"/>
      <c r="AA146822" s="191"/>
    </row>
    <row r="146823" spans="26:27">
      <c r="Z146823" s="191"/>
      <c r="AA146823" s="191"/>
    </row>
    <row r="146824" spans="26:27">
      <c r="Z146824" s="191"/>
      <c r="AA146824" s="191"/>
    </row>
    <row r="146825" spans="26:27">
      <c r="Z146825" s="191"/>
      <c r="AA146825" s="191"/>
    </row>
    <row r="146826" spans="26:27">
      <c r="Z146826" s="191"/>
      <c r="AA146826" s="191"/>
    </row>
    <row r="146827" spans="26:27">
      <c r="Z146827" s="191"/>
      <c r="AA146827" s="191"/>
    </row>
    <row r="146828" spans="26:27">
      <c r="Z146828" s="191"/>
      <c r="AA146828" s="191"/>
    </row>
    <row r="146829" spans="26:27">
      <c r="Z146829" s="191"/>
      <c r="AA146829" s="191"/>
    </row>
    <row r="146830" spans="26:27">
      <c r="Z146830" s="191"/>
      <c r="AA146830" s="191"/>
    </row>
    <row r="146831" spans="26:27">
      <c r="Z146831" s="191"/>
      <c r="AA146831" s="191"/>
    </row>
    <row r="146832" spans="26:27">
      <c r="Z146832" s="191"/>
      <c r="AA146832" s="191"/>
    </row>
    <row r="146833" spans="26:27">
      <c r="Z146833" s="191"/>
      <c r="AA146833" s="191"/>
    </row>
    <row r="146834" spans="26:27">
      <c r="Z146834" s="191"/>
      <c r="AA146834" s="191"/>
    </row>
    <row r="146835" spans="26:27">
      <c r="Z146835" s="191"/>
      <c r="AA146835" s="191"/>
    </row>
    <row r="146836" spans="26:27">
      <c r="Z146836" s="191"/>
      <c r="AA146836" s="191"/>
    </row>
    <row r="146837" spans="26:27">
      <c r="Z146837" s="191"/>
      <c r="AA146837" s="191"/>
    </row>
    <row r="146838" spans="26:27">
      <c r="Z146838" s="191"/>
      <c r="AA146838" s="191"/>
    </row>
    <row r="146839" spans="26:27">
      <c r="Z146839" s="191"/>
      <c r="AA146839" s="191"/>
    </row>
    <row r="146840" spans="26:27">
      <c r="Z146840" s="191"/>
      <c r="AA146840" s="191"/>
    </row>
    <row r="146841" spans="26:27">
      <c r="Z146841" s="191"/>
      <c r="AA146841" s="191"/>
    </row>
    <row r="146842" spans="26:27">
      <c r="Z146842" s="191"/>
      <c r="AA146842" s="191"/>
    </row>
    <row r="146843" spans="26:27">
      <c r="Z146843" s="191"/>
      <c r="AA146843" s="191"/>
    </row>
    <row r="146844" spans="26:27">
      <c r="Z146844" s="191"/>
      <c r="AA146844" s="191"/>
    </row>
    <row r="146845" spans="26:27">
      <c r="Z146845" s="191"/>
      <c r="AA146845" s="191"/>
    </row>
    <row r="146846" spans="26:27">
      <c r="Z146846" s="191"/>
      <c r="AA146846" s="191"/>
    </row>
    <row r="146847" spans="26:27">
      <c r="Z146847" s="191"/>
      <c r="AA146847" s="191"/>
    </row>
    <row r="146848" spans="26:27">
      <c r="Z146848" s="191"/>
      <c r="AA146848" s="191"/>
    </row>
    <row r="146849" spans="26:27">
      <c r="Z146849" s="191"/>
      <c r="AA146849" s="191"/>
    </row>
    <row r="146850" spans="26:27">
      <c r="Z146850" s="191"/>
      <c r="AA146850" s="191"/>
    </row>
    <row r="146851" spans="26:27">
      <c r="Z146851" s="191"/>
      <c r="AA146851" s="191"/>
    </row>
    <row r="146852" spans="26:27">
      <c r="Z146852" s="191"/>
      <c r="AA146852" s="191"/>
    </row>
    <row r="146853" spans="26:27">
      <c r="Z146853" s="191"/>
      <c r="AA146853" s="191"/>
    </row>
    <row r="146854" spans="26:27">
      <c r="Z146854" s="191"/>
      <c r="AA146854" s="191"/>
    </row>
    <row r="146855" spans="26:27">
      <c r="Z146855" s="191"/>
      <c r="AA146855" s="191"/>
    </row>
    <row r="146856" spans="26:27">
      <c r="Z146856" s="191"/>
      <c r="AA146856" s="191"/>
    </row>
    <row r="146857" spans="26:27">
      <c r="Z146857" s="191"/>
      <c r="AA146857" s="191"/>
    </row>
    <row r="146858" spans="26:27">
      <c r="Z146858" s="191"/>
      <c r="AA146858" s="191"/>
    </row>
    <row r="146859" spans="26:27">
      <c r="Z146859" s="191"/>
      <c r="AA146859" s="191"/>
    </row>
    <row r="146860" spans="26:27">
      <c r="Z146860" s="191"/>
      <c r="AA146860" s="191"/>
    </row>
    <row r="146861" spans="26:27">
      <c r="Z146861" s="191"/>
      <c r="AA146861" s="191"/>
    </row>
    <row r="146862" spans="26:27">
      <c r="Z146862" s="191"/>
      <c r="AA146862" s="191"/>
    </row>
    <row r="146863" spans="26:27">
      <c r="Z146863" s="191"/>
      <c r="AA146863" s="191"/>
    </row>
    <row r="146864" spans="26:27">
      <c r="Z146864" s="191"/>
      <c r="AA146864" s="191"/>
    </row>
    <row r="146865" spans="26:27">
      <c r="Z146865" s="191"/>
      <c r="AA146865" s="191"/>
    </row>
    <row r="146866" spans="26:27">
      <c r="Z146866" s="191"/>
      <c r="AA146866" s="191"/>
    </row>
    <row r="146867" spans="26:27">
      <c r="Z146867" s="191"/>
      <c r="AA146867" s="191"/>
    </row>
    <row r="146868" spans="26:27">
      <c r="Z146868" s="191"/>
      <c r="AA146868" s="191"/>
    </row>
    <row r="146869" spans="26:27">
      <c r="Z146869" s="191"/>
      <c r="AA146869" s="191"/>
    </row>
    <row r="146870" spans="26:27">
      <c r="Z146870" s="191"/>
      <c r="AA146870" s="191"/>
    </row>
    <row r="146871" spans="26:27">
      <c r="Z146871" s="191"/>
      <c r="AA146871" s="191"/>
    </row>
    <row r="146872" spans="26:27">
      <c r="Z146872" s="191"/>
      <c r="AA146872" s="191"/>
    </row>
    <row r="146873" spans="26:27">
      <c r="Z146873" s="191"/>
      <c r="AA146873" s="191"/>
    </row>
    <row r="146874" spans="26:27">
      <c r="Z146874" s="191"/>
      <c r="AA146874" s="191"/>
    </row>
    <row r="146875" spans="26:27">
      <c r="Z146875" s="191"/>
      <c r="AA146875" s="191"/>
    </row>
    <row r="146876" spans="26:27">
      <c r="Z146876" s="191"/>
      <c r="AA146876" s="191"/>
    </row>
    <row r="146877" spans="26:27">
      <c r="Z146877" s="191"/>
      <c r="AA146877" s="191"/>
    </row>
    <row r="146878" spans="26:27">
      <c r="Z146878" s="191"/>
      <c r="AA146878" s="191"/>
    </row>
    <row r="146879" spans="26:27">
      <c r="Z146879" s="191"/>
      <c r="AA146879" s="191"/>
    </row>
    <row r="146880" spans="26:27">
      <c r="Z146880" s="191"/>
      <c r="AA146880" s="191"/>
    </row>
    <row r="146881" spans="26:27">
      <c r="Z146881" s="191"/>
      <c r="AA146881" s="191"/>
    </row>
    <row r="146882" spans="26:27">
      <c r="Z146882" s="191"/>
      <c r="AA146882" s="191"/>
    </row>
    <row r="146883" spans="26:27">
      <c r="Z146883" s="191"/>
      <c r="AA146883" s="191"/>
    </row>
    <row r="146884" spans="26:27">
      <c r="Z146884" s="191"/>
      <c r="AA146884" s="191"/>
    </row>
    <row r="146885" spans="26:27">
      <c r="Z146885" s="191"/>
      <c r="AA146885" s="191"/>
    </row>
    <row r="146886" spans="26:27">
      <c r="Z146886" s="191"/>
      <c r="AA146886" s="191"/>
    </row>
    <row r="146887" spans="26:27">
      <c r="Z146887" s="191"/>
      <c r="AA146887" s="191"/>
    </row>
    <row r="146888" spans="26:27">
      <c r="Z146888" s="191"/>
      <c r="AA146888" s="191"/>
    </row>
    <row r="146889" spans="26:27">
      <c r="Z146889" s="191"/>
      <c r="AA146889" s="191"/>
    </row>
    <row r="146890" spans="26:27">
      <c r="Z146890" s="191"/>
      <c r="AA146890" s="191"/>
    </row>
    <row r="146891" spans="26:27">
      <c r="Z146891" s="191"/>
      <c r="AA146891" s="191"/>
    </row>
    <row r="146892" spans="26:27">
      <c r="Z146892" s="191"/>
      <c r="AA146892" s="191"/>
    </row>
    <row r="146893" spans="26:27">
      <c r="Z146893" s="191"/>
      <c r="AA146893" s="191"/>
    </row>
    <row r="146894" spans="26:27">
      <c r="Z146894" s="191"/>
      <c r="AA146894" s="191"/>
    </row>
    <row r="146895" spans="26:27">
      <c r="Z146895" s="191"/>
      <c r="AA146895" s="191"/>
    </row>
    <row r="146896" spans="26:27">
      <c r="Z146896" s="191"/>
      <c r="AA146896" s="191"/>
    </row>
    <row r="146897" spans="26:27">
      <c r="Z146897" s="191"/>
      <c r="AA146897" s="191"/>
    </row>
    <row r="146898" spans="26:27">
      <c r="Z146898" s="191"/>
      <c r="AA146898" s="191"/>
    </row>
    <row r="146899" spans="26:27">
      <c r="Z146899" s="191"/>
      <c r="AA146899" s="191"/>
    </row>
    <row r="146900" spans="26:27">
      <c r="Z146900" s="191"/>
      <c r="AA146900" s="191"/>
    </row>
    <row r="146901" spans="26:27">
      <c r="Z146901" s="191"/>
      <c r="AA146901" s="191"/>
    </row>
    <row r="146902" spans="26:27">
      <c r="Z146902" s="191"/>
      <c r="AA146902" s="191"/>
    </row>
    <row r="146903" spans="26:27">
      <c r="Z146903" s="191"/>
      <c r="AA146903" s="191"/>
    </row>
    <row r="146904" spans="26:27">
      <c r="Z146904" s="191"/>
      <c r="AA146904" s="191"/>
    </row>
    <row r="146905" spans="26:27">
      <c r="Z146905" s="191"/>
      <c r="AA146905" s="191"/>
    </row>
    <row r="146906" spans="26:27">
      <c r="Z146906" s="191"/>
      <c r="AA146906" s="191"/>
    </row>
    <row r="146907" spans="26:27">
      <c r="Z146907" s="191"/>
      <c r="AA146907" s="191"/>
    </row>
    <row r="146908" spans="26:27">
      <c r="Z146908" s="191"/>
      <c r="AA146908" s="191"/>
    </row>
    <row r="146909" spans="26:27">
      <c r="Z146909" s="191"/>
      <c r="AA146909" s="191"/>
    </row>
    <row r="146910" spans="26:27">
      <c r="Z146910" s="191"/>
      <c r="AA146910" s="191"/>
    </row>
    <row r="146911" spans="26:27">
      <c r="Z146911" s="191"/>
      <c r="AA146911" s="191"/>
    </row>
    <row r="146912" spans="26:27">
      <c r="Z146912" s="191"/>
      <c r="AA146912" s="191"/>
    </row>
    <row r="146913" spans="26:27">
      <c r="Z146913" s="191"/>
      <c r="AA146913" s="191"/>
    </row>
    <row r="146914" spans="26:27">
      <c r="Z146914" s="191"/>
      <c r="AA146914" s="191"/>
    </row>
    <row r="146915" spans="26:27">
      <c r="Z146915" s="191"/>
      <c r="AA146915" s="191"/>
    </row>
    <row r="146916" spans="26:27">
      <c r="Z146916" s="191"/>
      <c r="AA146916" s="191"/>
    </row>
    <row r="146917" spans="26:27">
      <c r="Z146917" s="191"/>
      <c r="AA146917" s="191"/>
    </row>
    <row r="146918" spans="26:27">
      <c r="Z146918" s="191"/>
      <c r="AA146918" s="191"/>
    </row>
    <row r="146919" spans="26:27">
      <c r="Z146919" s="191"/>
      <c r="AA146919" s="191"/>
    </row>
    <row r="146920" spans="26:27">
      <c r="Z146920" s="191"/>
      <c r="AA146920" s="191"/>
    </row>
    <row r="146921" spans="26:27">
      <c r="Z146921" s="191"/>
      <c r="AA146921" s="191"/>
    </row>
    <row r="146922" spans="26:27">
      <c r="Z146922" s="191"/>
      <c r="AA146922" s="191"/>
    </row>
    <row r="146923" spans="26:27">
      <c r="Z146923" s="191"/>
      <c r="AA146923" s="191"/>
    </row>
    <row r="146924" spans="26:27">
      <c r="Z146924" s="191"/>
      <c r="AA146924" s="191"/>
    </row>
    <row r="146925" spans="26:27">
      <c r="Z146925" s="191"/>
      <c r="AA146925" s="191"/>
    </row>
    <row r="146926" spans="26:27">
      <c r="Z146926" s="191"/>
      <c r="AA146926" s="191"/>
    </row>
    <row r="146927" spans="26:27">
      <c r="Z146927" s="191"/>
      <c r="AA146927" s="191"/>
    </row>
    <row r="146928" spans="26:27">
      <c r="Z146928" s="191"/>
      <c r="AA146928" s="191"/>
    </row>
    <row r="146929" spans="26:27">
      <c r="Z146929" s="191"/>
      <c r="AA146929" s="191"/>
    </row>
    <row r="146930" spans="26:27">
      <c r="Z146930" s="191"/>
      <c r="AA146930" s="191"/>
    </row>
    <row r="146931" spans="26:27">
      <c r="Z146931" s="191"/>
      <c r="AA146931" s="191"/>
    </row>
    <row r="146932" spans="26:27">
      <c r="Z146932" s="191"/>
      <c r="AA146932" s="191"/>
    </row>
    <row r="146933" spans="26:27">
      <c r="Z146933" s="191"/>
      <c r="AA146933" s="191"/>
    </row>
    <row r="146934" spans="26:27">
      <c r="Z146934" s="191"/>
      <c r="AA146934" s="191"/>
    </row>
    <row r="146935" spans="26:27">
      <c r="Z146935" s="191"/>
      <c r="AA146935" s="191"/>
    </row>
    <row r="146936" spans="26:27">
      <c r="Z146936" s="191"/>
      <c r="AA146936" s="191"/>
    </row>
    <row r="146937" spans="26:27">
      <c r="Z146937" s="191"/>
      <c r="AA146937" s="191"/>
    </row>
    <row r="146938" spans="26:27">
      <c r="Z146938" s="191"/>
      <c r="AA146938" s="191"/>
    </row>
    <row r="146939" spans="26:27">
      <c r="Z146939" s="191"/>
      <c r="AA146939" s="191"/>
    </row>
    <row r="146940" spans="26:27">
      <c r="Z146940" s="191"/>
      <c r="AA146940" s="191"/>
    </row>
    <row r="146941" spans="26:27">
      <c r="Z146941" s="191"/>
      <c r="AA146941" s="191"/>
    </row>
    <row r="146942" spans="26:27">
      <c r="Z146942" s="191"/>
      <c r="AA146942" s="191"/>
    </row>
    <row r="146943" spans="26:27">
      <c r="Z146943" s="191"/>
      <c r="AA146943" s="191"/>
    </row>
    <row r="146944" spans="26:27">
      <c r="Z146944" s="191"/>
      <c r="AA146944" s="191"/>
    </row>
    <row r="146945" spans="26:27">
      <c r="Z146945" s="191"/>
      <c r="AA146945" s="191"/>
    </row>
    <row r="146946" spans="26:27">
      <c r="Z146946" s="191"/>
      <c r="AA146946" s="191"/>
    </row>
    <row r="146947" spans="26:27">
      <c r="Z146947" s="191"/>
      <c r="AA146947" s="191"/>
    </row>
    <row r="146948" spans="26:27">
      <c r="Z146948" s="191"/>
      <c r="AA146948" s="191"/>
    </row>
    <row r="146949" spans="26:27">
      <c r="Z146949" s="191"/>
      <c r="AA146949" s="191"/>
    </row>
    <row r="146950" spans="26:27">
      <c r="Z146950" s="191"/>
      <c r="AA146950" s="191"/>
    </row>
    <row r="146951" spans="26:27">
      <c r="Z146951" s="191"/>
      <c r="AA146951" s="191"/>
    </row>
    <row r="146952" spans="26:27">
      <c r="Z146952" s="191"/>
      <c r="AA146952" s="191"/>
    </row>
    <row r="146953" spans="26:27">
      <c r="Z146953" s="191"/>
      <c r="AA146953" s="191"/>
    </row>
    <row r="146954" spans="26:27">
      <c r="Z146954" s="191"/>
      <c r="AA146954" s="191"/>
    </row>
    <row r="146955" spans="26:27">
      <c r="Z146955" s="191"/>
      <c r="AA146955" s="191"/>
    </row>
    <row r="146956" spans="26:27">
      <c r="Z146956" s="191"/>
      <c r="AA146956" s="191"/>
    </row>
    <row r="146957" spans="26:27">
      <c r="Z146957" s="191"/>
      <c r="AA146957" s="191"/>
    </row>
    <row r="146958" spans="26:27">
      <c r="Z146958" s="191"/>
      <c r="AA146958" s="191"/>
    </row>
    <row r="146959" spans="26:27">
      <c r="Z146959" s="191"/>
      <c r="AA146959" s="191"/>
    </row>
    <row r="146960" spans="26:27">
      <c r="Z146960" s="191"/>
      <c r="AA146960" s="191"/>
    </row>
    <row r="146961" spans="26:27">
      <c r="Z146961" s="191"/>
      <c r="AA146961" s="191"/>
    </row>
    <row r="146962" spans="26:27">
      <c r="Z146962" s="191"/>
      <c r="AA146962" s="191"/>
    </row>
    <row r="146963" spans="26:27">
      <c r="Z146963" s="191"/>
      <c r="AA146963" s="191"/>
    </row>
    <row r="146964" spans="26:27">
      <c r="Z146964" s="191"/>
      <c r="AA146964" s="191"/>
    </row>
    <row r="146965" spans="26:27">
      <c r="Z146965" s="191"/>
      <c r="AA146965" s="191"/>
    </row>
    <row r="146966" spans="26:27">
      <c r="Z146966" s="191"/>
      <c r="AA146966" s="191"/>
    </row>
    <row r="146967" spans="26:27">
      <c r="Z146967" s="191"/>
      <c r="AA146967" s="191"/>
    </row>
    <row r="146968" spans="26:27">
      <c r="Z146968" s="191"/>
      <c r="AA146968" s="191"/>
    </row>
    <row r="146969" spans="26:27">
      <c r="Z146969" s="191"/>
      <c r="AA146969" s="191"/>
    </row>
    <row r="146970" spans="26:27">
      <c r="Z146970" s="191"/>
      <c r="AA146970" s="191"/>
    </row>
    <row r="146971" spans="26:27">
      <c r="Z146971" s="191"/>
      <c r="AA146971" s="191"/>
    </row>
    <row r="146972" spans="26:27">
      <c r="Z146972" s="191"/>
      <c r="AA146972" s="191"/>
    </row>
    <row r="146973" spans="26:27">
      <c r="Z146973" s="191"/>
      <c r="AA146973" s="191"/>
    </row>
    <row r="146974" spans="26:27">
      <c r="Z146974" s="191"/>
      <c r="AA146974" s="191"/>
    </row>
    <row r="146975" spans="26:27">
      <c r="Z146975" s="191"/>
      <c r="AA146975" s="191"/>
    </row>
    <row r="146976" spans="26:27">
      <c r="Z146976" s="191"/>
      <c r="AA146976" s="191"/>
    </row>
    <row r="146977" spans="26:27">
      <c r="Z146977" s="191"/>
      <c r="AA146977" s="191"/>
    </row>
    <row r="146978" spans="26:27">
      <c r="Z146978" s="191"/>
      <c r="AA146978" s="191"/>
    </row>
    <row r="146979" spans="26:27">
      <c r="Z146979" s="191"/>
      <c r="AA146979" s="191"/>
    </row>
    <row r="146980" spans="26:27">
      <c r="Z146980" s="191"/>
      <c r="AA146980" s="191"/>
    </row>
    <row r="146981" spans="26:27">
      <c r="Z146981" s="191"/>
      <c r="AA146981" s="191"/>
    </row>
    <row r="146982" spans="26:27">
      <c r="Z146982" s="191"/>
      <c r="AA146982" s="191"/>
    </row>
    <row r="146983" spans="26:27">
      <c r="Z146983" s="191"/>
      <c r="AA146983" s="191"/>
    </row>
    <row r="146984" spans="26:27">
      <c r="Z146984" s="191"/>
      <c r="AA146984" s="191"/>
    </row>
    <row r="146985" spans="26:27">
      <c r="Z146985" s="191"/>
      <c r="AA146985" s="191"/>
    </row>
    <row r="146986" spans="26:27">
      <c r="Z146986" s="191"/>
      <c r="AA146986" s="191"/>
    </row>
    <row r="146987" spans="26:27">
      <c r="Z146987" s="191"/>
      <c r="AA146987" s="191"/>
    </row>
    <row r="146988" spans="26:27">
      <c r="Z146988" s="191"/>
      <c r="AA146988" s="191"/>
    </row>
    <row r="146989" spans="26:27">
      <c r="Z146989" s="191"/>
      <c r="AA146989" s="191"/>
    </row>
    <row r="146990" spans="26:27">
      <c r="Z146990" s="191"/>
      <c r="AA146990" s="191"/>
    </row>
    <row r="146991" spans="26:27">
      <c r="Z146991" s="191"/>
      <c r="AA146991" s="191"/>
    </row>
    <row r="146992" spans="26:27">
      <c r="Z146992" s="191"/>
      <c r="AA146992" s="191"/>
    </row>
    <row r="146993" spans="26:27">
      <c r="Z146993" s="191"/>
      <c r="AA146993" s="191"/>
    </row>
    <row r="146994" spans="26:27">
      <c r="Z146994" s="191"/>
      <c r="AA146994" s="191"/>
    </row>
    <row r="146995" spans="26:27">
      <c r="Z146995" s="191"/>
      <c r="AA146995" s="191"/>
    </row>
    <row r="146996" spans="26:27">
      <c r="Z146996" s="191"/>
      <c r="AA146996" s="191"/>
    </row>
    <row r="146997" spans="26:27">
      <c r="Z146997" s="191"/>
      <c r="AA146997" s="191"/>
    </row>
    <row r="146998" spans="26:27">
      <c r="Z146998" s="191"/>
      <c r="AA146998" s="191"/>
    </row>
    <row r="146999" spans="26:27">
      <c r="Z146999" s="191"/>
      <c r="AA146999" s="191"/>
    </row>
    <row r="147000" spans="26:27">
      <c r="Z147000" s="191"/>
      <c r="AA147000" s="191"/>
    </row>
    <row r="147001" spans="26:27">
      <c r="Z147001" s="191"/>
      <c r="AA147001" s="191"/>
    </row>
    <row r="147002" spans="26:27">
      <c r="Z147002" s="191"/>
      <c r="AA147002" s="191"/>
    </row>
    <row r="147003" spans="26:27">
      <c r="Z147003" s="191"/>
      <c r="AA147003" s="191"/>
    </row>
    <row r="147004" spans="26:27">
      <c r="Z147004" s="191"/>
      <c r="AA147004" s="191"/>
    </row>
    <row r="147005" spans="26:27">
      <c r="Z147005" s="191"/>
      <c r="AA147005" s="191"/>
    </row>
    <row r="147006" spans="26:27">
      <c r="Z147006" s="191"/>
      <c r="AA147006" s="191"/>
    </row>
    <row r="147007" spans="26:27">
      <c r="Z147007" s="191"/>
      <c r="AA147007" s="191"/>
    </row>
    <row r="147008" spans="26:27">
      <c r="Z147008" s="191"/>
      <c r="AA147008" s="191"/>
    </row>
    <row r="147009" spans="26:27">
      <c r="Z147009" s="191"/>
      <c r="AA147009" s="191"/>
    </row>
    <row r="147010" spans="26:27">
      <c r="Z147010" s="191"/>
      <c r="AA147010" s="191"/>
    </row>
    <row r="147011" spans="26:27">
      <c r="Z147011" s="191"/>
      <c r="AA147011" s="191"/>
    </row>
    <row r="147012" spans="26:27">
      <c r="Z147012" s="191"/>
      <c r="AA147012" s="191"/>
    </row>
    <row r="147013" spans="26:27">
      <c r="Z147013" s="191"/>
      <c r="AA147013" s="191"/>
    </row>
    <row r="147014" spans="26:27">
      <c r="Z147014" s="191"/>
      <c r="AA147014" s="191"/>
    </row>
    <row r="147015" spans="26:27">
      <c r="Z147015" s="191"/>
      <c r="AA147015" s="191"/>
    </row>
    <row r="147016" spans="26:27">
      <c r="Z147016" s="191"/>
      <c r="AA147016" s="191"/>
    </row>
    <row r="147017" spans="26:27">
      <c r="Z147017" s="191"/>
      <c r="AA147017" s="191"/>
    </row>
    <row r="147018" spans="26:27">
      <c r="Z147018" s="191"/>
      <c r="AA147018" s="191"/>
    </row>
    <row r="147019" spans="26:27">
      <c r="Z147019" s="191"/>
      <c r="AA147019" s="191"/>
    </row>
    <row r="147020" spans="26:27">
      <c r="Z147020" s="191"/>
      <c r="AA147020" s="191"/>
    </row>
    <row r="147021" spans="26:27">
      <c r="Z147021" s="191"/>
      <c r="AA147021" s="191"/>
    </row>
    <row r="147022" spans="26:27">
      <c r="Z147022" s="191"/>
      <c r="AA147022" s="191"/>
    </row>
    <row r="147023" spans="26:27">
      <c r="Z147023" s="191"/>
      <c r="AA147023" s="191"/>
    </row>
    <row r="147024" spans="26:27">
      <c r="Z147024" s="191"/>
      <c r="AA147024" s="191"/>
    </row>
    <row r="147025" spans="26:27">
      <c r="Z147025" s="191"/>
      <c r="AA147025" s="191"/>
    </row>
    <row r="147026" spans="26:27">
      <c r="Z147026" s="191"/>
      <c r="AA147026" s="191"/>
    </row>
    <row r="147027" spans="26:27">
      <c r="Z147027" s="191"/>
      <c r="AA147027" s="191"/>
    </row>
    <row r="147028" spans="26:27">
      <c r="Z147028" s="191"/>
      <c r="AA147028" s="191"/>
    </row>
    <row r="147029" spans="26:27">
      <c r="Z147029" s="191"/>
      <c r="AA147029" s="191"/>
    </row>
    <row r="147030" spans="26:27">
      <c r="Z147030" s="191"/>
      <c r="AA147030" s="191"/>
    </row>
    <row r="147031" spans="26:27">
      <c r="Z147031" s="191"/>
      <c r="AA147031" s="191"/>
    </row>
    <row r="147032" spans="26:27">
      <c r="Z147032" s="191"/>
      <c r="AA147032" s="191"/>
    </row>
    <row r="147033" spans="26:27">
      <c r="Z147033" s="191"/>
      <c r="AA147033" s="191"/>
    </row>
    <row r="147034" spans="26:27">
      <c r="Z147034" s="191"/>
      <c r="AA147034" s="191"/>
    </row>
    <row r="147035" spans="26:27">
      <c r="Z147035" s="191"/>
      <c r="AA147035" s="191"/>
    </row>
    <row r="147036" spans="26:27">
      <c r="Z147036" s="191"/>
      <c r="AA147036" s="191"/>
    </row>
    <row r="147037" spans="26:27">
      <c r="Z147037" s="191"/>
      <c r="AA147037" s="191"/>
    </row>
    <row r="147038" spans="26:27">
      <c r="Z147038" s="191"/>
      <c r="AA147038" s="191"/>
    </row>
    <row r="147039" spans="26:27">
      <c r="Z147039" s="191"/>
      <c r="AA147039" s="191"/>
    </row>
    <row r="147040" spans="26:27">
      <c r="Z147040" s="191"/>
      <c r="AA147040" s="191"/>
    </row>
    <row r="147041" spans="26:27">
      <c r="Z147041" s="191"/>
      <c r="AA147041" s="191"/>
    </row>
    <row r="147042" spans="26:27">
      <c r="Z147042" s="191"/>
      <c r="AA147042" s="191"/>
    </row>
    <row r="147043" spans="26:27">
      <c r="Z147043" s="191"/>
      <c r="AA147043" s="191"/>
    </row>
    <row r="147044" spans="26:27">
      <c r="Z147044" s="191"/>
      <c r="AA147044" s="191"/>
    </row>
    <row r="147045" spans="26:27">
      <c r="Z147045" s="191"/>
      <c r="AA147045" s="191"/>
    </row>
    <row r="147046" spans="26:27">
      <c r="Z147046" s="191"/>
      <c r="AA147046" s="191"/>
    </row>
    <row r="147047" spans="26:27">
      <c r="Z147047" s="191"/>
      <c r="AA147047" s="191"/>
    </row>
    <row r="147048" spans="26:27">
      <c r="Z147048" s="191"/>
      <c r="AA147048" s="191"/>
    </row>
    <row r="147049" spans="26:27">
      <c r="Z147049" s="191"/>
      <c r="AA147049" s="191"/>
    </row>
    <row r="147050" spans="26:27">
      <c r="Z147050" s="191"/>
      <c r="AA147050" s="191"/>
    </row>
    <row r="147051" spans="26:27">
      <c r="Z147051" s="191"/>
      <c r="AA147051" s="191"/>
    </row>
    <row r="147052" spans="26:27">
      <c r="Z147052" s="191"/>
      <c r="AA147052" s="191"/>
    </row>
    <row r="147053" spans="26:27">
      <c r="Z147053" s="191"/>
      <c r="AA147053" s="191"/>
    </row>
    <row r="147054" spans="26:27">
      <c r="Z147054" s="191"/>
      <c r="AA147054" s="191"/>
    </row>
    <row r="147055" spans="26:27">
      <c r="Z147055" s="191"/>
      <c r="AA147055" s="191"/>
    </row>
    <row r="147056" spans="26:27">
      <c r="Z147056" s="191"/>
      <c r="AA147056" s="191"/>
    </row>
    <row r="147057" spans="26:27">
      <c r="Z147057" s="191"/>
      <c r="AA147057" s="191"/>
    </row>
    <row r="147058" spans="26:27">
      <c r="Z147058" s="191"/>
      <c r="AA147058" s="191"/>
    </row>
    <row r="147059" spans="26:27">
      <c r="Z147059" s="191"/>
      <c r="AA147059" s="191"/>
    </row>
    <row r="147060" spans="26:27">
      <c r="Z147060" s="191"/>
      <c r="AA147060" s="191"/>
    </row>
    <row r="147061" spans="26:27">
      <c r="Z147061" s="191"/>
      <c r="AA147061" s="191"/>
    </row>
    <row r="147062" spans="26:27">
      <c r="Z147062" s="191"/>
      <c r="AA147062" s="191"/>
    </row>
    <row r="147063" spans="26:27">
      <c r="Z147063" s="191"/>
      <c r="AA147063" s="191"/>
    </row>
    <row r="147064" spans="26:27">
      <c r="Z147064" s="191"/>
      <c r="AA147064" s="191"/>
    </row>
    <row r="147065" spans="26:27">
      <c r="Z147065" s="191"/>
      <c r="AA147065" s="191"/>
    </row>
    <row r="147066" spans="26:27">
      <c r="Z147066" s="191"/>
      <c r="AA147066" s="191"/>
    </row>
    <row r="147067" spans="26:27">
      <c r="Z147067" s="191"/>
      <c r="AA147067" s="191"/>
    </row>
    <row r="147068" spans="26:27">
      <c r="Z147068" s="191"/>
      <c r="AA147068" s="191"/>
    </row>
    <row r="147069" spans="26:27">
      <c r="Z147069" s="191"/>
      <c r="AA147069" s="191"/>
    </row>
    <row r="147070" spans="26:27">
      <c r="Z147070" s="191"/>
      <c r="AA147070" s="191"/>
    </row>
    <row r="147071" spans="26:27">
      <c r="Z147071" s="191"/>
      <c r="AA147071" s="191"/>
    </row>
    <row r="147072" spans="26:27">
      <c r="Z147072" s="191"/>
      <c r="AA147072" s="191"/>
    </row>
    <row r="147073" spans="26:27">
      <c r="Z147073" s="191"/>
      <c r="AA147073" s="191"/>
    </row>
    <row r="147074" spans="26:27">
      <c r="Z147074" s="191"/>
      <c r="AA147074" s="191"/>
    </row>
    <row r="147075" spans="26:27">
      <c r="Z147075" s="191"/>
      <c r="AA147075" s="191"/>
    </row>
    <row r="147076" spans="26:27">
      <c r="Z147076" s="191"/>
      <c r="AA147076" s="191"/>
    </row>
    <row r="147077" spans="26:27">
      <c r="Z147077" s="191"/>
      <c r="AA147077" s="191"/>
    </row>
    <row r="147078" spans="26:27">
      <c r="Z147078" s="191"/>
      <c r="AA147078" s="191"/>
    </row>
    <row r="147079" spans="26:27">
      <c r="Z147079" s="191"/>
      <c r="AA147079" s="191"/>
    </row>
    <row r="147080" spans="26:27">
      <c r="Z147080" s="191"/>
      <c r="AA147080" s="191"/>
    </row>
    <row r="147081" spans="26:27">
      <c r="Z147081" s="191"/>
      <c r="AA147081" s="191"/>
    </row>
    <row r="147082" spans="26:27">
      <c r="Z147082" s="191"/>
      <c r="AA147082" s="191"/>
    </row>
    <row r="147083" spans="26:27">
      <c r="Z147083" s="191"/>
      <c r="AA147083" s="191"/>
    </row>
    <row r="147084" spans="26:27">
      <c r="Z147084" s="191"/>
      <c r="AA147084" s="191"/>
    </row>
    <row r="147085" spans="26:27">
      <c r="Z147085" s="191"/>
      <c r="AA147085" s="191"/>
    </row>
    <row r="147086" spans="26:27">
      <c r="Z147086" s="191"/>
      <c r="AA147086" s="191"/>
    </row>
    <row r="147087" spans="26:27">
      <c r="Z147087" s="191"/>
      <c r="AA147087" s="191"/>
    </row>
    <row r="147088" spans="26:27">
      <c r="Z147088" s="191"/>
      <c r="AA147088" s="191"/>
    </row>
    <row r="147089" spans="26:27">
      <c r="Z147089" s="191"/>
      <c r="AA147089" s="191"/>
    </row>
    <row r="147090" spans="26:27">
      <c r="Z147090" s="191"/>
      <c r="AA147090" s="191"/>
    </row>
    <row r="147091" spans="26:27">
      <c r="Z147091" s="191"/>
      <c r="AA147091" s="191"/>
    </row>
    <row r="147092" spans="26:27">
      <c r="Z147092" s="191"/>
      <c r="AA147092" s="191"/>
    </row>
    <row r="147093" spans="26:27">
      <c r="Z147093" s="191"/>
      <c r="AA147093" s="191"/>
    </row>
    <row r="147094" spans="26:27">
      <c r="Z147094" s="191"/>
      <c r="AA147094" s="191"/>
    </row>
    <row r="147095" spans="26:27">
      <c r="Z147095" s="191"/>
      <c r="AA147095" s="191"/>
    </row>
    <row r="147096" spans="26:27">
      <c r="Z147096" s="191"/>
      <c r="AA147096" s="191"/>
    </row>
    <row r="147097" spans="26:27">
      <c r="Z147097" s="191"/>
      <c r="AA147097" s="191"/>
    </row>
    <row r="147098" spans="26:27">
      <c r="Z147098" s="191"/>
      <c r="AA147098" s="191"/>
    </row>
    <row r="147099" spans="26:27">
      <c r="Z147099" s="191"/>
      <c r="AA147099" s="191"/>
    </row>
    <row r="147100" spans="26:27">
      <c r="Z147100" s="191"/>
      <c r="AA147100" s="191"/>
    </row>
    <row r="147101" spans="26:27">
      <c r="Z147101" s="191"/>
      <c r="AA147101" s="191"/>
    </row>
    <row r="147102" spans="26:27">
      <c r="Z147102" s="191"/>
      <c r="AA147102" s="191"/>
    </row>
    <row r="147103" spans="26:27">
      <c r="Z147103" s="191"/>
      <c r="AA147103" s="191"/>
    </row>
    <row r="147104" spans="26:27">
      <c r="Z147104" s="191"/>
      <c r="AA147104" s="191"/>
    </row>
    <row r="147105" spans="26:27">
      <c r="Z147105" s="191"/>
      <c r="AA147105" s="191"/>
    </row>
    <row r="147106" spans="26:27">
      <c r="Z147106" s="191"/>
      <c r="AA147106" s="191"/>
    </row>
    <row r="147107" spans="26:27">
      <c r="Z147107" s="191"/>
      <c r="AA147107" s="191"/>
    </row>
    <row r="147108" spans="26:27">
      <c r="Z147108" s="191"/>
      <c r="AA147108" s="191"/>
    </row>
    <row r="147109" spans="26:27">
      <c r="Z147109" s="191"/>
      <c r="AA147109" s="191"/>
    </row>
    <row r="147110" spans="26:27">
      <c r="Z147110" s="191"/>
      <c r="AA147110" s="191"/>
    </row>
    <row r="147111" spans="26:27">
      <c r="Z147111" s="191"/>
      <c r="AA147111" s="191"/>
    </row>
    <row r="147112" spans="26:27">
      <c r="Z147112" s="191"/>
      <c r="AA147112" s="191"/>
    </row>
    <row r="147113" spans="26:27">
      <c r="Z147113" s="191"/>
      <c r="AA147113" s="191"/>
    </row>
    <row r="147114" spans="26:27">
      <c r="Z147114" s="191"/>
      <c r="AA147114" s="191"/>
    </row>
    <row r="147115" spans="26:27">
      <c r="Z147115" s="191"/>
      <c r="AA147115" s="191"/>
    </row>
    <row r="147116" spans="26:27">
      <c r="Z147116" s="191"/>
      <c r="AA147116" s="191"/>
    </row>
    <row r="147117" spans="26:27">
      <c r="Z147117" s="191"/>
      <c r="AA147117" s="191"/>
    </row>
    <row r="147118" spans="26:27">
      <c r="Z147118" s="191"/>
      <c r="AA147118" s="191"/>
    </row>
    <row r="147119" spans="26:27">
      <c r="Z147119" s="191"/>
      <c r="AA147119" s="191"/>
    </row>
    <row r="147120" spans="26:27">
      <c r="Z147120" s="191"/>
      <c r="AA147120" s="191"/>
    </row>
    <row r="147121" spans="26:27">
      <c r="Z147121" s="191"/>
      <c r="AA147121" s="191"/>
    </row>
    <row r="147122" spans="26:27">
      <c r="Z147122" s="191"/>
      <c r="AA147122" s="191"/>
    </row>
    <row r="147123" spans="26:27">
      <c r="Z147123" s="191"/>
      <c r="AA147123" s="191"/>
    </row>
    <row r="147124" spans="26:27">
      <c r="Z147124" s="191"/>
      <c r="AA147124" s="191"/>
    </row>
    <row r="147125" spans="26:27">
      <c r="Z147125" s="191"/>
      <c r="AA147125" s="191"/>
    </row>
    <row r="147126" spans="26:27">
      <c r="Z147126" s="191"/>
      <c r="AA147126" s="191"/>
    </row>
    <row r="147127" spans="26:27">
      <c r="Z147127" s="191"/>
      <c r="AA147127" s="191"/>
    </row>
    <row r="147128" spans="26:27">
      <c r="Z147128" s="191"/>
      <c r="AA147128" s="191"/>
    </row>
    <row r="147129" spans="26:27">
      <c r="Z147129" s="191"/>
      <c r="AA147129" s="191"/>
    </row>
    <row r="147130" spans="26:27">
      <c r="Z147130" s="191"/>
      <c r="AA147130" s="191"/>
    </row>
    <row r="147131" spans="26:27">
      <c r="Z147131" s="191"/>
      <c r="AA147131" s="191"/>
    </row>
    <row r="147132" spans="26:27">
      <c r="Z147132" s="191"/>
      <c r="AA147132" s="191"/>
    </row>
    <row r="147133" spans="26:27">
      <c r="Z147133" s="191"/>
      <c r="AA147133" s="191"/>
    </row>
    <row r="147134" spans="26:27">
      <c r="Z147134" s="191"/>
      <c r="AA147134" s="191"/>
    </row>
    <row r="147135" spans="26:27">
      <c r="Z147135" s="191"/>
      <c r="AA147135" s="191"/>
    </row>
    <row r="147136" spans="26:27">
      <c r="Z147136" s="191"/>
      <c r="AA147136" s="191"/>
    </row>
    <row r="147137" spans="26:27">
      <c r="Z147137" s="191"/>
      <c r="AA147137" s="191"/>
    </row>
    <row r="147138" spans="26:27">
      <c r="Z147138" s="191"/>
      <c r="AA147138" s="191"/>
    </row>
    <row r="147139" spans="26:27">
      <c r="Z147139" s="191"/>
      <c r="AA147139" s="191"/>
    </row>
    <row r="147140" spans="26:27">
      <c r="Z147140" s="191"/>
      <c r="AA147140" s="191"/>
    </row>
    <row r="147141" spans="26:27">
      <c r="Z147141" s="191"/>
      <c r="AA147141" s="191"/>
    </row>
    <row r="147142" spans="26:27">
      <c r="Z147142" s="191"/>
      <c r="AA147142" s="191"/>
    </row>
    <row r="147143" spans="26:27">
      <c r="Z147143" s="191"/>
      <c r="AA147143" s="191"/>
    </row>
    <row r="147144" spans="26:27">
      <c r="Z147144" s="191"/>
      <c r="AA147144" s="191"/>
    </row>
    <row r="147145" spans="26:27">
      <c r="Z147145" s="191"/>
      <c r="AA147145" s="191"/>
    </row>
    <row r="147146" spans="26:27">
      <c r="Z147146" s="191"/>
      <c r="AA147146" s="191"/>
    </row>
    <row r="147147" spans="26:27">
      <c r="Z147147" s="191"/>
      <c r="AA147147" s="191"/>
    </row>
    <row r="147148" spans="26:27">
      <c r="Z147148" s="191"/>
      <c r="AA147148" s="191"/>
    </row>
    <row r="147149" spans="26:27">
      <c r="Z147149" s="191"/>
      <c r="AA147149" s="191"/>
    </row>
    <row r="147150" spans="26:27">
      <c r="Z147150" s="191"/>
      <c r="AA147150" s="191"/>
    </row>
    <row r="147151" spans="26:27">
      <c r="Z147151" s="191"/>
      <c r="AA147151" s="191"/>
    </row>
    <row r="147152" spans="26:27">
      <c r="Z147152" s="191"/>
      <c r="AA147152" s="191"/>
    </row>
    <row r="147153" spans="26:27">
      <c r="Z147153" s="191"/>
      <c r="AA147153" s="191"/>
    </row>
    <row r="147154" spans="26:27">
      <c r="Z147154" s="191"/>
      <c r="AA147154" s="191"/>
    </row>
    <row r="147155" spans="26:27">
      <c r="Z147155" s="191"/>
      <c r="AA147155" s="191"/>
    </row>
    <row r="147156" spans="26:27">
      <c r="Z147156" s="191"/>
      <c r="AA147156" s="191"/>
    </row>
    <row r="147157" spans="26:27">
      <c r="Z147157" s="191"/>
      <c r="AA147157" s="191"/>
    </row>
    <row r="147158" spans="26:27">
      <c r="Z147158" s="191"/>
      <c r="AA147158" s="191"/>
    </row>
    <row r="147159" spans="26:27">
      <c r="Z147159" s="191"/>
      <c r="AA147159" s="191"/>
    </row>
    <row r="147160" spans="26:27">
      <c r="Z147160" s="191"/>
      <c r="AA147160" s="191"/>
    </row>
    <row r="147161" spans="26:27">
      <c r="Z147161" s="191"/>
      <c r="AA147161" s="191"/>
    </row>
    <row r="147162" spans="26:27">
      <c r="Z147162" s="191"/>
      <c r="AA147162" s="191"/>
    </row>
    <row r="147163" spans="26:27">
      <c r="Z147163" s="191"/>
      <c r="AA147163" s="191"/>
    </row>
    <row r="147164" spans="26:27">
      <c r="Z147164" s="191"/>
      <c r="AA147164" s="191"/>
    </row>
    <row r="147165" spans="26:27">
      <c r="Z147165" s="191"/>
      <c r="AA147165" s="191"/>
    </row>
    <row r="147166" spans="26:27">
      <c r="Z147166" s="191"/>
      <c r="AA147166" s="191"/>
    </row>
    <row r="147167" spans="26:27">
      <c r="Z147167" s="191"/>
      <c r="AA147167" s="191"/>
    </row>
    <row r="147168" spans="26:27">
      <c r="Z147168" s="191"/>
      <c r="AA147168" s="191"/>
    </row>
    <row r="147169" spans="26:27">
      <c r="Z147169" s="191"/>
      <c r="AA147169" s="191"/>
    </row>
    <row r="147170" spans="26:27">
      <c r="Z147170" s="191"/>
      <c r="AA147170" s="191"/>
    </row>
    <row r="147171" spans="26:27">
      <c r="Z147171" s="191"/>
      <c r="AA147171" s="191"/>
    </row>
    <row r="147172" spans="26:27">
      <c r="Z147172" s="191"/>
      <c r="AA147172" s="191"/>
    </row>
    <row r="147173" spans="26:27">
      <c r="Z147173" s="191"/>
      <c r="AA147173" s="191"/>
    </row>
    <row r="147174" spans="26:27">
      <c r="Z147174" s="191"/>
      <c r="AA147174" s="191"/>
    </row>
    <row r="147175" spans="26:27">
      <c r="Z147175" s="191"/>
      <c r="AA147175" s="191"/>
    </row>
    <row r="147176" spans="26:27">
      <c r="Z147176" s="191"/>
      <c r="AA147176" s="191"/>
    </row>
    <row r="147177" spans="26:27">
      <c r="Z147177" s="191"/>
      <c r="AA147177" s="191"/>
    </row>
    <row r="147178" spans="26:27">
      <c r="Z147178" s="191"/>
      <c r="AA147178" s="191"/>
    </row>
    <row r="147179" spans="26:27">
      <c r="Z147179" s="191"/>
      <c r="AA147179" s="191"/>
    </row>
    <row r="147180" spans="26:27">
      <c r="Z147180" s="191"/>
      <c r="AA147180" s="191"/>
    </row>
    <row r="147181" spans="26:27">
      <c r="Z147181" s="191"/>
      <c r="AA147181" s="191"/>
    </row>
    <row r="147182" spans="26:27">
      <c r="Z147182" s="191"/>
      <c r="AA147182" s="191"/>
    </row>
    <row r="147183" spans="26:27">
      <c r="Z147183" s="191"/>
      <c r="AA147183" s="191"/>
    </row>
    <row r="147184" spans="26:27">
      <c r="Z147184" s="191"/>
      <c r="AA147184" s="191"/>
    </row>
    <row r="147185" spans="26:27">
      <c r="Z147185" s="191"/>
      <c r="AA147185" s="191"/>
    </row>
    <row r="147186" spans="26:27">
      <c r="Z147186" s="191"/>
      <c r="AA147186" s="191"/>
    </row>
    <row r="147187" spans="26:27">
      <c r="Z147187" s="191"/>
      <c r="AA147187" s="191"/>
    </row>
    <row r="147188" spans="26:27">
      <c r="Z147188" s="191"/>
      <c r="AA147188" s="191"/>
    </row>
    <row r="147189" spans="26:27">
      <c r="Z147189" s="191"/>
      <c r="AA147189" s="191"/>
    </row>
    <row r="147190" spans="26:27">
      <c r="Z147190" s="191"/>
      <c r="AA147190" s="191"/>
    </row>
    <row r="147191" spans="26:27">
      <c r="Z147191" s="191"/>
      <c r="AA147191" s="191"/>
    </row>
    <row r="147192" spans="26:27">
      <c r="Z147192" s="191"/>
      <c r="AA147192" s="191"/>
    </row>
    <row r="147193" spans="26:27">
      <c r="Z147193" s="191"/>
      <c r="AA147193" s="191"/>
    </row>
    <row r="147194" spans="26:27">
      <c r="Z147194" s="191"/>
      <c r="AA147194" s="191"/>
    </row>
    <row r="147195" spans="26:27">
      <c r="Z147195" s="191"/>
      <c r="AA147195" s="191"/>
    </row>
    <row r="147196" spans="26:27">
      <c r="Z147196" s="191"/>
      <c r="AA147196" s="191"/>
    </row>
    <row r="147197" spans="26:27">
      <c r="Z147197" s="191"/>
      <c r="AA147197" s="191"/>
    </row>
    <row r="147198" spans="26:27">
      <c r="Z147198" s="191"/>
      <c r="AA147198" s="191"/>
    </row>
    <row r="147199" spans="26:27">
      <c r="Z147199" s="191"/>
      <c r="AA147199" s="191"/>
    </row>
    <row r="147200" spans="26:27">
      <c r="Z147200" s="191"/>
      <c r="AA147200" s="191"/>
    </row>
    <row r="147201" spans="26:27">
      <c r="Z147201" s="191"/>
      <c r="AA147201" s="191"/>
    </row>
    <row r="147202" spans="26:27">
      <c r="Z147202" s="191"/>
      <c r="AA147202" s="191"/>
    </row>
    <row r="147203" spans="26:27">
      <c r="Z147203" s="191"/>
      <c r="AA147203" s="191"/>
    </row>
    <row r="147204" spans="26:27">
      <c r="Z147204" s="191"/>
      <c r="AA147204" s="191"/>
    </row>
    <row r="147205" spans="26:27">
      <c r="Z147205" s="191"/>
      <c r="AA147205" s="191"/>
    </row>
    <row r="147206" spans="26:27">
      <c r="Z147206" s="191"/>
      <c r="AA147206" s="191"/>
    </row>
    <row r="147207" spans="26:27">
      <c r="Z147207" s="191"/>
      <c r="AA147207" s="191"/>
    </row>
    <row r="147208" spans="26:27">
      <c r="Z147208" s="191"/>
      <c r="AA147208" s="191"/>
    </row>
    <row r="147209" spans="26:27">
      <c r="Z147209" s="191"/>
      <c r="AA147209" s="191"/>
    </row>
    <row r="147210" spans="26:27">
      <c r="Z147210" s="191"/>
      <c r="AA147210" s="191"/>
    </row>
    <row r="147211" spans="26:27">
      <c r="Z147211" s="191"/>
      <c r="AA147211" s="191"/>
    </row>
    <row r="147212" spans="26:27">
      <c r="Z147212" s="191"/>
      <c r="AA147212" s="191"/>
    </row>
    <row r="147213" spans="26:27">
      <c r="Z147213" s="191"/>
      <c r="AA147213" s="191"/>
    </row>
    <row r="147214" spans="26:27">
      <c r="Z147214" s="191"/>
      <c r="AA147214" s="191"/>
    </row>
    <row r="147215" spans="26:27">
      <c r="Z147215" s="191"/>
      <c r="AA147215" s="191"/>
    </row>
    <row r="147216" spans="26:27">
      <c r="Z147216" s="191"/>
      <c r="AA147216" s="191"/>
    </row>
    <row r="147217" spans="26:27">
      <c r="Z147217" s="191"/>
      <c r="AA147217" s="191"/>
    </row>
    <row r="147218" spans="26:27">
      <c r="Z147218" s="191"/>
      <c r="AA147218" s="191"/>
    </row>
    <row r="147219" spans="26:27">
      <c r="Z147219" s="191"/>
      <c r="AA147219" s="191"/>
    </row>
    <row r="147220" spans="26:27">
      <c r="Z147220" s="191"/>
      <c r="AA147220" s="191"/>
    </row>
    <row r="147221" spans="26:27">
      <c r="Z147221" s="191"/>
      <c r="AA147221" s="191"/>
    </row>
    <row r="147222" spans="26:27">
      <c r="Z147222" s="191"/>
      <c r="AA147222" s="191"/>
    </row>
    <row r="147223" spans="26:27">
      <c r="Z147223" s="191"/>
      <c r="AA147223" s="191"/>
    </row>
    <row r="147224" spans="26:27">
      <c r="Z147224" s="191"/>
      <c r="AA147224" s="191"/>
    </row>
    <row r="147225" spans="26:27">
      <c r="Z147225" s="191"/>
      <c r="AA147225" s="191"/>
    </row>
    <row r="147226" spans="26:27">
      <c r="Z147226" s="191"/>
      <c r="AA147226" s="191"/>
    </row>
    <row r="147227" spans="26:27">
      <c r="Z147227" s="191"/>
      <c r="AA147227" s="191"/>
    </row>
    <row r="147228" spans="26:27">
      <c r="Z147228" s="191"/>
      <c r="AA147228" s="191"/>
    </row>
    <row r="147229" spans="26:27">
      <c r="Z147229" s="191"/>
      <c r="AA147229" s="191"/>
    </row>
    <row r="147230" spans="26:27">
      <c r="Z147230" s="191"/>
      <c r="AA147230" s="191"/>
    </row>
    <row r="147231" spans="26:27">
      <c r="Z147231" s="191"/>
      <c r="AA147231" s="191"/>
    </row>
    <row r="147232" spans="26:27">
      <c r="Z147232" s="191"/>
      <c r="AA147232" s="191"/>
    </row>
    <row r="147233" spans="26:27">
      <c r="Z147233" s="191"/>
      <c r="AA147233" s="191"/>
    </row>
    <row r="147234" spans="26:27">
      <c r="Z147234" s="191"/>
      <c r="AA147234" s="191"/>
    </row>
    <row r="147235" spans="26:27">
      <c r="Z147235" s="191"/>
      <c r="AA147235" s="191"/>
    </row>
    <row r="147236" spans="26:27">
      <c r="Z147236" s="191"/>
      <c r="AA147236" s="191"/>
    </row>
    <row r="147237" spans="26:27">
      <c r="Z147237" s="191"/>
      <c r="AA147237" s="191"/>
    </row>
    <row r="147238" spans="26:27">
      <c r="Z147238" s="191"/>
      <c r="AA147238" s="191"/>
    </row>
    <row r="147239" spans="26:27">
      <c r="Z147239" s="191"/>
      <c r="AA147239" s="191"/>
    </row>
    <row r="147240" spans="26:27">
      <c r="Z147240" s="191"/>
      <c r="AA147240" s="191"/>
    </row>
    <row r="147241" spans="26:27">
      <c r="Z147241" s="191"/>
      <c r="AA147241" s="191"/>
    </row>
    <row r="147242" spans="26:27">
      <c r="Z147242" s="191"/>
      <c r="AA147242" s="191"/>
    </row>
    <row r="147243" spans="26:27">
      <c r="Z147243" s="191"/>
      <c r="AA147243" s="191"/>
    </row>
    <row r="147244" spans="26:27">
      <c r="Z147244" s="191"/>
      <c r="AA147244" s="191"/>
    </row>
    <row r="147245" spans="26:27">
      <c r="Z147245" s="191"/>
      <c r="AA147245" s="191"/>
    </row>
    <row r="147246" spans="26:27">
      <c r="Z147246" s="191"/>
      <c r="AA147246" s="191"/>
    </row>
    <row r="147247" spans="26:27">
      <c r="Z147247" s="191"/>
      <c r="AA147247" s="191"/>
    </row>
    <row r="147248" spans="26:27">
      <c r="Z147248" s="191"/>
      <c r="AA147248" s="191"/>
    </row>
    <row r="147249" spans="26:27">
      <c r="Z147249" s="191"/>
      <c r="AA147249" s="191"/>
    </row>
    <row r="147250" spans="26:27">
      <c r="Z147250" s="191"/>
      <c r="AA147250" s="191"/>
    </row>
    <row r="147251" spans="26:27">
      <c r="Z147251" s="191"/>
      <c r="AA147251" s="191"/>
    </row>
    <row r="147252" spans="26:27">
      <c r="Z147252" s="191"/>
      <c r="AA147252" s="191"/>
    </row>
    <row r="147253" spans="26:27">
      <c r="Z147253" s="191"/>
      <c r="AA147253" s="191"/>
    </row>
    <row r="147254" spans="26:27">
      <c r="Z147254" s="191"/>
      <c r="AA147254" s="191"/>
    </row>
    <row r="147255" spans="26:27">
      <c r="Z147255" s="191"/>
      <c r="AA147255" s="191"/>
    </row>
    <row r="147256" spans="26:27">
      <c r="Z147256" s="191"/>
      <c r="AA147256" s="191"/>
    </row>
    <row r="147257" spans="26:27">
      <c r="Z147257" s="191"/>
      <c r="AA147257" s="191"/>
    </row>
    <row r="147258" spans="26:27">
      <c r="Z147258" s="191"/>
      <c r="AA147258" s="191"/>
    </row>
    <row r="147259" spans="26:27">
      <c r="Z147259" s="191"/>
      <c r="AA147259" s="191"/>
    </row>
    <row r="147260" spans="26:27">
      <c r="Z147260" s="191"/>
      <c r="AA147260" s="191"/>
    </row>
    <row r="147261" spans="26:27">
      <c r="Z147261" s="191"/>
      <c r="AA147261" s="191"/>
    </row>
    <row r="147262" spans="26:27">
      <c r="Z147262" s="191"/>
      <c r="AA147262" s="191"/>
    </row>
    <row r="147263" spans="26:27">
      <c r="Z147263" s="191"/>
      <c r="AA147263" s="191"/>
    </row>
    <row r="147264" spans="26:27">
      <c r="Z147264" s="191"/>
      <c r="AA147264" s="191"/>
    </row>
    <row r="147265" spans="26:27">
      <c r="Z147265" s="191"/>
      <c r="AA147265" s="191"/>
    </row>
    <row r="147266" spans="26:27">
      <c r="Z147266" s="191"/>
      <c r="AA147266" s="191"/>
    </row>
    <row r="147267" spans="26:27">
      <c r="Z147267" s="191"/>
      <c r="AA147267" s="191"/>
    </row>
    <row r="147268" spans="26:27">
      <c r="Z147268" s="191"/>
      <c r="AA147268" s="191"/>
    </row>
    <row r="147269" spans="26:27">
      <c r="Z147269" s="191"/>
      <c r="AA147269" s="191"/>
    </row>
    <row r="147270" spans="26:27">
      <c r="Z147270" s="191"/>
      <c r="AA147270" s="191"/>
    </row>
    <row r="147271" spans="26:27">
      <c r="Z147271" s="191"/>
      <c r="AA147271" s="191"/>
    </row>
    <row r="147272" spans="26:27">
      <c r="Z147272" s="191"/>
      <c r="AA147272" s="191"/>
    </row>
    <row r="147273" spans="26:27">
      <c r="Z147273" s="191"/>
      <c r="AA147273" s="191"/>
    </row>
    <row r="147274" spans="26:27">
      <c r="Z147274" s="191"/>
      <c r="AA147274" s="191"/>
    </row>
    <row r="147275" spans="26:27">
      <c r="Z147275" s="191"/>
      <c r="AA147275" s="191"/>
    </row>
    <row r="147276" spans="26:27">
      <c r="Z147276" s="191"/>
      <c r="AA147276" s="191"/>
    </row>
    <row r="147277" spans="26:27">
      <c r="Z147277" s="191"/>
      <c r="AA147277" s="191"/>
    </row>
    <row r="147278" spans="26:27">
      <c r="Z147278" s="191"/>
      <c r="AA147278" s="191"/>
    </row>
    <row r="147279" spans="26:27">
      <c r="Z147279" s="191"/>
      <c r="AA147279" s="191"/>
    </row>
    <row r="147280" spans="26:27">
      <c r="Z147280" s="191"/>
      <c r="AA147280" s="191"/>
    </row>
    <row r="147281" spans="26:27">
      <c r="Z147281" s="191"/>
      <c r="AA147281" s="191"/>
    </row>
    <row r="147282" spans="26:27">
      <c r="Z147282" s="191"/>
      <c r="AA147282" s="191"/>
    </row>
    <row r="147283" spans="26:27">
      <c r="Z147283" s="191"/>
      <c r="AA147283" s="191"/>
    </row>
    <row r="147284" spans="26:27">
      <c r="Z147284" s="191"/>
      <c r="AA147284" s="191"/>
    </row>
    <row r="147285" spans="26:27">
      <c r="Z147285" s="191"/>
      <c r="AA147285" s="191"/>
    </row>
    <row r="147286" spans="26:27">
      <c r="Z147286" s="191"/>
      <c r="AA147286" s="191"/>
    </row>
    <row r="147287" spans="26:27">
      <c r="Z147287" s="191"/>
      <c r="AA147287" s="191"/>
    </row>
    <row r="147288" spans="26:27">
      <c r="Z147288" s="191"/>
      <c r="AA147288" s="191"/>
    </row>
    <row r="147289" spans="26:27">
      <c r="Z147289" s="191"/>
      <c r="AA147289" s="191"/>
    </row>
    <row r="147290" spans="26:27">
      <c r="Z147290" s="191"/>
      <c r="AA147290" s="191"/>
    </row>
    <row r="147291" spans="26:27">
      <c r="Z147291" s="191"/>
      <c r="AA147291" s="191"/>
    </row>
    <row r="147292" spans="26:27">
      <c r="Z147292" s="191"/>
      <c r="AA147292" s="191"/>
    </row>
    <row r="147293" spans="26:27">
      <c r="Z147293" s="191"/>
      <c r="AA147293" s="191"/>
    </row>
    <row r="147294" spans="26:27">
      <c r="Z147294" s="191"/>
      <c r="AA147294" s="191"/>
    </row>
    <row r="147295" spans="26:27">
      <c r="Z147295" s="191"/>
      <c r="AA147295" s="191"/>
    </row>
    <row r="147296" spans="26:27">
      <c r="Z147296" s="191"/>
      <c r="AA147296" s="191"/>
    </row>
    <row r="147297" spans="26:27">
      <c r="Z147297" s="191"/>
      <c r="AA147297" s="191"/>
    </row>
    <row r="147298" spans="26:27">
      <c r="Z147298" s="191"/>
      <c r="AA147298" s="191"/>
    </row>
    <row r="147299" spans="26:27">
      <c r="Z147299" s="191"/>
      <c r="AA147299" s="191"/>
    </row>
    <row r="147300" spans="26:27">
      <c r="Z147300" s="191"/>
      <c r="AA147300" s="191"/>
    </row>
    <row r="147301" spans="26:27">
      <c r="Z147301" s="191"/>
      <c r="AA147301" s="191"/>
    </row>
    <row r="147302" spans="26:27">
      <c r="Z147302" s="191"/>
      <c r="AA147302" s="191"/>
    </row>
    <row r="147303" spans="26:27">
      <c r="Z147303" s="191"/>
      <c r="AA147303" s="191"/>
    </row>
    <row r="147304" spans="26:27">
      <c r="Z147304" s="191"/>
      <c r="AA147304" s="191"/>
    </row>
    <row r="147305" spans="26:27">
      <c r="Z147305" s="191"/>
      <c r="AA147305" s="191"/>
    </row>
    <row r="147306" spans="26:27">
      <c r="Z147306" s="191"/>
      <c r="AA147306" s="191"/>
    </row>
    <row r="147307" spans="26:27">
      <c r="Z147307" s="191"/>
      <c r="AA147307" s="191"/>
    </row>
    <row r="147308" spans="26:27">
      <c r="Z147308" s="191"/>
      <c r="AA147308" s="191"/>
    </row>
    <row r="147309" spans="26:27">
      <c r="Z147309" s="191"/>
      <c r="AA147309" s="191"/>
    </row>
    <row r="147310" spans="26:27">
      <c r="Z147310" s="191"/>
      <c r="AA147310" s="191"/>
    </row>
    <row r="147311" spans="26:27">
      <c r="Z147311" s="191"/>
      <c r="AA147311" s="191"/>
    </row>
    <row r="147312" spans="26:27">
      <c r="Z147312" s="191"/>
      <c r="AA147312" s="191"/>
    </row>
    <row r="147313" spans="26:27">
      <c r="Z147313" s="191"/>
      <c r="AA147313" s="191"/>
    </row>
    <row r="147314" spans="26:27">
      <c r="Z147314" s="191"/>
      <c r="AA147314" s="191"/>
    </row>
    <row r="147315" spans="26:27">
      <c r="Z147315" s="191"/>
      <c r="AA147315" s="191"/>
    </row>
    <row r="147316" spans="26:27">
      <c r="Z147316" s="191"/>
      <c r="AA147316" s="191"/>
    </row>
    <row r="147317" spans="26:27">
      <c r="Z147317" s="191"/>
      <c r="AA147317" s="191"/>
    </row>
    <row r="147318" spans="26:27">
      <c r="Z147318" s="191"/>
      <c r="AA147318" s="191"/>
    </row>
    <row r="147319" spans="26:27">
      <c r="Z147319" s="191"/>
      <c r="AA147319" s="191"/>
    </row>
    <row r="147320" spans="26:27">
      <c r="Z147320" s="191"/>
      <c r="AA147320" s="191"/>
    </row>
    <row r="147321" spans="26:27">
      <c r="Z147321" s="191"/>
      <c r="AA147321" s="191"/>
    </row>
    <row r="147322" spans="26:27">
      <c r="Z147322" s="191"/>
      <c r="AA147322" s="191"/>
    </row>
    <row r="147323" spans="26:27">
      <c r="Z147323" s="191"/>
      <c r="AA147323" s="191"/>
    </row>
    <row r="147324" spans="26:27">
      <c r="Z147324" s="191"/>
      <c r="AA147324" s="191"/>
    </row>
    <row r="147325" spans="26:27">
      <c r="Z147325" s="191"/>
      <c r="AA147325" s="191"/>
    </row>
    <row r="147326" spans="26:27">
      <c r="Z147326" s="191"/>
      <c r="AA147326" s="191"/>
    </row>
    <row r="147327" spans="26:27">
      <c r="Z147327" s="191"/>
      <c r="AA147327" s="191"/>
    </row>
    <row r="147328" spans="26:27">
      <c r="Z147328" s="191"/>
      <c r="AA147328" s="191"/>
    </row>
    <row r="147329" spans="26:27">
      <c r="Z147329" s="191"/>
      <c r="AA147329" s="191"/>
    </row>
    <row r="147330" spans="26:27">
      <c r="Z147330" s="191"/>
      <c r="AA147330" s="191"/>
    </row>
    <row r="147331" spans="26:27">
      <c r="Z147331" s="191"/>
      <c r="AA147331" s="191"/>
    </row>
    <row r="147332" spans="26:27">
      <c r="Z147332" s="191"/>
      <c r="AA147332" s="191"/>
    </row>
    <row r="147333" spans="26:27">
      <c r="Z147333" s="191"/>
      <c r="AA147333" s="191"/>
    </row>
    <row r="147334" spans="26:27">
      <c r="Z147334" s="191"/>
      <c r="AA147334" s="191"/>
    </row>
    <row r="147335" spans="26:27">
      <c r="Z147335" s="191"/>
      <c r="AA147335" s="191"/>
    </row>
    <row r="147336" spans="26:27">
      <c r="Z147336" s="191"/>
      <c r="AA147336" s="191"/>
    </row>
    <row r="147337" spans="26:27">
      <c r="Z147337" s="191"/>
      <c r="AA147337" s="191"/>
    </row>
    <row r="147338" spans="26:27">
      <c r="Z147338" s="191"/>
      <c r="AA147338" s="191"/>
    </row>
    <row r="147339" spans="26:27">
      <c r="Z147339" s="191"/>
      <c r="AA147339" s="191"/>
    </row>
    <row r="147340" spans="26:27">
      <c r="Z147340" s="191"/>
      <c r="AA147340" s="191"/>
    </row>
    <row r="147341" spans="26:27">
      <c r="Z147341" s="191"/>
      <c r="AA147341" s="191"/>
    </row>
    <row r="147342" spans="26:27">
      <c r="Z147342" s="191"/>
      <c r="AA147342" s="191"/>
    </row>
    <row r="147343" spans="26:27">
      <c r="Z147343" s="191"/>
      <c r="AA147343" s="191"/>
    </row>
    <row r="147344" spans="26:27">
      <c r="Z147344" s="191"/>
      <c r="AA147344" s="191"/>
    </row>
    <row r="147345" spans="26:27">
      <c r="Z147345" s="191"/>
      <c r="AA147345" s="191"/>
    </row>
    <row r="147346" spans="26:27">
      <c r="Z147346" s="191"/>
      <c r="AA147346" s="191"/>
    </row>
    <row r="147347" spans="26:27">
      <c r="Z147347" s="191"/>
      <c r="AA147347" s="191"/>
    </row>
    <row r="147348" spans="26:27">
      <c r="Z147348" s="191"/>
      <c r="AA147348" s="191"/>
    </row>
    <row r="147349" spans="26:27">
      <c r="Z147349" s="191"/>
      <c r="AA147349" s="191"/>
    </row>
    <row r="147350" spans="26:27">
      <c r="Z147350" s="191"/>
      <c r="AA147350" s="191"/>
    </row>
    <row r="147351" spans="26:27">
      <c r="Z147351" s="191"/>
      <c r="AA147351" s="191"/>
    </row>
    <row r="147352" spans="26:27">
      <c r="Z147352" s="191"/>
      <c r="AA147352" s="191"/>
    </row>
    <row r="147353" spans="26:27">
      <c r="Z147353" s="191"/>
      <c r="AA147353" s="191"/>
    </row>
    <row r="147354" spans="26:27">
      <c r="Z147354" s="191"/>
      <c r="AA147354" s="191"/>
    </row>
    <row r="147355" spans="26:27">
      <c r="Z147355" s="191"/>
      <c r="AA147355" s="191"/>
    </row>
    <row r="147356" spans="26:27">
      <c r="Z147356" s="191"/>
      <c r="AA147356" s="191"/>
    </row>
    <row r="147357" spans="26:27">
      <c r="Z147357" s="191"/>
      <c r="AA147357" s="191"/>
    </row>
    <row r="147358" spans="26:27">
      <c r="Z147358" s="191"/>
      <c r="AA147358" s="191"/>
    </row>
    <row r="147359" spans="26:27">
      <c r="Z147359" s="191"/>
      <c r="AA147359" s="191"/>
    </row>
    <row r="147360" spans="26:27">
      <c r="Z147360" s="191"/>
      <c r="AA147360" s="191"/>
    </row>
    <row r="147361" spans="26:27">
      <c r="Z147361" s="191"/>
      <c r="AA147361" s="191"/>
    </row>
    <row r="147362" spans="26:27">
      <c r="Z147362" s="191"/>
      <c r="AA147362" s="191"/>
    </row>
    <row r="147363" spans="26:27">
      <c r="Z147363" s="191"/>
      <c r="AA147363" s="191"/>
    </row>
    <row r="147364" spans="26:27">
      <c r="Z147364" s="191"/>
      <c r="AA147364" s="191"/>
    </row>
    <row r="147365" spans="26:27">
      <c r="Z147365" s="191"/>
      <c r="AA147365" s="191"/>
    </row>
    <row r="147366" spans="26:27">
      <c r="Z147366" s="191"/>
      <c r="AA147366" s="191"/>
    </row>
    <row r="147367" spans="26:27">
      <c r="Z147367" s="191"/>
      <c r="AA147367" s="191"/>
    </row>
    <row r="147368" spans="26:27">
      <c r="Z147368" s="191"/>
      <c r="AA147368" s="191"/>
    </row>
    <row r="147369" spans="26:27">
      <c r="Z147369" s="191"/>
      <c r="AA147369" s="191"/>
    </row>
    <row r="147370" spans="26:27">
      <c r="Z147370" s="191"/>
      <c r="AA147370" s="191"/>
    </row>
    <row r="147371" spans="26:27">
      <c r="Z147371" s="191"/>
      <c r="AA147371" s="191"/>
    </row>
    <row r="147372" spans="26:27">
      <c r="Z147372" s="191"/>
      <c r="AA147372" s="191"/>
    </row>
    <row r="147373" spans="26:27">
      <c r="Z147373" s="191"/>
      <c r="AA147373" s="191"/>
    </row>
    <row r="147374" spans="26:27">
      <c r="Z147374" s="191"/>
      <c r="AA147374" s="191"/>
    </row>
    <row r="147375" spans="26:27">
      <c r="Z147375" s="191"/>
      <c r="AA147375" s="191"/>
    </row>
    <row r="147376" spans="26:27">
      <c r="Z147376" s="191"/>
      <c r="AA147376" s="191"/>
    </row>
    <row r="147377" spans="26:27">
      <c r="Z147377" s="191"/>
      <c r="AA147377" s="191"/>
    </row>
    <row r="147378" spans="26:27">
      <c r="Z147378" s="191"/>
      <c r="AA147378" s="191"/>
    </row>
    <row r="147379" spans="26:27">
      <c r="Z147379" s="191"/>
      <c r="AA147379" s="191"/>
    </row>
    <row r="147380" spans="26:27">
      <c r="Z147380" s="191"/>
      <c r="AA147380" s="191"/>
    </row>
    <row r="147381" spans="26:27">
      <c r="Z147381" s="191"/>
      <c r="AA147381" s="191"/>
    </row>
    <row r="147382" spans="26:27">
      <c r="Z147382" s="191"/>
      <c r="AA147382" s="191"/>
    </row>
    <row r="147383" spans="26:27">
      <c r="Z147383" s="191"/>
      <c r="AA147383" s="191"/>
    </row>
    <row r="147384" spans="26:27">
      <c r="Z147384" s="191"/>
      <c r="AA147384" s="191"/>
    </row>
    <row r="147385" spans="26:27">
      <c r="Z147385" s="191"/>
      <c r="AA147385" s="191"/>
    </row>
    <row r="147386" spans="26:27">
      <c r="Z147386" s="191"/>
      <c r="AA147386" s="191"/>
    </row>
    <row r="147387" spans="26:27">
      <c r="Z147387" s="191"/>
      <c r="AA147387" s="191"/>
    </row>
    <row r="147388" spans="26:27">
      <c r="Z147388" s="191"/>
      <c r="AA147388" s="191"/>
    </row>
    <row r="147389" spans="26:27">
      <c r="Z147389" s="191"/>
      <c r="AA147389" s="191"/>
    </row>
    <row r="147390" spans="26:27">
      <c r="Z147390" s="191"/>
      <c r="AA147390" s="191"/>
    </row>
    <row r="147391" spans="26:27">
      <c r="Z147391" s="191"/>
      <c r="AA147391" s="191"/>
    </row>
    <row r="147392" spans="26:27">
      <c r="Z147392" s="191"/>
      <c r="AA147392" s="191"/>
    </row>
    <row r="147393" spans="26:27">
      <c r="Z147393" s="191"/>
      <c r="AA147393" s="191"/>
    </row>
    <row r="147394" spans="26:27">
      <c r="Z147394" s="191"/>
      <c r="AA147394" s="191"/>
    </row>
    <row r="147395" spans="26:27">
      <c r="Z147395" s="191"/>
      <c r="AA147395" s="191"/>
    </row>
    <row r="147396" spans="26:27">
      <c r="Z147396" s="191"/>
      <c r="AA147396" s="191"/>
    </row>
    <row r="147397" spans="26:27">
      <c r="Z147397" s="191"/>
      <c r="AA147397" s="191"/>
    </row>
    <row r="147398" spans="26:27">
      <c r="Z147398" s="191"/>
      <c r="AA147398" s="191"/>
    </row>
    <row r="147399" spans="26:27">
      <c r="Z147399" s="191"/>
      <c r="AA147399" s="191"/>
    </row>
    <row r="147400" spans="26:27">
      <c r="Z147400" s="191"/>
      <c r="AA147400" s="191"/>
    </row>
    <row r="147401" spans="26:27">
      <c r="Z147401" s="191"/>
      <c r="AA147401" s="191"/>
    </row>
    <row r="147402" spans="26:27">
      <c r="Z147402" s="191"/>
      <c r="AA147402" s="191"/>
    </row>
    <row r="147403" spans="26:27">
      <c r="Z147403" s="191"/>
      <c r="AA147403" s="191"/>
    </row>
    <row r="147404" spans="26:27">
      <c r="Z147404" s="191"/>
      <c r="AA147404" s="191"/>
    </row>
    <row r="147405" spans="26:27">
      <c r="Z147405" s="191"/>
      <c r="AA147405" s="191"/>
    </row>
    <row r="147406" spans="26:27">
      <c r="Z147406" s="191"/>
      <c r="AA147406" s="191"/>
    </row>
    <row r="147407" spans="26:27">
      <c r="Z147407" s="191"/>
      <c r="AA147407" s="191"/>
    </row>
    <row r="147408" spans="26:27">
      <c r="Z147408" s="191"/>
      <c r="AA147408" s="191"/>
    </row>
    <row r="147409" spans="26:27">
      <c r="Z147409" s="191"/>
      <c r="AA147409" s="191"/>
    </row>
    <row r="147410" spans="26:27">
      <c r="Z147410" s="191"/>
      <c r="AA147410" s="191"/>
    </row>
    <row r="147411" spans="26:27">
      <c r="Z147411" s="191"/>
      <c r="AA147411" s="191"/>
    </row>
    <row r="147412" spans="26:27">
      <c r="Z147412" s="191"/>
      <c r="AA147412" s="191"/>
    </row>
    <row r="147413" spans="26:27">
      <c r="Z147413" s="191"/>
      <c r="AA147413" s="191"/>
    </row>
    <row r="147414" spans="26:27">
      <c r="Z147414" s="191"/>
      <c r="AA147414" s="191"/>
    </row>
    <row r="147415" spans="26:27">
      <c r="Z147415" s="191"/>
      <c r="AA147415" s="191"/>
    </row>
    <row r="147416" spans="26:27">
      <c r="Z147416" s="191"/>
      <c r="AA147416" s="191"/>
    </row>
    <row r="147417" spans="26:27">
      <c r="Z147417" s="191"/>
      <c r="AA147417" s="191"/>
    </row>
    <row r="147418" spans="26:27">
      <c r="Z147418" s="191"/>
      <c r="AA147418" s="191"/>
    </row>
    <row r="147419" spans="26:27">
      <c r="Z147419" s="191"/>
      <c r="AA147419" s="191"/>
    </row>
    <row r="147420" spans="26:27">
      <c r="Z147420" s="191"/>
      <c r="AA147420" s="191"/>
    </row>
    <row r="147421" spans="26:27">
      <c r="Z147421" s="191"/>
      <c r="AA147421" s="191"/>
    </row>
    <row r="147422" spans="26:27">
      <c r="Z147422" s="191"/>
      <c r="AA147422" s="191"/>
    </row>
    <row r="147423" spans="26:27">
      <c r="Z147423" s="191"/>
      <c r="AA147423" s="191"/>
    </row>
    <row r="147424" spans="26:27">
      <c r="Z147424" s="191"/>
      <c r="AA147424" s="191"/>
    </row>
    <row r="147425" spans="26:27">
      <c r="Z147425" s="191"/>
      <c r="AA147425" s="191"/>
    </row>
    <row r="147426" spans="26:27">
      <c r="Z147426" s="191"/>
      <c r="AA147426" s="191"/>
    </row>
    <row r="147427" spans="26:27">
      <c r="Z147427" s="191"/>
      <c r="AA147427" s="191"/>
    </row>
    <row r="147428" spans="26:27">
      <c r="Z147428" s="191"/>
      <c r="AA147428" s="191"/>
    </row>
    <row r="147429" spans="26:27">
      <c r="Z147429" s="191"/>
      <c r="AA147429" s="191"/>
    </row>
    <row r="147430" spans="26:27">
      <c r="Z147430" s="191"/>
      <c r="AA147430" s="191"/>
    </row>
    <row r="147431" spans="26:27">
      <c r="Z147431" s="191"/>
      <c r="AA147431" s="191"/>
    </row>
    <row r="147432" spans="26:27">
      <c r="Z147432" s="191"/>
      <c r="AA147432" s="191"/>
    </row>
    <row r="147433" spans="26:27">
      <c r="Z147433" s="191"/>
      <c r="AA147433" s="191"/>
    </row>
    <row r="147434" spans="26:27">
      <c r="Z147434" s="191"/>
      <c r="AA147434" s="191"/>
    </row>
    <row r="147435" spans="26:27">
      <c r="Z147435" s="191"/>
      <c r="AA147435" s="191"/>
    </row>
    <row r="147436" spans="26:27">
      <c r="Z147436" s="191"/>
      <c r="AA147436" s="191"/>
    </row>
    <row r="147437" spans="26:27">
      <c r="Z147437" s="191"/>
      <c r="AA147437" s="191"/>
    </row>
    <row r="147438" spans="26:27">
      <c r="Z147438" s="191"/>
      <c r="AA147438" s="191"/>
    </row>
    <row r="147439" spans="26:27">
      <c r="Z147439" s="191"/>
      <c r="AA147439" s="191"/>
    </row>
    <row r="147440" spans="26:27">
      <c r="Z147440" s="191"/>
      <c r="AA147440" s="191"/>
    </row>
    <row r="147441" spans="26:27">
      <c r="Z147441" s="191"/>
      <c r="AA147441" s="191"/>
    </row>
    <row r="147442" spans="26:27">
      <c r="Z147442" s="191"/>
      <c r="AA147442" s="191"/>
    </row>
    <row r="147443" spans="26:27">
      <c r="Z147443" s="191"/>
      <c r="AA147443" s="191"/>
    </row>
    <row r="147444" spans="26:27">
      <c r="Z147444" s="191"/>
      <c r="AA147444" s="191"/>
    </row>
    <row r="147445" spans="26:27">
      <c r="Z147445" s="191"/>
      <c r="AA147445" s="191"/>
    </row>
    <row r="147446" spans="26:27">
      <c r="Z147446" s="191"/>
      <c r="AA147446" s="191"/>
    </row>
    <row r="147447" spans="26:27">
      <c r="Z147447" s="191"/>
      <c r="AA147447" s="191"/>
    </row>
    <row r="147448" spans="26:27">
      <c r="Z147448" s="191"/>
      <c r="AA147448" s="191"/>
    </row>
    <row r="147449" spans="26:27">
      <c r="Z147449" s="191"/>
      <c r="AA147449" s="191"/>
    </row>
    <row r="147450" spans="26:27">
      <c r="Z147450" s="191"/>
      <c r="AA147450" s="191"/>
    </row>
    <row r="147451" spans="26:27">
      <c r="Z147451" s="191"/>
      <c r="AA147451" s="191"/>
    </row>
    <row r="147452" spans="26:27">
      <c r="Z147452" s="191"/>
      <c r="AA147452" s="191"/>
    </row>
    <row r="147453" spans="26:27">
      <c r="Z147453" s="191"/>
      <c r="AA147453" s="191"/>
    </row>
    <row r="147454" spans="26:27">
      <c r="Z147454" s="191"/>
      <c r="AA147454" s="191"/>
    </row>
    <row r="147455" spans="26:27">
      <c r="Z147455" s="191"/>
      <c r="AA147455" s="191"/>
    </row>
    <row r="147456" spans="26:27">
      <c r="Z147456" s="191"/>
      <c r="AA147456" s="191"/>
    </row>
    <row r="147457" spans="26:27">
      <c r="Z147457" s="191"/>
      <c r="AA147457" s="191"/>
    </row>
    <row r="147458" spans="26:27">
      <c r="Z147458" s="191"/>
      <c r="AA147458" s="191"/>
    </row>
    <row r="147459" spans="26:27">
      <c r="Z147459" s="191"/>
      <c r="AA147459" s="191"/>
    </row>
    <row r="147460" spans="26:27">
      <c r="Z147460" s="191"/>
      <c r="AA147460" s="191"/>
    </row>
    <row r="147461" spans="26:27">
      <c r="Z147461" s="191"/>
      <c r="AA147461" s="191"/>
    </row>
    <row r="147462" spans="26:27">
      <c r="Z147462" s="191"/>
      <c r="AA147462" s="191"/>
    </row>
    <row r="147463" spans="26:27">
      <c r="Z147463" s="191"/>
      <c r="AA147463" s="191"/>
    </row>
    <row r="147464" spans="26:27">
      <c r="Z147464" s="191"/>
      <c r="AA147464" s="191"/>
    </row>
    <row r="147465" spans="26:27">
      <c r="Z147465" s="191"/>
      <c r="AA147465" s="191"/>
    </row>
    <row r="147466" spans="26:27">
      <c r="Z147466" s="191"/>
      <c r="AA147466" s="191"/>
    </row>
    <row r="147467" spans="26:27">
      <c r="Z147467" s="191"/>
      <c r="AA147467" s="191"/>
    </row>
    <row r="147468" spans="26:27">
      <c r="Z147468" s="191"/>
      <c r="AA147468" s="191"/>
    </row>
    <row r="147469" spans="26:27">
      <c r="Z147469" s="191"/>
      <c r="AA147469" s="191"/>
    </row>
    <row r="147470" spans="26:27">
      <c r="Z147470" s="191"/>
      <c r="AA147470" s="191"/>
    </row>
    <row r="147471" spans="26:27">
      <c r="Z147471" s="191"/>
      <c r="AA147471" s="191"/>
    </row>
    <row r="147472" spans="26:27">
      <c r="Z147472" s="191"/>
      <c r="AA147472" s="191"/>
    </row>
    <row r="147473" spans="26:27">
      <c r="Z147473" s="191"/>
      <c r="AA147473" s="191"/>
    </row>
    <row r="147474" spans="26:27">
      <c r="Z147474" s="191"/>
      <c r="AA147474" s="191"/>
    </row>
    <row r="147475" spans="26:27">
      <c r="Z147475" s="191"/>
      <c r="AA147475" s="191"/>
    </row>
    <row r="147476" spans="26:27">
      <c r="Z147476" s="191"/>
      <c r="AA147476" s="191"/>
    </row>
    <row r="147477" spans="26:27">
      <c r="Z147477" s="191"/>
      <c r="AA147477" s="191"/>
    </row>
    <row r="147478" spans="26:27">
      <c r="Z147478" s="191"/>
      <c r="AA147478" s="191"/>
    </row>
    <row r="147479" spans="26:27">
      <c r="Z147479" s="191"/>
      <c r="AA147479" s="191"/>
    </row>
    <row r="147480" spans="26:27">
      <c r="Z147480" s="191"/>
      <c r="AA147480" s="191"/>
    </row>
    <row r="147481" spans="26:27">
      <c r="Z147481" s="191"/>
      <c r="AA147481" s="191"/>
    </row>
    <row r="147482" spans="26:27">
      <c r="Z147482" s="191"/>
      <c r="AA147482" s="191"/>
    </row>
    <row r="147483" spans="26:27">
      <c r="Z147483" s="191"/>
      <c r="AA147483" s="191"/>
    </row>
    <row r="147484" spans="26:27">
      <c r="Z147484" s="191"/>
      <c r="AA147484" s="191"/>
    </row>
    <row r="147485" spans="26:27">
      <c r="Z147485" s="191"/>
      <c r="AA147485" s="191"/>
    </row>
    <row r="147486" spans="26:27">
      <c r="Z147486" s="191"/>
      <c r="AA147486" s="191"/>
    </row>
    <row r="147487" spans="26:27">
      <c r="Z147487" s="191"/>
      <c r="AA147487" s="191"/>
    </row>
    <row r="147488" spans="26:27">
      <c r="Z147488" s="191"/>
      <c r="AA147488" s="191"/>
    </row>
    <row r="147489" spans="26:27">
      <c r="Z147489" s="191"/>
      <c r="AA147489" s="191"/>
    </row>
    <row r="147490" spans="26:27">
      <c r="Z147490" s="191"/>
      <c r="AA147490" s="191"/>
    </row>
    <row r="147491" spans="26:27">
      <c r="Z147491" s="191"/>
      <c r="AA147491" s="191"/>
    </row>
    <row r="147492" spans="26:27">
      <c r="Z147492" s="191"/>
      <c r="AA147492" s="191"/>
    </row>
    <row r="147493" spans="26:27">
      <c r="Z147493" s="191"/>
      <c r="AA147493" s="191"/>
    </row>
    <row r="147494" spans="26:27">
      <c r="Z147494" s="191"/>
      <c r="AA147494" s="191"/>
    </row>
    <row r="147495" spans="26:27">
      <c r="Z147495" s="191"/>
      <c r="AA147495" s="191"/>
    </row>
    <row r="147496" spans="26:27">
      <c r="Z147496" s="191"/>
      <c r="AA147496" s="191"/>
    </row>
    <row r="147497" spans="26:27">
      <c r="Z147497" s="191"/>
      <c r="AA147497" s="191"/>
    </row>
    <row r="147498" spans="26:27">
      <c r="Z147498" s="191"/>
      <c r="AA147498" s="191"/>
    </row>
    <row r="147499" spans="26:27">
      <c r="Z147499" s="191"/>
      <c r="AA147499" s="191"/>
    </row>
    <row r="147500" spans="26:27">
      <c r="Z147500" s="191"/>
      <c r="AA147500" s="191"/>
    </row>
    <row r="147501" spans="26:27">
      <c r="Z147501" s="191"/>
      <c r="AA147501" s="191"/>
    </row>
    <row r="147502" spans="26:27">
      <c r="Z147502" s="191"/>
      <c r="AA147502" s="191"/>
    </row>
    <row r="147503" spans="26:27">
      <c r="Z147503" s="191"/>
      <c r="AA147503" s="191"/>
    </row>
    <row r="147504" spans="26:27">
      <c r="Z147504" s="191"/>
      <c r="AA147504" s="191"/>
    </row>
    <row r="147505" spans="26:27">
      <c r="Z147505" s="191"/>
      <c r="AA147505" s="191"/>
    </row>
    <row r="147506" spans="26:27">
      <c r="Z147506" s="191"/>
      <c r="AA147506" s="191"/>
    </row>
    <row r="147507" spans="26:27">
      <c r="Z147507" s="191"/>
      <c r="AA147507" s="191"/>
    </row>
    <row r="147508" spans="26:27">
      <c r="Z147508" s="191"/>
      <c r="AA147508" s="191"/>
    </row>
    <row r="147509" spans="26:27">
      <c r="Z147509" s="191"/>
      <c r="AA147509" s="191"/>
    </row>
    <row r="147510" spans="26:27">
      <c r="Z147510" s="191"/>
      <c r="AA147510" s="191"/>
    </row>
    <row r="147511" spans="26:27">
      <c r="Z147511" s="191"/>
      <c r="AA147511" s="191"/>
    </row>
    <row r="147512" spans="26:27">
      <c r="Z147512" s="191"/>
      <c r="AA147512" s="191"/>
    </row>
    <row r="147513" spans="26:27">
      <c r="Z147513" s="191"/>
      <c r="AA147513" s="191"/>
    </row>
    <row r="147514" spans="26:27">
      <c r="Z147514" s="191"/>
      <c r="AA147514" s="191"/>
    </row>
    <row r="147515" spans="26:27">
      <c r="Z147515" s="191"/>
      <c r="AA147515" s="191"/>
    </row>
    <row r="147516" spans="26:27">
      <c r="Z147516" s="191"/>
      <c r="AA147516" s="191"/>
    </row>
    <row r="147517" spans="26:27">
      <c r="Z147517" s="191"/>
      <c r="AA147517" s="191"/>
    </row>
    <row r="147518" spans="26:27">
      <c r="Z147518" s="191"/>
      <c r="AA147518" s="191"/>
    </row>
    <row r="147519" spans="26:27">
      <c r="Z147519" s="191"/>
      <c r="AA147519" s="191"/>
    </row>
    <row r="147520" spans="26:27">
      <c r="Z147520" s="191"/>
      <c r="AA147520" s="191"/>
    </row>
    <row r="147521" spans="26:27">
      <c r="Z147521" s="191"/>
      <c r="AA147521" s="191"/>
    </row>
    <row r="147522" spans="26:27">
      <c r="Z147522" s="191"/>
      <c r="AA147522" s="191"/>
    </row>
    <row r="147523" spans="26:27">
      <c r="Z147523" s="191"/>
      <c r="AA147523" s="191"/>
    </row>
    <row r="147524" spans="26:27">
      <c r="Z147524" s="191"/>
      <c r="AA147524" s="191"/>
    </row>
    <row r="147525" spans="26:27">
      <c r="Z147525" s="191"/>
      <c r="AA147525" s="191"/>
    </row>
    <row r="147526" spans="26:27">
      <c r="Z147526" s="191"/>
      <c r="AA147526" s="191"/>
    </row>
    <row r="147527" spans="26:27">
      <c r="Z147527" s="191"/>
      <c r="AA147527" s="191"/>
    </row>
    <row r="147528" spans="26:27">
      <c r="Z147528" s="191"/>
      <c r="AA147528" s="191"/>
    </row>
    <row r="147529" spans="26:27">
      <c r="Z147529" s="191"/>
      <c r="AA147529" s="191"/>
    </row>
    <row r="147530" spans="26:27">
      <c r="Z147530" s="191"/>
      <c r="AA147530" s="191"/>
    </row>
    <row r="147531" spans="26:27">
      <c r="Z147531" s="191"/>
      <c r="AA147531" s="191"/>
    </row>
    <row r="147532" spans="26:27">
      <c r="Z147532" s="191"/>
      <c r="AA147532" s="191"/>
    </row>
    <row r="147533" spans="26:27">
      <c r="Z147533" s="191"/>
      <c r="AA147533" s="191"/>
    </row>
    <row r="147534" spans="26:27">
      <c r="Z147534" s="191"/>
      <c r="AA147534" s="191"/>
    </row>
    <row r="147535" spans="26:27">
      <c r="Z147535" s="191"/>
      <c r="AA147535" s="191"/>
    </row>
    <row r="147536" spans="26:27">
      <c r="Z147536" s="191"/>
      <c r="AA147536" s="191"/>
    </row>
    <row r="147537" spans="26:27">
      <c r="Z147537" s="191"/>
      <c r="AA147537" s="191"/>
    </row>
    <row r="147538" spans="26:27">
      <c r="Z147538" s="191"/>
      <c r="AA147538" s="191"/>
    </row>
    <row r="147539" spans="26:27">
      <c r="Z147539" s="191"/>
      <c r="AA147539" s="191"/>
    </row>
    <row r="147540" spans="26:27">
      <c r="Z147540" s="191"/>
      <c r="AA147540" s="191"/>
    </row>
    <row r="147541" spans="26:27">
      <c r="Z147541" s="191"/>
      <c r="AA147541" s="191"/>
    </row>
    <row r="147542" spans="26:27">
      <c r="Z147542" s="191"/>
      <c r="AA147542" s="191"/>
    </row>
    <row r="147543" spans="26:27">
      <c r="Z147543" s="191"/>
      <c r="AA147543" s="191"/>
    </row>
    <row r="147544" spans="26:27">
      <c r="Z147544" s="191"/>
      <c r="AA147544" s="191"/>
    </row>
    <row r="147545" spans="26:27">
      <c r="Z147545" s="191"/>
      <c r="AA147545" s="191"/>
    </row>
    <row r="147546" spans="26:27">
      <c r="Z147546" s="191"/>
      <c r="AA147546" s="191"/>
    </row>
    <row r="147547" spans="26:27">
      <c r="Z147547" s="191"/>
      <c r="AA147547" s="191"/>
    </row>
    <row r="147548" spans="26:27">
      <c r="Z147548" s="191"/>
      <c r="AA147548" s="191"/>
    </row>
    <row r="147549" spans="26:27">
      <c r="Z147549" s="191"/>
      <c r="AA147549" s="191"/>
    </row>
    <row r="147550" spans="26:27">
      <c r="Z147550" s="191"/>
      <c r="AA147550" s="191"/>
    </row>
    <row r="147551" spans="26:27">
      <c r="Z147551" s="191"/>
      <c r="AA147551" s="191"/>
    </row>
    <row r="147552" spans="26:27">
      <c r="Z147552" s="191"/>
      <c r="AA147552" s="191"/>
    </row>
    <row r="147553" spans="26:27">
      <c r="Z147553" s="191"/>
      <c r="AA147553" s="191"/>
    </row>
    <row r="147554" spans="26:27">
      <c r="Z147554" s="191"/>
      <c r="AA147554" s="191"/>
    </row>
    <row r="147555" spans="26:27">
      <c r="Z147555" s="191"/>
      <c r="AA147555" s="191"/>
    </row>
    <row r="147556" spans="26:27">
      <c r="Z147556" s="191"/>
      <c r="AA147556" s="191"/>
    </row>
    <row r="147557" spans="26:27">
      <c r="Z147557" s="191"/>
      <c r="AA147557" s="191"/>
    </row>
    <row r="147558" spans="26:27">
      <c r="Z147558" s="191"/>
      <c r="AA147558" s="191"/>
    </row>
    <row r="147559" spans="26:27">
      <c r="Z147559" s="191"/>
      <c r="AA147559" s="191"/>
    </row>
    <row r="147560" spans="26:27">
      <c r="Z147560" s="191"/>
      <c r="AA147560" s="191"/>
    </row>
    <row r="147561" spans="26:27">
      <c r="Z147561" s="191"/>
      <c r="AA147561" s="191"/>
    </row>
    <row r="147562" spans="26:27">
      <c r="Z147562" s="191"/>
      <c r="AA147562" s="191"/>
    </row>
    <row r="147563" spans="26:27">
      <c r="Z147563" s="191"/>
      <c r="AA147563" s="191"/>
    </row>
    <row r="147564" spans="26:27">
      <c r="Z147564" s="191"/>
      <c r="AA147564" s="191"/>
    </row>
    <row r="147565" spans="26:27">
      <c r="Z147565" s="191"/>
      <c r="AA147565" s="191"/>
    </row>
    <row r="147566" spans="26:27">
      <c r="Z147566" s="191"/>
      <c r="AA147566" s="191"/>
    </row>
    <row r="147567" spans="26:27">
      <c r="Z147567" s="191"/>
      <c r="AA147567" s="191"/>
    </row>
    <row r="147568" spans="26:27">
      <c r="Z147568" s="191"/>
      <c r="AA147568" s="191"/>
    </row>
    <row r="147569" spans="26:27">
      <c r="Z147569" s="191"/>
      <c r="AA147569" s="191"/>
    </row>
    <row r="147570" spans="26:27">
      <c r="Z147570" s="191"/>
      <c r="AA147570" s="191"/>
    </row>
    <row r="147571" spans="26:27">
      <c r="Z147571" s="191"/>
      <c r="AA147571" s="191"/>
    </row>
    <row r="147572" spans="26:27">
      <c r="Z147572" s="191"/>
      <c r="AA147572" s="191"/>
    </row>
    <row r="147573" spans="26:27">
      <c r="Z147573" s="191"/>
      <c r="AA147573" s="191"/>
    </row>
    <row r="147574" spans="26:27">
      <c r="Z147574" s="191"/>
      <c r="AA147574" s="191"/>
    </row>
    <row r="147575" spans="26:27">
      <c r="Z147575" s="191"/>
      <c r="AA147575" s="191"/>
    </row>
    <row r="147576" spans="26:27">
      <c r="Z147576" s="191"/>
      <c r="AA147576" s="191"/>
    </row>
    <row r="147577" spans="26:27">
      <c r="Z147577" s="191"/>
      <c r="AA147577" s="191"/>
    </row>
    <row r="147578" spans="26:27">
      <c r="Z147578" s="191"/>
      <c r="AA147578" s="191"/>
    </row>
    <row r="147579" spans="26:27">
      <c r="Z147579" s="191"/>
      <c r="AA147579" s="191"/>
    </row>
    <row r="147580" spans="26:27">
      <c r="Z147580" s="191"/>
      <c r="AA147580" s="191"/>
    </row>
    <row r="147581" spans="26:27">
      <c r="Z147581" s="191"/>
      <c r="AA147581" s="191"/>
    </row>
    <row r="147582" spans="26:27">
      <c r="Z147582" s="191"/>
      <c r="AA147582" s="191"/>
    </row>
    <row r="147583" spans="26:27">
      <c r="Z147583" s="191"/>
      <c r="AA147583" s="191"/>
    </row>
    <row r="147584" spans="26:27">
      <c r="Z147584" s="191"/>
      <c r="AA147584" s="191"/>
    </row>
    <row r="147585" spans="26:27">
      <c r="Z147585" s="191"/>
      <c r="AA147585" s="191"/>
    </row>
    <row r="147586" spans="26:27">
      <c r="Z147586" s="191"/>
      <c r="AA147586" s="191"/>
    </row>
    <row r="147587" spans="26:27">
      <c r="Z147587" s="191"/>
      <c r="AA147587" s="191"/>
    </row>
    <row r="147588" spans="26:27">
      <c r="Z147588" s="191"/>
      <c r="AA147588" s="191"/>
    </row>
    <row r="147589" spans="26:27">
      <c r="Z147589" s="191"/>
      <c r="AA147589" s="191"/>
    </row>
    <row r="147590" spans="26:27">
      <c r="Z147590" s="191"/>
      <c r="AA147590" s="191"/>
    </row>
    <row r="147591" spans="26:27">
      <c r="Z147591" s="191"/>
      <c r="AA147591" s="191"/>
    </row>
    <row r="147592" spans="26:27">
      <c r="Z147592" s="191"/>
      <c r="AA147592" s="191"/>
    </row>
    <row r="147593" spans="26:27">
      <c r="Z147593" s="191"/>
      <c r="AA147593" s="191"/>
    </row>
    <row r="147594" spans="26:27">
      <c r="Z147594" s="191"/>
      <c r="AA147594" s="191"/>
    </row>
    <row r="147595" spans="26:27">
      <c r="Z147595" s="191"/>
      <c r="AA147595" s="191"/>
    </row>
    <row r="147596" spans="26:27">
      <c r="Z147596" s="191"/>
      <c r="AA147596" s="191"/>
    </row>
    <row r="147597" spans="26:27">
      <c r="Z147597" s="191"/>
      <c r="AA147597" s="191"/>
    </row>
    <row r="147598" spans="26:27">
      <c r="Z147598" s="191"/>
      <c r="AA147598" s="191"/>
    </row>
    <row r="147599" spans="26:27">
      <c r="Z147599" s="191"/>
      <c r="AA147599" s="191"/>
    </row>
    <row r="147600" spans="26:27">
      <c r="Z147600" s="191"/>
      <c r="AA147600" s="191"/>
    </row>
    <row r="147601" spans="26:27">
      <c r="Z147601" s="191"/>
      <c r="AA147601" s="191"/>
    </row>
    <row r="147602" spans="26:27">
      <c r="Z147602" s="191"/>
      <c r="AA147602" s="191"/>
    </row>
    <row r="147603" spans="26:27">
      <c r="Z147603" s="191"/>
      <c r="AA147603" s="191"/>
    </row>
    <row r="147604" spans="26:27">
      <c r="Z147604" s="191"/>
      <c r="AA147604" s="191"/>
    </row>
    <row r="147605" spans="26:27">
      <c r="Z147605" s="191"/>
      <c r="AA147605" s="191"/>
    </row>
    <row r="147606" spans="26:27">
      <c r="Z147606" s="191"/>
      <c r="AA147606" s="191"/>
    </row>
    <row r="147607" spans="26:27">
      <c r="Z147607" s="191"/>
      <c r="AA147607" s="191"/>
    </row>
    <row r="147608" spans="26:27">
      <c r="Z147608" s="191"/>
      <c r="AA147608" s="191"/>
    </row>
    <row r="147609" spans="26:27">
      <c r="Z147609" s="191"/>
      <c r="AA147609" s="191"/>
    </row>
    <row r="147610" spans="26:27">
      <c r="Z147610" s="191"/>
      <c r="AA147610" s="191"/>
    </row>
    <row r="147611" spans="26:27">
      <c r="Z147611" s="191"/>
      <c r="AA147611" s="191"/>
    </row>
    <row r="147612" spans="26:27">
      <c r="Z147612" s="191"/>
      <c r="AA147612" s="191"/>
    </row>
    <row r="147613" spans="26:27">
      <c r="Z147613" s="191"/>
      <c r="AA147613" s="191"/>
    </row>
    <row r="147614" spans="26:27">
      <c r="Z147614" s="191"/>
      <c r="AA147614" s="191"/>
    </row>
    <row r="147615" spans="26:27">
      <c r="Z147615" s="191"/>
      <c r="AA147615" s="191"/>
    </row>
    <row r="147616" spans="26:27">
      <c r="Z147616" s="191"/>
      <c r="AA147616" s="191"/>
    </row>
    <row r="147617" spans="26:27">
      <c r="Z147617" s="191"/>
      <c r="AA147617" s="191"/>
    </row>
    <row r="147618" spans="26:27">
      <c r="Z147618" s="191"/>
      <c r="AA147618" s="191"/>
    </row>
    <row r="147619" spans="26:27">
      <c r="Z147619" s="191"/>
      <c r="AA147619" s="191"/>
    </row>
    <row r="147620" spans="26:27">
      <c r="Z147620" s="191"/>
      <c r="AA147620" s="191"/>
    </row>
    <row r="147621" spans="26:27">
      <c r="Z147621" s="191"/>
      <c r="AA147621" s="191"/>
    </row>
    <row r="147622" spans="26:27">
      <c r="Z147622" s="191"/>
      <c r="AA147622" s="191"/>
    </row>
    <row r="147623" spans="26:27">
      <c r="Z147623" s="191"/>
      <c r="AA147623" s="191"/>
    </row>
    <row r="147624" spans="26:27">
      <c r="Z147624" s="191"/>
      <c r="AA147624" s="191"/>
    </row>
    <row r="147625" spans="26:27">
      <c r="Z147625" s="191"/>
      <c r="AA147625" s="191"/>
    </row>
    <row r="147626" spans="26:27">
      <c r="Z147626" s="191"/>
      <c r="AA147626" s="191"/>
    </row>
    <row r="147627" spans="26:27">
      <c r="Z147627" s="191"/>
      <c r="AA147627" s="191"/>
    </row>
    <row r="147628" spans="26:27">
      <c r="Z147628" s="191"/>
      <c r="AA147628" s="191"/>
    </row>
    <row r="147629" spans="26:27">
      <c r="Z147629" s="191"/>
      <c r="AA147629" s="191"/>
    </row>
    <row r="147630" spans="26:27">
      <c r="Z147630" s="191"/>
      <c r="AA147630" s="191"/>
    </row>
    <row r="147631" spans="26:27">
      <c r="Z147631" s="191"/>
      <c r="AA147631" s="191"/>
    </row>
    <row r="147632" spans="26:27">
      <c r="Z147632" s="191"/>
      <c r="AA147632" s="191"/>
    </row>
    <row r="147633" spans="26:27">
      <c r="Z147633" s="191"/>
      <c r="AA147633" s="191"/>
    </row>
    <row r="147634" spans="26:27">
      <c r="Z147634" s="191"/>
      <c r="AA147634" s="191"/>
    </row>
    <row r="147635" spans="26:27">
      <c r="Z147635" s="191"/>
      <c r="AA147635" s="191"/>
    </row>
    <row r="147636" spans="26:27">
      <c r="Z147636" s="191"/>
      <c r="AA147636" s="191"/>
    </row>
    <row r="147637" spans="26:27">
      <c r="Z147637" s="191"/>
      <c r="AA147637" s="191"/>
    </row>
    <row r="147638" spans="26:27">
      <c r="Z147638" s="191"/>
      <c r="AA147638" s="191"/>
    </row>
    <row r="147639" spans="26:27">
      <c r="Z147639" s="191"/>
      <c r="AA147639" s="191"/>
    </row>
    <row r="147640" spans="26:27">
      <c r="Z147640" s="191"/>
      <c r="AA147640" s="191"/>
    </row>
    <row r="147641" spans="26:27">
      <c r="Z147641" s="191"/>
      <c r="AA147641" s="191"/>
    </row>
    <row r="147642" spans="26:27">
      <c r="Z147642" s="191"/>
      <c r="AA147642" s="191"/>
    </row>
    <row r="147643" spans="26:27">
      <c r="Z147643" s="191"/>
      <c r="AA147643" s="191"/>
    </row>
    <row r="147644" spans="26:27">
      <c r="Z147644" s="191"/>
      <c r="AA147644" s="191"/>
    </row>
    <row r="147645" spans="26:27">
      <c r="Z147645" s="191"/>
      <c r="AA147645" s="191"/>
    </row>
    <row r="147646" spans="26:27">
      <c r="Z147646" s="191"/>
      <c r="AA147646" s="191"/>
    </row>
    <row r="147647" spans="26:27">
      <c r="Z147647" s="191"/>
      <c r="AA147647" s="191"/>
    </row>
    <row r="147648" spans="26:27">
      <c r="Z147648" s="191"/>
      <c r="AA147648" s="191"/>
    </row>
    <row r="147649" spans="26:27">
      <c r="Z147649" s="191"/>
      <c r="AA147649" s="191"/>
    </row>
    <row r="147650" spans="26:27">
      <c r="Z147650" s="191"/>
      <c r="AA147650" s="191"/>
    </row>
    <row r="147651" spans="26:27">
      <c r="Z147651" s="191"/>
      <c r="AA147651" s="191"/>
    </row>
    <row r="147652" spans="26:27">
      <c r="Z147652" s="191"/>
      <c r="AA147652" s="191"/>
    </row>
    <row r="147653" spans="26:27">
      <c r="Z147653" s="191"/>
      <c r="AA147653" s="191"/>
    </row>
    <row r="147654" spans="26:27">
      <c r="Z147654" s="191"/>
      <c r="AA147654" s="191"/>
    </row>
    <row r="147655" spans="26:27">
      <c r="Z147655" s="191"/>
      <c r="AA147655" s="191"/>
    </row>
    <row r="147656" spans="26:27">
      <c r="Z147656" s="191"/>
      <c r="AA147656" s="191"/>
    </row>
    <row r="147657" spans="26:27">
      <c r="Z147657" s="191"/>
      <c r="AA147657" s="191"/>
    </row>
    <row r="147658" spans="26:27">
      <c r="Z147658" s="191"/>
      <c r="AA147658" s="191"/>
    </row>
    <row r="147659" spans="26:27">
      <c r="Z147659" s="191"/>
      <c r="AA147659" s="191"/>
    </row>
    <row r="147660" spans="26:27">
      <c r="Z147660" s="191"/>
      <c r="AA147660" s="191"/>
    </row>
    <row r="147661" spans="26:27">
      <c r="Z147661" s="191"/>
      <c r="AA147661" s="191"/>
    </row>
    <row r="147662" spans="26:27">
      <c r="Z147662" s="191"/>
      <c r="AA147662" s="191"/>
    </row>
    <row r="147663" spans="26:27">
      <c r="Z147663" s="191"/>
      <c r="AA147663" s="191"/>
    </row>
    <row r="147664" spans="26:27">
      <c r="Z147664" s="191"/>
      <c r="AA147664" s="191"/>
    </row>
    <row r="147665" spans="26:27">
      <c r="Z147665" s="191"/>
      <c r="AA147665" s="191"/>
    </row>
    <row r="147666" spans="26:27">
      <c r="Z147666" s="191"/>
      <c r="AA147666" s="191"/>
    </row>
    <row r="147667" spans="26:27">
      <c r="Z147667" s="191"/>
      <c r="AA147667" s="191"/>
    </row>
    <row r="147668" spans="26:27">
      <c r="Z147668" s="191"/>
      <c r="AA147668" s="191"/>
    </row>
    <row r="147669" spans="26:27">
      <c r="Z147669" s="191"/>
      <c r="AA147669" s="191"/>
    </row>
    <row r="147670" spans="26:27">
      <c r="Z147670" s="191"/>
      <c r="AA147670" s="191"/>
    </row>
    <row r="147671" spans="26:27">
      <c r="Z147671" s="191"/>
      <c r="AA147671" s="191"/>
    </row>
    <row r="147672" spans="26:27">
      <c r="Z147672" s="191"/>
      <c r="AA147672" s="191"/>
    </row>
    <row r="147673" spans="26:27">
      <c r="Z147673" s="191"/>
      <c r="AA147673" s="191"/>
    </row>
    <row r="147674" spans="26:27">
      <c r="Z147674" s="191"/>
      <c r="AA147674" s="191"/>
    </row>
    <row r="147675" spans="26:27">
      <c r="Z147675" s="191"/>
      <c r="AA147675" s="191"/>
    </row>
    <row r="147676" spans="26:27">
      <c r="Z147676" s="191"/>
      <c r="AA147676" s="191"/>
    </row>
    <row r="147677" spans="26:27">
      <c r="Z147677" s="191"/>
      <c r="AA147677" s="191"/>
    </row>
    <row r="147678" spans="26:27">
      <c r="Z147678" s="191"/>
      <c r="AA147678" s="191"/>
    </row>
    <row r="147679" spans="26:27">
      <c r="Z147679" s="191"/>
      <c r="AA147679" s="191"/>
    </row>
    <row r="147680" spans="26:27">
      <c r="Z147680" s="191"/>
      <c r="AA147680" s="191"/>
    </row>
    <row r="147681" spans="26:27">
      <c r="Z147681" s="191"/>
      <c r="AA147681" s="191"/>
    </row>
    <row r="147682" spans="26:27">
      <c r="Z147682" s="191"/>
      <c r="AA147682" s="191"/>
    </row>
    <row r="147683" spans="26:27">
      <c r="Z147683" s="191"/>
      <c r="AA147683" s="191"/>
    </row>
    <row r="147684" spans="26:27">
      <c r="Z147684" s="191"/>
      <c r="AA147684" s="191"/>
    </row>
    <row r="147685" spans="26:27">
      <c r="Z147685" s="191"/>
      <c r="AA147685" s="191"/>
    </row>
    <row r="147686" spans="26:27">
      <c r="Z147686" s="191"/>
      <c r="AA147686" s="191"/>
    </row>
    <row r="147687" spans="26:27">
      <c r="Z147687" s="191"/>
      <c r="AA147687" s="191"/>
    </row>
    <row r="147688" spans="26:27">
      <c r="Z147688" s="191"/>
      <c r="AA147688" s="191"/>
    </row>
    <row r="147689" spans="26:27">
      <c r="Z147689" s="191"/>
      <c r="AA147689" s="191"/>
    </row>
    <row r="147690" spans="26:27">
      <c r="Z147690" s="191"/>
      <c r="AA147690" s="191"/>
    </row>
    <row r="147691" spans="26:27">
      <c r="Z147691" s="191"/>
      <c r="AA147691" s="191"/>
    </row>
    <row r="147692" spans="26:27">
      <c r="Z147692" s="191"/>
      <c r="AA147692" s="191"/>
    </row>
    <row r="147693" spans="26:27">
      <c r="Z147693" s="191"/>
      <c r="AA147693" s="191"/>
    </row>
    <row r="147694" spans="26:27">
      <c r="Z147694" s="191"/>
      <c r="AA147694" s="191"/>
    </row>
    <row r="147695" spans="26:27">
      <c r="Z147695" s="191"/>
      <c r="AA147695" s="191"/>
    </row>
    <row r="147696" spans="26:27">
      <c r="Z147696" s="191"/>
      <c r="AA147696" s="191"/>
    </row>
    <row r="147697" spans="26:27">
      <c r="Z147697" s="191"/>
      <c r="AA147697" s="191"/>
    </row>
    <row r="147698" spans="26:27">
      <c r="Z147698" s="191"/>
      <c r="AA147698" s="191"/>
    </row>
    <row r="147699" spans="26:27">
      <c r="Z147699" s="191"/>
      <c r="AA147699" s="191"/>
    </row>
    <row r="147700" spans="26:27">
      <c r="Z147700" s="191"/>
      <c r="AA147700" s="191"/>
    </row>
    <row r="147701" spans="26:27">
      <c r="Z147701" s="191"/>
      <c r="AA147701" s="191"/>
    </row>
    <row r="147702" spans="26:27">
      <c r="Z147702" s="191"/>
      <c r="AA147702" s="191"/>
    </row>
    <row r="147703" spans="26:27">
      <c r="Z147703" s="191"/>
      <c r="AA147703" s="191"/>
    </row>
    <row r="147704" spans="26:27">
      <c r="Z147704" s="191"/>
      <c r="AA147704" s="191"/>
    </row>
    <row r="147705" spans="26:27">
      <c r="Z147705" s="191"/>
      <c r="AA147705" s="191"/>
    </row>
    <row r="147706" spans="26:27">
      <c r="Z147706" s="191"/>
      <c r="AA147706" s="191"/>
    </row>
    <row r="147707" spans="26:27">
      <c r="Z147707" s="191"/>
      <c r="AA147707" s="191"/>
    </row>
    <row r="147708" spans="26:27">
      <c r="Z147708" s="191"/>
      <c r="AA147708" s="191"/>
    </row>
    <row r="147709" spans="26:27">
      <c r="Z147709" s="191"/>
      <c r="AA147709" s="191"/>
    </row>
    <row r="147710" spans="26:27">
      <c r="Z147710" s="191"/>
      <c r="AA147710" s="191"/>
    </row>
    <row r="147711" spans="26:27">
      <c r="Z147711" s="191"/>
      <c r="AA147711" s="191"/>
    </row>
    <row r="147712" spans="26:27">
      <c r="Z147712" s="191"/>
      <c r="AA147712" s="191"/>
    </row>
    <row r="147713" spans="26:27">
      <c r="Z147713" s="191"/>
      <c r="AA147713" s="191"/>
    </row>
    <row r="147714" spans="26:27">
      <c r="Z147714" s="191"/>
      <c r="AA147714" s="191"/>
    </row>
    <row r="147715" spans="26:27">
      <c r="Z147715" s="191"/>
      <c r="AA147715" s="191"/>
    </row>
    <row r="147716" spans="26:27">
      <c r="Z147716" s="191"/>
      <c r="AA147716" s="191"/>
    </row>
    <row r="147717" spans="26:27">
      <c r="Z147717" s="191"/>
      <c r="AA147717" s="191"/>
    </row>
    <row r="147718" spans="26:27">
      <c r="Z147718" s="191"/>
      <c r="AA147718" s="191"/>
    </row>
    <row r="147719" spans="26:27">
      <c r="Z147719" s="191"/>
      <c r="AA147719" s="191"/>
    </row>
    <row r="147720" spans="26:27">
      <c r="Z147720" s="191"/>
      <c r="AA147720" s="191"/>
    </row>
    <row r="147721" spans="26:27">
      <c r="Z147721" s="191"/>
      <c r="AA147721" s="191"/>
    </row>
    <row r="147722" spans="26:27">
      <c r="Z147722" s="191"/>
      <c r="AA147722" s="191"/>
    </row>
    <row r="147723" spans="26:27">
      <c r="Z147723" s="191"/>
      <c r="AA147723" s="191"/>
    </row>
    <row r="147724" spans="26:27">
      <c r="Z147724" s="191"/>
      <c r="AA147724" s="191"/>
    </row>
    <row r="147725" spans="26:27">
      <c r="Z147725" s="191"/>
      <c r="AA147725" s="191"/>
    </row>
    <row r="147726" spans="26:27">
      <c r="Z147726" s="191"/>
      <c r="AA147726" s="191"/>
    </row>
    <row r="147727" spans="26:27">
      <c r="Z147727" s="191"/>
      <c r="AA147727" s="191"/>
    </row>
    <row r="147728" spans="26:27">
      <c r="Z147728" s="191"/>
      <c r="AA147728" s="191"/>
    </row>
    <row r="147729" spans="26:27">
      <c r="Z147729" s="191"/>
      <c r="AA147729" s="191"/>
    </row>
    <row r="147730" spans="26:27">
      <c r="Z147730" s="191"/>
      <c r="AA147730" s="191"/>
    </row>
    <row r="147731" spans="26:27">
      <c r="Z147731" s="191"/>
      <c r="AA147731" s="191"/>
    </row>
    <row r="147732" spans="26:27">
      <c r="Z147732" s="191"/>
      <c r="AA147732" s="191"/>
    </row>
    <row r="147733" spans="26:27">
      <c r="Z147733" s="191"/>
      <c r="AA147733" s="191"/>
    </row>
    <row r="147734" spans="26:27">
      <c r="Z147734" s="191"/>
      <c r="AA147734" s="191"/>
    </row>
    <row r="147735" spans="26:27">
      <c r="Z147735" s="191"/>
      <c r="AA147735" s="191"/>
    </row>
    <row r="147736" spans="26:27">
      <c r="Z147736" s="191"/>
      <c r="AA147736" s="191"/>
    </row>
    <row r="147737" spans="26:27">
      <c r="Z147737" s="191"/>
      <c r="AA147737" s="191"/>
    </row>
    <row r="147738" spans="26:27">
      <c r="Z147738" s="191"/>
      <c r="AA147738" s="191"/>
    </row>
    <row r="147739" spans="26:27">
      <c r="Z147739" s="191"/>
      <c r="AA147739" s="191"/>
    </row>
    <row r="147740" spans="26:27">
      <c r="Z147740" s="191"/>
      <c r="AA147740" s="191"/>
    </row>
    <row r="147741" spans="26:27">
      <c r="Z147741" s="191"/>
      <c r="AA147741" s="191"/>
    </row>
    <row r="147742" spans="26:27">
      <c r="Z147742" s="191"/>
      <c r="AA147742" s="191"/>
    </row>
    <row r="147743" spans="26:27">
      <c r="Z147743" s="191"/>
      <c r="AA147743" s="191"/>
    </row>
    <row r="147744" spans="26:27">
      <c r="Z147744" s="191"/>
      <c r="AA147744" s="191"/>
    </row>
    <row r="147745" spans="26:27">
      <c r="Z147745" s="191"/>
      <c r="AA147745" s="191"/>
    </row>
    <row r="147746" spans="26:27">
      <c r="Z147746" s="191"/>
      <c r="AA147746" s="191"/>
    </row>
    <row r="147747" spans="26:27">
      <c r="Z147747" s="191"/>
      <c r="AA147747" s="191"/>
    </row>
    <row r="147748" spans="26:27">
      <c r="Z147748" s="191"/>
      <c r="AA147748" s="191"/>
    </row>
    <row r="147749" spans="26:27">
      <c r="Z147749" s="191"/>
      <c r="AA147749" s="191"/>
    </row>
    <row r="147750" spans="26:27">
      <c r="Z147750" s="191"/>
      <c r="AA147750" s="191"/>
    </row>
    <row r="147751" spans="26:27">
      <c r="Z147751" s="191"/>
      <c r="AA147751" s="191"/>
    </row>
    <row r="147752" spans="26:27">
      <c r="Z147752" s="191"/>
      <c r="AA147752" s="191"/>
    </row>
    <row r="147753" spans="26:27">
      <c r="Z147753" s="191"/>
      <c r="AA147753" s="191"/>
    </row>
    <row r="147754" spans="26:27">
      <c r="Z147754" s="191"/>
      <c r="AA147754" s="191"/>
    </row>
    <row r="147755" spans="26:27">
      <c r="Z147755" s="191"/>
      <c r="AA147755" s="191"/>
    </row>
    <row r="147756" spans="26:27">
      <c r="Z147756" s="191"/>
      <c r="AA147756" s="191"/>
    </row>
    <row r="147757" spans="26:27">
      <c r="Z147757" s="191"/>
      <c r="AA147757" s="191"/>
    </row>
    <row r="147758" spans="26:27">
      <c r="Z147758" s="191"/>
      <c r="AA147758" s="191"/>
    </row>
    <row r="147759" spans="26:27">
      <c r="Z147759" s="191"/>
      <c r="AA147759" s="191"/>
    </row>
    <row r="147760" spans="26:27">
      <c r="Z147760" s="191"/>
      <c r="AA147760" s="191"/>
    </row>
    <row r="147761" spans="26:27">
      <c r="Z147761" s="191"/>
      <c r="AA147761" s="191"/>
    </row>
    <row r="147762" spans="26:27">
      <c r="Z147762" s="191"/>
      <c r="AA147762" s="191"/>
    </row>
    <row r="147763" spans="26:27">
      <c r="Z147763" s="191"/>
      <c r="AA147763" s="191"/>
    </row>
    <row r="147764" spans="26:27">
      <c r="Z147764" s="191"/>
      <c r="AA147764" s="191"/>
    </row>
    <row r="147765" spans="26:27">
      <c r="Z147765" s="191"/>
      <c r="AA147765" s="191"/>
    </row>
    <row r="147766" spans="26:27">
      <c r="Z147766" s="191"/>
      <c r="AA147766" s="191"/>
    </row>
    <row r="147767" spans="26:27">
      <c r="Z147767" s="191"/>
      <c r="AA147767" s="191"/>
    </row>
    <row r="147768" spans="26:27">
      <c r="Z147768" s="191"/>
      <c r="AA147768" s="191"/>
    </row>
    <row r="147769" spans="26:27">
      <c r="Z147769" s="191"/>
      <c r="AA147769" s="191"/>
    </row>
    <row r="147770" spans="26:27">
      <c r="Z147770" s="191"/>
      <c r="AA147770" s="191"/>
    </row>
    <row r="147771" spans="26:27">
      <c r="Z147771" s="191"/>
      <c r="AA147771" s="191"/>
    </row>
    <row r="147772" spans="26:27">
      <c r="Z147772" s="191"/>
      <c r="AA147772" s="191"/>
    </row>
    <row r="147773" spans="26:27">
      <c r="Z147773" s="191"/>
      <c r="AA147773" s="191"/>
    </row>
    <row r="147774" spans="26:27">
      <c r="Z147774" s="191"/>
      <c r="AA147774" s="191"/>
    </row>
    <row r="147775" spans="26:27">
      <c r="Z147775" s="191"/>
      <c r="AA147775" s="191"/>
    </row>
    <row r="147776" spans="26:27">
      <c r="Z147776" s="191"/>
      <c r="AA147776" s="191"/>
    </row>
    <row r="147777" spans="26:27">
      <c r="Z147777" s="191"/>
      <c r="AA147777" s="191"/>
    </row>
    <row r="147778" spans="26:27">
      <c r="Z147778" s="191"/>
      <c r="AA147778" s="191"/>
    </row>
    <row r="147779" spans="26:27">
      <c r="Z147779" s="191"/>
      <c r="AA147779" s="191"/>
    </row>
    <row r="147780" spans="26:27">
      <c r="Z147780" s="191"/>
      <c r="AA147780" s="191"/>
    </row>
    <row r="147781" spans="26:27">
      <c r="Z147781" s="191"/>
      <c r="AA147781" s="191"/>
    </row>
    <row r="147782" spans="26:27">
      <c r="Z147782" s="191"/>
      <c r="AA147782" s="191"/>
    </row>
    <row r="147783" spans="26:27">
      <c r="Z147783" s="191"/>
      <c r="AA147783" s="191"/>
    </row>
    <row r="147784" spans="26:27">
      <c r="Z147784" s="191"/>
      <c r="AA147784" s="191"/>
    </row>
    <row r="147785" spans="26:27">
      <c r="Z147785" s="191"/>
      <c r="AA147785" s="191"/>
    </row>
    <row r="147786" spans="26:27">
      <c r="Z147786" s="191"/>
      <c r="AA147786" s="191"/>
    </row>
    <row r="147787" spans="26:27">
      <c r="Z147787" s="191"/>
      <c r="AA147787" s="191"/>
    </row>
    <row r="147788" spans="26:27">
      <c r="Z147788" s="191"/>
      <c r="AA147788" s="191"/>
    </row>
    <row r="147789" spans="26:27">
      <c r="Z147789" s="191"/>
      <c r="AA147789" s="191"/>
    </row>
    <row r="147790" spans="26:27">
      <c r="Z147790" s="191"/>
      <c r="AA147790" s="191"/>
    </row>
    <row r="147791" spans="26:27">
      <c r="Z147791" s="191"/>
      <c r="AA147791" s="191"/>
    </row>
    <row r="147792" spans="26:27">
      <c r="Z147792" s="191"/>
      <c r="AA147792" s="191"/>
    </row>
    <row r="147793" spans="26:27">
      <c r="Z147793" s="191"/>
      <c r="AA147793" s="191"/>
    </row>
    <row r="147794" spans="26:27">
      <c r="Z147794" s="191"/>
      <c r="AA147794" s="191"/>
    </row>
    <row r="147795" spans="26:27">
      <c r="Z147795" s="191"/>
      <c r="AA147795" s="191"/>
    </row>
    <row r="147796" spans="26:27">
      <c r="Z147796" s="191"/>
      <c r="AA147796" s="191"/>
    </row>
    <row r="147797" spans="26:27">
      <c r="Z147797" s="191"/>
      <c r="AA147797" s="191"/>
    </row>
    <row r="147798" spans="26:27">
      <c r="Z147798" s="191"/>
      <c r="AA147798" s="191"/>
    </row>
    <row r="147799" spans="26:27">
      <c r="Z147799" s="191"/>
      <c r="AA147799" s="191"/>
    </row>
    <row r="147800" spans="26:27">
      <c r="Z147800" s="191"/>
      <c r="AA147800" s="191"/>
    </row>
    <row r="147801" spans="26:27">
      <c r="Z147801" s="191"/>
      <c r="AA147801" s="191"/>
    </row>
    <row r="147802" spans="26:27">
      <c r="Z147802" s="191"/>
      <c r="AA147802" s="191"/>
    </row>
    <row r="147803" spans="26:27">
      <c r="Z147803" s="191"/>
      <c r="AA147803" s="191"/>
    </row>
    <row r="147804" spans="26:27">
      <c r="Z147804" s="191"/>
      <c r="AA147804" s="191"/>
    </row>
    <row r="147805" spans="26:27">
      <c r="Z147805" s="191"/>
      <c r="AA147805" s="191"/>
    </row>
    <row r="147806" spans="26:27">
      <c r="Z147806" s="191"/>
      <c r="AA147806" s="191"/>
    </row>
    <row r="147807" spans="26:27">
      <c r="Z147807" s="191"/>
      <c r="AA147807" s="191"/>
    </row>
    <row r="147808" spans="26:27">
      <c r="Z147808" s="191"/>
      <c r="AA147808" s="191"/>
    </row>
    <row r="147809" spans="26:27">
      <c r="Z147809" s="191"/>
      <c r="AA147809" s="191"/>
    </row>
    <row r="147810" spans="26:27">
      <c r="Z147810" s="191"/>
      <c r="AA147810" s="191"/>
    </row>
    <row r="147811" spans="26:27">
      <c r="Z147811" s="191"/>
      <c r="AA147811" s="191"/>
    </row>
    <row r="147812" spans="26:27">
      <c r="Z147812" s="191"/>
      <c r="AA147812" s="191"/>
    </row>
    <row r="147813" spans="26:27">
      <c r="Z147813" s="191"/>
      <c r="AA147813" s="191"/>
    </row>
    <row r="147814" spans="26:27">
      <c r="Z147814" s="191"/>
      <c r="AA147814" s="191"/>
    </row>
    <row r="147815" spans="26:27">
      <c r="Z147815" s="191"/>
      <c r="AA147815" s="191"/>
    </row>
    <row r="147816" spans="26:27">
      <c r="Z147816" s="191"/>
      <c r="AA147816" s="191"/>
    </row>
    <row r="147817" spans="26:27">
      <c r="Z147817" s="191"/>
      <c r="AA147817" s="191"/>
    </row>
    <row r="147818" spans="26:27">
      <c r="Z147818" s="191"/>
      <c r="AA147818" s="191"/>
    </row>
    <row r="147819" spans="26:27">
      <c r="Z147819" s="191"/>
      <c r="AA147819" s="191"/>
    </row>
    <row r="147820" spans="26:27">
      <c r="Z147820" s="191"/>
      <c r="AA147820" s="191"/>
    </row>
    <row r="147821" spans="26:27">
      <c r="Z147821" s="191"/>
      <c r="AA147821" s="191"/>
    </row>
    <row r="147822" spans="26:27">
      <c r="Z147822" s="191"/>
      <c r="AA147822" s="191"/>
    </row>
    <row r="147823" spans="26:27">
      <c r="Z147823" s="191"/>
      <c r="AA147823" s="191"/>
    </row>
    <row r="147824" spans="26:27">
      <c r="Z147824" s="191"/>
      <c r="AA147824" s="191"/>
    </row>
    <row r="147825" spans="26:27">
      <c r="Z147825" s="191"/>
      <c r="AA147825" s="191"/>
    </row>
    <row r="147826" spans="26:27">
      <c r="Z147826" s="191"/>
      <c r="AA147826" s="191"/>
    </row>
    <row r="147827" spans="26:27">
      <c r="Z147827" s="191"/>
      <c r="AA147827" s="191"/>
    </row>
    <row r="147828" spans="26:27">
      <c r="Z147828" s="191"/>
      <c r="AA147828" s="191"/>
    </row>
    <row r="147829" spans="26:27">
      <c r="Z147829" s="191"/>
      <c r="AA147829" s="191"/>
    </row>
    <row r="147830" spans="26:27">
      <c r="Z147830" s="191"/>
      <c r="AA147830" s="191"/>
    </row>
    <row r="147831" spans="26:27">
      <c r="Z147831" s="191"/>
      <c r="AA147831" s="191"/>
    </row>
    <row r="147832" spans="26:27">
      <c r="Z147832" s="191"/>
      <c r="AA147832" s="191"/>
    </row>
    <row r="147833" spans="26:27">
      <c r="Z147833" s="191"/>
      <c r="AA147833" s="191"/>
    </row>
    <row r="147834" spans="26:27">
      <c r="Z147834" s="191"/>
      <c r="AA147834" s="191"/>
    </row>
    <row r="147835" spans="26:27">
      <c r="Z147835" s="191"/>
      <c r="AA147835" s="191"/>
    </row>
    <row r="147836" spans="26:27">
      <c r="Z147836" s="191"/>
      <c r="AA147836" s="191"/>
    </row>
    <row r="147837" spans="26:27">
      <c r="Z147837" s="191"/>
      <c r="AA147837" s="191"/>
    </row>
    <row r="147838" spans="26:27">
      <c r="Z147838" s="191"/>
      <c r="AA147838" s="191"/>
    </row>
    <row r="147839" spans="26:27">
      <c r="Z147839" s="191"/>
      <c r="AA147839" s="191"/>
    </row>
    <row r="147840" spans="26:27">
      <c r="Z147840" s="191"/>
      <c r="AA147840" s="191"/>
    </row>
    <row r="147841" spans="26:27">
      <c r="Z147841" s="191"/>
      <c r="AA147841" s="191"/>
    </row>
    <row r="147842" spans="26:27">
      <c r="Z147842" s="191"/>
      <c r="AA147842" s="191"/>
    </row>
    <row r="147843" spans="26:27">
      <c r="Z147843" s="191"/>
      <c r="AA147843" s="191"/>
    </row>
    <row r="147844" spans="26:27">
      <c r="Z147844" s="191"/>
      <c r="AA147844" s="191"/>
    </row>
    <row r="147845" spans="26:27">
      <c r="Z147845" s="191"/>
      <c r="AA147845" s="191"/>
    </row>
    <row r="147846" spans="26:27">
      <c r="Z147846" s="191"/>
      <c r="AA147846" s="191"/>
    </row>
    <row r="147847" spans="26:27">
      <c r="Z147847" s="191"/>
      <c r="AA147847" s="191"/>
    </row>
    <row r="147848" spans="26:27">
      <c r="Z147848" s="191"/>
      <c r="AA147848" s="191"/>
    </row>
    <row r="147849" spans="26:27">
      <c r="Z147849" s="191"/>
      <c r="AA147849" s="191"/>
    </row>
    <row r="147850" spans="26:27">
      <c r="Z147850" s="191"/>
      <c r="AA147850" s="191"/>
    </row>
    <row r="147851" spans="26:27">
      <c r="Z147851" s="191"/>
      <c r="AA147851" s="191"/>
    </row>
    <row r="147852" spans="26:27">
      <c r="Z147852" s="191"/>
      <c r="AA147852" s="191"/>
    </row>
    <row r="147853" spans="26:27">
      <c r="Z147853" s="191"/>
      <c r="AA147853" s="191"/>
    </row>
    <row r="147854" spans="26:27">
      <c r="Z147854" s="191"/>
      <c r="AA147854" s="191"/>
    </row>
    <row r="147855" spans="26:27">
      <c r="Z147855" s="191"/>
      <c r="AA147855" s="191"/>
    </row>
    <row r="147856" spans="26:27">
      <c r="Z147856" s="191"/>
      <c r="AA147856" s="191"/>
    </row>
    <row r="147857" spans="26:27">
      <c r="Z147857" s="191"/>
      <c r="AA147857" s="191"/>
    </row>
    <row r="147858" spans="26:27">
      <c r="Z147858" s="191"/>
      <c r="AA147858" s="191"/>
    </row>
    <row r="147859" spans="26:27">
      <c r="Z147859" s="191"/>
      <c r="AA147859" s="191"/>
    </row>
    <row r="147860" spans="26:27">
      <c r="Z147860" s="191"/>
      <c r="AA147860" s="191"/>
    </row>
    <row r="147861" spans="26:27">
      <c r="Z147861" s="191"/>
      <c r="AA147861" s="191"/>
    </row>
    <row r="147862" spans="26:27">
      <c r="Z147862" s="191"/>
      <c r="AA147862" s="191"/>
    </row>
    <row r="147863" spans="26:27">
      <c r="Z147863" s="191"/>
      <c r="AA147863" s="191"/>
    </row>
    <row r="147864" spans="26:27">
      <c r="Z147864" s="191"/>
      <c r="AA147864" s="191"/>
    </row>
    <row r="147865" spans="26:27">
      <c r="Z147865" s="191"/>
      <c r="AA147865" s="191"/>
    </row>
    <row r="147866" spans="26:27">
      <c r="Z147866" s="191"/>
      <c r="AA147866" s="191"/>
    </row>
    <row r="147867" spans="26:27">
      <c r="Z147867" s="191"/>
      <c r="AA147867" s="191"/>
    </row>
    <row r="147868" spans="26:27">
      <c r="Z147868" s="191"/>
      <c r="AA147868" s="191"/>
    </row>
    <row r="147869" spans="26:27">
      <c r="Z147869" s="191"/>
      <c r="AA147869" s="191"/>
    </row>
    <row r="147870" spans="26:27">
      <c r="Z147870" s="191"/>
      <c r="AA147870" s="191"/>
    </row>
    <row r="147871" spans="26:27">
      <c r="Z147871" s="191"/>
      <c r="AA147871" s="191"/>
    </row>
    <row r="147872" spans="26:27">
      <c r="Z147872" s="191"/>
      <c r="AA147872" s="191"/>
    </row>
    <row r="147873" spans="26:27">
      <c r="Z147873" s="191"/>
      <c r="AA147873" s="191"/>
    </row>
    <row r="147874" spans="26:27">
      <c r="Z147874" s="191"/>
      <c r="AA147874" s="191"/>
    </row>
    <row r="147875" spans="26:27">
      <c r="Z147875" s="191"/>
      <c r="AA147875" s="191"/>
    </row>
    <row r="147876" spans="26:27">
      <c r="Z147876" s="191"/>
      <c r="AA147876" s="191"/>
    </row>
    <row r="147877" spans="26:27">
      <c r="Z147877" s="191"/>
      <c r="AA147877" s="191"/>
    </row>
    <row r="147878" spans="26:27">
      <c r="Z147878" s="191"/>
      <c r="AA147878" s="191"/>
    </row>
    <row r="147879" spans="26:27">
      <c r="Z147879" s="191"/>
      <c r="AA147879" s="191"/>
    </row>
    <row r="147880" spans="26:27">
      <c r="Z147880" s="191"/>
      <c r="AA147880" s="191"/>
    </row>
    <row r="147881" spans="26:27">
      <c r="Z147881" s="191"/>
      <c r="AA147881" s="191"/>
    </row>
    <row r="147882" spans="26:27">
      <c r="Z147882" s="191"/>
      <c r="AA147882" s="191"/>
    </row>
    <row r="147883" spans="26:27">
      <c r="Z147883" s="191"/>
      <c r="AA147883" s="191"/>
    </row>
    <row r="147884" spans="26:27">
      <c r="Z147884" s="191"/>
      <c r="AA147884" s="191"/>
    </row>
    <row r="147885" spans="26:27">
      <c r="Z147885" s="191"/>
      <c r="AA147885" s="191"/>
    </row>
    <row r="147886" spans="26:27">
      <c r="Z147886" s="191"/>
      <c r="AA147886" s="191"/>
    </row>
    <row r="147887" spans="26:27">
      <c r="Z147887" s="191"/>
      <c r="AA147887" s="191"/>
    </row>
    <row r="147888" spans="26:27">
      <c r="Z147888" s="191"/>
      <c r="AA147888" s="191"/>
    </row>
    <row r="147889" spans="26:27">
      <c r="Z147889" s="191"/>
      <c r="AA147889" s="191"/>
    </row>
    <row r="147890" spans="26:27">
      <c r="Z147890" s="191"/>
      <c r="AA147890" s="191"/>
    </row>
    <row r="147891" spans="26:27">
      <c r="Z147891" s="191"/>
      <c r="AA147891" s="191"/>
    </row>
    <row r="147892" spans="26:27">
      <c r="Z147892" s="191"/>
      <c r="AA147892" s="191"/>
    </row>
    <row r="147893" spans="26:27">
      <c r="Z147893" s="191"/>
      <c r="AA147893" s="191"/>
    </row>
    <row r="147894" spans="26:27">
      <c r="Z147894" s="191"/>
      <c r="AA147894" s="191"/>
    </row>
    <row r="147895" spans="26:27">
      <c r="Z147895" s="191"/>
      <c r="AA147895" s="191"/>
    </row>
    <row r="147896" spans="26:27">
      <c r="Z147896" s="191"/>
      <c r="AA147896" s="191"/>
    </row>
    <row r="147897" spans="26:27">
      <c r="Z147897" s="191"/>
      <c r="AA147897" s="191"/>
    </row>
    <row r="147898" spans="26:27">
      <c r="Z147898" s="191"/>
      <c r="AA147898" s="191"/>
    </row>
    <row r="147899" spans="26:27">
      <c r="Z147899" s="191"/>
      <c r="AA147899" s="191"/>
    </row>
    <row r="147900" spans="26:27">
      <c r="Z147900" s="191"/>
      <c r="AA147900" s="191"/>
    </row>
    <row r="147901" spans="26:27">
      <c r="Z147901" s="191"/>
      <c r="AA147901" s="191"/>
    </row>
    <row r="147902" spans="26:27">
      <c r="Z147902" s="191"/>
      <c r="AA147902" s="191"/>
    </row>
    <row r="147903" spans="26:27">
      <c r="Z147903" s="191"/>
      <c r="AA147903" s="191"/>
    </row>
    <row r="147904" spans="26:27">
      <c r="Z147904" s="191"/>
      <c r="AA147904" s="191"/>
    </row>
    <row r="147905" spans="26:27">
      <c r="Z147905" s="191"/>
      <c r="AA147905" s="191"/>
    </row>
    <row r="147906" spans="26:27">
      <c r="Z147906" s="191"/>
      <c r="AA147906" s="191"/>
    </row>
    <row r="147907" spans="26:27">
      <c r="Z147907" s="191"/>
      <c r="AA147907" s="191"/>
    </row>
    <row r="147908" spans="26:27">
      <c r="Z147908" s="191"/>
      <c r="AA147908" s="191"/>
    </row>
    <row r="147909" spans="26:27">
      <c r="Z147909" s="191"/>
      <c r="AA147909" s="191"/>
    </row>
    <row r="147910" spans="26:27">
      <c r="Z147910" s="191"/>
      <c r="AA147910" s="191"/>
    </row>
    <row r="147911" spans="26:27">
      <c r="Z147911" s="191"/>
      <c r="AA147911" s="191"/>
    </row>
    <row r="147912" spans="26:27">
      <c r="Z147912" s="191"/>
      <c r="AA147912" s="191"/>
    </row>
    <row r="147913" spans="26:27">
      <c r="Z147913" s="191"/>
      <c r="AA147913" s="191"/>
    </row>
    <row r="147914" spans="26:27">
      <c r="Z147914" s="191"/>
      <c r="AA147914" s="191"/>
    </row>
    <row r="147915" spans="26:27">
      <c r="Z147915" s="191"/>
      <c r="AA147915" s="191"/>
    </row>
    <row r="147916" spans="26:27">
      <c r="Z147916" s="191"/>
      <c r="AA147916" s="191"/>
    </row>
    <row r="147917" spans="26:27">
      <c r="Z147917" s="191"/>
      <c r="AA147917" s="191"/>
    </row>
    <row r="147918" spans="26:27">
      <c r="Z147918" s="191"/>
      <c r="AA147918" s="191"/>
    </row>
    <row r="147919" spans="26:27">
      <c r="Z147919" s="191"/>
      <c r="AA147919" s="191"/>
    </row>
    <row r="147920" spans="26:27">
      <c r="Z147920" s="191"/>
      <c r="AA147920" s="191"/>
    </row>
    <row r="147921" spans="26:27">
      <c r="Z147921" s="191"/>
      <c r="AA147921" s="191"/>
    </row>
    <row r="147922" spans="26:27">
      <c r="Z147922" s="191"/>
      <c r="AA147922" s="191"/>
    </row>
    <row r="147923" spans="26:27">
      <c r="Z147923" s="191"/>
      <c r="AA147923" s="191"/>
    </row>
    <row r="147924" spans="26:27">
      <c r="Z147924" s="191"/>
      <c r="AA147924" s="191"/>
    </row>
    <row r="147925" spans="26:27">
      <c r="Z147925" s="191"/>
      <c r="AA147925" s="191"/>
    </row>
    <row r="147926" spans="26:27">
      <c r="Z147926" s="191"/>
      <c r="AA147926" s="191"/>
    </row>
    <row r="147927" spans="26:27">
      <c r="Z147927" s="191"/>
      <c r="AA147927" s="191"/>
    </row>
    <row r="147928" spans="26:27">
      <c r="Z147928" s="191"/>
      <c r="AA147928" s="191"/>
    </row>
    <row r="147929" spans="26:27">
      <c r="Z147929" s="191"/>
      <c r="AA147929" s="191"/>
    </row>
    <row r="147930" spans="26:27">
      <c r="Z147930" s="191"/>
      <c r="AA147930" s="191"/>
    </row>
    <row r="147931" spans="26:27">
      <c r="Z147931" s="191"/>
      <c r="AA147931" s="191"/>
    </row>
    <row r="147932" spans="26:27">
      <c r="Z147932" s="191"/>
      <c r="AA147932" s="191"/>
    </row>
    <row r="147933" spans="26:27">
      <c r="Z147933" s="191"/>
      <c r="AA147933" s="191"/>
    </row>
    <row r="147934" spans="26:27">
      <c r="Z147934" s="191"/>
      <c r="AA147934" s="191"/>
    </row>
    <row r="147935" spans="26:27">
      <c r="Z147935" s="191"/>
      <c r="AA147935" s="191"/>
    </row>
    <row r="147936" spans="26:27">
      <c r="Z147936" s="191"/>
      <c r="AA147936" s="191"/>
    </row>
    <row r="147937" spans="26:27">
      <c r="Z147937" s="191"/>
      <c r="AA147937" s="191"/>
    </row>
    <row r="147938" spans="26:27">
      <c r="Z147938" s="191"/>
      <c r="AA147938" s="191"/>
    </row>
    <row r="147939" spans="26:27">
      <c r="Z147939" s="191"/>
      <c r="AA147939" s="191"/>
    </row>
    <row r="147940" spans="26:27">
      <c r="Z147940" s="191"/>
      <c r="AA147940" s="191"/>
    </row>
    <row r="147941" spans="26:27">
      <c r="Z147941" s="191"/>
      <c r="AA147941" s="191"/>
    </row>
    <row r="147942" spans="26:27">
      <c r="Z147942" s="191"/>
      <c r="AA147942" s="191"/>
    </row>
    <row r="147943" spans="26:27">
      <c r="Z147943" s="191"/>
      <c r="AA147943" s="191"/>
    </row>
    <row r="147944" spans="26:27">
      <c r="Z147944" s="191"/>
      <c r="AA147944" s="191"/>
    </row>
    <row r="147945" spans="26:27">
      <c r="Z147945" s="191"/>
      <c r="AA147945" s="191"/>
    </row>
    <row r="147946" spans="26:27">
      <c r="Z147946" s="191"/>
      <c r="AA147946" s="191"/>
    </row>
    <row r="147947" spans="26:27">
      <c r="Z147947" s="191"/>
      <c r="AA147947" s="191"/>
    </row>
    <row r="147948" spans="26:27">
      <c r="Z147948" s="191"/>
      <c r="AA147948" s="191"/>
    </row>
    <row r="147949" spans="26:27">
      <c r="Z147949" s="191"/>
      <c r="AA147949" s="191"/>
    </row>
    <row r="147950" spans="26:27">
      <c r="Z147950" s="191"/>
      <c r="AA147950" s="191"/>
    </row>
    <row r="147951" spans="26:27">
      <c r="Z147951" s="191"/>
      <c r="AA147951" s="191"/>
    </row>
    <row r="147952" spans="26:27">
      <c r="Z147952" s="191"/>
      <c r="AA147952" s="191"/>
    </row>
    <row r="147953" spans="26:27">
      <c r="Z147953" s="191"/>
      <c r="AA147953" s="191"/>
    </row>
    <row r="147954" spans="26:27">
      <c r="Z147954" s="191"/>
      <c r="AA147954" s="191"/>
    </row>
    <row r="147955" spans="26:27">
      <c r="Z147955" s="191"/>
      <c r="AA147955" s="191"/>
    </row>
    <row r="147956" spans="26:27">
      <c r="Z147956" s="191"/>
      <c r="AA147956" s="191"/>
    </row>
    <row r="147957" spans="26:27">
      <c r="Z147957" s="191"/>
      <c r="AA147957" s="191"/>
    </row>
    <row r="147958" spans="26:27">
      <c r="Z147958" s="191"/>
      <c r="AA147958" s="191"/>
    </row>
    <row r="147959" spans="26:27">
      <c r="Z147959" s="191"/>
      <c r="AA147959" s="191"/>
    </row>
    <row r="147960" spans="26:27">
      <c r="Z147960" s="191"/>
      <c r="AA147960" s="191"/>
    </row>
    <row r="147961" spans="26:27">
      <c r="Z147961" s="191"/>
      <c r="AA147961" s="191"/>
    </row>
    <row r="147962" spans="26:27">
      <c r="Z147962" s="191"/>
      <c r="AA147962" s="191"/>
    </row>
    <row r="147963" spans="26:27">
      <c r="Z147963" s="191"/>
      <c r="AA147963" s="191"/>
    </row>
    <row r="147964" spans="26:27">
      <c r="Z147964" s="191"/>
      <c r="AA147964" s="191"/>
    </row>
    <row r="147965" spans="26:27">
      <c r="Z147965" s="191"/>
      <c r="AA147965" s="191"/>
    </row>
    <row r="147966" spans="26:27">
      <c r="Z147966" s="191"/>
      <c r="AA147966" s="191"/>
    </row>
    <row r="147967" spans="26:27">
      <c r="Z147967" s="191"/>
      <c r="AA147967" s="191"/>
    </row>
    <row r="147968" spans="26:27">
      <c r="Z147968" s="191"/>
      <c r="AA147968" s="191"/>
    </row>
    <row r="147969" spans="26:27">
      <c r="Z147969" s="191"/>
      <c r="AA147969" s="191"/>
    </row>
    <row r="147970" spans="26:27">
      <c r="Z147970" s="191"/>
      <c r="AA147970" s="191"/>
    </row>
    <row r="147971" spans="26:27">
      <c r="Z147971" s="191"/>
      <c r="AA147971" s="191"/>
    </row>
    <row r="147972" spans="26:27">
      <c r="Z147972" s="191"/>
      <c r="AA147972" s="191"/>
    </row>
    <row r="147973" spans="26:27">
      <c r="Z147973" s="191"/>
      <c r="AA147973" s="191"/>
    </row>
    <row r="147974" spans="26:27">
      <c r="Z147974" s="191"/>
      <c r="AA147974" s="191"/>
    </row>
    <row r="147975" spans="26:27">
      <c r="Z147975" s="191"/>
      <c r="AA147975" s="191"/>
    </row>
    <row r="147976" spans="26:27">
      <c r="Z147976" s="191"/>
      <c r="AA147976" s="191"/>
    </row>
    <row r="147977" spans="26:27">
      <c r="Z147977" s="191"/>
      <c r="AA147977" s="191"/>
    </row>
    <row r="147978" spans="26:27">
      <c r="Z147978" s="191"/>
      <c r="AA147978" s="191"/>
    </row>
    <row r="147979" spans="26:27">
      <c r="Z147979" s="191"/>
      <c r="AA147979" s="191"/>
    </row>
    <row r="147980" spans="26:27">
      <c r="Z147980" s="191"/>
      <c r="AA147980" s="191"/>
    </row>
    <row r="147981" spans="26:27">
      <c r="Z147981" s="191"/>
      <c r="AA147981" s="191"/>
    </row>
    <row r="147982" spans="26:27">
      <c r="Z147982" s="191"/>
      <c r="AA147982" s="191"/>
    </row>
    <row r="147983" spans="26:27">
      <c r="Z147983" s="191"/>
      <c r="AA147983" s="191"/>
    </row>
    <row r="147984" spans="26:27">
      <c r="Z147984" s="191"/>
      <c r="AA147984" s="191"/>
    </row>
    <row r="147985" spans="26:27">
      <c r="Z147985" s="191"/>
      <c r="AA147985" s="191"/>
    </row>
    <row r="147986" spans="26:27">
      <c r="Z147986" s="191"/>
      <c r="AA147986" s="191"/>
    </row>
    <row r="147987" spans="26:27">
      <c r="Z147987" s="191"/>
      <c r="AA147987" s="191"/>
    </row>
    <row r="147988" spans="26:27">
      <c r="Z147988" s="191"/>
      <c r="AA147988" s="191"/>
    </row>
    <row r="147989" spans="26:27">
      <c r="Z147989" s="191"/>
      <c r="AA147989" s="191"/>
    </row>
    <row r="147990" spans="26:27">
      <c r="Z147990" s="191"/>
      <c r="AA147990" s="191"/>
    </row>
    <row r="147991" spans="26:27">
      <c r="Z147991" s="191"/>
      <c r="AA147991" s="191"/>
    </row>
    <row r="147992" spans="26:27">
      <c r="Z147992" s="191"/>
      <c r="AA147992" s="191"/>
    </row>
    <row r="147993" spans="26:27">
      <c r="Z147993" s="191"/>
      <c r="AA147993" s="191"/>
    </row>
    <row r="147994" spans="26:27">
      <c r="Z147994" s="191"/>
      <c r="AA147994" s="191"/>
    </row>
    <row r="147995" spans="26:27">
      <c r="Z147995" s="191"/>
      <c r="AA147995" s="191"/>
    </row>
    <row r="147996" spans="26:27">
      <c r="Z147996" s="191"/>
      <c r="AA147996" s="191"/>
    </row>
    <row r="147997" spans="26:27">
      <c r="Z147997" s="191"/>
      <c r="AA147997" s="191"/>
    </row>
    <row r="147998" spans="26:27">
      <c r="Z147998" s="191"/>
      <c r="AA147998" s="191"/>
    </row>
    <row r="147999" spans="26:27">
      <c r="Z147999" s="191"/>
      <c r="AA147999" s="191"/>
    </row>
    <row r="148000" spans="26:27">
      <c r="Z148000" s="191"/>
      <c r="AA148000" s="191"/>
    </row>
    <row r="148001" spans="26:27">
      <c r="Z148001" s="191"/>
      <c r="AA148001" s="191"/>
    </row>
    <row r="148002" spans="26:27">
      <c r="Z148002" s="191"/>
      <c r="AA148002" s="191"/>
    </row>
    <row r="148003" spans="26:27">
      <c r="Z148003" s="191"/>
      <c r="AA148003" s="191"/>
    </row>
    <row r="148004" spans="26:27">
      <c r="Z148004" s="191"/>
      <c r="AA148004" s="191"/>
    </row>
    <row r="148005" spans="26:27">
      <c r="Z148005" s="191"/>
      <c r="AA148005" s="191"/>
    </row>
    <row r="148006" spans="26:27">
      <c r="Z148006" s="191"/>
      <c r="AA148006" s="191"/>
    </row>
    <row r="148007" spans="26:27">
      <c r="Z148007" s="191"/>
      <c r="AA148007" s="191"/>
    </row>
    <row r="148008" spans="26:27">
      <c r="Z148008" s="191"/>
      <c r="AA148008" s="191"/>
    </row>
    <row r="148009" spans="26:27">
      <c r="Z148009" s="191"/>
      <c r="AA148009" s="191"/>
    </row>
    <row r="148010" spans="26:27">
      <c r="Z148010" s="191"/>
      <c r="AA148010" s="191"/>
    </row>
    <row r="148011" spans="26:27">
      <c r="Z148011" s="191"/>
      <c r="AA148011" s="191"/>
    </row>
    <row r="148012" spans="26:27">
      <c r="Z148012" s="191"/>
      <c r="AA148012" s="191"/>
    </row>
    <row r="148013" spans="26:27">
      <c r="Z148013" s="191"/>
      <c r="AA148013" s="191"/>
    </row>
    <row r="148014" spans="26:27">
      <c r="Z148014" s="191"/>
      <c r="AA148014" s="191"/>
    </row>
    <row r="148015" spans="26:27">
      <c r="Z148015" s="191"/>
      <c r="AA148015" s="191"/>
    </row>
    <row r="148016" spans="26:27">
      <c r="Z148016" s="191"/>
      <c r="AA148016" s="191"/>
    </row>
    <row r="148017" spans="26:27">
      <c r="Z148017" s="191"/>
      <c r="AA148017" s="191"/>
    </row>
    <row r="148018" spans="26:27">
      <c r="Z148018" s="191"/>
      <c r="AA148018" s="191"/>
    </row>
    <row r="148019" spans="26:27">
      <c r="Z148019" s="191"/>
      <c r="AA148019" s="191"/>
    </row>
    <row r="148020" spans="26:27">
      <c r="Z148020" s="191"/>
      <c r="AA148020" s="191"/>
    </row>
    <row r="148021" spans="26:27">
      <c r="Z148021" s="191"/>
      <c r="AA148021" s="191"/>
    </row>
    <row r="148022" spans="26:27">
      <c r="Z148022" s="191"/>
      <c r="AA148022" s="191"/>
    </row>
    <row r="148023" spans="26:27">
      <c r="Z148023" s="191"/>
      <c r="AA148023" s="191"/>
    </row>
    <row r="148024" spans="26:27">
      <c r="Z148024" s="191"/>
      <c r="AA148024" s="191"/>
    </row>
    <row r="148025" spans="26:27">
      <c r="Z148025" s="191"/>
      <c r="AA148025" s="191"/>
    </row>
    <row r="148026" spans="26:27">
      <c r="Z148026" s="191"/>
      <c r="AA148026" s="191"/>
    </row>
    <row r="148027" spans="26:27">
      <c r="Z148027" s="191"/>
      <c r="AA148027" s="191"/>
    </row>
    <row r="148028" spans="26:27">
      <c r="Z148028" s="191"/>
      <c r="AA148028" s="191"/>
    </row>
    <row r="148029" spans="26:27">
      <c r="Z148029" s="191"/>
      <c r="AA148029" s="191"/>
    </row>
    <row r="148030" spans="26:27">
      <c r="Z148030" s="191"/>
      <c r="AA148030" s="191"/>
    </row>
    <row r="148031" spans="26:27">
      <c r="Z148031" s="191"/>
      <c r="AA148031" s="191"/>
    </row>
    <row r="148032" spans="26:27">
      <c r="Z148032" s="191"/>
      <c r="AA148032" s="191"/>
    </row>
    <row r="148033" spans="26:27">
      <c r="Z148033" s="191"/>
      <c r="AA148033" s="191"/>
    </row>
    <row r="148034" spans="26:27">
      <c r="Z148034" s="191"/>
      <c r="AA148034" s="191"/>
    </row>
    <row r="148035" spans="26:27">
      <c r="Z148035" s="191"/>
      <c r="AA148035" s="191"/>
    </row>
    <row r="148036" spans="26:27">
      <c r="Z148036" s="191"/>
      <c r="AA148036" s="191"/>
    </row>
    <row r="148037" spans="26:27">
      <c r="Z148037" s="191"/>
      <c r="AA148037" s="191"/>
    </row>
    <row r="148038" spans="26:27">
      <c r="Z148038" s="191"/>
      <c r="AA148038" s="191"/>
    </row>
    <row r="148039" spans="26:27">
      <c r="Z148039" s="191"/>
      <c r="AA148039" s="191"/>
    </row>
    <row r="148040" spans="26:27">
      <c r="Z148040" s="191"/>
      <c r="AA148040" s="191"/>
    </row>
    <row r="148041" spans="26:27">
      <c r="Z148041" s="191"/>
      <c r="AA148041" s="191"/>
    </row>
    <row r="148042" spans="26:27">
      <c r="Z148042" s="191"/>
      <c r="AA148042" s="191"/>
    </row>
    <row r="148043" spans="26:27">
      <c r="Z148043" s="191"/>
      <c r="AA148043" s="191"/>
    </row>
    <row r="148044" spans="26:27">
      <c r="Z148044" s="191"/>
      <c r="AA148044" s="191"/>
    </row>
    <row r="148045" spans="26:27">
      <c r="Z148045" s="191"/>
      <c r="AA148045" s="191"/>
    </row>
    <row r="148046" spans="26:27">
      <c r="Z148046" s="191"/>
      <c r="AA148046" s="191"/>
    </row>
    <row r="148047" spans="26:27">
      <c r="Z148047" s="191"/>
      <c r="AA148047" s="191"/>
    </row>
    <row r="148048" spans="26:27">
      <c r="Z148048" s="191"/>
      <c r="AA148048" s="191"/>
    </row>
    <row r="148049" spans="26:27">
      <c r="Z148049" s="191"/>
      <c r="AA148049" s="191"/>
    </row>
    <row r="148050" spans="26:27">
      <c r="Z148050" s="191"/>
      <c r="AA148050" s="191"/>
    </row>
    <row r="148051" spans="26:27">
      <c r="Z148051" s="191"/>
      <c r="AA148051" s="191"/>
    </row>
    <row r="148052" spans="26:27">
      <c r="Z148052" s="191"/>
      <c r="AA148052" s="191"/>
    </row>
    <row r="148053" spans="26:27">
      <c r="Z148053" s="191"/>
      <c r="AA148053" s="191"/>
    </row>
    <row r="148054" spans="26:27">
      <c r="Z148054" s="191"/>
      <c r="AA148054" s="191"/>
    </row>
    <row r="148055" spans="26:27">
      <c r="Z148055" s="191"/>
      <c r="AA148055" s="191"/>
    </row>
    <row r="148056" spans="26:27">
      <c r="Z148056" s="191"/>
      <c r="AA148056" s="191"/>
    </row>
    <row r="148057" spans="26:27">
      <c r="Z148057" s="191"/>
      <c r="AA148057" s="191"/>
    </row>
    <row r="148058" spans="26:27">
      <c r="Z148058" s="191"/>
      <c r="AA148058" s="191"/>
    </row>
    <row r="148059" spans="26:27">
      <c r="Z148059" s="191"/>
      <c r="AA148059" s="191"/>
    </row>
    <row r="148060" spans="26:27">
      <c r="Z148060" s="191"/>
      <c r="AA148060" s="191"/>
    </row>
    <row r="148061" spans="26:27">
      <c r="Z148061" s="191"/>
      <c r="AA148061" s="191"/>
    </row>
    <row r="148062" spans="26:27">
      <c r="Z148062" s="191"/>
      <c r="AA148062" s="191"/>
    </row>
    <row r="148063" spans="26:27">
      <c r="Z148063" s="191"/>
      <c r="AA148063" s="191"/>
    </row>
    <row r="148064" spans="26:27">
      <c r="Z148064" s="191"/>
      <c r="AA148064" s="191"/>
    </row>
    <row r="148065" spans="26:27">
      <c r="Z148065" s="191"/>
      <c r="AA148065" s="191"/>
    </row>
    <row r="148066" spans="26:27">
      <c r="Z148066" s="191"/>
      <c r="AA148066" s="191"/>
    </row>
    <row r="148067" spans="26:27">
      <c r="Z148067" s="191"/>
      <c r="AA148067" s="191"/>
    </row>
    <row r="148068" spans="26:27">
      <c r="Z148068" s="191"/>
      <c r="AA148068" s="191"/>
    </row>
    <row r="148069" spans="26:27">
      <c r="Z148069" s="191"/>
      <c r="AA148069" s="191"/>
    </row>
    <row r="148070" spans="26:27">
      <c r="Z148070" s="191"/>
      <c r="AA148070" s="191"/>
    </row>
    <row r="148071" spans="26:27">
      <c r="Z148071" s="191"/>
      <c r="AA148071" s="191"/>
    </row>
    <row r="148072" spans="26:27">
      <c r="Z148072" s="191"/>
      <c r="AA148072" s="191"/>
    </row>
    <row r="148073" spans="26:27">
      <c r="Z148073" s="191"/>
      <c r="AA148073" s="191"/>
    </row>
    <row r="148074" spans="26:27">
      <c r="Z148074" s="191"/>
      <c r="AA148074" s="191"/>
    </row>
    <row r="148075" spans="26:27">
      <c r="Z148075" s="191"/>
      <c r="AA148075" s="191"/>
    </row>
    <row r="148076" spans="26:27">
      <c r="Z148076" s="191"/>
      <c r="AA148076" s="191"/>
    </row>
    <row r="148077" spans="26:27">
      <c r="Z148077" s="191"/>
      <c r="AA148077" s="191"/>
    </row>
    <row r="148078" spans="26:27">
      <c r="Z148078" s="191"/>
      <c r="AA148078" s="191"/>
    </row>
    <row r="148079" spans="26:27">
      <c r="Z148079" s="191"/>
      <c r="AA148079" s="191"/>
    </row>
    <row r="148080" spans="26:27">
      <c r="Z148080" s="191"/>
      <c r="AA148080" s="191"/>
    </row>
    <row r="148081" spans="26:27">
      <c r="Z148081" s="191"/>
      <c r="AA148081" s="191"/>
    </row>
    <row r="148082" spans="26:27">
      <c r="Z148082" s="191"/>
      <c r="AA148082" s="191"/>
    </row>
    <row r="148083" spans="26:27">
      <c r="Z148083" s="191"/>
      <c r="AA148083" s="191"/>
    </row>
    <row r="148084" spans="26:27">
      <c r="Z148084" s="191"/>
      <c r="AA148084" s="191"/>
    </row>
    <row r="148085" spans="26:27">
      <c r="Z148085" s="191"/>
      <c r="AA148085" s="191"/>
    </row>
    <row r="148086" spans="26:27">
      <c r="Z148086" s="191"/>
      <c r="AA148086" s="191"/>
    </row>
    <row r="148087" spans="26:27">
      <c r="Z148087" s="191"/>
      <c r="AA148087" s="191"/>
    </row>
    <row r="148088" spans="26:27">
      <c r="Z148088" s="191"/>
      <c r="AA148088" s="191"/>
    </row>
    <row r="148089" spans="26:27">
      <c r="Z148089" s="191"/>
      <c r="AA148089" s="191"/>
    </row>
    <row r="148090" spans="26:27">
      <c r="Z148090" s="191"/>
      <c r="AA148090" s="191"/>
    </row>
    <row r="148091" spans="26:27">
      <c r="Z148091" s="191"/>
      <c r="AA148091" s="191"/>
    </row>
    <row r="148092" spans="26:27">
      <c r="Z148092" s="191"/>
      <c r="AA148092" s="191"/>
    </row>
    <row r="148093" spans="26:27">
      <c r="Z148093" s="191"/>
      <c r="AA148093" s="191"/>
    </row>
    <row r="148094" spans="26:27">
      <c r="Z148094" s="191"/>
      <c r="AA148094" s="191"/>
    </row>
    <row r="148095" spans="26:27">
      <c r="Z148095" s="191"/>
      <c r="AA148095" s="191"/>
    </row>
    <row r="148096" spans="26:27">
      <c r="Z148096" s="191"/>
      <c r="AA148096" s="191"/>
    </row>
    <row r="148097" spans="26:27">
      <c r="Z148097" s="191"/>
      <c r="AA148097" s="191"/>
    </row>
    <row r="148098" spans="26:27">
      <c r="Z148098" s="191"/>
      <c r="AA148098" s="191"/>
    </row>
    <row r="148099" spans="26:27">
      <c r="Z148099" s="191"/>
      <c r="AA148099" s="191"/>
    </row>
    <row r="148100" spans="26:27">
      <c r="Z148100" s="191"/>
      <c r="AA148100" s="191"/>
    </row>
    <row r="148101" spans="26:27">
      <c r="Z148101" s="191"/>
      <c r="AA148101" s="191"/>
    </row>
    <row r="148102" spans="26:27">
      <c r="Z148102" s="191"/>
      <c r="AA148102" s="191"/>
    </row>
    <row r="148103" spans="26:27">
      <c r="Z148103" s="191"/>
      <c r="AA148103" s="191"/>
    </row>
    <row r="148104" spans="26:27">
      <c r="Z148104" s="191"/>
      <c r="AA148104" s="191"/>
    </row>
    <row r="148105" spans="26:27">
      <c r="Z148105" s="191"/>
      <c r="AA148105" s="191"/>
    </row>
    <row r="148106" spans="26:27">
      <c r="Z148106" s="191"/>
      <c r="AA148106" s="191"/>
    </row>
    <row r="148107" spans="26:27">
      <c r="Z148107" s="191"/>
      <c r="AA148107" s="191"/>
    </row>
    <row r="148108" spans="26:27">
      <c r="Z148108" s="191"/>
      <c r="AA148108" s="191"/>
    </row>
    <row r="148109" spans="26:27">
      <c r="Z148109" s="191"/>
      <c r="AA148109" s="191"/>
    </row>
    <row r="148110" spans="26:27">
      <c r="Z148110" s="191"/>
      <c r="AA148110" s="191"/>
    </row>
    <row r="148111" spans="26:27">
      <c r="Z148111" s="191"/>
      <c r="AA148111" s="191"/>
    </row>
    <row r="148112" spans="26:27">
      <c r="Z148112" s="191"/>
      <c r="AA148112" s="191"/>
    </row>
    <row r="148113" spans="26:27">
      <c r="Z148113" s="191"/>
      <c r="AA148113" s="191"/>
    </row>
    <row r="148114" spans="26:27">
      <c r="Z148114" s="191"/>
      <c r="AA148114" s="191"/>
    </row>
    <row r="148115" spans="26:27">
      <c r="Z148115" s="191"/>
      <c r="AA148115" s="191"/>
    </row>
    <row r="148116" spans="26:27">
      <c r="Z148116" s="191"/>
      <c r="AA148116" s="191"/>
    </row>
    <row r="148117" spans="26:27">
      <c r="Z148117" s="191"/>
      <c r="AA148117" s="191"/>
    </row>
    <row r="148118" spans="26:27">
      <c r="Z148118" s="191"/>
      <c r="AA148118" s="191"/>
    </row>
    <row r="148119" spans="26:27">
      <c r="Z148119" s="191"/>
      <c r="AA148119" s="191"/>
    </row>
    <row r="148120" spans="26:27">
      <c r="Z148120" s="191"/>
      <c r="AA148120" s="191"/>
    </row>
    <row r="148121" spans="26:27">
      <c r="Z148121" s="191"/>
      <c r="AA148121" s="191"/>
    </row>
    <row r="148122" spans="26:27">
      <c r="Z148122" s="191"/>
      <c r="AA148122" s="191"/>
    </row>
    <row r="148123" spans="26:27">
      <c r="Z148123" s="191"/>
      <c r="AA148123" s="191"/>
    </row>
    <row r="148124" spans="26:27">
      <c r="Z148124" s="191"/>
      <c r="AA148124" s="191"/>
    </row>
    <row r="148125" spans="26:27">
      <c r="Z148125" s="191"/>
      <c r="AA148125" s="191"/>
    </row>
    <row r="148126" spans="26:27">
      <c r="Z148126" s="191"/>
      <c r="AA148126" s="191"/>
    </row>
    <row r="148127" spans="26:27">
      <c r="Z148127" s="191"/>
      <c r="AA148127" s="191"/>
    </row>
    <row r="148128" spans="26:27">
      <c r="Z148128" s="191"/>
      <c r="AA148128" s="191"/>
    </row>
    <row r="148129" spans="26:27">
      <c r="Z148129" s="191"/>
      <c r="AA148129" s="191"/>
    </row>
    <row r="148130" spans="26:27">
      <c r="Z148130" s="191"/>
      <c r="AA148130" s="191"/>
    </row>
    <row r="148131" spans="26:27">
      <c r="Z148131" s="191"/>
      <c r="AA148131" s="191"/>
    </row>
    <row r="148132" spans="26:27">
      <c r="Z148132" s="191"/>
      <c r="AA148132" s="191"/>
    </row>
    <row r="148133" spans="26:27">
      <c r="Z148133" s="191"/>
      <c r="AA148133" s="191"/>
    </row>
    <row r="148134" spans="26:27">
      <c r="Z148134" s="191"/>
      <c r="AA148134" s="191"/>
    </row>
    <row r="148135" spans="26:27">
      <c r="Z148135" s="191"/>
      <c r="AA148135" s="191"/>
    </row>
    <row r="148136" spans="26:27">
      <c r="Z148136" s="191"/>
      <c r="AA148136" s="191"/>
    </row>
    <row r="148137" spans="26:27">
      <c r="Z148137" s="191"/>
      <c r="AA148137" s="191"/>
    </row>
    <row r="148138" spans="26:27">
      <c r="Z148138" s="191"/>
      <c r="AA148138" s="191"/>
    </row>
    <row r="148139" spans="26:27">
      <c r="Z148139" s="191"/>
      <c r="AA148139" s="191"/>
    </row>
    <row r="148140" spans="26:27">
      <c r="Z148140" s="191"/>
      <c r="AA148140" s="191"/>
    </row>
    <row r="148141" spans="26:27">
      <c r="Z148141" s="191"/>
      <c r="AA148141" s="191"/>
    </row>
    <row r="148142" spans="26:27">
      <c r="Z148142" s="191"/>
      <c r="AA148142" s="191"/>
    </row>
    <row r="148143" spans="26:27">
      <c r="Z148143" s="191"/>
      <c r="AA148143" s="191"/>
    </row>
    <row r="148144" spans="26:27">
      <c r="Z148144" s="191"/>
      <c r="AA148144" s="191"/>
    </row>
    <row r="148145" spans="26:27">
      <c r="Z148145" s="191"/>
      <c r="AA148145" s="191"/>
    </row>
    <row r="148146" spans="26:27">
      <c r="Z148146" s="191"/>
      <c r="AA148146" s="191"/>
    </row>
    <row r="148147" spans="26:27">
      <c r="Z148147" s="191"/>
      <c r="AA148147" s="191"/>
    </row>
    <row r="148148" spans="26:27">
      <c r="Z148148" s="191"/>
      <c r="AA148148" s="191"/>
    </row>
    <row r="148149" spans="26:27">
      <c r="Z148149" s="191"/>
      <c r="AA148149" s="191"/>
    </row>
    <row r="148150" spans="26:27">
      <c r="Z148150" s="191"/>
      <c r="AA148150" s="191"/>
    </row>
    <row r="148151" spans="26:27">
      <c r="Z148151" s="191"/>
      <c r="AA148151" s="191"/>
    </row>
    <row r="148152" spans="26:27">
      <c r="Z148152" s="191"/>
      <c r="AA148152" s="191"/>
    </row>
    <row r="148153" spans="26:27">
      <c r="Z148153" s="191"/>
      <c r="AA148153" s="191"/>
    </row>
    <row r="148154" spans="26:27">
      <c r="Z148154" s="191"/>
      <c r="AA148154" s="191"/>
    </row>
    <row r="148155" spans="26:27">
      <c r="Z148155" s="191"/>
      <c r="AA148155" s="191"/>
    </row>
    <row r="148156" spans="26:27">
      <c r="Z148156" s="191"/>
      <c r="AA148156" s="191"/>
    </row>
    <row r="148157" spans="26:27">
      <c r="Z148157" s="191"/>
      <c r="AA148157" s="191"/>
    </row>
    <row r="148158" spans="26:27">
      <c r="Z148158" s="191"/>
      <c r="AA148158" s="191"/>
    </row>
    <row r="148159" spans="26:27">
      <c r="Z148159" s="191"/>
      <c r="AA148159" s="191"/>
    </row>
    <row r="148160" spans="26:27">
      <c r="Z148160" s="191"/>
      <c r="AA148160" s="191"/>
    </row>
    <row r="148161" spans="26:27">
      <c r="Z148161" s="191"/>
      <c r="AA148161" s="191"/>
    </row>
    <row r="148162" spans="26:27">
      <c r="Z148162" s="191"/>
      <c r="AA148162" s="191"/>
    </row>
    <row r="148163" spans="26:27">
      <c r="Z148163" s="191"/>
      <c r="AA148163" s="191"/>
    </row>
    <row r="148164" spans="26:27">
      <c r="Z148164" s="191"/>
      <c r="AA148164" s="191"/>
    </row>
    <row r="148165" spans="26:27">
      <c r="Z148165" s="191"/>
      <c r="AA148165" s="191"/>
    </row>
    <row r="148166" spans="26:27">
      <c r="Z148166" s="191"/>
      <c r="AA148166" s="191"/>
    </row>
    <row r="148167" spans="26:27">
      <c r="Z148167" s="191"/>
      <c r="AA148167" s="191"/>
    </row>
    <row r="148168" spans="26:27">
      <c r="Z148168" s="191"/>
      <c r="AA148168" s="191"/>
    </row>
    <row r="148169" spans="26:27">
      <c r="Z148169" s="191"/>
      <c r="AA148169" s="191"/>
    </row>
    <row r="148170" spans="26:27">
      <c r="Z148170" s="191"/>
      <c r="AA148170" s="191"/>
    </row>
    <row r="148171" spans="26:27">
      <c r="Z148171" s="191"/>
      <c r="AA148171" s="191"/>
    </row>
    <row r="148172" spans="26:27">
      <c r="Z148172" s="191"/>
      <c r="AA148172" s="191"/>
    </row>
    <row r="148173" spans="26:27">
      <c r="Z148173" s="191"/>
      <c r="AA148173" s="191"/>
    </row>
    <row r="148174" spans="26:27">
      <c r="Z148174" s="191"/>
      <c r="AA148174" s="191"/>
    </row>
    <row r="148175" spans="26:27">
      <c r="Z148175" s="191"/>
      <c r="AA148175" s="191"/>
    </row>
    <row r="148176" spans="26:27">
      <c r="Z148176" s="191"/>
      <c r="AA148176" s="191"/>
    </row>
    <row r="148177" spans="26:27">
      <c r="Z148177" s="191"/>
      <c r="AA148177" s="191"/>
    </row>
    <row r="148178" spans="26:27">
      <c r="Z148178" s="191"/>
      <c r="AA148178" s="191"/>
    </row>
    <row r="148179" spans="26:27">
      <c r="Z148179" s="191"/>
      <c r="AA148179" s="191"/>
    </row>
    <row r="148180" spans="26:27">
      <c r="Z148180" s="191"/>
      <c r="AA148180" s="191"/>
    </row>
    <row r="148181" spans="26:27">
      <c r="Z148181" s="191"/>
      <c r="AA148181" s="191"/>
    </row>
    <row r="148182" spans="26:27">
      <c r="Z148182" s="191"/>
      <c r="AA148182" s="191"/>
    </row>
    <row r="148183" spans="26:27">
      <c r="Z148183" s="191"/>
      <c r="AA148183" s="191"/>
    </row>
    <row r="148184" spans="26:27">
      <c r="Z148184" s="191"/>
      <c r="AA148184" s="191"/>
    </row>
    <row r="148185" spans="26:27">
      <c r="Z148185" s="191"/>
      <c r="AA148185" s="191"/>
    </row>
    <row r="148186" spans="26:27">
      <c r="Z148186" s="191"/>
      <c r="AA148186" s="191"/>
    </row>
    <row r="148187" spans="26:27">
      <c r="Z148187" s="191"/>
      <c r="AA148187" s="191"/>
    </row>
    <row r="148188" spans="26:27">
      <c r="Z148188" s="191"/>
      <c r="AA148188" s="191"/>
    </row>
    <row r="148189" spans="26:27">
      <c r="Z148189" s="191"/>
      <c r="AA148189" s="191"/>
    </row>
    <row r="148190" spans="26:27">
      <c r="Z148190" s="191"/>
      <c r="AA148190" s="191"/>
    </row>
    <row r="148191" spans="26:27">
      <c r="Z148191" s="191"/>
      <c r="AA148191" s="191"/>
    </row>
    <row r="148192" spans="26:27">
      <c r="Z148192" s="191"/>
      <c r="AA148192" s="191"/>
    </row>
    <row r="148193" spans="26:27">
      <c r="Z148193" s="191"/>
      <c r="AA148193" s="191"/>
    </row>
    <row r="148194" spans="26:27">
      <c r="Z148194" s="191"/>
      <c r="AA148194" s="191"/>
    </row>
    <row r="148195" spans="26:27">
      <c r="Z148195" s="191"/>
      <c r="AA148195" s="191"/>
    </row>
    <row r="148196" spans="26:27">
      <c r="Z148196" s="191"/>
      <c r="AA148196" s="191"/>
    </row>
    <row r="148197" spans="26:27">
      <c r="Z148197" s="191"/>
      <c r="AA148197" s="191"/>
    </row>
    <row r="148198" spans="26:27">
      <c r="Z148198" s="191"/>
      <c r="AA148198" s="191"/>
    </row>
    <row r="148199" spans="26:27">
      <c r="Z148199" s="191"/>
      <c r="AA148199" s="191"/>
    </row>
    <row r="148200" spans="26:27">
      <c r="Z148200" s="191"/>
      <c r="AA148200" s="191"/>
    </row>
    <row r="148201" spans="26:27">
      <c r="Z148201" s="191"/>
      <c r="AA148201" s="191"/>
    </row>
    <row r="148202" spans="26:27">
      <c r="Z148202" s="191"/>
      <c r="AA148202" s="191"/>
    </row>
    <row r="148203" spans="26:27">
      <c r="Z148203" s="191"/>
      <c r="AA148203" s="191"/>
    </row>
    <row r="148204" spans="26:27">
      <c r="Z148204" s="191"/>
      <c r="AA148204" s="191"/>
    </row>
    <row r="148205" spans="26:27">
      <c r="Z148205" s="191"/>
      <c r="AA148205" s="191"/>
    </row>
    <row r="148206" spans="26:27">
      <c r="Z148206" s="191"/>
      <c r="AA148206" s="191"/>
    </row>
    <row r="148207" spans="26:27">
      <c r="Z148207" s="191"/>
      <c r="AA148207" s="191"/>
    </row>
    <row r="148208" spans="26:27">
      <c r="Z148208" s="191"/>
      <c r="AA148208" s="191"/>
    </row>
    <row r="148209" spans="26:27">
      <c r="Z148209" s="191"/>
      <c r="AA148209" s="191"/>
    </row>
    <row r="148210" spans="26:27">
      <c r="Z148210" s="191"/>
      <c r="AA148210" s="191"/>
    </row>
    <row r="148211" spans="26:27">
      <c r="Z148211" s="191"/>
      <c r="AA148211" s="191"/>
    </row>
    <row r="148212" spans="26:27">
      <c r="Z148212" s="191"/>
      <c r="AA148212" s="191"/>
    </row>
    <row r="148213" spans="26:27">
      <c r="Z148213" s="191"/>
      <c r="AA148213" s="191"/>
    </row>
    <row r="148214" spans="26:27">
      <c r="Z148214" s="191"/>
      <c r="AA148214" s="191"/>
    </row>
    <row r="148215" spans="26:27">
      <c r="Z148215" s="191"/>
      <c r="AA148215" s="191"/>
    </row>
    <row r="148216" spans="26:27">
      <c r="Z148216" s="191"/>
      <c r="AA148216" s="191"/>
    </row>
    <row r="148217" spans="26:27">
      <c r="Z148217" s="191"/>
      <c r="AA148217" s="191"/>
    </row>
    <row r="148218" spans="26:27">
      <c r="Z148218" s="191"/>
      <c r="AA148218" s="191"/>
    </row>
    <row r="148219" spans="26:27">
      <c r="Z148219" s="191"/>
      <c r="AA148219" s="191"/>
    </row>
    <row r="148220" spans="26:27">
      <c r="Z148220" s="191"/>
      <c r="AA148220" s="191"/>
    </row>
    <row r="148221" spans="26:27">
      <c r="Z148221" s="191"/>
      <c r="AA148221" s="191"/>
    </row>
    <row r="148222" spans="26:27">
      <c r="Z148222" s="191"/>
      <c r="AA148222" s="191"/>
    </row>
    <row r="148223" spans="26:27">
      <c r="Z148223" s="191"/>
      <c r="AA148223" s="191"/>
    </row>
    <row r="148224" spans="26:27">
      <c r="Z148224" s="191"/>
      <c r="AA148224" s="191"/>
    </row>
    <row r="148225" spans="26:27">
      <c r="Z148225" s="191"/>
      <c r="AA148225" s="191"/>
    </row>
    <row r="148226" spans="26:27">
      <c r="Z148226" s="191"/>
      <c r="AA148226" s="191"/>
    </row>
    <row r="148227" spans="26:27">
      <c r="Z148227" s="191"/>
      <c r="AA148227" s="191"/>
    </row>
    <row r="148228" spans="26:27">
      <c r="Z148228" s="191"/>
      <c r="AA148228" s="191"/>
    </row>
    <row r="148229" spans="26:27">
      <c r="Z148229" s="191"/>
      <c r="AA148229" s="191"/>
    </row>
    <row r="148230" spans="26:27">
      <c r="Z148230" s="191"/>
      <c r="AA148230" s="191"/>
    </row>
    <row r="148231" spans="26:27">
      <c r="Z148231" s="191"/>
      <c r="AA148231" s="191"/>
    </row>
    <row r="148232" spans="26:27">
      <c r="Z148232" s="191"/>
      <c r="AA148232" s="191"/>
    </row>
    <row r="148233" spans="26:27">
      <c r="Z148233" s="191"/>
      <c r="AA148233" s="191"/>
    </row>
    <row r="148234" spans="26:27">
      <c r="Z148234" s="191"/>
      <c r="AA148234" s="191"/>
    </row>
    <row r="148235" spans="26:27">
      <c r="Z148235" s="191"/>
      <c r="AA148235" s="191"/>
    </row>
    <row r="148236" spans="26:27">
      <c r="Z148236" s="191"/>
      <c r="AA148236" s="191"/>
    </row>
    <row r="148237" spans="26:27">
      <c r="Z148237" s="191"/>
      <c r="AA148237" s="191"/>
    </row>
    <row r="148238" spans="26:27">
      <c r="Z148238" s="191"/>
      <c r="AA148238" s="191"/>
    </row>
    <row r="148239" spans="26:27">
      <c r="Z148239" s="191"/>
      <c r="AA148239" s="191"/>
    </row>
    <row r="148240" spans="26:27">
      <c r="Z148240" s="191"/>
      <c r="AA148240" s="191"/>
    </row>
    <row r="148241" spans="26:27">
      <c r="Z148241" s="191"/>
      <c r="AA148241" s="191"/>
    </row>
    <row r="148242" spans="26:27">
      <c r="Z148242" s="191"/>
      <c r="AA148242" s="191"/>
    </row>
    <row r="148243" spans="26:27">
      <c r="Z148243" s="191"/>
      <c r="AA148243" s="191"/>
    </row>
    <row r="148244" spans="26:27">
      <c r="Z148244" s="191"/>
      <c r="AA148244" s="191"/>
    </row>
    <row r="148245" spans="26:27">
      <c r="Z148245" s="191"/>
      <c r="AA148245" s="191"/>
    </row>
    <row r="148246" spans="26:27">
      <c r="Z148246" s="191"/>
      <c r="AA148246" s="191"/>
    </row>
    <row r="148247" spans="26:27">
      <c r="Z148247" s="191"/>
      <c r="AA148247" s="191"/>
    </row>
    <row r="148248" spans="26:27">
      <c r="Z148248" s="191"/>
      <c r="AA148248" s="191"/>
    </row>
    <row r="148249" spans="26:27">
      <c r="Z148249" s="191"/>
      <c r="AA148249" s="191"/>
    </row>
    <row r="148250" spans="26:27">
      <c r="Z148250" s="191"/>
      <c r="AA148250" s="191"/>
    </row>
    <row r="148251" spans="26:27">
      <c r="Z148251" s="191"/>
      <c r="AA148251" s="191"/>
    </row>
    <row r="148252" spans="26:27">
      <c r="Z148252" s="191"/>
      <c r="AA148252" s="191"/>
    </row>
    <row r="148253" spans="26:27">
      <c r="Z148253" s="191"/>
      <c r="AA148253" s="191"/>
    </row>
    <row r="148254" spans="26:27">
      <c r="Z148254" s="191"/>
      <c r="AA148254" s="191"/>
    </row>
    <row r="148255" spans="26:27">
      <c r="Z148255" s="191"/>
      <c r="AA148255" s="191"/>
    </row>
    <row r="148256" spans="26:27">
      <c r="Z148256" s="191"/>
      <c r="AA148256" s="191"/>
    </row>
    <row r="148257" spans="26:27">
      <c r="Z148257" s="191"/>
      <c r="AA148257" s="191"/>
    </row>
    <row r="148258" spans="26:27">
      <c r="Z148258" s="191"/>
      <c r="AA148258" s="191"/>
    </row>
    <row r="148259" spans="26:27">
      <c r="Z148259" s="191"/>
      <c r="AA148259" s="191"/>
    </row>
    <row r="148260" spans="26:27">
      <c r="Z148260" s="191"/>
      <c r="AA148260" s="191"/>
    </row>
    <row r="148261" spans="26:27">
      <c r="Z148261" s="191"/>
      <c r="AA148261" s="191"/>
    </row>
    <row r="148262" spans="26:27">
      <c r="Z148262" s="191"/>
      <c r="AA148262" s="191"/>
    </row>
    <row r="148263" spans="26:27">
      <c r="Z148263" s="191"/>
      <c r="AA148263" s="191"/>
    </row>
    <row r="148264" spans="26:27">
      <c r="Z148264" s="191"/>
      <c r="AA148264" s="191"/>
    </row>
    <row r="148265" spans="26:27">
      <c r="Z148265" s="191"/>
      <c r="AA148265" s="191"/>
    </row>
    <row r="148266" spans="26:27">
      <c r="Z148266" s="191"/>
      <c r="AA148266" s="191"/>
    </row>
    <row r="148267" spans="26:27">
      <c r="Z148267" s="191"/>
      <c r="AA148267" s="191"/>
    </row>
    <row r="148268" spans="26:27">
      <c r="Z148268" s="191"/>
      <c r="AA148268" s="191"/>
    </row>
    <row r="148269" spans="26:27">
      <c r="Z148269" s="191"/>
      <c r="AA148269" s="191"/>
    </row>
    <row r="148270" spans="26:27">
      <c r="Z148270" s="191"/>
      <c r="AA148270" s="191"/>
    </row>
    <row r="148271" spans="26:27">
      <c r="Z148271" s="191"/>
      <c r="AA148271" s="191"/>
    </row>
    <row r="148272" spans="26:27">
      <c r="Z148272" s="191"/>
      <c r="AA148272" s="191"/>
    </row>
    <row r="148273" spans="26:27">
      <c r="Z148273" s="191"/>
      <c r="AA148273" s="191"/>
    </row>
    <row r="148274" spans="26:27">
      <c r="Z148274" s="191"/>
      <c r="AA148274" s="191"/>
    </row>
    <row r="148275" spans="26:27">
      <c r="Z148275" s="191"/>
      <c r="AA148275" s="191"/>
    </row>
    <row r="148276" spans="26:27">
      <c r="Z148276" s="191"/>
      <c r="AA148276" s="191"/>
    </row>
    <row r="148277" spans="26:27">
      <c r="Z148277" s="191"/>
      <c r="AA148277" s="191"/>
    </row>
    <row r="148278" spans="26:27">
      <c r="Z148278" s="191"/>
      <c r="AA148278" s="191"/>
    </row>
    <row r="148279" spans="26:27">
      <c r="Z148279" s="191"/>
      <c r="AA148279" s="191"/>
    </row>
    <row r="148280" spans="26:27">
      <c r="Z148280" s="191"/>
      <c r="AA148280" s="191"/>
    </row>
    <row r="148281" spans="26:27">
      <c r="Z148281" s="191"/>
      <c r="AA148281" s="191"/>
    </row>
    <row r="148282" spans="26:27">
      <c r="Z148282" s="191"/>
      <c r="AA148282" s="191"/>
    </row>
    <row r="148283" spans="26:27">
      <c r="Z148283" s="191"/>
      <c r="AA148283" s="191"/>
    </row>
    <row r="148284" spans="26:27">
      <c r="Z148284" s="191"/>
      <c r="AA148284" s="191"/>
    </row>
    <row r="148285" spans="26:27">
      <c r="Z148285" s="191"/>
      <c r="AA148285" s="191"/>
    </row>
    <row r="148286" spans="26:27">
      <c r="Z148286" s="191"/>
      <c r="AA148286" s="191"/>
    </row>
    <row r="148287" spans="26:27">
      <c r="Z148287" s="191"/>
      <c r="AA148287" s="191"/>
    </row>
    <row r="148288" spans="26:27">
      <c r="Z148288" s="191"/>
      <c r="AA148288" s="191"/>
    </row>
    <row r="148289" spans="26:27">
      <c r="Z148289" s="191"/>
      <c r="AA148289" s="191"/>
    </row>
    <row r="148290" spans="26:27">
      <c r="Z148290" s="191"/>
      <c r="AA148290" s="191"/>
    </row>
    <row r="148291" spans="26:27">
      <c r="Z148291" s="191"/>
      <c r="AA148291" s="191"/>
    </row>
    <row r="148292" spans="26:27">
      <c r="Z148292" s="191"/>
      <c r="AA148292" s="191"/>
    </row>
    <row r="148293" spans="26:27">
      <c r="Z148293" s="191"/>
      <c r="AA148293" s="191"/>
    </row>
    <row r="148294" spans="26:27">
      <c r="Z148294" s="191"/>
      <c r="AA148294" s="191"/>
    </row>
    <row r="148295" spans="26:27">
      <c r="Z148295" s="191"/>
      <c r="AA148295" s="191"/>
    </row>
    <row r="148296" spans="26:27">
      <c r="Z148296" s="191"/>
      <c r="AA148296" s="191"/>
    </row>
    <row r="148297" spans="26:27">
      <c r="Z148297" s="191"/>
      <c r="AA148297" s="191"/>
    </row>
    <row r="148298" spans="26:27">
      <c r="Z148298" s="191"/>
      <c r="AA148298" s="191"/>
    </row>
    <row r="148299" spans="26:27">
      <c r="Z148299" s="191"/>
      <c r="AA148299" s="191"/>
    </row>
    <row r="148300" spans="26:27">
      <c r="Z148300" s="191"/>
      <c r="AA148300" s="191"/>
    </row>
    <row r="148301" spans="26:27">
      <c r="Z148301" s="191"/>
      <c r="AA148301" s="191"/>
    </row>
    <row r="148302" spans="26:27">
      <c r="Z148302" s="191"/>
      <c r="AA148302" s="191"/>
    </row>
    <row r="148303" spans="26:27">
      <c r="Z148303" s="191"/>
      <c r="AA148303" s="191"/>
    </row>
    <row r="148304" spans="26:27">
      <c r="Z148304" s="191"/>
      <c r="AA148304" s="191"/>
    </row>
    <row r="148305" spans="26:27">
      <c r="Z148305" s="191"/>
      <c r="AA148305" s="191"/>
    </row>
    <row r="148306" spans="26:27">
      <c r="Z148306" s="191"/>
      <c r="AA148306" s="191"/>
    </row>
    <row r="148307" spans="26:27">
      <c r="Z148307" s="191"/>
      <c r="AA148307" s="191"/>
    </row>
    <row r="148308" spans="26:27">
      <c r="Z148308" s="191"/>
      <c r="AA148308" s="191"/>
    </row>
    <row r="148309" spans="26:27">
      <c r="Z148309" s="191"/>
      <c r="AA148309" s="191"/>
    </row>
    <row r="148310" spans="26:27">
      <c r="Z148310" s="191"/>
      <c r="AA148310" s="191"/>
    </row>
    <row r="148311" spans="26:27">
      <c r="Z148311" s="191"/>
      <c r="AA148311" s="191"/>
    </row>
    <row r="148312" spans="26:27">
      <c r="Z148312" s="191"/>
      <c r="AA148312" s="191"/>
    </row>
    <row r="148313" spans="26:27">
      <c r="Z148313" s="191"/>
      <c r="AA148313" s="191"/>
    </row>
    <row r="148314" spans="26:27">
      <c r="Z148314" s="191"/>
      <c r="AA148314" s="191"/>
    </row>
    <row r="148315" spans="26:27">
      <c r="Z148315" s="191"/>
      <c r="AA148315" s="191"/>
    </row>
    <row r="148316" spans="26:27">
      <c r="Z148316" s="191"/>
      <c r="AA148316" s="191"/>
    </row>
    <row r="148317" spans="26:27">
      <c r="Z148317" s="191"/>
      <c r="AA148317" s="191"/>
    </row>
    <row r="148318" spans="26:27">
      <c r="Z148318" s="191"/>
      <c r="AA148318" s="191"/>
    </row>
    <row r="148319" spans="26:27">
      <c r="Z148319" s="191"/>
      <c r="AA148319" s="191"/>
    </row>
    <row r="148320" spans="26:27">
      <c r="Z148320" s="191"/>
      <c r="AA148320" s="191"/>
    </row>
    <row r="148321" spans="26:27">
      <c r="Z148321" s="191"/>
      <c r="AA148321" s="191"/>
    </row>
    <row r="148322" spans="26:27">
      <c r="Z148322" s="191"/>
      <c r="AA148322" s="191"/>
    </row>
    <row r="148323" spans="26:27">
      <c r="Z148323" s="191"/>
      <c r="AA148323" s="191"/>
    </row>
    <row r="148324" spans="26:27">
      <c r="Z148324" s="191"/>
      <c r="AA148324" s="191"/>
    </row>
    <row r="148325" spans="26:27">
      <c r="Z148325" s="191"/>
      <c r="AA148325" s="191"/>
    </row>
    <row r="148326" spans="26:27">
      <c r="Z148326" s="191"/>
      <c r="AA148326" s="191"/>
    </row>
    <row r="148327" spans="26:27">
      <c r="Z148327" s="191"/>
      <c r="AA148327" s="191"/>
    </row>
    <row r="148328" spans="26:27">
      <c r="Z148328" s="191"/>
      <c r="AA148328" s="191"/>
    </row>
    <row r="148329" spans="26:27">
      <c r="Z148329" s="191"/>
      <c r="AA148329" s="191"/>
    </row>
    <row r="148330" spans="26:27">
      <c r="Z148330" s="191"/>
      <c r="AA148330" s="191"/>
    </row>
    <row r="148331" spans="26:27">
      <c r="Z148331" s="191"/>
      <c r="AA148331" s="191"/>
    </row>
    <row r="148332" spans="26:27">
      <c r="Z148332" s="191"/>
      <c r="AA148332" s="191"/>
    </row>
    <row r="148333" spans="26:27">
      <c r="Z148333" s="191"/>
      <c r="AA148333" s="191"/>
    </row>
    <row r="148334" spans="26:27">
      <c r="Z148334" s="191"/>
      <c r="AA148334" s="191"/>
    </row>
    <row r="148335" spans="26:27">
      <c r="Z148335" s="191"/>
      <c r="AA148335" s="191"/>
    </row>
    <row r="148336" spans="26:27">
      <c r="Z148336" s="191"/>
      <c r="AA148336" s="191"/>
    </row>
    <row r="148337" spans="26:27">
      <c r="Z148337" s="191"/>
      <c r="AA148337" s="191"/>
    </row>
    <row r="148338" spans="26:27">
      <c r="Z148338" s="191"/>
      <c r="AA148338" s="191"/>
    </row>
    <row r="148339" spans="26:27">
      <c r="Z148339" s="191"/>
      <c r="AA148339" s="191"/>
    </row>
    <row r="148340" spans="26:27">
      <c r="Z148340" s="191"/>
      <c r="AA148340" s="191"/>
    </row>
    <row r="148341" spans="26:27">
      <c r="Z148341" s="191"/>
      <c r="AA148341" s="191"/>
    </row>
    <row r="148342" spans="26:27">
      <c r="Z148342" s="191"/>
      <c r="AA148342" s="191"/>
    </row>
    <row r="148343" spans="26:27">
      <c r="Z148343" s="191"/>
      <c r="AA148343" s="191"/>
    </row>
    <row r="148344" spans="26:27">
      <c r="Z148344" s="191"/>
      <c r="AA148344" s="191"/>
    </row>
    <row r="148345" spans="26:27">
      <c r="Z148345" s="191"/>
      <c r="AA148345" s="191"/>
    </row>
    <row r="148346" spans="26:27">
      <c r="Z148346" s="191"/>
      <c r="AA148346" s="191"/>
    </row>
    <row r="148347" spans="26:27">
      <c r="Z148347" s="191"/>
      <c r="AA148347" s="191"/>
    </row>
    <row r="148348" spans="26:27">
      <c r="Z148348" s="191"/>
      <c r="AA148348" s="191"/>
    </row>
    <row r="148349" spans="26:27">
      <c r="Z148349" s="191"/>
      <c r="AA148349" s="191"/>
    </row>
    <row r="148350" spans="26:27">
      <c r="Z148350" s="191"/>
      <c r="AA148350" s="191"/>
    </row>
    <row r="148351" spans="26:27">
      <c r="Z148351" s="191"/>
      <c r="AA148351" s="191"/>
    </row>
    <row r="148352" spans="26:27">
      <c r="Z148352" s="191"/>
      <c r="AA148352" s="191"/>
    </row>
    <row r="148353" spans="26:27">
      <c r="Z148353" s="191"/>
      <c r="AA148353" s="191"/>
    </row>
    <row r="148354" spans="26:27">
      <c r="Z148354" s="191"/>
      <c r="AA148354" s="191"/>
    </row>
    <row r="148355" spans="26:27">
      <c r="Z148355" s="191"/>
      <c r="AA148355" s="191"/>
    </row>
    <row r="148356" spans="26:27">
      <c r="Z148356" s="191"/>
      <c r="AA148356" s="191"/>
    </row>
    <row r="148357" spans="26:27">
      <c r="Z148357" s="191"/>
      <c r="AA148357" s="191"/>
    </row>
    <row r="148358" spans="26:27">
      <c r="Z148358" s="191"/>
      <c r="AA148358" s="191"/>
    </row>
    <row r="148359" spans="26:27">
      <c r="Z148359" s="191"/>
      <c r="AA148359" s="191"/>
    </row>
    <row r="148360" spans="26:27">
      <c r="Z148360" s="191"/>
      <c r="AA148360" s="191"/>
    </row>
    <row r="148361" spans="26:27">
      <c r="Z148361" s="191"/>
      <c r="AA148361" s="191"/>
    </row>
    <row r="148362" spans="26:27">
      <c r="Z148362" s="191"/>
      <c r="AA148362" s="191"/>
    </row>
    <row r="148363" spans="26:27">
      <c r="Z148363" s="191"/>
      <c r="AA148363" s="191"/>
    </row>
    <row r="148364" spans="26:27">
      <c r="Z148364" s="191"/>
      <c r="AA148364" s="191"/>
    </row>
    <row r="148365" spans="26:27">
      <c r="Z148365" s="191"/>
      <c r="AA148365" s="191"/>
    </row>
    <row r="148366" spans="26:27">
      <c r="Z148366" s="191"/>
      <c r="AA148366" s="191"/>
    </row>
    <row r="148367" spans="26:27">
      <c r="Z148367" s="191"/>
      <c r="AA148367" s="191"/>
    </row>
    <row r="148368" spans="26:27">
      <c r="Z148368" s="191"/>
      <c r="AA148368" s="191"/>
    </row>
    <row r="148369" spans="26:27">
      <c r="Z148369" s="191"/>
      <c r="AA148369" s="191"/>
    </row>
    <row r="148370" spans="26:27">
      <c r="Z148370" s="191"/>
      <c r="AA148370" s="191"/>
    </row>
    <row r="148371" spans="26:27">
      <c r="Z148371" s="191"/>
      <c r="AA148371" s="191"/>
    </row>
    <row r="148372" spans="26:27">
      <c r="Z148372" s="191"/>
      <c r="AA148372" s="191"/>
    </row>
    <row r="148373" spans="26:27">
      <c r="Z148373" s="191"/>
      <c r="AA148373" s="191"/>
    </row>
    <row r="148374" spans="26:27">
      <c r="Z148374" s="191"/>
      <c r="AA148374" s="191"/>
    </row>
    <row r="148375" spans="26:27">
      <c r="Z148375" s="191"/>
      <c r="AA148375" s="191"/>
    </row>
    <row r="148376" spans="26:27">
      <c r="Z148376" s="191"/>
      <c r="AA148376" s="191"/>
    </row>
    <row r="148377" spans="26:27">
      <c r="Z148377" s="191"/>
      <c r="AA148377" s="191"/>
    </row>
    <row r="148378" spans="26:27">
      <c r="Z148378" s="191"/>
      <c r="AA148378" s="191"/>
    </row>
    <row r="148379" spans="26:27">
      <c r="Z148379" s="191"/>
      <c r="AA148379" s="191"/>
    </row>
    <row r="148380" spans="26:27">
      <c r="Z148380" s="191"/>
      <c r="AA148380" s="191"/>
    </row>
    <row r="148381" spans="26:27">
      <c r="Z148381" s="191"/>
      <c r="AA148381" s="191"/>
    </row>
    <row r="148382" spans="26:27">
      <c r="Z148382" s="191"/>
      <c r="AA148382" s="191"/>
    </row>
    <row r="148383" spans="26:27">
      <c r="Z148383" s="191"/>
      <c r="AA148383" s="191"/>
    </row>
    <row r="148384" spans="26:27">
      <c r="Z148384" s="191"/>
      <c r="AA148384" s="191"/>
    </row>
    <row r="148385" spans="26:27">
      <c r="Z148385" s="191"/>
      <c r="AA148385" s="191"/>
    </row>
    <row r="148386" spans="26:27">
      <c r="Z148386" s="191"/>
      <c r="AA148386" s="191"/>
    </row>
    <row r="148387" spans="26:27">
      <c r="Z148387" s="191"/>
      <c r="AA148387" s="191"/>
    </row>
    <row r="148388" spans="26:27">
      <c r="Z148388" s="191"/>
      <c r="AA148388" s="191"/>
    </row>
    <row r="148389" spans="26:27">
      <c r="Z148389" s="191"/>
      <c r="AA148389" s="191"/>
    </row>
    <row r="148390" spans="26:27">
      <c r="Z148390" s="191"/>
      <c r="AA148390" s="191"/>
    </row>
    <row r="148391" spans="26:27">
      <c r="Z148391" s="191"/>
      <c r="AA148391" s="191"/>
    </row>
    <row r="148392" spans="26:27">
      <c r="Z148392" s="191"/>
      <c r="AA148392" s="191"/>
    </row>
    <row r="148393" spans="26:27">
      <c r="Z148393" s="191"/>
      <c r="AA148393" s="191"/>
    </row>
    <row r="148394" spans="26:27">
      <c r="Z148394" s="191"/>
      <c r="AA148394" s="191"/>
    </row>
    <row r="148395" spans="26:27">
      <c r="Z148395" s="191"/>
      <c r="AA148395" s="191"/>
    </row>
    <row r="148396" spans="26:27">
      <c r="Z148396" s="191"/>
      <c r="AA148396" s="191"/>
    </row>
    <row r="148397" spans="26:27">
      <c r="Z148397" s="191"/>
      <c r="AA148397" s="191"/>
    </row>
    <row r="148398" spans="26:27">
      <c r="Z148398" s="191"/>
      <c r="AA148398" s="191"/>
    </row>
    <row r="148399" spans="26:27">
      <c r="Z148399" s="191"/>
      <c r="AA148399" s="191"/>
    </row>
    <row r="148400" spans="26:27">
      <c r="Z148400" s="191"/>
      <c r="AA148400" s="191"/>
    </row>
    <row r="148401" spans="26:27">
      <c r="Z148401" s="191"/>
      <c r="AA148401" s="191"/>
    </row>
    <row r="148402" spans="26:27">
      <c r="Z148402" s="191"/>
      <c r="AA148402" s="191"/>
    </row>
    <row r="148403" spans="26:27">
      <c r="Z148403" s="191"/>
      <c r="AA148403" s="191"/>
    </row>
    <row r="148404" spans="26:27">
      <c r="Z148404" s="191"/>
      <c r="AA148404" s="191"/>
    </row>
    <row r="148405" spans="26:27">
      <c r="Z148405" s="191"/>
      <c r="AA148405" s="191"/>
    </row>
    <row r="148406" spans="26:27">
      <c r="Z148406" s="191"/>
      <c r="AA148406" s="191"/>
    </row>
    <row r="148407" spans="26:27">
      <c r="Z148407" s="191"/>
      <c r="AA148407" s="191"/>
    </row>
    <row r="148408" spans="26:27">
      <c r="Z148408" s="191"/>
      <c r="AA148408" s="191"/>
    </row>
    <row r="148409" spans="26:27">
      <c r="Z148409" s="191"/>
      <c r="AA148409" s="191"/>
    </row>
    <row r="148410" spans="26:27">
      <c r="Z148410" s="191"/>
      <c r="AA148410" s="191"/>
    </row>
    <row r="148411" spans="26:27">
      <c r="Z148411" s="191"/>
      <c r="AA148411" s="191"/>
    </row>
    <row r="148412" spans="26:27">
      <c r="Z148412" s="191"/>
      <c r="AA148412" s="191"/>
    </row>
    <row r="148413" spans="26:27">
      <c r="Z148413" s="191"/>
      <c r="AA148413" s="191"/>
    </row>
    <row r="148414" spans="26:27">
      <c r="Z148414" s="191"/>
      <c r="AA148414" s="191"/>
    </row>
    <row r="148415" spans="26:27">
      <c r="Z148415" s="191"/>
      <c r="AA148415" s="191"/>
    </row>
    <row r="148416" spans="26:27">
      <c r="Z148416" s="191"/>
      <c r="AA148416" s="191"/>
    </row>
    <row r="148417" spans="26:27">
      <c r="Z148417" s="191"/>
      <c r="AA148417" s="191"/>
    </row>
    <row r="148418" spans="26:27">
      <c r="Z148418" s="191"/>
      <c r="AA148418" s="191"/>
    </row>
    <row r="148419" spans="26:27">
      <c r="Z148419" s="191"/>
      <c r="AA148419" s="191"/>
    </row>
    <row r="148420" spans="26:27">
      <c r="Z148420" s="191"/>
      <c r="AA148420" s="191"/>
    </row>
    <row r="148421" spans="26:27">
      <c r="Z148421" s="191"/>
      <c r="AA148421" s="191"/>
    </row>
    <row r="148422" spans="26:27">
      <c r="Z148422" s="191"/>
      <c r="AA148422" s="191"/>
    </row>
    <row r="148423" spans="26:27">
      <c r="Z148423" s="191"/>
      <c r="AA148423" s="191"/>
    </row>
    <row r="148424" spans="26:27">
      <c r="Z148424" s="191"/>
      <c r="AA148424" s="191"/>
    </row>
    <row r="148425" spans="26:27">
      <c r="Z148425" s="191"/>
      <c r="AA148425" s="191"/>
    </row>
    <row r="148426" spans="26:27">
      <c r="Z148426" s="191"/>
      <c r="AA148426" s="191"/>
    </row>
    <row r="148427" spans="26:27">
      <c r="Z148427" s="191"/>
      <c r="AA148427" s="191"/>
    </row>
    <row r="148428" spans="26:27">
      <c r="Z148428" s="191"/>
      <c r="AA148428" s="191"/>
    </row>
    <row r="148429" spans="26:27">
      <c r="Z148429" s="191"/>
      <c r="AA148429" s="191"/>
    </row>
    <row r="148430" spans="26:27">
      <c r="Z148430" s="191"/>
      <c r="AA148430" s="191"/>
    </row>
    <row r="148431" spans="26:27">
      <c r="Z148431" s="191"/>
      <c r="AA148431" s="191"/>
    </row>
    <row r="148432" spans="26:27">
      <c r="Z148432" s="191"/>
      <c r="AA148432" s="191"/>
    </row>
    <row r="148433" spans="26:27">
      <c r="Z148433" s="191"/>
      <c r="AA148433" s="191"/>
    </row>
    <row r="148434" spans="26:27">
      <c r="Z148434" s="191"/>
      <c r="AA148434" s="191"/>
    </row>
    <row r="148435" spans="26:27">
      <c r="Z148435" s="191"/>
      <c r="AA148435" s="191"/>
    </row>
    <row r="148436" spans="26:27">
      <c r="Z148436" s="191"/>
      <c r="AA148436" s="191"/>
    </row>
    <row r="148437" spans="26:27">
      <c r="Z148437" s="191"/>
      <c r="AA148437" s="191"/>
    </row>
    <row r="148438" spans="26:27">
      <c r="Z148438" s="191"/>
      <c r="AA148438" s="191"/>
    </row>
    <row r="148439" spans="26:27">
      <c r="Z148439" s="191"/>
      <c r="AA148439" s="191"/>
    </row>
    <row r="148440" spans="26:27">
      <c r="Z148440" s="191"/>
      <c r="AA148440" s="191"/>
    </row>
    <row r="148441" spans="26:27">
      <c r="Z148441" s="191"/>
      <c r="AA148441" s="191"/>
    </row>
    <row r="148442" spans="26:27">
      <c r="Z148442" s="191"/>
      <c r="AA148442" s="191"/>
    </row>
    <row r="148443" spans="26:27">
      <c r="Z148443" s="191"/>
      <c r="AA148443" s="191"/>
    </row>
    <row r="148444" spans="26:27">
      <c r="Z148444" s="191"/>
      <c r="AA148444" s="191"/>
    </row>
    <row r="148445" spans="26:27">
      <c r="Z148445" s="191"/>
      <c r="AA148445" s="191"/>
    </row>
    <row r="148446" spans="26:27">
      <c r="Z148446" s="191"/>
      <c r="AA148446" s="191"/>
    </row>
    <row r="148447" spans="26:27">
      <c r="Z148447" s="191"/>
      <c r="AA148447" s="191"/>
    </row>
    <row r="148448" spans="26:27">
      <c r="Z148448" s="191"/>
      <c r="AA148448" s="191"/>
    </row>
    <row r="148449" spans="26:27">
      <c r="Z148449" s="191"/>
      <c r="AA148449" s="191"/>
    </row>
    <row r="148450" spans="26:27">
      <c r="Z148450" s="191"/>
      <c r="AA148450" s="191"/>
    </row>
    <row r="148451" spans="26:27">
      <c r="Z148451" s="191"/>
      <c r="AA148451" s="191"/>
    </row>
    <row r="148452" spans="26:27">
      <c r="Z148452" s="191"/>
      <c r="AA148452" s="191"/>
    </row>
    <row r="148453" spans="26:27">
      <c r="Z148453" s="191"/>
      <c r="AA148453" s="191"/>
    </row>
    <row r="148454" spans="26:27">
      <c r="Z148454" s="191"/>
      <c r="AA148454" s="191"/>
    </row>
    <row r="148455" spans="26:27">
      <c r="Z148455" s="191"/>
      <c r="AA148455" s="191"/>
    </row>
    <row r="148456" spans="26:27">
      <c r="Z148456" s="191"/>
      <c r="AA148456" s="191"/>
    </row>
    <row r="148457" spans="26:27">
      <c r="Z148457" s="191"/>
      <c r="AA148457" s="191"/>
    </row>
    <row r="148458" spans="26:27">
      <c r="Z148458" s="191"/>
      <c r="AA148458" s="191"/>
    </row>
    <row r="148459" spans="26:27">
      <c r="Z148459" s="191"/>
      <c r="AA148459" s="191"/>
    </row>
    <row r="148460" spans="26:27">
      <c r="Z148460" s="191"/>
      <c r="AA148460" s="191"/>
    </row>
    <row r="148461" spans="26:27">
      <c r="Z148461" s="191"/>
      <c r="AA148461" s="191"/>
    </row>
    <row r="148462" spans="26:27">
      <c r="Z148462" s="191"/>
      <c r="AA148462" s="191"/>
    </row>
    <row r="148463" spans="26:27">
      <c r="Z148463" s="191"/>
      <c r="AA148463" s="191"/>
    </row>
    <row r="148464" spans="26:27">
      <c r="Z148464" s="191"/>
      <c r="AA148464" s="191"/>
    </row>
    <row r="148465" spans="26:27">
      <c r="Z148465" s="191"/>
      <c r="AA148465" s="191"/>
    </row>
    <row r="148466" spans="26:27">
      <c r="Z148466" s="191"/>
      <c r="AA148466" s="191"/>
    </row>
    <row r="148467" spans="26:27">
      <c r="Z148467" s="191"/>
      <c r="AA148467" s="191"/>
    </row>
    <row r="148468" spans="26:27">
      <c r="Z148468" s="191"/>
      <c r="AA148468" s="191"/>
    </row>
    <row r="148469" spans="26:27">
      <c r="Z148469" s="191"/>
      <c r="AA148469" s="191"/>
    </row>
    <row r="148470" spans="26:27">
      <c r="Z148470" s="191"/>
      <c r="AA148470" s="191"/>
    </row>
    <row r="148471" spans="26:27">
      <c r="Z148471" s="191"/>
      <c r="AA148471" s="191"/>
    </row>
    <row r="148472" spans="26:27">
      <c r="Z148472" s="191"/>
      <c r="AA148472" s="191"/>
    </row>
    <row r="148473" spans="26:27">
      <c r="Z148473" s="191"/>
      <c r="AA148473" s="191"/>
    </row>
    <row r="148474" spans="26:27">
      <c r="Z148474" s="191"/>
      <c r="AA148474" s="191"/>
    </row>
    <row r="148475" spans="26:27">
      <c r="Z148475" s="191"/>
      <c r="AA148475" s="191"/>
    </row>
    <row r="148476" spans="26:27">
      <c r="Z148476" s="191"/>
      <c r="AA148476" s="191"/>
    </row>
    <row r="148477" spans="26:27">
      <c r="Z148477" s="191"/>
      <c r="AA148477" s="191"/>
    </row>
    <row r="148478" spans="26:27">
      <c r="Z148478" s="191"/>
      <c r="AA148478" s="191"/>
    </row>
    <row r="148479" spans="26:27">
      <c r="Z148479" s="191"/>
      <c r="AA148479" s="191"/>
    </row>
    <row r="148480" spans="26:27">
      <c r="Z148480" s="191"/>
      <c r="AA148480" s="191"/>
    </row>
    <row r="148481" spans="26:27">
      <c r="Z148481" s="191"/>
      <c r="AA148481" s="191"/>
    </row>
    <row r="148482" spans="26:27">
      <c r="Z148482" s="191"/>
      <c r="AA148482" s="191"/>
    </row>
    <row r="148483" spans="26:27">
      <c r="Z148483" s="191"/>
      <c r="AA148483" s="191"/>
    </row>
    <row r="148484" spans="26:27">
      <c r="Z148484" s="191"/>
      <c r="AA148484" s="191"/>
    </row>
    <row r="148485" spans="26:27">
      <c r="Z148485" s="191"/>
      <c r="AA148485" s="191"/>
    </row>
    <row r="148486" spans="26:27">
      <c r="Z148486" s="191"/>
      <c r="AA148486" s="191"/>
    </row>
    <row r="148487" spans="26:27">
      <c r="Z148487" s="191"/>
      <c r="AA148487" s="191"/>
    </row>
    <row r="148488" spans="26:27">
      <c r="Z148488" s="191"/>
      <c r="AA148488" s="191"/>
    </row>
    <row r="148489" spans="26:27">
      <c r="Z148489" s="191"/>
      <c r="AA148489" s="191"/>
    </row>
    <row r="148490" spans="26:27">
      <c r="Z148490" s="191"/>
      <c r="AA148490" s="191"/>
    </row>
    <row r="148491" spans="26:27">
      <c r="Z148491" s="191"/>
      <c r="AA148491" s="191"/>
    </row>
    <row r="148492" spans="26:27">
      <c r="Z148492" s="191"/>
      <c r="AA148492" s="191"/>
    </row>
    <row r="148493" spans="26:27">
      <c r="Z148493" s="191"/>
      <c r="AA148493" s="191"/>
    </row>
    <row r="148494" spans="26:27">
      <c r="Z148494" s="191"/>
      <c r="AA148494" s="191"/>
    </row>
    <row r="148495" spans="26:27">
      <c r="Z148495" s="191"/>
      <c r="AA148495" s="191"/>
    </row>
    <row r="148496" spans="26:27">
      <c r="Z148496" s="191"/>
      <c r="AA148496" s="191"/>
    </row>
    <row r="148497" spans="26:27">
      <c r="Z148497" s="191"/>
      <c r="AA148497" s="191"/>
    </row>
    <row r="148498" spans="26:27">
      <c r="Z148498" s="191"/>
      <c r="AA148498" s="191"/>
    </row>
    <row r="148499" spans="26:27">
      <c r="Z148499" s="191"/>
      <c r="AA148499" s="191"/>
    </row>
    <row r="148500" spans="26:27">
      <c r="Z148500" s="191"/>
      <c r="AA148500" s="191"/>
    </row>
    <row r="148501" spans="26:27">
      <c r="Z148501" s="191"/>
      <c r="AA148501" s="191"/>
    </row>
    <row r="148502" spans="26:27">
      <c r="Z148502" s="191"/>
      <c r="AA148502" s="191"/>
    </row>
    <row r="148503" spans="26:27">
      <c r="Z148503" s="191"/>
      <c r="AA148503" s="191"/>
    </row>
    <row r="148504" spans="26:27">
      <c r="Z148504" s="191"/>
      <c r="AA148504" s="191"/>
    </row>
    <row r="148505" spans="26:27">
      <c r="Z148505" s="191"/>
      <c r="AA148505" s="191"/>
    </row>
    <row r="148506" spans="26:27">
      <c r="Z148506" s="191"/>
      <c r="AA148506" s="191"/>
    </row>
    <row r="148507" spans="26:27">
      <c r="Z148507" s="191"/>
      <c r="AA148507" s="191"/>
    </row>
    <row r="148508" spans="26:27">
      <c r="Z148508" s="191"/>
      <c r="AA148508" s="191"/>
    </row>
    <row r="148509" spans="26:27">
      <c r="Z148509" s="191"/>
      <c r="AA148509" s="191"/>
    </row>
    <row r="148510" spans="26:27">
      <c r="Z148510" s="191"/>
      <c r="AA148510" s="191"/>
    </row>
    <row r="148511" spans="26:27">
      <c r="Z148511" s="191"/>
      <c r="AA148511" s="191"/>
    </row>
    <row r="148512" spans="26:27">
      <c r="Z148512" s="191"/>
      <c r="AA148512" s="191"/>
    </row>
    <row r="148513" spans="26:27">
      <c r="Z148513" s="191"/>
      <c r="AA148513" s="191"/>
    </row>
    <row r="148514" spans="26:27">
      <c r="Z148514" s="191"/>
      <c r="AA148514" s="191"/>
    </row>
    <row r="148515" spans="26:27">
      <c r="Z148515" s="191"/>
      <c r="AA148515" s="191"/>
    </row>
    <row r="148516" spans="26:27">
      <c r="Z148516" s="191"/>
      <c r="AA148516" s="191"/>
    </row>
    <row r="148517" spans="26:27">
      <c r="Z148517" s="191"/>
      <c r="AA148517" s="191"/>
    </row>
    <row r="148518" spans="26:27">
      <c r="Z148518" s="191"/>
      <c r="AA148518" s="191"/>
    </row>
    <row r="148519" spans="26:27">
      <c r="Z148519" s="191"/>
      <c r="AA148519" s="191"/>
    </row>
    <row r="148520" spans="26:27">
      <c r="Z148520" s="191"/>
      <c r="AA148520" s="191"/>
    </row>
    <row r="148521" spans="26:27">
      <c r="Z148521" s="191"/>
      <c r="AA148521" s="191"/>
    </row>
    <row r="148522" spans="26:27">
      <c r="Z148522" s="191"/>
      <c r="AA148522" s="191"/>
    </row>
    <row r="148523" spans="26:27">
      <c r="Z148523" s="191"/>
      <c r="AA148523" s="191"/>
    </row>
    <row r="148524" spans="26:27">
      <c r="Z148524" s="191"/>
      <c r="AA148524" s="191"/>
    </row>
    <row r="148525" spans="26:27">
      <c r="Z148525" s="191"/>
      <c r="AA148525" s="191"/>
    </row>
    <row r="148526" spans="26:27">
      <c r="Z148526" s="191"/>
      <c r="AA148526" s="191"/>
    </row>
    <row r="148527" spans="26:27">
      <c r="Z148527" s="191"/>
      <c r="AA148527" s="191"/>
    </row>
    <row r="148528" spans="26:27">
      <c r="Z148528" s="191"/>
      <c r="AA148528" s="191"/>
    </row>
    <row r="148529" spans="26:27">
      <c r="Z148529" s="191"/>
      <c r="AA148529" s="191"/>
    </row>
    <row r="148530" spans="26:27">
      <c r="Z148530" s="191"/>
      <c r="AA148530" s="191"/>
    </row>
    <row r="148531" spans="26:27">
      <c r="Z148531" s="191"/>
      <c r="AA148531" s="191"/>
    </row>
    <row r="148532" spans="26:27">
      <c r="Z148532" s="191"/>
      <c r="AA148532" s="191"/>
    </row>
    <row r="148533" spans="26:27">
      <c r="Z148533" s="191"/>
      <c r="AA148533" s="191"/>
    </row>
    <row r="148534" spans="26:27">
      <c r="Z148534" s="191"/>
      <c r="AA148534" s="191"/>
    </row>
    <row r="148535" spans="26:27">
      <c r="Z148535" s="191"/>
      <c r="AA148535" s="191"/>
    </row>
    <row r="148536" spans="26:27">
      <c r="Z148536" s="191"/>
      <c r="AA148536" s="191"/>
    </row>
    <row r="148537" spans="26:27">
      <c r="Z148537" s="191"/>
      <c r="AA148537" s="191"/>
    </row>
    <row r="148538" spans="26:27">
      <c r="Z148538" s="191"/>
      <c r="AA148538" s="191"/>
    </row>
    <row r="148539" spans="26:27">
      <c r="Z148539" s="191"/>
      <c r="AA148539" s="191"/>
    </row>
    <row r="148540" spans="26:27">
      <c r="Z148540" s="191"/>
      <c r="AA148540" s="191"/>
    </row>
    <row r="148541" spans="26:27">
      <c r="Z148541" s="191"/>
      <c r="AA148541" s="191"/>
    </row>
    <row r="148542" spans="26:27">
      <c r="Z148542" s="191"/>
      <c r="AA148542" s="191"/>
    </row>
    <row r="148543" spans="26:27">
      <c r="Z148543" s="191"/>
      <c r="AA148543" s="191"/>
    </row>
    <row r="148544" spans="26:27">
      <c r="Z148544" s="191"/>
      <c r="AA148544" s="191"/>
    </row>
    <row r="148545" spans="26:27">
      <c r="Z148545" s="191"/>
      <c r="AA148545" s="191"/>
    </row>
    <row r="148546" spans="26:27">
      <c r="Z148546" s="191"/>
      <c r="AA148546" s="191"/>
    </row>
    <row r="148547" spans="26:27">
      <c r="Z148547" s="191"/>
      <c r="AA148547" s="191"/>
    </row>
    <row r="148548" spans="26:27">
      <c r="Z148548" s="191"/>
      <c r="AA148548" s="191"/>
    </row>
    <row r="148549" spans="26:27">
      <c r="Z148549" s="191"/>
      <c r="AA148549" s="191"/>
    </row>
    <row r="148550" spans="26:27">
      <c r="Z148550" s="191"/>
      <c r="AA148550" s="191"/>
    </row>
    <row r="148551" spans="26:27">
      <c r="Z148551" s="191"/>
      <c r="AA148551" s="191"/>
    </row>
    <row r="148552" spans="26:27">
      <c r="Z148552" s="191"/>
      <c r="AA148552" s="191"/>
    </row>
    <row r="148553" spans="26:27">
      <c r="Z148553" s="191"/>
      <c r="AA148553" s="191"/>
    </row>
    <row r="148554" spans="26:27">
      <c r="Z148554" s="191"/>
      <c r="AA148554" s="191"/>
    </row>
    <row r="148555" spans="26:27">
      <c r="Z148555" s="191"/>
      <c r="AA148555" s="191"/>
    </row>
    <row r="148556" spans="26:27">
      <c r="Z148556" s="191"/>
      <c r="AA148556" s="191"/>
    </row>
    <row r="148557" spans="26:27">
      <c r="Z148557" s="191"/>
      <c r="AA148557" s="191"/>
    </row>
    <row r="148558" spans="26:27">
      <c r="Z148558" s="191"/>
      <c r="AA148558" s="191"/>
    </row>
    <row r="148559" spans="26:27">
      <c r="Z148559" s="191"/>
      <c r="AA148559" s="191"/>
    </row>
    <row r="148560" spans="26:27">
      <c r="Z148560" s="191"/>
      <c r="AA148560" s="191"/>
    </row>
    <row r="148561" spans="26:27">
      <c r="Z148561" s="191"/>
      <c r="AA148561" s="191"/>
    </row>
    <row r="148562" spans="26:27">
      <c r="Z148562" s="191"/>
      <c r="AA148562" s="191"/>
    </row>
    <row r="148563" spans="26:27">
      <c r="Z148563" s="191"/>
      <c r="AA148563" s="191"/>
    </row>
    <row r="148564" spans="26:27">
      <c r="Z148564" s="191"/>
      <c r="AA148564" s="191"/>
    </row>
    <row r="148565" spans="26:27">
      <c r="Z148565" s="191"/>
      <c r="AA148565" s="191"/>
    </row>
    <row r="148566" spans="26:27">
      <c r="Z148566" s="191"/>
      <c r="AA148566" s="191"/>
    </row>
    <row r="148567" spans="26:27">
      <c r="Z148567" s="191"/>
      <c r="AA148567" s="191"/>
    </row>
    <row r="148568" spans="26:27">
      <c r="Z148568" s="191"/>
      <c r="AA148568" s="191"/>
    </row>
    <row r="148569" spans="26:27">
      <c r="Z148569" s="191"/>
      <c r="AA148569" s="191"/>
    </row>
    <row r="148570" spans="26:27">
      <c r="Z148570" s="191"/>
      <c r="AA148570" s="191"/>
    </row>
    <row r="148571" spans="26:27">
      <c r="Z148571" s="191"/>
      <c r="AA148571" s="191"/>
    </row>
    <row r="148572" spans="26:27">
      <c r="Z148572" s="191"/>
      <c r="AA148572" s="191"/>
    </row>
    <row r="148573" spans="26:27">
      <c r="Z148573" s="191"/>
      <c r="AA148573" s="191"/>
    </row>
    <row r="148574" spans="26:27">
      <c r="Z148574" s="191"/>
      <c r="AA148574" s="191"/>
    </row>
    <row r="148575" spans="26:27">
      <c r="Z148575" s="191"/>
      <c r="AA148575" s="191"/>
    </row>
    <row r="148576" spans="26:27">
      <c r="Z148576" s="191"/>
      <c r="AA148576" s="191"/>
    </row>
    <row r="148577" spans="26:27">
      <c r="Z148577" s="191"/>
      <c r="AA148577" s="191"/>
    </row>
    <row r="148578" spans="26:27">
      <c r="Z148578" s="191"/>
      <c r="AA148578" s="191"/>
    </row>
    <row r="148579" spans="26:27">
      <c r="Z148579" s="191"/>
      <c r="AA148579" s="191"/>
    </row>
    <row r="148580" spans="26:27">
      <c r="Z148580" s="191"/>
      <c r="AA148580" s="191"/>
    </row>
    <row r="148581" spans="26:27">
      <c r="Z148581" s="191"/>
      <c r="AA148581" s="191"/>
    </row>
    <row r="148582" spans="26:27">
      <c r="Z148582" s="191"/>
      <c r="AA148582" s="191"/>
    </row>
    <row r="148583" spans="26:27">
      <c r="Z148583" s="191"/>
      <c r="AA148583" s="191"/>
    </row>
    <row r="148584" spans="26:27">
      <c r="Z148584" s="191"/>
      <c r="AA148584" s="191"/>
    </row>
    <row r="148585" spans="26:27">
      <c r="Z148585" s="191"/>
      <c r="AA148585" s="191"/>
    </row>
    <row r="148586" spans="26:27">
      <c r="Z148586" s="191"/>
      <c r="AA148586" s="191"/>
    </row>
    <row r="148587" spans="26:27">
      <c r="Z148587" s="191"/>
      <c r="AA148587" s="191"/>
    </row>
    <row r="148588" spans="26:27">
      <c r="Z148588" s="191"/>
      <c r="AA148588" s="191"/>
    </row>
    <row r="148589" spans="26:27">
      <c r="Z148589" s="191"/>
      <c r="AA148589" s="191"/>
    </row>
    <row r="148590" spans="26:27">
      <c r="Z148590" s="191"/>
      <c r="AA148590" s="191"/>
    </row>
    <row r="148591" spans="26:27">
      <c r="Z148591" s="191"/>
      <c r="AA148591" s="191"/>
    </row>
    <row r="148592" spans="26:27">
      <c r="Z148592" s="191"/>
      <c r="AA148592" s="191"/>
    </row>
    <row r="148593" spans="26:27">
      <c r="Z148593" s="191"/>
      <c r="AA148593" s="191"/>
    </row>
    <row r="148594" spans="26:27">
      <c r="Z148594" s="191"/>
      <c r="AA148594" s="191"/>
    </row>
    <row r="148595" spans="26:27">
      <c r="Z148595" s="191"/>
      <c r="AA148595" s="191"/>
    </row>
    <row r="148596" spans="26:27">
      <c r="Z148596" s="191"/>
      <c r="AA148596" s="191"/>
    </row>
    <row r="148597" spans="26:27">
      <c r="Z148597" s="191"/>
      <c r="AA148597" s="191"/>
    </row>
    <row r="148598" spans="26:27">
      <c r="Z148598" s="191"/>
      <c r="AA148598" s="191"/>
    </row>
    <row r="148599" spans="26:27">
      <c r="Z148599" s="191"/>
      <c r="AA148599" s="191"/>
    </row>
    <row r="148600" spans="26:27">
      <c r="Z148600" s="191"/>
      <c r="AA148600" s="191"/>
    </row>
    <row r="148601" spans="26:27">
      <c r="Z148601" s="191"/>
      <c r="AA148601" s="191"/>
    </row>
    <row r="148602" spans="26:27">
      <c r="Z148602" s="191"/>
      <c r="AA148602" s="191"/>
    </row>
    <row r="148603" spans="26:27">
      <c r="Z148603" s="191"/>
      <c r="AA148603" s="191"/>
    </row>
    <row r="148604" spans="26:27">
      <c r="Z148604" s="191"/>
      <c r="AA148604" s="191"/>
    </row>
    <row r="148605" spans="26:27">
      <c r="Z148605" s="191"/>
      <c r="AA148605" s="191"/>
    </row>
    <row r="148606" spans="26:27">
      <c r="Z148606" s="191"/>
      <c r="AA148606" s="191"/>
    </row>
    <row r="148607" spans="26:27">
      <c r="Z148607" s="191"/>
      <c r="AA148607" s="191"/>
    </row>
    <row r="148608" spans="26:27">
      <c r="Z148608" s="191"/>
      <c r="AA148608" s="191"/>
    </row>
    <row r="148609" spans="26:27">
      <c r="Z148609" s="191"/>
      <c r="AA148609" s="191"/>
    </row>
    <row r="148610" spans="26:27">
      <c r="Z148610" s="191"/>
      <c r="AA148610" s="191"/>
    </row>
    <row r="148611" spans="26:27">
      <c r="Z148611" s="191"/>
      <c r="AA148611" s="191"/>
    </row>
    <row r="148612" spans="26:27">
      <c r="Z148612" s="191"/>
      <c r="AA148612" s="191"/>
    </row>
    <row r="148613" spans="26:27">
      <c r="Z148613" s="191"/>
      <c r="AA148613" s="191"/>
    </row>
    <row r="148614" spans="26:27">
      <c r="Z148614" s="191"/>
      <c r="AA148614" s="191"/>
    </row>
    <row r="148615" spans="26:27">
      <c r="Z148615" s="191"/>
      <c r="AA148615" s="191"/>
    </row>
    <row r="148616" spans="26:27">
      <c r="Z148616" s="191"/>
      <c r="AA148616" s="191"/>
    </row>
    <row r="148617" spans="26:27">
      <c r="Z148617" s="191"/>
      <c r="AA148617" s="191"/>
    </row>
    <row r="148618" spans="26:27">
      <c r="Z148618" s="191"/>
      <c r="AA148618" s="191"/>
    </row>
    <row r="148619" spans="26:27">
      <c r="Z148619" s="191"/>
      <c r="AA148619" s="191"/>
    </row>
    <row r="148620" spans="26:27">
      <c r="Z148620" s="191"/>
      <c r="AA148620" s="191"/>
    </row>
    <row r="148621" spans="26:27">
      <c r="Z148621" s="191"/>
      <c r="AA148621" s="191"/>
    </row>
    <row r="148622" spans="26:27">
      <c r="Z148622" s="191"/>
      <c r="AA148622" s="191"/>
    </row>
    <row r="148623" spans="26:27">
      <c r="Z148623" s="191"/>
      <c r="AA148623" s="191"/>
    </row>
    <row r="148624" spans="26:27">
      <c r="Z148624" s="191"/>
      <c r="AA148624" s="191"/>
    </row>
    <row r="148625" spans="26:27">
      <c r="Z148625" s="191"/>
      <c r="AA148625" s="191"/>
    </row>
    <row r="148626" spans="26:27">
      <c r="Z148626" s="191"/>
      <c r="AA148626" s="191"/>
    </row>
    <row r="148627" spans="26:27">
      <c r="Z148627" s="191"/>
      <c r="AA148627" s="191"/>
    </row>
    <row r="148628" spans="26:27">
      <c r="Z148628" s="191"/>
      <c r="AA148628" s="191"/>
    </row>
    <row r="148629" spans="26:27">
      <c r="Z148629" s="191"/>
      <c r="AA148629" s="191"/>
    </row>
    <row r="148630" spans="26:27">
      <c r="Z148630" s="191"/>
      <c r="AA148630" s="191"/>
    </row>
    <row r="148631" spans="26:27">
      <c r="Z148631" s="191"/>
      <c r="AA148631" s="191"/>
    </row>
    <row r="148632" spans="26:27">
      <c r="Z148632" s="191"/>
      <c r="AA148632" s="191"/>
    </row>
    <row r="148633" spans="26:27">
      <c r="Z148633" s="191"/>
      <c r="AA148633" s="191"/>
    </row>
    <row r="148634" spans="26:27">
      <c r="Z148634" s="191"/>
      <c r="AA148634" s="191"/>
    </row>
    <row r="148635" spans="26:27">
      <c r="Z148635" s="191"/>
      <c r="AA148635" s="191"/>
    </row>
    <row r="148636" spans="26:27">
      <c r="Z148636" s="191"/>
      <c r="AA148636" s="191"/>
    </row>
    <row r="148637" spans="26:27">
      <c r="Z148637" s="191"/>
      <c r="AA148637" s="191"/>
    </row>
    <row r="148638" spans="26:27">
      <c r="Z148638" s="191"/>
      <c r="AA148638" s="191"/>
    </row>
    <row r="148639" spans="26:27">
      <c r="Z148639" s="191"/>
      <c r="AA148639" s="191"/>
    </row>
    <row r="148640" spans="26:27">
      <c r="Z148640" s="191"/>
      <c r="AA148640" s="191"/>
    </row>
    <row r="148641" spans="26:27">
      <c r="Z148641" s="191"/>
      <c r="AA148641" s="191"/>
    </row>
    <row r="148642" spans="26:27">
      <c r="Z148642" s="191"/>
      <c r="AA148642" s="191"/>
    </row>
    <row r="148643" spans="26:27">
      <c r="Z148643" s="191"/>
      <c r="AA148643" s="191"/>
    </row>
    <row r="148644" spans="26:27">
      <c r="Z148644" s="191"/>
      <c r="AA148644" s="191"/>
    </row>
    <row r="148645" spans="26:27">
      <c r="Z148645" s="191"/>
      <c r="AA148645" s="191"/>
    </row>
    <row r="148646" spans="26:27">
      <c r="Z148646" s="191"/>
      <c r="AA148646" s="191"/>
    </row>
    <row r="148647" spans="26:27">
      <c r="Z148647" s="191"/>
      <c r="AA148647" s="191"/>
    </row>
    <row r="148648" spans="26:27">
      <c r="Z148648" s="191"/>
      <c r="AA148648" s="191"/>
    </row>
    <row r="148649" spans="26:27">
      <c r="Z148649" s="191"/>
      <c r="AA148649" s="191"/>
    </row>
    <row r="148650" spans="26:27">
      <c r="Z148650" s="191"/>
      <c r="AA148650" s="191"/>
    </row>
    <row r="148651" spans="26:27">
      <c r="Z148651" s="191"/>
      <c r="AA148651" s="191"/>
    </row>
    <row r="148652" spans="26:27">
      <c r="Z148652" s="191"/>
      <c r="AA148652" s="191"/>
    </row>
    <row r="148653" spans="26:27">
      <c r="Z148653" s="191"/>
      <c r="AA148653" s="191"/>
    </row>
    <row r="148654" spans="26:27">
      <c r="Z148654" s="191"/>
      <c r="AA148654" s="191"/>
    </row>
    <row r="148655" spans="26:27">
      <c r="Z148655" s="191"/>
      <c r="AA148655" s="191"/>
    </row>
    <row r="148656" spans="26:27">
      <c r="Z148656" s="191"/>
      <c r="AA148656" s="191"/>
    </row>
    <row r="148657" spans="26:27">
      <c r="Z148657" s="191"/>
      <c r="AA148657" s="191"/>
    </row>
    <row r="148658" spans="26:27">
      <c r="Z148658" s="191"/>
      <c r="AA148658" s="191"/>
    </row>
    <row r="148659" spans="26:27">
      <c r="Z148659" s="191"/>
      <c r="AA148659" s="191"/>
    </row>
    <row r="148660" spans="26:27">
      <c r="Z148660" s="191"/>
      <c r="AA148660" s="191"/>
    </row>
    <row r="148661" spans="26:27">
      <c r="Z148661" s="191"/>
      <c r="AA148661" s="191"/>
    </row>
    <row r="148662" spans="26:27">
      <c r="Z148662" s="191"/>
      <c r="AA148662" s="191"/>
    </row>
    <row r="148663" spans="26:27">
      <c r="Z148663" s="191"/>
      <c r="AA148663" s="191"/>
    </row>
    <row r="148664" spans="26:27">
      <c r="Z148664" s="191"/>
      <c r="AA148664" s="191"/>
    </row>
    <row r="148665" spans="26:27">
      <c r="Z148665" s="191"/>
      <c r="AA148665" s="191"/>
    </row>
    <row r="148666" spans="26:27">
      <c r="Z148666" s="191"/>
      <c r="AA148666" s="191"/>
    </row>
    <row r="148667" spans="26:27">
      <c r="Z148667" s="191"/>
      <c r="AA148667" s="191"/>
    </row>
    <row r="148668" spans="26:27">
      <c r="Z148668" s="191"/>
      <c r="AA148668" s="191"/>
    </row>
    <row r="148669" spans="26:27">
      <c r="Z148669" s="191"/>
      <c r="AA148669" s="191"/>
    </row>
    <row r="148670" spans="26:27">
      <c r="Z148670" s="191"/>
      <c r="AA148670" s="191"/>
    </row>
    <row r="148671" spans="26:27">
      <c r="Z148671" s="191"/>
      <c r="AA148671" s="191"/>
    </row>
    <row r="148672" spans="26:27">
      <c r="Z148672" s="191"/>
      <c r="AA148672" s="191"/>
    </row>
    <row r="148673" spans="26:27">
      <c r="Z148673" s="191"/>
      <c r="AA148673" s="191"/>
    </row>
    <row r="148674" spans="26:27">
      <c r="Z148674" s="191"/>
      <c r="AA148674" s="191"/>
    </row>
    <row r="148675" spans="26:27">
      <c r="Z148675" s="191"/>
      <c r="AA148675" s="191"/>
    </row>
    <row r="148676" spans="26:27">
      <c r="Z148676" s="191"/>
      <c r="AA148676" s="191"/>
    </row>
    <row r="148677" spans="26:27">
      <c r="Z148677" s="191"/>
      <c r="AA148677" s="191"/>
    </row>
    <row r="148678" spans="26:27">
      <c r="Z148678" s="191"/>
      <c r="AA148678" s="191"/>
    </row>
    <row r="148679" spans="26:27">
      <c r="Z148679" s="191"/>
      <c r="AA148679" s="191"/>
    </row>
    <row r="148680" spans="26:27">
      <c r="Z148680" s="191"/>
      <c r="AA148680" s="191"/>
    </row>
    <row r="148681" spans="26:27">
      <c r="Z148681" s="191"/>
      <c r="AA148681" s="191"/>
    </row>
    <row r="148682" spans="26:27">
      <c r="Z148682" s="191"/>
      <c r="AA148682" s="191"/>
    </row>
    <row r="148683" spans="26:27">
      <c r="Z148683" s="191"/>
      <c r="AA148683" s="191"/>
    </row>
    <row r="148684" spans="26:27">
      <c r="Z148684" s="191"/>
      <c r="AA148684" s="191"/>
    </row>
    <row r="148685" spans="26:27">
      <c r="Z148685" s="191"/>
      <c r="AA148685" s="191"/>
    </row>
    <row r="148686" spans="26:27">
      <c r="Z148686" s="191"/>
      <c r="AA148686" s="191"/>
    </row>
    <row r="148687" spans="26:27">
      <c r="Z148687" s="191"/>
      <c r="AA148687" s="191"/>
    </row>
    <row r="148688" spans="26:27">
      <c r="Z148688" s="191"/>
      <c r="AA148688" s="191"/>
    </row>
    <row r="148689" spans="26:27">
      <c r="Z148689" s="191"/>
      <c r="AA148689" s="191"/>
    </row>
    <row r="148690" spans="26:27">
      <c r="Z148690" s="191"/>
      <c r="AA148690" s="191"/>
    </row>
    <row r="148691" spans="26:27">
      <c r="Z148691" s="191"/>
      <c r="AA148691" s="191"/>
    </row>
    <row r="148692" spans="26:27">
      <c r="Z148692" s="191"/>
      <c r="AA148692" s="191"/>
    </row>
    <row r="148693" spans="26:27">
      <c r="Z148693" s="191"/>
      <c r="AA148693" s="191"/>
    </row>
    <row r="148694" spans="26:27">
      <c r="Z148694" s="191"/>
      <c r="AA148694" s="191"/>
    </row>
    <row r="148695" spans="26:27">
      <c r="Z148695" s="191"/>
      <c r="AA148695" s="191"/>
    </row>
    <row r="148696" spans="26:27">
      <c r="Z148696" s="191"/>
      <c r="AA148696" s="191"/>
    </row>
    <row r="148697" spans="26:27">
      <c r="Z148697" s="191"/>
      <c r="AA148697" s="191"/>
    </row>
    <row r="148698" spans="26:27">
      <c r="Z148698" s="191"/>
      <c r="AA148698" s="191"/>
    </row>
    <row r="148699" spans="26:27">
      <c r="Z148699" s="191"/>
      <c r="AA148699" s="191"/>
    </row>
    <row r="148700" spans="26:27">
      <c r="Z148700" s="191"/>
      <c r="AA148700" s="191"/>
    </row>
    <row r="148701" spans="26:27">
      <c r="Z148701" s="191"/>
      <c r="AA148701" s="191"/>
    </row>
    <row r="148702" spans="26:27">
      <c r="Z148702" s="191"/>
      <c r="AA148702" s="191"/>
    </row>
    <row r="148703" spans="26:27">
      <c r="Z148703" s="191"/>
      <c r="AA148703" s="191"/>
    </row>
    <row r="148704" spans="26:27">
      <c r="Z148704" s="191"/>
      <c r="AA148704" s="191"/>
    </row>
    <row r="148705" spans="26:27">
      <c r="Z148705" s="191"/>
      <c r="AA148705" s="191"/>
    </row>
    <row r="148706" spans="26:27">
      <c r="Z148706" s="191"/>
      <c r="AA148706" s="191"/>
    </row>
    <row r="148707" spans="26:27">
      <c r="Z148707" s="191"/>
      <c r="AA148707" s="191"/>
    </row>
    <row r="148708" spans="26:27">
      <c r="Z148708" s="191"/>
      <c r="AA148708" s="191"/>
    </row>
    <row r="148709" spans="26:27">
      <c r="Z148709" s="191"/>
      <c r="AA148709" s="191"/>
    </row>
    <row r="148710" spans="26:27">
      <c r="Z148710" s="191"/>
      <c r="AA148710" s="191"/>
    </row>
    <row r="148711" spans="26:27">
      <c r="Z148711" s="191"/>
      <c r="AA148711" s="191"/>
    </row>
    <row r="148712" spans="26:27">
      <c r="Z148712" s="191"/>
      <c r="AA148712" s="191"/>
    </row>
    <row r="148713" spans="26:27">
      <c r="Z148713" s="191"/>
      <c r="AA148713" s="191"/>
    </row>
    <row r="148714" spans="26:27">
      <c r="Z148714" s="191"/>
      <c r="AA148714" s="191"/>
    </row>
    <row r="148715" spans="26:27">
      <c r="Z148715" s="191"/>
      <c r="AA148715" s="191"/>
    </row>
    <row r="148716" spans="26:27">
      <c r="Z148716" s="191"/>
      <c r="AA148716" s="191"/>
    </row>
    <row r="148717" spans="26:27">
      <c r="Z148717" s="191"/>
      <c r="AA148717" s="191"/>
    </row>
    <row r="148718" spans="26:27">
      <c r="Z148718" s="191"/>
      <c r="AA148718" s="191"/>
    </row>
    <row r="148719" spans="26:27">
      <c r="Z148719" s="191"/>
      <c r="AA148719" s="191"/>
    </row>
    <row r="148720" spans="26:27">
      <c r="Z148720" s="191"/>
      <c r="AA148720" s="191"/>
    </row>
    <row r="148721" spans="26:27">
      <c r="Z148721" s="191"/>
      <c r="AA148721" s="191"/>
    </row>
    <row r="148722" spans="26:27">
      <c r="Z148722" s="191"/>
      <c r="AA148722" s="191"/>
    </row>
    <row r="148723" spans="26:27">
      <c r="Z148723" s="191"/>
      <c r="AA148723" s="191"/>
    </row>
    <row r="148724" spans="26:27">
      <c r="Z148724" s="191"/>
      <c r="AA148724" s="191"/>
    </row>
    <row r="148725" spans="26:27">
      <c r="Z148725" s="191"/>
      <c r="AA148725" s="191"/>
    </row>
    <row r="148726" spans="26:27">
      <c r="Z148726" s="191"/>
      <c r="AA148726" s="191"/>
    </row>
    <row r="148727" spans="26:27">
      <c r="Z148727" s="191"/>
      <c r="AA148727" s="191"/>
    </row>
    <row r="148728" spans="26:27">
      <c r="Z148728" s="191"/>
      <c r="AA148728" s="191"/>
    </row>
    <row r="148729" spans="26:27">
      <c r="Z148729" s="191"/>
      <c r="AA148729" s="191"/>
    </row>
    <row r="148730" spans="26:27">
      <c r="Z148730" s="191"/>
      <c r="AA148730" s="191"/>
    </row>
    <row r="148731" spans="26:27">
      <c r="Z148731" s="191"/>
      <c r="AA148731" s="191"/>
    </row>
    <row r="148732" spans="26:27">
      <c r="Z148732" s="191"/>
      <c r="AA148732" s="191"/>
    </row>
    <row r="148733" spans="26:27">
      <c r="Z148733" s="191"/>
      <c r="AA148733" s="191"/>
    </row>
    <row r="148734" spans="26:27">
      <c r="Z148734" s="191"/>
      <c r="AA148734" s="191"/>
    </row>
    <row r="148735" spans="26:27">
      <c r="Z148735" s="191"/>
      <c r="AA148735" s="191"/>
    </row>
    <row r="148736" spans="26:27">
      <c r="Z148736" s="191"/>
      <c r="AA148736" s="191"/>
    </row>
    <row r="148737" spans="26:27">
      <c r="Z148737" s="191"/>
      <c r="AA148737" s="191"/>
    </row>
    <row r="148738" spans="26:27">
      <c r="Z148738" s="191"/>
      <c r="AA148738" s="191"/>
    </row>
    <row r="148739" spans="26:27">
      <c r="Z148739" s="191"/>
      <c r="AA148739" s="191"/>
    </row>
    <row r="148740" spans="26:27">
      <c r="Z148740" s="191"/>
      <c r="AA148740" s="191"/>
    </row>
    <row r="148741" spans="26:27">
      <c r="Z148741" s="191"/>
      <c r="AA148741" s="191"/>
    </row>
    <row r="148742" spans="26:27">
      <c r="Z148742" s="191"/>
      <c r="AA148742" s="191"/>
    </row>
    <row r="148743" spans="26:27">
      <c r="Z148743" s="191"/>
      <c r="AA148743" s="191"/>
    </row>
    <row r="148744" spans="26:27">
      <c r="Z148744" s="191"/>
      <c r="AA148744" s="191"/>
    </row>
    <row r="148745" spans="26:27">
      <c r="Z148745" s="191"/>
      <c r="AA148745" s="191"/>
    </row>
    <row r="148746" spans="26:27">
      <c r="Z148746" s="191"/>
      <c r="AA148746" s="191"/>
    </row>
    <row r="148747" spans="26:27">
      <c r="Z148747" s="191"/>
      <c r="AA148747" s="191"/>
    </row>
    <row r="148748" spans="26:27">
      <c r="Z148748" s="191"/>
      <c r="AA148748" s="191"/>
    </row>
    <row r="148749" spans="26:27">
      <c r="Z148749" s="191"/>
      <c r="AA148749" s="191"/>
    </row>
    <row r="148750" spans="26:27">
      <c r="Z148750" s="191"/>
      <c r="AA148750" s="191"/>
    </row>
    <row r="148751" spans="26:27">
      <c r="Z148751" s="191"/>
      <c r="AA148751" s="191"/>
    </row>
    <row r="148752" spans="26:27">
      <c r="Z148752" s="191"/>
      <c r="AA148752" s="191"/>
    </row>
    <row r="148753" spans="26:27">
      <c r="Z148753" s="191"/>
      <c r="AA148753" s="191"/>
    </row>
    <row r="148754" spans="26:27">
      <c r="Z148754" s="191"/>
      <c r="AA148754" s="191"/>
    </row>
    <row r="148755" spans="26:27">
      <c r="Z148755" s="191"/>
      <c r="AA148755" s="191"/>
    </row>
    <row r="148756" spans="26:27">
      <c r="Z148756" s="191"/>
      <c r="AA148756" s="191"/>
    </row>
    <row r="148757" spans="26:27">
      <c r="Z148757" s="191"/>
      <c r="AA148757" s="191"/>
    </row>
    <row r="148758" spans="26:27">
      <c r="Z148758" s="191"/>
      <c r="AA148758" s="191"/>
    </row>
    <row r="148759" spans="26:27">
      <c r="Z148759" s="191"/>
      <c r="AA148759" s="191"/>
    </row>
    <row r="148760" spans="26:27">
      <c r="Z148760" s="191"/>
      <c r="AA148760" s="191"/>
    </row>
    <row r="148761" spans="26:27">
      <c r="Z148761" s="191"/>
      <c r="AA148761" s="191"/>
    </row>
    <row r="148762" spans="26:27">
      <c r="Z148762" s="191"/>
      <c r="AA148762" s="191"/>
    </row>
    <row r="148763" spans="26:27">
      <c r="Z148763" s="191"/>
      <c r="AA148763" s="191"/>
    </row>
    <row r="148764" spans="26:27">
      <c r="Z148764" s="191"/>
      <c r="AA148764" s="191"/>
    </row>
    <row r="148765" spans="26:27">
      <c r="Z148765" s="191"/>
      <c r="AA148765" s="191"/>
    </row>
    <row r="148766" spans="26:27">
      <c r="Z148766" s="191"/>
      <c r="AA148766" s="191"/>
    </row>
    <row r="148767" spans="26:27">
      <c r="Z148767" s="191"/>
      <c r="AA148767" s="191"/>
    </row>
    <row r="148768" spans="26:27">
      <c r="Z148768" s="191"/>
      <c r="AA148768" s="191"/>
    </row>
    <row r="148769" spans="26:27">
      <c r="Z148769" s="191"/>
      <c r="AA148769" s="191"/>
    </row>
    <row r="148770" spans="26:27">
      <c r="Z148770" s="191"/>
      <c r="AA148770" s="191"/>
    </row>
    <row r="148771" spans="26:27">
      <c r="Z148771" s="191"/>
      <c r="AA148771" s="191"/>
    </row>
    <row r="148772" spans="26:27">
      <c r="Z148772" s="191"/>
      <c r="AA148772" s="191"/>
    </row>
    <row r="148773" spans="26:27">
      <c r="Z148773" s="191"/>
      <c r="AA148773" s="191"/>
    </row>
    <row r="148774" spans="26:27">
      <c r="Z148774" s="191"/>
      <c r="AA148774" s="191"/>
    </row>
    <row r="148775" spans="26:27">
      <c r="Z148775" s="191"/>
      <c r="AA148775" s="191"/>
    </row>
    <row r="148776" spans="26:27">
      <c r="Z148776" s="191"/>
      <c r="AA148776" s="191"/>
    </row>
    <row r="148777" spans="26:27">
      <c r="Z148777" s="191"/>
      <c r="AA148777" s="191"/>
    </row>
    <row r="148778" spans="26:27">
      <c r="Z148778" s="191"/>
      <c r="AA148778" s="191"/>
    </row>
    <row r="148779" spans="26:27">
      <c r="Z148779" s="191"/>
      <c r="AA148779" s="191"/>
    </row>
    <row r="148780" spans="26:27">
      <c r="Z148780" s="191"/>
      <c r="AA148780" s="191"/>
    </row>
    <row r="148781" spans="26:27">
      <c r="Z148781" s="191"/>
      <c r="AA148781" s="191"/>
    </row>
    <row r="148782" spans="26:27">
      <c r="Z148782" s="191"/>
      <c r="AA148782" s="191"/>
    </row>
    <row r="148783" spans="26:27">
      <c r="Z148783" s="191"/>
      <c r="AA148783" s="191"/>
    </row>
    <row r="148784" spans="26:27">
      <c r="Z148784" s="191"/>
      <c r="AA148784" s="191"/>
    </row>
    <row r="148785" spans="26:27">
      <c r="Z148785" s="191"/>
      <c r="AA148785" s="191"/>
    </row>
    <row r="148786" spans="26:27">
      <c r="Z148786" s="191"/>
      <c r="AA148786" s="191"/>
    </row>
    <row r="148787" spans="26:27">
      <c r="Z148787" s="191"/>
      <c r="AA148787" s="191"/>
    </row>
    <row r="148788" spans="26:27">
      <c r="Z148788" s="191"/>
      <c r="AA148788" s="191"/>
    </row>
    <row r="148789" spans="26:27">
      <c r="Z148789" s="191"/>
      <c r="AA148789" s="191"/>
    </row>
    <row r="148790" spans="26:27">
      <c r="Z148790" s="191"/>
      <c r="AA148790" s="191"/>
    </row>
    <row r="148791" spans="26:27">
      <c r="Z148791" s="191"/>
      <c r="AA148791" s="191"/>
    </row>
    <row r="148792" spans="26:27">
      <c r="Z148792" s="191"/>
      <c r="AA148792" s="191"/>
    </row>
    <row r="148793" spans="26:27">
      <c r="Z148793" s="191"/>
      <c r="AA148793" s="191"/>
    </row>
    <row r="148794" spans="26:27">
      <c r="Z148794" s="191"/>
      <c r="AA148794" s="191"/>
    </row>
    <row r="148795" spans="26:27">
      <c r="Z148795" s="191"/>
      <c r="AA148795" s="191"/>
    </row>
    <row r="148796" spans="26:27">
      <c r="Z148796" s="191"/>
      <c r="AA148796" s="191"/>
    </row>
    <row r="148797" spans="26:27">
      <c r="Z148797" s="191"/>
      <c r="AA148797" s="191"/>
    </row>
    <row r="148798" spans="26:27">
      <c r="Z148798" s="191"/>
      <c r="AA148798" s="191"/>
    </row>
    <row r="148799" spans="26:27">
      <c r="Z148799" s="191"/>
      <c r="AA148799" s="191"/>
    </row>
    <row r="148800" spans="26:27">
      <c r="Z148800" s="191"/>
      <c r="AA148800" s="191"/>
    </row>
    <row r="148801" spans="26:27">
      <c r="Z148801" s="191"/>
      <c r="AA148801" s="191"/>
    </row>
    <row r="148802" spans="26:27">
      <c r="Z148802" s="191"/>
      <c r="AA148802" s="191"/>
    </row>
    <row r="148803" spans="26:27">
      <c r="Z148803" s="191"/>
      <c r="AA148803" s="191"/>
    </row>
    <row r="148804" spans="26:27">
      <c r="Z148804" s="191"/>
      <c r="AA148804" s="191"/>
    </row>
    <row r="148805" spans="26:27">
      <c r="Z148805" s="191"/>
      <c r="AA148805" s="191"/>
    </row>
    <row r="148806" spans="26:27">
      <c r="Z148806" s="191"/>
      <c r="AA148806" s="191"/>
    </row>
    <row r="148807" spans="26:27">
      <c r="Z148807" s="191"/>
      <c r="AA148807" s="191"/>
    </row>
    <row r="148808" spans="26:27">
      <c r="Z148808" s="191"/>
      <c r="AA148808" s="191"/>
    </row>
    <row r="148809" spans="26:27">
      <c r="Z148809" s="191"/>
      <c r="AA148809" s="191"/>
    </row>
    <row r="148810" spans="26:27">
      <c r="Z148810" s="191"/>
      <c r="AA148810" s="191"/>
    </row>
    <row r="148811" spans="26:27">
      <c r="Z148811" s="191"/>
      <c r="AA148811" s="191"/>
    </row>
    <row r="148812" spans="26:27">
      <c r="Z148812" s="191"/>
      <c r="AA148812" s="191"/>
    </row>
    <row r="148813" spans="26:27">
      <c r="Z148813" s="191"/>
      <c r="AA148813" s="191"/>
    </row>
    <row r="148814" spans="26:27">
      <c r="Z148814" s="191"/>
      <c r="AA148814" s="191"/>
    </row>
    <row r="148815" spans="26:27">
      <c r="Z148815" s="191"/>
      <c r="AA148815" s="191"/>
    </row>
    <row r="148816" spans="26:27">
      <c r="Z148816" s="191"/>
      <c r="AA148816" s="191"/>
    </row>
    <row r="148817" spans="26:27">
      <c r="Z148817" s="191"/>
      <c r="AA148817" s="191"/>
    </row>
    <row r="148818" spans="26:27">
      <c r="Z148818" s="191"/>
      <c r="AA148818" s="191"/>
    </row>
    <row r="148819" spans="26:27">
      <c r="Z148819" s="191"/>
      <c r="AA148819" s="191"/>
    </row>
    <row r="148820" spans="26:27">
      <c r="Z148820" s="191"/>
      <c r="AA148820" s="191"/>
    </row>
    <row r="148821" spans="26:27">
      <c r="Z148821" s="191"/>
      <c r="AA148821" s="191"/>
    </row>
    <row r="148822" spans="26:27">
      <c r="Z148822" s="191"/>
      <c r="AA148822" s="191"/>
    </row>
    <row r="148823" spans="26:27">
      <c r="Z148823" s="191"/>
      <c r="AA148823" s="191"/>
    </row>
    <row r="148824" spans="26:27">
      <c r="Z148824" s="191"/>
      <c r="AA148824" s="191"/>
    </row>
    <row r="148825" spans="26:27">
      <c r="Z148825" s="191"/>
      <c r="AA148825" s="191"/>
    </row>
    <row r="148826" spans="26:27">
      <c r="Z148826" s="191"/>
      <c r="AA148826" s="191"/>
    </row>
    <row r="148827" spans="26:27">
      <c r="Z148827" s="191"/>
      <c r="AA148827" s="191"/>
    </row>
    <row r="148828" spans="26:27">
      <c r="Z148828" s="191"/>
      <c r="AA148828" s="191"/>
    </row>
    <row r="148829" spans="26:27">
      <c r="Z148829" s="191"/>
      <c r="AA148829" s="191"/>
    </row>
    <row r="148830" spans="26:27">
      <c r="Z148830" s="191"/>
      <c r="AA148830" s="191"/>
    </row>
    <row r="148831" spans="26:27">
      <c r="Z148831" s="191"/>
      <c r="AA148831" s="191"/>
    </row>
    <row r="148832" spans="26:27">
      <c r="Z148832" s="191"/>
      <c r="AA148832" s="191"/>
    </row>
    <row r="148833" spans="26:27">
      <c r="Z148833" s="191"/>
      <c r="AA148833" s="191"/>
    </row>
    <row r="148834" spans="26:27">
      <c r="Z148834" s="191"/>
      <c r="AA148834" s="191"/>
    </row>
    <row r="148835" spans="26:27">
      <c r="Z148835" s="191"/>
      <c r="AA148835" s="191"/>
    </row>
    <row r="148836" spans="26:27">
      <c r="Z148836" s="191"/>
      <c r="AA148836" s="191"/>
    </row>
    <row r="148837" spans="26:27">
      <c r="Z148837" s="191"/>
      <c r="AA148837" s="191"/>
    </row>
    <row r="148838" spans="26:27">
      <c r="Z148838" s="191"/>
      <c r="AA148838" s="191"/>
    </row>
    <row r="148839" spans="26:27">
      <c r="Z148839" s="191"/>
      <c r="AA148839" s="191"/>
    </row>
    <row r="148840" spans="26:27">
      <c r="Z148840" s="191"/>
      <c r="AA148840" s="191"/>
    </row>
    <row r="148841" spans="26:27">
      <c r="Z148841" s="191"/>
      <c r="AA148841" s="191"/>
    </row>
    <row r="148842" spans="26:27">
      <c r="Z148842" s="191"/>
      <c r="AA148842" s="191"/>
    </row>
    <row r="148843" spans="26:27">
      <c r="Z148843" s="191"/>
      <c r="AA148843" s="191"/>
    </row>
    <row r="148844" spans="26:27">
      <c r="Z148844" s="191"/>
      <c r="AA148844" s="191"/>
    </row>
    <row r="148845" spans="26:27">
      <c r="Z148845" s="191"/>
      <c r="AA148845" s="191"/>
    </row>
    <row r="148846" spans="26:27">
      <c r="Z148846" s="191"/>
      <c r="AA148846" s="191"/>
    </row>
    <row r="148847" spans="26:27">
      <c r="Z148847" s="191"/>
      <c r="AA148847" s="191"/>
    </row>
    <row r="148848" spans="26:27">
      <c r="Z148848" s="191"/>
      <c r="AA148848" s="191"/>
    </row>
    <row r="148849" spans="26:27">
      <c r="Z148849" s="191"/>
      <c r="AA148849" s="191"/>
    </row>
    <row r="148850" spans="26:27">
      <c r="Z148850" s="191"/>
      <c r="AA148850" s="191"/>
    </row>
    <row r="148851" spans="26:27">
      <c r="Z148851" s="191"/>
      <c r="AA148851" s="191"/>
    </row>
    <row r="148852" spans="26:27">
      <c r="Z148852" s="191"/>
      <c r="AA148852" s="191"/>
    </row>
    <row r="148853" spans="26:27">
      <c r="Z148853" s="191"/>
      <c r="AA148853" s="191"/>
    </row>
    <row r="148854" spans="26:27">
      <c r="Z148854" s="191"/>
      <c r="AA148854" s="191"/>
    </row>
    <row r="148855" spans="26:27">
      <c r="Z148855" s="191"/>
      <c r="AA148855" s="191"/>
    </row>
    <row r="148856" spans="26:27">
      <c r="Z148856" s="191"/>
      <c r="AA148856" s="191"/>
    </row>
    <row r="148857" spans="26:27">
      <c r="Z148857" s="191"/>
      <c r="AA148857" s="191"/>
    </row>
    <row r="148858" spans="26:27">
      <c r="Z148858" s="191"/>
      <c r="AA148858" s="191"/>
    </row>
    <row r="148859" spans="26:27">
      <c r="Z148859" s="191"/>
      <c r="AA148859" s="191"/>
    </row>
    <row r="148860" spans="26:27">
      <c r="Z148860" s="191"/>
      <c r="AA148860" s="191"/>
    </row>
    <row r="148861" spans="26:27">
      <c r="Z148861" s="191"/>
      <c r="AA148861" s="191"/>
    </row>
    <row r="148862" spans="26:27">
      <c r="Z148862" s="191"/>
      <c r="AA148862" s="191"/>
    </row>
    <row r="148863" spans="26:27">
      <c r="Z148863" s="191"/>
      <c r="AA148863" s="191"/>
    </row>
    <row r="148864" spans="26:27">
      <c r="Z148864" s="191"/>
      <c r="AA148864" s="191"/>
    </row>
    <row r="148865" spans="26:27">
      <c r="Z148865" s="191"/>
      <c r="AA148865" s="191"/>
    </row>
    <row r="148866" spans="26:27">
      <c r="Z148866" s="191"/>
      <c r="AA148866" s="191"/>
    </row>
    <row r="148867" spans="26:27">
      <c r="Z148867" s="191"/>
      <c r="AA148867" s="191"/>
    </row>
    <row r="148868" spans="26:27">
      <c r="Z148868" s="191"/>
      <c r="AA148868" s="191"/>
    </row>
    <row r="148869" spans="26:27">
      <c r="Z148869" s="191"/>
      <c r="AA148869" s="191"/>
    </row>
    <row r="148870" spans="26:27">
      <c r="Z148870" s="191"/>
      <c r="AA148870" s="191"/>
    </row>
    <row r="148871" spans="26:27">
      <c r="Z148871" s="191"/>
      <c r="AA148871" s="191"/>
    </row>
    <row r="148872" spans="26:27">
      <c r="Z148872" s="191"/>
      <c r="AA148872" s="191"/>
    </row>
    <row r="148873" spans="26:27">
      <c r="Z148873" s="191"/>
      <c r="AA148873" s="191"/>
    </row>
    <row r="148874" spans="26:27">
      <c r="Z148874" s="191"/>
      <c r="AA148874" s="191"/>
    </row>
    <row r="148875" spans="26:27">
      <c r="Z148875" s="191"/>
      <c r="AA148875" s="191"/>
    </row>
    <row r="148876" spans="26:27">
      <c r="Z148876" s="191"/>
      <c r="AA148876" s="191"/>
    </row>
    <row r="148877" spans="26:27">
      <c r="Z148877" s="191"/>
      <c r="AA148877" s="191"/>
    </row>
    <row r="148878" spans="26:27">
      <c r="Z148878" s="191"/>
      <c r="AA148878" s="191"/>
    </row>
    <row r="148879" spans="26:27">
      <c r="Z148879" s="191"/>
      <c r="AA148879" s="191"/>
    </row>
    <row r="148880" spans="26:27">
      <c r="Z148880" s="191"/>
      <c r="AA148880" s="191"/>
    </row>
    <row r="148881" spans="26:27">
      <c r="Z148881" s="191"/>
      <c r="AA148881" s="191"/>
    </row>
    <row r="148882" spans="26:27">
      <c r="Z148882" s="191"/>
      <c r="AA148882" s="191"/>
    </row>
    <row r="148883" spans="26:27">
      <c r="Z148883" s="191"/>
      <c r="AA148883" s="191"/>
    </row>
    <row r="148884" spans="26:27">
      <c r="Z148884" s="191"/>
      <c r="AA148884" s="191"/>
    </row>
    <row r="148885" spans="26:27">
      <c r="Z148885" s="191"/>
      <c r="AA148885" s="191"/>
    </row>
    <row r="148886" spans="26:27">
      <c r="Z148886" s="191"/>
      <c r="AA148886" s="191"/>
    </row>
    <row r="148887" spans="26:27">
      <c r="Z148887" s="191"/>
      <c r="AA148887" s="191"/>
    </row>
    <row r="148888" spans="26:27">
      <c r="Z148888" s="191"/>
      <c r="AA148888" s="191"/>
    </row>
    <row r="148889" spans="26:27">
      <c r="Z148889" s="191"/>
      <c r="AA148889" s="191"/>
    </row>
    <row r="148890" spans="26:27">
      <c r="Z148890" s="191"/>
      <c r="AA148890" s="191"/>
    </row>
    <row r="148891" spans="26:27">
      <c r="Z148891" s="191"/>
      <c r="AA148891" s="191"/>
    </row>
    <row r="148892" spans="26:27">
      <c r="Z148892" s="191"/>
      <c r="AA148892" s="191"/>
    </row>
    <row r="148893" spans="26:27">
      <c r="Z148893" s="191"/>
      <c r="AA148893" s="191"/>
    </row>
    <row r="148894" spans="26:27">
      <c r="Z148894" s="191"/>
      <c r="AA148894" s="191"/>
    </row>
    <row r="148895" spans="26:27">
      <c r="Z148895" s="191"/>
      <c r="AA148895" s="191"/>
    </row>
    <row r="148896" spans="26:27">
      <c r="Z148896" s="191"/>
      <c r="AA148896" s="191"/>
    </row>
    <row r="148897" spans="26:27">
      <c r="Z148897" s="191"/>
      <c r="AA148897" s="191"/>
    </row>
    <row r="148898" spans="26:27">
      <c r="Z148898" s="191"/>
      <c r="AA148898" s="191"/>
    </row>
    <row r="148899" spans="26:27">
      <c r="Z148899" s="191"/>
      <c r="AA148899" s="191"/>
    </row>
    <row r="148900" spans="26:27">
      <c r="Z148900" s="191"/>
      <c r="AA148900" s="191"/>
    </row>
    <row r="148901" spans="26:27">
      <c r="Z148901" s="191"/>
      <c r="AA148901" s="191"/>
    </row>
    <row r="148902" spans="26:27">
      <c r="Z148902" s="191"/>
      <c r="AA148902" s="191"/>
    </row>
    <row r="148903" spans="26:27">
      <c r="Z148903" s="191"/>
      <c r="AA148903" s="191"/>
    </row>
    <row r="148904" spans="26:27">
      <c r="Z148904" s="191"/>
      <c r="AA148904" s="191"/>
    </row>
    <row r="148905" spans="26:27">
      <c r="Z148905" s="191"/>
      <c r="AA148905" s="191"/>
    </row>
    <row r="148906" spans="26:27">
      <c r="Z148906" s="191"/>
      <c r="AA148906" s="191"/>
    </row>
    <row r="148907" spans="26:27">
      <c r="Z148907" s="191"/>
      <c r="AA148907" s="191"/>
    </row>
    <row r="148908" spans="26:27">
      <c r="Z148908" s="191"/>
      <c r="AA148908" s="191"/>
    </row>
    <row r="148909" spans="26:27">
      <c r="Z148909" s="191"/>
      <c r="AA148909" s="191"/>
    </row>
    <row r="148910" spans="26:27">
      <c r="Z148910" s="191"/>
      <c r="AA148910" s="191"/>
    </row>
    <row r="148911" spans="26:27">
      <c r="Z148911" s="191"/>
      <c r="AA148911" s="191"/>
    </row>
    <row r="148912" spans="26:27">
      <c r="Z148912" s="191"/>
      <c r="AA148912" s="191"/>
    </row>
    <row r="148913" spans="26:27">
      <c r="Z148913" s="191"/>
      <c r="AA148913" s="191"/>
    </row>
    <row r="148914" spans="26:27">
      <c r="Z148914" s="191"/>
      <c r="AA148914" s="191"/>
    </row>
    <row r="148915" spans="26:27">
      <c r="Z148915" s="191"/>
      <c r="AA148915" s="191"/>
    </row>
    <row r="148916" spans="26:27">
      <c r="Z148916" s="191"/>
      <c r="AA148916" s="191"/>
    </row>
    <row r="148917" spans="26:27">
      <c r="Z148917" s="191"/>
      <c r="AA148917" s="191"/>
    </row>
    <row r="148918" spans="26:27">
      <c r="Z148918" s="191"/>
      <c r="AA148918" s="191"/>
    </row>
    <row r="148919" spans="26:27">
      <c r="Z148919" s="191"/>
      <c r="AA148919" s="191"/>
    </row>
    <row r="148920" spans="26:27">
      <c r="Z148920" s="191"/>
      <c r="AA148920" s="191"/>
    </row>
    <row r="148921" spans="26:27">
      <c r="Z148921" s="191"/>
      <c r="AA148921" s="191"/>
    </row>
    <row r="148922" spans="26:27">
      <c r="Z148922" s="191"/>
      <c r="AA148922" s="191"/>
    </row>
    <row r="148923" spans="26:27">
      <c r="Z148923" s="191"/>
      <c r="AA148923" s="191"/>
    </row>
    <row r="148924" spans="26:27">
      <c r="Z148924" s="191"/>
      <c r="AA148924" s="191"/>
    </row>
    <row r="148925" spans="26:27">
      <c r="Z148925" s="191"/>
      <c r="AA148925" s="191"/>
    </row>
    <row r="148926" spans="26:27">
      <c r="Z148926" s="191"/>
      <c r="AA148926" s="191"/>
    </row>
    <row r="148927" spans="26:27">
      <c r="Z148927" s="191"/>
      <c r="AA148927" s="191"/>
    </row>
    <row r="148928" spans="26:27">
      <c r="Z148928" s="191"/>
      <c r="AA148928" s="191"/>
    </row>
    <row r="148929" spans="26:27">
      <c r="Z148929" s="191"/>
      <c r="AA148929" s="191"/>
    </row>
    <row r="148930" spans="26:27">
      <c r="Z148930" s="191"/>
      <c r="AA148930" s="191"/>
    </row>
    <row r="148931" spans="26:27">
      <c r="Z148931" s="191"/>
      <c r="AA148931" s="191"/>
    </row>
    <row r="148932" spans="26:27">
      <c r="Z148932" s="191"/>
      <c r="AA148932" s="191"/>
    </row>
    <row r="148933" spans="26:27">
      <c r="Z148933" s="191"/>
      <c r="AA148933" s="191"/>
    </row>
    <row r="148934" spans="26:27">
      <c r="Z148934" s="191"/>
      <c r="AA148934" s="191"/>
    </row>
    <row r="148935" spans="26:27">
      <c r="Z148935" s="191"/>
      <c r="AA148935" s="191"/>
    </row>
    <row r="148936" spans="26:27">
      <c r="Z148936" s="191"/>
      <c r="AA148936" s="191"/>
    </row>
    <row r="148937" spans="26:27">
      <c r="Z148937" s="191"/>
      <c r="AA148937" s="191"/>
    </row>
    <row r="148938" spans="26:27">
      <c r="Z148938" s="191"/>
      <c r="AA148938" s="191"/>
    </row>
    <row r="148939" spans="26:27">
      <c r="Z148939" s="191"/>
      <c r="AA148939" s="191"/>
    </row>
    <row r="148940" spans="26:27">
      <c r="Z148940" s="191"/>
      <c r="AA148940" s="191"/>
    </row>
    <row r="148941" spans="26:27">
      <c r="Z148941" s="191"/>
      <c r="AA148941" s="191"/>
    </row>
    <row r="148942" spans="26:27">
      <c r="Z148942" s="191"/>
      <c r="AA148942" s="191"/>
    </row>
    <row r="148943" spans="26:27">
      <c r="Z148943" s="191"/>
      <c r="AA148943" s="191"/>
    </row>
    <row r="148944" spans="26:27">
      <c r="Z148944" s="191"/>
      <c r="AA148944" s="191"/>
    </row>
    <row r="148945" spans="26:27">
      <c r="Z148945" s="191"/>
      <c r="AA148945" s="191"/>
    </row>
    <row r="148946" spans="26:27">
      <c r="Z148946" s="191"/>
      <c r="AA148946" s="191"/>
    </row>
    <row r="148947" spans="26:27">
      <c r="Z148947" s="191"/>
      <c r="AA148947" s="191"/>
    </row>
    <row r="148948" spans="26:27">
      <c r="Z148948" s="191"/>
      <c r="AA148948" s="191"/>
    </row>
    <row r="148949" spans="26:27">
      <c r="Z148949" s="191"/>
      <c r="AA148949" s="191"/>
    </row>
    <row r="148950" spans="26:27">
      <c r="Z148950" s="191"/>
      <c r="AA148950" s="191"/>
    </row>
    <row r="148951" spans="26:27">
      <c r="Z148951" s="191"/>
      <c r="AA148951" s="191"/>
    </row>
    <row r="148952" spans="26:27">
      <c r="Z148952" s="191"/>
      <c r="AA148952" s="191"/>
    </row>
    <row r="148953" spans="26:27">
      <c r="Z148953" s="191"/>
      <c r="AA148953" s="191"/>
    </row>
    <row r="148954" spans="26:27">
      <c r="Z148954" s="191"/>
      <c r="AA148954" s="191"/>
    </row>
    <row r="148955" spans="26:27">
      <c r="Z148955" s="191"/>
      <c r="AA148955" s="191"/>
    </row>
    <row r="148956" spans="26:27">
      <c r="Z148956" s="191"/>
      <c r="AA148956" s="191"/>
    </row>
    <row r="148957" spans="26:27">
      <c r="Z148957" s="191"/>
      <c r="AA148957" s="191"/>
    </row>
    <row r="148958" spans="26:27">
      <c r="Z148958" s="191"/>
      <c r="AA148958" s="191"/>
    </row>
    <row r="148959" spans="26:27">
      <c r="Z148959" s="191"/>
      <c r="AA148959" s="191"/>
    </row>
    <row r="148960" spans="26:27">
      <c r="Z148960" s="191"/>
      <c r="AA148960" s="191"/>
    </row>
    <row r="148961" spans="26:27">
      <c r="Z148961" s="191"/>
      <c r="AA148961" s="191"/>
    </row>
    <row r="148962" spans="26:27">
      <c r="Z148962" s="191"/>
      <c r="AA148962" s="191"/>
    </row>
    <row r="148963" spans="26:27">
      <c r="Z148963" s="191"/>
      <c r="AA148963" s="191"/>
    </row>
    <row r="148964" spans="26:27">
      <c r="Z148964" s="191"/>
      <c r="AA148964" s="191"/>
    </row>
    <row r="148965" spans="26:27">
      <c r="Z148965" s="191"/>
      <c r="AA148965" s="191"/>
    </row>
    <row r="148966" spans="26:27">
      <c r="Z148966" s="191"/>
      <c r="AA148966" s="191"/>
    </row>
    <row r="148967" spans="26:27">
      <c r="Z148967" s="191"/>
      <c r="AA148967" s="191"/>
    </row>
    <row r="148968" spans="26:27">
      <c r="Z148968" s="191"/>
      <c r="AA148968" s="191"/>
    </row>
    <row r="148969" spans="26:27">
      <c r="Z148969" s="191"/>
      <c r="AA148969" s="191"/>
    </row>
    <row r="148970" spans="26:27">
      <c r="Z148970" s="191"/>
      <c r="AA148970" s="191"/>
    </row>
    <row r="148971" spans="26:27">
      <c r="Z148971" s="191"/>
      <c r="AA148971" s="191"/>
    </row>
    <row r="148972" spans="26:27">
      <c r="Z148972" s="191"/>
      <c r="AA148972" s="191"/>
    </row>
    <row r="148973" spans="26:27">
      <c r="Z148973" s="191"/>
      <c r="AA148973" s="191"/>
    </row>
    <row r="148974" spans="26:27">
      <c r="Z148974" s="191"/>
      <c r="AA148974" s="191"/>
    </row>
    <row r="148975" spans="26:27">
      <c r="Z148975" s="191"/>
      <c r="AA148975" s="191"/>
    </row>
    <row r="148976" spans="26:27">
      <c r="Z148976" s="191"/>
      <c r="AA148976" s="191"/>
    </row>
    <row r="148977" spans="26:27">
      <c r="Z148977" s="191"/>
      <c r="AA148977" s="191"/>
    </row>
    <row r="148978" spans="26:27">
      <c r="Z148978" s="191"/>
      <c r="AA148978" s="191"/>
    </row>
    <row r="148979" spans="26:27">
      <c r="Z148979" s="191"/>
      <c r="AA148979" s="191"/>
    </row>
    <row r="148980" spans="26:27">
      <c r="Z148980" s="191"/>
      <c r="AA148980" s="191"/>
    </row>
    <row r="148981" spans="26:27">
      <c r="Z148981" s="191"/>
      <c r="AA148981" s="191"/>
    </row>
    <row r="148982" spans="26:27">
      <c r="Z148982" s="191"/>
      <c r="AA148982" s="191"/>
    </row>
    <row r="148983" spans="26:27">
      <c r="Z148983" s="191"/>
      <c r="AA148983" s="191"/>
    </row>
    <row r="148984" spans="26:27">
      <c r="Z148984" s="191"/>
      <c r="AA148984" s="191"/>
    </row>
    <row r="148985" spans="26:27">
      <c r="Z148985" s="191"/>
      <c r="AA148985" s="191"/>
    </row>
    <row r="148986" spans="26:27">
      <c r="Z148986" s="191"/>
      <c r="AA148986" s="191"/>
    </row>
    <row r="148987" spans="26:27">
      <c r="Z148987" s="191"/>
      <c r="AA148987" s="191"/>
    </row>
    <row r="148988" spans="26:27">
      <c r="Z148988" s="191"/>
      <c r="AA148988" s="191"/>
    </row>
    <row r="148989" spans="26:27">
      <c r="Z148989" s="191"/>
      <c r="AA148989" s="191"/>
    </row>
    <row r="148990" spans="26:27">
      <c r="Z148990" s="191"/>
      <c r="AA148990" s="191"/>
    </row>
    <row r="148991" spans="26:27">
      <c r="Z148991" s="191"/>
      <c r="AA148991" s="191"/>
    </row>
    <row r="148992" spans="26:27">
      <c r="Z148992" s="191"/>
      <c r="AA148992" s="191"/>
    </row>
    <row r="148993" spans="26:27">
      <c r="Z148993" s="191"/>
      <c r="AA148993" s="191"/>
    </row>
    <row r="148994" spans="26:27">
      <c r="Z148994" s="191"/>
      <c r="AA148994" s="191"/>
    </row>
    <row r="148995" spans="26:27">
      <c r="Z148995" s="191"/>
      <c r="AA148995" s="191"/>
    </row>
    <row r="148996" spans="26:27">
      <c r="Z148996" s="191"/>
      <c r="AA148996" s="191"/>
    </row>
    <row r="148997" spans="26:27">
      <c r="Z148997" s="191"/>
      <c r="AA148997" s="191"/>
    </row>
    <row r="148998" spans="26:27">
      <c r="Z148998" s="191"/>
      <c r="AA148998" s="191"/>
    </row>
    <row r="148999" spans="26:27">
      <c r="Z148999" s="191"/>
      <c r="AA148999" s="191"/>
    </row>
    <row r="149000" spans="26:27">
      <c r="Z149000" s="191"/>
      <c r="AA149000" s="191"/>
    </row>
    <row r="149001" spans="26:27">
      <c r="Z149001" s="191"/>
      <c r="AA149001" s="191"/>
    </row>
    <row r="149002" spans="26:27">
      <c r="Z149002" s="191"/>
      <c r="AA149002" s="191"/>
    </row>
    <row r="149003" spans="26:27">
      <c r="Z149003" s="191"/>
      <c r="AA149003" s="191"/>
    </row>
    <row r="149004" spans="26:27">
      <c r="Z149004" s="191"/>
      <c r="AA149004" s="191"/>
    </row>
    <row r="149005" spans="26:27">
      <c r="Z149005" s="191"/>
      <c r="AA149005" s="191"/>
    </row>
    <row r="149006" spans="26:27">
      <c r="Z149006" s="191"/>
      <c r="AA149006" s="191"/>
    </row>
    <row r="149007" spans="26:27">
      <c r="Z149007" s="191"/>
      <c r="AA149007" s="191"/>
    </row>
    <row r="149008" spans="26:27">
      <c r="Z149008" s="191"/>
      <c r="AA149008" s="191"/>
    </row>
    <row r="149009" spans="26:27">
      <c r="Z149009" s="191"/>
      <c r="AA149009" s="191"/>
    </row>
    <row r="149010" spans="26:27">
      <c r="Z149010" s="191"/>
      <c r="AA149010" s="191"/>
    </row>
    <row r="149011" spans="26:27">
      <c r="Z149011" s="191"/>
      <c r="AA149011" s="191"/>
    </row>
    <row r="149012" spans="26:27">
      <c r="Z149012" s="191"/>
      <c r="AA149012" s="191"/>
    </row>
    <row r="149013" spans="26:27">
      <c r="Z149013" s="191"/>
      <c r="AA149013" s="191"/>
    </row>
    <row r="149014" spans="26:27">
      <c r="Z149014" s="191"/>
      <c r="AA149014" s="191"/>
    </row>
    <row r="149015" spans="26:27">
      <c r="Z149015" s="191"/>
      <c r="AA149015" s="191"/>
    </row>
    <row r="149016" spans="26:27">
      <c r="Z149016" s="191"/>
      <c r="AA149016" s="191"/>
    </row>
    <row r="149017" spans="26:27">
      <c r="Z149017" s="191"/>
      <c r="AA149017" s="191"/>
    </row>
    <row r="149018" spans="26:27">
      <c r="Z149018" s="191"/>
      <c r="AA149018" s="191"/>
    </row>
    <row r="149019" spans="26:27">
      <c r="Z149019" s="191"/>
      <c r="AA149019" s="191"/>
    </row>
    <row r="149020" spans="26:27">
      <c r="Z149020" s="191"/>
      <c r="AA149020" s="191"/>
    </row>
    <row r="149021" spans="26:27">
      <c r="Z149021" s="191"/>
      <c r="AA149021" s="191"/>
    </row>
    <row r="149022" spans="26:27">
      <c r="Z149022" s="191"/>
      <c r="AA149022" s="191"/>
    </row>
    <row r="149023" spans="26:27">
      <c r="Z149023" s="191"/>
      <c r="AA149023" s="191"/>
    </row>
    <row r="149024" spans="26:27">
      <c r="Z149024" s="191"/>
      <c r="AA149024" s="191"/>
    </row>
    <row r="149025" spans="26:27">
      <c r="Z149025" s="191"/>
      <c r="AA149025" s="191"/>
    </row>
    <row r="149026" spans="26:27">
      <c r="Z149026" s="191"/>
      <c r="AA149026" s="191"/>
    </row>
    <row r="149027" spans="26:27">
      <c r="Z149027" s="191"/>
      <c r="AA149027" s="191"/>
    </row>
    <row r="149028" spans="26:27">
      <c r="Z149028" s="191"/>
      <c r="AA149028" s="191"/>
    </row>
    <row r="149029" spans="26:27">
      <c r="Z149029" s="191"/>
      <c r="AA149029" s="191"/>
    </row>
    <row r="149030" spans="26:27">
      <c r="Z149030" s="191"/>
      <c r="AA149030" s="191"/>
    </row>
    <row r="149031" spans="26:27">
      <c r="Z149031" s="191"/>
      <c r="AA149031" s="191"/>
    </row>
    <row r="149032" spans="26:27">
      <c r="Z149032" s="191"/>
      <c r="AA149032" s="191"/>
    </row>
    <row r="149033" spans="26:27">
      <c r="Z149033" s="191"/>
      <c r="AA149033" s="191"/>
    </row>
    <row r="149034" spans="26:27">
      <c r="Z149034" s="191"/>
      <c r="AA149034" s="191"/>
    </row>
    <row r="149035" spans="26:27">
      <c r="Z149035" s="191"/>
      <c r="AA149035" s="191"/>
    </row>
    <row r="149036" spans="26:27">
      <c r="Z149036" s="191"/>
      <c r="AA149036" s="191"/>
    </row>
    <row r="149037" spans="26:27">
      <c r="Z149037" s="191"/>
      <c r="AA149037" s="191"/>
    </row>
    <row r="149038" spans="26:27">
      <c r="Z149038" s="191"/>
      <c r="AA149038" s="191"/>
    </row>
    <row r="149039" spans="26:27">
      <c r="Z149039" s="191"/>
      <c r="AA149039" s="191"/>
    </row>
    <row r="149040" spans="26:27">
      <c r="Z149040" s="191"/>
      <c r="AA149040" s="191"/>
    </row>
    <row r="149041" spans="26:27">
      <c r="Z149041" s="191"/>
      <c r="AA149041" s="191"/>
    </row>
    <row r="149042" spans="26:27">
      <c r="Z149042" s="191"/>
      <c r="AA149042" s="191"/>
    </row>
    <row r="149043" spans="26:27">
      <c r="Z149043" s="191"/>
      <c r="AA149043" s="191"/>
    </row>
    <row r="149044" spans="26:27">
      <c r="Z149044" s="191"/>
      <c r="AA149044" s="191"/>
    </row>
    <row r="149045" spans="26:27">
      <c r="Z149045" s="191"/>
      <c r="AA149045" s="191"/>
    </row>
    <row r="149046" spans="26:27">
      <c r="Z149046" s="191"/>
      <c r="AA149046" s="191"/>
    </row>
    <row r="149047" spans="26:27">
      <c r="Z149047" s="191"/>
      <c r="AA149047" s="191"/>
    </row>
    <row r="149048" spans="26:27">
      <c r="Z149048" s="191"/>
      <c r="AA149048" s="191"/>
    </row>
    <row r="149049" spans="26:27">
      <c r="Z149049" s="191"/>
      <c r="AA149049" s="191"/>
    </row>
    <row r="149050" spans="26:27">
      <c r="Z149050" s="191"/>
      <c r="AA149050" s="191"/>
    </row>
    <row r="149051" spans="26:27">
      <c r="Z149051" s="191"/>
      <c r="AA149051" s="191"/>
    </row>
    <row r="149052" spans="26:27">
      <c r="Z149052" s="191"/>
      <c r="AA149052" s="191"/>
    </row>
    <row r="149053" spans="26:27">
      <c r="Z149053" s="191"/>
      <c r="AA149053" s="191"/>
    </row>
    <row r="149054" spans="26:27">
      <c r="Z149054" s="191"/>
      <c r="AA149054" s="191"/>
    </row>
    <row r="149055" spans="26:27">
      <c r="Z149055" s="191"/>
      <c r="AA149055" s="191"/>
    </row>
    <row r="149056" spans="26:27">
      <c r="Z149056" s="191"/>
      <c r="AA149056" s="191"/>
    </row>
    <row r="149057" spans="26:27">
      <c r="Z149057" s="191"/>
      <c r="AA149057" s="191"/>
    </row>
    <row r="149058" spans="26:27">
      <c r="Z149058" s="191"/>
      <c r="AA149058" s="191"/>
    </row>
    <row r="149059" spans="26:27">
      <c r="Z149059" s="191"/>
      <c r="AA149059" s="191"/>
    </row>
    <row r="149060" spans="26:27">
      <c r="Z149060" s="191"/>
      <c r="AA149060" s="191"/>
    </row>
    <row r="149061" spans="26:27">
      <c r="Z149061" s="191"/>
      <c r="AA149061" s="191"/>
    </row>
    <row r="149062" spans="26:27">
      <c r="Z149062" s="191"/>
      <c r="AA149062" s="191"/>
    </row>
    <row r="149063" spans="26:27">
      <c r="Z149063" s="191"/>
      <c r="AA149063" s="191"/>
    </row>
    <row r="149064" spans="26:27">
      <c r="Z149064" s="191"/>
      <c r="AA149064" s="191"/>
    </row>
    <row r="149065" spans="26:27">
      <c r="Z149065" s="191"/>
      <c r="AA149065" s="191"/>
    </row>
    <row r="149066" spans="26:27">
      <c r="Z149066" s="191"/>
      <c r="AA149066" s="191"/>
    </row>
    <row r="149067" spans="26:27">
      <c r="Z149067" s="191"/>
      <c r="AA149067" s="191"/>
    </row>
    <row r="149068" spans="26:27">
      <c r="Z149068" s="191"/>
      <c r="AA149068" s="191"/>
    </row>
    <row r="149069" spans="26:27">
      <c r="Z149069" s="191"/>
      <c r="AA149069" s="191"/>
    </row>
    <row r="149070" spans="26:27">
      <c r="Z149070" s="191"/>
      <c r="AA149070" s="191"/>
    </row>
    <row r="149071" spans="26:27">
      <c r="Z149071" s="191"/>
      <c r="AA149071" s="191"/>
    </row>
    <row r="149072" spans="26:27">
      <c r="Z149072" s="191"/>
      <c r="AA149072" s="191"/>
    </row>
    <row r="149073" spans="26:27">
      <c r="Z149073" s="191"/>
      <c r="AA149073" s="191"/>
    </row>
    <row r="149074" spans="26:27">
      <c r="Z149074" s="191"/>
      <c r="AA149074" s="191"/>
    </row>
    <row r="149075" spans="26:27">
      <c r="Z149075" s="191"/>
      <c r="AA149075" s="191"/>
    </row>
    <row r="149076" spans="26:27">
      <c r="Z149076" s="191"/>
      <c r="AA149076" s="191"/>
    </row>
    <row r="149077" spans="26:27">
      <c r="Z149077" s="191"/>
      <c r="AA149077" s="191"/>
    </row>
    <row r="149078" spans="26:27">
      <c r="Z149078" s="191"/>
      <c r="AA149078" s="191"/>
    </row>
    <row r="149079" spans="26:27">
      <c r="Z149079" s="191"/>
      <c r="AA149079" s="191"/>
    </row>
    <row r="149080" spans="26:27">
      <c r="Z149080" s="191"/>
      <c r="AA149080" s="191"/>
    </row>
    <row r="149081" spans="26:27">
      <c r="Z149081" s="191"/>
      <c r="AA149081" s="191"/>
    </row>
    <row r="149082" spans="26:27">
      <c r="Z149082" s="191"/>
      <c r="AA149082" s="191"/>
    </row>
    <row r="149083" spans="26:27">
      <c r="Z149083" s="191"/>
      <c r="AA149083" s="191"/>
    </row>
    <row r="149084" spans="26:27">
      <c r="Z149084" s="191"/>
      <c r="AA149084" s="191"/>
    </row>
    <row r="149085" spans="26:27">
      <c r="Z149085" s="191"/>
      <c r="AA149085" s="191"/>
    </row>
    <row r="149086" spans="26:27">
      <c r="Z149086" s="191"/>
      <c r="AA149086" s="191"/>
    </row>
    <row r="149087" spans="26:27">
      <c r="Z149087" s="191"/>
      <c r="AA149087" s="191"/>
    </row>
    <row r="149088" spans="26:27">
      <c r="Z149088" s="191"/>
      <c r="AA149088" s="191"/>
    </row>
    <row r="149089" spans="26:27">
      <c r="Z149089" s="191"/>
      <c r="AA149089" s="191"/>
    </row>
    <row r="149090" spans="26:27">
      <c r="Z149090" s="191"/>
      <c r="AA149090" s="191"/>
    </row>
    <row r="149091" spans="26:27">
      <c r="Z149091" s="191"/>
      <c r="AA149091" s="191"/>
    </row>
    <row r="149092" spans="26:27">
      <c r="Z149092" s="191"/>
      <c r="AA149092" s="191"/>
    </row>
    <row r="149093" spans="26:27">
      <c r="Z149093" s="191"/>
      <c r="AA149093" s="191"/>
    </row>
    <row r="149094" spans="26:27">
      <c r="Z149094" s="191"/>
      <c r="AA149094" s="191"/>
    </row>
    <row r="149095" spans="26:27">
      <c r="Z149095" s="191"/>
      <c r="AA149095" s="191"/>
    </row>
    <row r="149096" spans="26:27">
      <c r="Z149096" s="191"/>
      <c r="AA149096" s="191"/>
    </row>
    <row r="149097" spans="26:27">
      <c r="Z149097" s="191"/>
      <c r="AA149097" s="191"/>
    </row>
    <row r="149098" spans="26:27">
      <c r="Z149098" s="191"/>
      <c r="AA149098" s="191"/>
    </row>
    <row r="149099" spans="26:27">
      <c r="Z149099" s="191"/>
      <c r="AA149099" s="191"/>
    </row>
    <row r="149100" spans="26:27">
      <c r="Z149100" s="191"/>
      <c r="AA149100" s="191"/>
    </row>
    <row r="149101" spans="26:27">
      <c r="Z149101" s="191"/>
      <c r="AA149101" s="191"/>
    </row>
    <row r="149102" spans="26:27">
      <c r="Z149102" s="191"/>
      <c r="AA149102" s="191"/>
    </row>
    <row r="149103" spans="26:27">
      <c r="Z149103" s="191"/>
      <c r="AA149103" s="191"/>
    </row>
    <row r="149104" spans="26:27">
      <c r="Z149104" s="191"/>
      <c r="AA149104" s="191"/>
    </row>
    <row r="149105" spans="26:27">
      <c r="Z149105" s="191"/>
      <c r="AA149105" s="191"/>
    </row>
    <row r="149106" spans="26:27">
      <c r="Z149106" s="191"/>
      <c r="AA149106" s="191"/>
    </row>
    <row r="149107" spans="26:27">
      <c r="Z149107" s="191"/>
      <c r="AA149107" s="191"/>
    </row>
    <row r="149108" spans="26:27">
      <c r="Z149108" s="191"/>
      <c r="AA149108" s="191"/>
    </row>
    <row r="149109" spans="26:27">
      <c r="Z149109" s="191"/>
      <c r="AA149109" s="191"/>
    </row>
    <row r="149110" spans="26:27">
      <c r="Z149110" s="191"/>
      <c r="AA149110" s="191"/>
    </row>
    <row r="149111" spans="26:27">
      <c r="Z149111" s="191"/>
      <c r="AA149111" s="191"/>
    </row>
    <row r="149112" spans="26:27">
      <c r="Z149112" s="191"/>
      <c r="AA149112" s="191"/>
    </row>
    <row r="149113" spans="26:27">
      <c r="Z149113" s="191"/>
      <c r="AA149113" s="191"/>
    </row>
    <row r="149114" spans="26:27">
      <c r="Z149114" s="191"/>
      <c r="AA149114" s="191"/>
    </row>
    <row r="149115" spans="26:27">
      <c r="Z149115" s="191"/>
      <c r="AA149115" s="191"/>
    </row>
    <row r="149116" spans="26:27">
      <c r="Z149116" s="191"/>
      <c r="AA149116" s="191"/>
    </row>
    <row r="149117" spans="26:27">
      <c r="Z149117" s="191"/>
      <c r="AA149117" s="191"/>
    </row>
    <row r="149118" spans="26:27">
      <c r="Z149118" s="191"/>
      <c r="AA149118" s="191"/>
    </row>
    <row r="149119" spans="26:27">
      <c r="Z149119" s="191"/>
      <c r="AA149119" s="191"/>
    </row>
    <row r="149120" spans="26:27">
      <c r="Z149120" s="191"/>
      <c r="AA149120" s="191"/>
    </row>
    <row r="149121" spans="26:27">
      <c r="Z149121" s="191"/>
      <c r="AA149121" s="191"/>
    </row>
    <row r="149122" spans="26:27">
      <c r="Z149122" s="191"/>
      <c r="AA149122" s="191"/>
    </row>
    <row r="149123" spans="26:27">
      <c r="Z149123" s="191"/>
      <c r="AA149123" s="191"/>
    </row>
    <row r="149124" spans="26:27">
      <c r="Z149124" s="191"/>
      <c r="AA149124" s="191"/>
    </row>
    <row r="149125" spans="26:27">
      <c r="Z149125" s="191"/>
      <c r="AA149125" s="191"/>
    </row>
    <row r="149126" spans="26:27">
      <c r="Z149126" s="191"/>
      <c r="AA149126" s="191"/>
    </row>
    <row r="149127" spans="26:27">
      <c r="Z149127" s="191"/>
      <c r="AA149127" s="191"/>
    </row>
    <row r="149128" spans="26:27">
      <c r="Z149128" s="191"/>
      <c r="AA149128" s="191"/>
    </row>
    <row r="149129" spans="26:27">
      <c r="Z149129" s="191"/>
      <c r="AA149129" s="191"/>
    </row>
    <row r="149130" spans="26:27">
      <c r="Z149130" s="191"/>
      <c r="AA149130" s="191"/>
    </row>
    <row r="149131" spans="26:27">
      <c r="Z149131" s="191"/>
      <c r="AA149131" s="191"/>
    </row>
    <row r="149132" spans="26:27">
      <c r="Z149132" s="191"/>
      <c r="AA149132" s="191"/>
    </row>
    <row r="149133" spans="26:27">
      <c r="Z149133" s="191"/>
      <c r="AA149133" s="191"/>
    </row>
    <row r="149134" spans="26:27">
      <c r="Z149134" s="191"/>
      <c r="AA149134" s="191"/>
    </row>
    <row r="149135" spans="26:27">
      <c r="Z149135" s="191"/>
      <c r="AA149135" s="191"/>
    </row>
    <row r="149136" spans="26:27">
      <c r="Z149136" s="191"/>
      <c r="AA149136" s="191"/>
    </row>
    <row r="149137" spans="26:27">
      <c r="Z149137" s="191"/>
      <c r="AA149137" s="191"/>
    </row>
    <row r="149138" spans="26:27">
      <c r="Z149138" s="191"/>
      <c r="AA149138" s="191"/>
    </row>
    <row r="149139" spans="26:27">
      <c r="Z149139" s="191"/>
      <c r="AA149139" s="191"/>
    </row>
    <row r="149140" spans="26:27">
      <c r="Z149140" s="191"/>
      <c r="AA149140" s="191"/>
    </row>
    <row r="149141" spans="26:27">
      <c r="Z149141" s="191"/>
      <c r="AA149141" s="191"/>
    </row>
    <row r="149142" spans="26:27">
      <c r="Z149142" s="191"/>
      <c r="AA149142" s="191"/>
    </row>
    <row r="149143" spans="26:27">
      <c r="Z149143" s="191"/>
      <c r="AA149143" s="191"/>
    </row>
    <row r="149144" spans="26:27">
      <c r="Z149144" s="191"/>
      <c r="AA149144" s="191"/>
    </row>
    <row r="149145" spans="26:27">
      <c r="Z149145" s="191"/>
      <c r="AA149145" s="191"/>
    </row>
    <row r="149146" spans="26:27">
      <c r="Z149146" s="191"/>
      <c r="AA149146" s="191"/>
    </row>
    <row r="149147" spans="26:27">
      <c r="Z149147" s="191"/>
      <c r="AA149147" s="191"/>
    </row>
    <row r="149148" spans="26:27">
      <c r="Z149148" s="191"/>
      <c r="AA149148" s="191"/>
    </row>
    <row r="149149" spans="26:27">
      <c r="Z149149" s="191"/>
      <c r="AA149149" s="191"/>
    </row>
    <row r="149150" spans="26:27">
      <c r="Z149150" s="191"/>
      <c r="AA149150" s="191"/>
    </row>
    <row r="149151" spans="26:27">
      <c r="Z149151" s="191"/>
      <c r="AA149151" s="191"/>
    </row>
    <row r="149152" spans="26:27">
      <c r="Z149152" s="191"/>
      <c r="AA149152" s="191"/>
    </row>
    <row r="149153" spans="26:27">
      <c r="Z149153" s="191"/>
      <c r="AA149153" s="191"/>
    </row>
    <row r="149154" spans="26:27">
      <c r="Z149154" s="191"/>
      <c r="AA149154" s="191"/>
    </row>
    <row r="149155" spans="26:27">
      <c r="Z149155" s="191"/>
      <c r="AA149155" s="191"/>
    </row>
    <row r="149156" spans="26:27">
      <c r="Z149156" s="191"/>
      <c r="AA149156" s="191"/>
    </row>
    <row r="149157" spans="26:27">
      <c r="Z149157" s="191"/>
      <c r="AA149157" s="191"/>
    </row>
    <row r="149158" spans="26:27">
      <c r="Z149158" s="191"/>
      <c r="AA149158" s="191"/>
    </row>
    <row r="149159" spans="26:27">
      <c r="Z149159" s="191"/>
      <c r="AA149159" s="191"/>
    </row>
    <row r="149160" spans="26:27">
      <c r="Z149160" s="191"/>
      <c r="AA149160" s="191"/>
    </row>
    <row r="149161" spans="26:27">
      <c r="Z149161" s="191"/>
      <c r="AA149161" s="191"/>
    </row>
    <row r="149162" spans="26:27">
      <c r="Z149162" s="191"/>
      <c r="AA149162" s="191"/>
    </row>
    <row r="149163" spans="26:27">
      <c r="Z149163" s="191"/>
      <c r="AA149163" s="191"/>
    </row>
    <row r="149164" spans="26:27">
      <c r="Z149164" s="191"/>
      <c r="AA149164" s="191"/>
    </row>
    <row r="149165" spans="26:27">
      <c r="Z149165" s="191"/>
      <c r="AA149165" s="191"/>
    </row>
    <row r="149166" spans="26:27">
      <c r="Z149166" s="191"/>
      <c r="AA149166" s="191"/>
    </row>
    <row r="149167" spans="26:27">
      <c r="Z149167" s="191"/>
      <c r="AA149167" s="191"/>
    </row>
    <row r="149168" spans="26:27">
      <c r="Z149168" s="191"/>
      <c r="AA149168" s="191"/>
    </row>
    <row r="149169" spans="26:27">
      <c r="Z149169" s="191"/>
      <c r="AA149169" s="191"/>
    </row>
    <row r="149170" spans="26:27">
      <c r="Z149170" s="191"/>
      <c r="AA149170" s="191"/>
    </row>
    <row r="149171" spans="26:27">
      <c r="Z149171" s="191"/>
      <c r="AA149171" s="191"/>
    </row>
    <row r="149172" spans="26:27">
      <c r="Z149172" s="191"/>
      <c r="AA149172" s="191"/>
    </row>
    <row r="149173" spans="26:27">
      <c r="Z149173" s="191"/>
      <c r="AA149173" s="191"/>
    </row>
    <row r="149174" spans="26:27">
      <c r="Z149174" s="191"/>
      <c r="AA149174" s="191"/>
    </row>
    <row r="149175" spans="26:27">
      <c r="Z149175" s="191"/>
      <c r="AA149175" s="191"/>
    </row>
    <row r="149176" spans="26:27">
      <c r="Z149176" s="191"/>
      <c r="AA149176" s="191"/>
    </row>
    <row r="149177" spans="26:27">
      <c r="Z149177" s="191"/>
      <c r="AA149177" s="191"/>
    </row>
    <row r="149178" spans="26:27">
      <c r="Z149178" s="191"/>
      <c r="AA149178" s="191"/>
    </row>
    <row r="149179" spans="26:27">
      <c r="Z149179" s="191"/>
      <c r="AA149179" s="191"/>
    </row>
    <row r="149180" spans="26:27">
      <c r="Z149180" s="191"/>
      <c r="AA149180" s="191"/>
    </row>
    <row r="149181" spans="26:27">
      <c r="Z149181" s="191"/>
      <c r="AA149181" s="191"/>
    </row>
    <row r="149182" spans="26:27">
      <c r="Z149182" s="191"/>
      <c r="AA149182" s="191"/>
    </row>
    <row r="149183" spans="26:27">
      <c r="Z149183" s="191"/>
      <c r="AA149183" s="191"/>
    </row>
    <row r="149184" spans="26:27">
      <c r="Z149184" s="191"/>
      <c r="AA149184" s="191"/>
    </row>
    <row r="149185" spans="26:27">
      <c r="Z149185" s="191"/>
      <c r="AA149185" s="191"/>
    </row>
    <row r="149186" spans="26:27">
      <c r="Z149186" s="191"/>
      <c r="AA149186" s="191"/>
    </row>
    <row r="149187" spans="26:27">
      <c r="Z149187" s="191"/>
      <c r="AA149187" s="191"/>
    </row>
    <row r="149188" spans="26:27">
      <c r="Z149188" s="191"/>
      <c r="AA149188" s="191"/>
    </row>
    <row r="149189" spans="26:27">
      <c r="Z149189" s="191"/>
      <c r="AA149189" s="191"/>
    </row>
    <row r="149190" spans="26:27">
      <c r="Z149190" s="191"/>
      <c r="AA149190" s="191"/>
    </row>
    <row r="149191" spans="26:27">
      <c r="Z149191" s="191"/>
      <c r="AA149191" s="191"/>
    </row>
    <row r="149192" spans="26:27">
      <c r="Z149192" s="191"/>
      <c r="AA149192" s="191"/>
    </row>
    <row r="149193" spans="26:27">
      <c r="Z149193" s="191"/>
      <c r="AA149193" s="191"/>
    </row>
    <row r="149194" spans="26:27">
      <c r="Z149194" s="191"/>
      <c r="AA149194" s="191"/>
    </row>
    <row r="149195" spans="26:27">
      <c r="Z149195" s="191"/>
      <c r="AA149195" s="191"/>
    </row>
    <row r="149196" spans="26:27">
      <c r="Z149196" s="191"/>
      <c r="AA149196" s="191"/>
    </row>
    <row r="149197" spans="26:27">
      <c r="Z149197" s="191"/>
      <c r="AA149197" s="191"/>
    </row>
    <row r="149198" spans="26:27">
      <c r="Z149198" s="191"/>
      <c r="AA149198" s="191"/>
    </row>
    <row r="149199" spans="26:27">
      <c r="Z149199" s="191"/>
      <c r="AA149199" s="191"/>
    </row>
    <row r="149200" spans="26:27">
      <c r="Z149200" s="191"/>
      <c r="AA149200" s="191"/>
    </row>
    <row r="149201" spans="26:27">
      <c r="Z149201" s="191"/>
      <c r="AA149201" s="191"/>
    </row>
    <row r="149202" spans="26:27">
      <c r="Z149202" s="191"/>
      <c r="AA149202" s="191"/>
    </row>
    <row r="149203" spans="26:27">
      <c r="Z149203" s="191"/>
      <c r="AA149203" s="191"/>
    </row>
    <row r="149204" spans="26:27">
      <c r="Z149204" s="191"/>
      <c r="AA149204" s="191"/>
    </row>
    <row r="149205" spans="26:27">
      <c r="Z149205" s="191"/>
      <c r="AA149205" s="191"/>
    </row>
    <row r="149206" spans="26:27">
      <c r="Z149206" s="191"/>
      <c r="AA149206" s="191"/>
    </row>
    <row r="149207" spans="26:27">
      <c r="Z149207" s="191"/>
      <c r="AA149207" s="191"/>
    </row>
    <row r="149208" spans="26:27">
      <c r="Z149208" s="191"/>
      <c r="AA149208" s="191"/>
    </row>
    <row r="149209" spans="26:27">
      <c r="Z149209" s="191"/>
      <c r="AA149209" s="191"/>
    </row>
    <row r="149210" spans="26:27">
      <c r="Z149210" s="191"/>
      <c r="AA149210" s="191"/>
    </row>
    <row r="149211" spans="26:27">
      <c r="Z149211" s="191"/>
      <c r="AA149211" s="191"/>
    </row>
    <row r="149212" spans="26:27">
      <c r="Z149212" s="191"/>
      <c r="AA149212" s="191"/>
    </row>
    <row r="149213" spans="26:27">
      <c r="Z149213" s="191"/>
      <c r="AA149213" s="191"/>
    </row>
    <row r="149214" spans="26:27">
      <c r="Z149214" s="191"/>
      <c r="AA149214" s="191"/>
    </row>
    <row r="149215" spans="26:27">
      <c r="Z149215" s="191"/>
      <c r="AA149215" s="191"/>
    </row>
    <row r="149216" spans="26:27">
      <c r="Z149216" s="191"/>
      <c r="AA149216" s="191"/>
    </row>
    <row r="149217" spans="26:27">
      <c r="Z149217" s="191"/>
      <c r="AA149217" s="191"/>
    </row>
    <row r="149218" spans="26:27">
      <c r="Z149218" s="191"/>
      <c r="AA149218" s="191"/>
    </row>
    <row r="149219" spans="26:27">
      <c r="Z149219" s="191"/>
      <c r="AA149219" s="191"/>
    </row>
    <row r="149220" spans="26:27">
      <c r="Z149220" s="191"/>
      <c r="AA149220" s="191"/>
    </row>
    <row r="149221" spans="26:27">
      <c r="Z149221" s="191"/>
      <c r="AA149221" s="191"/>
    </row>
    <row r="149222" spans="26:27">
      <c r="Z149222" s="191"/>
      <c r="AA149222" s="191"/>
    </row>
    <row r="149223" spans="26:27">
      <c r="Z149223" s="191"/>
      <c r="AA149223" s="191"/>
    </row>
    <row r="149224" spans="26:27">
      <c r="Z149224" s="191"/>
      <c r="AA149224" s="191"/>
    </row>
    <row r="149225" spans="26:27">
      <c r="Z149225" s="191"/>
      <c r="AA149225" s="191"/>
    </row>
    <row r="149226" spans="26:27">
      <c r="Z149226" s="191"/>
      <c r="AA149226" s="191"/>
    </row>
    <row r="149227" spans="26:27">
      <c r="Z149227" s="191"/>
      <c r="AA149227" s="191"/>
    </row>
    <row r="149228" spans="26:27">
      <c r="Z149228" s="191"/>
      <c r="AA149228" s="191"/>
    </row>
    <row r="149229" spans="26:27">
      <c r="Z149229" s="191"/>
      <c r="AA149229" s="191"/>
    </row>
    <row r="149230" spans="26:27">
      <c r="Z149230" s="191"/>
      <c r="AA149230" s="191"/>
    </row>
    <row r="149231" spans="26:27">
      <c r="Z149231" s="191"/>
      <c r="AA149231" s="191"/>
    </row>
    <row r="149232" spans="26:27">
      <c r="Z149232" s="191"/>
      <c r="AA149232" s="191"/>
    </row>
    <row r="149233" spans="26:27">
      <c r="Z149233" s="191"/>
      <c r="AA149233" s="191"/>
    </row>
    <row r="149234" spans="26:27">
      <c r="Z149234" s="191"/>
      <c r="AA149234" s="191"/>
    </row>
    <row r="149235" spans="26:27">
      <c r="Z149235" s="191"/>
      <c r="AA149235" s="191"/>
    </row>
    <row r="149236" spans="26:27">
      <c r="Z149236" s="191"/>
      <c r="AA149236" s="191"/>
    </row>
    <row r="149237" spans="26:27">
      <c r="Z149237" s="191"/>
      <c r="AA149237" s="191"/>
    </row>
    <row r="149238" spans="26:27">
      <c r="Z149238" s="191"/>
      <c r="AA149238" s="191"/>
    </row>
    <row r="149239" spans="26:27">
      <c r="Z149239" s="191"/>
      <c r="AA149239" s="191"/>
    </row>
    <row r="149240" spans="26:27">
      <c r="Z149240" s="191"/>
      <c r="AA149240" s="191"/>
    </row>
    <row r="149241" spans="26:27">
      <c r="Z149241" s="191"/>
      <c r="AA149241" s="191"/>
    </row>
    <row r="149242" spans="26:27">
      <c r="Z149242" s="191"/>
      <c r="AA149242" s="191"/>
    </row>
    <row r="149243" spans="26:27">
      <c r="Z149243" s="191"/>
      <c r="AA149243" s="191"/>
    </row>
    <row r="149244" spans="26:27">
      <c r="Z149244" s="191"/>
      <c r="AA149244" s="191"/>
    </row>
    <row r="149245" spans="26:27">
      <c r="Z149245" s="191"/>
      <c r="AA149245" s="191"/>
    </row>
    <row r="149246" spans="26:27">
      <c r="Z149246" s="191"/>
      <c r="AA149246" s="191"/>
    </row>
    <row r="149247" spans="26:27">
      <c r="Z149247" s="191"/>
      <c r="AA149247" s="191"/>
    </row>
    <row r="149248" spans="26:27">
      <c r="Z149248" s="191"/>
      <c r="AA149248" s="191"/>
    </row>
    <row r="149249" spans="26:27">
      <c r="Z149249" s="191"/>
      <c r="AA149249" s="191"/>
    </row>
    <row r="149250" spans="26:27">
      <c r="Z149250" s="191"/>
      <c r="AA149250" s="191"/>
    </row>
    <row r="149251" spans="26:27">
      <c r="Z149251" s="191"/>
      <c r="AA149251" s="191"/>
    </row>
    <row r="149252" spans="26:27">
      <c r="Z149252" s="191"/>
      <c r="AA149252" s="191"/>
    </row>
    <row r="149253" spans="26:27">
      <c r="Z149253" s="191"/>
      <c r="AA149253" s="191"/>
    </row>
    <row r="149254" spans="26:27">
      <c r="Z149254" s="191"/>
      <c r="AA149254" s="191"/>
    </row>
    <row r="149255" spans="26:27">
      <c r="Z149255" s="191"/>
      <c r="AA149255" s="191"/>
    </row>
    <row r="149256" spans="26:27">
      <c r="Z149256" s="191"/>
      <c r="AA149256" s="191"/>
    </row>
    <row r="149257" spans="26:27">
      <c r="Z149257" s="191"/>
      <c r="AA149257" s="191"/>
    </row>
    <row r="149258" spans="26:27">
      <c r="Z149258" s="191"/>
      <c r="AA149258" s="191"/>
    </row>
    <row r="149259" spans="26:27">
      <c r="Z149259" s="191"/>
      <c r="AA149259" s="191"/>
    </row>
    <row r="149260" spans="26:27">
      <c r="Z149260" s="191"/>
      <c r="AA149260" s="191"/>
    </row>
    <row r="149261" spans="26:27">
      <c r="Z149261" s="191"/>
      <c r="AA149261" s="191"/>
    </row>
    <row r="149262" spans="26:27">
      <c r="Z149262" s="191"/>
      <c r="AA149262" s="191"/>
    </row>
    <row r="149263" spans="26:27">
      <c r="Z149263" s="191"/>
      <c r="AA149263" s="191"/>
    </row>
    <row r="149264" spans="26:27">
      <c r="Z149264" s="191"/>
      <c r="AA149264" s="191"/>
    </row>
    <row r="149265" spans="26:27">
      <c r="Z149265" s="191"/>
      <c r="AA149265" s="191"/>
    </row>
    <row r="149266" spans="26:27">
      <c r="Z149266" s="191"/>
      <c r="AA149266" s="191"/>
    </row>
    <row r="149267" spans="26:27">
      <c r="Z149267" s="191"/>
      <c r="AA149267" s="191"/>
    </row>
    <row r="149268" spans="26:27">
      <c r="Z149268" s="191"/>
      <c r="AA149268" s="191"/>
    </row>
    <row r="149269" spans="26:27">
      <c r="Z149269" s="191"/>
      <c r="AA149269" s="191"/>
    </row>
    <row r="149270" spans="26:27">
      <c r="Z149270" s="191"/>
      <c r="AA149270" s="191"/>
    </row>
    <row r="149271" spans="26:27">
      <c r="Z149271" s="191"/>
      <c r="AA149271" s="191"/>
    </row>
    <row r="149272" spans="26:27">
      <c r="Z149272" s="191"/>
      <c r="AA149272" s="191"/>
    </row>
    <row r="149273" spans="26:27">
      <c r="Z149273" s="191"/>
      <c r="AA149273" s="191"/>
    </row>
    <row r="149274" spans="26:27">
      <c r="Z149274" s="191"/>
      <c r="AA149274" s="191"/>
    </row>
    <row r="149275" spans="26:27">
      <c r="Z149275" s="191"/>
      <c r="AA149275" s="191"/>
    </row>
    <row r="149276" spans="26:27">
      <c r="Z149276" s="191"/>
      <c r="AA149276" s="191"/>
    </row>
    <row r="149277" spans="26:27">
      <c r="Z149277" s="191"/>
      <c r="AA149277" s="191"/>
    </row>
    <row r="149278" spans="26:27">
      <c r="Z149278" s="191"/>
      <c r="AA149278" s="191"/>
    </row>
    <row r="149279" spans="26:27">
      <c r="Z149279" s="191"/>
      <c r="AA149279" s="191"/>
    </row>
    <row r="149280" spans="26:27">
      <c r="Z149280" s="191"/>
      <c r="AA149280" s="191"/>
    </row>
    <row r="149281" spans="26:27">
      <c r="Z149281" s="191"/>
      <c r="AA149281" s="191"/>
    </row>
    <row r="149282" spans="26:27">
      <c r="Z149282" s="191"/>
      <c r="AA149282" s="191"/>
    </row>
    <row r="149283" spans="26:27">
      <c r="Z149283" s="191"/>
      <c r="AA149283" s="191"/>
    </row>
    <row r="149284" spans="26:27">
      <c r="Z149284" s="191"/>
      <c r="AA149284" s="191"/>
    </row>
    <row r="149285" spans="26:27">
      <c r="Z149285" s="191"/>
      <c r="AA149285" s="191"/>
    </row>
    <row r="149286" spans="26:27">
      <c r="Z149286" s="191"/>
      <c r="AA149286" s="191"/>
    </row>
    <row r="149287" spans="26:27">
      <c r="Z149287" s="191"/>
      <c r="AA149287" s="191"/>
    </row>
    <row r="149288" spans="26:27">
      <c r="Z149288" s="191"/>
      <c r="AA149288" s="191"/>
    </row>
    <row r="149289" spans="26:27">
      <c r="Z149289" s="191"/>
      <c r="AA149289" s="191"/>
    </row>
    <row r="149290" spans="26:27">
      <c r="Z149290" s="191"/>
      <c r="AA149290" s="191"/>
    </row>
    <row r="149291" spans="26:27">
      <c r="Z149291" s="191"/>
      <c r="AA149291" s="191"/>
    </row>
    <row r="149292" spans="26:27">
      <c r="Z149292" s="191"/>
      <c r="AA149292" s="191"/>
    </row>
    <row r="149293" spans="26:27">
      <c r="Z149293" s="191"/>
      <c r="AA149293" s="191"/>
    </row>
    <row r="149294" spans="26:27">
      <c r="Z149294" s="191"/>
      <c r="AA149294" s="191"/>
    </row>
    <row r="149295" spans="26:27">
      <c r="Z149295" s="191"/>
      <c r="AA149295" s="191"/>
    </row>
    <row r="149296" spans="26:27">
      <c r="Z149296" s="191"/>
      <c r="AA149296" s="191"/>
    </row>
    <row r="149297" spans="26:27">
      <c r="Z149297" s="191"/>
      <c r="AA149297" s="191"/>
    </row>
    <row r="149298" spans="26:27">
      <c r="Z149298" s="191"/>
      <c r="AA149298" s="191"/>
    </row>
    <row r="149299" spans="26:27">
      <c r="Z149299" s="191"/>
      <c r="AA149299" s="191"/>
    </row>
    <row r="149300" spans="26:27">
      <c r="Z149300" s="191"/>
      <c r="AA149300" s="191"/>
    </row>
    <row r="149301" spans="26:27">
      <c r="Z149301" s="191"/>
      <c r="AA149301" s="191"/>
    </row>
    <row r="149302" spans="26:27">
      <c r="Z149302" s="191"/>
      <c r="AA149302" s="191"/>
    </row>
    <row r="149303" spans="26:27">
      <c r="Z149303" s="191"/>
      <c r="AA149303" s="191"/>
    </row>
    <row r="149304" spans="26:27">
      <c r="Z149304" s="191"/>
      <c r="AA149304" s="191"/>
    </row>
    <row r="149305" spans="26:27">
      <c r="Z149305" s="191"/>
      <c r="AA149305" s="191"/>
    </row>
    <row r="149306" spans="26:27">
      <c r="Z149306" s="191"/>
      <c r="AA149306" s="191"/>
    </row>
    <row r="149307" spans="26:27">
      <c r="Z149307" s="191"/>
      <c r="AA149307" s="191"/>
    </row>
    <row r="149308" spans="26:27">
      <c r="Z149308" s="191"/>
      <c r="AA149308" s="191"/>
    </row>
    <row r="149309" spans="26:27">
      <c r="Z149309" s="191"/>
      <c r="AA149309" s="191"/>
    </row>
    <row r="149310" spans="26:27">
      <c r="Z149310" s="191"/>
      <c r="AA149310" s="191"/>
    </row>
    <row r="149311" spans="26:27">
      <c r="Z149311" s="191"/>
      <c r="AA149311" s="191"/>
    </row>
    <row r="149312" spans="26:27">
      <c r="Z149312" s="191"/>
      <c r="AA149312" s="191"/>
    </row>
    <row r="149313" spans="26:27">
      <c r="Z149313" s="191"/>
      <c r="AA149313" s="191"/>
    </row>
    <row r="149314" spans="26:27">
      <c r="Z149314" s="191"/>
      <c r="AA149314" s="191"/>
    </row>
    <row r="149315" spans="26:27">
      <c r="Z149315" s="191"/>
      <c r="AA149315" s="191"/>
    </row>
    <row r="149316" spans="26:27">
      <c r="Z149316" s="191"/>
      <c r="AA149316" s="191"/>
    </row>
    <row r="149317" spans="26:27">
      <c r="Z149317" s="191"/>
      <c r="AA149317" s="191"/>
    </row>
    <row r="149318" spans="26:27">
      <c r="Z149318" s="191"/>
      <c r="AA149318" s="191"/>
    </row>
    <row r="149319" spans="26:27">
      <c r="Z149319" s="191"/>
      <c r="AA149319" s="191"/>
    </row>
    <row r="149320" spans="26:27">
      <c r="Z149320" s="191"/>
      <c r="AA149320" s="191"/>
    </row>
    <row r="149321" spans="26:27">
      <c r="Z149321" s="191"/>
      <c r="AA149321" s="191"/>
    </row>
    <row r="149322" spans="26:27">
      <c r="Z149322" s="191"/>
      <c r="AA149322" s="191"/>
    </row>
    <row r="149323" spans="26:27">
      <c r="Z149323" s="191"/>
      <c r="AA149323" s="191"/>
    </row>
    <row r="149324" spans="26:27">
      <c r="Z149324" s="191"/>
      <c r="AA149324" s="191"/>
    </row>
    <row r="149325" spans="26:27">
      <c r="Z149325" s="191"/>
      <c r="AA149325" s="191"/>
    </row>
    <row r="149326" spans="26:27">
      <c r="Z149326" s="191"/>
      <c r="AA149326" s="191"/>
    </row>
    <row r="149327" spans="26:27">
      <c r="Z149327" s="191"/>
      <c r="AA149327" s="191"/>
    </row>
    <row r="149328" spans="26:27">
      <c r="Z149328" s="191"/>
      <c r="AA149328" s="191"/>
    </row>
    <row r="149329" spans="26:27">
      <c r="Z149329" s="191"/>
      <c r="AA149329" s="191"/>
    </row>
    <row r="149330" spans="26:27">
      <c r="Z149330" s="191"/>
      <c r="AA149330" s="191"/>
    </row>
    <row r="149331" spans="26:27">
      <c r="Z149331" s="191"/>
      <c r="AA149331" s="191"/>
    </row>
    <row r="149332" spans="26:27">
      <c r="Z149332" s="191"/>
      <c r="AA149332" s="191"/>
    </row>
    <row r="149333" spans="26:27">
      <c r="Z149333" s="191"/>
      <c r="AA149333" s="191"/>
    </row>
    <row r="149334" spans="26:27">
      <c r="Z149334" s="191"/>
      <c r="AA149334" s="191"/>
    </row>
    <row r="149335" spans="26:27">
      <c r="Z149335" s="191"/>
      <c r="AA149335" s="191"/>
    </row>
    <row r="149336" spans="26:27">
      <c r="Z149336" s="191"/>
      <c r="AA149336" s="191"/>
    </row>
    <row r="149337" spans="26:27">
      <c r="Z149337" s="191"/>
      <c r="AA149337" s="191"/>
    </row>
    <row r="149338" spans="26:27">
      <c r="Z149338" s="191"/>
      <c r="AA149338" s="191"/>
    </row>
    <row r="149339" spans="26:27">
      <c r="Z149339" s="191"/>
      <c r="AA149339" s="191"/>
    </row>
    <row r="149340" spans="26:27">
      <c r="Z149340" s="191"/>
      <c r="AA149340" s="191"/>
    </row>
    <row r="149341" spans="26:27">
      <c r="Z149341" s="191"/>
      <c r="AA149341" s="191"/>
    </row>
    <row r="149342" spans="26:27">
      <c r="Z149342" s="191"/>
      <c r="AA149342" s="191"/>
    </row>
    <row r="149343" spans="26:27">
      <c r="Z149343" s="191"/>
      <c r="AA149343" s="191"/>
    </row>
    <row r="149344" spans="26:27">
      <c r="Z149344" s="191"/>
      <c r="AA149344" s="191"/>
    </row>
    <row r="149345" spans="26:27">
      <c r="Z149345" s="191"/>
      <c r="AA149345" s="191"/>
    </row>
    <row r="149346" spans="26:27">
      <c r="Z149346" s="191"/>
      <c r="AA149346" s="191"/>
    </row>
    <row r="149347" spans="26:27">
      <c r="Z149347" s="191"/>
      <c r="AA149347" s="191"/>
    </row>
    <row r="149348" spans="26:27">
      <c r="Z149348" s="191"/>
      <c r="AA149348" s="191"/>
    </row>
    <row r="149349" spans="26:27">
      <c r="Z149349" s="191"/>
      <c r="AA149349" s="191"/>
    </row>
    <row r="149350" spans="26:27">
      <c r="Z149350" s="191"/>
      <c r="AA149350" s="191"/>
    </row>
    <row r="149351" spans="26:27">
      <c r="Z149351" s="191"/>
      <c r="AA149351" s="191"/>
    </row>
    <row r="149352" spans="26:27">
      <c r="Z149352" s="191"/>
      <c r="AA149352" s="191"/>
    </row>
    <row r="149353" spans="26:27">
      <c r="Z149353" s="191"/>
      <c r="AA149353" s="191"/>
    </row>
    <row r="149354" spans="26:27">
      <c r="Z149354" s="191"/>
      <c r="AA149354" s="191"/>
    </row>
    <row r="149355" spans="26:27">
      <c r="Z149355" s="191"/>
      <c r="AA149355" s="191"/>
    </row>
    <row r="149356" spans="26:27">
      <c r="Z149356" s="191"/>
      <c r="AA149356" s="191"/>
    </row>
    <row r="149357" spans="26:27">
      <c r="Z149357" s="191"/>
      <c r="AA149357" s="191"/>
    </row>
    <row r="149358" spans="26:27">
      <c r="Z149358" s="191"/>
      <c r="AA149358" s="191"/>
    </row>
    <row r="149359" spans="26:27">
      <c r="Z149359" s="191"/>
      <c r="AA149359" s="191"/>
    </row>
    <row r="149360" spans="26:27">
      <c r="Z149360" s="191"/>
      <c r="AA149360" s="191"/>
    </row>
    <row r="149361" spans="26:27">
      <c r="Z149361" s="191"/>
      <c r="AA149361" s="191"/>
    </row>
    <row r="149362" spans="26:27">
      <c r="Z149362" s="191"/>
      <c r="AA149362" s="191"/>
    </row>
    <row r="149363" spans="26:27">
      <c r="Z149363" s="191"/>
      <c r="AA149363" s="191"/>
    </row>
    <row r="149364" spans="26:27">
      <c r="Z149364" s="191"/>
      <c r="AA149364" s="191"/>
    </row>
    <row r="149365" spans="26:27">
      <c r="Z149365" s="191"/>
      <c r="AA149365" s="191"/>
    </row>
    <row r="149366" spans="26:27">
      <c r="Z149366" s="191"/>
      <c r="AA149366" s="191"/>
    </row>
    <row r="149367" spans="26:27">
      <c r="Z149367" s="191"/>
      <c r="AA149367" s="191"/>
    </row>
    <row r="149368" spans="26:27">
      <c r="Z149368" s="191"/>
      <c r="AA149368" s="191"/>
    </row>
    <row r="149369" spans="26:27">
      <c r="Z149369" s="191"/>
      <c r="AA149369" s="191"/>
    </row>
    <row r="149370" spans="26:27">
      <c r="Z149370" s="191"/>
      <c r="AA149370" s="191"/>
    </row>
    <row r="149371" spans="26:27">
      <c r="Z149371" s="191"/>
      <c r="AA149371" s="191"/>
    </row>
    <row r="149372" spans="26:27">
      <c r="Z149372" s="191"/>
      <c r="AA149372" s="191"/>
    </row>
    <row r="149373" spans="26:27">
      <c r="Z149373" s="191"/>
      <c r="AA149373" s="191"/>
    </row>
    <row r="149374" spans="26:27">
      <c r="Z149374" s="191"/>
      <c r="AA149374" s="191"/>
    </row>
    <row r="149375" spans="26:27">
      <c r="Z149375" s="191"/>
      <c r="AA149375" s="191"/>
    </row>
    <row r="149376" spans="26:27">
      <c r="Z149376" s="191"/>
      <c r="AA149376" s="191"/>
    </row>
    <row r="149377" spans="26:27">
      <c r="Z149377" s="191"/>
      <c r="AA149377" s="191"/>
    </row>
    <row r="149378" spans="26:27">
      <c r="Z149378" s="191"/>
      <c r="AA149378" s="191"/>
    </row>
    <row r="149379" spans="26:27">
      <c r="Z149379" s="191"/>
      <c r="AA149379" s="191"/>
    </row>
    <row r="149380" spans="26:27">
      <c r="Z149380" s="191"/>
      <c r="AA149380" s="191"/>
    </row>
    <row r="149381" spans="26:27">
      <c r="Z149381" s="191"/>
      <c r="AA149381" s="191"/>
    </row>
    <row r="149382" spans="26:27">
      <c r="Z149382" s="191"/>
      <c r="AA149382" s="191"/>
    </row>
    <row r="149383" spans="26:27">
      <c r="Z149383" s="191"/>
      <c r="AA149383" s="191"/>
    </row>
    <row r="149384" spans="26:27">
      <c r="Z149384" s="191"/>
      <c r="AA149384" s="191"/>
    </row>
    <row r="149385" spans="26:27">
      <c r="Z149385" s="191"/>
      <c r="AA149385" s="191"/>
    </row>
    <row r="149386" spans="26:27">
      <c r="Z149386" s="191"/>
      <c r="AA149386" s="191"/>
    </row>
    <row r="149387" spans="26:27">
      <c r="Z149387" s="191"/>
      <c r="AA149387" s="191"/>
    </row>
    <row r="149388" spans="26:27">
      <c r="Z149388" s="191"/>
      <c r="AA149388" s="191"/>
    </row>
    <row r="149389" spans="26:27">
      <c r="Z149389" s="191"/>
      <c r="AA149389" s="191"/>
    </row>
    <row r="149390" spans="26:27">
      <c r="Z149390" s="191"/>
      <c r="AA149390" s="191"/>
    </row>
    <row r="149391" spans="26:27">
      <c r="Z149391" s="191"/>
      <c r="AA149391" s="191"/>
    </row>
    <row r="149392" spans="26:27">
      <c r="Z149392" s="191"/>
      <c r="AA149392" s="191"/>
    </row>
    <row r="149393" spans="26:27">
      <c r="Z149393" s="191"/>
      <c r="AA149393" s="191"/>
    </row>
    <row r="149394" spans="26:27">
      <c r="Z149394" s="191"/>
      <c r="AA149394" s="191"/>
    </row>
    <row r="149395" spans="26:27">
      <c r="Z149395" s="191"/>
      <c r="AA149395" s="191"/>
    </row>
    <row r="149396" spans="26:27">
      <c r="Z149396" s="191"/>
      <c r="AA149396" s="191"/>
    </row>
    <row r="149397" spans="26:27">
      <c r="Z149397" s="191"/>
      <c r="AA149397" s="191"/>
    </row>
    <row r="149398" spans="26:27">
      <c r="Z149398" s="191"/>
      <c r="AA149398" s="191"/>
    </row>
    <row r="149399" spans="26:27">
      <c r="Z149399" s="191"/>
      <c r="AA149399" s="191"/>
    </row>
    <row r="149400" spans="26:27">
      <c r="Z149400" s="191"/>
      <c r="AA149400" s="191"/>
    </row>
    <row r="149401" spans="26:27">
      <c r="Z149401" s="191"/>
      <c r="AA149401" s="191"/>
    </row>
    <row r="149402" spans="26:27">
      <c r="Z149402" s="191"/>
      <c r="AA149402" s="191"/>
    </row>
    <row r="149403" spans="26:27">
      <c r="Z149403" s="191"/>
      <c r="AA149403" s="191"/>
    </row>
    <row r="149404" spans="26:27">
      <c r="Z149404" s="191"/>
      <c r="AA149404" s="191"/>
    </row>
    <row r="149405" spans="26:27">
      <c r="Z149405" s="191"/>
      <c r="AA149405" s="191"/>
    </row>
    <row r="149406" spans="26:27">
      <c r="Z149406" s="191"/>
      <c r="AA149406" s="191"/>
    </row>
    <row r="149407" spans="26:27">
      <c r="Z149407" s="191"/>
      <c r="AA149407" s="191"/>
    </row>
    <row r="149408" spans="26:27">
      <c r="Z149408" s="191"/>
      <c r="AA149408" s="191"/>
    </row>
    <row r="149409" spans="26:27">
      <c r="Z149409" s="191"/>
      <c r="AA149409" s="191"/>
    </row>
    <row r="149410" spans="26:27">
      <c r="Z149410" s="191"/>
      <c r="AA149410" s="191"/>
    </row>
    <row r="149411" spans="26:27">
      <c r="Z149411" s="191"/>
      <c r="AA149411" s="191"/>
    </row>
    <row r="149412" spans="26:27">
      <c r="Z149412" s="191"/>
      <c r="AA149412" s="191"/>
    </row>
    <row r="149413" spans="26:27">
      <c r="Z149413" s="191"/>
      <c r="AA149413" s="191"/>
    </row>
    <row r="149414" spans="26:27">
      <c r="Z149414" s="191"/>
      <c r="AA149414" s="191"/>
    </row>
    <row r="149415" spans="26:27">
      <c r="Z149415" s="191"/>
      <c r="AA149415" s="191"/>
    </row>
    <row r="149416" spans="26:27">
      <c r="Z149416" s="191"/>
      <c r="AA149416" s="191"/>
    </row>
    <row r="149417" spans="26:27">
      <c r="Z149417" s="191"/>
      <c r="AA149417" s="191"/>
    </row>
    <row r="149418" spans="26:27">
      <c r="Z149418" s="191"/>
      <c r="AA149418" s="191"/>
    </row>
    <row r="149419" spans="26:27">
      <c r="Z149419" s="191"/>
      <c r="AA149419" s="191"/>
    </row>
    <row r="149420" spans="26:27">
      <c r="Z149420" s="191"/>
      <c r="AA149420" s="191"/>
    </row>
    <row r="149421" spans="26:27">
      <c r="Z149421" s="191"/>
      <c r="AA149421" s="191"/>
    </row>
    <row r="149422" spans="26:27">
      <c r="Z149422" s="191"/>
      <c r="AA149422" s="191"/>
    </row>
    <row r="149423" spans="26:27">
      <c r="Z149423" s="191"/>
      <c r="AA149423" s="191"/>
    </row>
    <row r="149424" spans="26:27">
      <c r="Z149424" s="191"/>
      <c r="AA149424" s="191"/>
    </row>
    <row r="149425" spans="26:27">
      <c r="Z149425" s="191"/>
      <c r="AA149425" s="191"/>
    </row>
    <row r="149426" spans="26:27">
      <c r="Z149426" s="191"/>
      <c r="AA149426" s="191"/>
    </row>
    <row r="149427" spans="26:27">
      <c r="Z149427" s="191"/>
      <c r="AA149427" s="191"/>
    </row>
    <row r="149428" spans="26:27">
      <c r="Z149428" s="191"/>
      <c r="AA149428" s="191"/>
    </row>
    <row r="149429" spans="26:27">
      <c r="Z149429" s="191"/>
      <c r="AA149429" s="191"/>
    </row>
    <row r="149430" spans="26:27">
      <c r="Z149430" s="191"/>
      <c r="AA149430" s="191"/>
    </row>
    <row r="149431" spans="26:27">
      <c r="Z149431" s="191"/>
      <c r="AA149431" s="191"/>
    </row>
    <row r="149432" spans="26:27">
      <c r="Z149432" s="191"/>
      <c r="AA149432" s="191"/>
    </row>
    <row r="149433" spans="26:27">
      <c r="Z149433" s="191"/>
      <c r="AA149433" s="191"/>
    </row>
    <row r="149434" spans="26:27">
      <c r="Z149434" s="191"/>
      <c r="AA149434" s="191"/>
    </row>
    <row r="149435" spans="26:27">
      <c r="Z149435" s="191"/>
      <c r="AA149435" s="191"/>
    </row>
    <row r="149436" spans="26:27">
      <c r="Z149436" s="191"/>
      <c r="AA149436" s="191"/>
    </row>
    <row r="149437" spans="26:27">
      <c r="Z149437" s="191"/>
      <c r="AA149437" s="191"/>
    </row>
    <row r="149438" spans="26:27">
      <c r="Z149438" s="191"/>
      <c r="AA149438" s="191"/>
    </row>
    <row r="149439" spans="26:27">
      <c r="Z149439" s="191"/>
      <c r="AA149439" s="191"/>
    </row>
    <row r="149440" spans="26:27">
      <c r="Z149440" s="191"/>
      <c r="AA149440" s="191"/>
    </row>
    <row r="149441" spans="26:27">
      <c r="Z149441" s="191"/>
      <c r="AA149441" s="191"/>
    </row>
    <row r="149442" spans="26:27">
      <c r="Z149442" s="191"/>
      <c r="AA149442" s="191"/>
    </row>
    <row r="149443" spans="26:27">
      <c r="Z149443" s="191"/>
      <c r="AA149443" s="191"/>
    </row>
    <row r="149444" spans="26:27">
      <c r="Z149444" s="191"/>
      <c r="AA149444" s="191"/>
    </row>
    <row r="149445" spans="26:27">
      <c r="Z149445" s="191"/>
      <c r="AA149445" s="191"/>
    </row>
    <row r="149446" spans="26:27">
      <c r="Z149446" s="191"/>
      <c r="AA149446" s="191"/>
    </row>
    <row r="149447" spans="26:27">
      <c r="Z149447" s="191"/>
      <c r="AA149447" s="191"/>
    </row>
    <row r="149448" spans="26:27">
      <c r="Z149448" s="191"/>
      <c r="AA149448" s="191"/>
    </row>
    <row r="149449" spans="26:27">
      <c r="Z149449" s="191"/>
      <c r="AA149449" s="191"/>
    </row>
    <row r="149450" spans="26:27">
      <c r="Z149450" s="191"/>
      <c r="AA149450" s="191"/>
    </row>
    <row r="149451" spans="26:27">
      <c r="Z149451" s="191"/>
      <c r="AA149451" s="191"/>
    </row>
    <row r="149452" spans="26:27">
      <c r="Z149452" s="191"/>
      <c r="AA149452" s="191"/>
    </row>
    <row r="149453" spans="26:27">
      <c r="Z149453" s="191"/>
      <c r="AA149453" s="191"/>
    </row>
    <row r="149454" spans="26:27">
      <c r="Z149454" s="191"/>
      <c r="AA149454" s="191"/>
    </row>
    <row r="149455" spans="26:27">
      <c r="Z149455" s="191"/>
      <c r="AA149455" s="191"/>
    </row>
    <row r="149456" spans="26:27">
      <c r="Z149456" s="191"/>
      <c r="AA149456" s="191"/>
    </row>
    <row r="149457" spans="26:27">
      <c r="Z149457" s="191"/>
      <c r="AA149457" s="191"/>
    </row>
    <row r="149458" spans="26:27">
      <c r="Z149458" s="191"/>
      <c r="AA149458" s="191"/>
    </row>
    <row r="149459" spans="26:27">
      <c r="Z149459" s="191"/>
      <c r="AA149459" s="191"/>
    </row>
    <row r="149460" spans="26:27">
      <c r="Z149460" s="191"/>
      <c r="AA149460" s="191"/>
    </row>
    <row r="149461" spans="26:27">
      <c r="Z149461" s="191"/>
      <c r="AA149461" s="191"/>
    </row>
    <row r="149462" spans="26:27">
      <c r="Z149462" s="191"/>
      <c r="AA149462" s="191"/>
    </row>
    <row r="149463" spans="26:27">
      <c r="Z149463" s="191"/>
      <c r="AA149463" s="191"/>
    </row>
    <row r="149464" spans="26:27">
      <c r="Z149464" s="191"/>
      <c r="AA149464" s="191"/>
    </row>
    <row r="149465" spans="26:27">
      <c r="Z149465" s="191"/>
      <c r="AA149465" s="191"/>
    </row>
    <row r="149466" spans="26:27">
      <c r="Z149466" s="191"/>
      <c r="AA149466" s="191"/>
    </row>
    <row r="149467" spans="26:27">
      <c r="Z149467" s="191"/>
      <c r="AA149467" s="191"/>
    </row>
    <row r="149468" spans="26:27">
      <c r="Z149468" s="191"/>
      <c r="AA149468" s="191"/>
    </row>
    <row r="149469" spans="26:27">
      <c r="Z149469" s="191"/>
      <c r="AA149469" s="191"/>
    </row>
    <row r="149470" spans="26:27">
      <c r="Z149470" s="191"/>
      <c r="AA149470" s="191"/>
    </row>
    <row r="149471" spans="26:27">
      <c r="Z149471" s="191"/>
      <c r="AA149471" s="191"/>
    </row>
    <row r="149472" spans="26:27">
      <c r="Z149472" s="191"/>
      <c r="AA149472" s="191"/>
    </row>
    <row r="149473" spans="26:27">
      <c r="Z149473" s="191"/>
      <c r="AA149473" s="191"/>
    </row>
    <row r="149474" spans="26:27">
      <c r="Z149474" s="191"/>
      <c r="AA149474" s="191"/>
    </row>
    <row r="149475" spans="26:27">
      <c r="Z149475" s="191"/>
      <c r="AA149475" s="191"/>
    </row>
    <row r="149476" spans="26:27">
      <c r="Z149476" s="191"/>
      <c r="AA149476" s="191"/>
    </row>
    <row r="149477" spans="26:27">
      <c r="Z149477" s="191"/>
      <c r="AA149477" s="191"/>
    </row>
    <row r="149478" spans="26:27">
      <c r="Z149478" s="191"/>
      <c r="AA149478" s="191"/>
    </row>
    <row r="149479" spans="26:27">
      <c r="Z149479" s="191"/>
      <c r="AA149479" s="191"/>
    </row>
    <row r="149480" spans="26:27">
      <c r="Z149480" s="191"/>
      <c r="AA149480" s="191"/>
    </row>
    <row r="149481" spans="26:27">
      <c r="Z149481" s="191"/>
      <c r="AA149481" s="191"/>
    </row>
    <row r="149482" spans="26:27">
      <c r="Z149482" s="191"/>
      <c r="AA149482" s="191"/>
    </row>
    <row r="149483" spans="26:27">
      <c r="Z149483" s="191"/>
      <c r="AA149483" s="191"/>
    </row>
    <row r="149484" spans="26:27">
      <c r="Z149484" s="191"/>
      <c r="AA149484" s="191"/>
    </row>
    <row r="149485" spans="26:27">
      <c r="Z149485" s="191"/>
      <c r="AA149485" s="191"/>
    </row>
    <row r="149486" spans="26:27">
      <c r="Z149486" s="191"/>
      <c r="AA149486" s="191"/>
    </row>
    <row r="149487" spans="26:27">
      <c r="Z149487" s="191"/>
      <c r="AA149487" s="191"/>
    </row>
    <row r="149488" spans="26:27">
      <c r="Z149488" s="191"/>
      <c r="AA149488" s="191"/>
    </row>
    <row r="149489" spans="26:27">
      <c r="Z149489" s="191"/>
      <c r="AA149489" s="191"/>
    </row>
    <row r="149490" spans="26:27">
      <c r="Z149490" s="191"/>
      <c r="AA149490" s="191"/>
    </row>
    <row r="149491" spans="26:27">
      <c r="Z149491" s="191"/>
      <c r="AA149491" s="191"/>
    </row>
    <row r="149492" spans="26:27">
      <c r="Z149492" s="191"/>
      <c r="AA149492" s="191"/>
    </row>
    <row r="149493" spans="26:27">
      <c r="Z149493" s="191"/>
      <c r="AA149493" s="191"/>
    </row>
    <row r="149494" spans="26:27">
      <c r="Z149494" s="191"/>
      <c r="AA149494" s="191"/>
    </row>
    <row r="149495" spans="26:27">
      <c r="Z149495" s="191"/>
      <c r="AA149495" s="191"/>
    </row>
    <row r="149496" spans="26:27">
      <c r="Z149496" s="191"/>
      <c r="AA149496" s="191"/>
    </row>
    <row r="149497" spans="26:27">
      <c r="Z149497" s="191"/>
      <c r="AA149497" s="191"/>
    </row>
    <row r="149498" spans="26:27">
      <c r="Z149498" s="191"/>
      <c r="AA149498" s="191"/>
    </row>
    <row r="149499" spans="26:27">
      <c r="Z149499" s="191"/>
      <c r="AA149499" s="191"/>
    </row>
    <row r="149500" spans="26:27">
      <c r="Z149500" s="191"/>
      <c r="AA149500" s="191"/>
    </row>
    <row r="149501" spans="26:27">
      <c r="Z149501" s="191"/>
      <c r="AA149501" s="191"/>
    </row>
    <row r="149502" spans="26:27">
      <c r="Z149502" s="191"/>
      <c r="AA149502" s="191"/>
    </row>
    <row r="149503" spans="26:27">
      <c r="Z149503" s="191"/>
      <c r="AA149503" s="191"/>
    </row>
    <row r="149504" spans="26:27">
      <c r="Z149504" s="191"/>
      <c r="AA149504" s="191"/>
    </row>
    <row r="149505" spans="26:27">
      <c r="Z149505" s="191"/>
      <c r="AA149505" s="191"/>
    </row>
    <row r="149506" spans="26:27">
      <c r="Z149506" s="191"/>
      <c r="AA149506" s="191"/>
    </row>
    <row r="149507" spans="26:27">
      <c r="Z149507" s="191"/>
      <c r="AA149507" s="191"/>
    </row>
    <row r="149508" spans="26:27">
      <c r="Z149508" s="191"/>
      <c r="AA149508" s="191"/>
    </row>
    <row r="149509" spans="26:27">
      <c r="Z149509" s="191"/>
      <c r="AA149509" s="191"/>
    </row>
    <row r="149510" spans="26:27">
      <c r="Z149510" s="191"/>
      <c r="AA149510" s="191"/>
    </row>
    <row r="149511" spans="26:27">
      <c r="Z149511" s="191"/>
      <c r="AA149511" s="191"/>
    </row>
    <row r="149512" spans="26:27">
      <c r="Z149512" s="191"/>
      <c r="AA149512" s="191"/>
    </row>
    <row r="149513" spans="26:27">
      <c r="Z149513" s="191"/>
      <c r="AA149513" s="191"/>
    </row>
    <row r="149514" spans="26:27">
      <c r="Z149514" s="191"/>
      <c r="AA149514" s="191"/>
    </row>
    <row r="149515" spans="26:27">
      <c r="Z149515" s="191"/>
      <c r="AA149515" s="191"/>
    </row>
    <row r="149516" spans="26:27">
      <c r="Z149516" s="191"/>
      <c r="AA149516" s="191"/>
    </row>
    <row r="149517" spans="26:27">
      <c r="Z149517" s="191"/>
      <c r="AA149517" s="191"/>
    </row>
    <row r="149518" spans="26:27">
      <c r="Z149518" s="191"/>
      <c r="AA149518" s="191"/>
    </row>
    <row r="149519" spans="26:27">
      <c r="Z149519" s="191"/>
      <c r="AA149519" s="191"/>
    </row>
    <row r="149520" spans="26:27">
      <c r="Z149520" s="191"/>
      <c r="AA149520" s="191"/>
    </row>
    <row r="149521" spans="26:27">
      <c r="Z149521" s="191"/>
      <c r="AA149521" s="191"/>
    </row>
    <row r="149522" spans="26:27">
      <c r="Z149522" s="191"/>
      <c r="AA149522" s="191"/>
    </row>
    <row r="149523" spans="26:27">
      <c r="Z149523" s="191"/>
      <c r="AA149523" s="191"/>
    </row>
    <row r="149524" spans="26:27">
      <c r="Z149524" s="191"/>
      <c r="AA149524" s="191"/>
    </row>
    <row r="149525" spans="26:27">
      <c r="Z149525" s="191"/>
      <c r="AA149525" s="191"/>
    </row>
    <row r="149526" spans="26:27">
      <c r="Z149526" s="191"/>
      <c r="AA149526" s="191"/>
    </row>
    <row r="149527" spans="26:27">
      <c r="Z149527" s="191"/>
      <c r="AA149527" s="191"/>
    </row>
    <row r="149528" spans="26:27">
      <c r="Z149528" s="191"/>
      <c r="AA149528" s="191"/>
    </row>
    <row r="149529" spans="26:27">
      <c r="Z149529" s="191"/>
      <c r="AA149529" s="191"/>
    </row>
    <row r="149530" spans="26:27">
      <c r="Z149530" s="191"/>
      <c r="AA149530" s="191"/>
    </row>
    <row r="149531" spans="26:27">
      <c r="Z149531" s="191"/>
      <c r="AA149531" s="191"/>
    </row>
    <row r="149532" spans="26:27">
      <c r="Z149532" s="191"/>
      <c r="AA149532" s="191"/>
    </row>
    <row r="149533" spans="26:27">
      <c r="Z149533" s="191"/>
      <c r="AA149533" s="191"/>
    </row>
    <row r="149534" spans="26:27">
      <c r="Z149534" s="191"/>
      <c r="AA149534" s="191"/>
    </row>
    <row r="149535" spans="26:27">
      <c r="Z149535" s="191"/>
      <c r="AA149535" s="191"/>
    </row>
    <row r="149536" spans="26:27">
      <c r="Z149536" s="191"/>
      <c r="AA149536" s="191"/>
    </row>
    <row r="149537" spans="26:27">
      <c r="Z149537" s="191"/>
      <c r="AA149537" s="191"/>
    </row>
    <row r="149538" spans="26:27">
      <c r="Z149538" s="191"/>
      <c r="AA149538" s="191"/>
    </row>
    <row r="149539" spans="26:27">
      <c r="Z149539" s="191"/>
      <c r="AA149539" s="191"/>
    </row>
    <row r="149540" spans="26:27">
      <c r="Z149540" s="191"/>
      <c r="AA149540" s="191"/>
    </row>
    <row r="149541" spans="26:27">
      <c r="Z149541" s="191"/>
      <c r="AA149541" s="191"/>
    </row>
    <row r="149542" spans="26:27">
      <c r="Z149542" s="191"/>
      <c r="AA149542" s="191"/>
    </row>
    <row r="149543" spans="26:27">
      <c r="Z149543" s="191"/>
      <c r="AA149543" s="191"/>
    </row>
    <row r="149544" spans="26:27">
      <c r="Z149544" s="191"/>
      <c r="AA149544" s="191"/>
    </row>
    <row r="149545" spans="26:27">
      <c r="Z149545" s="191"/>
      <c r="AA149545" s="191"/>
    </row>
    <row r="149546" spans="26:27">
      <c r="Z149546" s="191"/>
      <c r="AA149546" s="191"/>
    </row>
    <row r="149547" spans="26:27">
      <c r="Z149547" s="191"/>
      <c r="AA149547" s="191"/>
    </row>
    <row r="149548" spans="26:27">
      <c r="Z149548" s="191"/>
      <c r="AA149548" s="191"/>
    </row>
    <row r="149549" spans="26:27">
      <c r="Z149549" s="191"/>
      <c r="AA149549" s="191"/>
    </row>
    <row r="149550" spans="26:27">
      <c r="Z149550" s="191"/>
      <c r="AA149550" s="191"/>
    </row>
    <row r="149551" spans="26:27">
      <c r="Z149551" s="191"/>
      <c r="AA149551" s="191"/>
    </row>
    <row r="149552" spans="26:27">
      <c r="Z149552" s="191"/>
      <c r="AA149552" s="191"/>
    </row>
    <row r="149553" spans="26:27">
      <c r="Z149553" s="191"/>
      <c r="AA149553" s="191"/>
    </row>
    <row r="149554" spans="26:27">
      <c r="Z149554" s="191"/>
      <c r="AA149554" s="191"/>
    </row>
    <row r="149555" spans="26:27">
      <c r="Z149555" s="191"/>
      <c r="AA149555" s="191"/>
    </row>
    <row r="149556" spans="26:27">
      <c r="Z149556" s="191"/>
      <c r="AA149556" s="191"/>
    </row>
    <row r="149557" spans="26:27">
      <c r="Z149557" s="191"/>
      <c r="AA149557" s="191"/>
    </row>
    <row r="149558" spans="26:27">
      <c r="Z149558" s="191"/>
      <c r="AA149558" s="191"/>
    </row>
    <row r="149559" spans="26:27">
      <c r="Z149559" s="191"/>
      <c r="AA149559" s="191"/>
    </row>
    <row r="149560" spans="26:27">
      <c r="Z149560" s="191"/>
      <c r="AA149560" s="191"/>
    </row>
    <row r="149561" spans="26:27">
      <c r="Z149561" s="191"/>
      <c r="AA149561" s="191"/>
    </row>
    <row r="149562" spans="26:27">
      <c r="Z149562" s="191"/>
      <c r="AA149562" s="191"/>
    </row>
    <row r="149563" spans="26:27">
      <c r="Z149563" s="191"/>
      <c r="AA149563" s="191"/>
    </row>
    <row r="149564" spans="26:27">
      <c r="Z149564" s="191"/>
      <c r="AA149564" s="191"/>
    </row>
    <row r="149565" spans="26:27">
      <c r="Z149565" s="191"/>
      <c r="AA149565" s="191"/>
    </row>
    <row r="149566" spans="26:27">
      <c r="Z149566" s="191"/>
      <c r="AA149566" s="191"/>
    </row>
    <row r="149567" spans="26:27">
      <c r="Z149567" s="191"/>
      <c r="AA149567" s="191"/>
    </row>
    <row r="149568" spans="26:27">
      <c r="Z149568" s="191"/>
      <c r="AA149568" s="191"/>
    </row>
    <row r="149569" spans="26:27">
      <c r="Z149569" s="191"/>
      <c r="AA149569" s="191"/>
    </row>
    <row r="149570" spans="26:27">
      <c r="Z149570" s="191"/>
      <c r="AA149570" s="191"/>
    </row>
    <row r="149571" spans="26:27">
      <c r="Z149571" s="191"/>
      <c r="AA149571" s="191"/>
    </row>
    <row r="149572" spans="26:27">
      <c r="Z149572" s="191"/>
      <c r="AA149572" s="191"/>
    </row>
    <row r="149573" spans="26:27">
      <c r="Z149573" s="191"/>
      <c r="AA149573" s="191"/>
    </row>
    <row r="149574" spans="26:27">
      <c r="Z149574" s="191"/>
      <c r="AA149574" s="191"/>
    </row>
    <row r="149575" spans="26:27">
      <c r="Z149575" s="191"/>
      <c r="AA149575" s="191"/>
    </row>
    <row r="149576" spans="26:27">
      <c r="Z149576" s="191"/>
      <c r="AA149576" s="191"/>
    </row>
    <row r="149577" spans="26:27">
      <c r="Z149577" s="191"/>
      <c r="AA149577" s="191"/>
    </row>
    <row r="149578" spans="26:27">
      <c r="Z149578" s="191"/>
      <c r="AA149578" s="191"/>
    </row>
    <row r="149579" spans="26:27">
      <c r="Z149579" s="191"/>
      <c r="AA149579" s="191"/>
    </row>
    <row r="149580" spans="26:27">
      <c r="Z149580" s="191"/>
      <c r="AA149580" s="191"/>
    </row>
    <row r="149581" spans="26:27">
      <c r="Z149581" s="191"/>
      <c r="AA149581" s="191"/>
    </row>
    <row r="149582" spans="26:27">
      <c r="Z149582" s="191"/>
      <c r="AA149582" s="191"/>
    </row>
    <row r="149583" spans="26:27">
      <c r="Z149583" s="191"/>
      <c r="AA149583" s="191"/>
    </row>
    <row r="149584" spans="26:27">
      <c r="Z149584" s="191"/>
      <c r="AA149584" s="191"/>
    </row>
    <row r="149585" spans="26:27">
      <c r="Z149585" s="191"/>
      <c r="AA149585" s="191"/>
    </row>
    <row r="149586" spans="26:27">
      <c r="Z149586" s="191"/>
      <c r="AA149586" s="191"/>
    </row>
    <row r="149587" spans="26:27">
      <c r="Z149587" s="191"/>
      <c r="AA149587" s="191"/>
    </row>
    <row r="149588" spans="26:27">
      <c r="Z149588" s="191"/>
      <c r="AA149588" s="191"/>
    </row>
    <row r="149589" spans="26:27">
      <c r="Z149589" s="191"/>
      <c r="AA149589" s="191"/>
    </row>
    <row r="149590" spans="26:27">
      <c r="Z149590" s="191"/>
      <c r="AA149590" s="191"/>
    </row>
    <row r="149591" spans="26:27">
      <c r="Z149591" s="191"/>
      <c r="AA149591" s="191"/>
    </row>
    <row r="149592" spans="26:27">
      <c r="Z149592" s="191"/>
      <c r="AA149592" s="191"/>
    </row>
    <row r="149593" spans="26:27">
      <c r="Z149593" s="191"/>
      <c r="AA149593" s="191"/>
    </row>
    <row r="149594" spans="26:27">
      <c r="Z149594" s="191"/>
      <c r="AA149594" s="191"/>
    </row>
    <row r="149595" spans="26:27">
      <c r="Z149595" s="191"/>
      <c r="AA149595" s="191"/>
    </row>
    <row r="149596" spans="26:27">
      <c r="Z149596" s="191"/>
      <c r="AA149596" s="191"/>
    </row>
    <row r="149597" spans="26:27">
      <c r="Z149597" s="191"/>
      <c r="AA149597" s="191"/>
    </row>
    <row r="149598" spans="26:27">
      <c r="Z149598" s="191"/>
      <c r="AA149598" s="191"/>
    </row>
    <row r="149599" spans="26:27">
      <c r="Z149599" s="191"/>
      <c r="AA149599" s="191"/>
    </row>
    <row r="149600" spans="26:27">
      <c r="Z149600" s="191"/>
      <c r="AA149600" s="191"/>
    </row>
    <row r="149601" spans="26:27">
      <c r="Z149601" s="191"/>
      <c r="AA149601" s="191"/>
    </row>
    <row r="149602" spans="26:27">
      <c r="Z149602" s="191"/>
      <c r="AA149602" s="191"/>
    </row>
    <row r="149603" spans="26:27">
      <c r="Z149603" s="191"/>
      <c r="AA149603" s="191"/>
    </row>
    <row r="149604" spans="26:27">
      <c r="Z149604" s="191"/>
      <c r="AA149604" s="191"/>
    </row>
    <row r="149605" spans="26:27">
      <c r="Z149605" s="191"/>
      <c r="AA149605" s="191"/>
    </row>
    <row r="149606" spans="26:27">
      <c r="Z149606" s="191"/>
      <c r="AA149606" s="191"/>
    </row>
    <row r="149607" spans="26:27">
      <c r="Z149607" s="191"/>
      <c r="AA149607" s="191"/>
    </row>
    <row r="149608" spans="26:27">
      <c r="Z149608" s="191"/>
      <c r="AA149608" s="191"/>
    </row>
    <row r="149609" spans="26:27">
      <c r="Z149609" s="191"/>
      <c r="AA149609" s="191"/>
    </row>
    <row r="149610" spans="26:27">
      <c r="Z149610" s="191"/>
      <c r="AA149610" s="191"/>
    </row>
    <row r="149611" spans="26:27">
      <c r="Z149611" s="191"/>
      <c r="AA149611" s="191"/>
    </row>
    <row r="149612" spans="26:27">
      <c r="Z149612" s="191"/>
      <c r="AA149612" s="191"/>
    </row>
    <row r="149613" spans="26:27">
      <c r="Z149613" s="191"/>
      <c r="AA149613" s="191"/>
    </row>
    <row r="149614" spans="26:27">
      <c r="Z149614" s="191"/>
      <c r="AA149614" s="191"/>
    </row>
    <row r="149615" spans="26:27">
      <c r="Z149615" s="191"/>
      <c r="AA149615" s="191"/>
    </row>
    <row r="149616" spans="26:27">
      <c r="Z149616" s="191"/>
      <c r="AA149616" s="191"/>
    </row>
    <row r="149617" spans="26:27">
      <c r="Z149617" s="191"/>
      <c r="AA149617" s="191"/>
    </row>
    <row r="149618" spans="26:27">
      <c r="Z149618" s="191"/>
      <c r="AA149618" s="191"/>
    </row>
    <row r="149619" spans="26:27">
      <c r="Z149619" s="191"/>
      <c r="AA149619" s="191"/>
    </row>
    <row r="149620" spans="26:27">
      <c r="Z149620" s="191"/>
      <c r="AA149620" s="191"/>
    </row>
    <row r="149621" spans="26:27">
      <c r="Z149621" s="191"/>
      <c r="AA149621" s="191"/>
    </row>
    <row r="149622" spans="26:27">
      <c r="Z149622" s="191"/>
      <c r="AA149622" s="191"/>
    </row>
    <row r="149623" spans="26:27">
      <c r="Z149623" s="191"/>
      <c r="AA149623" s="191"/>
    </row>
    <row r="149624" spans="26:27">
      <c r="Z149624" s="191"/>
      <c r="AA149624" s="191"/>
    </row>
    <row r="149625" spans="26:27">
      <c r="Z149625" s="191"/>
      <c r="AA149625" s="191"/>
    </row>
    <row r="149626" spans="26:27">
      <c r="Z149626" s="191"/>
      <c r="AA149626" s="191"/>
    </row>
    <row r="149627" spans="26:27">
      <c r="Z149627" s="191"/>
      <c r="AA149627" s="191"/>
    </row>
    <row r="149628" spans="26:27">
      <c r="Z149628" s="191"/>
      <c r="AA149628" s="191"/>
    </row>
    <row r="149629" spans="26:27">
      <c r="Z149629" s="191"/>
      <c r="AA149629" s="191"/>
    </row>
    <row r="149630" spans="26:27">
      <c r="Z149630" s="191"/>
      <c r="AA149630" s="191"/>
    </row>
    <row r="149631" spans="26:27">
      <c r="Z149631" s="191"/>
      <c r="AA149631" s="191"/>
    </row>
    <row r="149632" spans="26:27">
      <c r="Z149632" s="191"/>
      <c r="AA149632" s="191"/>
    </row>
    <row r="149633" spans="26:27">
      <c r="Z149633" s="191"/>
      <c r="AA149633" s="191"/>
    </row>
    <row r="149634" spans="26:27">
      <c r="Z149634" s="191"/>
      <c r="AA149634" s="191"/>
    </row>
    <row r="149635" spans="26:27">
      <c r="Z149635" s="191"/>
      <c r="AA149635" s="191"/>
    </row>
    <row r="149636" spans="26:27">
      <c r="Z149636" s="191"/>
      <c r="AA149636" s="191"/>
    </row>
    <row r="149637" spans="26:27">
      <c r="Z149637" s="191"/>
      <c r="AA149637" s="191"/>
    </row>
    <row r="149638" spans="26:27">
      <c r="Z149638" s="191"/>
      <c r="AA149638" s="191"/>
    </row>
    <row r="149639" spans="26:27">
      <c r="Z149639" s="191"/>
      <c r="AA149639" s="191"/>
    </row>
    <row r="149640" spans="26:27">
      <c r="Z149640" s="191"/>
      <c r="AA149640" s="191"/>
    </row>
    <row r="149641" spans="26:27">
      <c r="Z149641" s="191"/>
      <c r="AA149641" s="191"/>
    </row>
    <row r="149642" spans="26:27">
      <c r="Z149642" s="191"/>
      <c r="AA149642" s="191"/>
    </row>
    <row r="149643" spans="26:27">
      <c r="Z149643" s="191"/>
      <c r="AA149643" s="191"/>
    </row>
    <row r="149644" spans="26:27">
      <c r="Z149644" s="191"/>
      <c r="AA149644" s="191"/>
    </row>
    <row r="149645" spans="26:27">
      <c r="Z149645" s="191"/>
      <c r="AA149645" s="191"/>
    </row>
    <row r="149646" spans="26:27">
      <c r="Z149646" s="191"/>
      <c r="AA149646" s="191"/>
    </row>
    <row r="149647" spans="26:27">
      <c r="Z149647" s="191"/>
      <c r="AA149647" s="191"/>
    </row>
    <row r="149648" spans="26:27">
      <c r="Z149648" s="191"/>
      <c r="AA149648" s="191"/>
    </row>
    <row r="149649" spans="26:27">
      <c r="Z149649" s="191"/>
      <c r="AA149649" s="191"/>
    </row>
    <row r="149650" spans="26:27">
      <c r="Z149650" s="191"/>
      <c r="AA149650" s="191"/>
    </row>
    <row r="149651" spans="26:27">
      <c r="Z149651" s="191"/>
      <c r="AA149651" s="191"/>
    </row>
    <row r="149652" spans="26:27">
      <c r="Z149652" s="191"/>
      <c r="AA149652" s="191"/>
    </row>
    <row r="149653" spans="26:27">
      <c r="Z149653" s="191"/>
      <c r="AA149653" s="191"/>
    </row>
    <row r="149654" spans="26:27">
      <c r="Z149654" s="191"/>
      <c r="AA149654" s="191"/>
    </row>
    <row r="149655" spans="26:27">
      <c r="Z149655" s="191"/>
      <c r="AA149655" s="191"/>
    </row>
    <row r="149656" spans="26:27">
      <c r="Z149656" s="191"/>
      <c r="AA149656" s="191"/>
    </row>
    <row r="149657" spans="26:27">
      <c r="Z149657" s="191"/>
      <c r="AA149657" s="191"/>
    </row>
    <row r="149658" spans="26:27">
      <c r="Z149658" s="191"/>
      <c r="AA149658" s="191"/>
    </row>
    <row r="149659" spans="26:27">
      <c r="Z149659" s="191"/>
      <c r="AA149659" s="191"/>
    </row>
    <row r="149660" spans="26:27">
      <c r="Z149660" s="191"/>
      <c r="AA149660" s="191"/>
    </row>
    <row r="149661" spans="26:27">
      <c r="Z149661" s="191"/>
      <c r="AA149661" s="191"/>
    </row>
    <row r="149662" spans="26:27">
      <c r="Z149662" s="191"/>
      <c r="AA149662" s="191"/>
    </row>
    <row r="149663" spans="26:27">
      <c r="Z149663" s="191"/>
      <c r="AA149663" s="191"/>
    </row>
    <row r="149664" spans="26:27">
      <c r="Z149664" s="191"/>
      <c r="AA149664" s="191"/>
    </row>
    <row r="149665" spans="26:27">
      <c r="Z149665" s="191"/>
      <c r="AA149665" s="191"/>
    </row>
    <row r="149666" spans="26:27">
      <c r="Z149666" s="191"/>
      <c r="AA149666" s="191"/>
    </row>
    <row r="149667" spans="26:27">
      <c r="Z149667" s="191"/>
      <c r="AA149667" s="191"/>
    </row>
    <row r="149668" spans="26:27">
      <c r="Z149668" s="191"/>
      <c r="AA149668" s="191"/>
    </row>
    <row r="149669" spans="26:27">
      <c r="Z149669" s="191"/>
      <c r="AA149669" s="191"/>
    </row>
    <row r="149670" spans="26:27">
      <c r="Z149670" s="191"/>
      <c r="AA149670" s="191"/>
    </row>
    <row r="149671" spans="26:27">
      <c r="Z149671" s="191"/>
      <c r="AA149671" s="191"/>
    </row>
    <row r="149672" spans="26:27">
      <c r="Z149672" s="191"/>
      <c r="AA149672" s="191"/>
    </row>
    <row r="149673" spans="26:27">
      <c r="Z149673" s="191"/>
      <c r="AA149673" s="191"/>
    </row>
    <row r="149674" spans="26:27">
      <c r="Z149674" s="191"/>
      <c r="AA149674" s="191"/>
    </row>
    <row r="149675" spans="26:27">
      <c r="Z149675" s="191"/>
      <c r="AA149675" s="191"/>
    </row>
    <row r="149676" spans="26:27">
      <c r="Z149676" s="191"/>
      <c r="AA149676" s="191"/>
    </row>
    <row r="149677" spans="26:27">
      <c r="Z149677" s="191"/>
      <c r="AA149677" s="191"/>
    </row>
    <row r="149678" spans="26:27">
      <c r="Z149678" s="191"/>
      <c r="AA149678" s="191"/>
    </row>
    <row r="149679" spans="26:27">
      <c r="Z149679" s="191"/>
      <c r="AA149679" s="191"/>
    </row>
    <row r="149680" spans="26:27">
      <c r="Z149680" s="191"/>
      <c r="AA149680" s="191"/>
    </row>
    <row r="149681" spans="26:27">
      <c r="Z149681" s="191"/>
      <c r="AA149681" s="191"/>
    </row>
    <row r="149682" spans="26:27">
      <c r="Z149682" s="191"/>
      <c r="AA149682" s="191"/>
    </row>
    <row r="149683" spans="26:27">
      <c r="Z149683" s="191"/>
      <c r="AA149683" s="191"/>
    </row>
    <row r="149684" spans="26:27">
      <c r="Z149684" s="191"/>
      <c r="AA149684" s="191"/>
    </row>
    <row r="149685" spans="26:27">
      <c r="Z149685" s="191"/>
      <c r="AA149685" s="191"/>
    </row>
    <row r="149686" spans="26:27">
      <c r="Z149686" s="191"/>
      <c r="AA149686" s="191"/>
    </row>
    <row r="149687" spans="26:27">
      <c r="Z149687" s="191"/>
      <c r="AA149687" s="191"/>
    </row>
    <row r="149688" spans="26:27">
      <c r="Z149688" s="191"/>
      <c r="AA149688" s="191"/>
    </row>
    <row r="149689" spans="26:27">
      <c r="Z149689" s="191"/>
      <c r="AA149689" s="191"/>
    </row>
    <row r="149690" spans="26:27">
      <c r="Z149690" s="191"/>
      <c r="AA149690" s="191"/>
    </row>
    <row r="149691" spans="26:27">
      <c r="Z149691" s="191"/>
      <c r="AA149691" s="191"/>
    </row>
    <row r="149692" spans="26:27">
      <c r="Z149692" s="191"/>
      <c r="AA149692" s="191"/>
    </row>
    <row r="149693" spans="26:27">
      <c r="Z149693" s="191"/>
      <c r="AA149693" s="191"/>
    </row>
    <row r="149694" spans="26:27">
      <c r="Z149694" s="191"/>
      <c r="AA149694" s="191"/>
    </row>
    <row r="149695" spans="26:27">
      <c r="Z149695" s="191"/>
      <c r="AA149695" s="191"/>
    </row>
    <row r="149696" spans="26:27">
      <c r="Z149696" s="191"/>
      <c r="AA149696" s="191"/>
    </row>
    <row r="149697" spans="26:27">
      <c r="Z149697" s="191"/>
      <c r="AA149697" s="191"/>
    </row>
    <row r="149698" spans="26:27">
      <c r="Z149698" s="191"/>
      <c r="AA149698" s="191"/>
    </row>
    <row r="149699" spans="26:27">
      <c r="Z149699" s="191"/>
      <c r="AA149699" s="191"/>
    </row>
    <row r="149700" spans="26:27">
      <c r="Z149700" s="191"/>
      <c r="AA149700" s="191"/>
    </row>
    <row r="149701" spans="26:27">
      <c r="Z149701" s="191"/>
      <c r="AA149701" s="191"/>
    </row>
    <row r="149702" spans="26:27">
      <c r="Z149702" s="191"/>
      <c r="AA149702" s="191"/>
    </row>
    <row r="149703" spans="26:27">
      <c r="Z149703" s="191"/>
      <c r="AA149703" s="191"/>
    </row>
    <row r="149704" spans="26:27">
      <c r="Z149704" s="191"/>
      <c r="AA149704" s="191"/>
    </row>
    <row r="149705" spans="26:27">
      <c r="Z149705" s="191"/>
      <c r="AA149705" s="191"/>
    </row>
    <row r="149706" spans="26:27">
      <c r="Z149706" s="191"/>
      <c r="AA149706" s="191"/>
    </row>
    <row r="149707" spans="26:27">
      <c r="Z149707" s="191"/>
      <c r="AA149707" s="191"/>
    </row>
    <row r="149708" spans="26:27">
      <c r="Z149708" s="191"/>
      <c r="AA149708" s="191"/>
    </row>
    <row r="149709" spans="26:27">
      <c r="Z149709" s="191"/>
      <c r="AA149709" s="191"/>
    </row>
    <row r="149710" spans="26:27">
      <c r="Z149710" s="191"/>
      <c r="AA149710" s="191"/>
    </row>
    <row r="149711" spans="26:27">
      <c r="Z149711" s="191"/>
      <c r="AA149711" s="191"/>
    </row>
    <row r="149712" spans="26:27">
      <c r="Z149712" s="191"/>
      <c r="AA149712" s="191"/>
    </row>
    <row r="149713" spans="26:27">
      <c r="Z149713" s="191"/>
      <c r="AA149713" s="191"/>
    </row>
    <row r="149714" spans="26:27">
      <c r="Z149714" s="191"/>
      <c r="AA149714" s="191"/>
    </row>
    <row r="149715" spans="26:27">
      <c r="Z149715" s="191"/>
      <c r="AA149715" s="191"/>
    </row>
    <row r="149716" spans="26:27">
      <c r="Z149716" s="191"/>
      <c r="AA149716" s="191"/>
    </row>
    <row r="149717" spans="26:27">
      <c r="Z149717" s="191"/>
      <c r="AA149717" s="191"/>
    </row>
    <row r="149718" spans="26:27">
      <c r="Z149718" s="191"/>
      <c r="AA149718" s="191"/>
    </row>
    <row r="149719" spans="26:27">
      <c r="Z149719" s="191"/>
      <c r="AA149719" s="191"/>
    </row>
    <row r="149720" spans="26:27">
      <c r="Z149720" s="191"/>
      <c r="AA149720" s="191"/>
    </row>
    <row r="149721" spans="26:27">
      <c r="Z149721" s="191"/>
      <c r="AA149721" s="191"/>
    </row>
    <row r="149722" spans="26:27">
      <c r="Z149722" s="191"/>
      <c r="AA149722" s="191"/>
    </row>
    <row r="149723" spans="26:27">
      <c r="Z149723" s="191"/>
      <c r="AA149723" s="191"/>
    </row>
    <row r="149724" spans="26:27">
      <c r="Z149724" s="191"/>
      <c r="AA149724" s="191"/>
    </row>
    <row r="149725" spans="26:27">
      <c r="Z149725" s="191"/>
      <c r="AA149725" s="191"/>
    </row>
    <row r="149726" spans="26:27">
      <c r="Z149726" s="191"/>
      <c r="AA149726" s="191"/>
    </row>
    <row r="149727" spans="26:27">
      <c r="Z149727" s="191"/>
      <c r="AA149727" s="191"/>
    </row>
    <row r="149728" spans="26:27">
      <c r="Z149728" s="191"/>
      <c r="AA149728" s="191"/>
    </row>
    <row r="149729" spans="26:27">
      <c r="Z149729" s="191"/>
      <c r="AA149729" s="191"/>
    </row>
    <row r="149730" spans="26:27">
      <c r="Z149730" s="191"/>
      <c r="AA149730" s="191"/>
    </row>
    <row r="149731" spans="26:27">
      <c r="Z149731" s="191"/>
      <c r="AA149731" s="191"/>
    </row>
    <row r="149732" spans="26:27">
      <c r="Z149732" s="191"/>
      <c r="AA149732" s="191"/>
    </row>
    <row r="149733" spans="26:27">
      <c r="Z149733" s="191"/>
      <c r="AA149733" s="191"/>
    </row>
    <row r="149734" spans="26:27">
      <c r="Z149734" s="191"/>
      <c r="AA149734" s="191"/>
    </row>
    <row r="149735" spans="26:27">
      <c r="Z149735" s="191"/>
      <c r="AA149735" s="191"/>
    </row>
    <row r="149736" spans="26:27">
      <c r="Z149736" s="191"/>
      <c r="AA149736" s="191"/>
    </row>
    <row r="149737" spans="26:27">
      <c r="Z149737" s="191"/>
      <c r="AA149737" s="191"/>
    </row>
    <row r="149738" spans="26:27">
      <c r="Z149738" s="191"/>
      <c r="AA149738" s="191"/>
    </row>
    <row r="149739" spans="26:27">
      <c r="Z149739" s="191"/>
      <c r="AA149739" s="191"/>
    </row>
    <row r="149740" spans="26:27">
      <c r="Z149740" s="191"/>
      <c r="AA149740" s="191"/>
    </row>
    <row r="149741" spans="26:27">
      <c r="Z149741" s="191"/>
      <c r="AA149741" s="191"/>
    </row>
    <row r="149742" spans="26:27">
      <c r="Z149742" s="191"/>
      <c r="AA149742" s="191"/>
    </row>
    <row r="149743" spans="26:27">
      <c r="Z149743" s="191"/>
      <c r="AA149743" s="191"/>
    </row>
    <row r="149744" spans="26:27">
      <c r="Z149744" s="191"/>
      <c r="AA149744" s="191"/>
    </row>
    <row r="149745" spans="26:27">
      <c r="Z149745" s="191"/>
      <c r="AA149745" s="191"/>
    </row>
    <row r="149746" spans="26:27">
      <c r="Z149746" s="191"/>
      <c r="AA149746" s="191"/>
    </row>
    <row r="149747" spans="26:27">
      <c r="Z149747" s="191"/>
      <c r="AA149747" s="191"/>
    </row>
    <row r="149748" spans="26:27">
      <c r="Z149748" s="191"/>
      <c r="AA149748" s="191"/>
    </row>
    <row r="149749" spans="26:27">
      <c r="Z149749" s="191"/>
      <c r="AA149749" s="191"/>
    </row>
    <row r="149750" spans="26:27">
      <c r="Z149750" s="191"/>
      <c r="AA149750" s="191"/>
    </row>
    <row r="149751" spans="26:27">
      <c r="Z149751" s="191"/>
      <c r="AA149751" s="191"/>
    </row>
    <row r="149752" spans="26:27">
      <c r="Z149752" s="191"/>
      <c r="AA149752" s="191"/>
    </row>
    <row r="149753" spans="26:27">
      <c r="Z149753" s="191"/>
      <c r="AA149753" s="191"/>
    </row>
    <row r="149754" spans="26:27">
      <c r="Z149754" s="191"/>
      <c r="AA149754" s="191"/>
    </row>
    <row r="149755" spans="26:27">
      <c r="Z149755" s="191"/>
      <c r="AA149755" s="191"/>
    </row>
    <row r="149756" spans="26:27">
      <c r="Z149756" s="191"/>
      <c r="AA149756" s="191"/>
    </row>
    <row r="149757" spans="26:27">
      <c r="Z149757" s="191"/>
      <c r="AA149757" s="191"/>
    </row>
    <row r="149758" spans="26:27">
      <c r="Z149758" s="191"/>
      <c r="AA149758" s="191"/>
    </row>
    <row r="149759" spans="26:27">
      <c r="Z149759" s="191"/>
      <c r="AA149759" s="191"/>
    </row>
    <row r="149760" spans="26:27">
      <c r="Z149760" s="191"/>
      <c r="AA149760" s="191"/>
    </row>
    <row r="149761" spans="26:27">
      <c r="Z149761" s="191"/>
      <c r="AA149761" s="191"/>
    </row>
    <row r="149762" spans="26:27">
      <c r="Z149762" s="191"/>
      <c r="AA149762" s="191"/>
    </row>
    <row r="149763" spans="26:27">
      <c r="Z149763" s="191"/>
      <c r="AA149763" s="191"/>
    </row>
    <row r="149764" spans="26:27">
      <c r="Z149764" s="191"/>
      <c r="AA149764" s="191"/>
    </row>
    <row r="149765" spans="26:27">
      <c r="Z149765" s="191"/>
      <c r="AA149765" s="191"/>
    </row>
    <row r="149766" spans="26:27">
      <c r="Z149766" s="191"/>
      <c r="AA149766" s="191"/>
    </row>
    <row r="149767" spans="26:27">
      <c r="Z149767" s="191"/>
      <c r="AA149767" s="191"/>
    </row>
    <row r="149768" spans="26:27">
      <c r="Z149768" s="191"/>
      <c r="AA149768" s="191"/>
    </row>
    <row r="149769" spans="26:27">
      <c r="Z149769" s="191"/>
      <c r="AA149769" s="191"/>
    </row>
    <row r="149770" spans="26:27">
      <c r="Z149770" s="191"/>
      <c r="AA149770" s="191"/>
    </row>
    <row r="149771" spans="26:27">
      <c r="Z149771" s="191"/>
      <c r="AA149771" s="191"/>
    </row>
    <row r="149772" spans="26:27">
      <c r="Z149772" s="191"/>
      <c r="AA149772" s="191"/>
    </row>
    <row r="149773" spans="26:27">
      <c r="Z149773" s="191"/>
      <c r="AA149773" s="191"/>
    </row>
    <row r="149774" spans="26:27">
      <c r="Z149774" s="191"/>
      <c r="AA149774" s="191"/>
    </row>
    <row r="149775" spans="26:27">
      <c r="Z149775" s="191"/>
      <c r="AA149775" s="191"/>
    </row>
    <row r="149776" spans="26:27">
      <c r="Z149776" s="191"/>
      <c r="AA149776" s="191"/>
    </row>
    <row r="149777" spans="26:27">
      <c r="Z149777" s="191"/>
      <c r="AA149777" s="191"/>
    </row>
    <row r="149778" spans="26:27">
      <c r="Z149778" s="191"/>
      <c r="AA149778" s="191"/>
    </row>
    <row r="149779" spans="26:27">
      <c r="Z149779" s="191"/>
      <c r="AA149779" s="191"/>
    </row>
    <row r="149780" spans="26:27">
      <c r="Z149780" s="191"/>
      <c r="AA149780" s="191"/>
    </row>
    <row r="149781" spans="26:27">
      <c r="Z149781" s="191"/>
      <c r="AA149781" s="191"/>
    </row>
    <row r="149782" spans="26:27">
      <c r="Z149782" s="191"/>
      <c r="AA149782" s="191"/>
    </row>
    <row r="149783" spans="26:27">
      <c r="Z149783" s="191"/>
      <c r="AA149783" s="191"/>
    </row>
    <row r="149784" spans="26:27">
      <c r="Z149784" s="191"/>
      <c r="AA149784" s="191"/>
    </row>
    <row r="149785" spans="26:27">
      <c r="Z149785" s="191"/>
      <c r="AA149785" s="191"/>
    </row>
    <row r="149786" spans="26:27">
      <c r="Z149786" s="191"/>
      <c r="AA149786" s="191"/>
    </row>
    <row r="149787" spans="26:27">
      <c r="Z149787" s="191"/>
      <c r="AA149787" s="191"/>
    </row>
    <row r="149788" spans="26:27">
      <c r="Z149788" s="191"/>
      <c r="AA149788" s="191"/>
    </row>
    <row r="149789" spans="26:27">
      <c r="Z149789" s="191"/>
      <c r="AA149789" s="191"/>
    </row>
    <row r="149790" spans="26:27">
      <c r="Z149790" s="191"/>
      <c r="AA149790" s="191"/>
    </row>
    <row r="149791" spans="26:27">
      <c r="Z149791" s="191"/>
      <c r="AA149791" s="191"/>
    </row>
    <row r="149792" spans="26:27">
      <c r="Z149792" s="191"/>
      <c r="AA149792" s="191"/>
    </row>
    <row r="149793" spans="26:27">
      <c r="Z149793" s="191"/>
      <c r="AA149793" s="191"/>
    </row>
    <row r="149794" spans="26:27">
      <c r="Z149794" s="191"/>
      <c r="AA149794" s="191"/>
    </row>
    <row r="149795" spans="26:27">
      <c r="Z149795" s="191"/>
      <c r="AA149795" s="191"/>
    </row>
    <row r="149796" spans="26:27">
      <c r="Z149796" s="191"/>
      <c r="AA149796" s="191"/>
    </row>
    <row r="149797" spans="26:27">
      <c r="Z149797" s="191"/>
      <c r="AA149797" s="191"/>
    </row>
    <row r="149798" spans="26:27">
      <c r="Z149798" s="191"/>
      <c r="AA149798" s="191"/>
    </row>
    <row r="149799" spans="26:27">
      <c r="Z149799" s="191"/>
      <c r="AA149799" s="191"/>
    </row>
    <row r="149800" spans="26:27">
      <c r="Z149800" s="191"/>
      <c r="AA149800" s="191"/>
    </row>
    <row r="149801" spans="26:27">
      <c r="Z149801" s="191"/>
      <c r="AA149801" s="191"/>
    </row>
    <row r="149802" spans="26:27">
      <c r="Z149802" s="191"/>
      <c r="AA149802" s="191"/>
    </row>
    <row r="149803" spans="26:27">
      <c r="Z149803" s="191"/>
      <c r="AA149803" s="191"/>
    </row>
    <row r="149804" spans="26:27">
      <c r="Z149804" s="191"/>
      <c r="AA149804" s="191"/>
    </row>
    <row r="149805" spans="26:27">
      <c r="Z149805" s="191"/>
      <c r="AA149805" s="191"/>
    </row>
    <row r="149806" spans="26:27">
      <c r="Z149806" s="191"/>
      <c r="AA149806" s="191"/>
    </row>
    <row r="149807" spans="26:27">
      <c r="Z149807" s="191"/>
      <c r="AA149807" s="191"/>
    </row>
    <row r="149808" spans="26:27">
      <c r="Z149808" s="191"/>
      <c r="AA149808" s="191"/>
    </row>
    <row r="149809" spans="26:27">
      <c r="Z149809" s="191"/>
      <c r="AA149809" s="191"/>
    </row>
    <row r="149810" spans="26:27">
      <c r="Z149810" s="191"/>
      <c r="AA149810" s="191"/>
    </row>
    <row r="149811" spans="26:27">
      <c r="Z149811" s="191"/>
      <c r="AA149811" s="191"/>
    </row>
    <row r="149812" spans="26:27">
      <c r="Z149812" s="191"/>
      <c r="AA149812" s="191"/>
    </row>
    <row r="149813" spans="26:27">
      <c r="Z149813" s="191"/>
      <c r="AA149813" s="191"/>
    </row>
    <row r="149814" spans="26:27">
      <c r="Z149814" s="191"/>
      <c r="AA149814" s="191"/>
    </row>
    <row r="149815" spans="26:27">
      <c r="Z149815" s="191"/>
      <c r="AA149815" s="191"/>
    </row>
    <row r="149816" spans="26:27">
      <c r="Z149816" s="191"/>
      <c r="AA149816" s="191"/>
    </row>
    <row r="149817" spans="26:27">
      <c r="Z149817" s="191"/>
      <c r="AA149817" s="191"/>
    </row>
    <row r="149818" spans="26:27">
      <c r="Z149818" s="191"/>
      <c r="AA149818" s="191"/>
    </row>
    <row r="149819" spans="26:27">
      <c r="Z149819" s="191"/>
      <c r="AA149819" s="191"/>
    </row>
    <row r="149820" spans="26:27">
      <c r="Z149820" s="191"/>
      <c r="AA149820" s="191"/>
    </row>
    <row r="149821" spans="26:27">
      <c r="Z149821" s="191"/>
      <c r="AA149821" s="191"/>
    </row>
    <row r="149822" spans="26:27">
      <c r="Z149822" s="191"/>
      <c r="AA149822" s="191"/>
    </row>
    <row r="149823" spans="26:27">
      <c r="Z149823" s="191"/>
      <c r="AA149823" s="191"/>
    </row>
    <row r="149824" spans="26:27">
      <c r="Z149824" s="191"/>
      <c r="AA149824" s="191"/>
    </row>
    <row r="149825" spans="26:27">
      <c r="Z149825" s="191"/>
      <c r="AA149825" s="191"/>
    </row>
    <row r="149826" spans="26:27">
      <c r="Z149826" s="191"/>
      <c r="AA149826" s="191"/>
    </row>
    <row r="149827" spans="26:27">
      <c r="Z149827" s="191"/>
      <c r="AA149827" s="191"/>
    </row>
    <row r="149828" spans="26:27">
      <c r="Z149828" s="191"/>
      <c r="AA149828" s="191"/>
    </row>
    <row r="149829" spans="26:27">
      <c r="Z149829" s="191"/>
      <c r="AA149829" s="191"/>
    </row>
    <row r="149830" spans="26:27">
      <c r="Z149830" s="191"/>
      <c r="AA149830" s="191"/>
    </row>
    <row r="149831" spans="26:27">
      <c r="Z149831" s="191"/>
      <c r="AA149831" s="191"/>
    </row>
    <row r="149832" spans="26:27">
      <c r="Z149832" s="191"/>
      <c r="AA149832" s="191"/>
    </row>
    <row r="149833" spans="26:27">
      <c r="Z149833" s="191"/>
      <c r="AA149833" s="191"/>
    </row>
    <row r="149834" spans="26:27">
      <c r="Z149834" s="191"/>
      <c r="AA149834" s="191"/>
    </row>
    <row r="149835" spans="26:27">
      <c r="Z149835" s="191"/>
      <c r="AA149835" s="191"/>
    </row>
    <row r="149836" spans="26:27">
      <c r="Z149836" s="191"/>
      <c r="AA149836" s="191"/>
    </row>
    <row r="149837" spans="26:27">
      <c r="Z149837" s="191"/>
      <c r="AA149837" s="191"/>
    </row>
    <row r="149838" spans="26:27">
      <c r="Z149838" s="191"/>
      <c r="AA149838" s="191"/>
    </row>
    <row r="149839" spans="26:27">
      <c r="Z149839" s="191"/>
      <c r="AA149839" s="191"/>
    </row>
    <row r="149840" spans="26:27">
      <c r="Z149840" s="191"/>
      <c r="AA149840" s="191"/>
    </row>
    <row r="149841" spans="26:27">
      <c r="Z149841" s="191"/>
      <c r="AA149841" s="191"/>
    </row>
    <row r="149842" spans="26:27">
      <c r="Z149842" s="191"/>
      <c r="AA149842" s="191"/>
    </row>
    <row r="149843" spans="26:27">
      <c r="Z149843" s="191"/>
      <c r="AA149843" s="191"/>
    </row>
    <row r="149844" spans="26:27">
      <c r="Z149844" s="191"/>
      <c r="AA149844" s="191"/>
    </row>
    <row r="149845" spans="26:27">
      <c r="Z149845" s="191"/>
      <c r="AA149845" s="191"/>
    </row>
    <row r="149846" spans="26:27">
      <c r="Z149846" s="191"/>
      <c r="AA149846" s="191"/>
    </row>
    <row r="149847" spans="26:27">
      <c r="Z149847" s="191"/>
      <c r="AA149847" s="191"/>
    </row>
    <row r="149848" spans="26:27">
      <c r="Z149848" s="191"/>
      <c r="AA149848" s="191"/>
    </row>
    <row r="149849" spans="26:27">
      <c r="Z149849" s="191"/>
      <c r="AA149849" s="191"/>
    </row>
    <row r="149850" spans="26:27">
      <c r="Z149850" s="191"/>
      <c r="AA149850" s="191"/>
    </row>
    <row r="149851" spans="26:27">
      <c r="Z149851" s="191"/>
      <c r="AA149851" s="191"/>
    </row>
    <row r="149852" spans="26:27">
      <c r="Z149852" s="191"/>
      <c r="AA149852" s="191"/>
    </row>
    <row r="149853" spans="26:27">
      <c r="Z149853" s="191"/>
      <c r="AA149853" s="191"/>
    </row>
    <row r="149854" spans="26:27">
      <c r="Z149854" s="191"/>
      <c r="AA149854" s="191"/>
    </row>
    <row r="149855" spans="26:27">
      <c r="Z149855" s="191"/>
      <c r="AA149855" s="191"/>
    </row>
    <row r="149856" spans="26:27">
      <c r="Z149856" s="191"/>
      <c r="AA149856" s="191"/>
    </row>
    <row r="149857" spans="26:27">
      <c r="Z149857" s="191"/>
      <c r="AA149857" s="191"/>
    </row>
    <row r="149858" spans="26:27">
      <c r="Z149858" s="191"/>
      <c r="AA149858" s="191"/>
    </row>
    <row r="149859" spans="26:27">
      <c r="Z149859" s="191"/>
      <c r="AA149859" s="191"/>
    </row>
    <row r="149860" spans="26:27">
      <c r="Z149860" s="191"/>
      <c r="AA149860" s="191"/>
    </row>
    <row r="149861" spans="26:27">
      <c r="Z149861" s="191"/>
      <c r="AA149861" s="191"/>
    </row>
    <row r="149862" spans="26:27">
      <c r="Z149862" s="191"/>
      <c r="AA149862" s="191"/>
    </row>
    <row r="149863" spans="26:27">
      <c r="Z149863" s="191"/>
      <c r="AA149863" s="191"/>
    </row>
    <row r="149864" spans="26:27">
      <c r="Z149864" s="191"/>
      <c r="AA149864" s="191"/>
    </row>
    <row r="149865" spans="26:27">
      <c r="Z149865" s="191"/>
      <c r="AA149865" s="191"/>
    </row>
    <row r="149866" spans="26:27">
      <c r="Z149866" s="191"/>
      <c r="AA149866" s="191"/>
    </row>
    <row r="149867" spans="26:27">
      <c r="Z149867" s="191"/>
      <c r="AA149867" s="191"/>
    </row>
    <row r="149868" spans="26:27">
      <c r="Z149868" s="191"/>
      <c r="AA149868" s="191"/>
    </row>
    <row r="149869" spans="26:27">
      <c r="Z149869" s="191"/>
      <c r="AA149869" s="191"/>
    </row>
    <row r="149870" spans="26:27">
      <c r="Z149870" s="191"/>
      <c r="AA149870" s="191"/>
    </row>
    <row r="149871" spans="26:27">
      <c r="Z149871" s="191"/>
      <c r="AA149871" s="191"/>
    </row>
    <row r="149872" spans="26:27">
      <c r="Z149872" s="191"/>
      <c r="AA149872" s="191"/>
    </row>
    <row r="149873" spans="26:27">
      <c r="Z149873" s="191"/>
      <c r="AA149873" s="191"/>
    </row>
    <row r="149874" spans="26:27">
      <c r="Z149874" s="191"/>
      <c r="AA149874" s="191"/>
    </row>
    <row r="149875" spans="26:27">
      <c r="Z149875" s="191"/>
      <c r="AA149875" s="191"/>
    </row>
    <row r="149876" spans="26:27">
      <c r="Z149876" s="191"/>
      <c r="AA149876" s="191"/>
    </row>
    <row r="149877" spans="26:27">
      <c r="Z149877" s="191"/>
      <c r="AA149877" s="191"/>
    </row>
    <row r="149878" spans="26:27">
      <c r="Z149878" s="191"/>
      <c r="AA149878" s="191"/>
    </row>
    <row r="149879" spans="26:27">
      <c r="Z149879" s="191"/>
      <c r="AA149879" s="191"/>
    </row>
    <row r="149880" spans="26:27">
      <c r="Z149880" s="191"/>
      <c r="AA149880" s="191"/>
    </row>
    <row r="149881" spans="26:27">
      <c r="Z149881" s="191"/>
      <c r="AA149881" s="191"/>
    </row>
    <row r="149882" spans="26:27">
      <c r="Z149882" s="191"/>
      <c r="AA149882" s="191"/>
    </row>
    <row r="149883" spans="26:27">
      <c r="Z149883" s="191"/>
      <c r="AA149883" s="191"/>
    </row>
    <row r="149884" spans="26:27">
      <c r="Z149884" s="191"/>
      <c r="AA149884" s="191"/>
    </row>
    <row r="149885" spans="26:27">
      <c r="Z149885" s="191"/>
      <c r="AA149885" s="191"/>
    </row>
    <row r="149886" spans="26:27">
      <c r="Z149886" s="191"/>
      <c r="AA149886" s="191"/>
    </row>
    <row r="149887" spans="26:27">
      <c r="Z149887" s="191"/>
      <c r="AA149887" s="191"/>
    </row>
    <row r="149888" spans="26:27">
      <c r="Z149888" s="191"/>
      <c r="AA149888" s="191"/>
    </row>
    <row r="149889" spans="26:27">
      <c r="Z149889" s="191"/>
      <c r="AA149889" s="191"/>
    </row>
    <row r="149890" spans="26:27">
      <c r="Z149890" s="191"/>
      <c r="AA149890" s="191"/>
    </row>
    <row r="149891" spans="26:27">
      <c r="Z149891" s="191"/>
      <c r="AA149891" s="191"/>
    </row>
    <row r="149892" spans="26:27">
      <c r="Z149892" s="191"/>
      <c r="AA149892" s="191"/>
    </row>
    <row r="149893" spans="26:27">
      <c r="Z149893" s="191"/>
      <c r="AA149893" s="191"/>
    </row>
    <row r="149894" spans="26:27">
      <c r="Z149894" s="191"/>
      <c r="AA149894" s="191"/>
    </row>
    <row r="149895" spans="26:27">
      <c r="Z149895" s="191"/>
      <c r="AA149895" s="191"/>
    </row>
    <row r="149896" spans="26:27">
      <c r="Z149896" s="191"/>
      <c r="AA149896" s="191"/>
    </row>
    <row r="149897" spans="26:27">
      <c r="Z149897" s="191"/>
      <c r="AA149897" s="191"/>
    </row>
    <row r="149898" spans="26:27">
      <c r="Z149898" s="191"/>
      <c r="AA149898" s="191"/>
    </row>
    <row r="149899" spans="26:27">
      <c r="Z149899" s="191"/>
      <c r="AA149899" s="191"/>
    </row>
    <row r="149900" spans="26:27">
      <c r="Z149900" s="191"/>
      <c r="AA149900" s="191"/>
    </row>
    <row r="149901" spans="26:27">
      <c r="Z149901" s="191"/>
      <c r="AA149901" s="191"/>
    </row>
    <row r="149902" spans="26:27">
      <c r="Z149902" s="191"/>
      <c r="AA149902" s="191"/>
    </row>
    <row r="149903" spans="26:27">
      <c r="Z149903" s="191"/>
      <c r="AA149903" s="191"/>
    </row>
    <row r="149904" spans="26:27">
      <c r="Z149904" s="191"/>
      <c r="AA149904" s="191"/>
    </row>
    <row r="149905" spans="26:27">
      <c r="Z149905" s="191"/>
      <c r="AA149905" s="191"/>
    </row>
    <row r="149906" spans="26:27">
      <c r="Z149906" s="191"/>
      <c r="AA149906" s="191"/>
    </row>
    <row r="149907" spans="26:27">
      <c r="Z149907" s="191"/>
      <c r="AA149907" s="191"/>
    </row>
    <row r="149908" spans="26:27">
      <c r="Z149908" s="191"/>
      <c r="AA149908" s="191"/>
    </row>
    <row r="149909" spans="26:27">
      <c r="Z149909" s="191"/>
      <c r="AA149909" s="191"/>
    </row>
    <row r="149910" spans="26:27">
      <c r="Z149910" s="191"/>
      <c r="AA149910" s="191"/>
    </row>
    <row r="149911" spans="26:27">
      <c r="Z149911" s="191"/>
      <c r="AA149911" s="191"/>
    </row>
    <row r="149912" spans="26:27">
      <c r="Z149912" s="191"/>
      <c r="AA149912" s="191"/>
    </row>
    <row r="149913" spans="26:27">
      <c r="Z149913" s="191"/>
      <c r="AA149913" s="191"/>
    </row>
    <row r="149914" spans="26:27">
      <c r="Z149914" s="191"/>
      <c r="AA149914" s="191"/>
    </row>
    <row r="149915" spans="26:27">
      <c r="Z149915" s="191"/>
      <c r="AA149915" s="191"/>
    </row>
    <row r="149916" spans="26:27">
      <c r="Z149916" s="191"/>
      <c r="AA149916" s="191"/>
    </row>
    <row r="149917" spans="26:27">
      <c r="Z149917" s="191"/>
      <c r="AA149917" s="191"/>
    </row>
    <row r="149918" spans="26:27">
      <c r="Z149918" s="191"/>
      <c r="AA149918" s="191"/>
    </row>
    <row r="149919" spans="26:27">
      <c r="Z149919" s="191"/>
      <c r="AA149919" s="191"/>
    </row>
    <row r="149920" spans="26:27">
      <c r="Z149920" s="191"/>
      <c r="AA149920" s="191"/>
    </row>
    <row r="149921" spans="26:27">
      <c r="Z149921" s="191"/>
      <c r="AA149921" s="191"/>
    </row>
    <row r="149922" spans="26:27">
      <c r="Z149922" s="191"/>
      <c r="AA149922" s="191"/>
    </row>
    <row r="149923" spans="26:27">
      <c r="Z149923" s="191"/>
      <c r="AA149923" s="191"/>
    </row>
    <row r="149924" spans="26:27">
      <c r="Z149924" s="191"/>
      <c r="AA149924" s="191"/>
    </row>
    <row r="149925" spans="26:27">
      <c r="Z149925" s="191"/>
      <c r="AA149925" s="191"/>
    </row>
    <row r="149926" spans="26:27">
      <c r="Z149926" s="191"/>
      <c r="AA149926" s="191"/>
    </row>
    <row r="149927" spans="26:27">
      <c r="Z149927" s="191"/>
      <c r="AA149927" s="191"/>
    </row>
    <row r="149928" spans="26:27">
      <c r="Z149928" s="191"/>
      <c r="AA149928" s="191"/>
    </row>
    <row r="149929" spans="26:27">
      <c r="Z149929" s="191"/>
      <c r="AA149929" s="191"/>
    </row>
    <row r="149930" spans="26:27">
      <c r="Z149930" s="191"/>
      <c r="AA149930" s="191"/>
    </row>
    <row r="149931" spans="26:27">
      <c r="Z149931" s="191"/>
      <c r="AA149931" s="191"/>
    </row>
    <row r="149932" spans="26:27">
      <c r="Z149932" s="191"/>
      <c r="AA149932" s="191"/>
    </row>
    <row r="149933" spans="26:27">
      <c r="Z149933" s="191"/>
      <c r="AA149933" s="191"/>
    </row>
    <row r="149934" spans="26:27">
      <c r="Z149934" s="191"/>
      <c r="AA149934" s="191"/>
    </row>
    <row r="149935" spans="26:27">
      <c r="Z149935" s="191"/>
      <c r="AA149935" s="191"/>
    </row>
    <row r="149936" spans="26:27">
      <c r="Z149936" s="191"/>
      <c r="AA149936" s="191"/>
    </row>
    <row r="149937" spans="26:27">
      <c r="Z149937" s="191"/>
      <c r="AA149937" s="191"/>
    </row>
    <row r="149938" spans="26:27">
      <c r="Z149938" s="191"/>
      <c r="AA149938" s="191"/>
    </row>
    <row r="149939" spans="26:27">
      <c r="Z149939" s="191"/>
      <c r="AA149939" s="191"/>
    </row>
    <row r="149940" spans="26:27">
      <c r="Z149940" s="191"/>
      <c r="AA149940" s="191"/>
    </row>
    <row r="149941" spans="26:27">
      <c r="Z149941" s="191"/>
      <c r="AA149941" s="191"/>
    </row>
    <row r="149942" spans="26:27">
      <c r="Z149942" s="191"/>
      <c r="AA149942" s="191"/>
    </row>
    <row r="149943" spans="26:27">
      <c r="Z149943" s="191"/>
      <c r="AA149943" s="191"/>
    </row>
    <row r="149944" spans="26:27">
      <c r="Z149944" s="191"/>
      <c r="AA149944" s="191"/>
    </row>
    <row r="149945" spans="26:27">
      <c r="Z149945" s="191"/>
      <c r="AA149945" s="191"/>
    </row>
    <row r="149946" spans="26:27">
      <c r="Z149946" s="191"/>
      <c r="AA149946" s="191"/>
    </row>
    <row r="149947" spans="26:27">
      <c r="Z149947" s="191"/>
      <c r="AA149947" s="191"/>
    </row>
    <row r="149948" spans="26:27">
      <c r="Z149948" s="191"/>
      <c r="AA149948" s="191"/>
    </row>
    <row r="149949" spans="26:27">
      <c r="Z149949" s="191"/>
      <c r="AA149949" s="191"/>
    </row>
    <row r="149950" spans="26:27">
      <c r="Z149950" s="191"/>
      <c r="AA149950" s="191"/>
    </row>
    <row r="149951" spans="26:27">
      <c r="Z149951" s="191"/>
      <c r="AA149951" s="191"/>
    </row>
    <row r="149952" spans="26:27">
      <c r="Z149952" s="191"/>
      <c r="AA149952" s="191"/>
    </row>
    <row r="149953" spans="26:27">
      <c r="Z149953" s="191"/>
      <c r="AA149953" s="191"/>
    </row>
    <row r="149954" spans="26:27">
      <c r="Z149954" s="191"/>
      <c r="AA149954" s="191"/>
    </row>
    <row r="149955" spans="26:27">
      <c r="Z149955" s="191"/>
      <c r="AA149955" s="191"/>
    </row>
    <row r="149956" spans="26:27">
      <c r="Z149956" s="191"/>
      <c r="AA149956" s="191"/>
    </row>
    <row r="149957" spans="26:27">
      <c r="Z149957" s="191"/>
      <c r="AA149957" s="191"/>
    </row>
    <row r="149958" spans="26:27">
      <c r="Z149958" s="191"/>
      <c r="AA149958" s="191"/>
    </row>
    <row r="149959" spans="26:27">
      <c r="Z149959" s="191"/>
      <c r="AA149959" s="191"/>
    </row>
    <row r="149960" spans="26:27">
      <c r="Z149960" s="191"/>
      <c r="AA149960" s="191"/>
    </row>
    <row r="149961" spans="26:27">
      <c r="Z149961" s="191"/>
      <c r="AA149961" s="191"/>
    </row>
    <row r="149962" spans="26:27">
      <c r="Z149962" s="191"/>
      <c r="AA149962" s="191"/>
    </row>
    <row r="149963" spans="26:27">
      <c r="Z149963" s="191"/>
      <c r="AA149963" s="191"/>
    </row>
    <row r="149964" spans="26:27">
      <c r="Z149964" s="191"/>
      <c r="AA149964" s="191"/>
    </row>
    <row r="149965" spans="26:27">
      <c r="Z149965" s="191"/>
      <c r="AA149965" s="191"/>
    </row>
    <row r="149966" spans="26:27">
      <c r="Z149966" s="191"/>
      <c r="AA149966" s="191"/>
    </row>
    <row r="149967" spans="26:27">
      <c r="Z149967" s="191"/>
      <c r="AA149967" s="191"/>
    </row>
    <row r="149968" spans="26:27">
      <c r="Z149968" s="191"/>
      <c r="AA149968" s="191"/>
    </row>
    <row r="149969" spans="26:27">
      <c r="Z149969" s="191"/>
      <c r="AA149969" s="191"/>
    </row>
    <row r="149970" spans="26:27">
      <c r="Z149970" s="191"/>
      <c r="AA149970" s="191"/>
    </row>
    <row r="149971" spans="26:27">
      <c r="Z149971" s="191"/>
      <c r="AA149971" s="191"/>
    </row>
    <row r="149972" spans="26:27">
      <c r="Z149972" s="191"/>
      <c r="AA149972" s="191"/>
    </row>
    <row r="149973" spans="26:27">
      <c r="Z149973" s="191"/>
      <c r="AA149973" s="191"/>
    </row>
    <row r="149974" spans="26:27">
      <c r="Z149974" s="191"/>
      <c r="AA149974" s="191"/>
    </row>
    <row r="149975" spans="26:27">
      <c r="Z149975" s="191"/>
      <c r="AA149975" s="191"/>
    </row>
    <row r="149976" spans="26:27">
      <c r="Z149976" s="191"/>
      <c r="AA149976" s="191"/>
    </row>
    <row r="149977" spans="26:27">
      <c r="Z149977" s="191"/>
      <c r="AA149977" s="191"/>
    </row>
    <row r="149978" spans="26:27">
      <c r="Z149978" s="191"/>
      <c r="AA149978" s="191"/>
    </row>
    <row r="149979" spans="26:27">
      <c r="Z149979" s="191"/>
      <c r="AA149979" s="191"/>
    </row>
    <row r="149980" spans="26:27">
      <c r="Z149980" s="191"/>
      <c r="AA149980" s="191"/>
    </row>
    <row r="149981" spans="26:27">
      <c r="Z149981" s="191"/>
      <c r="AA149981" s="191"/>
    </row>
    <row r="149982" spans="26:27">
      <c r="Z149982" s="191"/>
      <c r="AA149982" s="191"/>
    </row>
    <row r="149983" spans="26:27">
      <c r="Z149983" s="191"/>
      <c r="AA149983" s="191"/>
    </row>
    <row r="149984" spans="26:27">
      <c r="Z149984" s="191"/>
      <c r="AA149984" s="191"/>
    </row>
    <row r="149985" spans="26:27">
      <c r="Z149985" s="191"/>
      <c r="AA149985" s="191"/>
    </row>
    <row r="149986" spans="26:27">
      <c r="Z149986" s="191"/>
      <c r="AA149986" s="191"/>
    </row>
    <row r="149987" spans="26:27">
      <c r="Z149987" s="191"/>
      <c r="AA149987" s="191"/>
    </row>
    <row r="149988" spans="26:27">
      <c r="Z149988" s="191"/>
      <c r="AA149988" s="191"/>
    </row>
    <row r="149989" spans="26:27">
      <c r="Z149989" s="191"/>
      <c r="AA149989" s="191"/>
    </row>
    <row r="149990" spans="26:27">
      <c r="Z149990" s="191"/>
      <c r="AA149990" s="191"/>
    </row>
    <row r="149991" spans="26:27">
      <c r="Z149991" s="191"/>
      <c r="AA149991" s="191"/>
    </row>
    <row r="149992" spans="26:27">
      <c r="Z149992" s="191"/>
      <c r="AA149992" s="191"/>
    </row>
    <row r="149993" spans="26:27">
      <c r="Z149993" s="191"/>
      <c r="AA149993" s="191"/>
    </row>
    <row r="149994" spans="26:27">
      <c r="Z149994" s="191"/>
      <c r="AA149994" s="191"/>
    </row>
    <row r="149995" spans="26:27">
      <c r="Z149995" s="191"/>
      <c r="AA149995" s="191"/>
    </row>
    <row r="149996" spans="26:27">
      <c r="Z149996" s="191"/>
      <c r="AA149996" s="191"/>
    </row>
    <row r="149997" spans="26:27">
      <c r="Z149997" s="191"/>
      <c r="AA149997" s="191"/>
    </row>
    <row r="149998" spans="26:27">
      <c r="Z149998" s="191"/>
      <c r="AA149998" s="191"/>
    </row>
    <row r="149999" spans="26:27">
      <c r="Z149999" s="191"/>
      <c r="AA149999" s="191"/>
    </row>
    <row r="150000" spans="26:27">
      <c r="Z150000" s="191"/>
      <c r="AA150000" s="191"/>
    </row>
    <row r="150001" spans="26:27">
      <c r="Z150001" s="191"/>
      <c r="AA150001" s="191"/>
    </row>
    <row r="150002" spans="26:27">
      <c r="Z150002" s="191"/>
      <c r="AA150002" s="191"/>
    </row>
    <row r="150003" spans="26:27">
      <c r="Z150003" s="191"/>
      <c r="AA150003" s="191"/>
    </row>
    <row r="150004" spans="26:27">
      <c r="Z150004" s="191"/>
      <c r="AA150004" s="191"/>
    </row>
    <row r="150005" spans="26:27">
      <c r="Z150005" s="191"/>
      <c r="AA150005" s="191"/>
    </row>
    <row r="150006" spans="26:27">
      <c r="Z150006" s="191"/>
      <c r="AA150006" s="191"/>
    </row>
    <row r="150007" spans="26:27">
      <c r="Z150007" s="191"/>
      <c r="AA150007" s="191"/>
    </row>
    <row r="150008" spans="26:27">
      <c r="Z150008" s="191"/>
      <c r="AA150008" s="191"/>
    </row>
    <row r="150009" spans="26:27">
      <c r="Z150009" s="191"/>
      <c r="AA150009" s="191"/>
    </row>
    <row r="150010" spans="26:27">
      <c r="Z150010" s="191"/>
      <c r="AA150010" s="191"/>
    </row>
    <row r="150011" spans="26:27">
      <c r="Z150011" s="191"/>
      <c r="AA150011" s="191"/>
    </row>
    <row r="150012" spans="26:27">
      <c r="Z150012" s="191"/>
      <c r="AA150012" s="191"/>
    </row>
    <row r="150013" spans="26:27">
      <c r="Z150013" s="191"/>
      <c r="AA150013" s="191"/>
    </row>
    <row r="150014" spans="26:27">
      <c r="Z150014" s="191"/>
      <c r="AA150014" s="191"/>
    </row>
    <row r="150015" spans="26:27">
      <c r="Z150015" s="191"/>
      <c r="AA150015" s="191"/>
    </row>
    <row r="150016" spans="26:27">
      <c r="Z150016" s="191"/>
      <c r="AA150016" s="191"/>
    </row>
    <row r="150017" spans="26:27">
      <c r="Z150017" s="191"/>
      <c r="AA150017" s="191"/>
    </row>
    <row r="150018" spans="26:27">
      <c r="Z150018" s="191"/>
      <c r="AA150018" s="191"/>
    </row>
    <row r="150019" spans="26:27">
      <c r="Z150019" s="191"/>
      <c r="AA150019" s="191"/>
    </row>
    <row r="150020" spans="26:27">
      <c r="Z150020" s="191"/>
      <c r="AA150020" s="191"/>
    </row>
    <row r="150021" spans="26:27">
      <c r="Z150021" s="191"/>
      <c r="AA150021" s="191"/>
    </row>
    <row r="150022" spans="26:27">
      <c r="Z150022" s="191"/>
      <c r="AA150022" s="191"/>
    </row>
    <row r="150023" spans="26:27">
      <c r="Z150023" s="191"/>
      <c r="AA150023" s="191"/>
    </row>
    <row r="150024" spans="26:27">
      <c r="Z150024" s="191"/>
      <c r="AA150024" s="191"/>
    </row>
    <row r="150025" spans="26:27">
      <c r="Z150025" s="191"/>
      <c r="AA150025" s="191"/>
    </row>
    <row r="150026" spans="26:27">
      <c r="Z150026" s="191"/>
      <c r="AA150026" s="191"/>
    </row>
    <row r="150027" spans="26:27">
      <c r="Z150027" s="191"/>
      <c r="AA150027" s="191"/>
    </row>
    <row r="150028" spans="26:27">
      <c r="Z150028" s="191"/>
      <c r="AA150028" s="191"/>
    </row>
    <row r="150029" spans="26:27">
      <c r="Z150029" s="191"/>
      <c r="AA150029" s="191"/>
    </row>
    <row r="150030" spans="26:27">
      <c r="Z150030" s="191"/>
      <c r="AA150030" s="191"/>
    </row>
    <row r="150031" spans="26:27">
      <c r="Z150031" s="191"/>
      <c r="AA150031" s="191"/>
    </row>
    <row r="150032" spans="26:27">
      <c r="Z150032" s="191"/>
      <c r="AA150032" s="191"/>
    </row>
    <row r="150033" spans="26:27">
      <c r="Z150033" s="191"/>
      <c r="AA150033" s="191"/>
    </row>
    <row r="150034" spans="26:27">
      <c r="Z150034" s="191"/>
      <c r="AA150034" s="191"/>
    </row>
    <row r="150035" spans="26:27">
      <c r="Z150035" s="191"/>
      <c r="AA150035" s="191"/>
    </row>
    <row r="150036" spans="26:27">
      <c r="Z150036" s="191"/>
      <c r="AA150036" s="191"/>
    </row>
    <row r="150037" spans="26:27">
      <c r="Z150037" s="191"/>
      <c r="AA150037" s="191"/>
    </row>
    <row r="150038" spans="26:27">
      <c r="Z150038" s="191"/>
      <c r="AA150038" s="191"/>
    </row>
    <row r="150039" spans="26:27">
      <c r="Z150039" s="191"/>
      <c r="AA150039" s="191"/>
    </row>
    <row r="150040" spans="26:27">
      <c r="Z150040" s="191"/>
      <c r="AA150040" s="191"/>
    </row>
    <row r="150041" spans="26:27">
      <c r="Z150041" s="191"/>
      <c r="AA150041" s="191"/>
    </row>
    <row r="150042" spans="26:27">
      <c r="Z150042" s="191"/>
      <c r="AA150042" s="191"/>
    </row>
    <row r="150043" spans="26:27">
      <c r="Z150043" s="191"/>
      <c r="AA150043" s="191"/>
    </row>
    <row r="150044" spans="26:27">
      <c r="Z150044" s="191"/>
      <c r="AA150044" s="191"/>
    </row>
    <row r="150045" spans="26:27">
      <c r="Z150045" s="191"/>
      <c r="AA150045" s="191"/>
    </row>
    <row r="150046" spans="26:27">
      <c r="Z150046" s="191"/>
      <c r="AA150046" s="191"/>
    </row>
    <row r="150047" spans="26:27">
      <c r="Z150047" s="191"/>
      <c r="AA150047" s="191"/>
    </row>
    <row r="150048" spans="26:27">
      <c r="Z150048" s="191"/>
      <c r="AA150048" s="191"/>
    </row>
    <row r="150049" spans="26:27">
      <c r="Z150049" s="191"/>
      <c r="AA150049" s="191"/>
    </row>
    <row r="150050" spans="26:27">
      <c r="Z150050" s="191"/>
      <c r="AA150050" s="191"/>
    </row>
    <row r="150051" spans="26:27">
      <c r="Z150051" s="191"/>
      <c r="AA150051" s="191"/>
    </row>
    <row r="150052" spans="26:27">
      <c r="Z150052" s="191"/>
      <c r="AA150052" s="191"/>
    </row>
    <row r="150053" spans="26:27">
      <c r="Z150053" s="191"/>
      <c r="AA150053" s="191"/>
    </row>
    <row r="150054" spans="26:27">
      <c r="Z150054" s="191"/>
      <c r="AA150054" s="191"/>
    </row>
    <row r="150055" spans="26:27">
      <c r="Z150055" s="191"/>
      <c r="AA150055" s="191"/>
    </row>
    <row r="150056" spans="26:27">
      <c r="Z150056" s="191"/>
      <c r="AA150056" s="191"/>
    </row>
    <row r="150057" spans="26:27">
      <c r="Z150057" s="191"/>
      <c r="AA150057" s="191"/>
    </row>
    <row r="150058" spans="26:27">
      <c r="Z150058" s="191"/>
      <c r="AA150058" s="191"/>
    </row>
    <row r="150059" spans="26:27">
      <c r="Z150059" s="191"/>
      <c r="AA150059" s="191"/>
    </row>
    <row r="150060" spans="26:27">
      <c r="Z150060" s="191"/>
      <c r="AA150060" s="191"/>
    </row>
    <row r="150061" spans="26:27">
      <c r="Z150061" s="191"/>
      <c r="AA150061" s="191"/>
    </row>
    <row r="150062" spans="26:27">
      <c r="Z150062" s="191"/>
      <c r="AA150062" s="191"/>
    </row>
    <row r="150063" spans="26:27">
      <c r="Z150063" s="191"/>
      <c r="AA150063" s="191"/>
    </row>
    <row r="150064" spans="26:27">
      <c r="Z150064" s="191"/>
      <c r="AA150064" s="191"/>
    </row>
    <row r="150065" spans="26:27">
      <c r="Z150065" s="191"/>
      <c r="AA150065" s="191"/>
    </row>
    <row r="150066" spans="26:27">
      <c r="Z150066" s="191"/>
      <c r="AA150066" s="191"/>
    </row>
    <row r="150067" spans="26:27">
      <c r="Z150067" s="191"/>
      <c r="AA150067" s="191"/>
    </row>
    <row r="150068" spans="26:27">
      <c r="Z150068" s="191"/>
      <c r="AA150068" s="191"/>
    </row>
    <row r="150069" spans="26:27">
      <c r="Z150069" s="191"/>
      <c r="AA150069" s="191"/>
    </row>
    <row r="150070" spans="26:27">
      <c r="Z150070" s="191"/>
      <c r="AA150070" s="191"/>
    </row>
    <row r="150071" spans="26:27">
      <c r="Z150071" s="191"/>
      <c r="AA150071" s="191"/>
    </row>
    <row r="150072" spans="26:27">
      <c r="Z150072" s="191"/>
      <c r="AA150072" s="191"/>
    </row>
    <row r="150073" spans="26:27">
      <c r="Z150073" s="191"/>
      <c r="AA150073" s="191"/>
    </row>
    <row r="150074" spans="26:27">
      <c r="Z150074" s="191"/>
      <c r="AA150074" s="191"/>
    </row>
    <row r="150075" spans="26:27">
      <c r="Z150075" s="191"/>
      <c r="AA150075" s="191"/>
    </row>
    <row r="150076" spans="26:27">
      <c r="Z150076" s="191"/>
      <c r="AA150076" s="191"/>
    </row>
    <row r="150077" spans="26:27">
      <c r="Z150077" s="191"/>
      <c r="AA150077" s="191"/>
    </row>
    <row r="150078" spans="26:27">
      <c r="Z150078" s="191"/>
      <c r="AA150078" s="191"/>
    </row>
    <row r="150079" spans="26:27">
      <c r="Z150079" s="191"/>
      <c r="AA150079" s="191"/>
    </row>
    <row r="150080" spans="26:27">
      <c r="Z150080" s="191"/>
      <c r="AA150080" s="191"/>
    </row>
    <row r="150081" spans="26:27">
      <c r="Z150081" s="191"/>
      <c r="AA150081" s="191"/>
    </row>
    <row r="150082" spans="26:27">
      <c r="Z150082" s="191"/>
      <c r="AA150082" s="191"/>
    </row>
    <row r="150083" spans="26:27">
      <c r="Z150083" s="191"/>
      <c r="AA150083" s="191"/>
    </row>
    <row r="150084" spans="26:27">
      <c r="Z150084" s="191"/>
      <c r="AA150084" s="191"/>
    </row>
    <row r="150085" spans="26:27">
      <c r="Z150085" s="191"/>
      <c r="AA150085" s="191"/>
    </row>
    <row r="150086" spans="26:27">
      <c r="Z150086" s="191"/>
      <c r="AA150086" s="191"/>
    </row>
    <row r="150087" spans="26:27">
      <c r="Z150087" s="191"/>
      <c r="AA150087" s="191"/>
    </row>
    <row r="150088" spans="26:27">
      <c r="Z150088" s="191"/>
      <c r="AA150088" s="191"/>
    </row>
    <row r="150089" spans="26:27">
      <c r="Z150089" s="191"/>
      <c r="AA150089" s="191"/>
    </row>
    <row r="150090" spans="26:27">
      <c r="Z150090" s="191"/>
      <c r="AA150090" s="191"/>
    </row>
    <row r="150091" spans="26:27">
      <c r="Z150091" s="191"/>
      <c r="AA150091" s="191"/>
    </row>
    <row r="150092" spans="26:27">
      <c r="Z150092" s="191"/>
      <c r="AA150092" s="191"/>
    </row>
    <row r="150093" spans="26:27">
      <c r="Z150093" s="191"/>
      <c r="AA150093" s="191"/>
    </row>
    <row r="150094" spans="26:27">
      <c r="Z150094" s="191"/>
      <c r="AA150094" s="191"/>
    </row>
    <row r="150095" spans="26:27">
      <c r="Z150095" s="191"/>
      <c r="AA150095" s="191"/>
    </row>
    <row r="150096" spans="26:27">
      <c r="Z150096" s="191"/>
      <c r="AA150096" s="191"/>
    </row>
    <row r="150097" spans="26:27">
      <c r="Z150097" s="191"/>
      <c r="AA150097" s="191"/>
    </row>
    <row r="150098" spans="26:27">
      <c r="Z150098" s="191"/>
      <c r="AA150098" s="191"/>
    </row>
    <row r="150099" spans="26:27">
      <c r="Z150099" s="191"/>
      <c r="AA150099" s="191"/>
    </row>
    <row r="150100" spans="26:27">
      <c r="Z150100" s="191"/>
      <c r="AA150100" s="191"/>
    </row>
    <row r="150101" spans="26:27">
      <c r="Z150101" s="191"/>
      <c r="AA150101" s="191"/>
    </row>
    <row r="150102" spans="26:27">
      <c r="Z150102" s="191"/>
      <c r="AA150102" s="191"/>
    </row>
    <row r="150103" spans="26:27">
      <c r="Z150103" s="191"/>
      <c r="AA150103" s="191"/>
    </row>
    <row r="150104" spans="26:27">
      <c r="Z150104" s="191"/>
      <c r="AA150104" s="191"/>
    </row>
    <row r="150105" spans="26:27">
      <c r="Z150105" s="191"/>
      <c r="AA150105" s="191"/>
    </row>
    <row r="150106" spans="26:27">
      <c r="Z150106" s="191"/>
      <c r="AA150106" s="191"/>
    </row>
    <row r="150107" spans="26:27">
      <c r="Z150107" s="191"/>
      <c r="AA150107" s="191"/>
    </row>
    <row r="150108" spans="26:27">
      <c r="Z150108" s="191"/>
      <c r="AA150108" s="191"/>
    </row>
    <row r="150109" spans="26:27">
      <c r="Z150109" s="191"/>
      <c r="AA150109" s="191"/>
    </row>
    <row r="150110" spans="26:27">
      <c r="Z150110" s="191"/>
      <c r="AA150110" s="191"/>
    </row>
    <row r="150111" spans="26:27">
      <c r="Z150111" s="191"/>
      <c r="AA150111" s="191"/>
    </row>
    <row r="150112" spans="26:27">
      <c r="Z150112" s="191"/>
      <c r="AA150112" s="191"/>
    </row>
    <row r="150113" spans="26:27">
      <c r="Z150113" s="191"/>
      <c r="AA150113" s="191"/>
    </row>
    <row r="150114" spans="26:27">
      <c r="Z150114" s="191"/>
      <c r="AA150114" s="191"/>
    </row>
    <row r="150115" spans="26:27">
      <c r="Z150115" s="191"/>
      <c r="AA150115" s="191"/>
    </row>
    <row r="150116" spans="26:27">
      <c r="Z150116" s="191"/>
      <c r="AA150116" s="191"/>
    </row>
    <row r="150117" spans="26:27">
      <c r="Z150117" s="191"/>
      <c r="AA150117" s="191"/>
    </row>
    <row r="150118" spans="26:27">
      <c r="Z150118" s="191"/>
      <c r="AA150118" s="191"/>
    </row>
    <row r="150119" spans="26:27">
      <c r="Z150119" s="191"/>
      <c r="AA150119" s="191"/>
    </row>
    <row r="150120" spans="26:27">
      <c r="Z150120" s="191"/>
      <c r="AA150120" s="191"/>
    </row>
    <row r="150121" spans="26:27">
      <c r="Z150121" s="191"/>
      <c r="AA150121" s="191"/>
    </row>
    <row r="150122" spans="26:27">
      <c r="Z150122" s="191"/>
      <c r="AA150122" s="191"/>
    </row>
    <row r="150123" spans="26:27">
      <c r="Z150123" s="191"/>
      <c r="AA150123" s="191"/>
    </row>
    <row r="150124" spans="26:27">
      <c r="Z150124" s="191"/>
      <c r="AA150124" s="191"/>
    </row>
    <row r="150125" spans="26:27">
      <c r="Z150125" s="191"/>
      <c r="AA150125" s="191"/>
    </row>
    <row r="150126" spans="26:27">
      <c r="Z150126" s="191"/>
      <c r="AA150126" s="191"/>
    </row>
    <row r="150127" spans="26:27">
      <c r="Z150127" s="191"/>
      <c r="AA150127" s="191"/>
    </row>
    <row r="150128" spans="26:27">
      <c r="Z150128" s="191"/>
      <c r="AA150128" s="191"/>
    </row>
    <row r="150129" spans="26:27">
      <c r="Z150129" s="191"/>
      <c r="AA150129" s="191"/>
    </row>
    <row r="150130" spans="26:27">
      <c r="Z150130" s="191"/>
      <c r="AA150130" s="191"/>
    </row>
    <row r="150131" spans="26:27">
      <c r="Z150131" s="191"/>
      <c r="AA150131" s="191"/>
    </row>
    <row r="150132" spans="26:27">
      <c r="Z150132" s="191"/>
      <c r="AA150132" s="191"/>
    </row>
    <row r="150133" spans="26:27">
      <c r="Z150133" s="191"/>
      <c r="AA150133" s="191"/>
    </row>
    <row r="150134" spans="26:27">
      <c r="Z150134" s="191"/>
      <c r="AA150134" s="191"/>
    </row>
    <row r="150135" spans="26:27">
      <c r="Z150135" s="191"/>
      <c r="AA150135" s="191"/>
    </row>
    <row r="150136" spans="26:27">
      <c r="Z150136" s="191"/>
      <c r="AA150136" s="191"/>
    </row>
    <row r="150137" spans="26:27">
      <c r="Z150137" s="191"/>
      <c r="AA150137" s="191"/>
    </row>
    <row r="150138" spans="26:27">
      <c r="Z150138" s="191"/>
      <c r="AA150138" s="191"/>
    </row>
    <row r="150139" spans="26:27">
      <c r="Z150139" s="191"/>
      <c r="AA150139" s="191"/>
    </row>
    <row r="150140" spans="26:27">
      <c r="Z150140" s="191"/>
      <c r="AA150140" s="191"/>
    </row>
    <row r="150141" spans="26:27">
      <c r="Z150141" s="191"/>
      <c r="AA150141" s="191"/>
    </row>
    <row r="150142" spans="26:27">
      <c r="Z150142" s="191"/>
      <c r="AA150142" s="191"/>
    </row>
    <row r="150143" spans="26:27">
      <c r="Z150143" s="191"/>
      <c r="AA150143" s="191"/>
    </row>
    <row r="150144" spans="26:27">
      <c r="Z150144" s="191"/>
      <c r="AA150144" s="191"/>
    </row>
    <row r="150145" spans="26:27">
      <c r="Z150145" s="191"/>
      <c r="AA150145" s="191"/>
    </row>
    <row r="150146" spans="26:27">
      <c r="Z150146" s="191"/>
      <c r="AA150146" s="191"/>
    </row>
    <row r="150147" spans="26:27">
      <c r="Z150147" s="191"/>
      <c r="AA150147" s="191"/>
    </row>
    <row r="150148" spans="26:27">
      <c r="Z150148" s="191"/>
      <c r="AA150148" s="191"/>
    </row>
    <row r="150149" spans="26:27">
      <c r="Z150149" s="191"/>
      <c r="AA150149" s="191"/>
    </row>
    <row r="150150" spans="26:27">
      <c r="Z150150" s="191"/>
      <c r="AA150150" s="191"/>
    </row>
    <row r="150151" spans="26:27">
      <c r="Z150151" s="191"/>
      <c r="AA150151" s="191"/>
    </row>
    <row r="150152" spans="26:27">
      <c r="Z150152" s="191"/>
      <c r="AA150152" s="191"/>
    </row>
    <row r="150153" spans="26:27">
      <c r="Z150153" s="191"/>
      <c r="AA150153" s="191"/>
    </row>
    <row r="150154" spans="26:27">
      <c r="Z150154" s="191"/>
      <c r="AA150154" s="191"/>
    </row>
    <row r="150155" spans="26:27">
      <c r="Z150155" s="191"/>
      <c r="AA150155" s="191"/>
    </row>
    <row r="150156" spans="26:27">
      <c r="Z150156" s="191"/>
      <c r="AA150156" s="191"/>
    </row>
    <row r="150157" spans="26:27">
      <c r="Z150157" s="191"/>
      <c r="AA150157" s="191"/>
    </row>
    <row r="150158" spans="26:27">
      <c r="Z150158" s="191"/>
      <c r="AA150158" s="191"/>
    </row>
    <row r="150159" spans="26:27">
      <c r="Z150159" s="191"/>
      <c r="AA150159" s="191"/>
    </row>
    <row r="150160" spans="26:27">
      <c r="Z150160" s="191"/>
      <c r="AA150160" s="191"/>
    </row>
    <row r="150161" spans="26:27">
      <c r="Z150161" s="191"/>
      <c r="AA150161" s="191"/>
    </row>
    <row r="150162" spans="26:27">
      <c r="Z150162" s="191"/>
      <c r="AA150162" s="191"/>
    </row>
    <row r="150163" spans="26:27">
      <c r="Z150163" s="191"/>
      <c r="AA150163" s="191"/>
    </row>
    <row r="150164" spans="26:27">
      <c r="Z150164" s="191"/>
      <c r="AA150164" s="191"/>
    </row>
    <row r="150165" spans="26:27">
      <c r="Z150165" s="191"/>
      <c r="AA150165" s="191"/>
    </row>
    <row r="150166" spans="26:27">
      <c r="Z150166" s="191"/>
      <c r="AA150166" s="191"/>
    </row>
    <row r="150167" spans="26:27">
      <c r="Z150167" s="191"/>
      <c r="AA150167" s="191"/>
    </row>
    <row r="150168" spans="26:27">
      <c r="Z150168" s="191"/>
      <c r="AA150168" s="191"/>
    </row>
    <row r="150169" spans="26:27">
      <c r="Z150169" s="191"/>
      <c r="AA150169" s="191"/>
    </row>
    <row r="150170" spans="26:27">
      <c r="Z150170" s="191"/>
      <c r="AA150170" s="191"/>
    </row>
    <row r="150171" spans="26:27">
      <c r="Z150171" s="191"/>
      <c r="AA150171" s="191"/>
    </row>
    <row r="150172" spans="26:27">
      <c r="Z150172" s="191"/>
      <c r="AA150172" s="191"/>
    </row>
    <row r="150173" spans="26:27">
      <c r="Z150173" s="191"/>
      <c r="AA150173" s="191"/>
    </row>
    <row r="150174" spans="26:27">
      <c r="Z150174" s="191"/>
      <c r="AA150174" s="191"/>
    </row>
    <row r="150175" spans="26:27">
      <c r="Z150175" s="191"/>
      <c r="AA150175" s="191"/>
    </row>
    <row r="150176" spans="26:27">
      <c r="Z150176" s="191"/>
      <c r="AA150176" s="191"/>
    </row>
    <row r="150177" spans="26:27">
      <c r="Z150177" s="191"/>
      <c r="AA150177" s="191"/>
    </row>
    <row r="150178" spans="26:27">
      <c r="Z150178" s="191"/>
      <c r="AA150178" s="191"/>
    </row>
    <row r="150179" spans="26:27">
      <c r="Z150179" s="191"/>
      <c r="AA150179" s="191"/>
    </row>
    <row r="150180" spans="26:27">
      <c r="Z150180" s="191"/>
      <c r="AA150180" s="191"/>
    </row>
    <row r="150181" spans="26:27">
      <c r="Z150181" s="191"/>
      <c r="AA150181" s="191"/>
    </row>
    <row r="150182" spans="26:27">
      <c r="Z150182" s="191"/>
      <c r="AA150182" s="191"/>
    </row>
    <row r="150183" spans="26:27">
      <c r="Z150183" s="191"/>
      <c r="AA150183" s="191"/>
    </row>
    <row r="150184" spans="26:27">
      <c r="Z150184" s="191"/>
      <c r="AA150184" s="191"/>
    </row>
    <row r="150185" spans="26:27">
      <c r="Z150185" s="191"/>
      <c r="AA150185" s="191"/>
    </row>
    <row r="150186" spans="26:27">
      <c r="Z150186" s="191"/>
      <c r="AA150186" s="191"/>
    </row>
    <row r="150187" spans="26:27">
      <c r="Z150187" s="191"/>
      <c r="AA150187" s="191"/>
    </row>
    <row r="150188" spans="26:27">
      <c r="Z150188" s="191"/>
      <c r="AA150188" s="191"/>
    </row>
    <row r="150189" spans="26:27">
      <c r="Z150189" s="191"/>
      <c r="AA150189" s="191"/>
    </row>
    <row r="150190" spans="26:27">
      <c r="Z150190" s="191"/>
      <c r="AA150190" s="191"/>
    </row>
    <row r="150191" spans="26:27">
      <c r="Z150191" s="191"/>
      <c r="AA150191" s="191"/>
    </row>
    <row r="150192" spans="26:27">
      <c r="Z150192" s="191"/>
      <c r="AA150192" s="191"/>
    </row>
    <row r="150193" spans="26:27">
      <c r="Z150193" s="191"/>
      <c r="AA150193" s="191"/>
    </row>
    <row r="150194" spans="26:27">
      <c r="Z150194" s="191"/>
      <c r="AA150194" s="191"/>
    </row>
    <row r="150195" spans="26:27">
      <c r="Z150195" s="191"/>
      <c r="AA150195" s="191"/>
    </row>
    <row r="150196" spans="26:27">
      <c r="Z150196" s="191"/>
      <c r="AA150196" s="191"/>
    </row>
    <row r="150197" spans="26:27">
      <c r="Z150197" s="191"/>
      <c r="AA150197" s="191"/>
    </row>
    <row r="150198" spans="26:27">
      <c r="Z150198" s="191"/>
      <c r="AA150198" s="191"/>
    </row>
    <row r="150199" spans="26:27">
      <c r="Z150199" s="191"/>
      <c r="AA150199" s="191"/>
    </row>
    <row r="150200" spans="26:27">
      <c r="Z150200" s="191"/>
      <c r="AA150200" s="191"/>
    </row>
    <row r="150201" spans="26:27">
      <c r="Z150201" s="191"/>
      <c r="AA150201" s="191"/>
    </row>
    <row r="150202" spans="26:27">
      <c r="Z150202" s="191"/>
      <c r="AA150202" s="191"/>
    </row>
    <row r="150203" spans="26:27">
      <c r="Z150203" s="191"/>
      <c r="AA150203" s="191"/>
    </row>
    <row r="150204" spans="26:27">
      <c r="Z150204" s="191"/>
      <c r="AA150204" s="191"/>
    </row>
    <row r="150205" spans="26:27">
      <c r="Z150205" s="191"/>
      <c r="AA150205" s="191"/>
    </row>
    <row r="150206" spans="26:27">
      <c r="Z150206" s="191"/>
      <c r="AA150206" s="191"/>
    </row>
    <row r="150207" spans="26:27">
      <c r="Z150207" s="191"/>
      <c r="AA150207" s="191"/>
    </row>
    <row r="150208" spans="26:27">
      <c r="Z150208" s="191"/>
      <c r="AA150208" s="191"/>
    </row>
    <row r="150209" spans="26:27">
      <c r="Z150209" s="191"/>
      <c r="AA150209" s="191"/>
    </row>
    <row r="150210" spans="26:27">
      <c r="Z150210" s="191"/>
      <c r="AA150210" s="191"/>
    </row>
    <row r="150211" spans="26:27">
      <c r="Z150211" s="191"/>
      <c r="AA150211" s="191"/>
    </row>
    <row r="150212" spans="26:27">
      <c r="Z150212" s="191"/>
      <c r="AA150212" s="191"/>
    </row>
    <row r="150213" spans="26:27">
      <c r="Z150213" s="191"/>
      <c r="AA150213" s="191"/>
    </row>
    <row r="150214" spans="26:27">
      <c r="Z150214" s="191"/>
      <c r="AA150214" s="191"/>
    </row>
    <row r="150215" spans="26:27">
      <c r="Z150215" s="191"/>
      <c r="AA150215" s="191"/>
    </row>
    <row r="150216" spans="26:27">
      <c r="Z150216" s="191"/>
      <c r="AA150216" s="191"/>
    </row>
    <row r="150217" spans="26:27">
      <c r="Z150217" s="191"/>
      <c r="AA150217" s="191"/>
    </row>
    <row r="150218" spans="26:27">
      <c r="Z150218" s="191"/>
      <c r="AA150218" s="191"/>
    </row>
    <row r="150219" spans="26:27">
      <c r="Z150219" s="191"/>
      <c r="AA150219" s="191"/>
    </row>
    <row r="150220" spans="26:27">
      <c r="Z150220" s="191"/>
      <c r="AA150220" s="191"/>
    </row>
    <row r="150221" spans="26:27">
      <c r="Z150221" s="191"/>
      <c r="AA150221" s="191"/>
    </row>
    <row r="150222" spans="26:27">
      <c r="Z150222" s="191"/>
      <c r="AA150222" s="191"/>
    </row>
    <row r="150223" spans="26:27">
      <c r="Z150223" s="191"/>
      <c r="AA150223" s="191"/>
    </row>
    <row r="150224" spans="26:27">
      <c r="Z150224" s="191"/>
      <c r="AA150224" s="191"/>
    </row>
    <row r="150225" spans="26:27">
      <c r="Z150225" s="191"/>
      <c r="AA150225" s="191"/>
    </row>
    <row r="150226" spans="26:27">
      <c r="Z150226" s="191"/>
      <c r="AA150226" s="191"/>
    </row>
    <row r="150227" spans="26:27">
      <c r="Z150227" s="191"/>
      <c r="AA150227" s="191"/>
    </row>
    <row r="150228" spans="26:27">
      <c r="Z150228" s="191"/>
      <c r="AA150228" s="191"/>
    </row>
    <row r="150229" spans="26:27">
      <c r="Z150229" s="191"/>
      <c r="AA150229" s="191"/>
    </row>
    <row r="150230" spans="26:27">
      <c r="Z150230" s="191"/>
      <c r="AA150230" s="191"/>
    </row>
    <row r="150231" spans="26:27">
      <c r="Z150231" s="191"/>
      <c r="AA150231" s="191"/>
    </row>
    <row r="150232" spans="26:27">
      <c r="Z150232" s="191"/>
      <c r="AA150232" s="191"/>
    </row>
    <row r="150233" spans="26:27">
      <c r="Z150233" s="191"/>
      <c r="AA150233" s="191"/>
    </row>
    <row r="150234" spans="26:27">
      <c r="Z150234" s="191"/>
      <c r="AA150234" s="191"/>
    </row>
    <row r="150235" spans="26:27">
      <c r="Z150235" s="191"/>
      <c r="AA150235" s="191"/>
    </row>
    <row r="150236" spans="26:27">
      <c r="Z150236" s="191"/>
      <c r="AA150236" s="191"/>
    </row>
    <row r="150237" spans="26:27">
      <c r="Z150237" s="191"/>
      <c r="AA150237" s="191"/>
    </row>
    <row r="150238" spans="26:27">
      <c r="Z150238" s="191"/>
      <c r="AA150238" s="191"/>
    </row>
    <row r="150239" spans="26:27">
      <c r="Z150239" s="191"/>
      <c r="AA150239" s="191"/>
    </row>
    <row r="150240" spans="26:27">
      <c r="Z150240" s="191"/>
      <c r="AA150240" s="191"/>
    </row>
    <row r="150241" spans="26:27">
      <c r="Z150241" s="191"/>
      <c r="AA150241" s="191"/>
    </row>
    <row r="150242" spans="26:27">
      <c r="Z150242" s="191"/>
      <c r="AA150242" s="191"/>
    </row>
    <row r="150243" spans="26:27">
      <c r="Z150243" s="191"/>
      <c r="AA150243" s="191"/>
    </row>
    <row r="150244" spans="26:27">
      <c r="Z150244" s="191"/>
      <c r="AA150244" s="191"/>
    </row>
    <row r="150245" spans="26:27">
      <c r="Z150245" s="191"/>
      <c r="AA150245" s="191"/>
    </row>
    <row r="150246" spans="26:27">
      <c r="Z150246" s="191"/>
      <c r="AA150246" s="191"/>
    </row>
    <row r="150247" spans="26:27">
      <c r="Z150247" s="191"/>
      <c r="AA150247" s="191"/>
    </row>
    <row r="150248" spans="26:27">
      <c r="Z150248" s="191"/>
      <c r="AA150248" s="191"/>
    </row>
    <row r="150249" spans="26:27">
      <c r="Z150249" s="191"/>
      <c r="AA150249" s="191"/>
    </row>
    <row r="150250" spans="26:27">
      <c r="Z150250" s="191"/>
      <c r="AA150250" s="191"/>
    </row>
    <row r="150251" spans="26:27">
      <c r="Z150251" s="191"/>
      <c r="AA150251" s="191"/>
    </row>
    <row r="150252" spans="26:27">
      <c r="Z150252" s="191"/>
      <c r="AA150252" s="191"/>
    </row>
    <row r="150253" spans="26:27">
      <c r="Z150253" s="191"/>
      <c r="AA150253" s="191"/>
    </row>
    <row r="150254" spans="26:27">
      <c r="Z150254" s="191"/>
      <c r="AA150254" s="191"/>
    </row>
    <row r="150255" spans="26:27">
      <c r="Z150255" s="191"/>
      <c r="AA150255" s="191"/>
    </row>
    <row r="150256" spans="26:27">
      <c r="Z150256" s="191"/>
      <c r="AA150256" s="191"/>
    </row>
    <row r="150257" spans="26:27">
      <c r="Z150257" s="191"/>
      <c r="AA150257" s="191"/>
    </row>
    <row r="150258" spans="26:27">
      <c r="Z150258" s="191"/>
      <c r="AA150258" s="191"/>
    </row>
    <row r="150259" spans="26:27">
      <c r="Z150259" s="191"/>
      <c r="AA150259" s="191"/>
    </row>
    <row r="150260" spans="26:27">
      <c r="Z150260" s="191"/>
      <c r="AA150260" s="191"/>
    </row>
    <row r="150261" spans="26:27">
      <c r="Z150261" s="191"/>
      <c r="AA150261" s="191"/>
    </row>
    <row r="150262" spans="26:27">
      <c r="Z150262" s="191"/>
      <c r="AA150262" s="191"/>
    </row>
    <row r="150263" spans="26:27">
      <c r="Z150263" s="191"/>
      <c r="AA150263" s="191"/>
    </row>
    <row r="150264" spans="26:27">
      <c r="Z150264" s="191"/>
      <c r="AA150264" s="191"/>
    </row>
    <row r="150265" spans="26:27">
      <c r="Z150265" s="191"/>
      <c r="AA150265" s="191"/>
    </row>
    <row r="150266" spans="26:27">
      <c r="Z150266" s="191"/>
      <c r="AA150266" s="191"/>
    </row>
    <row r="150267" spans="26:27">
      <c r="Z150267" s="191"/>
      <c r="AA150267" s="191"/>
    </row>
    <row r="150268" spans="26:27">
      <c r="Z150268" s="191"/>
      <c r="AA150268" s="191"/>
    </row>
    <row r="150269" spans="26:27">
      <c r="Z150269" s="191"/>
      <c r="AA150269" s="191"/>
    </row>
    <row r="150270" spans="26:27">
      <c r="Z150270" s="191"/>
      <c r="AA150270" s="191"/>
    </row>
    <row r="150271" spans="26:27">
      <c r="Z150271" s="191"/>
      <c r="AA150271" s="191"/>
    </row>
    <row r="150272" spans="26:27">
      <c r="Z150272" s="191"/>
      <c r="AA150272" s="191"/>
    </row>
    <row r="150273" spans="26:27">
      <c r="Z150273" s="191"/>
      <c r="AA150273" s="191"/>
    </row>
    <row r="150274" spans="26:27">
      <c r="Z150274" s="191"/>
      <c r="AA150274" s="191"/>
    </row>
    <row r="150275" spans="26:27">
      <c r="Z150275" s="191"/>
      <c r="AA150275" s="191"/>
    </row>
    <row r="150276" spans="26:27">
      <c r="Z150276" s="191"/>
      <c r="AA150276" s="191"/>
    </row>
    <row r="150277" spans="26:27">
      <c r="Z150277" s="191"/>
      <c r="AA150277" s="191"/>
    </row>
    <row r="150278" spans="26:27">
      <c r="Z150278" s="191"/>
      <c r="AA150278" s="191"/>
    </row>
    <row r="150279" spans="26:27">
      <c r="Z150279" s="191"/>
      <c r="AA150279" s="191"/>
    </row>
    <row r="150280" spans="26:27">
      <c r="Z150280" s="191"/>
      <c r="AA150280" s="191"/>
    </row>
    <row r="150281" spans="26:27">
      <c r="Z150281" s="191"/>
      <c r="AA150281" s="191"/>
    </row>
    <row r="150282" spans="26:27">
      <c r="Z150282" s="191"/>
      <c r="AA150282" s="191"/>
    </row>
    <row r="150283" spans="26:27">
      <c r="Z150283" s="191"/>
      <c r="AA150283" s="191"/>
    </row>
    <row r="150284" spans="26:27">
      <c r="Z150284" s="191"/>
      <c r="AA150284" s="191"/>
    </row>
    <row r="150285" spans="26:27">
      <c r="Z150285" s="191"/>
      <c r="AA150285" s="191"/>
    </row>
    <row r="150286" spans="26:27">
      <c r="Z150286" s="191"/>
      <c r="AA150286" s="191"/>
    </row>
    <row r="150287" spans="26:27">
      <c r="Z150287" s="191"/>
      <c r="AA150287" s="191"/>
    </row>
    <row r="150288" spans="26:27">
      <c r="Z150288" s="191"/>
      <c r="AA150288" s="191"/>
    </row>
    <row r="150289" spans="26:27">
      <c r="Z150289" s="191"/>
      <c r="AA150289" s="191"/>
    </row>
    <row r="150290" spans="26:27">
      <c r="Z150290" s="191"/>
      <c r="AA150290" s="191"/>
    </row>
    <row r="150291" spans="26:27">
      <c r="Z150291" s="191"/>
      <c r="AA150291" s="191"/>
    </row>
    <row r="150292" spans="26:27">
      <c r="Z150292" s="191"/>
      <c r="AA150292" s="191"/>
    </row>
    <row r="150293" spans="26:27">
      <c r="Z150293" s="191"/>
      <c r="AA150293" s="191"/>
    </row>
    <row r="150294" spans="26:27">
      <c r="Z150294" s="191"/>
      <c r="AA150294" s="191"/>
    </row>
    <row r="150295" spans="26:27">
      <c r="Z150295" s="191"/>
      <c r="AA150295" s="191"/>
    </row>
    <row r="150296" spans="26:27">
      <c r="Z150296" s="191"/>
      <c r="AA150296" s="191"/>
    </row>
    <row r="150297" spans="26:27">
      <c r="Z150297" s="191"/>
      <c r="AA150297" s="191"/>
    </row>
    <row r="150298" spans="26:27">
      <c r="Z150298" s="191"/>
      <c r="AA150298" s="191"/>
    </row>
    <row r="150299" spans="26:27">
      <c r="Z150299" s="191"/>
      <c r="AA150299" s="191"/>
    </row>
    <row r="150300" spans="26:27">
      <c r="Z150300" s="191"/>
      <c r="AA150300" s="191"/>
    </row>
    <row r="150301" spans="26:27">
      <c r="Z150301" s="191"/>
      <c r="AA150301" s="191"/>
    </row>
    <row r="150302" spans="26:27">
      <c r="Z150302" s="191"/>
      <c r="AA150302" s="191"/>
    </row>
    <row r="150303" spans="26:27">
      <c r="Z150303" s="191"/>
      <c r="AA150303" s="191"/>
    </row>
    <row r="150304" spans="26:27">
      <c r="Z150304" s="191"/>
      <c r="AA150304" s="191"/>
    </row>
    <row r="150305" spans="26:27">
      <c r="Z150305" s="191"/>
      <c r="AA150305" s="191"/>
    </row>
    <row r="150306" spans="26:27">
      <c r="Z150306" s="191"/>
      <c r="AA150306" s="191"/>
    </row>
    <row r="150307" spans="26:27">
      <c r="Z150307" s="191"/>
      <c r="AA150307" s="191"/>
    </row>
    <row r="150308" spans="26:27">
      <c r="Z150308" s="191"/>
      <c r="AA150308" s="191"/>
    </row>
    <row r="150309" spans="26:27">
      <c r="Z150309" s="191"/>
      <c r="AA150309" s="191"/>
    </row>
    <row r="150310" spans="26:27">
      <c r="Z150310" s="191"/>
      <c r="AA150310" s="191"/>
    </row>
    <row r="150311" spans="26:27">
      <c r="Z150311" s="191"/>
      <c r="AA150311" s="191"/>
    </row>
    <row r="150312" spans="26:27">
      <c r="Z150312" s="191"/>
      <c r="AA150312" s="191"/>
    </row>
    <row r="150313" spans="26:27">
      <c r="Z150313" s="191"/>
      <c r="AA150313" s="191"/>
    </row>
    <row r="150314" spans="26:27">
      <c r="Z150314" s="191"/>
      <c r="AA150314" s="191"/>
    </row>
    <row r="150315" spans="26:27">
      <c r="Z150315" s="191"/>
      <c r="AA150315" s="191"/>
    </row>
    <row r="150316" spans="26:27">
      <c r="Z150316" s="191"/>
      <c r="AA150316" s="191"/>
    </row>
    <row r="150317" spans="26:27">
      <c r="Z150317" s="191"/>
      <c r="AA150317" s="191"/>
    </row>
    <row r="150318" spans="26:27">
      <c r="Z150318" s="191"/>
      <c r="AA150318" s="191"/>
    </row>
    <row r="150319" spans="26:27">
      <c r="Z150319" s="191"/>
      <c r="AA150319" s="191"/>
    </row>
    <row r="150320" spans="26:27">
      <c r="Z150320" s="191"/>
      <c r="AA150320" s="191"/>
    </row>
    <row r="150321" spans="26:27">
      <c r="Z150321" s="191"/>
      <c r="AA150321" s="191"/>
    </row>
    <row r="150322" spans="26:27">
      <c r="Z150322" s="191"/>
      <c r="AA150322" s="191"/>
    </row>
    <row r="150323" spans="26:27">
      <c r="Z150323" s="191"/>
      <c r="AA150323" s="191"/>
    </row>
    <row r="150324" spans="26:27">
      <c r="Z150324" s="191"/>
      <c r="AA150324" s="191"/>
    </row>
    <row r="150325" spans="26:27">
      <c r="Z150325" s="191"/>
      <c r="AA150325" s="191"/>
    </row>
    <row r="150326" spans="26:27">
      <c r="Z150326" s="191"/>
      <c r="AA150326" s="191"/>
    </row>
    <row r="150327" spans="26:27">
      <c r="Z150327" s="191"/>
      <c r="AA150327" s="191"/>
    </row>
    <row r="150328" spans="26:27">
      <c r="Z150328" s="191"/>
      <c r="AA150328" s="191"/>
    </row>
    <row r="150329" spans="26:27">
      <c r="Z150329" s="191"/>
      <c r="AA150329" s="191"/>
    </row>
    <row r="150330" spans="26:27">
      <c r="Z150330" s="191"/>
      <c r="AA150330" s="191"/>
    </row>
    <row r="150331" spans="26:27">
      <c r="Z150331" s="191"/>
      <c r="AA150331" s="191"/>
    </row>
    <row r="150332" spans="26:27">
      <c r="Z150332" s="191"/>
      <c r="AA150332" s="191"/>
    </row>
    <row r="150333" spans="26:27">
      <c r="Z150333" s="191"/>
      <c r="AA150333" s="191"/>
    </row>
    <row r="150334" spans="26:27">
      <c r="Z150334" s="191"/>
      <c r="AA150334" s="191"/>
    </row>
    <row r="150335" spans="26:27">
      <c r="Z150335" s="191"/>
      <c r="AA150335" s="191"/>
    </row>
    <row r="150336" spans="26:27">
      <c r="Z150336" s="191"/>
      <c r="AA150336" s="191"/>
    </row>
    <row r="150337" spans="26:27">
      <c r="Z150337" s="191"/>
      <c r="AA150337" s="191"/>
    </row>
    <row r="150338" spans="26:27">
      <c r="Z150338" s="191"/>
      <c r="AA150338" s="191"/>
    </row>
    <row r="150339" spans="26:27">
      <c r="Z150339" s="191"/>
      <c r="AA150339" s="191"/>
    </row>
    <row r="150340" spans="26:27">
      <c r="Z150340" s="191"/>
      <c r="AA150340" s="191"/>
    </row>
    <row r="150341" spans="26:27">
      <c r="Z150341" s="191"/>
      <c r="AA150341" s="191"/>
    </row>
    <row r="150342" spans="26:27">
      <c r="Z150342" s="191"/>
      <c r="AA150342" s="191"/>
    </row>
    <row r="150343" spans="26:27">
      <c r="Z150343" s="191"/>
      <c r="AA150343" s="191"/>
    </row>
    <row r="150344" spans="26:27">
      <c r="Z150344" s="191"/>
      <c r="AA150344" s="191"/>
    </row>
    <row r="150345" spans="26:27">
      <c r="Z150345" s="191"/>
      <c r="AA150345" s="191"/>
    </row>
    <row r="150346" spans="26:27">
      <c r="Z150346" s="191"/>
      <c r="AA150346" s="191"/>
    </row>
    <row r="150347" spans="26:27">
      <c r="Z150347" s="191"/>
      <c r="AA150347" s="191"/>
    </row>
    <row r="150348" spans="26:27">
      <c r="Z150348" s="191"/>
      <c r="AA150348" s="191"/>
    </row>
    <row r="150349" spans="26:27">
      <c r="Z150349" s="191"/>
      <c r="AA150349" s="191"/>
    </row>
    <row r="150350" spans="26:27">
      <c r="Z150350" s="191"/>
      <c r="AA150350" s="191"/>
    </row>
    <row r="150351" spans="26:27">
      <c r="Z150351" s="191"/>
      <c r="AA150351" s="191"/>
    </row>
    <row r="150352" spans="26:27">
      <c r="Z150352" s="191"/>
      <c r="AA150352" s="191"/>
    </row>
    <row r="150353" spans="26:27">
      <c r="Z150353" s="191"/>
      <c r="AA150353" s="191"/>
    </row>
    <row r="150354" spans="26:27">
      <c r="Z150354" s="191"/>
      <c r="AA150354" s="191"/>
    </row>
    <row r="150355" spans="26:27">
      <c r="Z150355" s="191"/>
      <c r="AA150355" s="191"/>
    </row>
    <row r="150356" spans="26:27">
      <c r="Z150356" s="191"/>
      <c r="AA150356" s="191"/>
    </row>
    <row r="150357" spans="26:27">
      <c r="Z150357" s="191"/>
      <c r="AA150357" s="191"/>
    </row>
    <row r="150358" spans="26:27">
      <c r="Z150358" s="191"/>
      <c r="AA150358" s="191"/>
    </row>
    <row r="150359" spans="26:27">
      <c r="Z150359" s="191"/>
      <c r="AA150359" s="191"/>
    </row>
    <row r="150360" spans="26:27">
      <c r="Z150360" s="191"/>
      <c r="AA150360" s="191"/>
    </row>
    <row r="150361" spans="26:27">
      <c r="Z150361" s="191"/>
      <c r="AA150361" s="191"/>
    </row>
    <row r="150362" spans="26:27">
      <c r="Z150362" s="191"/>
      <c r="AA150362" s="191"/>
    </row>
    <row r="150363" spans="26:27">
      <c r="Z150363" s="191"/>
      <c r="AA150363" s="191"/>
    </row>
    <row r="150364" spans="26:27">
      <c r="Z150364" s="191"/>
      <c r="AA150364" s="191"/>
    </row>
    <row r="150365" spans="26:27">
      <c r="Z150365" s="191"/>
      <c r="AA150365" s="191"/>
    </row>
    <row r="150366" spans="26:27">
      <c r="Z150366" s="191"/>
      <c r="AA150366" s="191"/>
    </row>
    <row r="150367" spans="26:27">
      <c r="Z150367" s="191"/>
      <c r="AA150367" s="191"/>
    </row>
    <row r="150368" spans="26:27">
      <c r="Z150368" s="191"/>
      <c r="AA150368" s="191"/>
    </row>
    <row r="150369" spans="26:27">
      <c r="Z150369" s="191"/>
      <c r="AA150369" s="191"/>
    </row>
    <row r="150370" spans="26:27">
      <c r="Z150370" s="191"/>
      <c r="AA150370" s="191"/>
    </row>
    <row r="150371" spans="26:27">
      <c r="Z150371" s="191"/>
      <c r="AA150371" s="191"/>
    </row>
    <row r="150372" spans="26:27">
      <c r="Z150372" s="191"/>
      <c r="AA150372" s="191"/>
    </row>
    <row r="150373" spans="26:27">
      <c r="Z150373" s="191"/>
      <c r="AA150373" s="191"/>
    </row>
    <row r="150374" spans="26:27">
      <c r="Z150374" s="191"/>
      <c r="AA150374" s="191"/>
    </row>
    <row r="150375" spans="26:27">
      <c r="Z150375" s="191"/>
      <c r="AA150375" s="191"/>
    </row>
    <row r="150376" spans="26:27">
      <c r="Z150376" s="191"/>
      <c r="AA150376" s="191"/>
    </row>
    <row r="150377" spans="26:27">
      <c r="Z150377" s="191"/>
      <c r="AA150377" s="191"/>
    </row>
    <row r="150378" spans="26:27">
      <c r="Z150378" s="191"/>
      <c r="AA150378" s="191"/>
    </row>
    <row r="150379" spans="26:27">
      <c r="Z150379" s="191"/>
      <c r="AA150379" s="191"/>
    </row>
    <row r="150380" spans="26:27">
      <c r="Z150380" s="191"/>
      <c r="AA150380" s="191"/>
    </row>
    <row r="150381" spans="26:27">
      <c r="Z150381" s="191"/>
      <c r="AA150381" s="191"/>
    </row>
    <row r="150382" spans="26:27">
      <c r="Z150382" s="191"/>
      <c r="AA150382" s="191"/>
    </row>
    <row r="150383" spans="26:27">
      <c r="Z150383" s="191"/>
      <c r="AA150383" s="191"/>
    </row>
    <row r="150384" spans="26:27">
      <c r="Z150384" s="191"/>
      <c r="AA150384" s="191"/>
    </row>
    <row r="150385" spans="26:27">
      <c r="Z150385" s="191"/>
      <c r="AA150385" s="191"/>
    </row>
    <row r="150386" spans="26:27">
      <c r="Z150386" s="191"/>
      <c r="AA150386" s="191"/>
    </row>
    <row r="150387" spans="26:27">
      <c r="Z150387" s="191"/>
      <c r="AA150387" s="191"/>
    </row>
    <row r="150388" spans="26:27">
      <c r="Z150388" s="191"/>
      <c r="AA150388" s="191"/>
    </row>
    <row r="150389" spans="26:27">
      <c r="Z150389" s="191"/>
      <c r="AA150389" s="191"/>
    </row>
    <row r="150390" spans="26:27">
      <c r="Z150390" s="191"/>
      <c r="AA150390" s="191"/>
    </row>
    <row r="150391" spans="26:27">
      <c r="Z150391" s="191"/>
      <c r="AA150391" s="191"/>
    </row>
    <row r="150392" spans="26:27">
      <c r="Z150392" s="191"/>
      <c r="AA150392" s="191"/>
    </row>
    <row r="150393" spans="26:27">
      <c r="Z150393" s="191"/>
      <c r="AA150393" s="191"/>
    </row>
    <row r="150394" spans="26:27">
      <c r="Z150394" s="191"/>
      <c r="AA150394" s="191"/>
    </row>
    <row r="150395" spans="26:27">
      <c r="Z150395" s="191"/>
      <c r="AA150395" s="191"/>
    </row>
    <row r="150396" spans="26:27">
      <c r="Z150396" s="191"/>
      <c r="AA150396" s="191"/>
    </row>
    <row r="150397" spans="26:27">
      <c r="Z150397" s="191"/>
      <c r="AA150397" s="191"/>
    </row>
    <row r="150398" spans="26:27">
      <c r="Z150398" s="191"/>
      <c r="AA150398" s="191"/>
    </row>
    <row r="150399" spans="26:27">
      <c r="Z150399" s="191"/>
      <c r="AA150399" s="191"/>
    </row>
    <row r="150400" spans="26:27">
      <c r="Z150400" s="191"/>
      <c r="AA150400" s="191"/>
    </row>
    <row r="150401" spans="26:27">
      <c r="Z150401" s="191"/>
      <c r="AA150401" s="191"/>
    </row>
    <row r="150402" spans="26:27">
      <c r="Z150402" s="191"/>
      <c r="AA150402" s="191"/>
    </row>
    <row r="150403" spans="26:27">
      <c r="Z150403" s="191"/>
      <c r="AA150403" s="191"/>
    </row>
    <row r="150404" spans="26:27">
      <c r="Z150404" s="191"/>
      <c r="AA150404" s="191"/>
    </row>
    <row r="150405" spans="26:27">
      <c r="Z150405" s="191"/>
      <c r="AA150405" s="191"/>
    </row>
    <row r="150406" spans="26:27">
      <c r="Z150406" s="191"/>
      <c r="AA150406" s="191"/>
    </row>
    <row r="150407" spans="26:27">
      <c r="Z150407" s="191"/>
      <c r="AA150407" s="191"/>
    </row>
    <row r="150408" spans="26:27">
      <c r="Z150408" s="191"/>
      <c r="AA150408" s="191"/>
    </row>
    <row r="150409" spans="26:27">
      <c r="Z150409" s="191"/>
      <c r="AA150409" s="191"/>
    </row>
    <row r="150410" spans="26:27">
      <c r="Z150410" s="191"/>
      <c r="AA150410" s="191"/>
    </row>
    <row r="150411" spans="26:27">
      <c r="Z150411" s="191"/>
      <c r="AA150411" s="191"/>
    </row>
    <row r="150412" spans="26:27">
      <c r="Z150412" s="191"/>
      <c r="AA150412" s="191"/>
    </row>
    <row r="150413" spans="26:27">
      <c r="Z150413" s="191"/>
      <c r="AA150413" s="191"/>
    </row>
    <row r="150414" spans="26:27">
      <c r="Z150414" s="191"/>
      <c r="AA150414" s="191"/>
    </row>
    <row r="150415" spans="26:27">
      <c r="Z150415" s="191"/>
      <c r="AA150415" s="191"/>
    </row>
    <row r="150416" spans="26:27">
      <c r="Z150416" s="191"/>
      <c r="AA150416" s="191"/>
    </row>
    <row r="150417" spans="26:27">
      <c r="Z150417" s="191"/>
      <c r="AA150417" s="191"/>
    </row>
    <row r="150418" spans="26:27">
      <c r="Z150418" s="191"/>
      <c r="AA150418" s="191"/>
    </row>
    <row r="150419" spans="26:27">
      <c r="Z150419" s="191"/>
      <c r="AA150419" s="191"/>
    </row>
    <row r="150420" spans="26:27">
      <c r="Z150420" s="191"/>
      <c r="AA150420" s="191"/>
    </row>
    <row r="150421" spans="26:27">
      <c r="Z150421" s="191"/>
      <c r="AA150421" s="191"/>
    </row>
    <row r="150422" spans="26:27">
      <c r="Z150422" s="191"/>
      <c r="AA150422" s="191"/>
    </row>
    <row r="150423" spans="26:27">
      <c r="Z150423" s="191"/>
      <c r="AA150423" s="191"/>
    </row>
    <row r="150424" spans="26:27">
      <c r="Z150424" s="191"/>
      <c r="AA150424" s="191"/>
    </row>
    <row r="150425" spans="26:27">
      <c r="Z150425" s="191"/>
      <c r="AA150425" s="191"/>
    </row>
    <row r="150426" spans="26:27">
      <c r="Z150426" s="191"/>
      <c r="AA150426" s="191"/>
    </row>
    <row r="150427" spans="26:27">
      <c r="Z150427" s="191"/>
      <c r="AA150427" s="191"/>
    </row>
    <row r="150428" spans="26:27">
      <c r="Z150428" s="191"/>
      <c r="AA150428" s="191"/>
    </row>
    <row r="150429" spans="26:27">
      <c r="Z150429" s="191"/>
      <c r="AA150429" s="191"/>
    </row>
    <row r="150430" spans="26:27">
      <c r="Z150430" s="191"/>
      <c r="AA150430" s="191"/>
    </row>
    <row r="150431" spans="26:27">
      <c r="Z150431" s="191"/>
      <c r="AA150431" s="191"/>
    </row>
    <row r="150432" spans="26:27">
      <c r="Z150432" s="191"/>
      <c r="AA150432" s="191"/>
    </row>
    <row r="150433" spans="26:27">
      <c r="Z150433" s="191"/>
      <c r="AA150433" s="191"/>
    </row>
    <row r="150434" spans="26:27">
      <c r="Z150434" s="191"/>
      <c r="AA150434" s="191"/>
    </row>
    <row r="150435" spans="26:27">
      <c r="Z150435" s="191"/>
      <c r="AA150435" s="191"/>
    </row>
    <row r="150436" spans="26:27">
      <c r="Z150436" s="191"/>
      <c r="AA150436" s="191"/>
    </row>
    <row r="150437" spans="26:27">
      <c r="Z150437" s="191"/>
      <c r="AA150437" s="191"/>
    </row>
    <row r="150438" spans="26:27">
      <c r="Z150438" s="191"/>
      <c r="AA150438" s="191"/>
    </row>
    <row r="150439" spans="26:27">
      <c r="Z150439" s="191"/>
      <c r="AA150439" s="191"/>
    </row>
    <row r="150440" spans="26:27">
      <c r="Z150440" s="191"/>
      <c r="AA150440" s="191"/>
    </row>
    <row r="150441" spans="26:27">
      <c r="Z150441" s="191"/>
      <c r="AA150441" s="191"/>
    </row>
    <row r="150442" spans="26:27">
      <c r="Z150442" s="191"/>
      <c r="AA150442" s="191"/>
    </row>
    <row r="150443" spans="26:27">
      <c r="Z150443" s="191"/>
      <c r="AA150443" s="191"/>
    </row>
    <row r="150444" spans="26:27">
      <c r="Z150444" s="191"/>
      <c r="AA150444" s="191"/>
    </row>
    <row r="150445" spans="26:27">
      <c r="Z150445" s="191"/>
      <c r="AA150445" s="191"/>
    </row>
    <row r="150446" spans="26:27">
      <c r="Z150446" s="191"/>
      <c r="AA150446" s="191"/>
    </row>
    <row r="150447" spans="26:27">
      <c r="Z150447" s="191"/>
      <c r="AA150447" s="191"/>
    </row>
    <row r="150448" spans="26:27">
      <c r="Z150448" s="191"/>
      <c r="AA150448" s="191"/>
    </row>
    <row r="150449" spans="26:27">
      <c r="Z150449" s="191"/>
      <c r="AA150449" s="191"/>
    </row>
    <row r="150450" spans="26:27">
      <c r="Z150450" s="191"/>
      <c r="AA150450" s="191"/>
    </row>
    <row r="150451" spans="26:27">
      <c r="Z150451" s="191"/>
      <c r="AA150451" s="191"/>
    </row>
    <row r="150452" spans="26:27">
      <c r="Z150452" s="191"/>
      <c r="AA150452" s="191"/>
    </row>
    <row r="150453" spans="26:27">
      <c r="Z150453" s="191"/>
      <c r="AA150453" s="191"/>
    </row>
    <row r="150454" spans="26:27">
      <c r="Z150454" s="191"/>
      <c r="AA150454" s="191"/>
    </row>
    <row r="150455" spans="26:27">
      <c r="Z150455" s="191"/>
      <c r="AA150455" s="191"/>
    </row>
    <row r="150456" spans="26:27">
      <c r="Z150456" s="191"/>
      <c r="AA150456" s="191"/>
    </row>
    <row r="150457" spans="26:27">
      <c r="Z150457" s="191"/>
      <c r="AA150457" s="191"/>
    </row>
    <row r="150458" spans="26:27">
      <c r="Z150458" s="191"/>
      <c r="AA150458" s="191"/>
    </row>
    <row r="150459" spans="26:27">
      <c r="Z150459" s="191"/>
      <c r="AA150459" s="191"/>
    </row>
    <row r="150460" spans="26:27">
      <c r="Z150460" s="191"/>
      <c r="AA150460" s="191"/>
    </row>
    <row r="150461" spans="26:27">
      <c r="Z150461" s="191"/>
      <c r="AA150461" s="191"/>
    </row>
    <row r="150462" spans="26:27">
      <c r="Z150462" s="191"/>
      <c r="AA150462" s="191"/>
    </row>
    <row r="150463" spans="26:27">
      <c r="Z150463" s="191"/>
      <c r="AA150463" s="191"/>
    </row>
    <row r="150464" spans="26:27">
      <c r="Z150464" s="191"/>
      <c r="AA150464" s="191"/>
    </row>
    <row r="150465" spans="26:27">
      <c r="Z150465" s="191"/>
      <c r="AA150465" s="191"/>
    </row>
    <row r="150466" spans="26:27">
      <c r="Z150466" s="191"/>
      <c r="AA150466" s="191"/>
    </row>
    <row r="150467" spans="26:27">
      <c r="Z150467" s="191"/>
      <c r="AA150467" s="191"/>
    </row>
    <row r="150468" spans="26:27">
      <c r="Z150468" s="191"/>
      <c r="AA150468" s="191"/>
    </row>
    <row r="150469" spans="26:27">
      <c r="Z150469" s="191"/>
      <c r="AA150469" s="191"/>
    </row>
    <row r="150470" spans="26:27">
      <c r="Z150470" s="191"/>
      <c r="AA150470" s="191"/>
    </row>
    <row r="150471" spans="26:27">
      <c r="Z150471" s="191"/>
      <c r="AA150471" s="191"/>
    </row>
    <row r="150472" spans="26:27">
      <c r="Z150472" s="191"/>
      <c r="AA150472" s="191"/>
    </row>
    <row r="150473" spans="26:27">
      <c r="Z150473" s="191"/>
      <c r="AA150473" s="191"/>
    </row>
    <row r="150474" spans="26:27">
      <c r="Z150474" s="191"/>
      <c r="AA150474" s="191"/>
    </row>
    <row r="150475" spans="26:27">
      <c r="Z150475" s="191"/>
      <c r="AA150475" s="191"/>
    </row>
    <row r="150476" spans="26:27">
      <c r="Z150476" s="191"/>
      <c r="AA150476" s="191"/>
    </row>
    <row r="150477" spans="26:27">
      <c r="Z150477" s="191"/>
      <c r="AA150477" s="191"/>
    </row>
    <row r="150478" spans="26:27">
      <c r="Z150478" s="191"/>
      <c r="AA150478" s="191"/>
    </row>
    <row r="150479" spans="26:27">
      <c r="Z150479" s="191"/>
      <c r="AA150479" s="191"/>
    </row>
    <row r="150480" spans="26:27">
      <c r="Z150480" s="191"/>
      <c r="AA150480" s="191"/>
    </row>
    <row r="150481" spans="26:27">
      <c r="Z150481" s="191"/>
      <c r="AA150481" s="191"/>
    </row>
    <row r="150482" spans="26:27">
      <c r="Z150482" s="191"/>
      <c r="AA150482" s="191"/>
    </row>
    <row r="150483" spans="26:27">
      <c r="Z150483" s="191"/>
      <c r="AA150483" s="191"/>
    </row>
    <row r="150484" spans="26:27">
      <c r="Z150484" s="191"/>
      <c r="AA150484" s="191"/>
    </row>
    <row r="150485" spans="26:27">
      <c r="Z150485" s="191"/>
      <c r="AA150485" s="191"/>
    </row>
    <row r="150486" spans="26:27">
      <c r="Z150486" s="191"/>
      <c r="AA150486" s="191"/>
    </row>
    <row r="150487" spans="26:27">
      <c r="Z150487" s="191"/>
      <c r="AA150487" s="191"/>
    </row>
    <row r="150488" spans="26:27">
      <c r="Z150488" s="191"/>
      <c r="AA150488" s="191"/>
    </row>
    <row r="150489" spans="26:27">
      <c r="Z150489" s="191"/>
      <c r="AA150489" s="191"/>
    </row>
    <row r="150490" spans="26:27">
      <c r="Z150490" s="191"/>
      <c r="AA150490" s="191"/>
    </row>
    <row r="150491" spans="26:27">
      <c r="Z150491" s="191"/>
      <c r="AA150491" s="191"/>
    </row>
    <row r="150492" spans="26:27">
      <c r="Z150492" s="191"/>
      <c r="AA150492" s="191"/>
    </row>
    <row r="150493" spans="26:27">
      <c r="Z150493" s="191"/>
      <c r="AA150493" s="191"/>
    </row>
    <row r="150494" spans="26:27">
      <c r="Z150494" s="191"/>
      <c r="AA150494" s="191"/>
    </row>
    <row r="150495" spans="26:27">
      <c r="Z150495" s="191"/>
      <c r="AA150495" s="191"/>
    </row>
    <row r="150496" spans="26:27">
      <c r="Z150496" s="191"/>
      <c r="AA150496" s="191"/>
    </row>
    <row r="150497" spans="26:27">
      <c r="Z150497" s="191"/>
      <c r="AA150497" s="191"/>
    </row>
    <row r="150498" spans="26:27">
      <c r="Z150498" s="191"/>
      <c r="AA150498" s="191"/>
    </row>
    <row r="150499" spans="26:27">
      <c r="Z150499" s="191"/>
      <c r="AA150499" s="191"/>
    </row>
    <row r="150500" spans="26:27">
      <c r="Z150500" s="191"/>
      <c r="AA150500" s="191"/>
    </row>
    <row r="150501" spans="26:27">
      <c r="Z150501" s="191"/>
      <c r="AA150501" s="191"/>
    </row>
    <row r="150502" spans="26:27">
      <c r="Z150502" s="191"/>
      <c r="AA150502" s="191"/>
    </row>
    <row r="150503" spans="26:27">
      <c r="Z150503" s="191"/>
      <c r="AA150503" s="191"/>
    </row>
    <row r="150504" spans="26:27">
      <c r="Z150504" s="191"/>
      <c r="AA150504" s="191"/>
    </row>
    <row r="150505" spans="26:27">
      <c r="Z150505" s="191"/>
      <c r="AA150505" s="191"/>
    </row>
    <row r="150506" spans="26:27">
      <c r="Z150506" s="191"/>
      <c r="AA150506" s="191"/>
    </row>
    <row r="150507" spans="26:27">
      <c r="Z150507" s="191"/>
      <c r="AA150507" s="191"/>
    </row>
    <row r="150508" spans="26:27">
      <c r="Z150508" s="191"/>
      <c r="AA150508" s="191"/>
    </row>
    <row r="150509" spans="26:27">
      <c r="Z150509" s="191"/>
      <c r="AA150509" s="191"/>
    </row>
    <row r="150510" spans="26:27">
      <c r="Z150510" s="191"/>
      <c r="AA150510" s="191"/>
    </row>
    <row r="150511" spans="26:27">
      <c r="Z150511" s="191"/>
      <c r="AA150511" s="191"/>
    </row>
    <row r="150512" spans="26:27">
      <c r="Z150512" s="191"/>
      <c r="AA150512" s="191"/>
    </row>
    <row r="150513" spans="26:27">
      <c r="Z150513" s="191"/>
      <c r="AA150513" s="191"/>
    </row>
    <row r="150514" spans="26:27">
      <c r="Z150514" s="191"/>
      <c r="AA150514" s="191"/>
    </row>
    <row r="150515" spans="26:27">
      <c r="Z150515" s="191"/>
      <c r="AA150515" s="191"/>
    </row>
    <row r="150516" spans="26:27">
      <c r="Z150516" s="191"/>
      <c r="AA150516" s="191"/>
    </row>
    <row r="150517" spans="26:27">
      <c r="Z150517" s="191"/>
      <c r="AA150517" s="191"/>
    </row>
    <row r="150518" spans="26:27">
      <c r="Z150518" s="191"/>
      <c r="AA150518" s="191"/>
    </row>
    <row r="150519" spans="26:27">
      <c r="Z150519" s="191"/>
      <c r="AA150519" s="191"/>
    </row>
    <row r="150520" spans="26:27">
      <c r="Z150520" s="191"/>
      <c r="AA150520" s="191"/>
    </row>
    <row r="150521" spans="26:27">
      <c r="Z150521" s="191"/>
      <c r="AA150521" s="191"/>
    </row>
    <row r="150522" spans="26:27">
      <c r="Z150522" s="191"/>
      <c r="AA150522" s="191"/>
    </row>
    <row r="150523" spans="26:27">
      <c r="Z150523" s="191"/>
      <c r="AA150523" s="191"/>
    </row>
    <row r="150524" spans="26:27">
      <c r="Z150524" s="191"/>
      <c r="AA150524" s="191"/>
    </row>
    <row r="150525" spans="26:27">
      <c r="Z150525" s="191"/>
      <c r="AA150525" s="191"/>
    </row>
    <row r="150526" spans="26:27">
      <c r="Z150526" s="191"/>
      <c r="AA150526" s="191"/>
    </row>
    <row r="150527" spans="26:27">
      <c r="Z150527" s="191"/>
      <c r="AA150527" s="191"/>
    </row>
    <row r="150528" spans="26:27">
      <c r="Z150528" s="191"/>
      <c r="AA150528" s="191"/>
    </row>
    <row r="150529" spans="26:27">
      <c r="Z150529" s="191"/>
      <c r="AA150529" s="191"/>
    </row>
    <row r="150530" spans="26:27">
      <c r="Z150530" s="191"/>
      <c r="AA150530" s="191"/>
    </row>
    <row r="150531" spans="26:27">
      <c r="Z150531" s="191"/>
      <c r="AA150531" s="191"/>
    </row>
    <row r="150532" spans="26:27">
      <c r="Z150532" s="191"/>
      <c r="AA150532" s="191"/>
    </row>
    <row r="150533" spans="26:27">
      <c r="Z150533" s="191"/>
      <c r="AA150533" s="191"/>
    </row>
    <row r="150534" spans="26:27">
      <c r="Z150534" s="191"/>
      <c r="AA150534" s="191"/>
    </row>
    <row r="150535" spans="26:27">
      <c r="Z150535" s="191"/>
      <c r="AA150535" s="191"/>
    </row>
    <row r="150536" spans="26:27">
      <c r="Z150536" s="191"/>
      <c r="AA150536" s="191"/>
    </row>
    <row r="150537" spans="26:27">
      <c r="Z150537" s="191"/>
      <c r="AA150537" s="191"/>
    </row>
    <row r="150538" spans="26:27">
      <c r="Z150538" s="191"/>
      <c r="AA150538" s="191"/>
    </row>
    <row r="150539" spans="26:27">
      <c r="Z150539" s="191"/>
      <c r="AA150539" s="191"/>
    </row>
    <row r="150540" spans="26:27">
      <c r="Z150540" s="191"/>
      <c r="AA150540" s="191"/>
    </row>
    <row r="150541" spans="26:27">
      <c r="Z150541" s="191"/>
      <c r="AA150541" s="191"/>
    </row>
    <row r="150542" spans="26:27">
      <c r="Z150542" s="191"/>
      <c r="AA150542" s="191"/>
    </row>
    <row r="150543" spans="26:27">
      <c r="Z150543" s="191"/>
      <c r="AA150543" s="191"/>
    </row>
    <row r="150544" spans="26:27">
      <c r="Z150544" s="191"/>
      <c r="AA150544" s="191"/>
    </row>
    <row r="150545" spans="26:27">
      <c r="Z150545" s="191"/>
      <c r="AA150545" s="191"/>
    </row>
    <row r="150546" spans="26:27">
      <c r="Z150546" s="191"/>
      <c r="AA150546" s="191"/>
    </row>
    <row r="150547" spans="26:27">
      <c r="Z150547" s="191"/>
      <c r="AA150547" s="191"/>
    </row>
    <row r="150548" spans="26:27">
      <c r="Z150548" s="191"/>
      <c r="AA150548" s="191"/>
    </row>
    <row r="150549" spans="26:27">
      <c r="Z150549" s="191"/>
      <c r="AA150549" s="191"/>
    </row>
    <row r="150550" spans="26:27">
      <c r="Z150550" s="191"/>
      <c r="AA150550" s="191"/>
    </row>
    <row r="150551" spans="26:27">
      <c r="Z150551" s="191"/>
      <c r="AA150551" s="191"/>
    </row>
    <row r="150552" spans="26:27">
      <c r="Z150552" s="191"/>
      <c r="AA150552" s="191"/>
    </row>
    <row r="150553" spans="26:27">
      <c r="Z150553" s="191"/>
      <c r="AA150553" s="191"/>
    </row>
    <row r="150554" spans="26:27">
      <c r="Z150554" s="191"/>
      <c r="AA150554" s="191"/>
    </row>
    <row r="150555" spans="26:27">
      <c r="Z150555" s="191"/>
      <c r="AA150555" s="191"/>
    </row>
    <row r="150556" spans="26:27">
      <c r="Z150556" s="191"/>
      <c r="AA150556" s="191"/>
    </row>
    <row r="150557" spans="26:27">
      <c r="Z150557" s="191"/>
      <c r="AA150557" s="191"/>
    </row>
    <row r="150558" spans="26:27">
      <c r="Z150558" s="191"/>
      <c r="AA150558" s="191"/>
    </row>
    <row r="150559" spans="26:27">
      <c r="Z150559" s="191"/>
      <c r="AA150559" s="191"/>
    </row>
    <row r="150560" spans="26:27">
      <c r="Z150560" s="191"/>
      <c r="AA150560" s="191"/>
    </row>
    <row r="150561" spans="26:27">
      <c r="Z150561" s="191"/>
      <c r="AA150561" s="191"/>
    </row>
    <row r="150562" spans="26:27">
      <c r="Z150562" s="191"/>
      <c r="AA150562" s="191"/>
    </row>
    <row r="150563" spans="26:27">
      <c r="Z150563" s="191"/>
      <c r="AA150563" s="191"/>
    </row>
    <row r="150564" spans="26:27">
      <c r="Z150564" s="191"/>
      <c r="AA150564" s="191"/>
    </row>
    <row r="150565" spans="26:27">
      <c r="Z150565" s="191"/>
      <c r="AA150565" s="191"/>
    </row>
    <row r="150566" spans="26:27">
      <c r="Z150566" s="191"/>
      <c r="AA150566" s="191"/>
    </row>
    <row r="150567" spans="26:27">
      <c r="Z150567" s="191"/>
      <c r="AA150567" s="191"/>
    </row>
    <row r="150568" spans="26:27">
      <c r="Z150568" s="191"/>
      <c r="AA150568" s="191"/>
    </row>
    <row r="150569" spans="26:27">
      <c r="Z150569" s="191"/>
      <c r="AA150569" s="191"/>
    </row>
    <row r="150570" spans="26:27">
      <c r="Z150570" s="191"/>
      <c r="AA150570" s="191"/>
    </row>
    <row r="150571" spans="26:27">
      <c r="Z150571" s="191"/>
      <c r="AA150571" s="191"/>
    </row>
    <row r="150572" spans="26:27">
      <c r="Z150572" s="191"/>
      <c r="AA150572" s="191"/>
    </row>
    <row r="150573" spans="26:27">
      <c r="Z150573" s="191"/>
      <c r="AA150573" s="191"/>
    </row>
    <row r="150574" spans="26:27">
      <c r="Z150574" s="191"/>
      <c r="AA150574" s="191"/>
    </row>
    <row r="150575" spans="26:27">
      <c r="Z150575" s="191"/>
      <c r="AA150575" s="191"/>
    </row>
    <row r="150576" spans="26:27">
      <c r="Z150576" s="191"/>
      <c r="AA150576" s="191"/>
    </row>
    <row r="150577" spans="26:27">
      <c r="Z150577" s="191"/>
      <c r="AA150577" s="191"/>
    </row>
    <row r="150578" spans="26:27">
      <c r="Z150578" s="191"/>
      <c r="AA150578" s="191"/>
    </row>
    <row r="150579" spans="26:27">
      <c r="Z150579" s="191"/>
      <c r="AA150579" s="191"/>
    </row>
    <row r="150580" spans="26:27">
      <c r="Z150580" s="191"/>
      <c r="AA150580" s="191"/>
    </row>
    <row r="150581" spans="26:27">
      <c r="Z150581" s="191"/>
      <c r="AA150581" s="191"/>
    </row>
    <row r="150582" spans="26:27">
      <c r="Z150582" s="191"/>
      <c r="AA150582" s="191"/>
    </row>
    <row r="150583" spans="26:27">
      <c r="Z150583" s="191"/>
      <c r="AA150583" s="191"/>
    </row>
    <row r="150584" spans="26:27">
      <c r="Z150584" s="191"/>
      <c r="AA150584" s="191"/>
    </row>
    <row r="150585" spans="26:27">
      <c r="Z150585" s="191"/>
      <c r="AA150585" s="191"/>
    </row>
    <row r="150586" spans="26:27">
      <c r="Z150586" s="191"/>
      <c r="AA150586" s="191"/>
    </row>
    <row r="150587" spans="26:27">
      <c r="Z150587" s="191"/>
      <c r="AA150587" s="191"/>
    </row>
    <row r="150588" spans="26:27">
      <c r="Z150588" s="191"/>
      <c r="AA150588" s="191"/>
    </row>
    <row r="150589" spans="26:27">
      <c r="Z150589" s="191"/>
      <c r="AA150589" s="191"/>
    </row>
    <row r="150590" spans="26:27">
      <c r="Z150590" s="191"/>
      <c r="AA150590" s="191"/>
    </row>
    <row r="150591" spans="26:27">
      <c r="Z150591" s="191"/>
      <c r="AA150591" s="191"/>
    </row>
    <row r="150592" spans="26:27">
      <c r="Z150592" s="191"/>
      <c r="AA150592" s="191"/>
    </row>
    <row r="150593" spans="26:27">
      <c r="Z150593" s="191"/>
      <c r="AA150593" s="191"/>
    </row>
    <row r="150594" spans="26:27">
      <c r="Z150594" s="191"/>
      <c r="AA150594" s="191"/>
    </row>
    <row r="150595" spans="26:27">
      <c r="Z150595" s="191"/>
      <c r="AA150595" s="191"/>
    </row>
    <row r="150596" spans="26:27">
      <c r="Z150596" s="191"/>
      <c r="AA150596" s="191"/>
    </row>
    <row r="150597" spans="26:27">
      <c r="Z150597" s="191"/>
      <c r="AA150597" s="191"/>
    </row>
    <row r="150598" spans="26:27">
      <c r="Z150598" s="191"/>
      <c r="AA150598" s="191"/>
    </row>
    <row r="150599" spans="26:27">
      <c r="Z150599" s="191"/>
      <c r="AA150599" s="191"/>
    </row>
    <row r="150600" spans="26:27">
      <c r="Z150600" s="191"/>
      <c r="AA150600" s="191"/>
    </row>
    <row r="150601" spans="26:27">
      <c r="Z150601" s="191"/>
      <c r="AA150601" s="191"/>
    </row>
    <row r="150602" spans="26:27">
      <c r="Z150602" s="191"/>
      <c r="AA150602" s="191"/>
    </row>
    <row r="150603" spans="26:27">
      <c r="Z150603" s="191"/>
      <c r="AA150603" s="191"/>
    </row>
    <row r="150604" spans="26:27">
      <c r="Z150604" s="191"/>
      <c r="AA150604" s="191"/>
    </row>
    <row r="150605" spans="26:27">
      <c r="Z150605" s="191"/>
      <c r="AA150605" s="191"/>
    </row>
    <row r="150606" spans="26:27">
      <c r="Z150606" s="191"/>
      <c r="AA150606" s="191"/>
    </row>
    <row r="150607" spans="26:27">
      <c r="Z150607" s="191"/>
      <c r="AA150607" s="191"/>
    </row>
    <row r="150608" spans="26:27">
      <c r="Z150608" s="191"/>
      <c r="AA150608" s="191"/>
    </row>
    <row r="150609" spans="26:27">
      <c r="Z150609" s="191"/>
      <c r="AA150609" s="191"/>
    </row>
    <row r="150610" spans="26:27">
      <c r="Z150610" s="191"/>
      <c r="AA150610" s="191"/>
    </row>
    <row r="150611" spans="26:27">
      <c r="Z150611" s="191"/>
      <c r="AA150611" s="191"/>
    </row>
    <row r="150612" spans="26:27">
      <c r="Z150612" s="191"/>
      <c r="AA150612" s="191"/>
    </row>
    <row r="150613" spans="26:27">
      <c r="Z150613" s="191"/>
      <c r="AA150613" s="191"/>
    </row>
    <row r="150614" spans="26:27">
      <c r="Z150614" s="191"/>
      <c r="AA150614" s="191"/>
    </row>
    <row r="150615" spans="26:27">
      <c r="Z150615" s="191"/>
      <c r="AA150615" s="191"/>
    </row>
    <row r="150616" spans="26:27">
      <c r="Z150616" s="191"/>
      <c r="AA150616" s="191"/>
    </row>
    <row r="150617" spans="26:27">
      <c r="Z150617" s="191"/>
      <c r="AA150617" s="191"/>
    </row>
    <row r="150618" spans="26:27">
      <c r="Z150618" s="191"/>
      <c r="AA150618" s="191"/>
    </row>
    <row r="150619" spans="26:27">
      <c r="Z150619" s="191"/>
      <c r="AA150619" s="191"/>
    </row>
    <row r="150620" spans="26:27">
      <c r="Z150620" s="191"/>
      <c r="AA150620" s="191"/>
    </row>
    <row r="150621" spans="26:27">
      <c r="Z150621" s="191"/>
      <c r="AA150621" s="191"/>
    </row>
    <row r="150622" spans="26:27">
      <c r="Z150622" s="191"/>
      <c r="AA150622" s="191"/>
    </row>
    <row r="150623" spans="26:27">
      <c r="Z150623" s="191"/>
      <c r="AA150623" s="191"/>
    </row>
    <row r="150624" spans="26:27">
      <c r="Z150624" s="191"/>
      <c r="AA150624" s="191"/>
    </row>
    <row r="150625" spans="26:27">
      <c r="Z150625" s="191"/>
      <c r="AA150625" s="191"/>
    </row>
    <row r="150626" spans="26:27">
      <c r="Z150626" s="191"/>
      <c r="AA150626" s="191"/>
    </row>
    <row r="150627" spans="26:27">
      <c r="Z150627" s="191"/>
      <c r="AA150627" s="191"/>
    </row>
    <row r="150628" spans="26:27">
      <c r="Z150628" s="191"/>
      <c r="AA150628" s="191"/>
    </row>
    <row r="150629" spans="26:27">
      <c r="Z150629" s="191"/>
      <c r="AA150629" s="191"/>
    </row>
    <row r="150630" spans="26:27">
      <c r="Z150630" s="191"/>
      <c r="AA150630" s="191"/>
    </row>
    <row r="150631" spans="26:27">
      <c r="Z150631" s="191"/>
      <c r="AA150631" s="191"/>
    </row>
    <row r="150632" spans="26:27">
      <c r="Z150632" s="191"/>
      <c r="AA150632" s="191"/>
    </row>
    <row r="150633" spans="26:27">
      <c r="Z150633" s="191"/>
      <c r="AA150633" s="191"/>
    </row>
    <row r="150634" spans="26:27">
      <c r="Z150634" s="191"/>
      <c r="AA150634" s="191"/>
    </row>
    <row r="150635" spans="26:27">
      <c r="Z150635" s="191"/>
      <c r="AA150635" s="191"/>
    </row>
    <row r="150636" spans="26:27">
      <c r="Z150636" s="191"/>
      <c r="AA150636" s="191"/>
    </row>
    <row r="150637" spans="26:27">
      <c r="Z150637" s="191"/>
      <c r="AA150637" s="191"/>
    </row>
    <row r="150638" spans="26:27">
      <c r="Z150638" s="191"/>
      <c r="AA150638" s="191"/>
    </row>
    <row r="150639" spans="26:27">
      <c r="Z150639" s="191"/>
      <c r="AA150639" s="191"/>
    </row>
    <row r="150640" spans="26:27">
      <c r="Z150640" s="191"/>
      <c r="AA150640" s="191"/>
    </row>
    <row r="150641" spans="26:27">
      <c r="Z150641" s="191"/>
      <c r="AA150641" s="191"/>
    </row>
    <row r="150642" spans="26:27">
      <c r="Z150642" s="191"/>
      <c r="AA150642" s="191"/>
    </row>
    <row r="150643" spans="26:27">
      <c r="Z150643" s="191"/>
      <c r="AA150643" s="191"/>
    </row>
    <row r="150644" spans="26:27">
      <c r="Z150644" s="191"/>
      <c r="AA150644" s="191"/>
    </row>
    <row r="150645" spans="26:27">
      <c r="Z150645" s="191"/>
      <c r="AA150645" s="191"/>
    </row>
    <row r="150646" spans="26:27">
      <c r="Z150646" s="191"/>
      <c r="AA150646" s="191"/>
    </row>
    <row r="150647" spans="26:27">
      <c r="Z150647" s="191"/>
      <c r="AA150647" s="191"/>
    </row>
    <row r="150648" spans="26:27">
      <c r="Z150648" s="191"/>
      <c r="AA150648" s="191"/>
    </row>
    <row r="150649" spans="26:27">
      <c r="Z150649" s="191"/>
      <c r="AA150649" s="191"/>
    </row>
    <row r="150650" spans="26:27">
      <c r="Z150650" s="191"/>
      <c r="AA150650" s="191"/>
    </row>
    <row r="150651" spans="26:27">
      <c r="Z150651" s="191"/>
      <c r="AA150651" s="191"/>
    </row>
    <row r="150652" spans="26:27">
      <c r="Z150652" s="191"/>
      <c r="AA150652" s="191"/>
    </row>
    <row r="150653" spans="26:27">
      <c r="Z150653" s="191"/>
      <c r="AA150653" s="191"/>
    </row>
    <row r="150654" spans="26:27">
      <c r="Z150654" s="191"/>
      <c r="AA150654" s="191"/>
    </row>
    <row r="150655" spans="26:27">
      <c r="Z150655" s="191"/>
      <c r="AA150655" s="191"/>
    </row>
    <row r="150656" spans="26:27">
      <c r="Z150656" s="191"/>
      <c r="AA150656" s="191"/>
    </row>
    <row r="150657" spans="26:27">
      <c r="Z150657" s="191"/>
      <c r="AA150657" s="191"/>
    </row>
    <row r="150658" spans="26:27">
      <c r="Z150658" s="191"/>
      <c r="AA150658" s="191"/>
    </row>
    <row r="150659" spans="26:27">
      <c r="Z150659" s="191"/>
      <c r="AA150659" s="191"/>
    </row>
    <row r="150660" spans="26:27">
      <c r="Z150660" s="191"/>
      <c r="AA150660" s="191"/>
    </row>
    <row r="150661" spans="26:27">
      <c r="Z150661" s="191"/>
      <c r="AA150661" s="191"/>
    </row>
    <row r="150662" spans="26:27">
      <c r="Z150662" s="191"/>
      <c r="AA150662" s="191"/>
    </row>
    <row r="150663" spans="26:27">
      <c r="Z150663" s="191"/>
      <c r="AA150663" s="191"/>
    </row>
    <row r="150664" spans="26:27">
      <c r="Z150664" s="191"/>
      <c r="AA150664" s="191"/>
    </row>
    <row r="150665" spans="26:27">
      <c r="Z150665" s="191"/>
      <c r="AA150665" s="191"/>
    </row>
    <row r="150666" spans="26:27">
      <c r="Z150666" s="191"/>
      <c r="AA150666" s="191"/>
    </row>
    <row r="150667" spans="26:27">
      <c r="Z150667" s="191"/>
      <c r="AA150667" s="191"/>
    </row>
    <row r="150668" spans="26:27">
      <c r="Z150668" s="191"/>
      <c r="AA150668" s="191"/>
    </row>
    <row r="150669" spans="26:27">
      <c r="Z150669" s="191"/>
      <c r="AA150669" s="191"/>
    </row>
    <row r="150670" spans="26:27">
      <c r="Z150670" s="191"/>
      <c r="AA150670" s="191"/>
    </row>
    <row r="150671" spans="26:27">
      <c r="Z150671" s="191"/>
      <c r="AA150671" s="191"/>
    </row>
    <row r="150672" spans="26:27">
      <c r="Z150672" s="191"/>
      <c r="AA150672" s="191"/>
    </row>
    <row r="150673" spans="26:27">
      <c r="Z150673" s="191"/>
      <c r="AA150673" s="191"/>
    </row>
    <row r="150674" spans="26:27">
      <c r="Z150674" s="191"/>
      <c r="AA150674" s="191"/>
    </row>
    <row r="150675" spans="26:27">
      <c r="Z150675" s="191"/>
      <c r="AA150675" s="191"/>
    </row>
    <row r="150676" spans="26:27">
      <c r="Z150676" s="191"/>
      <c r="AA150676" s="191"/>
    </row>
    <row r="150677" spans="26:27">
      <c r="Z150677" s="191"/>
      <c r="AA150677" s="191"/>
    </row>
    <row r="150678" spans="26:27">
      <c r="Z150678" s="191"/>
      <c r="AA150678" s="191"/>
    </row>
    <row r="150679" spans="26:27">
      <c r="Z150679" s="191"/>
      <c r="AA150679" s="191"/>
    </row>
    <row r="150680" spans="26:27">
      <c r="Z150680" s="191"/>
      <c r="AA150680" s="191"/>
    </row>
    <row r="150681" spans="26:27">
      <c r="Z150681" s="191"/>
      <c r="AA150681" s="191"/>
    </row>
    <row r="150682" spans="26:27">
      <c r="Z150682" s="191"/>
      <c r="AA150682" s="191"/>
    </row>
    <row r="150683" spans="26:27">
      <c r="Z150683" s="191"/>
      <c r="AA150683" s="191"/>
    </row>
    <row r="150684" spans="26:27">
      <c r="Z150684" s="191"/>
      <c r="AA150684" s="191"/>
    </row>
    <row r="150685" spans="26:27">
      <c r="Z150685" s="191"/>
      <c r="AA150685" s="191"/>
    </row>
    <row r="150686" spans="26:27">
      <c r="Z150686" s="191"/>
      <c r="AA150686" s="191"/>
    </row>
    <row r="150687" spans="26:27">
      <c r="Z150687" s="191"/>
      <c r="AA150687" s="191"/>
    </row>
    <row r="150688" spans="26:27">
      <c r="Z150688" s="191"/>
      <c r="AA150688" s="191"/>
    </row>
    <row r="150689" spans="26:27">
      <c r="Z150689" s="191"/>
      <c r="AA150689" s="191"/>
    </row>
    <row r="150690" spans="26:27">
      <c r="Z150690" s="191"/>
      <c r="AA150690" s="191"/>
    </row>
    <row r="150691" spans="26:27">
      <c r="Z150691" s="191"/>
      <c r="AA150691" s="191"/>
    </row>
    <row r="150692" spans="26:27">
      <c r="Z150692" s="191"/>
      <c r="AA150692" s="191"/>
    </row>
    <row r="150693" spans="26:27">
      <c r="Z150693" s="191"/>
      <c r="AA150693" s="191"/>
    </row>
    <row r="150694" spans="26:27">
      <c r="Z150694" s="191"/>
      <c r="AA150694" s="191"/>
    </row>
    <row r="150695" spans="26:27">
      <c r="Z150695" s="191"/>
      <c r="AA150695" s="191"/>
    </row>
    <row r="150696" spans="26:27">
      <c r="Z150696" s="191"/>
      <c r="AA150696" s="191"/>
    </row>
    <row r="150697" spans="26:27">
      <c r="Z150697" s="191"/>
      <c r="AA150697" s="191"/>
    </row>
    <row r="150698" spans="26:27">
      <c r="Z150698" s="191"/>
      <c r="AA150698" s="191"/>
    </row>
    <row r="150699" spans="26:27">
      <c r="Z150699" s="191"/>
      <c r="AA150699" s="191"/>
    </row>
    <row r="150700" spans="26:27">
      <c r="Z150700" s="191"/>
      <c r="AA150700" s="191"/>
    </row>
    <row r="150701" spans="26:27">
      <c r="Z150701" s="191"/>
      <c r="AA150701" s="191"/>
    </row>
    <row r="150702" spans="26:27">
      <c r="Z150702" s="191"/>
      <c r="AA150702" s="191"/>
    </row>
    <row r="150703" spans="26:27">
      <c r="Z150703" s="191"/>
      <c r="AA150703" s="191"/>
    </row>
    <row r="150704" spans="26:27">
      <c r="Z150704" s="191"/>
      <c r="AA150704" s="191"/>
    </row>
    <row r="150705" spans="26:27">
      <c r="Z150705" s="191"/>
      <c r="AA150705" s="191"/>
    </row>
    <row r="150706" spans="26:27">
      <c r="Z150706" s="191"/>
      <c r="AA150706" s="191"/>
    </row>
    <row r="150707" spans="26:27">
      <c r="Z150707" s="191"/>
      <c r="AA150707" s="191"/>
    </row>
    <row r="150708" spans="26:27">
      <c r="Z150708" s="191"/>
      <c r="AA150708" s="191"/>
    </row>
    <row r="150709" spans="26:27">
      <c r="Z150709" s="191"/>
      <c r="AA150709" s="191"/>
    </row>
    <row r="150710" spans="26:27">
      <c r="Z150710" s="191"/>
      <c r="AA150710" s="191"/>
    </row>
    <row r="150711" spans="26:27">
      <c r="Z150711" s="191"/>
      <c r="AA150711" s="191"/>
    </row>
    <row r="150712" spans="26:27">
      <c r="Z150712" s="191"/>
      <c r="AA150712" s="191"/>
    </row>
    <row r="150713" spans="26:27">
      <c r="Z150713" s="191"/>
      <c r="AA150713" s="191"/>
    </row>
    <row r="150714" spans="26:27">
      <c r="Z150714" s="191"/>
      <c r="AA150714" s="191"/>
    </row>
    <row r="150715" spans="26:27">
      <c r="Z150715" s="191"/>
      <c r="AA150715" s="191"/>
    </row>
    <row r="150716" spans="26:27">
      <c r="Z150716" s="191"/>
      <c r="AA150716" s="191"/>
    </row>
    <row r="150717" spans="26:27">
      <c r="Z150717" s="191"/>
      <c r="AA150717" s="191"/>
    </row>
    <row r="150718" spans="26:27">
      <c r="Z150718" s="191"/>
      <c r="AA150718" s="191"/>
    </row>
    <row r="150719" spans="26:27">
      <c r="Z150719" s="191"/>
      <c r="AA150719" s="191"/>
    </row>
    <row r="150720" spans="26:27">
      <c r="Z150720" s="191"/>
      <c r="AA150720" s="191"/>
    </row>
    <row r="150721" spans="26:27">
      <c r="Z150721" s="191"/>
      <c r="AA150721" s="191"/>
    </row>
    <row r="150722" spans="26:27">
      <c r="Z150722" s="191"/>
      <c r="AA150722" s="191"/>
    </row>
    <row r="150723" spans="26:27">
      <c r="Z150723" s="191"/>
      <c r="AA150723" s="191"/>
    </row>
    <row r="150724" spans="26:27">
      <c r="Z150724" s="191"/>
      <c r="AA150724" s="191"/>
    </row>
    <row r="150725" spans="26:27">
      <c r="Z150725" s="191"/>
      <c r="AA150725" s="191"/>
    </row>
    <row r="150726" spans="26:27">
      <c r="Z150726" s="191"/>
      <c r="AA150726" s="191"/>
    </row>
    <row r="150727" spans="26:27">
      <c r="Z150727" s="191"/>
      <c r="AA150727" s="191"/>
    </row>
    <row r="150728" spans="26:27">
      <c r="Z150728" s="191"/>
      <c r="AA150728" s="191"/>
    </row>
    <row r="150729" spans="26:27">
      <c r="Z150729" s="191"/>
      <c r="AA150729" s="191"/>
    </row>
    <row r="150730" spans="26:27">
      <c r="Z150730" s="191"/>
      <c r="AA150730" s="191"/>
    </row>
    <row r="150731" spans="26:27">
      <c r="Z150731" s="191"/>
      <c r="AA150731" s="191"/>
    </row>
    <row r="150732" spans="26:27">
      <c r="Z150732" s="191"/>
      <c r="AA150732" s="191"/>
    </row>
    <row r="150733" spans="26:27">
      <c r="Z150733" s="191"/>
      <c r="AA150733" s="191"/>
    </row>
    <row r="150734" spans="26:27">
      <c r="Z150734" s="191"/>
      <c r="AA150734" s="191"/>
    </row>
    <row r="150735" spans="26:27">
      <c r="Z150735" s="191"/>
      <c r="AA150735" s="191"/>
    </row>
    <row r="150736" spans="26:27">
      <c r="Z150736" s="191"/>
      <c r="AA150736" s="191"/>
    </row>
    <row r="150737" spans="26:27">
      <c r="Z150737" s="191"/>
      <c r="AA150737" s="191"/>
    </row>
    <row r="150738" spans="26:27">
      <c r="Z150738" s="191"/>
      <c r="AA150738" s="191"/>
    </row>
    <row r="150739" spans="26:27">
      <c r="Z150739" s="191"/>
      <c r="AA150739" s="191"/>
    </row>
    <row r="150740" spans="26:27">
      <c r="Z150740" s="191"/>
      <c r="AA150740" s="191"/>
    </row>
    <row r="150741" spans="26:27">
      <c r="Z150741" s="191"/>
      <c r="AA150741" s="191"/>
    </row>
    <row r="150742" spans="26:27">
      <c r="Z150742" s="191"/>
      <c r="AA150742" s="191"/>
    </row>
    <row r="150743" spans="26:27">
      <c r="Z150743" s="191"/>
      <c r="AA150743" s="191"/>
    </row>
    <row r="150744" spans="26:27">
      <c r="Z150744" s="191"/>
      <c r="AA150744" s="191"/>
    </row>
    <row r="150745" spans="26:27">
      <c r="Z150745" s="191"/>
      <c r="AA150745" s="191"/>
    </row>
    <row r="150746" spans="26:27">
      <c r="Z150746" s="191"/>
      <c r="AA150746" s="191"/>
    </row>
    <row r="150747" spans="26:27">
      <c r="Z150747" s="191"/>
      <c r="AA150747" s="191"/>
    </row>
    <row r="150748" spans="26:27">
      <c r="Z150748" s="191"/>
      <c r="AA150748" s="191"/>
    </row>
    <row r="150749" spans="26:27">
      <c r="Z150749" s="191"/>
      <c r="AA150749" s="191"/>
    </row>
    <row r="150750" spans="26:27">
      <c r="Z150750" s="191"/>
      <c r="AA150750" s="191"/>
    </row>
    <row r="150751" spans="26:27">
      <c r="Z150751" s="191"/>
      <c r="AA150751" s="191"/>
    </row>
    <row r="150752" spans="26:27">
      <c r="Z150752" s="191"/>
      <c r="AA150752" s="191"/>
    </row>
    <row r="150753" spans="26:27">
      <c r="Z150753" s="191"/>
      <c r="AA150753" s="191"/>
    </row>
    <row r="150754" spans="26:27">
      <c r="Z150754" s="191"/>
      <c r="AA150754" s="191"/>
    </row>
    <row r="150755" spans="26:27">
      <c r="Z150755" s="191"/>
      <c r="AA150755" s="191"/>
    </row>
    <row r="150756" spans="26:27">
      <c r="Z150756" s="191"/>
      <c r="AA150756" s="191"/>
    </row>
    <row r="150757" spans="26:27">
      <c r="Z150757" s="191"/>
      <c r="AA150757" s="191"/>
    </row>
    <row r="150758" spans="26:27">
      <c r="Z150758" s="191"/>
      <c r="AA150758" s="191"/>
    </row>
    <row r="150759" spans="26:27">
      <c r="Z150759" s="191"/>
      <c r="AA150759" s="191"/>
    </row>
    <row r="150760" spans="26:27">
      <c r="Z150760" s="191"/>
      <c r="AA150760" s="191"/>
    </row>
    <row r="150761" spans="26:27">
      <c r="Z150761" s="191"/>
      <c r="AA150761" s="191"/>
    </row>
    <row r="150762" spans="26:27">
      <c r="Z150762" s="191"/>
      <c r="AA150762" s="191"/>
    </row>
    <row r="150763" spans="26:27">
      <c r="Z150763" s="191"/>
      <c r="AA150763" s="191"/>
    </row>
    <row r="150764" spans="26:27">
      <c r="Z150764" s="191"/>
      <c r="AA150764" s="191"/>
    </row>
    <row r="150765" spans="26:27">
      <c r="Z150765" s="191"/>
      <c r="AA150765" s="191"/>
    </row>
    <row r="150766" spans="26:27">
      <c r="Z150766" s="191"/>
      <c r="AA150766" s="191"/>
    </row>
    <row r="150767" spans="26:27">
      <c r="Z150767" s="191"/>
      <c r="AA150767" s="191"/>
    </row>
    <row r="150768" spans="26:27">
      <c r="Z150768" s="191"/>
      <c r="AA150768" s="191"/>
    </row>
    <row r="150769" spans="26:27">
      <c r="Z150769" s="191"/>
      <c r="AA150769" s="191"/>
    </row>
    <row r="150770" spans="26:27">
      <c r="Z150770" s="191"/>
      <c r="AA150770" s="191"/>
    </row>
    <row r="150771" spans="26:27">
      <c r="Z150771" s="191"/>
      <c r="AA150771" s="191"/>
    </row>
    <row r="150772" spans="26:27">
      <c r="Z150772" s="191"/>
      <c r="AA150772" s="191"/>
    </row>
    <row r="150773" spans="26:27">
      <c r="Z150773" s="191"/>
      <c r="AA150773" s="191"/>
    </row>
    <row r="150774" spans="26:27">
      <c r="Z150774" s="191"/>
      <c r="AA150774" s="191"/>
    </row>
    <row r="150775" spans="26:27">
      <c r="Z150775" s="191"/>
      <c r="AA150775" s="191"/>
    </row>
    <row r="150776" spans="26:27">
      <c r="Z150776" s="191"/>
      <c r="AA150776" s="191"/>
    </row>
    <row r="150777" spans="26:27">
      <c r="Z150777" s="191"/>
      <c r="AA150777" s="191"/>
    </row>
    <row r="150778" spans="26:27">
      <c r="Z150778" s="191"/>
      <c r="AA150778" s="191"/>
    </row>
    <row r="150779" spans="26:27">
      <c r="Z150779" s="191"/>
      <c r="AA150779" s="191"/>
    </row>
    <row r="150780" spans="26:27">
      <c r="Z150780" s="191"/>
      <c r="AA150780" s="191"/>
    </row>
    <row r="150781" spans="26:27">
      <c r="Z150781" s="191"/>
      <c r="AA150781" s="191"/>
    </row>
    <row r="150782" spans="26:27">
      <c r="Z150782" s="191"/>
      <c r="AA150782" s="191"/>
    </row>
    <row r="150783" spans="26:27">
      <c r="Z150783" s="191"/>
      <c r="AA150783" s="191"/>
    </row>
    <row r="150784" spans="26:27">
      <c r="Z150784" s="191"/>
      <c r="AA150784" s="191"/>
    </row>
    <row r="150785" spans="26:27">
      <c r="Z150785" s="191"/>
      <c r="AA150785" s="191"/>
    </row>
    <row r="150786" spans="26:27">
      <c r="Z150786" s="191"/>
      <c r="AA150786" s="191"/>
    </row>
    <row r="150787" spans="26:27">
      <c r="Z150787" s="191"/>
      <c r="AA150787" s="191"/>
    </row>
    <row r="150788" spans="26:27">
      <c r="Z150788" s="191"/>
      <c r="AA150788" s="191"/>
    </row>
    <row r="150789" spans="26:27">
      <c r="Z150789" s="191"/>
      <c r="AA150789" s="191"/>
    </row>
    <row r="150790" spans="26:27">
      <c r="Z150790" s="191"/>
      <c r="AA150790" s="191"/>
    </row>
    <row r="150791" spans="26:27">
      <c r="Z150791" s="191"/>
      <c r="AA150791" s="191"/>
    </row>
    <row r="150792" spans="26:27">
      <c r="Z150792" s="191"/>
      <c r="AA150792" s="191"/>
    </row>
    <row r="150793" spans="26:27">
      <c r="Z150793" s="191"/>
      <c r="AA150793" s="191"/>
    </row>
    <row r="150794" spans="26:27">
      <c r="Z150794" s="191"/>
      <c r="AA150794" s="191"/>
    </row>
    <row r="150795" spans="26:27">
      <c r="Z150795" s="191"/>
      <c r="AA150795" s="191"/>
    </row>
    <row r="150796" spans="26:27">
      <c r="Z150796" s="191"/>
      <c r="AA150796" s="191"/>
    </row>
    <row r="150797" spans="26:27">
      <c r="Z150797" s="191"/>
      <c r="AA150797" s="191"/>
    </row>
    <row r="150798" spans="26:27">
      <c r="Z150798" s="191"/>
      <c r="AA150798" s="191"/>
    </row>
    <row r="150799" spans="26:27">
      <c r="Z150799" s="191"/>
      <c r="AA150799" s="191"/>
    </row>
    <row r="150800" spans="26:27">
      <c r="Z150800" s="191"/>
      <c r="AA150800" s="191"/>
    </row>
    <row r="150801" spans="26:27">
      <c r="Z150801" s="191"/>
      <c r="AA150801" s="191"/>
    </row>
    <row r="150802" spans="26:27">
      <c r="Z150802" s="191"/>
      <c r="AA150802" s="191"/>
    </row>
    <row r="150803" spans="26:27">
      <c r="Z150803" s="191"/>
      <c r="AA150803" s="191"/>
    </row>
    <row r="150804" spans="26:27">
      <c r="Z150804" s="191"/>
      <c r="AA150804" s="191"/>
    </row>
    <row r="150805" spans="26:27">
      <c r="Z150805" s="191"/>
      <c r="AA150805" s="191"/>
    </row>
    <row r="150806" spans="26:27">
      <c r="Z150806" s="191"/>
      <c r="AA150806" s="191"/>
    </row>
    <row r="150807" spans="26:27">
      <c r="Z150807" s="191"/>
      <c r="AA150807" s="191"/>
    </row>
    <row r="150808" spans="26:27">
      <c r="Z150808" s="191"/>
      <c r="AA150808" s="191"/>
    </row>
    <row r="150809" spans="26:27">
      <c r="Z150809" s="191"/>
      <c r="AA150809" s="191"/>
    </row>
    <row r="150810" spans="26:27">
      <c r="Z150810" s="191"/>
      <c r="AA150810" s="191"/>
    </row>
    <row r="150811" spans="26:27">
      <c r="Z150811" s="191"/>
      <c r="AA150811" s="191"/>
    </row>
    <row r="150812" spans="26:27">
      <c r="Z150812" s="191"/>
      <c r="AA150812" s="191"/>
    </row>
    <row r="150813" spans="26:27">
      <c r="Z150813" s="191"/>
      <c r="AA150813" s="191"/>
    </row>
    <row r="150814" spans="26:27">
      <c r="Z150814" s="191"/>
      <c r="AA150814" s="191"/>
    </row>
    <row r="150815" spans="26:27">
      <c r="Z150815" s="191"/>
      <c r="AA150815" s="191"/>
    </row>
    <row r="150816" spans="26:27">
      <c r="Z150816" s="191"/>
      <c r="AA150816" s="191"/>
    </row>
    <row r="150817" spans="26:27">
      <c r="Z150817" s="191"/>
      <c r="AA150817" s="191"/>
    </row>
    <row r="150818" spans="26:27">
      <c r="Z150818" s="191"/>
      <c r="AA150818" s="191"/>
    </row>
    <row r="150819" spans="26:27">
      <c r="Z150819" s="191"/>
      <c r="AA150819" s="191"/>
    </row>
    <row r="150820" spans="26:27">
      <c r="Z150820" s="191"/>
      <c r="AA150820" s="191"/>
    </row>
    <row r="150821" spans="26:27">
      <c r="Z150821" s="191"/>
      <c r="AA150821" s="191"/>
    </row>
    <row r="150822" spans="26:27">
      <c r="Z150822" s="191"/>
      <c r="AA150822" s="191"/>
    </row>
    <row r="150823" spans="26:27">
      <c r="Z150823" s="191"/>
      <c r="AA150823" s="191"/>
    </row>
    <row r="150824" spans="26:27">
      <c r="Z150824" s="191"/>
      <c r="AA150824" s="191"/>
    </row>
    <row r="150825" spans="26:27">
      <c r="Z150825" s="191"/>
      <c r="AA150825" s="191"/>
    </row>
    <row r="150826" spans="26:27">
      <c r="Z150826" s="191"/>
      <c r="AA150826" s="191"/>
    </row>
    <row r="150827" spans="26:27">
      <c r="Z150827" s="191"/>
      <c r="AA150827" s="191"/>
    </row>
    <row r="150828" spans="26:27">
      <c r="Z150828" s="191"/>
      <c r="AA150828" s="191"/>
    </row>
    <row r="150829" spans="26:27">
      <c r="Z150829" s="191"/>
      <c r="AA150829" s="191"/>
    </row>
    <row r="150830" spans="26:27">
      <c r="Z150830" s="191"/>
      <c r="AA150830" s="191"/>
    </row>
    <row r="150831" spans="26:27">
      <c r="Z150831" s="191"/>
      <c r="AA150831" s="191"/>
    </row>
    <row r="150832" spans="26:27">
      <c r="Z150832" s="191"/>
      <c r="AA150832" s="191"/>
    </row>
    <row r="150833" spans="26:27">
      <c r="Z150833" s="191"/>
      <c r="AA150833" s="191"/>
    </row>
    <row r="150834" spans="26:27">
      <c r="Z150834" s="191"/>
      <c r="AA150834" s="191"/>
    </row>
    <row r="150835" spans="26:27">
      <c r="Z150835" s="191"/>
      <c r="AA150835" s="191"/>
    </row>
    <row r="150836" spans="26:27">
      <c r="Z150836" s="191"/>
      <c r="AA150836" s="191"/>
    </row>
    <row r="150837" spans="26:27">
      <c r="Z150837" s="191"/>
      <c r="AA150837" s="191"/>
    </row>
    <row r="150838" spans="26:27">
      <c r="Z150838" s="191"/>
      <c r="AA150838" s="191"/>
    </row>
    <row r="150839" spans="26:27">
      <c r="Z150839" s="191"/>
      <c r="AA150839" s="191"/>
    </row>
    <row r="150840" spans="26:27">
      <c r="Z150840" s="191"/>
      <c r="AA150840" s="191"/>
    </row>
    <row r="150841" spans="26:27">
      <c r="Z150841" s="191"/>
      <c r="AA150841" s="191"/>
    </row>
    <row r="150842" spans="26:27">
      <c r="Z150842" s="191"/>
      <c r="AA150842" s="191"/>
    </row>
    <row r="150843" spans="26:27">
      <c r="Z150843" s="191"/>
      <c r="AA150843" s="191"/>
    </row>
    <row r="150844" spans="26:27">
      <c r="Z150844" s="191"/>
      <c r="AA150844" s="191"/>
    </row>
    <row r="150845" spans="26:27">
      <c r="Z150845" s="191"/>
      <c r="AA150845" s="191"/>
    </row>
    <row r="150846" spans="26:27">
      <c r="Z150846" s="191"/>
      <c r="AA150846" s="191"/>
    </row>
    <row r="150847" spans="26:27">
      <c r="Z150847" s="191"/>
      <c r="AA150847" s="191"/>
    </row>
    <row r="150848" spans="26:27">
      <c r="Z150848" s="191"/>
      <c r="AA150848" s="191"/>
    </row>
    <row r="150849" spans="26:27">
      <c r="Z150849" s="191"/>
      <c r="AA150849" s="191"/>
    </row>
    <row r="150850" spans="26:27">
      <c r="Z150850" s="191"/>
      <c r="AA150850" s="191"/>
    </row>
    <row r="150851" spans="26:27">
      <c r="Z150851" s="191"/>
      <c r="AA150851" s="191"/>
    </row>
    <row r="150852" spans="26:27">
      <c r="Z150852" s="191"/>
      <c r="AA150852" s="191"/>
    </row>
    <row r="150853" spans="26:27">
      <c r="Z150853" s="191"/>
      <c r="AA150853" s="191"/>
    </row>
    <row r="150854" spans="26:27">
      <c r="Z150854" s="191"/>
      <c r="AA150854" s="191"/>
    </row>
    <row r="150855" spans="26:27">
      <c r="Z150855" s="191"/>
      <c r="AA150855" s="191"/>
    </row>
    <row r="150856" spans="26:27">
      <c r="Z150856" s="191"/>
      <c r="AA150856" s="191"/>
    </row>
    <row r="150857" spans="26:27">
      <c r="Z150857" s="191"/>
      <c r="AA150857" s="191"/>
    </row>
    <row r="150858" spans="26:27">
      <c r="Z150858" s="191"/>
      <c r="AA150858" s="191"/>
    </row>
    <row r="150859" spans="26:27">
      <c r="Z150859" s="191"/>
      <c r="AA150859" s="191"/>
    </row>
    <row r="150860" spans="26:27">
      <c r="Z150860" s="191"/>
      <c r="AA150860" s="191"/>
    </row>
    <row r="150861" spans="26:27">
      <c r="Z150861" s="191"/>
      <c r="AA150861" s="191"/>
    </row>
    <row r="150862" spans="26:27">
      <c r="Z150862" s="191"/>
      <c r="AA150862" s="191"/>
    </row>
    <row r="150863" spans="26:27">
      <c r="Z150863" s="191"/>
      <c r="AA150863" s="191"/>
    </row>
    <row r="150864" spans="26:27">
      <c r="Z150864" s="191"/>
      <c r="AA150864" s="191"/>
    </row>
    <row r="150865" spans="26:27">
      <c r="Z150865" s="191"/>
      <c r="AA150865" s="191"/>
    </row>
    <row r="150866" spans="26:27">
      <c r="Z150866" s="191"/>
      <c r="AA150866" s="191"/>
    </row>
    <row r="150867" spans="26:27">
      <c r="Z150867" s="191"/>
      <c r="AA150867" s="191"/>
    </row>
    <row r="150868" spans="26:27">
      <c r="Z150868" s="191"/>
      <c r="AA150868" s="191"/>
    </row>
    <row r="150869" spans="26:27">
      <c r="Z150869" s="191"/>
      <c r="AA150869" s="191"/>
    </row>
    <row r="150870" spans="26:27">
      <c r="Z150870" s="191"/>
      <c r="AA150870" s="191"/>
    </row>
    <row r="150871" spans="26:27">
      <c r="Z150871" s="191"/>
      <c r="AA150871" s="191"/>
    </row>
    <row r="150872" spans="26:27">
      <c r="Z150872" s="191"/>
      <c r="AA150872" s="191"/>
    </row>
    <row r="150873" spans="26:27">
      <c r="Z150873" s="191"/>
      <c r="AA150873" s="191"/>
    </row>
    <row r="150874" spans="26:27">
      <c r="Z150874" s="191"/>
      <c r="AA150874" s="191"/>
    </row>
    <row r="150875" spans="26:27">
      <c r="Z150875" s="191"/>
      <c r="AA150875" s="191"/>
    </row>
    <row r="150876" spans="26:27">
      <c r="Z150876" s="191"/>
      <c r="AA150876" s="191"/>
    </row>
    <row r="150877" spans="26:27">
      <c r="Z150877" s="191"/>
      <c r="AA150877" s="191"/>
    </row>
    <row r="150878" spans="26:27">
      <c r="Z150878" s="191"/>
      <c r="AA150878" s="191"/>
    </row>
    <row r="150879" spans="26:27">
      <c r="Z150879" s="191"/>
      <c r="AA150879" s="191"/>
    </row>
    <row r="150880" spans="26:27">
      <c r="Z150880" s="191"/>
      <c r="AA150880" s="191"/>
    </row>
    <row r="150881" spans="26:27">
      <c r="Z150881" s="191"/>
      <c r="AA150881" s="191"/>
    </row>
    <row r="150882" spans="26:27">
      <c r="Z150882" s="191"/>
      <c r="AA150882" s="191"/>
    </row>
    <row r="150883" spans="26:27">
      <c r="Z150883" s="191"/>
      <c r="AA150883" s="191"/>
    </row>
    <row r="150884" spans="26:27">
      <c r="Z150884" s="191"/>
      <c r="AA150884" s="191"/>
    </row>
    <row r="150885" spans="26:27">
      <c r="Z150885" s="191"/>
      <c r="AA150885" s="191"/>
    </row>
    <row r="150886" spans="26:27">
      <c r="Z150886" s="191"/>
      <c r="AA150886" s="191"/>
    </row>
    <row r="150887" spans="26:27">
      <c r="Z150887" s="191"/>
      <c r="AA150887" s="191"/>
    </row>
    <row r="150888" spans="26:27">
      <c r="Z150888" s="191"/>
      <c r="AA150888" s="191"/>
    </row>
    <row r="150889" spans="26:27">
      <c r="Z150889" s="191"/>
      <c r="AA150889" s="191"/>
    </row>
    <row r="150890" spans="26:27">
      <c r="Z150890" s="191"/>
      <c r="AA150890" s="191"/>
    </row>
    <row r="150891" spans="26:27">
      <c r="Z150891" s="191"/>
      <c r="AA150891" s="191"/>
    </row>
    <row r="150892" spans="26:27">
      <c r="Z150892" s="191"/>
      <c r="AA150892" s="191"/>
    </row>
    <row r="150893" spans="26:27">
      <c r="Z150893" s="191"/>
      <c r="AA150893" s="191"/>
    </row>
    <row r="150894" spans="26:27">
      <c r="Z150894" s="191"/>
      <c r="AA150894" s="191"/>
    </row>
    <row r="150895" spans="26:27">
      <c r="Z150895" s="191"/>
      <c r="AA150895" s="191"/>
    </row>
    <row r="150896" spans="26:27">
      <c r="Z150896" s="191"/>
      <c r="AA150896" s="191"/>
    </row>
    <row r="150897" spans="26:27">
      <c r="Z150897" s="191"/>
      <c r="AA150897" s="191"/>
    </row>
    <row r="150898" spans="26:27">
      <c r="Z150898" s="191"/>
      <c r="AA150898" s="191"/>
    </row>
    <row r="150899" spans="26:27">
      <c r="Z150899" s="191"/>
      <c r="AA150899" s="191"/>
    </row>
    <row r="150900" spans="26:27">
      <c r="Z150900" s="191"/>
      <c r="AA150900" s="191"/>
    </row>
    <row r="150901" spans="26:27">
      <c r="Z150901" s="191"/>
      <c r="AA150901" s="191"/>
    </row>
    <row r="150902" spans="26:27">
      <c r="Z150902" s="191"/>
      <c r="AA150902" s="191"/>
    </row>
    <row r="150903" spans="26:27">
      <c r="Z150903" s="191"/>
      <c r="AA150903" s="191"/>
    </row>
    <row r="150904" spans="26:27">
      <c r="Z150904" s="191"/>
      <c r="AA150904" s="191"/>
    </row>
    <row r="150905" spans="26:27">
      <c r="Z150905" s="191"/>
      <c r="AA150905" s="191"/>
    </row>
    <row r="150906" spans="26:27">
      <c r="Z150906" s="191"/>
      <c r="AA150906" s="191"/>
    </row>
    <row r="150907" spans="26:27">
      <c r="Z150907" s="191"/>
      <c r="AA150907" s="191"/>
    </row>
    <row r="150908" spans="26:27">
      <c r="Z150908" s="191"/>
      <c r="AA150908" s="191"/>
    </row>
    <row r="150909" spans="26:27">
      <c r="Z150909" s="191"/>
      <c r="AA150909" s="191"/>
    </row>
    <row r="150910" spans="26:27">
      <c r="Z150910" s="191"/>
      <c r="AA150910" s="191"/>
    </row>
    <row r="150911" spans="26:27">
      <c r="Z150911" s="191"/>
      <c r="AA150911" s="191"/>
    </row>
    <row r="150912" spans="26:27">
      <c r="Z150912" s="191"/>
      <c r="AA150912" s="191"/>
    </row>
    <row r="150913" spans="26:27">
      <c r="Z150913" s="191"/>
      <c r="AA150913" s="191"/>
    </row>
    <row r="150914" spans="26:27">
      <c r="Z150914" s="191"/>
      <c r="AA150914" s="191"/>
    </row>
    <row r="150915" spans="26:27">
      <c r="Z150915" s="191"/>
      <c r="AA150915" s="191"/>
    </row>
    <row r="150916" spans="26:27">
      <c r="Z150916" s="191"/>
      <c r="AA150916" s="191"/>
    </row>
    <row r="150917" spans="26:27">
      <c r="Z150917" s="191"/>
      <c r="AA150917" s="191"/>
    </row>
    <row r="150918" spans="26:27">
      <c r="Z150918" s="191"/>
      <c r="AA150918" s="191"/>
    </row>
    <row r="150919" spans="26:27">
      <c r="Z150919" s="191"/>
      <c r="AA150919" s="191"/>
    </row>
    <row r="150920" spans="26:27">
      <c r="Z150920" s="191"/>
      <c r="AA150920" s="191"/>
    </row>
    <row r="150921" spans="26:27">
      <c r="Z150921" s="191"/>
      <c r="AA150921" s="191"/>
    </row>
    <row r="150922" spans="26:27">
      <c r="Z150922" s="191"/>
      <c r="AA150922" s="191"/>
    </row>
    <row r="150923" spans="26:27">
      <c r="Z150923" s="191"/>
      <c r="AA150923" s="191"/>
    </row>
    <row r="150924" spans="26:27">
      <c r="Z150924" s="191"/>
      <c r="AA150924" s="191"/>
    </row>
    <row r="150925" spans="26:27">
      <c r="Z150925" s="191"/>
      <c r="AA150925" s="191"/>
    </row>
    <row r="150926" spans="26:27">
      <c r="Z150926" s="191"/>
      <c r="AA150926" s="191"/>
    </row>
    <row r="150927" spans="26:27">
      <c r="Z150927" s="191"/>
      <c r="AA150927" s="191"/>
    </row>
    <row r="150928" spans="26:27">
      <c r="Z150928" s="191"/>
      <c r="AA150928" s="191"/>
    </row>
    <row r="150929" spans="26:27">
      <c r="Z150929" s="191"/>
      <c r="AA150929" s="191"/>
    </row>
    <row r="150930" spans="26:27">
      <c r="Z150930" s="191"/>
      <c r="AA150930" s="191"/>
    </row>
    <row r="150931" spans="26:27">
      <c r="Z150931" s="191"/>
      <c r="AA150931" s="191"/>
    </row>
    <row r="150932" spans="26:27">
      <c r="Z150932" s="191"/>
      <c r="AA150932" s="191"/>
    </row>
    <row r="150933" spans="26:27">
      <c r="Z150933" s="191"/>
      <c r="AA150933" s="191"/>
    </row>
    <row r="150934" spans="26:27">
      <c r="Z150934" s="191"/>
      <c r="AA150934" s="191"/>
    </row>
    <row r="150935" spans="26:27">
      <c r="Z150935" s="191"/>
      <c r="AA150935" s="191"/>
    </row>
    <row r="150936" spans="26:27">
      <c r="Z150936" s="191"/>
      <c r="AA150936" s="191"/>
    </row>
    <row r="150937" spans="26:27">
      <c r="Z150937" s="191"/>
      <c r="AA150937" s="191"/>
    </row>
    <row r="150938" spans="26:27">
      <c r="Z150938" s="191"/>
      <c r="AA150938" s="191"/>
    </row>
    <row r="150939" spans="26:27">
      <c r="Z150939" s="191"/>
      <c r="AA150939" s="191"/>
    </row>
    <row r="150940" spans="26:27">
      <c r="Z150940" s="191"/>
      <c r="AA150940" s="191"/>
    </row>
    <row r="150941" spans="26:27">
      <c r="Z150941" s="191"/>
      <c r="AA150941" s="191"/>
    </row>
    <row r="150942" spans="26:27">
      <c r="Z150942" s="191"/>
      <c r="AA150942" s="191"/>
    </row>
    <row r="150943" spans="26:27">
      <c r="Z150943" s="191"/>
      <c r="AA150943" s="191"/>
    </row>
    <row r="150944" spans="26:27">
      <c r="Z150944" s="191"/>
      <c r="AA150944" s="191"/>
    </row>
    <row r="150945" spans="26:27">
      <c r="Z150945" s="191"/>
      <c r="AA150945" s="191"/>
    </row>
    <row r="150946" spans="26:27">
      <c r="Z150946" s="191"/>
      <c r="AA150946" s="191"/>
    </row>
    <row r="150947" spans="26:27">
      <c r="Z150947" s="191"/>
      <c r="AA150947" s="191"/>
    </row>
    <row r="150948" spans="26:27">
      <c r="Z150948" s="191"/>
      <c r="AA150948" s="191"/>
    </row>
    <row r="150949" spans="26:27">
      <c r="Z150949" s="191"/>
      <c r="AA150949" s="191"/>
    </row>
    <row r="150950" spans="26:27">
      <c r="Z150950" s="191"/>
      <c r="AA150950" s="191"/>
    </row>
    <row r="150951" spans="26:27">
      <c r="Z150951" s="191"/>
      <c r="AA150951" s="191"/>
    </row>
    <row r="150952" spans="26:27">
      <c r="Z150952" s="191"/>
      <c r="AA150952" s="191"/>
    </row>
    <row r="150953" spans="26:27">
      <c r="Z150953" s="191"/>
      <c r="AA150953" s="191"/>
    </row>
    <row r="150954" spans="26:27">
      <c r="Z150954" s="191"/>
      <c r="AA150954" s="191"/>
    </row>
    <row r="150955" spans="26:27">
      <c r="Z150955" s="191"/>
      <c r="AA150955" s="191"/>
    </row>
    <row r="150956" spans="26:27">
      <c r="Z150956" s="191"/>
      <c r="AA150956" s="191"/>
    </row>
    <row r="150957" spans="26:27">
      <c r="Z150957" s="191"/>
      <c r="AA150957" s="191"/>
    </row>
    <row r="150958" spans="26:27">
      <c r="Z150958" s="191"/>
      <c r="AA150958" s="191"/>
    </row>
    <row r="150959" spans="26:27">
      <c r="Z150959" s="191"/>
      <c r="AA150959" s="191"/>
    </row>
    <row r="150960" spans="26:27">
      <c r="Z150960" s="191"/>
      <c r="AA150960" s="191"/>
    </row>
    <row r="150961" spans="26:27">
      <c r="Z150961" s="191"/>
      <c r="AA150961" s="191"/>
    </row>
    <row r="150962" spans="26:27">
      <c r="Z150962" s="191"/>
      <c r="AA150962" s="191"/>
    </row>
    <row r="150963" spans="26:27">
      <c r="Z150963" s="191"/>
      <c r="AA150963" s="191"/>
    </row>
    <row r="150964" spans="26:27">
      <c r="Z150964" s="191"/>
      <c r="AA150964" s="191"/>
    </row>
    <row r="150965" spans="26:27">
      <c r="Z150965" s="191"/>
      <c r="AA150965" s="191"/>
    </row>
    <row r="150966" spans="26:27">
      <c r="Z150966" s="191"/>
      <c r="AA150966" s="191"/>
    </row>
    <row r="150967" spans="26:27">
      <c r="Z150967" s="191"/>
      <c r="AA150967" s="191"/>
    </row>
    <row r="150968" spans="26:27">
      <c r="Z150968" s="191"/>
      <c r="AA150968" s="191"/>
    </row>
    <row r="150969" spans="26:27">
      <c r="Z150969" s="191"/>
      <c r="AA150969" s="191"/>
    </row>
    <row r="150970" spans="26:27">
      <c r="Z150970" s="191"/>
      <c r="AA150970" s="191"/>
    </row>
    <row r="150971" spans="26:27">
      <c r="Z150971" s="191"/>
      <c r="AA150971" s="191"/>
    </row>
    <row r="150972" spans="26:27">
      <c r="Z150972" s="191"/>
      <c r="AA150972" s="191"/>
    </row>
    <row r="150973" spans="26:27">
      <c r="Z150973" s="191"/>
      <c r="AA150973" s="191"/>
    </row>
    <row r="150974" spans="26:27">
      <c r="Z150974" s="191"/>
      <c r="AA150974" s="191"/>
    </row>
    <row r="150975" spans="26:27">
      <c r="Z150975" s="191"/>
      <c r="AA150975" s="191"/>
    </row>
    <row r="150976" spans="26:27">
      <c r="Z150976" s="191"/>
      <c r="AA150976" s="191"/>
    </row>
    <row r="150977" spans="26:27">
      <c r="Z150977" s="191"/>
      <c r="AA150977" s="191"/>
    </row>
    <row r="150978" spans="26:27">
      <c r="Z150978" s="191"/>
      <c r="AA150978" s="191"/>
    </row>
    <row r="150979" spans="26:27">
      <c r="Z150979" s="191"/>
      <c r="AA150979" s="191"/>
    </row>
    <row r="150980" spans="26:27">
      <c r="Z150980" s="191"/>
      <c r="AA150980" s="191"/>
    </row>
    <row r="150981" spans="26:27">
      <c r="Z150981" s="191"/>
      <c r="AA150981" s="191"/>
    </row>
    <row r="150982" spans="26:27">
      <c r="Z150982" s="191"/>
      <c r="AA150982" s="191"/>
    </row>
    <row r="150983" spans="26:27">
      <c r="Z150983" s="191"/>
      <c r="AA150983" s="191"/>
    </row>
    <row r="150984" spans="26:27">
      <c r="Z150984" s="191"/>
      <c r="AA150984" s="191"/>
    </row>
    <row r="150985" spans="26:27">
      <c r="Z150985" s="191"/>
      <c r="AA150985" s="191"/>
    </row>
    <row r="150986" spans="26:27">
      <c r="Z150986" s="191"/>
      <c r="AA150986" s="191"/>
    </row>
    <row r="150987" spans="26:27">
      <c r="Z150987" s="191"/>
      <c r="AA150987" s="191"/>
    </row>
    <row r="150988" spans="26:27">
      <c r="Z150988" s="191"/>
      <c r="AA150988" s="191"/>
    </row>
    <row r="150989" spans="26:27">
      <c r="Z150989" s="191"/>
      <c r="AA150989" s="191"/>
    </row>
    <row r="150990" spans="26:27">
      <c r="Z150990" s="191"/>
      <c r="AA150990" s="191"/>
    </row>
    <row r="150991" spans="26:27">
      <c r="Z150991" s="191"/>
      <c r="AA150991" s="191"/>
    </row>
    <row r="150992" spans="26:27">
      <c r="Z150992" s="191"/>
      <c r="AA150992" s="191"/>
    </row>
    <row r="150993" spans="26:27">
      <c r="Z150993" s="191"/>
      <c r="AA150993" s="191"/>
    </row>
    <row r="150994" spans="26:27">
      <c r="Z150994" s="191"/>
      <c r="AA150994" s="191"/>
    </row>
    <row r="150995" spans="26:27">
      <c r="Z150995" s="191"/>
      <c r="AA150995" s="191"/>
    </row>
    <row r="150996" spans="26:27">
      <c r="Z150996" s="191"/>
      <c r="AA150996" s="191"/>
    </row>
    <row r="150997" spans="26:27">
      <c r="Z150997" s="191"/>
      <c r="AA150997" s="191"/>
    </row>
    <row r="150998" spans="26:27">
      <c r="Z150998" s="191"/>
      <c r="AA150998" s="191"/>
    </row>
    <row r="150999" spans="26:27">
      <c r="Z150999" s="191"/>
      <c r="AA150999" s="191"/>
    </row>
    <row r="151000" spans="26:27">
      <c r="Z151000" s="191"/>
      <c r="AA151000" s="191"/>
    </row>
    <row r="151001" spans="26:27">
      <c r="Z151001" s="191"/>
      <c r="AA151001" s="191"/>
    </row>
    <row r="151002" spans="26:27">
      <c r="Z151002" s="191"/>
      <c r="AA151002" s="191"/>
    </row>
    <row r="151003" spans="26:27">
      <c r="Z151003" s="191"/>
      <c r="AA151003" s="191"/>
    </row>
    <row r="151004" spans="26:27">
      <c r="Z151004" s="191"/>
      <c r="AA151004" s="191"/>
    </row>
    <row r="151005" spans="26:27">
      <c r="Z151005" s="191"/>
      <c r="AA151005" s="191"/>
    </row>
    <row r="151006" spans="26:27">
      <c r="Z151006" s="191"/>
      <c r="AA151006" s="191"/>
    </row>
    <row r="151007" spans="26:27">
      <c r="Z151007" s="191"/>
      <c r="AA151007" s="191"/>
    </row>
    <row r="151008" spans="26:27">
      <c r="Z151008" s="191"/>
      <c r="AA151008" s="191"/>
    </row>
    <row r="151009" spans="26:27">
      <c r="Z151009" s="191"/>
      <c r="AA151009" s="191"/>
    </row>
    <row r="151010" spans="26:27">
      <c r="Z151010" s="191"/>
      <c r="AA151010" s="191"/>
    </row>
    <row r="151011" spans="26:27">
      <c r="Z151011" s="191"/>
      <c r="AA151011" s="191"/>
    </row>
    <row r="151012" spans="26:27">
      <c r="Z151012" s="191"/>
      <c r="AA151012" s="191"/>
    </row>
    <row r="151013" spans="26:27">
      <c r="Z151013" s="191"/>
      <c r="AA151013" s="191"/>
    </row>
    <row r="151014" spans="26:27">
      <c r="Z151014" s="191"/>
      <c r="AA151014" s="191"/>
    </row>
    <row r="151015" spans="26:27">
      <c r="Z151015" s="191"/>
      <c r="AA151015" s="191"/>
    </row>
    <row r="151016" spans="26:27">
      <c r="Z151016" s="191"/>
      <c r="AA151016" s="191"/>
    </row>
    <row r="151017" spans="26:27">
      <c r="Z151017" s="191"/>
      <c r="AA151017" s="191"/>
    </row>
    <row r="151018" spans="26:27">
      <c r="Z151018" s="191"/>
      <c r="AA151018" s="191"/>
    </row>
    <row r="151019" spans="26:27">
      <c r="Z151019" s="191"/>
      <c r="AA151019" s="191"/>
    </row>
    <row r="151020" spans="26:27">
      <c r="Z151020" s="191"/>
      <c r="AA151020" s="191"/>
    </row>
    <row r="151021" spans="26:27">
      <c r="Z151021" s="191"/>
      <c r="AA151021" s="191"/>
    </row>
    <row r="151022" spans="26:27">
      <c r="Z151022" s="191"/>
      <c r="AA151022" s="191"/>
    </row>
    <row r="151023" spans="26:27">
      <c r="Z151023" s="191"/>
      <c r="AA151023" s="191"/>
    </row>
    <row r="151024" spans="26:27">
      <c r="Z151024" s="191"/>
      <c r="AA151024" s="191"/>
    </row>
    <row r="151025" spans="26:27">
      <c r="Z151025" s="191"/>
      <c r="AA151025" s="191"/>
    </row>
    <row r="151026" spans="26:27">
      <c r="Z151026" s="191"/>
      <c r="AA151026" s="191"/>
    </row>
    <row r="151027" spans="26:27">
      <c r="Z151027" s="191"/>
      <c r="AA151027" s="191"/>
    </row>
    <row r="151028" spans="26:27">
      <c r="Z151028" s="191"/>
      <c r="AA151028" s="191"/>
    </row>
    <row r="151029" spans="26:27">
      <c r="Z151029" s="191"/>
      <c r="AA151029" s="191"/>
    </row>
    <row r="151030" spans="26:27">
      <c r="Z151030" s="191"/>
      <c r="AA151030" s="191"/>
    </row>
    <row r="151031" spans="26:27">
      <c r="Z151031" s="191"/>
      <c r="AA151031" s="191"/>
    </row>
    <row r="151032" spans="26:27">
      <c r="Z151032" s="191"/>
      <c r="AA151032" s="191"/>
    </row>
    <row r="151033" spans="26:27">
      <c r="Z151033" s="191"/>
      <c r="AA151033" s="191"/>
    </row>
    <row r="151034" spans="26:27">
      <c r="Z151034" s="191"/>
      <c r="AA151034" s="191"/>
    </row>
    <row r="151035" spans="26:27">
      <c r="Z151035" s="191"/>
      <c r="AA151035" s="191"/>
    </row>
    <row r="151036" spans="26:27">
      <c r="Z151036" s="191"/>
      <c r="AA151036" s="191"/>
    </row>
    <row r="151037" spans="26:27">
      <c r="Z151037" s="191"/>
      <c r="AA151037" s="191"/>
    </row>
    <row r="151038" spans="26:27">
      <c r="Z151038" s="191"/>
      <c r="AA151038" s="191"/>
    </row>
    <row r="151039" spans="26:27">
      <c r="Z151039" s="191"/>
      <c r="AA151039" s="191"/>
    </row>
    <row r="151040" spans="26:27">
      <c r="Z151040" s="191"/>
      <c r="AA151040" s="191"/>
    </row>
    <row r="151041" spans="26:27">
      <c r="Z151041" s="191"/>
      <c r="AA151041" s="191"/>
    </row>
    <row r="151042" spans="26:27">
      <c r="Z151042" s="191"/>
      <c r="AA151042" s="191"/>
    </row>
    <row r="151043" spans="26:27">
      <c r="Z151043" s="191"/>
      <c r="AA151043" s="191"/>
    </row>
    <row r="151044" spans="26:27">
      <c r="Z151044" s="191"/>
      <c r="AA151044" s="191"/>
    </row>
    <row r="151045" spans="26:27">
      <c r="Z151045" s="191"/>
      <c r="AA151045" s="191"/>
    </row>
    <row r="151046" spans="26:27">
      <c r="Z151046" s="191"/>
      <c r="AA151046" s="191"/>
    </row>
    <row r="151047" spans="26:27">
      <c r="Z151047" s="191"/>
      <c r="AA151047" s="191"/>
    </row>
    <row r="151048" spans="26:27">
      <c r="Z151048" s="191"/>
      <c r="AA151048" s="191"/>
    </row>
    <row r="151049" spans="26:27">
      <c r="Z151049" s="191"/>
      <c r="AA151049" s="191"/>
    </row>
    <row r="151050" spans="26:27">
      <c r="Z151050" s="191"/>
      <c r="AA151050" s="191"/>
    </row>
    <row r="151051" spans="26:27">
      <c r="Z151051" s="191"/>
      <c r="AA151051" s="191"/>
    </row>
    <row r="151052" spans="26:27">
      <c r="Z151052" s="191"/>
      <c r="AA151052" s="191"/>
    </row>
    <row r="151053" spans="26:27">
      <c r="Z151053" s="191"/>
      <c r="AA151053" s="191"/>
    </row>
    <row r="151054" spans="26:27">
      <c r="Z151054" s="191"/>
      <c r="AA151054" s="191"/>
    </row>
    <row r="151055" spans="26:27">
      <c r="Z151055" s="191"/>
      <c r="AA151055" s="191"/>
    </row>
    <row r="151056" spans="26:27">
      <c r="Z151056" s="191"/>
      <c r="AA151056" s="191"/>
    </row>
    <row r="151057" spans="26:27">
      <c r="Z151057" s="191"/>
      <c r="AA151057" s="191"/>
    </row>
    <row r="151058" spans="26:27">
      <c r="Z151058" s="191"/>
      <c r="AA151058" s="191"/>
    </row>
    <row r="151059" spans="26:27">
      <c r="Z151059" s="191"/>
      <c r="AA151059" s="191"/>
    </row>
    <row r="151060" spans="26:27">
      <c r="Z151060" s="191"/>
      <c r="AA151060" s="191"/>
    </row>
    <row r="151061" spans="26:27">
      <c r="Z151061" s="191"/>
      <c r="AA151061" s="191"/>
    </row>
    <row r="151062" spans="26:27">
      <c r="Z151062" s="191"/>
      <c r="AA151062" s="191"/>
    </row>
    <row r="151063" spans="26:27">
      <c r="Z151063" s="191"/>
      <c r="AA151063" s="191"/>
    </row>
    <row r="151064" spans="26:27">
      <c r="Z151064" s="191"/>
      <c r="AA151064" s="191"/>
    </row>
    <row r="151065" spans="26:27">
      <c r="Z151065" s="191"/>
      <c r="AA151065" s="191"/>
    </row>
    <row r="151066" spans="26:27">
      <c r="Z151066" s="191"/>
      <c r="AA151066" s="191"/>
    </row>
    <row r="151067" spans="26:27">
      <c r="Z151067" s="191"/>
      <c r="AA151067" s="191"/>
    </row>
    <row r="151068" spans="26:27">
      <c r="Z151068" s="191"/>
      <c r="AA151068" s="191"/>
    </row>
    <row r="151069" spans="26:27">
      <c r="Z151069" s="191"/>
      <c r="AA151069" s="191"/>
    </row>
    <row r="151070" spans="26:27">
      <c r="Z151070" s="191"/>
      <c r="AA151070" s="191"/>
    </row>
    <row r="151071" spans="26:27">
      <c r="Z151071" s="191"/>
      <c r="AA151071" s="191"/>
    </row>
    <row r="151072" spans="26:27">
      <c r="Z151072" s="191"/>
      <c r="AA151072" s="191"/>
    </row>
    <row r="151073" spans="26:27">
      <c r="Z151073" s="191"/>
      <c r="AA151073" s="191"/>
    </row>
    <row r="151074" spans="26:27">
      <c r="Z151074" s="191"/>
      <c r="AA151074" s="191"/>
    </row>
    <row r="151075" spans="26:27">
      <c r="Z151075" s="191"/>
      <c r="AA151075" s="191"/>
    </row>
    <row r="151076" spans="26:27">
      <c r="Z151076" s="191"/>
      <c r="AA151076" s="191"/>
    </row>
    <row r="151077" spans="26:27">
      <c r="Z151077" s="191"/>
      <c r="AA151077" s="191"/>
    </row>
    <row r="151078" spans="26:27">
      <c r="Z151078" s="191"/>
      <c r="AA151078" s="191"/>
    </row>
    <row r="151079" spans="26:27">
      <c r="Z151079" s="191"/>
      <c r="AA151079" s="191"/>
    </row>
    <row r="151080" spans="26:27">
      <c r="Z151080" s="191"/>
      <c r="AA151080" s="191"/>
    </row>
    <row r="151081" spans="26:27">
      <c r="Z151081" s="191"/>
      <c r="AA151081" s="191"/>
    </row>
    <row r="151082" spans="26:27">
      <c r="Z151082" s="191"/>
      <c r="AA151082" s="191"/>
    </row>
    <row r="151083" spans="26:27">
      <c r="Z151083" s="191"/>
      <c r="AA151083" s="191"/>
    </row>
    <row r="151084" spans="26:27">
      <c r="Z151084" s="191"/>
      <c r="AA151084" s="191"/>
    </row>
    <row r="151085" spans="26:27">
      <c r="Z151085" s="191"/>
      <c r="AA151085" s="191"/>
    </row>
    <row r="151086" spans="26:27">
      <c r="Z151086" s="191"/>
      <c r="AA151086" s="191"/>
    </row>
    <row r="151087" spans="26:27">
      <c r="Z151087" s="191"/>
      <c r="AA151087" s="191"/>
    </row>
    <row r="151088" spans="26:27">
      <c r="Z151088" s="191"/>
      <c r="AA151088" s="191"/>
    </row>
    <row r="151089" spans="26:27">
      <c r="Z151089" s="191"/>
      <c r="AA151089" s="191"/>
    </row>
    <row r="151090" spans="26:27">
      <c r="Z151090" s="191"/>
      <c r="AA151090" s="191"/>
    </row>
    <row r="151091" spans="26:27">
      <c r="Z151091" s="191"/>
      <c r="AA151091" s="191"/>
    </row>
    <row r="151092" spans="26:27">
      <c r="Z151092" s="191"/>
      <c r="AA151092" s="191"/>
    </row>
    <row r="151093" spans="26:27">
      <c r="Z151093" s="191"/>
      <c r="AA151093" s="191"/>
    </row>
    <row r="151094" spans="26:27">
      <c r="Z151094" s="191"/>
      <c r="AA151094" s="191"/>
    </row>
    <row r="151095" spans="26:27">
      <c r="Z151095" s="191"/>
      <c r="AA151095" s="191"/>
    </row>
    <row r="151096" spans="26:27">
      <c r="Z151096" s="191"/>
      <c r="AA151096" s="191"/>
    </row>
    <row r="151097" spans="26:27">
      <c r="Z151097" s="191"/>
      <c r="AA151097" s="191"/>
    </row>
    <row r="151098" spans="26:27">
      <c r="Z151098" s="191"/>
      <c r="AA151098" s="191"/>
    </row>
    <row r="151099" spans="26:27">
      <c r="Z151099" s="191"/>
      <c r="AA151099" s="191"/>
    </row>
    <row r="151100" spans="26:27">
      <c r="Z151100" s="191"/>
      <c r="AA151100" s="191"/>
    </row>
    <row r="151101" spans="26:27">
      <c r="Z151101" s="191"/>
      <c r="AA151101" s="191"/>
    </row>
    <row r="151102" spans="26:27">
      <c r="Z151102" s="191"/>
      <c r="AA151102" s="191"/>
    </row>
    <row r="151103" spans="26:27">
      <c r="Z151103" s="191"/>
      <c r="AA151103" s="191"/>
    </row>
    <row r="151104" spans="26:27">
      <c r="Z151104" s="191"/>
      <c r="AA151104" s="191"/>
    </row>
    <row r="151105" spans="26:27">
      <c r="Z151105" s="191"/>
      <c r="AA151105" s="191"/>
    </row>
    <row r="151106" spans="26:27">
      <c r="Z151106" s="191"/>
      <c r="AA151106" s="191"/>
    </row>
    <row r="151107" spans="26:27">
      <c r="Z151107" s="191"/>
      <c r="AA151107" s="191"/>
    </row>
    <row r="151108" spans="26:27">
      <c r="Z151108" s="191"/>
      <c r="AA151108" s="191"/>
    </row>
    <row r="151109" spans="26:27">
      <c r="Z151109" s="191"/>
      <c r="AA151109" s="191"/>
    </row>
    <row r="151110" spans="26:27">
      <c r="Z151110" s="191"/>
      <c r="AA151110" s="191"/>
    </row>
    <row r="151111" spans="26:27">
      <c r="Z151111" s="191"/>
      <c r="AA151111" s="191"/>
    </row>
    <row r="151112" spans="26:27">
      <c r="Z151112" s="191"/>
      <c r="AA151112" s="191"/>
    </row>
    <row r="151113" spans="26:27">
      <c r="Z151113" s="191"/>
      <c r="AA151113" s="191"/>
    </row>
    <row r="151114" spans="26:27">
      <c r="Z151114" s="191"/>
      <c r="AA151114" s="191"/>
    </row>
    <row r="151115" spans="26:27">
      <c r="Z151115" s="191"/>
      <c r="AA151115" s="191"/>
    </row>
    <row r="151116" spans="26:27">
      <c r="Z151116" s="191"/>
      <c r="AA151116" s="191"/>
    </row>
    <row r="151117" spans="26:27">
      <c r="Z151117" s="191"/>
      <c r="AA151117" s="191"/>
    </row>
    <row r="151118" spans="26:27">
      <c r="Z151118" s="191"/>
      <c r="AA151118" s="191"/>
    </row>
    <row r="151119" spans="26:27">
      <c r="Z151119" s="191"/>
      <c r="AA151119" s="191"/>
    </row>
    <row r="151120" spans="26:27">
      <c r="Z151120" s="191"/>
      <c r="AA151120" s="191"/>
    </row>
    <row r="151121" spans="26:27">
      <c r="Z151121" s="191"/>
      <c r="AA151121" s="191"/>
    </row>
    <row r="151122" spans="26:27">
      <c r="Z151122" s="191"/>
      <c r="AA151122" s="191"/>
    </row>
    <row r="151123" spans="26:27">
      <c r="Z151123" s="191"/>
      <c r="AA151123" s="191"/>
    </row>
    <row r="151124" spans="26:27">
      <c r="Z151124" s="191"/>
      <c r="AA151124" s="191"/>
    </row>
    <row r="151125" spans="26:27">
      <c r="Z151125" s="191"/>
      <c r="AA151125" s="191"/>
    </row>
    <row r="151126" spans="26:27">
      <c r="Z151126" s="191"/>
      <c r="AA151126" s="191"/>
    </row>
    <row r="151127" spans="26:27">
      <c r="Z151127" s="191"/>
      <c r="AA151127" s="191"/>
    </row>
    <row r="151128" spans="26:27">
      <c r="Z151128" s="191"/>
      <c r="AA151128" s="191"/>
    </row>
    <row r="151129" spans="26:27">
      <c r="Z151129" s="191"/>
      <c r="AA151129" s="191"/>
    </row>
    <row r="151130" spans="26:27">
      <c r="Z151130" s="191"/>
      <c r="AA151130" s="191"/>
    </row>
    <row r="151131" spans="26:27">
      <c r="Z151131" s="191"/>
      <c r="AA151131" s="191"/>
    </row>
    <row r="151132" spans="26:27">
      <c r="Z151132" s="191"/>
      <c r="AA151132" s="191"/>
    </row>
    <row r="151133" spans="26:27">
      <c r="Z151133" s="191"/>
      <c r="AA151133" s="191"/>
    </row>
    <row r="151134" spans="26:27">
      <c r="Z151134" s="191"/>
      <c r="AA151134" s="191"/>
    </row>
    <row r="151135" spans="26:27">
      <c r="Z151135" s="191"/>
      <c r="AA151135" s="191"/>
    </row>
    <row r="151136" spans="26:27">
      <c r="Z151136" s="191"/>
      <c r="AA151136" s="191"/>
    </row>
    <row r="151137" spans="26:27">
      <c r="Z151137" s="191"/>
      <c r="AA151137" s="191"/>
    </row>
    <row r="151138" spans="26:27">
      <c r="Z151138" s="191"/>
      <c r="AA151138" s="191"/>
    </row>
    <row r="151139" spans="26:27">
      <c r="Z151139" s="191"/>
      <c r="AA151139" s="191"/>
    </row>
    <row r="151140" spans="26:27">
      <c r="Z151140" s="191"/>
      <c r="AA151140" s="191"/>
    </row>
    <row r="151141" spans="26:27">
      <c r="Z151141" s="191"/>
      <c r="AA151141" s="191"/>
    </row>
    <row r="151142" spans="26:27">
      <c r="Z151142" s="191"/>
      <c r="AA151142" s="191"/>
    </row>
    <row r="151143" spans="26:27">
      <c r="Z151143" s="191"/>
      <c r="AA151143" s="191"/>
    </row>
    <row r="151144" spans="26:27">
      <c r="Z151144" s="191"/>
      <c r="AA151144" s="191"/>
    </row>
    <row r="151145" spans="26:27">
      <c r="Z151145" s="191"/>
      <c r="AA151145" s="191"/>
    </row>
    <row r="151146" spans="26:27">
      <c r="Z151146" s="191"/>
      <c r="AA151146" s="191"/>
    </row>
    <row r="151147" spans="26:27">
      <c r="Z151147" s="191"/>
      <c r="AA151147" s="191"/>
    </row>
    <row r="151148" spans="26:27">
      <c r="Z151148" s="191"/>
      <c r="AA151148" s="191"/>
    </row>
    <row r="151149" spans="26:27">
      <c r="Z151149" s="191"/>
      <c r="AA151149" s="191"/>
    </row>
    <row r="151150" spans="26:27">
      <c r="Z151150" s="191"/>
      <c r="AA151150" s="191"/>
    </row>
    <row r="151151" spans="26:27">
      <c r="Z151151" s="191"/>
      <c r="AA151151" s="191"/>
    </row>
    <row r="151152" spans="26:27">
      <c r="Z151152" s="191"/>
      <c r="AA151152" s="191"/>
    </row>
    <row r="151153" spans="26:27">
      <c r="Z151153" s="191"/>
      <c r="AA151153" s="191"/>
    </row>
    <row r="151154" spans="26:27">
      <c r="Z151154" s="191"/>
      <c r="AA151154" s="191"/>
    </row>
    <row r="151155" spans="26:27">
      <c r="Z151155" s="191"/>
      <c r="AA151155" s="191"/>
    </row>
    <row r="151156" spans="26:27">
      <c r="Z151156" s="191"/>
      <c r="AA151156" s="191"/>
    </row>
    <row r="151157" spans="26:27">
      <c r="Z151157" s="191"/>
      <c r="AA151157" s="191"/>
    </row>
    <row r="151158" spans="26:27">
      <c r="Z151158" s="191"/>
      <c r="AA151158" s="191"/>
    </row>
    <row r="151159" spans="26:27">
      <c r="Z151159" s="191"/>
      <c r="AA151159" s="191"/>
    </row>
    <row r="151160" spans="26:27">
      <c r="Z151160" s="191"/>
      <c r="AA151160" s="191"/>
    </row>
    <row r="151161" spans="26:27">
      <c r="Z151161" s="191"/>
      <c r="AA151161" s="191"/>
    </row>
    <row r="151162" spans="26:27">
      <c r="Z151162" s="191"/>
      <c r="AA151162" s="191"/>
    </row>
    <row r="151163" spans="26:27">
      <c r="Z151163" s="191"/>
      <c r="AA151163" s="191"/>
    </row>
    <row r="151164" spans="26:27">
      <c r="Z151164" s="191"/>
      <c r="AA151164" s="191"/>
    </row>
    <row r="151165" spans="26:27">
      <c r="Z151165" s="191"/>
      <c r="AA151165" s="191"/>
    </row>
    <row r="151166" spans="26:27">
      <c r="Z151166" s="191"/>
      <c r="AA151166" s="191"/>
    </row>
    <row r="151167" spans="26:27">
      <c r="Z151167" s="191"/>
      <c r="AA151167" s="191"/>
    </row>
    <row r="151168" spans="26:27">
      <c r="Z151168" s="191"/>
      <c r="AA151168" s="191"/>
    </row>
    <row r="151169" spans="26:27">
      <c r="Z151169" s="191"/>
      <c r="AA151169" s="191"/>
    </row>
    <row r="151170" spans="26:27">
      <c r="Z151170" s="191"/>
      <c r="AA151170" s="191"/>
    </row>
    <row r="151171" spans="26:27">
      <c r="Z151171" s="191"/>
      <c r="AA151171" s="191"/>
    </row>
    <row r="151172" spans="26:27">
      <c r="Z151172" s="191"/>
      <c r="AA151172" s="191"/>
    </row>
    <row r="151173" spans="26:27">
      <c r="Z151173" s="191"/>
      <c r="AA151173" s="191"/>
    </row>
    <row r="151174" spans="26:27">
      <c r="Z151174" s="191"/>
      <c r="AA151174" s="191"/>
    </row>
    <row r="151175" spans="26:27">
      <c r="Z151175" s="191"/>
      <c r="AA151175" s="191"/>
    </row>
    <row r="151176" spans="26:27">
      <c r="Z151176" s="191"/>
      <c r="AA151176" s="191"/>
    </row>
    <row r="151177" spans="26:27">
      <c r="Z151177" s="191"/>
      <c r="AA151177" s="191"/>
    </row>
    <row r="151178" spans="26:27">
      <c r="Z151178" s="191"/>
      <c r="AA151178" s="191"/>
    </row>
    <row r="151179" spans="26:27">
      <c r="Z151179" s="191"/>
      <c r="AA151179" s="191"/>
    </row>
    <row r="151180" spans="26:27">
      <c r="Z151180" s="191"/>
      <c r="AA151180" s="191"/>
    </row>
    <row r="151181" spans="26:27">
      <c r="Z151181" s="191"/>
      <c r="AA151181" s="191"/>
    </row>
    <row r="151182" spans="26:27">
      <c r="Z151182" s="191"/>
      <c r="AA151182" s="191"/>
    </row>
    <row r="151183" spans="26:27">
      <c r="Z151183" s="191"/>
      <c r="AA151183" s="191"/>
    </row>
    <row r="151184" spans="26:27">
      <c r="Z151184" s="191"/>
      <c r="AA151184" s="191"/>
    </row>
    <row r="151185" spans="26:27">
      <c r="Z151185" s="191"/>
      <c r="AA151185" s="191"/>
    </row>
    <row r="151186" spans="26:27">
      <c r="Z151186" s="191"/>
      <c r="AA151186" s="191"/>
    </row>
    <row r="151187" spans="26:27">
      <c r="Z151187" s="191"/>
      <c r="AA151187" s="191"/>
    </row>
    <row r="151188" spans="26:27">
      <c r="Z151188" s="191"/>
      <c r="AA151188" s="191"/>
    </row>
    <row r="151189" spans="26:27">
      <c r="Z151189" s="191"/>
      <c r="AA151189" s="191"/>
    </row>
    <row r="151190" spans="26:27">
      <c r="Z151190" s="191"/>
      <c r="AA151190" s="191"/>
    </row>
    <row r="151191" spans="26:27">
      <c r="Z151191" s="191"/>
      <c r="AA151191" s="191"/>
    </row>
    <row r="151192" spans="26:27">
      <c r="Z151192" s="191"/>
      <c r="AA151192" s="191"/>
    </row>
    <row r="151193" spans="26:27">
      <c r="Z151193" s="191"/>
      <c r="AA151193" s="191"/>
    </row>
    <row r="151194" spans="26:27">
      <c r="Z151194" s="191"/>
      <c r="AA151194" s="191"/>
    </row>
    <row r="151195" spans="26:27">
      <c r="Z151195" s="191"/>
      <c r="AA151195" s="191"/>
    </row>
    <row r="151196" spans="26:27">
      <c r="Z151196" s="191"/>
      <c r="AA151196" s="191"/>
    </row>
    <row r="151197" spans="26:27">
      <c r="Z151197" s="191"/>
      <c r="AA151197" s="191"/>
    </row>
    <row r="151198" spans="26:27">
      <c r="Z151198" s="191"/>
      <c r="AA151198" s="191"/>
    </row>
    <row r="151199" spans="26:27">
      <c r="Z151199" s="191"/>
      <c r="AA151199" s="191"/>
    </row>
    <row r="151200" spans="26:27">
      <c r="Z151200" s="191"/>
      <c r="AA151200" s="191"/>
    </row>
    <row r="151201" spans="26:27">
      <c r="Z151201" s="191"/>
      <c r="AA151201" s="191"/>
    </row>
    <row r="151202" spans="26:27">
      <c r="Z151202" s="191"/>
      <c r="AA151202" s="191"/>
    </row>
    <row r="151203" spans="26:27">
      <c r="Z151203" s="191"/>
      <c r="AA151203" s="191"/>
    </row>
    <row r="151204" spans="26:27">
      <c r="Z151204" s="191"/>
      <c r="AA151204" s="191"/>
    </row>
    <row r="151205" spans="26:27">
      <c r="Z151205" s="191"/>
      <c r="AA151205" s="191"/>
    </row>
    <row r="151206" spans="26:27">
      <c r="Z151206" s="191"/>
      <c r="AA151206" s="191"/>
    </row>
    <row r="151207" spans="26:27">
      <c r="Z151207" s="191"/>
      <c r="AA151207" s="191"/>
    </row>
    <row r="151208" spans="26:27">
      <c r="Z151208" s="191"/>
      <c r="AA151208" s="191"/>
    </row>
    <row r="151209" spans="26:27">
      <c r="Z151209" s="191"/>
      <c r="AA151209" s="191"/>
    </row>
    <row r="151210" spans="26:27">
      <c r="Z151210" s="191"/>
      <c r="AA151210" s="191"/>
    </row>
    <row r="151211" spans="26:27">
      <c r="Z151211" s="191"/>
      <c r="AA151211" s="191"/>
    </row>
    <row r="151212" spans="26:27">
      <c r="Z151212" s="191"/>
      <c r="AA151212" s="191"/>
    </row>
    <row r="151213" spans="26:27">
      <c r="Z151213" s="191"/>
      <c r="AA151213" s="191"/>
    </row>
    <row r="151214" spans="26:27">
      <c r="Z151214" s="191"/>
      <c r="AA151214" s="191"/>
    </row>
    <row r="151215" spans="26:27">
      <c r="Z151215" s="191"/>
      <c r="AA151215" s="191"/>
    </row>
    <row r="151216" spans="26:27">
      <c r="Z151216" s="191"/>
      <c r="AA151216" s="191"/>
    </row>
    <row r="151217" spans="26:27">
      <c r="Z151217" s="191"/>
      <c r="AA151217" s="191"/>
    </row>
    <row r="151218" spans="26:27">
      <c r="Z151218" s="191"/>
      <c r="AA151218" s="191"/>
    </row>
    <row r="151219" spans="26:27">
      <c r="Z151219" s="191"/>
      <c r="AA151219" s="191"/>
    </row>
    <row r="151220" spans="26:27">
      <c r="Z151220" s="191"/>
      <c r="AA151220" s="191"/>
    </row>
    <row r="151221" spans="26:27">
      <c r="Z151221" s="191"/>
      <c r="AA151221" s="191"/>
    </row>
    <row r="151222" spans="26:27">
      <c r="Z151222" s="191"/>
      <c r="AA151222" s="191"/>
    </row>
    <row r="151223" spans="26:27">
      <c r="Z151223" s="191"/>
      <c r="AA151223" s="191"/>
    </row>
    <row r="151224" spans="26:27">
      <c r="Z151224" s="191"/>
      <c r="AA151224" s="191"/>
    </row>
    <row r="151225" spans="26:27">
      <c r="Z151225" s="191"/>
      <c r="AA151225" s="191"/>
    </row>
    <row r="151226" spans="26:27">
      <c r="Z151226" s="191"/>
      <c r="AA151226" s="191"/>
    </row>
    <row r="151227" spans="26:27">
      <c r="Z151227" s="191"/>
      <c r="AA151227" s="191"/>
    </row>
    <row r="151228" spans="26:27">
      <c r="Z151228" s="191"/>
      <c r="AA151228" s="191"/>
    </row>
    <row r="151229" spans="26:27">
      <c r="Z151229" s="191"/>
      <c r="AA151229" s="191"/>
    </row>
    <row r="151230" spans="26:27">
      <c r="Z151230" s="191"/>
      <c r="AA151230" s="191"/>
    </row>
    <row r="151231" spans="26:27">
      <c r="Z151231" s="191"/>
      <c r="AA151231" s="191"/>
    </row>
    <row r="151232" spans="26:27">
      <c r="Z151232" s="191"/>
      <c r="AA151232" s="191"/>
    </row>
    <row r="151233" spans="26:27">
      <c r="Z151233" s="191"/>
      <c r="AA151233" s="191"/>
    </row>
    <row r="151234" spans="26:27">
      <c r="Z151234" s="191"/>
      <c r="AA151234" s="191"/>
    </row>
    <row r="151235" spans="26:27">
      <c r="Z151235" s="191"/>
      <c r="AA151235" s="191"/>
    </row>
    <row r="151236" spans="26:27">
      <c r="Z151236" s="191"/>
      <c r="AA151236" s="191"/>
    </row>
    <row r="151237" spans="26:27">
      <c r="Z151237" s="191"/>
      <c r="AA151237" s="191"/>
    </row>
    <row r="151238" spans="26:27">
      <c r="Z151238" s="191"/>
      <c r="AA151238" s="191"/>
    </row>
    <row r="151239" spans="26:27">
      <c r="Z151239" s="191"/>
      <c r="AA151239" s="191"/>
    </row>
    <row r="151240" spans="26:27">
      <c r="Z151240" s="191"/>
      <c r="AA151240" s="191"/>
    </row>
    <row r="151241" spans="26:27">
      <c r="Z151241" s="191"/>
      <c r="AA151241" s="191"/>
    </row>
    <row r="151242" spans="26:27">
      <c r="Z151242" s="191"/>
      <c r="AA151242" s="191"/>
    </row>
    <row r="151243" spans="26:27">
      <c r="Z151243" s="191"/>
      <c r="AA151243" s="191"/>
    </row>
    <row r="151244" spans="26:27">
      <c r="Z151244" s="191"/>
      <c r="AA151244" s="191"/>
    </row>
    <row r="151245" spans="26:27">
      <c r="Z151245" s="191"/>
      <c r="AA151245" s="191"/>
    </row>
    <row r="151246" spans="26:27">
      <c r="Z151246" s="191"/>
      <c r="AA151246" s="191"/>
    </row>
    <row r="151247" spans="26:27">
      <c r="Z151247" s="191"/>
      <c r="AA151247" s="191"/>
    </row>
    <row r="151248" spans="26:27">
      <c r="Z151248" s="191"/>
      <c r="AA151248" s="191"/>
    </row>
    <row r="151249" spans="26:27">
      <c r="Z151249" s="191"/>
      <c r="AA151249" s="191"/>
    </row>
    <row r="151250" spans="26:27">
      <c r="Z151250" s="191"/>
      <c r="AA151250" s="191"/>
    </row>
    <row r="151251" spans="26:27">
      <c r="Z151251" s="191"/>
      <c r="AA151251" s="191"/>
    </row>
    <row r="151252" spans="26:27">
      <c r="Z151252" s="191"/>
      <c r="AA151252" s="191"/>
    </row>
    <row r="151253" spans="26:27">
      <c r="Z151253" s="191"/>
      <c r="AA151253" s="191"/>
    </row>
    <row r="151254" spans="26:27">
      <c r="Z151254" s="191"/>
      <c r="AA151254" s="191"/>
    </row>
    <row r="151255" spans="26:27">
      <c r="Z151255" s="191"/>
      <c r="AA151255" s="191"/>
    </row>
    <row r="151256" spans="26:27">
      <c r="Z151256" s="191"/>
      <c r="AA151256" s="191"/>
    </row>
    <row r="151257" spans="26:27">
      <c r="Z151257" s="191"/>
      <c r="AA151257" s="191"/>
    </row>
    <row r="151258" spans="26:27">
      <c r="Z151258" s="191"/>
      <c r="AA151258" s="191"/>
    </row>
    <row r="151259" spans="26:27">
      <c r="Z151259" s="191"/>
      <c r="AA151259" s="191"/>
    </row>
    <row r="151260" spans="26:27">
      <c r="Z151260" s="191"/>
      <c r="AA151260" s="191"/>
    </row>
    <row r="151261" spans="26:27">
      <c r="Z151261" s="191"/>
      <c r="AA151261" s="191"/>
    </row>
    <row r="151262" spans="26:27">
      <c r="Z151262" s="191"/>
      <c r="AA151262" s="191"/>
    </row>
    <row r="151263" spans="26:27">
      <c r="Z151263" s="191"/>
      <c r="AA151263" s="191"/>
    </row>
    <row r="151264" spans="26:27">
      <c r="Z151264" s="191"/>
      <c r="AA151264" s="191"/>
    </row>
    <row r="151265" spans="26:27">
      <c r="Z151265" s="191"/>
      <c r="AA151265" s="191"/>
    </row>
    <row r="151266" spans="26:27">
      <c r="Z151266" s="191"/>
      <c r="AA151266" s="191"/>
    </row>
    <row r="151267" spans="26:27">
      <c r="Z151267" s="191"/>
      <c r="AA151267" s="191"/>
    </row>
    <row r="151268" spans="26:27">
      <c r="Z151268" s="191"/>
      <c r="AA151268" s="191"/>
    </row>
    <row r="151269" spans="26:27">
      <c r="Z151269" s="191"/>
      <c r="AA151269" s="191"/>
    </row>
    <row r="151270" spans="26:27">
      <c r="Z151270" s="191"/>
      <c r="AA151270" s="191"/>
    </row>
    <row r="151271" spans="26:27">
      <c r="Z151271" s="191"/>
      <c r="AA151271" s="191"/>
    </row>
    <row r="151272" spans="26:27">
      <c r="Z151272" s="191"/>
      <c r="AA151272" s="191"/>
    </row>
    <row r="151273" spans="26:27">
      <c r="Z151273" s="191"/>
      <c r="AA151273" s="191"/>
    </row>
    <row r="151274" spans="26:27">
      <c r="Z151274" s="191"/>
      <c r="AA151274" s="191"/>
    </row>
    <row r="151275" spans="26:27">
      <c r="Z151275" s="191"/>
      <c r="AA151275" s="191"/>
    </row>
    <row r="151276" spans="26:27">
      <c r="Z151276" s="191"/>
      <c r="AA151276" s="191"/>
    </row>
    <row r="151277" spans="26:27">
      <c r="Z151277" s="191"/>
      <c r="AA151277" s="191"/>
    </row>
    <row r="151278" spans="26:27">
      <c r="Z151278" s="191"/>
      <c r="AA151278" s="191"/>
    </row>
    <row r="151279" spans="26:27">
      <c r="Z151279" s="191"/>
      <c r="AA151279" s="191"/>
    </row>
    <row r="151280" spans="26:27">
      <c r="Z151280" s="191"/>
      <c r="AA151280" s="191"/>
    </row>
    <row r="151281" spans="26:27">
      <c r="Z151281" s="191"/>
      <c r="AA151281" s="191"/>
    </row>
    <row r="151282" spans="26:27">
      <c r="Z151282" s="191"/>
      <c r="AA151282" s="191"/>
    </row>
    <row r="151283" spans="26:27">
      <c r="Z151283" s="191"/>
      <c r="AA151283" s="191"/>
    </row>
    <row r="151284" spans="26:27">
      <c r="Z151284" s="191"/>
      <c r="AA151284" s="191"/>
    </row>
    <row r="151285" spans="26:27">
      <c r="Z151285" s="191"/>
      <c r="AA151285" s="191"/>
    </row>
    <row r="151286" spans="26:27">
      <c r="Z151286" s="191"/>
      <c r="AA151286" s="191"/>
    </row>
    <row r="151287" spans="26:27">
      <c r="Z151287" s="191"/>
      <c r="AA151287" s="191"/>
    </row>
    <row r="151288" spans="26:27">
      <c r="Z151288" s="191"/>
      <c r="AA151288" s="191"/>
    </row>
    <row r="151289" spans="26:27">
      <c r="Z151289" s="191"/>
      <c r="AA151289" s="191"/>
    </row>
    <row r="151290" spans="26:27">
      <c r="Z151290" s="191"/>
      <c r="AA151290" s="191"/>
    </row>
    <row r="151291" spans="26:27">
      <c r="Z151291" s="191"/>
      <c r="AA151291" s="191"/>
    </row>
    <row r="151292" spans="26:27">
      <c r="Z151292" s="191"/>
      <c r="AA151292" s="191"/>
    </row>
    <row r="151293" spans="26:27">
      <c r="Z151293" s="191"/>
      <c r="AA151293" s="191"/>
    </row>
    <row r="151294" spans="26:27">
      <c r="Z151294" s="191"/>
      <c r="AA151294" s="191"/>
    </row>
    <row r="151295" spans="26:27">
      <c r="Z151295" s="191"/>
      <c r="AA151295" s="191"/>
    </row>
    <row r="151296" spans="26:27">
      <c r="Z151296" s="191"/>
      <c r="AA151296" s="191"/>
    </row>
    <row r="151297" spans="26:27">
      <c r="Z151297" s="191"/>
      <c r="AA151297" s="191"/>
    </row>
    <row r="151298" spans="26:27">
      <c r="Z151298" s="191"/>
      <c r="AA151298" s="191"/>
    </row>
    <row r="151299" spans="26:27">
      <c r="Z151299" s="191"/>
      <c r="AA151299" s="191"/>
    </row>
    <row r="151300" spans="26:27">
      <c r="Z151300" s="191"/>
      <c r="AA151300" s="191"/>
    </row>
    <row r="151301" spans="26:27">
      <c r="Z151301" s="191"/>
      <c r="AA151301" s="191"/>
    </row>
    <row r="151302" spans="26:27">
      <c r="Z151302" s="191"/>
      <c r="AA151302" s="191"/>
    </row>
    <row r="151303" spans="26:27">
      <c r="Z151303" s="191"/>
      <c r="AA151303" s="191"/>
    </row>
    <row r="151304" spans="26:27">
      <c r="Z151304" s="191"/>
      <c r="AA151304" s="191"/>
    </row>
    <row r="151305" spans="26:27">
      <c r="Z151305" s="191"/>
      <c r="AA151305" s="191"/>
    </row>
    <row r="151306" spans="26:27">
      <c r="Z151306" s="191"/>
      <c r="AA151306" s="191"/>
    </row>
    <row r="151307" spans="26:27">
      <c r="Z151307" s="191"/>
      <c r="AA151307" s="191"/>
    </row>
    <row r="151308" spans="26:27">
      <c r="Z151308" s="191"/>
      <c r="AA151308" s="191"/>
    </row>
    <row r="151309" spans="26:27">
      <c r="Z151309" s="191"/>
      <c r="AA151309" s="191"/>
    </row>
    <row r="151310" spans="26:27">
      <c r="Z151310" s="191"/>
      <c r="AA151310" s="191"/>
    </row>
    <row r="151311" spans="26:27">
      <c r="Z151311" s="191"/>
      <c r="AA151311" s="191"/>
    </row>
    <row r="151312" spans="26:27">
      <c r="Z151312" s="191"/>
      <c r="AA151312" s="191"/>
    </row>
    <row r="151313" spans="26:27">
      <c r="Z151313" s="191"/>
      <c r="AA151313" s="191"/>
    </row>
    <row r="151314" spans="26:27">
      <c r="Z151314" s="191"/>
      <c r="AA151314" s="191"/>
    </row>
    <row r="151315" spans="26:27">
      <c r="Z151315" s="191"/>
      <c r="AA151315" s="191"/>
    </row>
    <row r="151316" spans="26:27">
      <c r="Z151316" s="191"/>
      <c r="AA151316" s="191"/>
    </row>
    <row r="151317" spans="26:27">
      <c r="Z151317" s="191"/>
      <c r="AA151317" s="191"/>
    </row>
    <row r="151318" spans="26:27">
      <c r="Z151318" s="191"/>
      <c r="AA151318" s="191"/>
    </row>
    <row r="151319" spans="26:27">
      <c r="Z151319" s="191"/>
      <c r="AA151319" s="191"/>
    </row>
    <row r="151320" spans="26:27">
      <c r="Z151320" s="191"/>
      <c r="AA151320" s="191"/>
    </row>
    <row r="151321" spans="26:27">
      <c r="Z151321" s="191"/>
      <c r="AA151321" s="191"/>
    </row>
    <row r="151322" spans="26:27">
      <c r="Z151322" s="191"/>
      <c r="AA151322" s="191"/>
    </row>
    <row r="151323" spans="26:27">
      <c r="Z151323" s="191"/>
      <c r="AA151323" s="191"/>
    </row>
    <row r="151324" spans="26:27">
      <c r="Z151324" s="191"/>
      <c r="AA151324" s="191"/>
    </row>
    <row r="151325" spans="26:27">
      <c r="Z151325" s="191"/>
      <c r="AA151325" s="191"/>
    </row>
    <row r="151326" spans="26:27">
      <c r="Z151326" s="191"/>
      <c r="AA151326" s="191"/>
    </row>
    <row r="151327" spans="26:27">
      <c r="Z151327" s="191"/>
      <c r="AA151327" s="191"/>
    </row>
    <row r="151328" spans="26:27">
      <c r="Z151328" s="191"/>
      <c r="AA151328" s="191"/>
    </row>
    <row r="151329" spans="26:27">
      <c r="Z151329" s="191"/>
      <c r="AA151329" s="191"/>
    </row>
    <row r="151330" spans="26:27">
      <c r="Z151330" s="191"/>
      <c r="AA151330" s="191"/>
    </row>
    <row r="151331" spans="26:27">
      <c r="Z151331" s="191"/>
      <c r="AA151331" s="191"/>
    </row>
    <row r="151332" spans="26:27">
      <c r="Z151332" s="191"/>
      <c r="AA151332" s="191"/>
    </row>
    <row r="151333" spans="26:27">
      <c r="Z151333" s="191"/>
      <c r="AA151333" s="191"/>
    </row>
    <row r="151334" spans="26:27">
      <c r="Z151334" s="191"/>
      <c r="AA151334" s="191"/>
    </row>
    <row r="151335" spans="26:27">
      <c r="Z151335" s="191"/>
      <c r="AA151335" s="191"/>
    </row>
    <row r="151336" spans="26:27">
      <c r="Z151336" s="191"/>
      <c r="AA151336" s="191"/>
    </row>
    <row r="151337" spans="26:27">
      <c r="Z151337" s="191"/>
      <c r="AA151337" s="191"/>
    </row>
    <row r="151338" spans="26:27">
      <c r="Z151338" s="191"/>
      <c r="AA151338" s="191"/>
    </row>
    <row r="151339" spans="26:27">
      <c r="Z151339" s="191"/>
      <c r="AA151339" s="191"/>
    </row>
    <row r="151340" spans="26:27">
      <c r="Z151340" s="191"/>
      <c r="AA151340" s="191"/>
    </row>
    <row r="151341" spans="26:27">
      <c r="Z151341" s="191"/>
      <c r="AA151341" s="191"/>
    </row>
    <row r="151342" spans="26:27">
      <c r="Z151342" s="191"/>
      <c r="AA151342" s="191"/>
    </row>
    <row r="151343" spans="26:27">
      <c r="Z151343" s="191"/>
      <c r="AA151343" s="191"/>
    </row>
    <row r="151344" spans="26:27">
      <c r="Z151344" s="191"/>
      <c r="AA151344" s="191"/>
    </row>
    <row r="151345" spans="26:27">
      <c r="Z151345" s="191"/>
      <c r="AA151345" s="191"/>
    </row>
    <row r="151346" spans="26:27">
      <c r="Z151346" s="191"/>
      <c r="AA151346" s="191"/>
    </row>
    <row r="151347" spans="26:27">
      <c r="Z151347" s="191"/>
      <c r="AA151347" s="191"/>
    </row>
    <row r="151348" spans="26:27">
      <c r="Z151348" s="191"/>
      <c r="AA151348" s="191"/>
    </row>
    <row r="151349" spans="26:27">
      <c r="Z151349" s="191"/>
      <c r="AA151349" s="191"/>
    </row>
    <row r="151350" spans="26:27">
      <c r="Z151350" s="191"/>
      <c r="AA151350" s="191"/>
    </row>
    <row r="151351" spans="26:27">
      <c r="Z151351" s="191"/>
      <c r="AA151351" s="191"/>
    </row>
    <row r="151352" spans="26:27">
      <c r="Z151352" s="191"/>
      <c r="AA151352" s="191"/>
    </row>
    <row r="151353" spans="26:27">
      <c r="Z151353" s="191"/>
      <c r="AA151353" s="191"/>
    </row>
    <row r="151354" spans="26:27">
      <c r="Z151354" s="191"/>
      <c r="AA151354" s="191"/>
    </row>
    <row r="151355" spans="26:27">
      <c r="Z151355" s="191"/>
      <c r="AA151355" s="191"/>
    </row>
    <row r="151356" spans="26:27">
      <c r="Z151356" s="191"/>
      <c r="AA151356" s="191"/>
    </row>
    <row r="151357" spans="26:27">
      <c r="Z151357" s="191"/>
      <c r="AA151357" s="191"/>
    </row>
    <row r="151358" spans="26:27">
      <c r="Z151358" s="191"/>
      <c r="AA151358" s="191"/>
    </row>
    <row r="151359" spans="26:27">
      <c r="Z151359" s="191"/>
      <c r="AA151359" s="191"/>
    </row>
    <row r="151360" spans="26:27">
      <c r="Z151360" s="191"/>
      <c r="AA151360" s="191"/>
    </row>
    <row r="151361" spans="26:27">
      <c r="Z151361" s="191"/>
      <c r="AA151361" s="191"/>
    </row>
    <row r="151362" spans="26:27">
      <c r="Z151362" s="191"/>
      <c r="AA151362" s="191"/>
    </row>
    <row r="151363" spans="26:27">
      <c r="Z151363" s="191"/>
      <c r="AA151363" s="191"/>
    </row>
    <row r="151364" spans="26:27">
      <c r="Z151364" s="191"/>
      <c r="AA151364" s="191"/>
    </row>
    <row r="151365" spans="26:27">
      <c r="Z151365" s="191"/>
      <c r="AA151365" s="191"/>
    </row>
    <row r="151366" spans="26:27">
      <c r="Z151366" s="191"/>
      <c r="AA151366" s="191"/>
    </row>
    <row r="151367" spans="26:27">
      <c r="Z151367" s="191"/>
      <c r="AA151367" s="191"/>
    </row>
    <row r="151368" spans="26:27">
      <c r="Z151368" s="191"/>
      <c r="AA151368" s="191"/>
    </row>
    <row r="151369" spans="26:27">
      <c r="Z151369" s="191"/>
      <c r="AA151369" s="191"/>
    </row>
    <row r="151370" spans="26:27">
      <c r="Z151370" s="191"/>
      <c r="AA151370" s="191"/>
    </row>
    <row r="151371" spans="26:27">
      <c r="Z151371" s="191"/>
      <c r="AA151371" s="191"/>
    </row>
    <row r="151372" spans="26:27">
      <c r="Z151372" s="191"/>
      <c r="AA151372" s="191"/>
    </row>
    <row r="151373" spans="26:27">
      <c r="Z151373" s="191"/>
      <c r="AA151373" s="191"/>
    </row>
    <row r="151374" spans="26:27">
      <c r="Z151374" s="191"/>
      <c r="AA151374" s="191"/>
    </row>
    <row r="151375" spans="26:27">
      <c r="Z151375" s="191"/>
      <c r="AA151375" s="191"/>
    </row>
    <row r="151376" spans="26:27">
      <c r="Z151376" s="191"/>
      <c r="AA151376" s="191"/>
    </row>
    <row r="151377" spans="26:27">
      <c r="Z151377" s="191"/>
      <c r="AA151377" s="191"/>
    </row>
    <row r="151378" spans="26:27">
      <c r="Z151378" s="191"/>
      <c r="AA151378" s="191"/>
    </row>
    <row r="151379" spans="26:27">
      <c r="Z151379" s="191"/>
      <c r="AA151379" s="191"/>
    </row>
    <row r="151380" spans="26:27">
      <c r="Z151380" s="191"/>
      <c r="AA151380" s="191"/>
    </row>
    <row r="151381" spans="26:27">
      <c r="Z151381" s="191"/>
      <c r="AA151381" s="191"/>
    </row>
    <row r="151382" spans="26:27">
      <c r="Z151382" s="191"/>
      <c r="AA151382" s="191"/>
    </row>
    <row r="151383" spans="26:27">
      <c r="Z151383" s="191"/>
      <c r="AA151383" s="191"/>
    </row>
    <row r="151384" spans="26:27">
      <c r="Z151384" s="191"/>
      <c r="AA151384" s="191"/>
    </row>
    <row r="151385" spans="26:27">
      <c r="Z151385" s="191"/>
      <c r="AA151385" s="191"/>
    </row>
    <row r="151386" spans="26:27">
      <c r="Z151386" s="191"/>
      <c r="AA151386" s="191"/>
    </row>
    <row r="151387" spans="26:27">
      <c r="Z151387" s="191"/>
      <c r="AA151387" s="191"/>
    </row>
    <row r="151388" spans="26:27">
      <c r="Z151388" s="191"/>
      <c r="AA151388" s="191"/>
    </row>
    <row r="151389" spans="26:27">
      <c r="Z151389" s="191"/>
      <c r="AA151389" s="191"/>
    </row>
    <row r="151390" spans="26:27">
      <c r="Z151390" s="191"/>
      <c r="AA151390" s="191"/>
    </row>
    <row r="151391" spans="26:27">
      <c r="Z151391" s="191"/>
      <c r="AA151391" s="191"/>
    </row>
    <row r="151392" spans="26:27">
      <c r="Z151392" s="191"/>
      <c r="AA151392" s="191"/>
    </row>
    <row r="151393" spans="26:27">
      <c r="Z151393" s="191"/>
      <c r="AA151393" s="191"/>
    </row>
    <row r="151394" spans="26:27">
      <c r="Z151394" s="191"/>
      <c r="AA151394" s="191"/>
    </row>
    <row r="151395" spans="26:27">
      <c r="Z151395" s="191"/>
      <c r="AA151395" s="191"/>
    </row>
    <row r="151396" spans="26:27">
      <c r="Z151396" s="191"/>
      <c r="AA151396" s="191"/>
    </row>
    <row r="151397" spans="26:27">
      <c r="Z151397" s="191"/>
      <c r="AA151397" s="191"/>
    </row>
    <row r="151398" spans="26:27">
      <c r="Z151398" s="191"/>
      <c r="AA151398" s="191"/>
    </row>
    <row r="151399" spans="26:27">
      <c r="Z151399" s="191"/>
      <c r="AA151399" s="191"/>
    </row>
    <row r="151400" spans="26:27">
      <c r="Z151400" s="191"/>
      <c r="AA151400" s="191"/>
    </row>
    <row r="151401" spans="26:27">
      <c r="Z151401" s="191"/>
      <c r="AA151401" s="191"/>
    </row>
    <row r="151402" spans="26:27">
      <c r="Z151402" s="191"/>
      <c r="AA151402" s="191"/>
    </row>
    <row r="151403" spans="26:27">
      <c r="Z151403" s="191"/>
      <c r="AA151403" s="191"/>
    </row>
    <row r="151404" spans="26:27">
      <c r="Z151404" s="191"/>
      <c r="AA151404" s="191"/>
    </row>
    <row r="151405" spans="26:27">
      <c r="Z151405" s="191"/>
      <c r="AA151405" s="191"/>
    </row>
    <row r="151406" spans="26:27">
      <c r="Z151406" s="191"/>
      <c r="AA151406" s="191"/>
    </row>
    <row r="151407" spans="26:27">
      <c r="Z151407" s="191"/>
      <c r="AA151407" s="191"/>
    </row>
    <row r="151408" spans="26:27">
      <c r="Z151408" s="191"/>
      <c r="AA151408" s="191"/>
    </row>
    <row r="151409" spans="26:27">
      <c r="Z151409" s="191"/>
      <c r="AA151409" s="191"/>
    </row>
    <row r="151410" spans="26:27">
      <c r="Z151410" s="191"/>
      <c r="AA151410" s="191"/>
    </row>
    <row r="151411" spans="26:27">
      <c r="Z151411" s="191"/>
      <c r="AA151411" s="191"/>
    </row>
    <row r="151412" spans="26:27">
      <c r="Z151412" s="191"/>
      <c r="AA151412" s="191"/>
    </row>
    <row r="151413" spans="26:27">
      <c r="Z151413" s="191"/>
      <c r="AA151413" s="191"/>
    </row>
    <row r="151414" spans="26:27">
      <c r="Z151414" s="191"/>
      <c r="AA151414" s="191"/>
    </row>
    <row r="151415" spans="26:27">
      <c r="Z151415" s="191"/>
      <c r="AA151415" s="191"/>
    </row>
    <row r="151416" spans="26:27">
      <c r="Z151416" s="191"/>
      <c r="AA151416" s="191"/>
    </row>
    <row r="151417" spans="26:27">
      <c r="Z151417" s="191"/>
      <c r="AA151417" s="191"/>
    </row>
    <row r="151418" spans="26:27">
      <c r="Z151418" s="191"/>
      <c r="AA151418" s="191"/>
    </row>
    <row r="151419" spans="26:27">
      <c r="Z151419" s="191"/>
      <c r="AA151419" s="191"/>
    </row>
    <row r="151420" spans="26:27">
      <c r="Z151420" s="191"/>
      <c r="AA151420" s="191"/>
    </row>
    <row r="151421" spans="26:27">
      <c r="Z151421" s="191"/>
      <c r="AA151421" s="191"/>
    </row>
    <row r="151422" spans="26:27">
      <c r="Z151422" s="191"/>
      <c r="AA151422" s="191"/>
    </row>
    <row r="151423" spans="26:27">
      <c r="Z151423" s="191"/>
      <c r="AA151423" s="191"/>
    </row>
    <row r="151424" spans="26:27">
      <c r="Z151424" s="191"/>
      <c r="AA151424" s="191"/>
    </row>
    <row r="151425" spans="26:27">
      <c r="Z151425" s="191"/>
      <c r="AA151425" s="191"/>
    </row>
    <row r="151426" spans="26:27">
      <c r="Z151426" s="191"/>
      <c r="AA151426" s="191"/>
    </row>
    <row r="151427" spans="26:27">
      <c r="Z151427" s="191"/>
      <c r="AA151427" s="191"/>
    </row>
    <row r="151428" spans="26:27">
      <c r="Z151428" s="191"/>
      <c r="AA151428" s="191"/>
    </row>
    <row r="151429" spans="26:27">
      <c r="Z151429" s="191"/>
      <c r="AA151429" s="191"/>
    </row>
    <row r="151430" spans="26:27">
      <c r="Z151430" s="191"/>
      <c r="AA151430" s="191"/>
    </row>
    <row r="151431" spans="26:27">
      <c r="Z151431" s="191"/>
      <c r="AA151431" s="191"/>
    </row>
    <row r="151432" spans="26:27">
      <c r="Z151432" s="191"/>
      <c r="AA151432" s="191"/>
    </row>
    <row r="151433" spans="26:27">
      <c r="Z151433" s="191"/>
      <c r="AA151433" s="191"/>
    </row>
    <row r="151434" spans="26:27">
      <c r="Z151434" s="191"/>
      <c r="AA151434" s="191"/>
    </row>
    <row r="151435" spans="26:27">
      <c r="Z151435" s="191"/>
      <c r="AA151435" s="191"/>
    </row>
    <row r="151436" spans="26:27">
      <c r="Z151436" s="191"/>
      <c r="AA151436" s="191"/>
    </row>
    <row r="151437" spans="26:27">
      <c r="Z151437" s="191"/>
      <c r="AA151437" s="191"/>
    </row>
    <row r="151438" spans="26:27">
      <c r="Z151438" s="191"/>
      <c r="AA151438" s="191"/>
    </row>
    <row r="151439" spans="26:27">
      <c r="Z151439" s="191"/>
      <c r="AA151439" s="191"/>
    </row>
    <row r="151440" spans="26:27">
      <c r="Z151440" s="191"/>
      <c r="AA151440" s="191"/>
    </row>
    <row r="151441" spans="26:27">
      <c r="Z151441" s="191"/>
      <c r="AA151441" s="191"/>
    </row>
    <row r="151442" spans="26:27">
      <c r="Z151442" s="191"/>
      <c r="AA151442" s="191"/>
    </row>
    <row r="151443" spans="26:27">
      <c r="Z151443" s="191"/>
      <c r="AA151443" s="191"/>
    </row>
    <row r="151444" spans="26:27">
      <c r="Z151444" s="191"/>
      <c r="AA151444" s="191"/>
    </row>
    <row r="151445" spans="26:27">
      <c r="Z151445" s="191"/>
      <c r="AA151445" s="191"/>
    </row>
    <row r="151446" spans="26:27">
      <c r="Z151446" s="191"/>
      <c r="AA151446" s="191"/>
    </row>
    <row r="151447" spans="26:27">
      <c r="Z151447" s="191"/>
      <c r="AA151447" s="191"/>
    </row>
    <row r="151448" spans="26:27">
      <c r="Z151448" s="191"/>
      <c r="AA151448" s="191"/>
    </row>
    <row r="151449" spans="26:27">
      <c r="Z151449" s="191"/>
      <c r="AA151449" s="191"/>
    </row>
    <row r="151450" spans="26:27">
      <c r="Z151450" s="191"/>
      <c r="AA151450" s="191"/>
    </row>
    <row r="151451" spans="26:27">
      <c r="Z151451" s="191"/>
      <c r="AA151451" s="191"/>
    </row>
    <row r="151452" spans="26:27">
      <c r="Z151452" s="191"/>
      <c r="AA151452" s="191"/>
    </row>
    <row r="151453" spans="26:27">
      <c r="Z151453" s="191"/>
      <c r="AA151453" s="191"/>
    </row>
    <row r="151454" spans="26:27">
      <c r="Z151454" s="191"/>
      <c r="AA151454" s="191"/>
    </row>
    <row r="151455" spans="26:27">
      <c r="Z151455" s="191"/>
      <c r="AA151455" s="191"/>
    </row>
    <row r="151456" spans="26:27">
      <c r="Z151456" s="191"/>
      <c r="AA151456" s="191"/>
    </row>
    <row r="151457" spans="26:27">
      <c r="Z151457" s="191"/>
      <c r="AA151457" s="191"/>
    </row>
    <row r="151458" spans="26:27">
      <c r="Z151458" s="191"/>
      <c r="AA151458" s="191"/>
    </row>
    <row r="151459" spans="26:27">
      <c r="Z151459" s="191"/>
      <c r="AA151459" s="191"/>
    </row>
    <row r="151460" spans="26:27">
      <c r="Z151460" s="191"/>
      <c r="AA151460" s="191"/>
    </row>
    <row r="151461" spans="26:27">
      <c r="Z151461" s="191"/>
      <c r="AA151461" s="191"/>
    </row>
    <row r="151462" spans="26:27">
      <c r="Z151462" s="191"/>
      <c r="AA151462" s="191"/>
    </row>
    <row r="151463" spans="26:27">
      <c r="Z151463" s="191"/>
      <c r="AA151463" s="191"/>
    </row>
    <row r="151464" spans="26:27">
      <c r="Z151464" s="191"/>
      <c r="AA151464" s="191"/>
    </row>
    <row r="151465" spans="26:27">
      <c r="Z151465" s="191"/>
      <c r="AA151465" s="191"/>
    </row>
    <row r="151466" spans="26:27">
      <c r="Z151466" s="191"/>
      <c r="AA151466" s="191"/>
    </row>
    <row r="151467" spans="26:27">
      <c r="Z151467" s="191"/>
      <c r="AA151467" s="191"/>
    </row>
    <row r="151468" spans="26:27">
      <c r="Z151468" s="191"/>
      <c r="AA151468" s="191"/>
    </row>
    <row r="151469" spans="26:27">
      <c r="Z151469" s="191"/>
      <c r="AA151469" s="191"/>
    </row>
    <row r="151470" spans="26:27">
      <c r="Z151470" s="191"/>
      <c r="AA151470" s="191"/>
    </row>
    <row r="151471" spans="26:27">
      <c r="Z151471" s="191"/>
      <c r="AA151471" s="191"/>
    </row>
    <row r="151472" spans="26:27">
      <c r="Z151472" s="191"/>
      <c r="AA151472" s="191"/>
    </row>
    <row r="151473" spans="26:27">
      <c r="Z151473" s="191"/>
      <c r="AA151473" s="191"/>
    </row>
    <row r="151474" spans="26:27">
      <c r="Z151474" s="191"/>
      <c r="AA151474" s="191"/>
    </row>
    <row r="151475" spans="26:27">
      <c r="Z151475" s="191"/>
      <c r="AA151475" s="191"/>
    </row>
    <row r="151476" spans="26:27">
      <c r="Z151476" s="191"/>
      <c r="AA151476" s="191"/>
    </row>
    <row r="151477" spans="26:27">
      <c r="Z151477" s="191"/>
      <c r="AA151477" s="191"/>
    </row>
    <row r="151478" spans="26:27">
      <c r="Z151478" s="191"/>
      <c r="AA151478" s="191"/>
    </row>
    <row r="151479" spans="26:27">
      <c r="Z151479" s="191"/>
      <c r="AA151479" s="191"/>
    </row>
    <row r="151480" spans="26:27">
      <c r="Z151480" s="191"/>
      <c r="AA151480" s="191"/>
    </row>
    <row r="151481" spans="26:27">
      <c r="Z151481" s="191"/>
      <c r="AA151481" s="191"/>
    </row>
    <row r="151482" spans="26:27">
      <c r="Z151482" s="191"/>
      <c r="AA151482" s="191"/>
    </row>
    <row r="151483" spans="26:27">
      <c r="Z151483" s="191"/>
      <c r="AA151483" s="191"/>
    </row>
    <row r="151484" spans="26:27">
      <c r="Z151484" s="191"/>
      <c r="AA151484" s="191"/>
    </row>
    <row r="151485" spans="26:27">
      <c r="Z151485" s="191"/>
      <c r="AA151485" s="191"/>
    </row>
    <row r="151486" spans="26:27">
      <c r="Z151486" s="191"/>
      <c r="AA151486" s="191"/>
    </row>
    <row r="151487" spans="26:27">
      <c r="Z151487" s="191"/>
      <c r="AA151487" s="191"/>
    </row>
    <row r="151488" spans="26:27">
      <c r="Z151488" s="191"/>
      <c r="AA151488" s="191"/>
    </row>
    <row r="151489" spans="26:27">
      <c r="Z151489" s="191"/>
      <c r="AA151489" s="191"/>
    </row>
    <row r="151490" spans="26:27">
      <c r="Z151490" s="191"/>
      <c r="AA151490" s="191"/>
    </row>
    <row r="151491" spans="26:27">
      <c r="Z151491" s="191"/>
      <c r="AA151491" s="191"/>
    </row>
    <row r="151492" spans="26:27">
      <c r="Z151492" s="191"/>
      <c r="AA151492" s="191"/>
    </row>
    <row r="151493" spans="26:27">
      <c r="Z151493" s="191"/>
      <c r="AA151493" s="191"/>
    </row>
    <row r="151494" spans="26:27">
      <c r="Z151494" s="191"/>
      <c r="AA151494" s="191"/>
    </row>
    <row r="151495" spans="26:27">
      <c r="Z151495" s="191"/>
      <c r="AA151495" s="191"/>
    </row>
    <row r="151496" spans="26:27">
      <c r="Z151496" s="191"/>
      <c r="AA151496" s="191"/>
    </row>
    <row r="151497" spans="26:27">
      <c r="Z151497" s="191"/>
      <c r="AA151497" s="191"/>
    </row>
    <row r="151498" spans="26:27">
      <c r="Z151498" s="191"/>
      <c r="AA151498" s="191"/>
    </row>
    <row r="151499" spans="26:27">
      <c r="Z151499" s="191"/>
      <c r="AA151499" s="191"/>
    </row>
    <row r="151500" spans="26:27">
      <c r="Z151500" s="191"/>
      <c r="AA151500" s="191"/>
    </row>
    <row r="151501" spans="26:27">
      <c r="Z151501" s="191"/>
      <c r="AA151501" s="191"/>
    </row>
    <row r="151502" spans="26:27">
      <c r="Z151502" s="191"/>
      <c r="AA151502" s="191"/>
    </row>
    <row r="151503" spans="26:27">
      <c r="Z151503" s="191"/>
      <c r="AA151503" s="191"/>
    </row>
    <row r="151504" spans="26:27">
      <c r="Z151504" s="191"/>
      <c r="AA151504" s="191"/>
    </row>
    <row r="151505" spans="26:27">
      <c r="Z151505" s="191"/>
      <c r="AA151505" s="191"/>
    </row>
    <row r="151506" spans="26:27">
      <c r="Z151506" s="191"/>
      <c r="AA151506" s="191"/>
    </row>
    <row r="151507" spans="26:27">
      <c r="Z151507" s="191"/>
      <c r="AA151507" s="191"/>
    </row>
    <row r="151508" spans="26:27">
      <c r="Z151508" s="191"/>
      <c r="AA151508" s="191"/>
    </row>
    <row r="151509" spans="26:27">
      <c r="Z151509" s="191"/>
      <c r="AA151509" s="191"/>
    </row>
    <row r="151510" spans="26:27">
      <c r="Z151510" s="191"/>
      <c r="AA151510" s="191"/>
    </row>
    <row r="151511" spans="26:27">
      <c r="Z151511" s="191"/>
      <c r="AA151511" s="191"/>
    </row>
    <row r="151512" spans="26:27">
      <c r="Z151512" s="191"/>
      <c r="AA151512" s="191"/>
    </row>
    <row r="151513" spans="26:27">
      <c r="Z151513" s="191"/>
      <c r="AA151513" s="191"/>
    </row>
    <row r="151514" spans="26:27">
      <c r="Z151514" s="191"/>
      <c r="AA151514" s="191"/>
    </row>
    <row r="151515" spans="26:27">
      <c r="Z151515" s="191"/>
      <c r="AA151515" s="191"/>
    </row>
    <row r="151516" spans="26:27">
      <c r="Z151516" s="191"/>
      <c r="AA151516" s="191"/>
    </row>
    <row r="151517" spans="26:27">
      <c r="Z151517" s="191"/>
      <c r="AA151517" s="191"/>
    </row>
    <row r="151518" spans="26:27">
      <c r="Z151518" s="191"/>
      <c r="AA151518" s="191"/>
    </row>
    <row r="151519" spans="26:27">
      <c r="Z151519" s="191"/>
      <c r="AA151519" s="191"/>
    </row>
    <row r="151520" spans="26:27">
      <c r="Z151520" s="191"/>
      <c r="AA151520" s="191"/>
    </row>
    <row r="151521" spans="26:27">
      <c r="Z151521" s="191"/>
      <c r="AA151521" s="191"/>
    </row>
    <row r="151522" spans="26:27">
      <c r="Z151522" s="191"/>
      <c r="AA151522" s="191"/>
    </row>
    <row r="151523" spans="26:27">
      <c r="Z151523" s="191"/>
      <c r="AA151523" s="191"/>
    </row>
    <row r="151524" spans="26:27">
      <c r="Z151524" s="191"/>
      <c r="AA151524" s="191"/>
    </row>
    <row r="151525" spans="26:27">
      <c r="Z151525" s="191"/>
      <c r="AA151525" s="191"/>
    </row>
    <row r="151526" spans="26:27">
      <c r="Z151526" s="191"/>
      <c r="AA151526" s="191"/>
    </row>
    <row r="151527" spans="26:27">
      <c r="Z151527" s="191"/>
      <c r="AA151527" s="191"/>
    </row>
    <row r="151528" spans="26:27">
      <c r="Z151528" s="191"/>
      <c r="AA151528" s="191"/>
    </row>
    <row r="151529" spans="26:27">
      <c r="Z151529" s="191"/>
      <c r="AA151529" s="191"/>
    </row>
    <row r="151530" spans="26:27">
      <c r="Z151530" s="191"/>
      <c r="AA151530" s="191"/>
    </row>
    <row r="151531" spans="26:27">
      <c r="Z151531" s="191"/>
      <c r="AA151531" s="191"/>
    </row>
    <row r="151532" spans="26:27">
      <c r="Z151532" s="191"/>
      <c r="AA151532" s="191"/>
    </row>
    <row r="151533" spans="26:27">
      <c r="Z151533" s="191"/>
      <c r="AA151533" s="191"/>
    </row>
    <row r="151534" spans="26:27">
      <c r="Z151534" s="191"/>
      <c r="AA151534" s="191"/>
    </row>
    <row r="151535" spans="26:27">
      <c r="Z151535" s="191"/>
      <c r="AA151535" s="191"/>
    </row>
    <row r="151536" spans="26:27">
      <c r="Z151536" s="191"/>
      <c r="AA151536" s="191"/>
    </row>
    <row r="151537" spans="26:27">
      <c r="Z151537" s="191"/>
      <c r="AA151537" s="191"/>
    </row>
    <row r="151538" spans="26:27">
      <c r="Z151538" s="191"/>
      <c r="AA151538" s="191"/>
    </row>
    <row r="151539" spans="26:27">
      <c r="Z151539" s="191"/>
      <c r="AA151539" s="191"/>
    </row>
    <row r="151540" spans="26:27">
      <c r="Z151540" s="191"/>
      <c r="AA151540" s="191"/>
    </row>
    <row r="151541" spans="26:27">
      <c r="Z151541" s="191"/>
      <c r="AA151541" s="191"/>
    </row>
    <row r="151542" spans="26:27">
      <c r="Z151542" s="191"/>
      <c r="AA151542" s="191"/>
    </row>
    <row r="151543" spans="26:27">
      <c r="Z151543" s="191"/>
      <c r="AA151543" s="191"/>
    </row>
    <row r="151544" spans="26:27">
      <c r="Z151544" s="191"/>
      <c r="AA151544" s="191"/>
    </row>
    <row r="151545" spans="26:27">
      <c r="Z151545" s="191"/>
      <c r="AA151545" s="191"/>
    </row>
    <row r="151546" spans="26:27">
      <c r="Z151546" s="191"/>
      <c r="AA151546" s="191"/>
    </row>
    <row r="151547" spans="26:27">
      <c r="Z151547" s="191"/>
      <c r="AA151547" s="191"/>
    </row>
    <row r="151548" spans="26:27">
      <c r="Z151548" s="191"/>
      <c r="AA151548" s="191"/>
    </row>
    <row r="151549" spans="26:27">
      <c r="Z151549" s="191"/>
      <c r="AA151549" s="191"/>
    </row>
    <row r="151550" spans="26:27">
      <c r="Z151550" s="191"/>
      <c r="AA151550" s="191"/>
    </row>
    <row r="151551" spans="26:27">
      <c r="Z151551" s="191"/>
      <c r="AA151551" s="191"/>
    </row>
    <row r="151552" spans="26:27">
      <c r="Z151552" s="191"/>
      <c r="AA151552" s="191"/>
    </row>
    <row r="151553" spans="26:27">
      <c r="Z151553" s="191"/>
      <c r="AA151553" s="191"/>
    </row>
    <row r="151554" spans="26:27">
      <c r="Z151554" s="191"/>
      <c r="AA151554" s="191"/>
    </row>
    <row r="151555" spans="26:27">
      <c r="Z151555" s="191"/>
      <c r="AA151555" s="191"/>
    </row>
    <row r="151556" spans="26:27">
      <c r="Z151556" s="191"/>
      <c r="AA151556" s="191"/>
    </row>
    <row r="151557" spans="26:27">
      <c r="Z151557" s="191"/>
      <c r="AA151557" s="191"/>
    </row>
    <row r="151558" spans="26:27">
      <c r="Z151558" s="191"/>
      <c r="AA151558" s="191"/>
    </row>
    <row r="151559" spans="26:27">
      <c r="Z151559" s="191"/>
      <c r="AA151559" s="191"/>
    </row>
    <row r="151560" spans="26:27">
      <c r="Z151560" s="191"/>
      <c r="AA151560" s="191"/>
    </row>
    <row r="151561" spans="26:27">
      <c r="Z151561" s="191"/>
      <c r="AA151561" s="191"/>
    </row>
    <row r="151562" spans="26:27">
      <c r="Z151562" s="191"/>
      <c r="AA151562" s="191"/>
    </row>
    <row r="151563" spans="26:27">
      <c r="Z151563" s="191"/>
      <c r="AA151563" s="191"/>
    </row>
    <row r="151564" spans="26:27">
      <c r="Z151564" s="191"/>
      <c r="AA151564" s="191"/>
    </row>
    <row r="151565" spans="26:27">
      <c r="Z151565" s="191"/>
      <c r="AA151565" s="191"/>
    </row>
    <row r="151566" spans="26:27">
      <c r="Z151566" s="191"/>
      <c r="AA151566" s="191"/>
    </row>
    <row r="151567" spans="26:27">
      <c r="Z151567" s="191"/>
      <c r="AA151567" s="191"/>
    </row>
    <row r="151568" spans="26:27">
      <c r="Z151568" s="191"/>
      <c r="AA151568" s="191"/>
    </row>
    <row r="151569" spans="26:27">
      <c r="Z151569" s="191"/>
      <c r="AA151569" s="191"/>
    </row>
    <row r="151570" spans="26:27">
      <c r="Z151570" s="191"/>
      <c r="AA151570" s="191"/>
    </row>
    <row r="151571" spans="26:27">
      <c r="Z151571" s="191"/>
      <c r="AA151571" s="191"/>
    </row>
    <row r="151572" spans="26:27">
      <c r="Z151572" s="191"/>
      <c r="AA151572" s="191"/>
    </row>
    <row r="151573" spans="26:27">
      <c r="Z151573" s="191"/>
      <c r="AA151573" s="191"/>
    </row>
    <row r="151574" spans="26:27">
      <c r="Z151574" s="191"/>
      <c r="AA151574" s="191"/>
    </row>
    <row r="151575" spans="26:27">
      <c r="Z151575" s="191"/>
      <c r="AA151575" s="191"/>
    </row>
    <row r="151576" spans="26:27">
      <c r="Z151576" s="191"/>
      <c r="AA151576" s="191"/>
    </row>
    <row r="151577" spans="26:27">
      <c r="Z151577" s="191"/>
      <c r="AA151577" s="191"/>
    </row>
    <row r="151578" spans="26:27">
      <c r="Z151578" s="191"/>
      <c r="AA151578" s="191"/>
    </row>
    <row r="151579" spans="26:27">
      <c r="Z151579" s="191"/>
      <c r="AA151579" s="191"/>
    </row>
    <row r="151580" spans="26:27">
      <c r="Z151580" s="191"/>
      <c r="AA151580" s="191"/>
    </row>
    <row r="151581" spans="26:27">
      <c r="Z151581" s="191"/>
      <c r="AA151581" s="191"/>
    </row>
    <row r="151582" spans="26:27">
      <c r="Z151582" s="191"/>
      <c r="AA151582" s="191"/>
    </row>
    <row r="151583" spans="26:27">
      <c r="Z151583" s="191"/>
      <c r="AA151583" s="191"/>
    </row>
    <row r="151584" spans="26:27">
      <c r="Z151584" s="191"/>
      <c r="AA151584" s="191"/>
    </row>
    <row r="151585" spans="26:27">
      <c r="Z151585" s="191"/>
      <c r="AA151585" s="191"/>
    </row>
    <row r="151586" spans="26:27">
      <c r="Z151586" s="191"/>
      <c r="AA151586" s="191"/>
    </row>
    <row r="151587" spans="26:27">
      <c r="Z151587" s="191"/>
      <c r="AA151587" s="191"/>
    </row>
    <row r="151588" spans="26:27">
      <c r="Z151588" s="191"/>
      <c r="AA151588" s="191"/>
    </row>
    <row r="151589" spans="26:27">
      <c r="Z151589" s="191"/>
      <c r="AA151589" s="191"/>
    </row>
    <row r="151590" spans="26:27">
      <c r="Z151590" s="191"/>
      <c r="AA151590" s="191"/>
    </row>
    <row r="151591" spans="26:27">
      <c r="Z151591" s="191"/>
      <c r="AA151591" s="191"/>
    </row>
    <row r="151592" spans="26:27">
      <c r="Z151592" s="191"/>
      <c r="AA151592" s="191"/>
    </row>
    <row r="151593" spans="26:27">
      <c r="Z151593" s="191"/>
      <c r="AA151593" s="191"/>
    </row>
    <row r="151594" spans="26:27">
      <c r="Z151594" s="191"/>
      <c r="AA151594" s="191"/>
    </row>
    <row r="151595" spans="26:27">
      <c r="Z151595" s="191"/>
      <c r="AA151595" s="191"/>
    </row>
    <row r="151596" spans="26:27">
      <c r="Z151596" s="191"/>
      <c r="AA151596" s="191"/>
    </row>
    <row r="151597" spans="26:27">
      <c r="Z151597" s="191"/>
      <c r="AA151597" s="191"/>
    </row>
    <row r="151598" spans="26:27">
      <c r="Z151598" s="191"/>
      <c r="AA151598" s="191"/>
    </row>
    <row r="151599" spans="26:27">
      <c r="Z151599" s="191"/>
      <c r="AA151599" s="191"/>
    </row>
    <row r="151600" spans="26:27">
      <c r="Z151600" s="191"/>
      <c r="AA151600" s="191"/>
    </row>
    <row r="151601" spans="26:27">
      <c r="Z151601" s="191"/>
      <c r="AA151601" s="191"/>
    </row>
    <row r="151602" spans="26:27">
      <c r="Z151602" s="191"/>
      <c r="AA151602" s="191"/>
    </row>
    <row r="151603" spans="26:27">
      <c r="Z151603" s="191"/>
      <c r="AA151603" s="191"/>
    </row>
    <row r="151604" spans="26:27">
      <c r="Z151604" s="191"/>
      <c r="AA151604" s="191"/>
    </row>
    <row r="151605" spans="26:27">
      <c r="Z151605" s="191"/>
      <c r="AA151605" s="191"/>
    </row>
    <row r="151606" spans="26:27">
      <c r="Z151606" s="191"/>
      <c r="AA151606" s="191"/>
    </row>
    <row r="151607" spans="26:27">
      <c r="Z151607" s="191"/>
      <c r="AA151607" s="191"/>
    </row>
    <row r="151608" spans="26:27">
      <c r="Z151608" s="191"/>
      <c r="AA151608" s="191"/>
    </row>
    <row r="151609" spans="26:27">
      <c r="Z151609" s="191"/>
      <c r="AA151609" s="191"/>
    </row>
    <row r="151610" spans="26:27">
      <c r="Z151610" s="191"/>
      <c r="AA151610" s="191"/>
    </row>
    <row r="151611" spans="26:27">
      <c r="Z151611" s="191"/>
      <c r="AA151611" s="191"/>
    </row>
    <row r="151612" spans="26:27">
      <c r="Z151612" s="191"/>
      <c r="AA151612" s="191"/>
    </row>
    <row r="151613" spans="26:27">
      <c r="Z151613" s="191"/>
      <c r="AA151613" s="191"/>
    </row>
    <row r="151614" spans="26:27">
      <c r="Z151614" s="191"/>
      <c r="AA151614" s="191"/>
    </row>
    <row r="151615" spans="26:27">
      <c r="Z151615" s="191"/>
      <c r="AA151615" s="191"/>
    </row>
    <row r="151616" spans="26:27">
      <c r="Z151616" s="191"/>
      <c r="AA151616" s="191"/>
    </row>
    <row r="151617" spans="26:27">
      <c r="Z151617" s="191"/>
      <c r="AA151617" s="191"/>
    </row>
    <row r="151618" spans="26:27">
      <c r="Z151618" s="191"/>
      <c r="AA151618" s="191"/>
    </row>
    <row r="151619" spans="26:27">
      <c r="Z151619" s="191"/>
      <c r="AA151619" s="191"/>
    </row>
    <row r="151620" spans="26:27">
      <c r="Z151620" s="191"/>
      <c r="AA151620" s="191"/>
    </row>
    <row r="151621" spans="26:27">
      <c r="Z151621" s="191"/>
      <c r="AA151621" s="191"/>
    </row>
    <row r="151622" spans="26:27">
      <c r="Z151622" s="191"/>
      <c r="AA151622" s="191"/>
    </row>
    <row r="151623" spans="26:27">
      <c r="Z151623" s="191"/>
      <c r="AA151623" s="191"/>
    </row>
    <row r="151624" spans="26:27">
      <c r="Z151624" s="191"/>
      <c r="AA151624" s="191"/>
    </row>
    <row r="151625" spans="26:27">
      <c r="Z151625" s="191"/>
      <c r="AA151625" s="191"/>
    </row>
    <row r="151626" spans="26:27">
      <c r="Z151626" s="191"/>
      <c r="AA151626" s="191"/>
    </row>
    <row r="151627" spans="26:27">
      <c r="Z151627" s="191"/>
      <c r="AA151627" s="191"/>
    </row>
    <row r="151628" spans="26:27">
      <c r="Z151628" s="191"/>
      <c r="AA151628" s="191"/>
    </row>
    <row r="151629" spans="26:27">
      <c r="Z151629" s="191"/>
      <c r="AA151629" s="191"/>
    </row>
    <row r="151630" spans="26:27">
      <c r="Z151630" s="191"/>
      <c r="AA151630" s="191"/>
    </row>
    <row r="151631" spans="26:27">
      <c r="Z151631" s="191"/>
      <c r="AA151631" s="191"/>
    </row>
    <row r="151632" spans="26:27">
      <c r="Z151632" s="191"/>
      <c r="AA151632" s="191"/>
    </row>
    <row r="151633" spans="26:27">
      <c r="Z151633" s="191"/>
      <c r="AA151633" s="191"/>
    </row>
    <row r="151634" spans="26:27">
      <c r="Z151634" s="191"/>
      <c r="AA151634" s="191"/>
    </row>
    <row r="151635" spans="26:27">
      <c r="Z151635" s="191"/>
      <c r="AA151635" s="191"/>
    </row>
    <row r="151636" spans="26:27">
      <c r="Z151636" s="191"/>
      <c r="AA151636" s="191"/>
    </row>
    <row r="151637" spans="26:27">
      <c r="Z151637" s="191"/>
      <c r="AA151637" s="191"/>
    </row>
    <row r="151638" spans="26:27">
      <c r="Z151638" s="191"/>
      <c r="AA151638" s="191"/>
    </row>
    <row r="151639" spans="26:27">
      <c r="Z151639" s="191"/>
      <c r="AA151639" s="191"/>
    </row>
    <row r="151640" spans="26:27">
      <c r="Z151640" s="191"/>
      <c r="AA151640" s="191"/>
    </row>
    <row r="151641" spans="26:27">
      <c r="Z151641" s="191"/>
      <c r="AA151641" s="191"/>
    </row>
    <row r="151642" spans="26:27">
      <c r="Z151642" s="191"/>
      <c r="AA151642" s="191"/>
    </row>
    <row r="151643" spans="26:27">
      <c r="Z151643" s="191"/>
      <c r="AA151643" s="191"/>
    </row>
    <row r="151644" spans="26:27">
      <c r="Z151644" s="191"/>
      <c r="AA151644" s="191"/>
    </row>
    <row r="151645" spans="26:27">
      <c r="Z151645" s="191"/>
      <c r="AA151645" s="191"/>
    </row>
    <row r="151646" spans="26:27">
      <c r="Z151646" s="191"/>
      <c r="AA151646" s="191"/>
    </row>
    <row r="151647" spans="26:27">
      <c r="Z151647" s="191"/>
      <c r="AA151647" s="191"/>
    </row>
    <row r="151648" spans="26:27">
      <c r="Z151648" s="191"/>
      <c r="AA151648" s="191"/>
    </row>
    <row r="151649" spans="26:27">
      <c r="Z151649" s="191"/>
      <c r="AA151649" s="191"/>
    </row>
    <row r="151650" spans="26:27">
      <c r="Z151650" s="191"/>
      <c r="AA151650" s="191"/>
    </row>
    <row r="151651" spans="26:27">
      <c r="Z151651" s="191"/>
      <c r="AA151651" s="191"/>
    </row>
    <row r="151652" spans="26:27">
      <c r="Z151652" s="191"/>
      <c r="AA151652" s="191"/>
    </row>
    <row r="151653" spans="26:27">
      <c r="Z151653" s="191"/>
      <c r="AA151653" s="191"/>
    </row>
    <row r="151654" spans="26:27">
      <c r="Z151654" s="191"/>
      <c r="AA151654" s="191"/>
    </row>
    <row r="151655" spans="26:27">
      <c r="Z151655" s="191"/>
      <c r="AA151655" s="191"/>
    </row>
    <row r="151656" spans="26:27">
      <c r="Z151656" s="191"/>
      <c r="AA151656" s="191"/>
    </row>
    <row r="151657" spans="26:27">
      <c r="Z151657" s="191"/>
      <c r="AA151657" s="191"/>
    </row>
    <row r="151658" spans="26:27">
      <c r="Z151658" s="191"/>
      <c r="AA151658" s="191"/>
    </row>
    <row r="151659" spans="26:27">
      <c r="Z151659" s="191"/>
      <c r="AA151659" s="191"/>
    </row>
    <row r="151660" spans="26:27">
      <c r="Z151660" s="191"/>
      <c r="AA151660" s="191"/>
    </row>
    <row r="151661" spans="26:27">
      <c r="Z151661" s="191"/>
      <c r="AA151661" s="191"/>
    </row>
    <row r="151662" spans="26:27">
      <c r="Z151662" s="191"/>
      <c r="AA151662" s="191"/>
    </row>
    <row r="151663" spans="26:27">
      <c r="Z151663" s="191"/>
      <c r="AA151663" s="191"/>
    </row>
    <row r="151664" spans="26:27">
      <c r="Z151664" s="191"/>
      <c r="AA151664" s="191"/>
    </row>
    <row r="151665" spans="26:27">
      <c r="Z151665" s="191"/>
      <c r="AA151665" s="191"/>
    </row>
    <row r="151666" spans="26:27">
      <c r="Z151666" s="191"/>
      <c r="AA151666" s="191"/>
    </row>
    <row r="151667" spans="26:27">
      <c r="Z151667" s="191"/>
      <c r="AA151667" s="191"/>
    </row>
    <row r="151668" spans="26:27">
      <c r="Z151668" s="191"/>
      <c r="AA151668" s="191"/>
    </row>
    <row r="151669" spans="26:27">
      <c r="Z151669" s="191"/>
      <c r="AA151669" s="191"/>
    </row>
    <row r="151670" spans="26:27">
      <c r="Z151670" s="191"/>
      <c r="AA151670" s="191"/>
    </row>
    <row r="151671" spans="26:27">
      <c r="Z151671" s="191"/>
      <c r="AA151671" s="191"/>
    </row>
    <row r="151672" spans="26:27">
      <c r="Z151672" s="191"/>
      <c r="AA151672" s="191"/>
    </row>
    <row r="151673" spans="26:27">
      <c r="Z151673" s="191"/>
      <c r="AA151673" s="191"/>
    </row>
    <row r="151674" spans="26:27">
      <c r="Z151674" s="191"/>
      <c r="AA151674" s="191"/>
    </row>
    <row r="151675" spans="26:27">
      <c r="Z151675" s="191"/>
      <c r="AA151675" s="191"/>
    </row>
    <row r="151676" spans="26:27">
      <c r="Z151676" s="191"/>
      <c r="AA151676" s="191"/>
    </row>
    <row r="151677" spans="26:27">
      <c r="Z151677" s="191"/>
      <c r="AA151677" s="191"/>
    </row>
    <row r="151678" spans="26:27">
      <c r="Z151678" s="191"/>
      <c r="AA151678" s="191"/>
    </row>
    <row r="151679" spans="26:27">
      <c r="Z151679" s="191"/>
      <c r="AA151679" s="191"/>
    </row>
    <row r="151680" spans="26:27">
      <c r="Z151680" s="191"/>
      <c r="AA151680" s="191"/>
    </row>
    <row r="151681" spans="26:27">
      <c r="Z151681" s="191"/>
      <c r="AA151681" s="191"/>
    </row>
    <row r="151682" spans="26:27">
      <c r="Z151682" s="191"/>
      <c r="AA151682" s="191"/>
    </row>
    <row r="151683" spans="26:27">
      <c r="Z151683" s="191"/>
      <c r="AA151683" s="191"/>
    </row>
    <row r="151684" spans="26:27">
      <c r="Z151684" s="191"/>
      <c r="AA151684" s="191"/>
    </row>
    <row r="151685" spans="26:27">
      <c r="Z151685" s="191"/>
      <c r="AA151685" s="191"/>
    </row>
    <row r="151686" spans="26:27">
      <c r="Z151686" s="191"/>
      <c r="AA151686" s="191"/>
    </row>
    <row r="151687" spans="26:27">
      <c r="Z151687" s="191"/>
      <c r="AA151687" s="191"/>
    </row>
    <row r="151688" spans="26:27">
      <c r="Z151688" s="191"/>
      <c r="AA151688" s="191"/>
    </row>
    <row r="151689" spans="26:27">
      <c r="Z151689" s="191"/>
      <c r="AA151689" s="191"/>
    </row>
    <row r="151690" spans="26:27">
      <c r="Z151690" s="191"/>
      <c r="AA151690" s="191"/>
    </row>
    <row r="151691" spans="26:27">
      <c r="Z151691" s="191"/>
      <c r="AA151691" s="191"/>
    </row>
    <row r="151692" spans="26:27">
      <c r="Z151692" s="191"/>
      <c r="AA151692" s="191"/>
    </row>
    <row r="151693" spans="26:27">
      <c r="Z151693" s="191"/>
      <c r="AA151693" s="191"/>
    </row>
    <row r="151694" spans="26:27">
      <c r="Z151694" s="191"/>
      <c r="AA151694" s="191"/>
    </row>
    <row r="151695" spans="26:27">
      <c r="Z151695" s="191"/>
      <c r="AA151695" s="191"/>
    </row>
    <row r="151696" spans="26:27">
      <c r="Z151696" s="191"/>
      <c r="AA151696" s="191"/>
    </row>
    <row r="151697" spans="26:27">
      <c r="Z151697" s="191"/>
      <c r="AA151697" s="191"/>
    </row>
    <row r="151698" spans="26:27">
      <c r="Z151698" s="191"/>
      <c r="AA151698" s="191"/>
    </row>
    <row r="151699" spans="26:27">
      <c r="Z151699" s="191"/>
      <c r="AA151699" s="191"/>
    </row>
    <row r="151700" spans="26:27">
      <c r="Z151700" s="191"/>
      <c r="AA151700" s="191"/>
    </row>
    <row r="151701" spans="26:27">
      <c r="Z151701" s="191"/>
      <c r="AA151701" s="191"/>
    </row>
    <row r="151702" spans="26:27">
      <c r="Z151702" s="191"/>
      <c r="AA151702" s="191"/>
    </row>
    <row r="151703" spans="26:27">
      <c r="Z151703" s="191"/>
      <c r="AA151703" s="191"/>
    </row>
    <row r="151704" spans="26:27">
      <c r="Z151704" s="191"/>
      <c r="AA151704" s="191"/>
    </row>
    <row r="151705" spans="26:27">
      <c r="Z151705" s="191"/>
      <c r="AA151705" s="191"/>
    </row>
    <row r="151706" spans="26:27">
      <c r="Z151706" s="191"/>
      <c r="AA151706" s="191"/>
    </row>
    <row r="151707" spans="26:27">
      <c r="Z151707" s="191"/>
      <c r="AA151707" s="191"/>
    </row>
    <row r="151708" spans="26:27">
      <c r="Z151708" s="191"/>
      <c r="AA151708" s="191"/>
    </row>
    <row r="151709" spans="26:27">
      <c r="Z151709" s="191"/>
      <c r="AA151709" s="191"/>
    </row>
    <row r="151710" spans="26:27">
      <c r="Z151710" s="191"/>
      <c r="AA151710" s="191"/>
    </row>
    <row r="151711" spans="26:27">
      <c r="Z151711" s="191"/>
      <c r="AA151711" s="191"/>
    </row>
    <row r="151712" spans="26:27">
      <c r="Z151712" s="191"/>
      <c r="AA151712" s="191"/>
    </row>
    <row r="151713" spans="26:27">
      <c r="Z151713" s="191"/>
      <c r="AA151713" s="191"/>
    </row>
    <row r="151714" spans="26:27">
      <c r="Z151714" s="191"/>
      <c r="AA151714" s="191"/>
    </row>
    <row r="151715" spans="26:27">
      <c r="Z151715" s="191"/>
      <c r="AA151715" s="191"/>
    </row>
    <row r="151716" spans="26:27">
      <c r="Z151716" s="191"/>
      <c r="AA151716" s="191"/>
    </row>
    <row r="151717" spans="26:27">
      <c r="Z151717" s="191"/>
      <c r="AA151717" s="191"/>
    </row>
    <row r="151718" spans="26:27">
      <c r="Z151718" s="191"/>
      <c r="AA151718" s="191"/>
    </row>
    <row r="151719" spans="26:27">
      <c r="Z151719" s="191"/>
      <c r="AA151719" s="191"/>
    </row>
    <row r="151720" spans="26:27">
      <c r="Z151720" s="191"/>
      <c r="AA151720" s="191"/>
    </row>
    <row r="151721" spans="26:27">
      <c r="Z151721" s="191"/>
      <c r="AA151721" s="191"/>
    </row>
    <row r="151722" spans="26:27">
      <c r="Z151722" s="191"/>
      <c r="AA151722" s="191"/>
    </row>
    <row r="151723" spans="26:27">
      <c r="Z151723" s="191"/>
      <c r="AA151723" s="191"/>
    </row>
    <row r="151724" spans="26:27">
      <c r="Z151724" s="191"/>
      <c r="AA151724" s="191"/>
    </row>
    <row r="151725" spans="26:27">
      <c r="Z151725" s="191"/>
      <c r="AA151725" s="191"/>
    </row>
    <row r="151726" spans="26:27">
      <c r="Z151726" s="191"/>
      <c r="AA151726" s="191"/>
    </row>
    <row r="151727" spans="26:27">
      <c r="Z151727" s="191"/>
      <c r="AA151727" s="191"/>
    </row>
    <row r="151728" spans="26:27">
      <c r="Z151728" s="191"/>
      <c r="AA151728" s="191"/>
    </row>
    <row r="151729" spans="26:27">
      <c r="Z151729" s="191"/>
      <c r="AA151729" s="191"/>
    </row>
    <row r="151730" spans="26:27">
      <c r="Z151730" s="191"/>
      <c r="AA151730" s="191"/>
    </row>
    <row r="151731" spans="26:27">
      <c r="Z151731" s="191"/>
      <c r="AA151731" s="191"/>
    </row>
    <row r="151732" spans="26:27">
      <c r="Z151732" s="191"/>
      <c r="AA151732" s="191"/>
    </row>
    <row r="151733" spans="26:27">
      <c r="Z151733" s="191"/>
      <c r="AA151733" s="191"/>
    </row>
    <row r="151734" spans="26:27">
      <c r="Z151734" s="191"/>
      <c r="AA151734" s="191"/>
    </row>
    <row r="151735" spans="26:27">
      <c r="Z151735" s="191"/>
      <c r="AA151735" s="191"/>
    </row>
    <row r="151736" spans="26:27">
      <c r="Z151736" s="191"/>
      <c r="AA151736" s="191"/>
    </row>
    <row r="151737" spans="26:27">
      <c r="Z151737" s="191"/>
      <c r="AA151737" s="191"/>
    </row>
    <row r="151738" spans="26:27">
      <c r="Z151738" s="191"/>
      <c r="AA151738" s="191"/>
    </row>
    <row r="151739" spans="26:27">
      <c r="Z151739" s="191"/>
      <c r="AA151739" s="191"/>
    </row>
    <row r="151740" spans="26:27">
      <c r="Z151740" s="191"/>
      <c r="AA151740" s="191"/>
    </row>
    <row r="151741" spans="26:27">
      <c r="Z151741" s="191"/>
      <c r="AA151741" s="191"/>
    </row>
    <row r="151742" spans="26:27">
      <c r="Z151742" s="191"/>
      <c r="AA151742" s="191"/>
    </row>
    <row r="151743" spans="26:27">
      <c r="Z151743" s="191"/>
      <c r="AA151743" s="191"/>
    </row>
    <row r="151744" spans="26:27">
      <c r="Z151744" s="191"/>
      <c r="AA151744" s="191"/>
    </row>
    <row r="151745" spans="26:27">
      <c r="Z151745" s="191"/>
      <c r="AA151745" s="191"/>
    </row>
    <row r="151746" spans="26:27">
      <c r="Z151746" s="191"/>
      <c r="AA151746" s="191"/>
    </row>
    <row r="151747" spans="26:27">
      <c r="Z151747" s="191"/>
      <c r="AA151747" s="191"/>
    </row>
    <row r="151748" spans="26:27">
      <c r="Z151748" s="191"/>
      <c r="AA151748" s="191"/>
    </row>
    <row r="151749" spans="26:27">
      <c r="Z151749" s="191"/>
      <c r="AA151749" s="191"/>
    </row>
    <row r="151750" spans="26:27">
      <c r="Z151750" s="191"/>
      <c r="AA151750" s="191"/>
    </row>
    <row r="151751" spans="26:27">
      <c r="Z151751" s="191"/>
      <c r="AA151751" s="191"/>
    </row>
    <row r="151752" spans="26:27">
      <c r="Z151752" s="191"/>
      <c r="AA151752" s="191"/>
    </row>
    <row r="151753" spans="26:27">
      <c r="Z151753" s="191"/>
      <c r="AA151753" s="191"/>
    </row>
    <row r="151754" spans="26:27">
      <c r="Z151754" s="191"/>
      <c r="AA151754" s="191"/>
    </row>
    <row r="151755" spans="26:27">
      <c r="Z151755" s="191"/>
      <c r="AA151755" s="191"/>
    </row>
    <row r="151756" spans="26:27">
      <c r="Z151756" s="191"/>
      <c r="AA151756" s="191"/>
    </row>
    <row r="151757" spans="26:27">
      <c r="Z151757" s="191"/>
      <c r="AA151757" s="191"/>
    </row>
    <row r="151758" spans="26:27">
      <c r="Z151758" s="191"/>
      <c r="AA151758" s="191"/>
    </row>
    <row r="151759" spans="26:27">
      <c r="Z151759" s="191"/>
      <c r="AA151759" s="191"/>
    </row>
    <row r="151760" spans="26:27">
      <c r="Z151760" s="191"/>
      <c r="AA151760" s="191"/>
    </row>
    <row r="151761" spans="26:27">
      <c r="Z151761" s="191"/>
      <c r="AA151761" s="191"/>
    </row>
    <row r="151762" spans="26:27">
      <c r="Z151762" s="191"/>
      <c r="AA151762" s="191"/>
    </row>
    <row r="151763" spans="26:27">
      <c r="Z151763" s="191"/>
      <c r="AA151763" s="191"/>
    </row>
    <row r="151764" spans="26:27">
      <c r="Z151764" s="191"/>
      <c r="AA151764" s="191"/>
    </row>
    <row r="151765" spans="26:27">
      <c r="Z151765" s="191"/>
      <c r="AA151765" s="191"/>
    </row>
    <row r="151766" spans="26:27">
      <c r="Z151766" s="191"/>
      <c r="AA151766" s="191"/>
    </row>
    <row r="151767" spans="26:27">
      <c r="Z151767" s="191"/>
      <c r="AA151767" s="191"/>
    </row>
    <row r="151768" spans="26:27">
      <c r="Z151768" s="191"/>
      <c r="AA151768" s="191"/>
    </row>
    <row r="151769" spans="26:27">
      <c r="Z151769" s="191"/>
      <c r="AA151769" s="191"/>
    </row>
    <row r="151770" spans="26:27">
      <c r="Z151770" s="191"/>
      <c r="AA151770" s="191"/>
    </row>
    <row r="151771" spans="26:27">
      <c r="Z151771" s="191"/>
      <c r="AA151771" s="191"/>
    </row>
    <row r="151772" spans="26:27">
      <c r="Z151772" s="191"/>
      <c r="AA151772" s="191"/>
    </row>
    <row r="151773" spans="26:27">
      <c r="Z151773" s="191"/>
      <c r="AA151773" s="191"/>
    </row>
    <row r="151774" spans="26:27">
      <c r="Z151774" s="191"/>
      <c r="AA151774" s="191"/>
    </row>
    <row r="151775" spans="26:27">
      <c r="Z151775" s="191"/>
      <c r="AA151775" s="191"/>
    </row>
    <row r="151776" spans="26:27">
      <c r="Z151776" s="191"/>
      <c r="AA151776" s="191"/>
    </row>
    <row r="151777" spans="26:27">
      <c r="Z151777" s="191"/>
      <c r="AA151777" s="191"/>
    </row>
    <row r="151778" spans="26:27">
      <c r="Z151778" s="191"/>
      <c r="AA151778" s="191"/>
    </row>
    <row r="151779" spans="26:27">
      <c r="Z151779" s="191"/>
      <c r="AA151779" s="191"/>
    </row>
    <row r="151780" spans="26:27">
      <c r="Z151780" s="191"/>
      <c r="AA151780" s="191"/>
    </row>
    <row r="151781" spans="26:27">
      <c r="Z151781" s="191"/>
      <c r="AA151781" s="191"/>
    </row>
    <row r="151782" spans="26:27">
      <c r="Z151782" s="191"/>
      <c r="AA151782" s="191"/>
    </row>
    <row r="151783" spans="26:27">
      <c r="Z151783" s="191"/>
      <c r="AA151783" s="191"/>
    </row>
    <row r="151784" spans="26:27">
      <c r="Z151784" s="191"/>
      <c r="AA151784" s="191"/>
    </row>
    <row r="151785" spans="26:27">
      <c r="Z151785" s="191"/>
      <c r="AA151785" s="191"/>
    </row>
    <row r="151786" spans="26:27">
      <c r="Z151786" s="191"/>
      <c r="AA151786" s="191"/>
    </row>
    <row r="151787" spans="26:27">
      <c r="Z151787" s="191"/>
      <c r="AA151787" s="191"/>
    </row>
    <row r="151788" spans="26:27">
      <c r="Z151788" s="191"/>
      <c r="AA151788" s="191"/>
    </row>
    <row r="151789" spans="26:27">
      <c r="Z151789" s="191"/>
      <c r="AA151789" s="191"/>
    </row>
    <row r="151790" spans="26:27">
      <c r="Z151790" s="191"/>
      <c r="AA151790" s="191"/>
    </row>
    <row r="151791" spans="26:27">
      <c r="Z151791" s="191"/>
      <c r="AA151791" s="191"/>
    </row>
    <row r="151792" spans="26:27">
      <c r="Z151792" s="191"/>
      <c r="AA151792" s="191"/>
    </row>
    <row r="151793" spans="26:27">
      <c r="Z151793" s="191"/>
      <c r="AA151793" s="191"/>
    </row>
    <row r="151794" spans="26:27">
      <c r="Z151794" s="191"/>
      <c r="AA151794" s="191"/>
    </row>
    <row r="151795" spans="26:27">
      <c r="Z151795" s="191"/>
      <c r="AA151795" s="191"/>
    </row>
    <row r="151796" spans="26:27">
      <c r="Z151796" s="191"/>
      <c r="AA151796" s="191"/>
    </row>
    <row r="151797" spans="26:27">
      <c r="Z151797" s="191"/>
      <c r="AA151797" s="191"/>
    </row>
    <row r="151798" spans="26:27">
      <c r="Z151798" s="191"/>
      <c r="AA151798" s="191"/>
    </row>
    <row r="151799" spans="26:27">
      <c r="Z151799" s="191"/>
      <c r="AA151799" s="191"/>
    </row>
    <row r="151800" spans="26:27">
      <c r="Z151800" s="191"/>
      <c r="AA151800" s="191"/>
    </row>
    <row r="151801" spans="26:27">
      <c r="Z151801" s="191"/>
      <c r="AA151801" s="191"/>
    </row>
    <row r="151802" spans="26:27">
      <c r="Z151802" s="191"/>
      <c r="AA151802" s="191"/>
    </row>
    <row r="151803" spans="26:27">
      <c r="Z151803" s="191"/>
      <c r="AA151803" s="191"/>
    </row>
    <row r="151804" spans="26:27">
      <c r="Z151804" s="191"/>
      <c r="AA151804" s="191"/>
    </row>
    <row r="151805" spans="26:27">
      <c r="Z151805" s="191"/>
      <c r="AA151805" s="191"/>
    </row>
    <row r="151806" spans="26:27">
      <c r="Z151806" s="191"/>
      <c r="AA151806" s="191"/>
    </row>
    <row r="151807" spans="26:27">
      <c r="Z151807" s="191"/>
      <c r="AA151807" s="191"/>
    </row>
    <row r="151808" spans="26:27">
      <c r="Z151808" s="191"/>
      <c r="AA151808" s="191"/>
    </row>
    <row r="151809" spans="26:27">
      <c r="Z151809" s="191"/>
      <c r="AA151809" s="191"/>
    </row>
    <row r="151810" spans="26:27">
      <c r="Z151810" s="191"/>
      <c r="AA151810" s="191"/>
    </row>
    <row r="151811" spans="26:27">
      <c r="Z151811" s="191"/>
      <c r="AA151811" s="191"/>
    </row>
    <row r="151812" spans="26:27">
      <c r="Z151812" s="191"/>
      <c r="AA151812" s="191"/>
    </row>
    <row r="151813" spans="26:27">
      <c r="Z151813" s="191"/>
      <c r="AA151813" s="191"/>
    </row>
    <row r="151814" spans="26:27">
      <c r="Z151814" s="191"/>
      <c r="AA151814" s="191"/>
    </row>
    <row r="151815" spans="26:27">
      <c r="Z151815" s="191"/>
      <c r="AA151815" s="191"/>
    </row>
    <row r="151816" spans="26:27">
      <c r="Z151816" s="191"/>
      <c r="AA151816" s="191"/>
    </row>
    <row r="151817" spans="26:27">
      <c r="Z151817" s="191"/>
      <c r="AA151817" s="191"/>
    </row>
    <row r="151818" spans="26:27">
      <c r="Z151818" s="191"/>
      <c r="AA151818" s="191"/>
    </row>
    <row r="151819" spans="26:27">
      <c r="Z151819" s="191"/>
      <c r="AA151819" s="191"/>
    </row>
    <row r="151820" spans="26:27">
      <c r="Z151820" s="191"/>
      <c r="AA151820" s="191"/>
    </row>
    <row r="151821" spans="26:27">
      <c r="Z151821" s="191"/>
      <c r="AA151821" s="191"/>
    </row>
    <row r="151822" spans="26:27">
      <c r="Z151822" s="191"/>
      <c r="AA151822" s="191"/>
    </row>
    <row r="151823" spans="26:27">
      <c r="Z151823" s="191"/>
      <c r="AA151823" s="191"/>
    </row>
    <row r="151824" spans="26:27">
      <c r="Z151824" s="191"/>
      <c r="AA151824" s="191"/>
    </row>
    <row r="151825" spans="26:27">
      <c r="Z151825" s="191"/>
      <c r="AA151825" s="191"/>
    </row>
    <row r="151826" spans="26:27">
      <c r="Z151826" s="191"/>
      <c r="AA151826" s="191"/>
    </row>
    <row r="151827" spans="26:27">
      <c r="Z151827" s="191"/>
      <c r="AA151827" s="191"/>
    </row>
    <row r="151828" spans="26:27">
      <c r="Z151828" s="191"/>
      <c r="AA151828" s="191"/>
    </row>
    <row r="151829" spans="26:27">
      <c r="Z151829" s="191"/>
      <c r="AA151829" s="191"/>
    </row>
    <row r="151830" spans="26:27">
      <c r="Z151830" s="191"/>
      <c r="AA151830" s="191"/>
    </row>
    <row r="151831" spans="26:27">
      <c r="Z151831" s="191"/>
      <c r="AA151831" s="191"/>
    </row>
    <row r="151832" spans="26:27">
      <c r="Z151832" s="191"/>
      <c r="AA151832" s="191"/>
    </row>
    <row r="151833" spans="26:27">
      <c r="Z151833" s="191"/>
      <c r="AA151833" s="191"/>
    </row>
    <row r="151834" spans="26:27">
      <c r="Z151834" s="191"/>
      <c r="AA151834" s="191"/>
    </row>
    <row r="151835" spans="26:27">
      <c r="Z151835" s="191"/>
      <c r="AA151835" s="191"/>
    </row>
    <row r="151836" spans="26:27">
      <c r="Z151836" s="191"/>
      <c r="AA151836" s="191"/>
    </row>
    <row r="151837" spans="26:27">
      <c r="Z151837" s="191"/>
      <c r="AA151837" s="191"/>
    </row>
    <row r="151838" spans="26:27">
      <c r="Z151838" s="191"/>
      <c r="AA151838" s="191"/>
    </row>
    <row r="151839" spans="26:27">
      <c r="Z151839" s="191"/>
      <c r="AA151839" s="191"/>
    </row>
    <row r="151840" spans="26:27">
      <c r="Z151840" s="191"/>
      <c r="AA151840" s="191"/>
    </row>
    <row r="151841" spans="26:27">
      <c r="Z151841" s="191"/>
      <c r="AA151841" s="191"/>
    </row>
    <row r="151842" spans="26:27">
      <c r="Z151842" s="191"/>
      <c r="AA151842" s="191"/>
    </row>
    <row r="151843" spans="26:27">
      <c r="Z151843" s="191"/>
      <c r="AA151843" s="191"/>
    </row>
    <row r="151844" spans="26:27">
      <c r="Z151844" s="191"/>
      <c r="AA151844" s="191"/>
    </row>
    <row r="151845" spans="26:27">
      <c r="Z151845" s="191"/>
      <c r="AA151845" s="191"/>
    </row>
    <row r="151846" spans="26:27">
      <c r="Z151846" s="191"/>
      <c r="AA151846" s="191"/>
    </row>
    <row r="151847" spans="26:27">
      <c r="Z151847" s="191"/>
      <c r="AA151847" s="191"/>
    </row>
    <row r="151848" spans="26:27">
      <c r="Z151848" s="191"/>
      <c r="AA151848" s="191"/>
    </row>
    <row r="151849" spans="26:27">
      <c r="Z151849" s="191"/>
      <c r="AA151849" s="191"/>
    </row>
    <row r="151850" spans="26:27">
      <c r="Z151850" s="191"/>
      <c r="AA151850" s="191"/>
    </row>
    <row r="151851" spans="26:27">
      <c r="Z151851" s="191"/>
      <c r="AA151851" s="191"/>
    </row>
    <row r="151852" spans="26:27">
      <c r="Z151852" s="191"/>
      <c r="AA151852" s="191"/>
    </row>
    <row r="151853" spans="26:27">
      <c r="Z151853" s="191"/>
      <c r="AA151853" s="191"/>
    </row>
    <row r="151854" spans="26:27">
      <c r="Z151854" s="191"/>
      <c r="AA151854" s="191"/>
    </row>
    <row r="151855" spans="26:27">
      <c r="Z151855" s="191"/>
      <c r="AA151855" s="191"/>
    </row>
    <row r="151856" spans="26:27">
      <c r="Z151856" s="191"/>
      <c r="AA151856" s="191"/>
    </row>
    <row r="151857" spans="26:27">
      <c r="Z151857" s="191"/>
      <c r="AA151857" s="191"/>
    </row>
    <row r="151858" spans="26:27">
      <c r="Z151858" s="191"/>
      <c r="AA151858" s="191"/>
    </row>
    <row r="151859" spans="26:27">
      <c r="Z151859" s="191"/>
      <c r="AA151859" s="191"/>
    </row>
    <row r="151860" spans="26:27">
      <c r="Z151860" s="191"/>
      <c r="AA151860" s="191"/>
    </row>
    <row r="151861" spans="26:27">
      <c r="Z151861" s="191"/>
      <c r="AA151861" s="191"/>
    </row>
    <row r="151862" spans="26:27">
      <c r="Z151862" s="191"/>
      <c r="AA151862" s="191"/>
    </row>
    <row r="151863" spans="26:27">
      <c r="Z151863" s="191"/>
      <c r="AA151863" s="191"/>
    </row>
    <row r="151864" spans="26:27">
      <c r="Z151864" s="191"/>
      <c r="AA151864" s="191"/>
    </row>
    <row r="151865" spans="26:27">
      <c r="Z151865" s="191"/>
      <c r="AA151865" s="191"/>
    </row>
    <row r="151866" spans="26:27">
      <c r="Z151866" s="191"/>
      <c r="AA151866" s="191"/>
    </row>
    <row r="151867" spans="26:27">
      <c r="Z151867" s="191"/>
      <c r="AA151867" s="191"/>
    </row>
    <row r="151868" spans="26:27">
      <c r="Z151868" s="191"/>
      <c r="AA151868" s="191"/>
    </row>
    <row r="151869" spans="26:27">
      <c r="Z151869" s="191"/>
      <c r="AA151869" s="191"/>
    </row>
    <row r="151870" spans="26:27">
      <c r="Z151870" s="191"/>
      <c r="AA151870" s="191"/>
    </row>
    <row r="151871" spans="26:27">
      <c r="Z151871" s="191"/>
      <c r="AA151871" s="191"/>
    </row>
    <row r="151872" spans="26:27">
      <c r="Z151872" s="191"/>
      <c r="AA151872" s="191"/>
    </row>
    <row r="151873" spans="26:27">
      <c r="Z151873" s="191"/>
      <c r="AA151873" s="191"/>
    </row>
    <row r="151874" spans="26:27">
      <c r="Z151874" s="191"/>
      <c r="AA151874" s="191"/>
    </row>
    <row r="151875" spans="26:27">
      <c r="Z151875" s="191"/>
      <c r="AA151875" s="191"/>
    </row>
    <row r="151876" spans="26:27">
      <c r="Z151876" s="191"/>
      <c r="AA151876" s="191"/>
    </row>
    <row r="151877" spans="26:27">
      <c r="Z151877" s="191"/>
      <c r="AA151877" s="191"/>
    </row>
    <row r="151878" spans="26:27">
      <c r="Z151878" s="191"/>
      <c r="AA151878" s="191"/>
    </row>
    <row r="151879" spans="26:27">
      <c r="Z151879" s="191"/>
      <c r="AA151879" s="191"/>
    </row>
    <row r="151880" spans="26:27">
      <c r="Z151880" s="191"/>
      <c r="AA151880" s="191"/>
    </row>
    <row r="151881" spans="26:27">
      <c r="Z151881" s="191"/>
      <c r="AA151881" s="191"/>
    </row>
    <row r="151882" spans="26:27">
      <c r="Z151882" s="191"/>
      <c r="AA151882" s="191"/>
    </row>
    <row r="151883" spans="26:27">
      <c r="Z151883" s="191"/>
      <c r="AA151883" s="191"/>
    </row>
    <row r="151884" spans="26:27">
      <c r="Z151884" s="191"/>
      <c r="AA151884" s="191"/>
    </row>
    <row r="151885" spans="26:27">
      <c r="Z151885" s="191"/>
      <c r="AA151885" s="191"/>
    </row>
    <row r="151886" spans="26:27">
      <c r="Z151886" s="191"/>
      <c r="AA151886" s="191"/>
    </row>
    <row r="151887" spans="26:27">
      <c r="Z151887" s="191"/>
      <c r="AA151887" s="191"/>
    </row>
    <row r="151888" spans="26:27">
      <c r="Z151888" s="191"/>
      <c r="AA151888" s="191"/>
    </row>
    <row r="151889" spans="26:27">
      <c r="Z151889" s="191"/>
      <c r="AA151889" s="191"/>
    </row>
    <row r="151890" spans="26:27">
      <c r="Z151890" s="191"/>
      <c r="AA151890" s="191"/>
    </row>
    <row r="151891" spans="26:27">
      <c r="Z151891" s="191"/>
      <c r="AA151891" s="191"/>
    </row>
    <row r="151892" spans="26:27">
      <c r="Z151892" s="191"/>
      <c r="AA151892" s="191"/>
    </row>
    <row r="151893" spans="26:27">
      <c r="Z151893" s="191"/>
      <c r="AA151893" s="191"/>
    </row>
    <row r="151894" spans="26:27">
      <c r="Z151894" s="191"/>
      <c r="AA151894" s="191"/>
    </row>
    <row r="151895" spans="26:27">
      <c r="Z151895" s="191"/>
      <c r="AA151895" s="191"/>
    </row>
    <row r="151896" spans="26:27">
      <c r="Z151896" s="191"/>
      <c r="AA151896" s="191"/>
    </row>
    <row r="151897" spans="26:27">
      <c r="Z151897" s="191"/>
      <c r="AA151897" s="191"/>
    </row>
    <row r="151898" spans="26:27">
      <c r="Z151898" s="191"/>
      <c r="AA151898" s="191"/>
    </row>
    <row r="151899" spans="26:27">
      <c r="Z151899" s="191"/>
      <c r="AA151899" s="191"/>
    </row>
    <row r="151900" spans="26:27">
      <c r="Z151900" s="191"/>
      <c r="AA151900" s="191"/>
    </row>
    <row r="151901" spans="26:27">
      <c r="Z151901" s="191"/>
      <c r="AA151901" s="191"/>
    </row>
    <row r="151902" spans="26:27">
      <c r="Z151902" s="191"/>
      <c r="AA151902" s="191"/>
    </row>
    <row r="151903" spans="26:27">
      <c r="Z151903" s="191"/>
      <c r="AA151903" s="191"/>
    </row>
    <row r="151904" spans="26:27">
      <c r="Z151904" s="191"/>
      <c r="AA151904" s="191"/>
    </row>
    <row r="151905" spans="26:27">
      <c r="Z151905" s="191"/>
      <c r="AA151905" s="191"/>
    </row>
    <row r="151906" spans="26:27">
      <c r="Z151906" s="191"/>
      <c r="AA151906" s="191"/>
    </row>
    <row r="151907" spans="26:27">
      <c r="Z151907" s="191"/>
      <c r="AA151907" s="191"/>
    </row>
    <row r="151908" spans="26:27">
      <c r="Z151908" s="191"/>
      <c r="AA151908" s="191"/>
    </row>
    <row r="151909" spans="26:27">
      <c r="Z151909" s="191"/>
      <c r="AA151909" s="191"/>
    </row>
    <row r="151910" spans="26:27">
      <c r="Z151910" s="191"/>
      <c r="AA151910" s="191"/>
    </row>
    <row r="151911" spans="26:27">
      <c r="Z151911" s="191"/>
      <c r="AA151911" s="191"/>
    </row>
    <row r="151912" spans="26:27">
      <c r="Z151912" s="191"/>
      <c r="AA151912" s="191"/>
    </row>
    <row r="151913" spans="26:27">
      <c r="Z151913" s="191"/>
      <c r="AA151913" s="191"/>
    </row>
    <row r="151914" spans="26:27">
      <c r="Z151914" s="191"/>
      <c r="AA151914" s="191"/>
    </row>
    <row r="151915" spans="26:27">
      <c r="Z151915" s="191"/>
      <c r="AA151915" s="191"/>
    </row>
    <row r="151916" spans="26:27">
      <c r="Z151916" s="191"/>
      <c r="AA151916" s="191"/>
    </row>
    <row r="151917" spans="26:27">
      <c r="Z151917" s="191"/>
      <c r="AA151917" s="191"/>
    </row>
    <row r="151918" spans="26:27">
      <c r="Z151918" s="191"/>
      <c r="AA151918" s="191"/>
    </row>
    <row r="151919" spans="26:27">
      <c r="Z151919" s="191"/>
      <c r="AA151919" s="191"/>
    </row>
    <row r="151920" spans="26:27">
      <c r="Z151920" s="191"/>
      <c r="AA151920" s="191"/>
    </row>
    <row r="151921" spans="26:27">
      <c r="Z151921" s="191"/>
      <c r="AA151921" s="191"/>
    </row>
    <row r="151922" spans="26:27">
      <c r="Z151922" s="191"/>
      <c r="AA151922" s="191"/>
    </row>
    <row r="151923" spans="26:27">
      <c r="Z151923" s="191"/>
      <c r="AA151923" s="191"/>
    </row>
    <row r="151924" spans="26:27">
      <c r="Z151924" s="191"/>
      <c r="AA151924" s="191"/>
    </row>
    <row r="151925" spans="26:27">
      <c r="Z151925" s="191"/>
      <c r="AA151925" s="191"/>
    </row>
    <row r="151926" spans="26:27">
      <c r="Z151926" s="191"/>
      <c r="AA151926" s="191"/>
    </row>
    <row r="151927" spans="26:27">
      <c r="Z151927" s="191"/>
      <c r="AA151927" s="191"/>
    </row>
    <row r="151928" spans="26:27">
      <c r="Z151928" s="191"/>
      <c r="AA151928" s="191"/>
    </row>
    <row r="151929" spans="26:27">
      <c r="Z151929" s="191"/>
      <c r="AA151929" s="191"/>
    </row>
    <row r="151930" spans="26:27">
      <c r="Z151930" s="191"/>
      <c r="AA151930" s="191"/>
    </row>
    <row r="151931" spans="26:27">
      <c r="Z151931" s="191"/>
      <c r="AA151931" s="191"/>
    </row>
    <row r="151932" spans="26:27">
      <c r="Z151932" s="191"/>
      <c r="AA151932" s="191"/>
    </row>
    <row r="151933" spans="26:27">
      <c r="Z151933" s="191"/>
      <c r="AA151933" s="191"/>
    </row>
    <row r="151934" spans="26:27">
      <c r="Z151934" s="191"/>
      <c r="AA151934" s="191"/>
    </row>
    <row r="151935" spans="26:27">
      <c r="Z151935" s="191"/>
      <c r="AA151935" s="191"/>
    </row>
    <row r="151936" spans="26:27">
      <c r="Z151936" s="191"/>
      <c r="AA151936" s="191"/>
    </row>
    <row r="151937" spans="26:27">
      <c r="Z151937" s="191"/>
      <c r="AA151937" s="191"/>
    </row>
    <row r="151938" spans="26:27">
      <c r="Z151938" s="191"/>
      <c r="AA151938" s="191"/>
    </row>
    <row r="151939" spans="26:27">
      <c r="Z151939" s="191"/>
      <c r="AA151939" s="191"/>
    </row>
    <row r="151940" spans="26:27">
      <c r="Z151940" s="191"/>
      <c r="AA151940" s="191"/>
    </row>
    <row r="151941" spans="26:27">
      <c r="Z151941" s="191"/>
      <c r="AA151941" s="191"/>
    </row>
    <row r="151942" spans="26:27">
      <c r="Z151942" s="191"/>
      <c r="AA151942" s="191"/>
    </row>
    <row r="151943" spans="26:27">
      <c r="Z151943" s="191"/>
      <c r="AA151943" s="191"/>
    </row>
    <row r="151944" spans="26:27">
      <c r="Z151944" s="191"/>
      <c r="AA151944" s="191"/>
    </row>
    <row r="151945" spans="26:27">
      <c r="Z151945" s="191"/>
      <c r="AA151945" s="191"/>
    </row>
    <row r="151946" spans="26:27">
      <c r="Z151946" s="191"/>
      <c r="AA151946" s="191"/>
    </row>
    <row r="151947" spans="26:27">
      <c r="Z151947" s="191"/>
      <c r="AA151947" s="191"/>
    </row>
    <row r="151948" spans="26:27">
      <c r="Z151948" s="191"/>
      <c r="AA151948" s="191"/>
    </row>
    <row r="151949" spans="26:27">
      <c r="Z151949" s="191"/>
      <c r="AA151949" s="191"/>
    </row>
    <row r="151950" spans="26:27">
      <c r="Z151950" s="191"/>
      <c r="AA151950" s="191"/>
    </row>
    <row r="151951" spans="26:27">
      <c r="Z151951" s="191"/>
      <c r="AA151951" s="191"/>
    </row>
    <row r="151952" spans="26:27">
      <c r="Z151952" s="191"/>
      <c r="AA151952" s="191"/>
    </row>
    <row r="151953" spans="26:27">
      <c r="Z151953" s="191"/>
      <c r="AA151953" s="191"/>
    </row>
    <row r="151954" spans="26:27">
      <c r="Z151954" s="191"/>
      <c r="AA151954" s="191"/>
    </row>
    <row r="151955" spans="26:27">
      <c r="Z151955" s="191"/>
      <c r="AA151955" s="191"/>
    </row>
    <row r="151956" spans="26:27">
      <c r="Z151956" s="191"/>
      <c r="AA151956" s="191"/>
    </row>
    <row r="151957" spans="26:27">
      <c r="Z151957" s="191"/>
      <c r="AA151957" s="191"/>
    </row>
    <row r="151958" spans="26:27">
      <c r="Z151958" s="191"/>
      <c r="AA151958" s="191"/>
    </row>
    <row r="151959" spans="26:27">
      <c r="Z151959" s="191"/>
      <c r="AA151959" s="191"/>
    </row>
    <row r="151960" spans="26:27">
      <c r="Z151960" s="191"/>
      <c r="AA151960" s="191"/>
    </row>
    <row r="151961" spans="26:27">
      <c r="Z151961" s="191"/>
      <c r="AA151961" s="191"/>
    </row>
    <row r="151962" spans="26:27">
      <c r="Z151962" s="191"/>
      <c r="AA151962" s="191"/>
    </row>
    <row r="151963" spans="26:27">
      <c r="Z151963" s="191"/>
      <c r="AA151963" s="191"/>
    </row>
    <row r="151964" spans="26:27">
      <c r="Z151964" s="191"/>
      <c r="AA151964" s="191"/>
    </row>
    <row r="151965" spans="26:27">
      <c r="Z151965" s="191"/>
      <c r="AA151965" s="191"/>
    </row>
    <row r="151966" spans="26:27">
      <c r="Z151966" s="191"/>
      <c r="AA151966" s="191"/>
    </row>
    <row r="151967" spans="26:27">
      <c r="Z151967" s="191"/>
      <c r="AA151967" s="191"/>
    </row>
    <row r="151968" spans="26:27">
      <c r="Z151968" s="191"/>
      <c r="AA151968" s="191"/>
    </row>
    <row r="151969" spans="26:27">
      <c r="Z151969" s="191"/>
      <c r="AA151969" s="191"/>
    </row>
    <row r="151970" spans="26:27">
      <c r="Z151970" s="191"/>
      <c r="AA151970" s="191"/>
    </row>
    <row r="151971" spans="26:27">
      <c r="Z151971" s="191"/>
      <c r="AA151971" s="191"/>
    </row>
    <row r="151972" spans="26:27">
      <c r="Z151972" s="191"/>
      <c r="AA151972" s="191"/>
    </row>
    <row r="151973" spans="26:27">
      <c r="Z151973" s="191"/>
      <c r="AA151973" s="191"/>
    </row>
    <row r="151974" spans="26:27">
      <c r="Z151974" s="191"/>
      <c r="AA151974" s="191"/>
    </row>
    <row r="151975" spans="26:27">
      <c r="Z151975" s="191"/>
      <c r="AA151975" s="191"/>
    </row>
    <row r="151976" spans="26:27">
      <c r="Z151976" s="191"/>
      <c r="AA151976" s="191"/>
    </row>
    <row r="151977" spans="26:27">
      <c r="Z151977" s="191"/>
      <c r="AA151977" s="191"/>
    </row>
    <row r="151978" spans="26:27">
      <c r="Z151978" s="191"/>
      <c r="AA151978" s="191"/>
    </row>
    <row r="151979" spans="26:27">
      <c r="Z151979" s="191"/>
      <c r="AA151979" s="191"/>
    </row>
    <row r="151980" spans="26:27">
      <c r="Z151980" s="191"/>
      <c r="AA151980" s="191"/>
    </row>
    <row r="151981" spans="26:27">
      <c r="Z151981" s="191"/>
      <c r="AA151981" s="191"/>
    </row>
    <row r="151982" spans="26:27">
      <c r="Z151982" s="191"/>
      <c r="AA151982" s="191"/>
    </row>
    <row r="151983" spans="26:27">
      <c r="Z151983" s="191"/>
      <c r="AA151983" s="191"/>
    </row>
    <row r="151984" spans="26:27">
      <c r="Z151984" s="191"/>
      <c r="AA151984" s="191"/>
    </row>
    <row r="151985" spans="26:27">
      <c r="Z151985" s="191"/>
      <c r="AA151985" s="191"/>
    </row>
    <row r="151986" spans="26:27">
      <c r="Z151986" s="191"/>
      <c r="AA151986" s="191"/>
    </row>
    <row r="151987" spans="26:27">
      <c r="Z151987" s="191"/>
      <c r="AA151987" s="191"/>
    </row>
    <row r="151988" spans="26:27">
      <c r="Z151988" s="191"/>
      <c r="AA151988" s="191"/>
    </row>
    <row r="151989" spans="26:27">
      <c r="Z151989" s="191"/>
      <c r="AA151989" s="191"/>
    </row>
    <row r="151990" spans="26:27">
      <c r="Z151990" s="191"/>
      <c r="AA151990" s="191"/>
    </row>
    <row r="151991" spans="26:27">
      <c r="Z151991" s="191"/>
      <c r="AA151991" s="191"/>
    </row>
    <row r="151992" spans="26:27">
      <c r="Z151992" s="191"/>
      <c r="AA151992" s="191"/>
    </row>
    <row r="151993" spans="26:27">
      <c r="Z151993" s="191"/>
      <c r="AA151993" s="191"/>
    </row>
    <row r="151994" spans="26:27">
      <c r="Z151994" s="191"/>
      <c r="AA151994" s="191"/>
    </row>
    <row r="151995" spans="26:27">
      <c r="Z151995" s="191"/>
      <c r="AA151995" s="191"/>
    </row>
    <row r="151996" spans="26:27">
      <c r="Z151996" s="191"/>
      <c r="AA151996" s="191"/>
    </row>
    <row r="151997" spans="26:27">
      <c r="Z151997" s="191"/>
      <c r="AA151997" s="191"/>
    </row>
    <row r="151998" spans="26:27">
      <c r="Z151998" s="191"/>
      <c r="AA151998" s="191"/>
    </row>
    <row r="151999" spans="26:27">
      <c r="Z151999" s="191"/>
      <c r="AA151999" s="191"/>
    </row>
    <row r="152000" spans="26:27">
      <c r="Z152000" s="191"/>
      <c r="AA152000" s="191"/>
    </row>
    <row r="152001" spans="26:27">
      <c r="Z152001" s="191"/>
      <c r="AA152001" s="191"/>
    </row>
    <row r="152002" spans="26:27">
      <c r="Z152002" s="191"/>
      <c r="AA152002" s="191"/>
    </row>
    <row r="152003" spans="26:27">
      <c r="Z152003" s="191"/>
      <c r="AA152003" s="191"/>
    </row>
    <row r="152004" spans="26:27">
      <c r="Z152004" s="191"/>
      <c r="AA152004" s="191"/>
    </row>
    <row r="152005" spans="26:27">
      <c r="Z152005" s="191"/>
      <c r="AA152005" s="191"/>
    </row>
    <row r="152006" spans="26:27">
      <c r="Z152006" s="191"/>
      <c r="AA152006" s="191"/>
    </row>
    <row r="152007" spans="26:27">
      <c r="Z152007" s="191"/>
      <c r="AA152007" s="191"/>
    </row>
    <row r="152008" spans="26:27">
      <c r="Z152008" s="191"/>
      <c r="AA152008" s="191"/>
    </row>
    <row r="152009" spans="26:27">
      <c r="Z152009" s="191"/>
      <c r="AA152009" s="191"/>
    </row>
    <row r="152010" spans="26:27">
      <c r="Z152010" s="191"/>
      <c r="AA152010" s="191"/>
    </row>
    <row r="152011" spans="26:27">
      <c r="Z152011" s="191"/>
      <c r="AA152011" s="191"/>
    </row>
    <row r="152012" spans="26:27">
      <c r="Z152012" s="191"/>
      <c r="AA152012" s="191"/>
    </row>
    <row r="152013" spans="26:27">
      <c r="Z152013" s="191"/>
      <c r="AA152013" s="191"/>
    </row>
    <row r="152014" spans="26:27">
      <c r="Z152014" s="191"/>
      <c r="AA152014" s="191"/>
    </row>
    <row r="152015" spans="26:27">
      <c r="Z152015" s="191"/>
      <c r="AA152015" s="191"/>
    </row>
    <row r="152016" spans="26:27">
      <c r="Z152016" s="191"/>
      <c r="AA152016" s="191"/>
    </row>
    <row r="152017" spans="26:27">
      <c r="Z152017" s="191"/>
      <c r="AA152017" s="191"/>
    </row>
    <row r="152018" spans="26:27">
      <c r="Z152018" s="191"/>
      <c r="AA152018" s="191"/>
    </row>
    <row r="152019" spans="26:27">
      <c r="Z152019" s="191"/>
      <c r="AA152019" s="191"/>
    </row>
    <row r="152020" spans="26:27">
      <c r="Z152020" s="191"/>
      <c r="AA152020" s="191"/>
    </row>
    <row r="152021" spans="26:27">
      <c r="Z152021" s="191"/>
      <c r="AA152021" s="191"/>
    </row>
    <row r="152022" spans="26:27">
      <c r="Z152022" s="191"/>
      <c r="AA152022" s="191"/>
    </row>
    <row r="152023" spans="26:27">
      <c r="Z152023" s="191"/>
      <c r="AA152023" s="191"/>
    </row>
    <row r="152024" spans="26:27">
      <c r="Z152024" s="191"/>
      <c r="AA152024" s="191"/>
    </row>
    <row r="152025" spans="26:27">
      <c r="Z152025" s="191"/>
      <c r="AA152025" s="191"/>
    </row>
    <row r="152026" spans="26:27">
      <c r="Z152026" s="191"/>
      <c r="AA152026" s="191"/>
    </row>
    <row r="152027" spans="26:27">
      <c r="Z152027" s="191"/>
      <c r="AA152027" s="191"/>
    </row>
    <row r="152028" spans="26:27">
      <c r="Z152028" s="191"/>
      <c r="AA152028" s="191"/>
    </row>
    <row r="152029" spans="26:27">
      <c r="Z152029" s="191"/>
      <c r="AA152029" s="191"/>
    </row>
    <row r="152030" spans="26:27">
      <c r="Z152030" s="191"/>
      <c r="AA152030" s="191"/>
    </row>
    <row r="152031" spans="26:27">
      <c r="Z152031" s="191"/>
      <c r="AA152031" s="191"/>
    </row>
    <row r="152032" spans="26:27">
      <c r="Z152032" s="191"/>
      <c r="AA152032" s="191"/>
    </row>
    <row r="152033" spans="26:27">
      <c r="Z152033" s="191"/>
      <c r="AA152033" s="191"/>
    </row>
    <row r="152034" spans="26:27">
      <c r="Z152034" s="191"/>
      <c r="AA152034" s="191"/>
    </row>
    <row r="152035" spans="26:27">
      <c r="Z152035" s="191"/>
      <c r="AA152035" s="191"/>
    </row>
    <row r="152036" spans="26:27">
      <c r="Z152036" s="191"/>
      <c r="AA152036" s="191"/>
    </row>
    <row r="152037" spans="26:27">
      <c r="Z152037" s="191"/>
      <c r="AA152037" s="191"/>
    </row>
    <row r="152038" spans="26:27">
      <c r="Z152038" s="191"/>
      <c r="AA152038" s="191"/>
    </row>
    <row r="152039" spans="26:27">
      <c r="Z152039" s="191"/>
      <c r="AA152039" s="191"/>
    </row>
    <row r="152040" spans="26:27">
      <c r="Z152040" s="191"/>
      <c r="AA152040" s="191"/>
    </row>
    <row r="152041" spans="26:27">
      <c r="Z152041" s="191"/>
      <c r="AA152041" s="191"/>
    </row>
    <row r="152042" spans="26:27">
      <c r="Z152042" s="191"/>
      <c r="AA152042" s="191"/>
    </row>
    <row r="152043" spans="26:27">
      <c r="Z152043" s="191"/>
      <c r="AA152043" s="191"/>
    </row>
    <row r="152044" spans="26:27">
      <c r="Z152044" s="191"/>
      <c r="AA152044" s="191"/>
    </row>
    <row r="152045" spans="26:27">
      <c r="Z152045" s="191"/>
      <c r="AA152045" s="191"/>
    </row>
    <row r="152046" spans="26:27">
      <c r="Z152046" s="191"/>
      <c r="AA152046" s="191"/>
    </row>
    <row r="152047" spans="26:27">
      <c r="Z152047" s="191"/>
      <c r="AA152047" s="191"/>
    </row>
    <row r="152048" spans="26:27">
      <c r="Z152048" s="191"/>
      <c r="AA152048" s="191"/>
    </row>
    <row r="152049" spans="26:27">
      <c r="Z152049" s="191"/>
      <c r="AA152049" s="191"/>
    </row>
    <row r="152050" spans="26:27">
      <c r="Z152050" s="191"/>
      <c r="AA152050" s="191"/>
    </row>
    <row r="152051" spans="26:27">
      <c r="Z152051" s="191"/>
      <c r="AA152051" s="191"/>
    </row>
    <row r="152052" spans="26:27">
      <c r="Z152052" s="191"/>
      <c r="AA152052" s="191"/>
    </row>
    <row r="152053" spans="26:27">
      <c r="Z152053" s="191"/>
      <c r="AA152053" s="191"/>
    </row>
    <row r="152054" spans="26:27">
      <c r="Z152054" s="191"/>
      <c r="AA152054" s="191"/>
    </row>
    <row r="152055" spans="26:27">
      <c r="Z152055" s="191"/>
      <c r="AA152055" s="191"/>
    </row>
    <row r="152056" spans="26:27">
      <c r="Z152056" s="191"/>
      <c r="AA152056" s="191"/>
    </row>
    <row r="152057" spans="26:27">
      <c r="Z152057" s="191"/>
      <c r="AA152057" s="191"/>
    </row>
    <row r="152058" spans="26:27">
      <c r="Z152058" s="191"/>
      <c r="AA152058" s="191"/>
    </row>
    <row r="152059" spans="26:27">
      <c r="Z152059" s="191"/>
      <c r="AA152059" s="191"/>
    </row>
    <row r="152060" spans="26:27">
      <c r="Z152060" s="191"/>
      <c r="AA152060" s="191"/>
    </row>
    <row r="152061" spans="26:27">
      <c r="Z152061" s="191"/>
      <c r="AA152061" s="191"/>
    </row>
    <row r="152062" spans="26:27">
      <c r="Z152062" s="191"/>
      <c r="AA152062" s="191"/>
    </row>
    <row r="152063" spans="26:27">
      <c r="Z152063" s="191"/>
      <c r="AA152063" s="191"/>
    </row>
    <row r="152064" spans="26:27">
      <c r="Z152064" s="191"/>
      <c r="AA152064" s="191"/>
    </row>
    <row r="152065" spans="26:27">
      <c r="Z152065" s="191"/>
      <c r="AA152065" s="191"/>
    </row>
    <row r="152066" spans="26:27">
      <c r="Z152066" s="191"/>
      <c r="AA152066" s="191"/>
    </row>
    <row r="152067" spans="26:27">
      <c r="Z152067" s="191"/>
      <c r="AA152067" s="191"/>
    </row>
    <row r="152068" spans="26:27">
      <c r="Z152068" s="191"/>
      <c r="AA152068" s="191"/>
    </row>
    <row r="152069" spans="26:27">
      <c r="Z152069" s="191"/>
      <c r="AA152069" s="191"/>
    </row>
    <row r="152070" spans="26:27">
      <c r="Z152070" s="191"/>
      <c r="AA152070" s="191"/>
    </row>
    <row r="152071" spans="26:27">
      <c r="Z152071" s="191"/>
      <c r="AA152071" s="191"/>
    </row>
    <row r="152072" spans="26:27">
      <c r="Z152072" s="191"/>
      <c r="AA152072" s="191"/>
    </row>
    <row r="152073" spans="26:27">
      <c r="Z152073" s="191"/>
      <c r="AA152073" s="191"/>
    </row>
    <row r="152074" spans="26:27">
      <c r="Z152074" s="191"/>
      <c r="AA152074" s="191"/>
    </row>
    <row r="152075" spans="26:27">
      <c r="Z152075" s="191"/>
      <c r="AA152075" s="191"/>
    </row>
    <row r="152076" spans="26:27">
      <c r="Z152076" s="191"/>
      <c r="AA152076" s="191"/>
    </row>
    <row r="152077" spans="26:27">
      <c r="Z152077" s="191"/>
      <c r="AA152077" s="191"/>
    </row>
    <row r="152078" spans="26:27">
      <c r="Z152078" s="191"/>
      <c r="AA152078" s="191"/>
    </row>
    <row r="152079" spans="26:27">
      <c r="Z152079" s="191"/>
      <c r="AA152079" s="191"/>
    </row>
    <row r="152080" spans="26:27">
      <c r="Z152080" s="191"/>
      <c r="AA152080" s="191"/>
    </row>
    <row r="152081" spans="26:27">
      <c r="Z152081" s="191"/>
      <c r="AA152081" s="191"/>
    </row>
    <row r="152082" spans="26:27">
      <c r="Z152082" s="191"/>
      <c r="AA152082" s="191"/>
    </row>
    <row r="152083" spans="26:27">
      <c r="Z152083" s="191"/>
      <c r="AA152083" s="191"/>
    </row>
    <row r="152084" spans="26:27">
      <c r="Z152084" s="191"/>
      <c r="AA152084" s="191"/>
    </row>
    <row r="152085" spans="26:27">
      <c r="Z152085" s="191"/>
      <c r="AA152085" s="191"/>
    </row>
    <row r="152086" spans="26:27">
      <c r="Z152086" s="191"/>
      <c r="AA152086" s="191"/>
    </row>
    <row r="152087" spans="26:27">
      <c r="Z152087" s="191"/>
      <c r="AA152087" s="191"/>
    </row>
    <row r="152088" spans="26:27">
      <c r="Z152088" s="191"/>
      <c r="AA152088" s="191"/>
    </row>
    <row r="152089" spans="26:27">
      <c r="Z152089" s="191"/>
      <c r="AA152089" s="191"/>
    </row>
    <row r="152090" spans="26:27">
      <c r="Z152090" s="191"/>
      <c r="AA152090" s="191"/>
    </row>
    <row r="152091" spans="26:27">
      <c r="Z152091" s="191"/>
      <c r="AA152091" s="191"/>
    </row>
    <row r="152092" spans="26:27">
      <c r="Z152092" s="191"/>
      <c r="AA152092" s="191"/>
    </row>
    <row r="152093" spans="26:27">
      <c r="Z152093" s="191"/>
      <c r="AA152093" s="191"/>
    </row>
    <row r="152094" spans="26:27">
      <c r="Z152094" s="191"/>
      <c r="AA152094" s="191"/>
    </row>
    <row r="152095" spans="26:27">
      <c r="Z152095" s="191"/>
      <c r="AA152095" s="191"/>
    </row>
    <row r="152096" spans="26:27">
      <c r="Z152096" s="191"/>
      <c r="AA152096" s="191"/>
    </row>
    <row r="152097" spans="26:27">
      <c r="Z152097" s="191"/>
      <c r="AA152097" s="191"/>
    </row>
    <row r="152098" spans="26:27">
      <c r="Z152098" s="191"/>
      <c r="AA152098" s="191"/>
    </row>
    <row r="152099" spans="26:27">
      <c r="Z152099" s="191"/>
      <c r="AA152099" s="191"/>
    </row>
    <row r="152100" spans="26:27">
      <c r="Z152100" s="191"/>
      <c r="AA152100" s="191"/>
    </row>
    <row r="152101" spans="26:27">
      <c r="Z152101" s="191"/>
      <c r="AA152101" s="191"/>
    </row>
    <row r="152102" spans="26:27">
      <c r="Z152102" s="191"/>
      <c r="AA152102" s="191"/>
    </row>
    <row r="152103" spans="26:27">
      <c r="Z152103" s="191"/>
      <c r="AA152103" s="191"/>
    </row>
    <row r="152104" spans="26:27">
      <c r="Z152104" s="191"/>
      <c r="AA152104" s="191"/>
    </row>
    <row r="152105" spans="26:27">
      <c r="Z152105" s="191"/>
      <c r="AA152105" s="191"/>
    </row>
    <row r="152106" spans="26:27">
      <c r="Z152106" s="191"/>
      <c r="AA152106" s="191"/>
    </row>
    <row r="152107" spans="26:27">
      <c r="Z152107" s="191"/>
      <c r="AA152107" s="191"/>
    </row>
    <row r="152108" spans="26:27">
      <c r="Z152108" s="191"/>
      <c r="AA152108" s="191"/>
    </row>
    <row r="152109" spans="26:27">
      <c r="Z152109" s="191"/>
      <c r="AA152109" s="191"/>
    </row>
    <row r="152110" spans="26:27">
      <c r="Z152110" s="191"/>
      <c r="AA152110" s="191"/>
    </row>
    <row r="152111" spans="26:27">
      <c r="Z152111" s="191"/>
      <c r="AA152111" s="191"/>
    </row>
    <row r="152112" spans="26:27">
      <c r="Z152112" s="191"/>
      <c r="AA152112" s="191"/>
    </row>
    <row r="152113" spans="26:27">
      <c r="Z152113" s="191"/>
      <c r="AA152113" s="191"/>
    </row>
    <row r="152114" spans="26:27">
      <c r="Z152114" s="191"/>
      <c r="AA152114" s="191"/>
    </row>
    <row r="152115" spans="26:27">
      <c r="Z152115" s="191"/>
      <c r="AA152115" s="191"/>
    </row>
    <row r="152116" spans="26:27">
      <c r="Z152116" s="191"/>
      <c r="AA152116" s="191"/>
    </row>
    <row r="152117" spans="26:27">
      <c r="Z152117" s="191"/>
      <c r="AA152117" s="191"/>
    </row>
    <row r="152118" spans="26:27">
      <c r="Z152118" s="191"/>
      <c r="AA152118" s="191"/>
    </row>
    <row r="152119" spans="26:27">
      <c r="Z152119" s="191"/>
      <c r="AA152119" s="191"/>
    </row>
    <row r="152120" spans="26:27">
      <c r="Z152120" s="191"/>
      <c r="AA152120" s="191"/>
    </row>
    <row r="152121" spans="26:27">
      <c r="Z152121" s="191"/>
      <c r="AA152121" s="191"/>
    </row>
    <row r="152122" spans="26:27">
      <c r="Z152122" s="191"/>
      <c r="AA152122" s="191"/>
    </row>
    <row r="152123" spans="26:27">
      <c r="Z152123" s="191"/>
      <c r="AA152123" s="191"/>
    </row>
    <row r="152124" spans="26:27">
      <c r="Z152124" s="191"/>
      <c r="AA152124" s="191"/>
    </row>
    <row r="152125" spans="26:27">
      <c r="Z152125" s="191"/>
      <c r="AA152125" s="191"/>
    </row>
    <row r="152126" spans="26:27">
      <c r="Z152126" s="191"/>
      <c r="AA152126" s="191"/>
    </row>
    <row r="152127" spans="26:27">
      <c r="Z152127" s="191"/>
      <c r="AA152127" s="191"/>
    </row>
    <row r="152128" spans="26:27">
      <c r="Z152128" s="191"/>
      <c r="AA152128" s="191"/>
    </row>
    <row r="152129" spans="26:27">
      <c r="Z152129" s="191"/>
      <c r="AA152129" s="191"/>
    </row>
    <row r="152130" spans="26:27">
      <c r="Z152130" s="191"/>
      <c r="AA152130" s="191"/>
    </row>
    <row r="152131" spans="26:27">
      <c r="Z152131" s="191"/>
      <c r="AA152131" s="191"/>
    </row>
    <row r="152132" spans="26:27">
      <c r="Z152132" s="191"/>
      <c r="AA152132" s="191"/>
    </row>
    <row r="152133" spans="26:27">
      <c r="Z152133" s="191"/>
      <c r="AA152133" s="191"/>
    </row>
    <row r="152134" spans="26:27">
      <c r="Z152134" s="191"/>
      <c r="AA152134" s="191"/>
    </row>
    <row r="152135" spans="26:27">
      <c r="Z152135" s="191"/>
      <c r="AA152135" s="191"/>
    </row>
    <row r="152136" spans="26:27">
      <c r="Z152136" s="191"/>
      <c r="AA152136" s="191"/>
    </row>
    <row r="152137" spans="26:27">
      <c r="Z152137" s="191"/>
      <c r="AA152137" s="191"/>
    </row>
    <row r="152138" spans="26:27">
      <c r="Z152138" s="191"/>
      <c r="AA152138" s="191"/>
    </row>
    <row r="152139" spans="26:27">
      <c r="Z152139" s="191"/>
      <c r="AA152139" s="191"/>
    </row>
    <row r="152140" spans="26:27">
      <c r="Z152140" s="191"/>
      <c r="AA152140" s="191"/>
    </row>
    <row r="152141" spans="26:27">
      <c r="Z152141" s="191"/>
      <c r="AA152141" s="191"/>
    </row>
    <row r="152142" spans="26:27">
      <c r="Z152142" s="191"/>
      <c r="AA152142" s="191"/>
    </row>
    <row r="152143" spans="26:27">
      <c r="Z152143" s="191"/>
      <c r="AA152143" s="191"/>
    </row>
    <row r="152144" spans="26:27">
      <c r="Z152144" s="191"/>
      <c r="AA152144" s="191"/>
    </row>
    <row r="152145" spans="26:27">
      <c r="Z152145" s="191"/>
      <c r="AA152145" s="191"/>
    </row>
    <row r="152146" spans="26:27">
      <c r="Z152146" s="191"/>
      <c r="AA152146" s="191"/>
    </row>
    <row r="152147" spans="26:27">
      <c r="Z152147" s="191"/>
      <c r="AA152147" s="191"/>
    </row>
    <row r="152148" spans="26:27">
      <c r="Z152148" s="191"/>
      <c r="AA152148" s="191"/>
    </row>
    <row r="152149" spans="26:27">
      <c r="Z152149" s="191"/>
      <c r="AA152149" s="191"/>
    </row>
    <row r="152150" spans="26:27">
      <c r="Z152150" s="191"/>
      <c r="AA152150" s="191"/>
    </row>
    <row r="152151" spans="26:27">
      <c r="Z152151" s="191"/>
      <c r="AA152151" s="191"/>
    </row>
    <row r="152152" spans="26:27">
      <c r="Z152152" s="191"/>
      <c r="AA152152" s="191"/>
    </row>
    <row r="152153" spans="26:27">
      <c r="Z152153" s="191"/>
      <c r="AA152153" s="191"/>
    </row>
    <row r="152154" spans="26:27">
      <c r="Z152154" s="191"/>
      <c r="AA152154" s="191"/>
    </row>
    <row r="152155" spans="26:27">
      <c r="Z152155" s="191"/>
      <c r="AA152155" s="191"/>
    </row>
    <row r="152156" spans="26:27">
      <c r="Z152156" s="191"/>
      <c r="AA152156" s="191"/>
    </row>
    <row r="152157" spans="26:27">
      <c r="Z152157" s="191"/>
      <c r="AA152157" s="191"/>
    </row>
    <row r="152158" spans="26:27">
      <c r="Z152158" s="191"/>
      <c r="AA152158" s="191"/>
    </row>
    <row r="152159" spans="26:27">
      <c r="Z152159" s="191"/>
      <c r="AA152159" s="191"/>
    </row>
    <row r="152160" spans="26:27">
      <c r="Z152160" s="191"/>
      <c r="AA152160" s="191"/>
    </row>
    <row r="152161" spans="26:27">
      <c r="Z152161" s="191"/>
      <c r="AA152161" s="191"/>
    </row>
    <row r="152162" spans="26:27">
      <c r="Z152162" s="191"/>
      <c r="AA152162" s="191"/>
    </row>
    <row r="152163" spans="26:27">
      <c r="Z152163" s="191"/>
      <c r="AA152163" s="191"/>
    </row>
    <row r="152164" spans="26:27">
      <c r="Z152164" s="191"/>
      <c r="AA152164" s="191"/>
    </row>
    <row r="152165" spans="26:27">
      <c r="Z152165" s="191"/>
      <c r="AA152165" s="191"/>
    </row>
    <row r="152166" spans="26:27">
      <c r="Z152166" s="191"/>
      <c r="AA152166" s="191"/>
    </row>
    <row r="152167" spans="26:27">
      <c r="Z152167" s="191"/>
      <c r="AA152167" s="191"/>
    </row>
    <row r="152168" spans="26:27">
      <c r="Z152168" s="191"/>
      <c r="AA152168" s="191"/>
    </row>
    <row r="152169" spans="26:27">
      <c r="Z152169" s="191"/>
      <c r="AA152169" s="191"/>
    </row>
    <row r="152170" spans="26:27">
      <c r="Z152170" s="191"/>
      <c r="AA152170" s="191"/>
    </row>
    <row r="152171" spans="26:27">
      <c r="Z152171" s="191"/>
      <c r="AA152171" s="191"/>
    </row>
    <row r="152172" spans="26:27">
      <c r="Z152172" s="191"/>
      <c r="AA152172" s="191"/>
    </row>
    <row r="152173" spans="26:27">
      <c r="Z152173" s="191"/>
      <c r="AA152173" s="191"/>
    </row>
    <row r="152174" spans="26:27">
      <c r="Z152174" s="191"/>
      <c r="AA152174" s="191"/>
    </row>
    <row r="152175" spans="26:27">
      <c r="Z152175" s="191"/>
      <c r="AA152175" s="191"/>
    </row>
    <row r="152176" spans="26:27">
      <c r="Z152176" s="191"/>
      <c r="AA152176" s="191"/>
    </row>
    <row r="152177" spans="26:27">
      <c r="Z152177" s="191"/>
      <c r="AA152177" s="191"/>
    </row>
    <row r="152178" spans="26:27">
      <c r="Z152178" s="191"/>
      <c r="AA152178" s="191"/>
    </row>
    <row r="152179" spans="26:27">
      <c r="Z152179" s="191"/>
      <c r="AA152179" s="191"/>
    </row>
    <row r="152180" spans="26:27">
      <c r="Z152180" s="191"/>
      <c r="AA152180" s="191"/>
    </row>
    <row r="152181" spans="26:27">
      <c r="Z152181" s="191"/>
      <c r="AA152181" s="191"/>
    </row>
    <row r="152182" spans="26:27">
      <c r="Z152182" s="191"/>
      <c r="AA152182" s="191"/>
    </row>
    <row r="152183" spans="26:27">
      <c r="Z152183" s="191"/>
      <c r="AA152183" s="191"/>
    </row>
    <row r="152184" spans="26:27">
      <c r="Z152184" s="191"/>
      <c r="AA152184" s="191"/>
    </row>
    <row r="152185" spans="26:27">
      <c r="Z152185" s="191"/>
      <c r="AA152185" s="191"/>
    </row>
    <row r="152186" spans="26:27">
      <c r="Z152186" s="191"/>
      <c r="AA152186" s="191"/>
    </row>
    <row r="152187" spans="26:27">
      <c r="Z152187" s="191"/>
      <c r="AA152187" s="191"/>
    </row>
    <row r="152188" spans="26:27">
      <c r="Z152188" s="191"/>
      <c r="AA152188" s="191"/>
    </row>
    <row r="152189" spans="26:27">
      <c r="Z152189" s="191"/>
      <c r="AA152189" s="191"/>
    </row>
    <row r="152190" spans="26:27">
      <c r="Z152190" s="191"/>
      <c r="AA152190" s="191"/>
    </row>
    <row r="152191" spans="26:27">
      <c r="Z152191" s="191"/>
      <c r="AA152191" s="191"/>
    </row>
    <row r="152192" spans="26:27">
      <c r="Z152192" s="191"/>
      <c r="AA152192" s="191"/>
    </row>
    <row r="152193" spans="26:27">
      <c r="Z152193" s="191"/>
      <c r="AA152193" s="191"/>
    </row>
    <row r="152194" spans="26:27">
      <c r="Z152194" s="191"/>
      <c r="AA152194" s="191"/>
    </row>
    <row r="152195" spans="26:27">
      <c r="Z152195" s="191"/>
      <c r="AA152195" s="191"/>
    </row>
    <row r="152196" spans="26:27">
      <c r="Z152196" s="191"/>
      <c r="AA152196" s="191"/>
    </row>
    <row r="152197" spans="26:27">
      <c r="Z152197" s="191"/>
      <c r="AA152197" s="191"/>
    </row>
    <row r="152198" spans="26:27">
      <c r="Z152198" s="191"/>
      <c r="AA152198" s="191"/>
    </row>
    <row r="152199" spans="26:27">
      <c r="Z152199" s="191"/>
      <c r="AA152199" s="191"/>
    </row>
    <row r="152200" spans="26:27">
      <c r="Z152200" s="191"/>
      <c r="AA152200" s="191"/>
    </row>
    <row r="152201" spans="26:27">
      <c r="Z152201" s="191"/>
      <c r="AA152201" s="191"/>
    </row>
    <row r="152202" spans="26:27">
      <c r="Z152202" s="191"/>
      <c r="AA152202" s="191"/>
    </row>
    <row r="152203" spans="26:27">
      <c r="Z152203" s="191"/>
      <c r="AA152203" s="191"/>
    </row>
    <row r="152204" spans="26:27">
      <c r="Z152204" s="191"/>
      <c r="AA152204" s="191"/>
    </row>
    <row r="152205" spans="26:27">
      <c r="Z152205" s="191"/>
      <c r="AA152205" s="191"/>
    </row>
    <row r="152206" spans="26:27">
      <c r="Z152206" s="191"/>
      <c r="AA152206" s="191"/>
    </row>
    <row r="152207" spans="26:27">
      <c r="Z152207" s="191"/>
      <c r="AA152207" s="191"/>
    </row>
    <row r="152208" spans="26:27">
      <c r="Z152208" s="191"/>
      <c r="AA152208" s="191"/>
    </row>
    <row r="152209" spans="26:27">
      <c r="Z152209" s="191"/>
      <c r="AA152209" s="191"/>
    </row>
    <row r="152210" spans="26:27">
      <c r="Z152210" s="191"/>
      <c r="AA152210" s="191"/>
    </row>
    <row r="152211" spans="26:27">
      <c r="Z152211" s="191"/>
      <c r="AA152211" s="191"/>
    </row>
    <row r="152212" spans="26:27">
      <c r="Z152212" s="191"/>
      <c r="AA152212" s="191"/>
    </row>
    <row r="152213" spans="26:27">
      <c r="Z152213" s="191"/>
      <c r="AA152213" s="191"/>
    </row>
    <row r="152214" spans="26:27">
      <c r="Z152214" s="191"/>
      <c r="AA152214" s="191"/>
    </row>
    <row r="152215" spans="26:27">
      <c r="Z152215" s="191"/>
      <c r="AA152215" s="191"/>
    </row>
    <row r="152216" spans="26:27">
      <c r="Z152216" s="191"/>
      <c r="AA152216" s="191"/>
    </row>
    <row r="152217" spans="26:27">
      <c r="Z152217" s="191"/>
      <c r="AA152217" s="191"/>
    </row>
    <row r="152218" spans="26:27">
      <c r="Z152218" s="191"/>
      <c r="AA152218" s="191"/>
    </row>
    <row r="152219" spans="26:27">
      <c r="Z152219" s="191"/>
      <c r="AA152219" s="191"/>
    </row>
    <row r="152220" spans="26:27">
      <c r="Z152220" s="191"/>
      <c r="AA152220" s="191"/>
    </row>
    <row r="152221" spans="26:27">
      <c r="Z152221" s="191"/>
      <c r="AA152221" s="191"/>
    </row>
    <row r="152222" spans="26:27">
      <c r="Z152222" s="191"/>
      <c r="AA152222" s="191"/>
    </row>
    <row r="152223" spans="26:27">
      <c r="Z152223" s="191"/>
      <c r="AA152223" s="191"/>
    </row>
    <row r="152224" spans="26:27">
      <c r="Z152224" s="191"/>
      <c r="AA152224" s="191"/>
    </row>
    <row r="152225" spans="26:27">
      <c r="Z152225" s="191"/>
      <c r="AA152225" s="191"/>
    </row>
    <row r="152226" spans="26:27">
      <c r="Z152226" s="191"/>
      <c r="AA152226" s="191"/>
    </row>
    <row r="152227" spans="26:27">
      <c r="Z152227" s="191"/>
      <c r="AA152227" s="191"/>
    </row>
    <row r="152228" spans="26:27">
      <c r="Z152228" s="191"/>
      <c r="AA152228" s="191"/>
    </row>
    <row r="152229" spans="26:27">
      <c r="Z152229" s="191"/>
      <c r="AA152229" s="191"/>
    </row>
    <row r="152230" spans="26:27">
      <c r="Z152230" s="191"/>
      <c r="AA152230" s="191"/>
    </row>
    <row r="152231" spans="26:27">
      <c r="Z152231" s="191"/>
      <c r="AA152231" s="191"/>
    </row>
    <row r="152232" spans="26:27">
      <c r="Z152232" s="191"/>
      <c r="AA152232" s="191"/>
    </row>
    <row r="152233" spans="26:27">
      <c r="Z152233" s="191"/>
      <c r="AA152233" s="191"/>
    </row>
    <row r="152234" spans="26:27">
      <c r="Z152234" s="191"/>
      <c r="AA152234" s="191"/>
    </row>
    <row r="152235" spans="26:27">
      <c r="Z152235" s="191"/>
      <c r="AA152235" s="191"/>
    </row>
    <row r="152236" spans="26:27">
      <c r="Z152236" s="191"/>
      <c r="AA152236" s="191"/>
    </row>
    <row r="152237" spans="26:27">
      <c r="Z152237" s="191"/>
      <c r="AA152237" s="191"/>
    </row>
    <row r="152238" spans="26:27">
      <c r="Z152238" s="191"/>
      <c r="AA152238" s="191"/>
    </row>
    <row r="152239" spans="26:27">
      <c r="Z152239" s="191"/>
      <c r="AA152239" s="191"/>
    </row>
    <row r="152240" spans="26:27">
      <c r="Z152240" s="191"/>
      <c r="AA152240" s="191"/>
    </row>
    <row r="152241" spans="26:27">
      <c r="Z152241" s="191"/>
      <c r="AA152241" s="191"/>
    </row>
    <row r="152242" spans="26:27">
      <c r="Z152242" s="191"/>
      <c r="AA152242" s="191"/>
    </row>
    <row r="152243" spans="26:27">
      <c r="Z152243" s="191"/>
      <c r="AA152243" s="191"/>
    </row>
    <row r="152244" spans="26:27">
      <c r="Z152244" s="191"/>
      <c r="AA152244" s="191"/>
    </row>
    <row r="152245" spans="26:27">
      <c r="Z152245" s="191"/>
      <c r="AA152245" s="191"/>
    </row>
    <row r="152246" spans="26:27">
      <c r="Z152246" s="191"/>
      <c r="AA152246" s="191"/>
    </row>
    <row r="152247" spans="26:27">
      <c r="Z152247" s="191"/>
      <c r="AA152247" s="191"/>
    </row>
    <row r="152248" spans="26:27">
      <c r="Z152248" s="191"/>
      <c r="AA152248" s="191"/>
    </row>
    <row r="152249" spans="26:27">
      <c r="Z152249" s="191"/>
      <c r="AA152249" s="191"/>
    </row>
    <row r="152250" spans="26:27">
      <c r="Z152250" s="191"/>
      <c r="AA152250" s="191"/>
    </row>
    <row r="152251" spans="26:27">
      <c r="Z152251" s="191"/>
      <c r="AA152251" s="191"/>
    </row>
    <row r="152252" spans="26:27">
      <c r="Z152252" s="191"/>
      <c r="AA152252" s="191"/>
    </row>
    <row r="152253" spans="26:27">
      <c r="Z152253" s="191"/>
      <c r="AA152253" s="191"/>
    </row>
    <row r="152254" spans="26:27">
      <c r="Z152254" s="191"/>
      <c r="AA152254" s="191"/>
    </row>
    <row r="152255" spans="26:27">
      <c r="Z152255" s="191"/>
      <c r="AA152255" s="191"/>
    </row>
    <row r="152256" spans="26:27">
      <c r="Z152256" s="191"/>
      <c r="AA152256" s="191"/>
    </row>
    <row r="152257" spans="26:27">
      <c r="Z152257" s="191"/>
      <c r="AA152257" s="191"/>
    </row>
    <row r="152258" spans="26:27">
      <c r="Z152258" s="191"/>
      <c r="AA152258" s="191"/>
    </row>
    <row r="152259" spans="26:27">
      <c r="Z152259" s="191"/>
      <c r="AA152259" s="191"/>
    </row>
    <row r="152260" spans="26:27">
      <c r="Z152260" s="191"/>
      <c r="AA152260" s="191"/>
    </row>
    <row r="152261" spans="26:27">
      <c r="Z152261" s="191"/>
      <c r="AA152261" s="191"/>
    </row>
    <row r="152262" spans="26:27">
      <c r="Z152262" s="191"/>
      <c r="AA152262" s="191"/>
    </row>
    <row r="152263" spans="26:27">
      <c r="Z152263" s="191"/>
      <c r="AA152263" s="191"/>
    </row>
    <row r="152264" spans="26:27">
      <c r="Z152264" s="191"/>
      <c r="AA152264" s="191"/>
    </row>
    <row r="152265" spans="26:27">
      <c r="Z152265" s="191"/>
      <c r="AA152265" s="191"/>
    </row>
    <row r="152266" spans="26:27">
      <c r="Z152266" s="191"/>
      <c r="AA152266" s="191"/>
    </row>
    <row r="152267" spans="26:27">
      <c r="Z152267" s="191"/>
      <c r="AA152267" s="191"/>
    </row>
    <row r="152268" spans="26:27">
      <c r="Z152268" s="191"/>
      <c r="AA152268" s="191"/>
    </row>
    <row r="152269" spans="26:27">
      <c r="Z152269" s="191"/>
      <c r="AA152269" s="191"/>
    </row>
    <row r="152270" spans="26:27">
      <c r="Z152270" s="191"/>
      <c r="AA152270" s="191"/>
    </row>
    <row r="152271" spans="26:27">
      <c r="Z152271" s="191"/>
      <c r="AA152271" s="191"/>
    </row>
    <row r="152272" spans="26:27">
      <c r="Z152272" s="191"/>
      <c r="AA152272" s="191"/>
    </row>
    <row r="152273" spans="26:27">
      <c r="Z152273" s="191"/>
      <c r="AA152273" s="191"/>
    </row>
    <row r="152274" spans="26:27">
      <c r="Z152274" s="191"/>
      <c r="AA152274" s="191"/>
    </row>
    <row r="152275" spans="26:27">
      <c r="Z152275" s="191"/>
      <c r="AA152275" s="191"/>
    </row>
    <row r="152276" spans="26:27">
      <c r="Z152276" s="191"/>
      <c r="AA152276" s="191"/>
    </row>
    <row r="152277" spans="26:27">
      <c r="Z152277" s="191"/>
      <c r="AA152277" s="191"/>
    </row>
    <row r="152278" spans="26:27">
      <c r="Z152278" s="191"/>
      <c r="AA152278" s="191"/>
    </row>
    <row r="152279" spans="26:27">
      <c r="Z152279" s="191"/>
      <c r="AA152279" s="191"/>
    </row>
    <row r="152280" spans="26:27">
      <c r="Z152280" s="191"/>
      <c r="AA152280" s="191"/>
    </row>
    <row r="152281" spans="26:27">
      <c r="Z152281" s="191"/>
      <c r="AA152281" s="191"/>
    </row>
    <row r="152282" spans="26:27">
      <c r="Z152282" s="191"/>
      <c r="AA152282" s="191"/>
    </row>
    <row r="152283" spans="26:27">
      <c r="Z152283" s="191"/>
      <c r="AA152283" s="191"/>
    </row>
    <row r="152284" spans="26:27">
      <c r="Z152284" s="191"/>
      <c r="AA152284" s="191"/>
    </row>
    <row r="152285" spans="26:27">
      <c r="Z152285" s="191"/>
      <c r="AA152285" s="191"/>
    </row>
    <row r="152286" spans="26:27">
      <c r="Z152286" s="191"/>
      <c r="AA152286" s="191"/>
    </row>
    <row r="152287" spans="26:27">
      <c r="Z152287" s="191"/>
      <c r="AA152287" s="191"/>
    </row>
    <row r="152288" spans="26:27">
      <c r="Z152288" s="191"/>
      <c r="AA152288" s="191"/>
    </row>
    <row r="152289" spans="26:27">
      <c r="Z152289" s="191"/>
      <c r="AA152289" s="191"/>
    </row>
    <row r="152290" spans="26:27">
      <c r="Z152290" s="191"/>
      <c r="AA152290" s="191"/>
    </row>
    <row r="152291" spans="26:27">
      <c r="Z152291" s="191"/>
      <c r="AA152291" s="191"/>
    </row>
    <row r="152292" spans="26:27">
      <c r="Z152292" s="191"/>
      <c r="AA152292" s="191"/>
    </row>
    <row r="152293" spans="26:27">
      <c r="Z152293" s="191"/>
      <c r="AA152293" s="191"/>
    </row>
    <row r="152294" spans="26:27">
      <c r="Z152294" s="191"/>
      <c r="AA152294" s="191"/>
    </row>
    <row r="152295" spans="26:27">
      <c r="Z152295" s="191"/>
      <c r="AA152295" s="191"/>
    </row>
    <row r="152296" spans="26:27">
      <c r="Z152296" s="191"/>
      <c r="AA152296" s="191"/>
    </row>
    <row r="152297" spans="26:27">
      <c r="Z152297" s="191"/>
      <c r="AA152297" s="191"/>
    </row>
    <row r="152298" spans="26:27">
      <c r="Z152298" s="191"/>
      <c r="AA152298" s="191"/>
    </row>
    <row r="152299" spans="26:27">
      <c r="Z152299" s="191"/>
      <c r="AA152299" s="191"/>
    </row>
    <row r="152300" spans="26:27">
      <c r="Z152300" s="191"/>
      <c r="AA152300" s="191"/>
    </row>
    <row r="152301" spans="26:27">
      <c r="Z152301" s="191"/>
      <c r="AA152301" s="191"/>
    </row>
    <row r="152302" spans="26:27">
      <c r="Z152302" s="191"/>
      <c r="AA152302" s="191"/>
    </row>
    <row r="152303" spans="26:27">
      <c r="Z152303" s="191"/>
      <c r="AA152303" s="191"/>
    </row>
    <row r="152304" spans="26:27">
      <c r="Z152304" s="191"/>
      <c r="AA152304" s="191"/>
    </row>
    <row r="152305" spans="26:27">
      <c r="Z152305" s="191"/>
      <c r="AA152305" s="191"/>
    </row>
    <row r="152306" spans="26:27">
      <c r="Z152306" s="191"/>
      <c r="AA152306" s="191"/>
    </row>
    <row r="152307" spans="26:27">
      <c r="Z152307" s="191"/>
      <c r="AA152307" s="191"/>
    </row>
    <row r="152308" spans="26:27">
      <c r="Z152308" s="191"/>
      <c r="AA152308" s="191"/>
    </row>
    <row r="152309" spans="26:27">
      <c r="Z152309" s="191"/>
      <c r="AA152309" s="191"/>
    </row>
    <row r="152310" spans="26:27">
      <c r="Z152310" s="191"/>
      <c r="AA152310" s="191"/>
    </row>
    <row r="152311" spans="26:27">
      <c r="Z152311" s="191"/>
      <c r="AA152311" s="191"/>
    </row>
    <row r="152312" spans="26:27">
      <c r="Z152312" s="191"/>
      <c r="AA152312" s="191"/>
    </row>
    <row r="152313" spans="26:27">
      <c r="Z152313" s="191"/>
      <c r="AA152313" s="191"/>
    </row>
    <row r="152314" spans="26:27">
      <c r="Z152314" s="191"/>
      <c r="AA152314" s="191"/>
    </row>
    <row r="152315" spans="26:27">
      <c r="Z152315" s="191"/>
      <c r="AA152315" s="191"/>
    </row>
    <row r="152316" spans="26:27">
      <c r="Z152316" s="191"/>
      <c r="AA152316" s="191"/>
    </row>
    <row r="152317" spans="26:27">
      <c r="Z152317" s="191"/>
      <c r="AA152317" s="191"/>
    </row>
    <row r="152318" spans="26:27">
      <c r="Z152318" s="191"/>
      <c r="AA152318" s="191"/>
    </row>
    <row r="152319" spans="26:27">
      <c r="Z152319" s="191"/>
      <c r="AA152319" s="191"/>
    </row>
    <row r="152320" spans="26:27">
      <c r="Z152320" s="191"/>
      <c r="AA152320" s="191"/>
    </row>
    <row r="152321" spans="26:27">
      <c r="Z152321" s="191"/>
      <c r="AA152321" s="191"/>
    </row>
    <row r="152322" spans="26:27">
      <c r="Z152322" s="191"/>
      <c r="AA152322" s="191"/>
    </row>
    <row r="152323" spans="26:27">
      <c r="Z152323" s="191"/>
      <c r="AA152323" s="191"/>
    </row>
    <row r="152324" spans="26:27">
      <c r="Z152324" s="191"/>
      <c r="AA152324" s="191"/>
    </row>
    <row r="152325" spans="26:27">
      <c r="Z152325" s="191"/>
      <c r="AA152325" s="191"/>
    </row>
    <row r="152326" spans="26:27">
      <c r="Z152326" s="191"/>
      <c r="AA152326" s="191"/>
    </row>
    <row r="152327" spans="26:27">
      <c r="Z152327" s="191"/>
      <c r="AA152327" s="191"/>
    </row>
    <row r="152328" spans="26:27">
      <c r="Z152328" s="191"/>
      <c r="AA152328" s="191"/>
    </row>
    <row r="152329" spans="26:27">
      <c r="Z152329" s="191"/>
      <c r="AA152329" s="191"/>
    </row>
    <row r="152330" spans="26:27">
      <c r="Z152330" s="191"/>
      <c r="AA152330" s="191"/>
    </row>
    <row r="152331" spans="26:27">
      <c r="Z152331" s="191"/>
      <c r="AA152331" s="191"/>
    </row>
    <row r="152332" spans="26:27">
      <c r="Z152332" s="191"/>
      <c r="AA152332" s="191"/>
    </row>
    <row r="152333" spans="26:27">
      <c r="Z152333" s="191"/>
      <c r="AA152333" s="191"/>
    </row>
    <row r="152334" spans="26:27">
      <c r="Z152334" s="191"/>
      <c r="AA152334" s="191"/>
    </row>
    <row r="152335" spans="26:27">
      <c r="Z152335" s="191"/>
      <c r="AA152335" s="191"/>
    </row>
    <row r="152336" spans="26:27">
      <c r="Z152336" s="191"/>
      <c r="AA152336" s="191"/>
    </row>
    <row r="152337" spans="26:27">
      <c r="Z152337" s="191"/>
      <c r="AA152337" s="191"/>
    </row>
    <row r="152338" spans="26:27">
      <c r="Z152338" s="191"/>
      <c r="AA152338" s="191"/>
    </row>
    <row r="152339" spans="26:27">
      <c r="Z152339" s="191"/>
      <c r="AA152339" s="191"/>
    </row>
    <row r="152340" spans="26:27">
      <c r="Z152340" s="191"/>
      <c r="AA152340" s="191"/>
    </row>
    <row r="152341" spans="26:27">
      <c r="Z152341" s="191"/>
      <c r="AA152341" s="191"/>
    </row>
    <row r="152342" spans="26:27">
      <c r="Z152342" s="191"/>
      <c r="AA152342" s="191"/>
    </row>
    <row r="152343" spans="26:27">
      <c r="Z152343" s="191"/>
      <c r="AA152343" s="191"/>
    </row>
    <row r="152344" spans="26:27">
      <c r="Z152344" s="191"/>
      <c r="AA152344" s="191"/>
    </row>
    <row r="152345" spans="26:27">
      <c r="Z152345" s="191"/>
      <c r="AA152345" s="191"/>
    </row>
    <row r="152346" spans="26:27">
      <c r="Z152346" s="191"/>
      <c r="AA152346" s="191"/>
    </row>
    <row r="152347" spans="26:27">
      <c r="Z152347" s="191"/>
      <c r="AA152347" s="191"/>
    </row>
    <row r="152348" spans="26:27">
      <c r="Z152348" s="191"/>
      <c r="AA152348" s="191"/>
    </row>
    <row r="152349" spans="26:27">
      <c r="Z152349" s="191"/>
      <c r="AA152349" s="191"/>
    </row>
    <row r="152350" spans="26:27">
      <c r="Z152350" s="191"/>
      <c r="AA152350" s="191"/>
    </row>
    <row r="152351" spans="26:27">
      <c r="Z152351" s="191"/>
      <c r="AA152351" s="191"/>
    </row>
    <row r="152352" spans="26:27">
      <c r="Z152352" s="191"/>
      <c r="AA152352" s="191"/>
    </row>
    <row r="152353" spans="26:27">
      <c r="Z152353" s="191"/>
      <c r="AA152353" s="191"/>
    </row>
    <row r="152354" spans="26:27">
      <c r="Z152354" s="191"/>
      <c r="AA152354" s="191"/>
    </row>
    <row r="152355" spans="26:27">
      <c r="Z152355" s="191"/>
      <c r="AA152355" s="191"/>
    </row>
    <row r="152356" spans="26:27">
      <c r="Z152356" s="191"/>
      <c r="AA152356" s="191"/>
    </row>
    <row r="152357" spans="26:27">
      <c r="Z152357" s="191"/>
      <c r="AA152357" s="191"/>
    </row>
    <row r="152358" spans="26:27">
      <c r="Z152358" s="191"/>
      <c r="AA152358" s="191"/>
    </row>
    <row r="152359" spans="26:27">
      <c r="Z152359" s="191"/>
      <c r="AA152359" s="191"/>
    </row>
    <row r="152360" spans="26:27">
      <c r="Z152360" s="191"/>
      <c r="AA152360" s="191"/>
    </row>
    <row r="152361" spans="26:27">
      <c r="Z152361" s="191"/>
      <c r="AA152361" s="191"/>
    </row>
    <row r="152362" spans="26:27">
      <c r="Z152362" s="191"/>
      <c r="AA152362" s="191"/>
    </row>
    <row r="152363" spans="26:27">
      <c r="Z152363" s="191"/>
      <c r="AA152363" s="191"/>
    </row>
    <row r="152364" spans="26:27">
      <c r="Z152364" s="191"/>
      <c r="AA152364" s="191"/>
    </row>
    <row r="152365" spans="26:27">
      <c r="Z152365" s="191"/>
      <c r="AA152365" s="191"/>
    </row>
    <row r="152366" spans="26:27">
      <c r="Z152366" s="191"/>
      <c r="AA152366" s="191"/>
    </row>
    <row r="152367" spans="26:27">
      <c r="Z152367" s="191"/>
      <c r="AA152367" s="191"/>
    </row>
    <row r="152368" spans="26:27">
      <c r="Z152368" s="191"/>
      <c r="AA152368" s="191"/>
    </row>
    <row r="152369" spans="26:27">
      <c r="Z152369" s="191"/>
      <c r="AA152369" s="191"/>
    </row>
    <row r="152370" spans="26:27">
      <c r="Z152370" s="191"/>
      <c r="AA152370" s="191"/>
    </row>
    <row r="152371" spans="26:27">
      <c r="Z152371" s="191"/>
      <c r="AA152371" s="191"/>
    </row>
    <row r="152372" spans="26:27">
      <c r="Z152372" s="191"/>
      <c r="AA152372" s="191"/>
    </row>
    <row r="152373" spans="26:27">
      <c r="Z152373" s="191"/>
      <c r="AA152373" s="191"/>
    </row>
    <row r="152374" spans="26:27">
      <c r="Z152374" s="191"/>
      <c r="AA152374" s="191"/>
    </row>
    <row r="152375" spans="26:27">
      <c r="Z152375" s="191"/>
      <c r="AA152375" s="191"/>
    </row>
    <row r="152376" spans="26:27">
      <c r="Z152376" s="191"/>
      <c r="AA152376" s="191"/>
    </row>
    <row r="152377" spans="26:27">
      <c r="Z152377" s="191"/>
      <c r="AA152377" s="191"/>
    </row>
    <row r="152378" spans="26:27">
      <c r="Z152378" s="191"/>
      <c r="AA152378" s="191"/>
    </row>
    <row r="152379" spans="26:27">
      <c r="Z152379" s="191"/>
      <c r="AA152379" s="191"/>
    </row>
    <row r="152380" spans="26:27">
      <c r="Z152380" s="191"/>
      <c r="AA152380" s="191"/>
    </row>
    <row r="152381" spans="26:27">
      <c r="Z152381" s="191"/>
      <c r="AA152381" s="191"/>
    </row>
    <row r="152382" spans="26:27">
      <c r="Z152382" s="191"/>
      <c r="AA152382" s="191"/>
    </row>
    <row r="152383" spans="26:27">
      <c r="Z152383" s="191"/>
      <c r="AA152383" s="191"/>
    </row>
    <row r="152384" spans="26:27">
      <c r="Z152384" s="191"/>
      <c r="AA152384" s="191"/>
    </row>
    <row r="152385" spans="26:27">
      <c r="Z152385" s="191"/>
      <c r="AA152385" s="191"/>
    </row>
    <row r="152386" spans="26:27">
      <c r="Z152386" s="191"/>
      <c r="AA152386" s="191"/>
    </row>
    <row r="152387" spans="26:27">
      <c r="Z152387" s="191"/>
      <c r="AA152387" s="191"/>
    </row>
    <row r="152388" spans="26:27">
      <c r="Z152388" s="191"/>
      <c r="AA152388" s="191"/>
    </row>
    <row r="152389" spans="26:27">
      <c r="Z152389" s="191"/>
      <c r="AA152389" s="191"/>
    </row>
    <row r="152390" spans="26:27">
      <c r="Z152390" s="191"/>
      <c r="AA152390" s="191"/>
    </row>
    <row r="152391" spans="26:27">
      <c r="Z152391" s="191"/>
      <c r="AA152391" s="191"/>
    </row>
    <row r="152392" spans="26:27">
      <c r="Z152392" s="191"/>
      <c r="AA152392" s="191"/>
    </row>
    <row r="152393" spans="26:27">
      <c r="Z152393" s="191"/>
      <c r="AA152393" s="191"/>
    </row>
    <row r="152394" spans="26:27">
      <c r="Z152394" s="191"/>
      <c r="AA152394" s="191"/>
    </row>
    <row r="152395" spans="26:27">
      <c r="Z152395" s="191"/>
      <c r="AA152395" s="191"/>
    </row>
    <row r="152396" spans="26:27">
      <c r="Z152396" s="191"/>
      <c r="AA152396" s="191"/>
    </row>
    <row r="152397" spans="26:27">
      <c r="Z152397" s="191"/>
      <c r="AA152397" s="191"/>
    </row>
    <row r="152398" spans="26:27">
      <c r="Z152398" s="191"/>
      <c r="AA152398" s="191"/>
    </row>
    <row r="152399" spans="26:27">
      <c r="Z152399" s="191"/>
      <c r="AA152399" s="191"/>
    </row>
    <row r="152400" spans="26:27">
      <c r="Z152400" s="191"/>
      <c r="AA152400" s="191"/>
    </row>
    <row r="152401" spans="26:27">
      <c r="Z152401" s="191"/>
      <c r="AA152401" s="191"/>
    </row>
    <row r="152402" spans="26:27">
      <c r="Z152402" s="191"/>
      <c r="AA152402" s="191"/>
    </row>
    <row r="152403" spans="26:27">
      <c r="Z152403" s="191"/>
      <c r="AA152403" s="191"/>
    </row>
    <row r="152404" spans="26:27">
      <c r="Z152404" s="191"/>
      <c r="AA152404" s="191"/>
    </row>
    <row r="152405" spans="26:27">
      <c r="Z152405" s="191"/>
      <c r="AA152405" s="191"/>
    </row>
    <row r="152406" spans="26:27">
      <c r="Z152406" s="191"/>
      <c r="AA152406" s="191"/>
    </row>
    <row r="152407" spans="26:27">
      <c r="Z152407" s="191"/>
      <c r="AA152407" s="191"/>
    </row>
    <row r="152408" spans="26:27">
      <c r="Z152408" s="191"/>
      <c r="AA152408" s="191"/>
    </row>
    <row r="152409" spans="26:27">
      <c r="Z152409" s="191"/>
      <c r="AA152409" s="191"/>
    </row>
    <row r="152410" spans="26:27">
      <c r="Z152410" s="191"/>
      <c r="AA152410" s="191"/>
    </row>
    <row r="152411" spans="26:27">
      <c r="Z152411" s="191"/>
      <c r="AA152411" s="191"/>
    </row>
    <row r="152412" spans="26:27">
      <c r="Z152412" s="191"/>
      <c r="AA152412" s="191"/>
    </row>
    <row r="152413" spans="26:27">
      <c r="Z152413" s="191"/>
      <c r="AA152413" s="191"/>
    </row>
    <row r="152414" spans="26:27">
      <c r="Z152414" s="191"/>
      <c r="AA152414" s="191"/>
    </row>
    <row r="152415" spans="26:27">
      <c r="Z152415" s="191"/>
      <c r="AA152415" s="191"/>
    </row>
    <row r="152416" spans="26:27">
      <c r="Z152416" s="191"/>
      <c r="AA152416" s="191"/>
    </row>
    <row r="152417" spans="26:27">
      <c r="Z152417" s="191"/>
      <c r="AA152417" s="191"/>
    </row>
    <row r="152418" spans="26:27">
      <c r="Z152418" s="191"/>
      <c r="AA152418" s="191"/>
    </row>
    <row r="152419" spans="26:27">
      <c r="Z152419" s="191"/>
      <c r="AA152419" s="191"/>
    </row>
    <row r="152420" spans="26:27">
      <c r="Z152420" s="191"/>
      <c r="AA152420" s="191"/>
    </row>
    <row r="152421" spans="26:27">
      <c r="Z152421" s="191"/>
      <c r="AA152421" s="191"/>
    </row>
    <row r="152422" spans="26:27">
      <c r="Z152422" s="191"/>
      <c r="AA152422" s="191"/>
    </row>
    <row r="152423" spans="26:27">
      <c r="Z152423" s="191"/>
      <c r="AA152423" s="191"/>
    </row>
    <row r="152424" spans="26:27">
      <c r="Z152424" s="191"/>
      <c r="AA152424" s="191"/>
    </row>
    <row r="152425" spans="26:27">
      <c r="Z152425" s="191"/>
      <c r="AA152425" s="191"/>
    </row>
    <row r="152426" spans="26:27">
      <c r="Z152426" s="191"/>
      <c r="AA152426" s="191"/>
    </row>
    <row r="152427" spans="26:27">
      <c r="Z152427" s="191"/>
      <c r="AA152427" s="191"/>
    </row>
    <row r="152428" spans="26:27">
      <c r="Z152428" s="191"/>
      <c r="AA152428" s="191"/>
    </row>
    <row r="152429" spans="26:27">
      <c r="Z152429" s="191"/>
      <c r="AA152429" s="191"/>
    </row>
    <row r="152430" spans="26:27">
      <c r="Z152430" s="191"/>
      <c r="AA152430" s="191"/>
    </row>
    <row r="152431" spans="26:27">
      <c r="Z152431" s="191"/>
      <c r="AA152431" s="191"/>
    </row>
    <row r="152432" spans="26:27">
      <c r="Z152432" s="191"/>
      <c r="AA152432" s="191"/>
    </row>
    <row r="152433" spans="26:27">
      <c r="Z152433" s="191"/>
      <c r="AA152433" s="191"/>
    </row>
    <row r="152434" spans="26:27">
      <c r="Z152434" s="191"/>
      <c r="AA152434" s="191"/>
    </row>
    <row r="152435" spans="26:27">
      <c r="Z152435" s="191"/>
      <c r="AA152435" s="191"/>
    </row>
    <row r="152436" spans="26:27">
      <c r="Z152436" s="191"/>
      <c r="AA152436" s="191"/>
    </row>
    <row r="152437" spans="26:27">
      <c r="Z152437" s="191"/>
      <c r="AA152437" s="191"/>
    </row>
    <row r="152438" spans="26:27">
      <c r="Z152438" s="191"/>
      <c r="AA152438" s="191"/>
    </row>
    <row r="152439" spans="26:27">
      <c r="Z152439" s="191"/>
      <c r="AA152439" s="191"/>
    </row>
    <row r="152440" spans="26:27">
      <c r="Z152440" s="191"/>
      <c r="AA152440" s="191"/>
    </row>
    <row r="152441" spans="26:27">
      <c r="Z152441" s="191"/>
      <c r="AA152441" s="191"/>
    </row>
    <row r="152442" spans="26:27">
      <c r="Z152442" s="191"/>
      <c r="AA152442" s="191"/>
    </row>
    <row r="152443" spans="26:27">
      <c r="Z152443" s="191"/>
      <c r="AA152443" s="191"/>
    </row>
    <row r="152444" spans="26:27">
      <c r="Z152444" s="191"/>
      <c r="AA152444" s="191"/>
    </row>
    <row r="152445" spans="26:27">
      <c r="Z152445" s="191"/>
      <c r="AA152445" s="191"/>
    </row>
    <row r="152446" spans="26:27">
      <c r="Z152446" s="191"/>
      <c r="AA152446" s="191"/>
    </row>
    <row r="152447" spans="26:27">
      <c r="Z152447" s="191"/>
      <c r="AA152447" s="191"/>
    </row>
    <row r="152448" spans="26:27">
      <c r="Z152448" s="191"/>
      <c r="AA152448" s="191"/>
    </row>
    <row r="152449" spans="26:27">
      <c r="Z152449" s="191"/>
      <c r="AA152449" s="191"/>
    </row>
    <row r="152450" spans="26:27">
      <c r="Z152450" s="191"/>
      <c r="AA152450" s="191"/>
    </row>
    <row r="152451" spans="26:27">
      <c r="Z152451" s="191"/>
      <c r="AA152451" s="191"/>
    </row>
    <row r="152452" spans="26:27">
      <c r="Z152452" s="191"/>
      <c r="AA152452" s="191"/>
    </row>
    <row r="152453" spans="26:27">
      <c r="Z152453" s="191"/>
      <c r="AA152453" s="191"/>
    </row>
    <row r="152454" spans="26:27">
      <c r="Z152454" s="191"/>
      <c r="AA152454" s="191"/>
    </row>
    <row r="152455" spans="26:27">
      <c r="Z152455" s="191"/>
      <c r="AA152455" s="191"/>
    </row>
    <row r="152456" spans="26:27">
      <c r="Z152456" s="191"/>
      <c r="AA152456" s="191"/>
    </row>
    <row r="152457" spans="26:27">
      <c r="Z152457" s="191"/>
      <c r="AA152457" s="191"/>
    </row>
    <row r="152458" spans="26:27">
      <c r="Z152458" s="191"/>
      <c r="AA152458" s="191"/>
    </row>
    <row r="152459" spans="26:27">
      <c r="Z152459" s="191"/>
      <c r="AA152459" s="191"/>
    </row>
    <row r="152460" spans="26:27">
      <c r="Z152460" s="191"/>
      <c r="AA152460" s="191"/>
    </row>
    <row r="152461" spans="26:27">
      <c r="Z152461" s="191"/>
      <c r="AA152461" s="191"/>
    </row>
    <row r="152462" spans="26:27">
      <c r="Z152462" s="191"/>
      <c r="AA152462" s="191"/>
    </row>
    <row r="152463" spans="26:27">
      <c r="Z152463" s="191"/>
      <c r="AA152463" s="191"/>
    </row>
    <row r="152464" spans="26:27">
      <c r="Z152464" s="191"/>
      <c r="AA152464" s="191"/>
    </row>
    <row r="152465" spans="26:27">
      <c r="Z152465" s="191"/>
      <c r="AA152465" s="191"/>
    </row>
    <row r="152466" spans="26:27">
      <c r="Z152466" s="191"/>
      <c r="AA152466" s="191"/>
    </row>
    <row r="152467" spans="26:27">
      <c r="Z152467" s="191"/>
      <c r="AA152467" s="191"/>
    </row>
    <row r="152468" spans="26:27">
      <c r="Z152468" s="191"/>
      <c r="AA152468" s="191"/>
    </row>
    <row r="152469" spans="26:27">
      <c r="Z152469" s="191"/>
      <c r="AA152469" s="191"/>
    </row>
    <row r="152470" spans="26:27">
      <c r="Z152470" s="191"/>
      <c r="AA152470" s="191"/>
    </row>
    <row r="152471" spans="26:27">
      <c r="Z152471" s="191"/>
      <c r="AA152471" s="191"/>
    </row>
    <row r="152472" spans="26:27">
      <c r="Z152472" s="191"/>
      <c r="AA152472" s="191"/>
    </row>
    <row r="152473" spans="26:27">
      <c r="Z152473" s="191"/>
      <c r="AA152473" s="191"/>
    </row>
    <row r="152474" spans="26:27">
      <c r="Z152474" s="191"/>
      <c r="AA152474" s="191"/>
    </row>
    <row r="152475" spans="26:27">
      <c r="Z152475" s="191"/>
      <c r="AA152475" s="191"/>
    </row>
    <row r="152476" spans="26:27">
      <c r="Z152476" s="191"/>
      <c r="AA152476" s="191"/>
    </row>
    <row r="152477" spans="26:27">
      <c r="Z152477" s="191"/>
      <c r="AA152477" s="191"/>
    </row>
    <row r="152478" spans="26:27">
      <c r="Z152478" s="191"/>
      <c r="AA152478" s="191"/>
    </row>
    <row r="152479" spans="26:27">
      <c r="Z152479" s="191"/>
      <c r="AA152479" s="191"/>
    </row>
    <row r="152480" spans="26:27">
      <c r="Z152480" s="191"/>
      <c r="AA152480" s="191"/>
    </row>
    <row r="152481" spans="26:27">
      <c r="Z152481" s="191"/>
      <c r="AA152481" s="191"/>
    </row>
    <row r="152482" spans="26:27">
      <c r="Z152482" s="191"/>
      <c r="AA152482" s="191"/>
    </row>
    <row r="152483" spans="26:27">
      <c r="Z152483" s="191"/>
      <c r="AA152483" s="191"/>
    </row>
    <row r="152484" spans="26:27">
      <c r="Z152484" s="191"/>
      <c r="AA152484" s="191"/>
    </row>
    <row r="152485" spans="26:27">
      <c r="Z152485" s="191"/>
      <c r="AA152485" s="191"/>
    </row>
    <row r="152486" spans="26:27">
      <c r="Z152486" s="191"/>
      <c r="AA152486" s="191"/>
    </row>
    <row r="152487" spans="26:27">
      <c r="Z152487" s="191"/>
      <c r="AA152487" s="191"/>
    </row>
    <row r="152488" spans="26:27">
      <c r="Z152488" s="191"/>
      <c r="AA152488" s="191"/>
    </row>
    <row r="152489" spans="26:27">
      <c r="Z152489" s="191"/>
      <c r="AA152489" s="191"/>
    </row>
    <row r="152490" spans="26:27">
      <c r="Z152490" s="191"/>
      <c r="AA152490" s="191"/>
    </row>
    <row r="152491" spans="26:27">
      <c r="Z152491" s="191"/>
      <c r="AA152491" s="191"/>
    </row>
    <row r="152492" spans="26:27">
      <c r="Z152492" s="191"/>
      <c r="AA152492" s="191"/>
    </row>
    <row r="152493" spans="26:27">
      <c r="Z152493" s="191"/>
      <c r="AA152493" s="191"/>
    </row>
    <row r="152494" spans="26:27">
      <c r="Z152494" s="191"/>
      <c r="AA152494" s="191"/>
    </row>
    <row r="152495" spans="26:27">
      <c r="Z152495" s="191"/>
      <c r="AA152495" s="191"/>
    </row>
    <row r="152496" spans="26:27">
      <c r="Z152496" s="191"/>
      <c r="AA152496" s="191"/>
    </row>
    <row r="152497" spans="26:27">
      <c r="Z152497" s="191"/>
      <c r="AA152497" s="191"/>
    </row>
    <row r="152498" spans="26:27">
      <c r="Z152498" s="191"/>
      <c r="AA152498" s="191"/>
    </row>
    <row r="152499" spans="26:27">
      <c r="Z152499" s="191"/>
      <c r="AA152499" s="191"/>
    </row>
    <row r="152500" spans="26:27">
      <c r="Z152500" s="191"/>
      <c r="AA152500" s="191"/>
    </row>
    <row r="152501" spans="26:27">
      <c r="Z152501" s="191"/>
      <c r="AA152501" s="191"/>
    </row>
    <row r="152502" spans="26:27">
      <c r="Z152502" s="191"/>
      <c r="AA152502" s="191"/>
    </row>
    <row r="152503" spans="26:27">
      <c r="Z152503" s="191"/>
      <c r="AA152503" s="191"/>
    </row>
    <row r="152504" spans="26:27">
      <c r="Z152504" s="191"/>
      <c r="AA152504" s="191"/>
    </row>
    <row r="152505" spans="26:27">
      <c r="Z152505" s="191"/>
      <c r="AA152505" s="191"/>
    </row>
    <row r="152506" spans="26:27">
      <c r="Z152506" s="191"/>
      <c r="AA152506" s="191"/>
    </row>
    <row r="152507" spans="26:27">
      <c r="Z152507" s="191"/>
      <c r="AA152507" s="191"/>
    </row>
    <row r="152508" spans="26:27">
      <c r="Z152508" s="191"/>
      <c r="AA152508" s="191"/>
    </row>
    <row r="152509" spans="26:27">
      <c r="Z152509" s="191"/>
      <c r="AA152509" s="191"/>
    </row>
    <row r="152510" spans="26:27">
      <c r="Z152510" s="191"/>
      <c r="AA152510" s="191"/>
    </row>
    <row r="152511" spans="26:27">
      <c r="Z152511" s="191"/>
      <c r="AA152511" s="191"/>
    </row>
    <row r="152512" spans="26:27">
      <c r="Z152512" s="191"/>
      <c r="AA152512" s="191"/>
    </row>
    <row r="152513" spans="26:27">
      <c r="Z152513" s="191"/>
      <c r="AA152513" s="191"/>
    </row>
    <row r="152514" spans="26:27">
      <c r="Z152514" s="191"/>
      <c r="AA152514" s="191"/>
    </row>
    <row r="152515" spans="26:27">
      <c r="Z152515" s="191"/>
      <c r="AA152515" s="191"/>
    </row>
    <row r="152516" spans="26:27">
      <c r="Z152516" s="191"/>
      <c r="AA152516" s="191"/>
    </row>
    <row r="152517" spans="26:27">
      <c r="Z152517" s="191"/>
      <c r="AA152517" s="191"/>
    </row>
    <row r="152518" spans="26:27">
      <c r="Z152518" s="191"/>
      <c r="AA152518" s="191"/>
    </row>
    <row r="152519" spans="26:27">
      <c r="Z152519" s="191"/>
      <c r="AA152519" s="191"/>
    </row>
    <row r="152520" spans="26:27">
      <c r="Z152520" s="191"/>
      <c r="AA152520" s="191"/>
    </row>
    <row r="152521" spans="26:27">
      <c r="Z152521" s="191"/>
      <c r="AA152521" s="191"/>
    </row>
    <row r="152522" spans="26:27">
      <c r="Z152522" s="191"/>
      <c r="AA152522" s="191"/>
    </row>
    <row r="152523" spans="26:27">
      <c r="Z152523" s="191"/>
      <c r="AA152523" s="191"/>
    </row>
    <row r="152524" spans="26:27">
      <c r="Z152524" s="191"/>
      <c r="AA152524" s="191"/>
    </row>
    <row r="152525" spans="26:27">
      <c r="Z152525" s="191"/>
      <c r="AA152525" s="191"/>
    </row>
    <row r="152526" spans="26:27">
      <c r="Z152526" s="191"/>
      <c r="AA152526" s="191"/>
    </row>
    <row r="152527" spans="26:27">
      <c r="Z152527" s="191"/>
      <c r="AA152527" s="191"/>
    </row>
    <row r="152528" spans="26:27">
      <c r="Z152528" s="191"/>
      <c r="AA152528" s="191"/>
    </row>
    <row r="152529" spans="26:27">
      <c r="Z152529" s="191"/>
      <c r="AA152529" s="191"/>
    </row>
    <row r="152530" spans="26:27">
      <c r="Z152530" s="191"/>
      <c r="AA152530" s="191"/>
    </row>
    <row r="152531" spans="26:27">
      <c r="Z152531" s="191"/>
      <c r="AA152531" s="191"/>
    </row>
    <row r="152532" spans="26:27">
      <c r="Z152532" s="191"/>
      <c r="AA152532" s="191"/>
    </row>
    <row r="152533" spans="26:27">
      <c r="Z152533" s="191"/>
      <c r="AA152533" s="191"/>
    </row>
    <row r="152534" spans="26:27">
      <c r="Z152534" s="191"/>
      <c r="AA152534" s="191"/>
    </row>
    <row r="152535" spans="26:27">
      <c r="Z152535" s="191"/>
      <c r="AA152535" s="191"/>
    </row>
    <row r="152536" spans="26:27">
      <c r="Z152536" s="191"/>
      <c r="AA152536" s="191"/>
    </row>
    <row r="152537" spans="26:27">
      <c r="Z152537" s="191"/>
      <c r="AA152537" s="191"/>
    </row>
    <row r="152538" spans="26:27">
      <c r="Z152538" s="191"/>
      <c r="AA152538" s="191"/>
    </row>
    <row r="152539" spans="26:27">
      <c r="Z152539" s="191"/>
      <c r="AA152539" s="191"/>
    </row>
    <row r="152540" spans="26:27">
      <c r="Z152540" s="191"/>
      <c r="AA152540" s="191"/>
    </row>
    <row r="152541" spans="26:27">
      <c r="Z152541" s="191"/>
      <c r="AA152541" s="191"/>
    </row>
    <row r="152542" spans="26:27">
      <c r="Z152542" s="191"/>
      <c r="AA152542" s="191"/>
    </row>
    <row r="152543" spans="26:27">
      <c r="Z152543" s="191"/>
      <c r="AA152543" s="191"/>
    </row>
    <row r="152544" spans="26:27">
      <c r="Z152544" s="191"/>
      <c r="AA152544" s="191"/>
    </row>
    <row r="152545" spans="26:27">
      <c r="Z152545" s="191"/>
      <c r="AA152545" s="191"/>
    </row>
    <row r="152546" spans="26:27">
      <c r="Z152546" s="191"/>
      <c r="AA152546" s="191"/>
    </row>
    <row r="152547" spans="26:27">
      <c r="Z152547" s="191"/>
      <c r="AA152547" s="191"/>
    </row>
    <row r="152548" spans="26:27">
      <c r="Z152548" s="191"/>
      <c r="AA152548" s="191"/>
    </row>
    <row r="152549" spans="26:27">
      <c r="Z152549" s="191"/>
      <c r="AA152549" s="191"/>
    </row>
    <row r="152550" spans="26:27">
      <c r="Z152550" s="191"/>
      <c r="AA152550" s="191"/>
    </row>
    <row r="152551" spans="26:27">
      <c r="Z152551" s="191"/>
      <c r="AA152551" s="191"/>
    </row>
    <row r="152552" spans="26:27">
      <c r="Z152552" s="191"/>
      <c r="AA152552" s="191"/>
    </row>
    <row r="152553" spans="26:27">
      <c r="Z152553" s="191"/>
      <c r="AA152553" s="191"/>
    </row>
    <row r="152554" spans="26:27">
      <c r="Z152554" s="191"/>
      <c r="AA152554" s="191"/>
    </row>
    <row r="152555" spans="26:27">
      <c r="Z152555" s="191"/>
      <c r="AA152555" s="191"/>
    </row>
    <row r="152556" spans="26:27">
      <c r="Z152556" s="191"/>
      <c r="AA152556" s="191"/>
    </row>
    <row r="152557" spans="26:27">
      <c r="Z152557" s="191"/>
      <c r="AA152557" s="191"/>
    </row>
    <row r="152558" spans="26:27">
      <c r="Z152558" s="191"/>
      <c r="AA152558" s="191"/>
    </row>
    <row r="152559" spans="26:27">
      <c r="Z152559" s="191"/>
      <c r="AA152559" s="191"/>
    </row>
    <row r="152560" spans="26:27">
      <c r="Z152560" s="191"/>
      <c r="AA152560" s="191"/>
    </row>
    <row r="152561" spans="26:27">
      <c r="Z152561" s="191"/>
      <c r="AA152561" s="191"/>
    </row>
    <row r="152562" spans="26:27">
      <c r="Z152562" s="191"/>
      <c r="AA152562" s="191"/>
    </row>
    <row r="152563" spans="26:27">
      <c r="Z152563" s="191"/>
      <c r="AA152563" s="191"/>
    </row>
    <row r="152564" spans="26:27">
      <c r="Z152564" s="191"/>
      <c r="AA152564" s="191"/>
    </row>
    <row r="152565" spans="26:27">
      <c r="Z152565" s="191"/>
      <c r="AA152565" s="191"/>
    </row>
    <row r="152566" spans="26:27">
      <c r="Z152566" s="191"/>
      <c r="AA152566" s="191"/>
    </row>
    <row r="152567" spans="26:27">
      <c r="Z152567" s="191"/>
      <c r="AA152567" s="191"/>
    </row>
    <row r="152568" spans="26:27">
      <c r="Z152568" s="191"/>
      <c r="AA152568" s="191"/>
    </row>
    <row r="152569" spans="26:27">
      <c r="Z152569" s="191"/>
      <c r="AA152569" s="191"/>
    </row>
    <row r="152570" spans="26:27">
      <c r="Z152570" s="191"/>
      <c r="AA152570" s="191"/>
    </row>
    <row r="152571" spans="26:27">
      <c r="Z152571" s="191"/>
      <c r="AA152571" s="191"/>
    </row>
    <row r="152572" spans="26:27">
      <c r="Z152572" s="191"/>
      <c r="AA152572" s="191"/>
    </row>
    <row r="152573" spans="26:27">
      <c r="Z152573" s="191"/>
      <c r="AA152573" s="191"/>
    </row>
    <row r="152574" spans="26:27">
      <c r="Z152574" s="191"/>
      <c r="AA152574" s="191"/>
    </row>
    <row r="152575" spans="26:27">
      <c r="Z152575" s="191"/>
      <c r="AA152575" s="191"/>
    </row>
    <row r="152576" spans="26:27">
      <c r="Z152576" s="191"/>
      <c r="AA152576" s="191"/>
    </row>
    <row r="152577" spans="26:27">
      <c r="Z152577" s="191"/>
      <c r="AA152577" s="191"/>
    </row>
    <row r="152578" spans="26:27">
      <c r="Z152578" s="191"/>
      <c r="AA152578" s="191"/>
    </row>
    <row r="152579" spans="26:27">
      <c r="Z152579" s="191"/>
      <c r="AA152579" s="191"/>
    </row>
    <row r="152580" spans="26:27">
      <c r="Z152580" s="191"/>
      <c r="AA152580" s="191"/>
    </row>
    <row r="152581" spans="26:27">
      <c r="Z152581" s="191"/>
      <c r="AA152581" s="191"/>
    </row>
    <row r="152582" spans="26:27">
      <c r="Z152582" s="191"/>
      <c r="AA152582" s="191"/>
    </row>
    <row r="152583" spans="26:27">
      <c r="Z152583" s="191"/>
      <c r="AA152583" s="191"/>
    </row>
    <row r="152584" spans="26:27">
      <c r="Z152584" s="191"/>
      <c r="AA152584" s="191"/>
    </row>
    <row r="152585" spans="26:27">
      <c r="Z152585" s="191"/>
      <c r="AA152585" s="191"/>
    </row>
    <row r="152586" spans="26:27">
      <c r="Z152586" s="191"/>
      <c r="AA152586" s="191"/>
    </row>
    <row r="152587" spans="26:27">
      <c r="Z152587" s="191"/>
      <c r="AA152587" s="191"/>
    </row>
    <row r="152588" spans="26:27">
      <c r="Z152588" s="191"/>
      <c r="AA152588" s="191"/>
    </row>
    <row r="152589" spans="26:27">
      <c r="Z152589" s="191"/>
      <c r="AA152589" s="191"/>
    </row>
    <row r="152590" spans="26:27">
      <c r="Z152590" s="191"/>
      <c r="AA152590" s="191"/>
    </row>
    <row r="152591" spans="26:27">
      <c r="Z152591" s="191"/>
      <c r="AA152591" s="191"/>
    </row>
    <row r="152592" spans="26:27">
      <c r="Z152592" s="191"/>
      <c r="AA152592" s="191"/>
    </row>
    <row r="152593" spans="26:27">
      <c r="Z152593" s="191"/>
      <c r="AA152593" s="191"/>
    </row>
    <row r="152594" spans="26:27">
      <c r="Z152594" s="191"/>
      <c r="AA152594" s="191"/>
    </row>
    <row r="152595" spans="26:27">
      <c r="Z152595" s="191"/>
      <c r="AA152595" s="191"/>
    </row>
    <row r="152596" spans="26:27">
      <c r="Z152596" s="191"/>
      <c r="AA152596" s="191"/>
    </row>
    <row r="152597" spans="26:27">
      <c r="Z152597" s="191"/>
      <c r="AA152597" s="191"/>
    </row>
    <row r="152598" spans="26:27">
      <c r="Z152598" s="191"/>
      <c r="AA152598" s="191"/>
    </row>
    <row r="152599" spans="26:27">
      <c r="Z152599" s="191"/>
      <c r="AA152599" s="191"/>
    </row>
    <row r="152600" spans="26:27">
      <c r="Z152600" s="191"/>
      <c r="AA152600" s="191"/>
    </row>
    <row r="152601" spans="26:27">
      <c r="Z152601" s="191"/>
      <c r="AA152601" s="191"/>
    </row>
    <row r="152602" spans="26:27">
      <c r="Z152602" s="191"/>
      <c r="AA152602" s="191"/>
    </row>
    <row r="152603" spans="26:27">
      <c r="Z152603" s="191"/>
      <c r="AA152603" s="191"/>
    </row>
    <row r="152604" spans="26:27">
      <c r="Z152604" s="191"/>
      <c r="AA152604" s="191"/>
    </row>
    <row r="152605" spans="26:27">
      <c r="Z152605" s="191"/>
      <c r="AA152605" s="191"/>
    </row>
    <row r="152606" spans="26:27">
      <c r="Z152606" s="191"/>
      <c r="AA152606" s="191"/>
    </row>
    <row r="152607" spans="26:27">
      <c r="Z152607" s="191"/>
      <c r="AA152607" s="191"/>
    </row>
    <row r="152608" spans="26:27">
      <c r="Z152608" s="191"/>
      <c r="AA152608" s="191"/>
    </row>
    <row r="152609" spans="26:27">
      <c r="Z152609" s="191"/>
      <c r="AA152609" s="191"/>
    </row>
    <row r="152610" spans="26:27">
      <c r="Z152610" s="191"/>
      <c r="AA152610" s="191"/>
    </row>
    <row r="152611" spans="26:27">
      <c r="Z152611" s="191"/>
      <c r="AA152611" s="191"/>
    </row>
    <row r="152612" spans="26:27">
      <c r="Z152612" s="191"/>
      <c r="AA152612" s="191"/>
    </row>
    <row r="152613" spans="26:27">
      <c r="Z152613" s="191"/>
      <c r="AA152613" s="191"/>
    </row>
    <row r="152614" spans="26:27">
      <c r="Z152614" s="191"/>
      <c r="AA152614" s="191"/>
    </row>
    <row r="152615" spans="26:27">
      <c r="Z152615" s="191"/>
      <c r="AA152615" s="191"/>
    </row>
    <row r="152616" spans="26:27">
      <c r="Z152616" s="191"/>
      <c r="AA152616" s="191"/>
    </row>
    <row r="152617" spans="26:27">
      <c r="Z152617" s="191"/>
      <c r="AA152617" s="191"/>
    </row>
    <row r="152618" spans="26:27">
      <c r="Z152618" s="191"/>
      <c r="AA152618" s="191"/>
    </row>
    <row r="152619" spans="26:27">
      <c r="Z152619" s="191"/>
      <c r="AA152619" s="191"/>
    </row>
    <row r="152620" spans="26:27">
      <c r="Z152620" s="191"/>
      <c r="AA152620" s="191"/>
    </row>
    <row r="152621" spans="26:27">
      <c r="Z152621" s="191"/>
      <c r="AA152621" s="191"/>
    </row>
    <row r="152622" spans="26:27">
      <c r="Z152622" s="191"/>
      <c r="AA152622" s="191"/>
    </row>
    <row r="152623" spans="26:27">
      <c r="Z152623" s="191"/>
      <c r="AA152623" s="191"/>
    </row>
    <row r="152624" spans="26:27">
      <c r="Z152624" s="191"/>
      <c r="AA152624" s="191"/>
    </row>
    <row r="152625" spans="26:27">
      <c r="Z152625" s="191"/>
      <c r="AA152625" s="191"/>
    </row>
    <row r="152626" spans="26:27">
      <c r="Z152626" s="191"/>
      <c r="AA152626" s="191"/>
    </row>
    <row r="152627" spans="26:27">
      <c r="Z152627" s="191"/>
      <c r="AA152627" s="191"/>
    </row>
    <row r="152628" spans="26:27">
      <c r="Z152628" s="191"/>
      <c r="AA152628" s="191"/>
    </row>
    <row r="152629" spans="26:27">
      <c r="Z152629" s="191"/>
      <c r="AA152629" s="191"/>
    </row>
    <row r="152630" spans="26:27">
      <c r="Z152630" s="191"/>
      <c r="AA152630" s="191"/>
    </row>
    <row r="152631" spans="26:27">
      <c r="Z152631" s="191"/>
      <c r="AA152631" s="191"/>
    </row>
    <row r="152632" spans="26:27">
      <c r="Z152632" s="191"/>
      <c r="AA152632" s="191"/>
    </row>
    <row r="152633" spans="26:27">
      <c r="Z152633" s="191"/>
      <c r="AA152633" s="191"/>
    </row>
    <row r="152634" spans="26:27">
      <c r="Z152634" s="191"/>
      <c r="AA152634" s="191"/>
    </row>
    <row r="152635" spans="26:27">
      <c r="Z152635" s="191"/>
      <c r="AA152635" s="191"/>
    </row>
    <row r="152636" spans="26:27">
      <c r="Z152636" s="191"/>
      <c r="AA152636" s="191"/>
    </row>
    <row r="152637" spans="26:27">
      <c r="Z152637" s="191"/>
      <c r="AA152637" s="191"/>
    </row>
    <row r="152638" spans="26:27">
      <c r="Z152638" s="191"/>
      <c r="AA152638" s="191"/>
    </row>
    <row r="152639" spans="26:27">
      <c r="Z152639" s="191"/>
      <c r="AA152639" s="191"/>
    </row>
    <row r="152640" spans="26:27">
      <c r="Z152640" s="191"/>
      <c r="AA152640" s="191"/>
    </row>
    <row r="152641" spans="26:27">
      <c r="Z152641" s="191"/>
      <c r="AA152641" s="191"/>
    </row>
    <row r="152642" spans="26:27">
      <c r="Z152642" s="191"/>
      <c r="AA152642" s="191"/>
    </row>
    <row r="152643" spans="26:27">
      <c r="Z152643" s="191"/>
      <c r="AA152643" s="191"/>
    </row>
    <row r="152644" spans="26:27">
      <c r="Z152644" s="191"/>
      <c r="AA152644" s="191"/>
    </row>
    <row r="152645" spans="26:27">
      <c r="Z152645" s="191"/>
      <c r="AA152645" s="191"/>
    </row>
    <row r="152646" spans="26:27">
      <c r="Z152646" s="191"/>
      <c r="AA152646" s="191"/>
    </row>
    <row r="152647" spans="26:27">
      <c r="Z152647" s="191"/>
      <c r="AA152647" s="191"/>
    </row>
    <row r="152648" spans="26:27">
      <c r="Z152648" s="191"/>
      <c r="AA152648" s="191"/>
    </row>
    <row r="152649" spans="26:27">
      <c r="Z152649" s="191"/>
      <c r="AA152649" s="191"/>
    </row>
    <row r="152650" spans="26:27">
      <c r="Z152650" s="191"/>
      <c r="AA152650" s="191"/>
    </row>
    <row r="152651" spans="26:27">
      <c r="Z152651" s="191"/>
      <c r="AA152651" s="191"/>
    </row>
    <row r="152652" spans="26:27">
      <c r="Z152652" s="191"/>
      <c r="AA152652" s="191"/>
    </row>
    <row r="152653" spans="26:27">
      <c r="Z152653" s="191"/>
      <c r="AA152653" s="191"/>
    </row>
    <row r="152654" spans="26:27">
      <c r="Z152654" s="191"/>
      <c r="AA152654" s="191"/>
    </row>
    <row r="152655" spans="26:27">
      <c r="Z152655" s="191"/>
      <c r="AA152655" s="191"/>
    </row>
    <row r="152656" spans="26:27">
      <c r="Z152656" s="191"/>
      <c r="AA152656" s="191"/>
    </row>
    <row r="152657" spans="26:27">
      <c r="Z152657" s="191"/>
      <c r="AA152657" s="191"/>
    </row>
    <row r="152658" spans="26:27">
      <c r="Z152658" s="191"/>
      <c r="AA152658" s="191"/>
    </row>
    <row r="152659" spans="26:27">
      <c r="Z152659" s="191"/>
      <c r="AA152659" s="191"/>
    </row>
    <row r="152660" spans="26:27">
      <c r="Z152660" s="191"/>
      <c r="AA152660" s="191"/>
    </row>
    <row r="152661" spans="26:27">
      <c r="Z152661" s="191"/>
      <c r="AA152661" s="191"/>
    </row>
    <row r="152662" spans="26:27">
      <c r="Z152662" s="191"/>
      <c r="AA152662" s="191"/>
    </row>
    <row r="152663" spans="26:27">
      <c r="Z152663" s="191"/>
      <c r="AA152663" s="191"/>
    </row>
    <row r="152664" spans="26:27">
      <c r="Z152664" s="191"/>
      <c r="AA152664" s="191"/>
    </row>
    <row r="152665" spans="26:27">
      <c r="Z152665" s="191"/>
      <c r="AA152665" s="191"/>
    </row>
    <row r="152666" spans="26:27">
      <c r="Z152666" s="191"/>
      <c r="AA152666" s="191"/>
    </row>
    <row r="152667" spans="26:27">
      <c r="Z152667" s="191"/>
      <c r="AA152667" s="191"/>
    </row>
    <row r="152668" spans="26:27">
      <c r="Z152668" s="191"/>
      <c r="AA152668" s="191"/>
    </row>
    <row r="152669" spans="26:27">
      <c r="Z152669" s="191"/>
      <c r="AA152669" s="191"/>
    </row>
    <row r="152670" spans="26:27">
      <c r="Z152670" s="191"/>
      <c r="AA152670" s="191"/>
    </row>
    <row r="152671" spans="26:27">
      <c r="Z152671" s="191"/>
      <c r="AA152671" s="191"/>
    </row>
    <row r="152672" spans="26:27">
      <c r="Z152672" s="191"/>
      <c r="AA152672" s="191"/>
    </row>
    <row r="152673" spans="26:27">
      <c r="Z152673" s="191"/>
      <c r="AA152673" s="191"/>
    </row>
    <row r="152674" spans="26:27">
      <c r="Z152674" s="191"/>
      <c r="AA152674" s="191"/>
    </row>
    <row r="152675" spans="26:27">
      <c r="Z152675" s="191"/>
      <c r="AA152675" s="191"/>
    </row>
    <row r="152676" spans="26:27">
      <c r="Z152676" s="191"/>
      <c r="AA152676" s="191"/>
    </row>
    <row r="152677" spans="26:27">
      <c r="Z152677" s="191"/>
      <c r="AA152677" s="191"/>
    </row>
    <row r="152678" spans="26:27">
      <c r="Z152678" s="191"/>
      <c r="AA152678" s="191"/>
    </row>
    <row r="152679" spans="26:27">
      <c r="Z152679" s="191"/>
      <c r="AA152679" s="191"/>
    </row>
    <row r="152680" spans="26:27">
      <c r="Z152680" s="191"/>
      <c r="AA152680" s="191"/>
    </row>
    <row r="152681" spans="26:27">
      <c r="Z152681" s="191"/>
      <c r="AA152681" s="191"/>
    </row>
    <row r="152682" spans="26:27">
      <c r="Z152682" s="191"/>
      <c r="AA152682" s="191"/>
    </row>
    <row r="152683" spans="26:27">
      <c r="Z152683" s="191"/>
      <c r="AA152683" s="191"/>
    </row>
    <row r="152684" spans="26:27">
      <c r="Z152684" s="191"/>
      <c r="AA152684" s="191"/>
    </row>
    <row r="152685" spans="26:27">
      <c r="Z152685" s="191"/>
      <c r="AA152685" s="191"/>
    </row>
    <row r="152686" spans="26:27">
      <c r="Z152686" s="191"/>
      <c r="AA152686" s="191"/>
    </row>
    <row r="152687" spans="26:27">
      <c r="Z152687" s="191"/>
      <c r="AA152687" s="191"/>
    </row>
    <row r="152688" spans="26:27">
      <c r="Z152688" s="191"/>
      <c r="AA152688" s="191"/>
    </row>
    <row r="152689" spans="26:27">
      <c r="Z152689" s="191"/>
      <c r="AA152689" s="191"/>
    </row>
    <row r="152690" spans="26:27">
      <c r="Z152690" s="191"/>
      <c r="AA152690" s="191"/>
    </row>
    <row r="152691" spans="26:27">
      <c r="Z152691" s="191"/>
      <c r="AA152691" s="191"/>
    </row>
    <row r="152692" spans="26:27">
      <c r="Z152692" s="191"/>
      <c r="AA152692" s="191"/>
    </row>
    <row r="152693" spans="26:27">
      <c r="Z152693" s="191"/>
      <c r="AA152693" s="191"/>
    </row>
    <row r="152694" spans="26:27">
      <c r="Z152694" s="191"/>
      <c r="AA152694" s="191"/>
    </row>
    <row r="152695" spans="26:27">
      <c r="Z152695" s="191"/>
      <c r="AA152695" s="191"/>
    </row>
    <row r="152696" spans="26:27">
      <c r="Z152696" s="191"/>
      <c r="AA152696" s="191"/>
    </row>
    <row r="152697" spans="26:27">
      <c r="Z152697" s="191"/>
      <c r="AA152697" s="191"/>
    </row>
    <row r="152698" spans="26:27">
      <c r="Z152698" s="191"/>
      <c r="AA152698" s="191"/>
    </row>
    <row r="152699" spans="26:27">
      <c r="Z152699" s="191"/>
      <c r="AA152699" s="191"/>
    </row>
    <row r="152700" spans="26:27">
      <c r="Z152700" s="191"/>
      <c r="AA152700" s="191"/>
    </row>
    <row r="152701" spans="26:27">
      <c r="Z152701" s="191"/>
      <c r="AA152701" s="191"/>
    </row>
    <row r="152702" spans="26:27">
      <c r="Z152702" s="191"/>
      <c r="AA152702" s="191"/>
    </row>
    <row r="152703" spans="26:27">
      <c r="Z152703" s="191"/>
      <c r="AA152703" s="191"/>
    </row>
    <row r="152704" spans="26:27">
      <c r="Z152704" s="191"/>
      <c r="AA152704" s="191"/>
    </row>
    <row r="152705" spans="26:27">
      <c r="Z152705" s="191"/>
      <c r="AA152705" s="191"/>
    </row>
    <row r="152706" spans="26:27">
      <c r="Z152706" s="191"/>
      <c r="AA152706" s="191"/>
    </row>
    <row r="152707" spans="26:27">
      <c r="Z152707" s="191"/>
      <c r="AA152707" s="191"/>
    </row>
    <row r="152708" spans="26:27">
      <c r="Z152708" s="191"/>
      <c r="AA152708" s="191"/>
    </row>
    <row r="152709" spans="26:27">
      <c r="Z152709" s="191"/>
      <c r="AA152709" s="191"/>
    </row>
    <row r="152710" spans="26:27">
      <c r="Z152710" s="191"/>
      <c r="AA152710" s="191"/>
    </row>
    <row r="152711" spans="26:27">
      <c r="Z152711" s="191"/>
      <c r="AA152711" s="191"/>
    </row>
    <row r="152712" spans="26:27">
      <c r="Z152712" s="191"/>
      <c r="AA152712" s="191"/>
    </row>
    <row r="152713" spans="26:27">
      <c r="Z152713" s="191"/>
      <c r="AA152713" s="191"/>
    </row>
    <row r="152714" spans="26:27">
      <c r="Z152714" s="191"/>
      <c r="AA152714" s="191"/>
    </row>
    <row r="152715" spans="26:27">
      <c r="Z152715" s="191"/>
      <c r="AA152715" s="191"/>
    </row>
    <row r="152716" spans="26:27">
      <c r="Z152716" s="191"/>
      <c r="AA152716" s="191"/>
    </row>
    <row r="152717" spans="26:27">
      <c r="Z152717" s="191"/>
      <c r="AA152717" s="191"/>
    </row>
    <row r="152718" spans="26:27">
      <c r="Z152718" s="191"/>
      <c r="AA152718" s="191"/>
    </row>
    <row r="152719" spans="26:27">
      <c r="Z152719" s="191"/>
      <c r="AA152719" s="191"/>
    </row>
    <row r="152720" spans="26:27">
      <c r="Z152720" s="191"/>
      <c r="AA152720" s="191"/>
    </row>
    <row r="152721" spans="26:27">
      <c r="Z152721" s="191"/>
      <c r="AA152721" s="191"/>
    </row>
    <row r="152722" spans="26:27">
      <c r="Z152722" s="191"/>
      <c r="AA152722" s="191"/>
    </row>
    <row r="152723" spans="26:27">
      <c r="Z152723" s="191"/>
      <c r="AA152723" s="191"/>
    </row>
    <row r="152724" spans="26:27">
      <c r="Z152724" s="191"/>
      <c r="AA152724" s="191"/>
    </row>
    <row r="152725" spans="26:27">
      <c r="Z152725" s="191"/>
      <c r="AA152725" s="191"/>
    </row>
    <row r="152726" spans="26:27">
      <c r="Z152726" s="191"/>
      <c r="AA152726" s="191"/>
    </row>
    <row r="152727" spans="26:27">
      <c r="Z152727" s="191"/>
      <c r="AA152727" s="191"/>
    </row>
    <row r="152728" spans="26:27">
      <c r="Z152728" s="191"/>
      <c r="AA152728" s="191"/>
    </row>
    <row r="152729" spans="26:27">
      <c r="Z152729" s="191"/>
      <c r="AA152729" s="191"/>
    </row>
    <row r="152730" spans="26:27">
      <c r="Z152730" s="191"/>
      <c r="AA152730" s="191"/>
    </row>
    <row r="152731" spans="26:27">
      <c r="Z152731" s="191"/>
      <c r="AA152731" s="191"/>
    </row>
    <row r="152732" spans="26:27">
      <c r="Z152732" s="191"/>
      <c r="AA152732" s="191"/>
    </row>
    <row r="152733" spans="26:27">
      <c r="Z152733" s="191"/>
      <c r="AA152733" s="191"/>
    </row>
    <row r="152734" spans="26:27">
      <c r="Z152734" s="191"/>
      <c r="AA152734" s="191"/>
    </row>
    <row r="152735" spans="26:27">
      <c r="Z152735" s="191"/>
      <c r="AA152735" s="191"/>
    </row>
    <row r="152736" spans="26:27">
      <c r="Z152736" s="191"/>
      <c r="AA152736" s="191"/>
    </row>
    <row r="152737" spans="26:27">
      <c r="Z152737" s="191"/>
      <c r="AA152737" s="191"/>
    </row>
    <row r="152738" spans="26:27">
      <c r="Z152738" s="191"/>
      <c r="AA152738" s="191"/>
    </row>
    <row r="152739" spans="26:27">
      <c r="Z152739" s="191"/>
      <c r="AA152739" s="191"/>
    </row>
    <row r="152740" spans="26:27">
      <c r="Z152740" s="191"/>
      <c r="AA152740" s="191"/>
    </row>
    <row r="152741" spans="26:27">
      <c r="Z152741" s="191"/>
      <c r="AA152741" s="191"/>
    </row>
    <row r="152742" spans="26:27">
      <c r="Z152742" s="191"/>
      <c r="AA152742" s="191"/>
    </row>
    <row r="152743" spans="26:27">
      <c r="Z152743" s="191"/>
      <c r="AA152743" s="191"/>
    </row>
    <row r="152744" spans="26:27">
      <c r="Z152744" s="191"/>
      <c r="AA152744" s="191"/>
    </row>
    <row r="152745" spans="26:27">
      <c r="Z152745" s="191"/>
      <c r="AA152745" s="191"/>
    </row>
    <row r="152746" spans="26:27">
      <c r="Z152746" s="191"/>
      <c r="AA152746" s="191"/>
    </row>
    <row r="152747" spans="26:27">
      <c r="Z152747" s="191"/>
      <c r="AA152747" s="191"/>
    </row>
    <row r="152748" spans="26:27">
      <c r="Z152748" s="191"/>
      <c r="AA152748" s="191"/>
    </row>
    <row r="152749" spans="26:27">
      <c r="Z152749" s="191"/>
      <c r="AA152749" s="191"/>
    </row>
    <row r="152750" spans="26:27">
      <c r="Z152750" s="191"/>
      <c r="AA152750" s="191"/>
    </row>
    <row r="152751" spans="26:27">
      <c r="Z152751" s="191"/>
      <c r="AA152751" s="191"/>
    </row>
    <row r="152752" spans="26:27">
      <c r="Z152752" s="191"/>
      <c r="AA152752" s="191"/>
    </row>
    <row r="152753" spans="26:27">
      <c r="Z152753" s="191"/>
      <c r="AA152753" s="191"/>
    </row>
    <row r="152754" spans="26:27">
      <c r="Z152754" s="191"/>
      <c r="AA152754" s="191"/>
    </row>
    <row r="152755" spans="26:27">
      <c r="Z152755" s="191"/>
      <c r="AA152755" s="191"/>
    </row>
    <row r="152756" spans="26:27">
      <c r="Z152756" s="191"/>
      <c r="AA152756" s="191"/>
    </row>
    <row r="152757" spans="26:27">
      <c r="Z152757" s="191"/>
      <c r="AA152757" s="191"/>
    </row>
    <row r="152758" spans="26:27">
      <c r="Z152758" s="191"/>
      <c r="AA152758" s="191"/>
    </row>
    <row r="152759" spans="26:27">
      <c r="Z152759" s="191"/>
      <c r="AA152759" s="191"/>
    </row>
    <row r="152760" spans="26:27">
      <c r="Z152760" s="191"/>
      <c r="AA152760" s="191"/>
    </row>
    <row r="152761" spans="26:27">
      <c r="Z152761" s="191"/>
      <c r="AA152761" s="191"/>
    </row>
    <row r="152762" spans="26:27">
      <c r="Z152762" s="191"/>
      <c r="AA152762" s="191"/>
    </row>
    <row r="152763" spans="26:27">
      <c r="Z152763" s="191"/>
      <c r="AA152763" s="191"/>
    </row>
    <row r="152764" spans="26:27">
      <c r="Z152764" s="191"/>
      <c r="AA152764" s="191"/>
    </row>
    <row r="152765" spans="26:27">
      <c r="Z152765" s="191"/>
      <c r="AA152765" s="191"/>
    </row>
    <row r="152766" spans="26:27">
      <c r="Z152766" s="191"/>
      <c r="AA152766" s="191"/>
    </row>
    <row r="152767" spans="26:27">
      <c r="Z152767" s="191"/>
      <c r="AA152767" s="191"/>
    </row>
    <row r="152768" spans="26:27">
      <c r="Z152768" s="191"/>
      <c r="AA152768" s="191"/>
    </row>
    <row r="152769" spans="26:27">
      <c r="Z152769" s="191"/>
      <c r="AA152769" s="191"/>
    </row>
    <row r="152770" spans="26:27">
      <c r="Z152770" s="191"/>
      <c r="AA152770" s="191"/>
    </row>
    <row r="152771" spans="26:27">
      <c r="Z152771" s="191"/>
      <c r="AA152771" s="191"/>
    </row>
    <row r="152772" spans="26:27">
      <c r="Z152772" s="191"/>
      <c r="AA152772" s="191"/>
    </row>
    <row r="152773" spans="26:27">
      <c r="Z152773" s="191"/>
      <c r="AA152773" s="191"/>
    </row>
    <row r="152774" spans="26:27">
      <c r="Z152774" s="191"/>
      <c r="AA152774" s="191"/>
    </row>
    <row r="152775" spans="26:27">
      <c r="Z152775" s="191"/>
      <c r="AA152775" s="191"/>
    </row>
    <row r="152776" spans="26:27">
      <c r="Z152776" s="191"/>
      <c r="AA152776" s="191"/>
    </row>
    <row r="152777" spans="26:27">
      <c r="Z152777" s="191"/>
      <c r="AA152777" s="191"/>
    </row>
    <row r="152778" spans="26:27">
      <c r="Z152778" s="191"/>
      <c r="AA152778" s="191"/>
    </row>
    <row r="152779" spans="26:27">
      <c r="Z152779" s="191"/>
      <c r="AA152779" s="191"/>
    </row>
    <row r="152780" spans="26:27">
      <c r="Z152780" s="191"/>
      <c r="AA152780" s="191"/>
    </row>
    <row r="152781" spans="26:27">
      <c r="Z152781" s="191"/>
      <c r="AA152781" s="191"/>
    </row>
    <row r="152782" spans="26:27">
      <c r="Z152782" s="191"/>
      <c r="AA152782" s="191"/>
    </row>
    <row r="152783" spans="26:27">
      <c r="Z152783" s="191"/>
      <c r="AA152783" s="191"/>
    </row>
    <row r="152784" spans="26:27">
      <c r="Z152784" s="191"/>
      <c r="AA152784" s="191"/>
    </row>
    <row r="152785" spans="26:27">
      <c r="Z152785" s="191"/>
      <c r="AA152785" s="191"/>
    </row>
    <row r="152786" spans="26:27">
      <c r="Z152786" s="191"/>
      <c r="AA152786" s="191"/>
    </row>
    <row r="152787" spans="26:27">
      <c r="Z152787" s="191"/>
      <c r="AA152787" s="191"/>
    </row>
    <row r="152788" spans="26:27">
      <c r="Z152788" s="191"/>
      <c r="AA152788" s="191"/>
    </row>
    <row r="152789" spans="26:27">
      <c r="Z152789" s="191"/>
      <c r="AA152789" s="191"/>
    </row>
    <row r="152790" spans="26:27">
      <c r="Z152790" s="191"/>
      <c r="AA152790" s="191"/>
    </row>
    <row r="152791" spans="26:27">
      <c r="Z152791" s="191"/>
      <c r="AA152791" s="191"/>
    </row>
    <row r="152792" spans="26:27">
      <c r="Z152792" s="191"/>
      <c r="AA152792" s="191"/>
    </row>
    <row r="152793" spans="26:27">
      <c r="Z152793" s="191"/>
      <c r="AA152793" s="191"/>
    </row>
    <row r="152794" spans="26:27">
      <c r="Z152794" s="191"/>
      <c r="AA152794" s="191"/>
    </row>
    <row r="152795" spans="26:27">
      <c r="Z152795" s="191"/>
      <c r="AA152795" s="191"/>
    </row>
    <row r="152796" spans="26:27">
      <c r="Z152796" s="191"/>
      <c r="AA152796" s="191"/>
    </row>
    <row r="152797" spans="26:27">
      <c r="Z152797" s="191"/>
      <c r="AA152797" s="191"/>
    </row>
    <row r="152798" spans="26:27">
      <c r="Z152798" s="191"/>
      <c r="AA152798" s="191"/>
    </row>
    <row r="152799" spans="26:27">
      <c r="Z152799" s="191"/>
      <c r="AA152799" s="191"/>
    </row>
    <row r="152800" spans="26:27">
      <c r="Z152800" s="191"/>
      <c r="AA152800" s="191"/>
    </row>
    <row r="152801" spans="26:27">
      <c r="Z152801" s="191"/>
      <c r="AA152801" s="191"/>
    </row>
    <row r="152802" spans="26:27">
      <c r="Z152802" s="191"/>
      <c r="AA152802" s="191"/>
    </row>
    <row r="152803" spans="26:27">
      <c r="Z152803" s="191"/>
      <c r="AA152803" s="191"/>
    </row>
    <row r="152804" spans="26:27">
      <c r="Z152804" s="191"/>
      <c r="AA152804" s="191"/>
    </row>
    <row r="152805" spans="26:27">
      <c r="Z152805" s="191"/>
      <c r="AA152805" s="191"/>
    </row>
    <row r="152806" spans="26:27">
      <c r="Z152806" s="191"/>
      <c r="AA152806" s="191"/>
    </row>
    <row r="152807" spans="26:27">
      <c r="Z152807" s="191"/>
      <c r="AA152807" s="191"/>
    </row>
    <row r="152808" spans="26:27">
      <c r="Z152808" s="191"/>
      <c r="AA152808" s="191"/>
    </row>
    <row r="152809" spans="26:27">
      <c r="Z152809" s="191"/>
      <c r="AA152809" s="191"/>
    </row>
    <row r="152810" spans="26:27">
      <c r="Z152810" s="191"/>
      <c r="AA152810" s="191"/>
    </row>
    <row r="152811" spans="26:27">
      <c r="Z152811" s="191"/>
      <c r="AA152811" s="191"/>
    </row>
    <row r="152812" spans="26:27">
      <c r="Z152812" s="191"/>
      <c r="AA152812" s="191"/>
    </row>
    <row r="152813" spans="26:27">
      <c r="Z152813" s="191"/>
      <c r="AA152813" s="191"/>
    </row>
    <row r="152814" spans="26:27">
      <c r="Z152814" s="191"/>
      <c r="AA152814" s="191"/>
    </row>
    <row r="152815" spans="26:27">
      <c r="Z152815" s="191"/>
      <c r="AA152815" s="191"/>
    </row>
    <row r="152816" spans="26:27">
      <c r="Z152816" s="191"/>
      <c r="AA152816" s="191"/>
    </row>
    <row r="152817" spans="26:27">
      <c r="Z152817" s="191"/>
      <c r="AA152817" s="191"/>
    </row>
    <row r="152818" spans="26:27">
      <c r="Z152818" s="191"/>
      <c r="AA152818" s="191"/>
    </row>
    <row r="152819" spans="26:27">
      <c r="Z152819" s="191"/>
      <c r="AA152819" s="191"/>
    </row>
    <row r="152820" spans="26:27">
      <c r="Z152820" s="191"/>
      <c r="AA152820" s="191"/>
    </row>
    <row r="152821" spans="26:27">
      <c r="Z152821" s="191"/>
      <c r="AA152821" s="191"/>
    </row>
    <row r="152822" spans="26:27">
      <c r="Z152822" s="191"/>
      <c r="AA152822" s="191"/>
    </row>
    <row r="152823" spans="26:27">
      <c r="Z152823" s="191"/>
      <c r="AA152823" s="191"/>
    </row>
    <row r="152824" spans="26:27">
      <c r="Z152824" s="191"/>
      <c r="AA152824" s="191"/>
    </row>
    <row r="152825" spans="26:27">
      <c r="Z152825" s="191"/>
      <c r="AA152825" s="191"/>
    </row>
    <row r="152826" spans="26:27">
      <c r="Z152826" s="191"/>
      <c r="AA152826" s="191"/>
    </row>
    <row r="152827" spans="26:27">
      <c r="Z152827" s="191"/>
      <c r="AA152827" s="191"/>
    </row>
    <row r="152828" spans="26:27">
      <c r="Z152828" s="191"/>
      <c r="AA152828" s="191"/>
    </row>
    <row r="152829" spans="26:27">
      <c r="Z152829" s="191"/>
      <c r="AA152829" s="191"/>
    </row>
    <row r="152830" spans="26:27">
      <c r="Z152830" s="191"/>
      <c r="AA152830" s="191"/>
    </row>
    <row r="152831" spans="26:27">
      <c r="Z152831" s="191"/>
      <c r="AA152831" s="191"/>
    </row>
    <row r="152832" spans="26:27">
      <c r="Z152832" s="191"/>
      <c r="AA152832" s="191"/>
    </row>
    <row r="152833" spans="26:27">
      <c r="Z152833" s="191"/>
      <c r="AA152833" s="191"/>
    </row>
    <row r="152834" spans="26:27">
      <c r="Z152834" s="191"/>
      <c r="AA152834" s="191"/>
    </row>
    <row r="152835" spans="26:27">
      <c r="Z152835" s="191"/>
      <c r="AA152835" s="191"/>
    </row>
    <row r="152836" spans="26:27">
      <c r="Z152836" s="191"/>
      <c r="AA152836" s="191"/>
    </row>
    <row r="152837" spans="26:27">
      <c r="Z152837" s="191"/>
      <c r="AA152837" s="191"/>
    </row>
    <row r="152838" spans="26:27">
      <c r="Z152838" s="191"/>
      <c r="AA152838" s="191"/>
    </row>
    <row r="152839" spans="26:27">
      <c r="Z152839" s="191"/>
      <c r="AA152839" s="191"/>
    </row>
    <row r="152840" spans="26:27">
      <c r="Z152840" s="191"/>
      <c r="AA152840" s="191"/>
    </row>
    <row r="152841" spans="26:27">
      <c r="Z152841" s="191"/>
      <c r="AA152841" s="191"/>
    </row>
    <row r="152842" spans="26:27">
      <c r="Z152842" s="191"/>
      <c r="AA152842" s="191"/>
    </row>
    <row r="152843" spans="26:27">
      <c r="Z152843" s="191"/>
      <c r="AA152843" s="191"/>
    </row>
    <row r="152844" spans="26:27">
      <c r="Z152844" s="191"/>
      <c r="AA152844" s="191"/>
    </row>
    <row r="152845" spans="26:27">
      <c r="Z152845" s="191"/>
      <c r="AA152845" s="191"/>
    </row>
    <row r="152846" spans="26:27">
      <c r="Z152846" s="191"/>
      <c r="AA152846" s="191"/>
    </row>
    <row r="152847" spans="26:27">
      <c r="Z152847" s="191"/>
      <c r="AA152847" s="191"/>
    </row>
    <row r="152848" spans="26:27">
      <c r="Z152848" s="191"/>
      <c r="AA152848" s="191"/>
    </row>
    <row r="152849" spans="26:27">
      <c r="Z152849" s="191"/>
      <c r="AA152849" s="191"/>
    </row>
    <row r="152850" spans="26:27">
      <c r="Z152850" s="191"/>
      <c r="AA152850" s="191"/>
    </row>
    <row r="152851" spans="26:27">
      <c r="Z152851" s="191"/>
      <c r="AA152851" s="191"/>
    </row>
    <row r="152852" spans="26:27">
      <c r="Z152852" s="191"/>
      <c r="AA152852" s="191"/>
    </row>
    <row r="152853" spans="26:27">
      <c r="Z152853" s="191"/>
      <c r="AA152853" s="191"/>
    </row>
    <row r="152854" spans="26:27">
      <c r="Z152854" s="191"/>
      <c r="AA152854" s="191"/>
    </row>
    <row r="152855" spans="26:27">
      <c r="Z152855" s="191"/>
      <c r="AA152855" s="191"/>
    </row>
    <row r="152856" spans="26:27">
      <c r="Z152856" s="191"/>
      <c r="AA152856" s="191"/>
    </row>
    <row r="152857" spans="26:27">
      <c r="Z152857" s="191"/>
      <c r="AA152857" s="191"/>
    </row>
    <row r="152858" spans="26:27">
      <c r="Z152858" s="191"/>
      <c r="AA152858" s="191"/>
    </row>
    <row r="152859" spans="26:27">
      <c r="Z152859" s="191"/>
      <c r="AA152859" s="191"/>
    </row>
    <row r="152860" spans="26:27">
      <c r="Z152860" s="191"/>
      <c r="AA152860" s="191"/>
    </row>
    <row r="152861" spans="26:27">
      <c r="Z152861" s="191"/>
      <c r="AA152861" s="191"/>
    </row>
    <row r="152862" spans="26:27">
      <c r="Z152862" s="191"/>
      <c r="AA152862" s="191"/>
    </row>
    <row r="152863" spans="26:27">
      <c r="Z152863" s="191"/>
      <c r="AA152863" s="191"/>
    </row>
    <row r="152864" spans="26:27">
      <c r="Z152864" s="191"/>
      <c r="AA152864" s="191"/>
    </row>
    <row r="152865" spans="26:27">
      <c r="Z152865" s="191"/>
      <c r="AA152865" s="191"/>
    </row>
    <row r="152866" spans="26:27">
      <c r="Z152866" s="191"/>
      <c r="AA152866" s="191"/>
    </row>
    <row r="152867" spans="26:27">
      <c r="Z152867" s="191"/>
      <c r="AA152867" s="191"/>
    </row>
    <row r="152868" spans="26:27">
      <c r="Z152868" s="191"/>
      <c r="AA152868" s="191"/>
    </row>
    <row r="152869" spans="26:27">
      <c r="Z152869" s="191"/>
      <c r="AA152869" s="191"/>
    </row>
    <row r="152870" spans="26:27">
      <c r="Z152870" s="191"/>
      <c r="AA152870" s="191"/>
    </row>
    <row r="152871" spans="26:27">
      <c r="Z152871" s="191"/>
      <c r="AA152871" s="191"/>
    </row>
    <row r="152872" spans="26:27">
      <c r="Z152872" s="191"/>
      <c r="AA152872" s="191"/>
    </row>
    <row r="152873" spans="26:27">
      <c r="Z152873" s="191"/>
      <c r="AA152873" s="191"/>
    </row>
    <row r="152874" spans="26:27">
      <c r="Z152874" s="191"/>
      <c r="AA152874" s="191"/>
    </row>
    <row r="152875" spans="26:27">
      <c r="Z152875" s="191"/>
      <c r="AA152875" s="191"/>
    </row>
    <row r="152876" spans="26:27">
      <c r="Z152876" s="191"/>
      <c r="AA152876" s="191"/>
    </row>
    <row r="152877" spans="26:27">
      <c r="Z152877" s="191"/>
      <c r="AA152877" s="191"/>
    </row>
    <row r="152878" spans="26:27">
      <c r="Z152878" s="191"/>
      <c r="AA152878" s="191"/>
    </row>
    <row r="152879" spans="26:27">
      <c r="Z152879" s="191"/>
      <c r="AA152879" s="191"/>
    </row>
    <row r="152880" spans="26:27">
      <c r="Z152880" s="191"/>
      <c r="AA152880" s="191"/>
    </row>
    <row r="152881" spans="26:27">
      <c r="Z152881" s="191"/>
      <c r="AA152881" s="191"/>
    </row>
    <row r="152882" spans="26:27">
      <c r="Z152882" s="191"/>
      <c r="AA152882" s="191"/>
    </row>
    <row r="152883" spans="26:27">
      <c r="Z152883" s="191"/>
      <c r="AA152883" s="191"/>
    </row>
    <row r="152884" spans="26:27">
      <c r="Z152884" s="191"/>
      <c r="AA152884" s="191"/>
    </row>
    <row r="152885" spans="26:27">
      <c r="Z152885" s="191"/>
      <c r="AA152885" s="191"/>
    </row>
    <row r="152886" spans="26:27">
      <c r="Z152886" s="191"/>
      <c r="AA152886" s="191"/>
    </row>
    <row r="152887" spans="26:27">
      <c r="Z152887" s="191"/>
      <c r="AA152887" s="191"/>
    </row>
    <row r="152888" spans="26:27">
      <c r="Z152888" s="191"/>
      <c r="AA152888" s="191"/>
    </row>
    <row r="152889" spans="26:27">
      <c r="Z152889" s="191"/>
      <c r="AA152889" s="191"/>
    </row>
    <row r="152890" spans="26:27">
      <c r="Z152890" s="191"/>
      <c r="AA152890" s="191"/>
    </row>
    <row r="152891" spans="26:27">
      <c r="Z152891" s="191"/>
      <c r="AA152891" s="191"/>
    </row>
    <row r="152892" spans="26:27">
      <c r="Z152892" s="191"/>
      <c r="AA152892" s="191"/>
    </row>
    <row r="152893" spans="26:27">
      <c r="Z152893" s="191"/>
      <c r="AA152893" s="191"/>
    </row>
    <row r="152894" spans="26:27">
      <c r="Z152894" s="191"/>
      <c r="AA152894" s="191"/>
    </row>
    <row r="152895" spans="26:27">
      <c r="Z152895" s="191"/>
      <c r="AA152895" s="191"/>
    </row>
    <row r="152896" spans="26:27">
      <c r="Z152896" s="191"/>
      <c r="AA152896" s="191"/>
    </row>
    <row r="152897" spans="26:27">
      <c r="Z152897" s="191"/>
      <c r="AA152897" s="191"/>
    </row>
    <row r="152898" spans="26:27">
      <c r="Z152898" s="191"/>
      <c r="AA152898" s="191"/>
    </row>
    <row r="152899" spans="26:27">
      <c r="Z152899" s="191"/>
      <c r="AA152899" s="191"/>
    </row>
    <row r="152900" spans="26:27">
      <c r="Z152900" s="191"/>
      <c r="AA152900" s="191"/>
    </row>
    <row r="152901" spans="26:27">
      <c r="Z152901" s="191"/>
      <c r="AA152901" s="191"/>
    </row>
    <row r="152902" spans="26:27">
      <c r="Z152902" s="191"/>
      <c r="AA152902" s="191"/>
    </row>
    <row r="152903" spans="26:27">
      <c r="Z152903" s="191"/>
      <c r="AA152903" s="191"/>
    </row>
    <row r="152904" spans="26:27">
      <c r="Z152904" s="191"/>
      <c r="AA152904" s="191"/>
    </row>
    <row r="152905" spans="26:27">
      <c r="Z152905" s="191"/>
      <c r="AA152905" s="191"/>
    </row>
    <row r="152906" spans="26:27">
      <c r="Z152906" s="191"/>
      <c r="AA152906" s="191"/>
    </row>
    <row r="152907" spans="26:27">
      <c r="Z152907" s="191"/>
      <c r="AA152907" s="191"/>
    </row>
    <row r="152908" spans="26:27">
      <c r="Z152908" s="191"/>
      <c r="AA152908" s="191"/>
    </row>
    <row r="152909" spans="26:27">
      <c r="Z152909" s="191"/>
      <c r="AA152909" s="191"/>
    </row>
    <row r="152910" spans="26:27">
      <c r="Z152910" s="191"/>
      <c r="AA152910" s="191"/>
    </row>
    <row r="152911" spans="26:27">
      <c r="Z152911" s="191"/>
      <c r="AA152911" s="191"/>
    </row>
    <row r="152912" spans="26:27">
      <c r="Z152912" s="191"/>
      <c r="AA152912" s="191"/>
    </row>
    <row r="152913" spans="26:27">
      <c r="Z152913" s="191"/>
      <c r="AA152913" s="191"/>
    </row>
    <row r="152914" spans="26:27">
      <c r="Z152914" s="191"/>
      <c r="AA152914" s="191"/>
    </row>
    <row r="152915" spans="26:27">
      <c r="Z152915" s="191"/>
      <c r="AA152915" s="191"/>
    </row>
    <row r="152916" spans="26:27">
      <c r="Z152916" s="191"/>
      <c r="AA152916" s="191"/>
    </row>
    <row r="152917" spans="26:27">
      <c r="Z152917" s="191"/>
      <c r="AA152917" s="191"/>
    </row>
    <row r="152918" spans="26:27">
      <c r="Z152918" s="191"/>
      <c r="AA152918" s="191"/>
    </row>
    <row r="152919" spans="26:27">
      <c r="Z152919" s="191"/>
      <c r="AA152919" s="191"/>
    </row>
    <row r="152920" spans="26:27">
      <c r="Z152920" s="191"/>
      <c r="AA152920" s="191"/>
    </row>
    <row r="152921" spans="26:27">
      <c r="Z152921" s="191"/>
      <c r="AA152921" s="191"/>
    </row>
    <row r="152922" spans="26:27">
      <c r="Z152922" s="191"/>
      <c r="AA152922" s="191"/>
    </row>
    <row r="152923" spans="26:27">
      <c r="Z152923" s="191"/>
      <c r="AA152923" s="191"/>
    </row>
    <row r="152924" spans="26:27">
      <c r="Z152924" s="191"/>
      <c r="AA152924" s="191"/>
    </row>
    <row r="152925" spans="26:27">
      <c r="Z152925" s="191"/>
      <c r="AA152925" s="191"/>
    </row>
    <row r="152926" spans="26:27">
      <c r="Z152926" s="191"/>
      <c r="AA152926" s="191"/>
    </row>
    <row r="152927" spans="26:27">
      <c r="Z152927" s="191"/>
      <c r="AA152927" s="191"/>
    </row>
    <row r="152928" spans="26:27">
      <c r="Z152928" s="191"/>
      <c r="AA152928" s="191"/>
    </row>
    <row r="152929" spans="26:27">
      <c r="Z152929" s="191"/>
      <c r="AA152929" s="191"/>
    </row>
    <row r="152930" spans="26:27">
      <c r="Z152930" s="191"/>
      <c r="AA152930" s="191"/>
    </row>
    <row r="152931" spans="26:27">
      <c r="Z152931" s="191"/>
      <c r="AA152931" s="191"/>
    </row>
    <row r="152932" spans="26:27">
      <c r="Z152932" s="191"/>
      <c r="AA152932" s="191"/>
    </row>
    <row r="152933" spans="26:27">
      <c r="Z152933" s="191"/>
      <c r="AA152933" s="191"/>
    </row>
    <row r="152934" spans="26:27">
      <c r="Z152934" s="191"/>
      <c r="AA152934" s="191"/>
    </row>
    <row r="152935" spans="26:27">
      <c r="Z152935" s="191"/>
      <c r="AA152935" s="191"/>
    </row>
    <row r="152936" spans="26:27">
      <c r="Z152936" s="191"/>
      <c r="AA152936" s="191"/>
    </row>
    <row r="152937" spans="26:27">
      <c r="Z152937" s="191"/>
      <c r="AA152937" s="191"/>
    </row>
    <row r="152938" spans="26:27">
      <c r="Z152938" s="191"/>
      <c r="AA152938" s="191"/>
    </row>
    <row r="152939" spans="26:27">
      <c r="Z152939" s="191"/>
      <c r="AA152939" s="191"/>
    </row>
    <row r="152940" spans="26:27">
      <c r="Z152940" s="191"/>
      <c r="AA152940" s="191"/>
    </row>
    <row r="152941" spans="26:27">
      <c r="Z152941" s="191"/>
      <c r="AA152941" s="191"/>
    </row>
    <row r="152942" spans="26:27">
      <c r="Z152942" s="191"/>
      <c r="AA152942" s="191"/>
    </row>
    <row r="152943" spans="26:27">
      <c r="Z152943" s="191"/>
      <c r="AA152943" s="191"/>
    </row>
    <row r="152944" spans="26:27">
      <c r="Z152944" s="191"/>
      <c r="AA152944" s="191"/>
    </row>
    <row r="152945" spans="26:27">
      <c r="Z152945" s="191"/>
      <c r="AA152945" s="191"/>
    </row>
    <row r="152946" spans="26:27">
      <c r="Z152946" s="191"/>
      <c r="AA152946" s="191"/>
    </row>
    <row r="152947" spans="26:27">
      <c r="Z152947" s="191"/>
      <c r="AA152947" s="191"/>
    </row>
    <row r="152948" spans="26:27">
      <c r="Z152948" s="191"/>
      <c r="AA152948" s="191"/>
    </row>
    <row r="152949" spans="26:27">
      <c r="Z152949" s="191"/>
      <c r="AA152949" s="191"/>
    </row>
    <row r="152950" spans="26:27">
      <c r="Z152950" s="191"/>
      <c r="AA152950" s="191"/>
    </row>
    <row r="152951" spans="26:27">
      <c r="Z152951" s="191"/>
      <c r="AA152951" s="191"/>
    </row>
    <row r="152952" spans="26:27">
      <c r="Z152952" s="191"/>
      <c r="AA152952" s="191"/>
    </row>
    <row r="152953" spans="26:27">
      <c r="Z152953" s="191"/>
      <c r="AA152953" s="191"/>
    </row>
    <row r="152954" spans="26:27">
      <c r="Z152954" s="191"/>
      <c r="AA152954" s="191"/>
    </row>
    <row r="152955" spans="26:27">
      <c r="Z152955" s="191"/>
      <c r="AA152955" s="191"/>
    </row>
    <row r="152956" spans="26:27">
      <c r="Z152956" s="191"/>
      <c r="AA152956" s="191"/>
    </row>
    <row r="152957" spans="26:27">
      <c r="Z152957" s="191"/>
      <c r="AA152957" s="191"/>
    </row>
    <row r="152958" spans="26:27">
      <c r="Z152958" s="191"/>
      <c r="AA152958" s="191"/>
    </row>
    <row r="152959" spans="26:27">
      <c r="Z152959" s="191"/>
      <c r="AA152959" s="191"/>
    </row>
    <row r="152960" spans="26:27">
      <c r="Z152960" s="191"/>
      <c r="AA152960" s="191"/>
    </row>
    <row r="152961" spans="26:27">
      <c r="Z152961" s="191"/>
      <c r="AA152961" s="191"/>
    </row>
    <row r="152962" spans="26:27">
      <c r="Z152962" s="191"/>
      <c r="AA152962" s="191"/>
    </row>
    <row r="152963" spans="26:27">
      <c r="Z152963" s="191"/>
      <c r="AA152963" s="191"/>
    </row>
    <row r="152964" spans="26:27">
      <c r="Z152964" s="191"/>
      <c r="AA152964" s="191"/>
    </row>
    <row r="152965" spans="26:27">
      <c r="Z152965" s="191"/>
      <c r="AA152965" s="191"/>
    </row>
    <row r="152966" spans="26:27">
      <c r="Z152966" s="191"/>
      <c r="AA152966" s="191"/>
    </row>
    <row r="152967" spans="26:27">
      <c r="Z152967" s="191"/>
      <c r="AA152967" s="191"/>
    </row>
    <row r="152968" spans="26:27">
      <c r="Z152968" s="191"/>
      <c r="AA152968" s="191"/>
    </row>
    <row r="152969" spans="26:27">
      <c r="Z152969" s="191"/>
      <c r="AA152969" s="191"/>
    </row>
    <row r="152970" spans="26:27">
      <c r="Z152970" s="191"/>
      <c r="AA152970" s="191"/>
    </row>
    <row r="152971" spans="26:27">
      <c r="Z152971" s="191"/>
      <c r="AA152971" s="191"/>
    </row>
    <row r="152972" spans="26:27">
      <c r="Z152972" s="191"/>
      <c r="AA152972" s="191"/>
    </row>
    <row r="152973" spans="26:27">
      <c r="Z152973" s="191"/>
      <c r="AA152973" s="191"/>
    </row>
    <row r="152974" spans="26:27">
      <c r="Z152974" s="191"/>
      <c r="AA152974" s="191"/>
    </row>
    <row r="152975" spans="26:27">
      <c r="Z152975" s="191"/>
      <c r="AA152975" s="191"/>
    </row>
    <row r="152976" spans="26:27">
      <c r="Z152976" s="191"/>
      <c r="AA152976" s="191"/>
    </row>
    <row r="152977" spans="26:27">
      <c r="Z152977" s="191"/>
      <c r="AA152977" s="191"/>
    </row>
    <row r="152978" spans="26:27">
      <c r="Z152978" s="191"/>
      <c r="AA152978" s="191"/>
    </row>
    <row r="152979" spans="26:27">
      <c r="Z152979" s="191"/>
      <c r="AA152979" s="191"/>
    </row>
    <row r="152980" spans="26:27">
      <c r="Z152980" s="191"/>
      <c r="AA152980" s="191"/>
    </row>
    <row r="152981" spans="26:27">
      <c r="Z152981" s="191"/>
      <c r="AA152981" s="191"/>
    </row>
    <row r="152982" spans="26:27">
      <c r="Z152982" s="191"/>
      <c r="AA152982" s="191"/>
    </row>
    <row r="152983" spans="26:27">
      <c r="Z152983" s="191"/>
      <c r="AA152983" s="191"/>
    </row>
    <row r="152984" spans="26:27">
      <c r="Z152984" s="191"/>
      <c r="AA152984" s="191"/>
    </row>
    <row r="152985" spans="26:27">
      <c r="Z152985" s="191"/>
      <c r="AA152985" s="191"/>
    </row>
    <row r="152986" spans="26:27">
      <c r="Z152986" s="191"/>
      <c r="AA152986" s="191"/>
    </row>
    <row r="152987" spans="26:27">
      <c r="Z152987" s="191"/>
      <c r="AA152987" s="191"/>
    </row>
    <row r="152988" spans="26:27">
      <c r="Z152988" s="191"/>
      <c r="AA152988" s="191"/>
    </row>
    <row r="152989" spans="26:27">
      <c r="Z152989" s="191"/>
      <c r="AA152989" s="191"/>
    </row>
    <row r="152990" spans="26:27">
      <c r="Z152990" s="191"/>
      <c r="AA152990" s="191"/>
    </row>
    <row r="152991" spans="26:27">
      <c r="Z152991" s="191"/>
      <c r="AA152991" s="191"/>
    </row>
    <row r="152992" spans="26:27">
      <c r="Z152992" s="191"/>
      <c r="AA152992" s="191"/>
    </row>
    <row r="152993" spans="26:27">
      <c r="Z152993" s="191"/>
      <c r="AA152993" s="191"/>
    </row>
    <row r="152994" spans="26:27">
      <c r="Z152994" s="191"/>
      <c r="AA152994" s="191"/>
    </row>
    <row r="152995" spans="26:27">
      <c r="Z152995" s="191"/>
      <c r="AA152995" s="191"/>
    </row>
    <row r="152996" spans="26:27">
      <c r="Z152996" s="191"/>
      <c r="AA152996" s="191"/>
    </row>
    <row r="152997" spans="26:27">
      <c r="Z152997" s="191"/>
      <c r="AA152997" s="191"/>
    </row>
    <row r="152998" spans="26:27">
      <c r="Z152998" s="191"/>
      <c r="AA152998" s="191"/>
    </row>
    <row r="152999" spans="26:27">
      <c r="Z152999" s="191"/>
      <c r="AA152999" s="191"/>
    </row>
    <row r="153000" spans="26:27">
      <c r="Z153000" s="191"/>
      <c r="AA153000" s="191"/>
    </row>
    <row r="153001" spans="26:27">
      <c r="Z153001" s="191"/>
      <c r="AA153001" s="191"/>
    </row>
    <row r="153002" spans="26:27">
      <c r="Z153002" s="191"/>
      <c r="AA153002" s="191"/>
    </row>
    <row r="153003" spans="26:27">
      <c r="Z153003" s="191"/>
      <c r="AA153003" s="191"/>
    </row>
    <row r="153004" spans="26:27">
      <c r="Z153004" s="191"/>
      <c r="AA153004" s="191"/>
    </row>
    <row r="153005" spans="26:27">
      <c r="Z153005" s="191"/>
      <c r="AA153005" s="191"/>
    </row>
    <row r="153006" spans="26:27">
      <c r="Z153006" s="191"/>
      <c r="AA153006" s="191"/>
    </row>
    <row r="153007" spans="26:27">
      <c r="Z153007" s="191"/>
      <c r="AA153007" s="191"/>
    </row>
    <row r="153008" spans="26:27">
      <c r="Z153008" s="191"/>
      <c r="AA153008" s="191"/>
    </row>
    <row r="153009" spans="26:27">
      <c r="Z153009" s="191"/>
      <c r="AA153009" s="191"/>
    </row>
    <row r="153010" spans="26:27">
      <c r="Z153010" s="191"/>
      <c r="AA153010" s="191"/>
    </row>
    <row r="153011" spans="26:27">
      <c r="Z153011" s="191"/>
      <c r="AA153011" s="191"/>
    </row>
    <row r="153012" spans="26:27">
      <c r="Z153012" s="191"/>
      <c r="AA153012" s="191"/>
    </row>
    <row r="153013" spans="26:27">
      <c r="Z153013" s="191"/>
      <c r="AA153013" s="191"/>
    </row>
    <row r="153014" spans="26:27">
      <c r="Z153014" s="191"/>
      <c r="AA153014" s="191"/>
    </row>
    <row r="153015" spans="26:27">
      <c r="Z153015" s="191"/>
      <c r="AA153015" s="191"/>
    </row>
    <row r="153016" spans="26:27">
      <c r="Z153016" s="191"/>
      <c r="AA153016" s="191"/>
    </row>
    <row r="153017" spans="26:27">
      <c r="Z153017" s="191"/>
      <c r="AA153017" s="191"/>
    </row>
    <row r="153018" spans="26:27">
      <c r="Z153018" s="191"/>
      <c r="AA153018" s="191"/>
    </row>
    <row r="153019" spans="26:27">
      <c r="Z153019" s="191"/>
      <c r="AA153019" s="191"/>
    </row>
    <row r="153020" spans="26:27">
      <c r="Z153020" s="191"/>
      <c r="AA153020" s="191"/>
    </row>
    <row r="153021" spans="26:27">
      <c r="Z153021" s="191"/>
      <c r="AA153021" s="191"/>
    </row>
    <row r="153022" spans="26:27">
      <c r="Z153022" s="191"/>
      <c r="AA153022" s="191"/>
    </row>
    <row r="153023" spans="26:27">
      <c r="Z153023" s="191"/>
      <c r="AA153023" s="191"/>
    </row>
    <row r="153024" spans="26:27">
      <c r="Z153024" s="191"/>
      <c r="AA153024" s="191"/>
    </row>
    <row r="153025" spans="26:27">
      <c r="Z153025" s="191"/>
      <c r="AA153025" s="191"/>
    </row>
    <row r="153026" spans="26:27">
      <c r="Z153026" s="191"/>
      <c r="AA153026" s="191"/>
    </row>
    <row r="153027" spans="26:27">
      <c r="Z153027" s="191"/>
      <c r="AA153027" s="191"/>
    </row>
    <row r="153028" spans="26:27">
      <c r="Z153028" s="191"/>
      <c r="AA153028" s="191"/>
    </row>
    <row r="153029" spans="26:27">
      <c r="Z153029" s="191"/>
      <c r="AA153029" s="191"/>
    </row>
    <row r="153030" spans="26:27">
      <c r="Z153030" s="191"/>
      <c r="AA153030" s="191"/>
    </row>
    <row r="153031" spans="26:27">
      <c r="Z153031" s="191"/>
      <c r="AA153031" s="191"/>
    </row>
    <row r="153032" spans="26:27">
      <c r="Z153032" s="191"/>
      <c r="AA153032" s="191"/>
    </row>
    <row r="153033" spans="26:27">
      <c r="Z153033" s="191"/>
      <c r="AA153033" s="191"/>
    </row>
    <row r="153034" spans="26:27">
      <c r="Z153034" s="191"/>
      <c r="AA153034" s="191"/>
    </row>
    <row r="153035" spans="26:27">
      <c r="Z153035" s="191"/>
      <c r="AA153035" s="191"/>
    </row>
    <row r="153036" spans="26:27">
      <c r="Z153036" s="191"/>
      <c r="AA153036" s="191"/>
    </row>
    <row r="153037" spans="26:27">
      <c r="Z153037" s="191"/>
      <c r="AA153037" s="191"/>
    </row>
    <row r="153038" spans="26:27">
      <c r="Z153038" s="191"/>
      <c r="AA153038" s="191"/>
    </row>
    <row r="153039" spans="26:27">
      <c r="Z153039" s="191"/>
      <c r="AA153039" s="191"/>
    </row>
    <row r="153040" spans="26:27">
      <c r="Z153040" s="191"/>
      <c r="AA153040" s="191"/>
    </row>
    <row r="153041" spans="26:27">
      <c r="Z153041" s="191"/>
      <c r="AA153041" s="191"/>
    </row>
    <row r="153042" spans="26:27">
      <c r="Z153042" s="191"/>
      <c r="AA153042" s="191"/>
    </row>
    <row r="153043" spans="26:27">
      <c r="Z153043" s="191"/>
      <c r="AA153043" s="191"/>
    </row>
    <row r="153044" spans="26:27">
      <c r="Z153044" s="191"/>
      <c r="AA153044" s="191"/>
    </row>
    <row r="153045" spans="26:27">
      <c r="Z153045" s="191"/>
      <c r="AA153045" s="191"/>
    </row>
    <row r="153046" spans="26:27">
      <c r="Z153046" s="191"/>
      <c r="AA153046" s="191"/>
    </row>
    <row r="153047" spans="26:27">
      <c r="Z153047" s="191"/>
      <c r="AA153047" s="191"/>
    </row>
    <row r="153048" spans="26:27">
      <c r="Z153048" s="191"/>
      <c r="AA153048" s="191"/>
    </row>
    <row r="153049" spans="26:27">
      <c r="Z153049" s="191"/>
      <c r="AA153049" s="191"/>
    </row>
    <row r="153050" spans="26:27">
      <c r="Z153050" s="191"/>
      <c r="AA153050" s="191"/>
    </row>
    <row r="153051" spans="26:27">
      <c r="Z153051" s="191"/>
      <c r="AA153051" s="191"/>
    </row>
    <row r="153052" spans="26:27">
      <c r="Z153052" s="191"/>
      <c r="AA153052" s="191"/>
    </row>
    <row r="153053" spans="26:27">
      <c r="Z153053" s="191"/>
      <c r="AA153053" s="191"/>
    </row>
    <row r="153054" spans="26:27">
      <c r="Z153054" s="191"/>
      <c r="AA153054" s="191"/>
    </row>
    <row r="153055" spans="26:27">
      <c r="Z153055" s="191"/>
      <c r="AA153055" s="191"/>
    </row>
    <row r="153056" spans="26:27">
      <c r="Z153056" s="191"/>
      <c r="AA153056" s="191"/>
    </row>
    <row r="153057" spans="26:27">
      <c r="Z153057" s="191"/>
      <c r="AA153057" s="191"/>
    </row>
    <row r="153058" spans="26:27">
      <c r="Z153058" s="191"/>
      <c r="AA153058" s="191"/>
    </row>
    <row r="153059" spans="26:27">
      <c r="Z153059" s="191"/>
      <c r="AA153059" s="191"/>
    </row>
    <row r="153060" spans="26:27">
      <c r="Z153060" s="191"/>
      <c r="AA153060" s="191"/>
    </row>
    <row r="153061" spans="26:27">
      <c r="Z153061" s="191"/>
      <c r="AA153061" s="191"/>
    </row>
    <row r="153062" spans="26:27">
      <c r="Z153062" s="191"/>
      <c r="AA153062" s="191"/>
    </row>
    <row r="153063" spans="26:27">
      <c r="Z153063" s="191"/>
      <c r="AA153063" s="191"/>
    </row>
    <row r="153064" spans="26:27">
      <c r="Z153064" s="191"/>
      <c r="AA153064" s="191"/>
    </row>
    <row r="153065" spans="26:27">
      <c r="Z153065" s="191"/>
      <c r="AA153065" s="191"/>
    </row>
    <row r="153066" spans="26:27">
      <c r="Z153066" s="191"/>
      <c r="AA153066" s="191"/>
    </row>
    <row r="153067" spans="26:27">
      <c r="Z153067" s="191"/>
      <c r="AA153067" s="191"/>
    </row>
    <row r="153068" spans="26:27">
      <c r="Z153068" s="191"/>
      <c r="AA153068" s="191"/>
    </row>
    <row r="153069" spans="26:27">
      <c r="Z153069" s="191"/>
      <c r="AA153069" s="191"/>
    </row>
    <row r="153070" spans="26:27">
      <c r="Z153070" s="191"/>
      <c r="AA153070" s="191"/>
    </row>
    <row r="153071" spans="26:27">
      <c r="Z153071" s="191"/>
      <c r="AA153071" s="191"/>
    </row>
    <row r="153072" spans="26:27">
      <c r="Z153072" s="191"/>
      <c r="AA153072" s="191"/>
    </row>
    <row r="153073" spans="26:27">
      <c r="Z153073" s="191"/>
      <c r="AA153073" s="191"/>
    </row>
    <row r="153074" spans="26:27">
      <c r="Z153074" s="191"/>
      <c r="AA153074" s="191"/>
    </row>
    <row r="153075" spans="26:27">
      <c r="Z153075" s="191"/>
      <c r="AA153075" s="191"/>
    </row>
    <row r="153076" spans="26:27">
      <c r="Z153076" s="191"/>
      <c r="AA153076" s="191"/>
    </row>
    <row r="153077" spans="26:27">
      <c r="Z153077" s="191"/>
      <c r="AA153077" s="191"/>
    </row>
    <row r="153078" spans="26:27">
      <c r="Z153078" s="191"/>
      <c r="AA153078" s="191"/>
    </row>
    <row r="153079" spans="26:27">
      <c r="Z153079" s="191"/>
      <c r="AA153079" s="191"/>
    </row>
    <row r="153080" spans="26:27">
      <c r="Z153080" s="191"/>
      <c r="AA153080" s="191"/>
    </row>
    <row r="153081" spans="26:27">
      <c r="Z153081" s="191"/>
      <c r="AA153081" s="191"/>
    </row>
    <row r="153082" spans="26:27">
      <c r="Z153082" s="191"/>
      <c r="AA153082" s="191"/>
    </row>
    <row r="153083" spans="26:27">
      <c r="Z153083" s="191"/>
      <c r="AA153083" s="191"/>
    </row>
    <row r="153084" spans="26:27">
      <c r="Z153084" s="191"/>
      <c r="AA153084" s="191"/>
    </row>
    <row r="153085" spans="26:27">
      <c r="Z153085" s="191"/>
      <c r="AA153085" s="191"/>
    </row>
    <row r="153086" spans="26:27">
      <c r="Z153086" s="191"/>
      <c r="AA153086" s="191"/>
    </row>
    <row r="153087" spans="26:27">
      <c r="Z153087" s="191"/>
      <c r="AA153087" s="191"/>
    </row>
    <row r="153088" spans="26:27">
      <c r="Z153088" s="191"/>
      <c r="AA153088" s="191"/>
    </row>
    <row r="153089" spans="26:27">
      <c r="Z153089" s="191"/>
      <c r="AA153089" s="191"/>
    </row>
    <row r="153090" spans="26:27">
      <c r="Z153090" s="191"/>
      <c r="AA153090" s="191"/>
    </row>
    <row r="153091" spans="26:27">
      <c r="Z153091" s="191"/>
      <c r="AA153091" s="191"/>
    </row>
    <row r="153092" spans="26:27">
      <c r="Z153092" s="191"/>
      <c r="AA153092" s="191"/>
    </row>
    <row r="153093" spans="26:27">
      <c r="Z153093" s="191"/>
      <c r="AA153093" s="191"/>
    </row>
    <row r="153094" spans="26:27">
      <c r="Z153094" s="191"/>
      <c r="AA153094" s="191"/>
    </row>
    <row r="153095" spans="26:27">
      <c r="Z153095" s="191"/>
      <c r="AA153095" s="191"/>
    </row>
    <row r="153096" spans="26:27">
      <c r="Z153096" s="191"/>
      <c r="AA153096" s="191"/>
    </row>
    <row r="153097" spans="26:27">
      <c r="Z153097" s="191"/>
      <c r="AA153097" s="191"/>
    </row>
    <row r="153098" spans="26:27">
      <c r="Z153098" s="191"/>
      <c r="AA153098" s="191"/>
    </row>
    <row r="153099" spans="26:27">
      <c r="Z153099" s="191"/>
      <c r="AA153099" s="191"/>
    </row>
    <row r="153100" spans="26:27">
      <c r="Z153100" s="191"/>
      <c r="AA153100" s="191"/>
    </row>
    <row r="153101" spans="26:27">
      <c r="Z153101" s="191"/>
      <c r="AA153101" s="191"/>
    </row>
    <row r="153102" spans="26:27">
      <c r="Z153102" s="191"/>
      <c r="AA153102" s="191"/>
    </row>
    <row r="153103" spans="26:27">
      <c r="Z153103" s="191"/>
      <c r="AA153103" s="191"/>
    </row>
    <row r="153104" spans="26:27">
      <c r="Z153104" s="191"/>
      <c r="AA153104" s="191"/>
    </row>
    <row r="153105" spans="26:27">
      <c r="Z153105" s="191"/>
      <c r="AA153105" s="191"/>
    </row>
    <row r="153106" spans="26:27">
      <c r="Z153106" s="191"/>
      <c r="AA153106" s="191"/>
    </row>
    <row r="153107" spans="26:27">
      <c r="Z153107" s="191"/>
      <c r="AA153107" s="191"/>
    </row>
    <row r="153108" spans="26:27">
      <c r="Z153108" s="191"/>
      <c r="AA153108" s="191"/>
    </row>
    <row r="153109" spans="26:27">
      <c r="Z153109" s="191"/>
      <c r="AA153109" s="191"/>
    </row>
    <row r="153110" spans="26:27">
      <c r="Z153110" s="191"/>
      <c r="AA153110" s="191"/>
    </row>
    <row r="153111" spans="26:27">
      <c r="Z153111" s="191"/>
      <c r="AA153111" s="191"/>
    </row>
    <row r="153112" spans="26:27">
      <c r="Z153112" s="191"/>
      <c r="AA153112" s="191"/>
    </row>
    <row r="153113" spans="26:27">
      <c r="Z153113" s="191"/>
      <c r="AA153113" s="191"/>
    </row>
    <row r="153114" spans="26:27">
      <c r="Z153114" s="191"/>
      <c r="AA153114" s="191"/>
    </row>
    <row r="153115" spans="26:27">
      <c r="Z153115" s="191"/>
      <c r="AA153115" s="191"/>
    </row>
    <row r="153116" spans="26:27">
      <c r="Z153116" s="191"/>
      <c r="AA153116" s="191"/>
    </row>
    <row r="153117" spans="26:27">
      <c r="Z153117" s="191"/>
      <c r="AA153117" s="191"/>
    </row>
    <row r="153118" spans="26:27">
      <c r="Z153118" s="191"/>
      <c r="AA153118" s="191"/>
    </row>
    <row r="153119" spans="26:27">
      <c r="Z153119" s="191"/>
      <c r="AA153119" s="191"/>
    </row>
    <row r="153120" spans="26:27">
      <c r="Z153120" s="191"/>
      <c r="AA153120" s="191"/>
    </row>
    <row r="153121" spans="26:27">
      <c r="Z153121" s="191"/>
      <c r="AA153121" s="191"/>
    </row>
    <row r="153122" spans="26:27">
      <c r="Z153122" s="191"/>
      <c r="AA153122" s="191"/>
    </row>
    <row r="153123" spans="26:27">
      <c r="Z153123" s="191"/>
      <c r="AA153123" s="191"/>
    </row>
    <row r="153124" spans="26:27">
      <c r="Z153124" s="191"/>
      <c r="AA153124" s="191"/>
    </row>
    <row r="153125" spans="26:27">
      <c r="Z153125" s="191"/>
      <c r="AA153125" s="191"/>
    </row>
    <row r="153126" spans="26:27">
      <c r="Z153126" s="191"/>
      <c r="AA153126" s="191"/>
    </row>
    <row r="153127" spans="26:27">
      <c r="Z153127" s="191"/>
      <c r="AA153127" s="191"/>
    </row>
    <row r="153128" spans="26:27">
      <c r="Z153128" s="191"/>
      <c r="AA153128" s="191"/>
    </row>
    <row r="153129" spans="26:27">
      <c r="Z153129" s="191"/>
      <c r="AA153129" s="191"/>
    </row>
    <row r="153130" spans="26:27">
      <c r="Z153130" s="191"/>
      <c r="AA153130" s="191"/>
    </row>
    <row r="153131" spans="26:27">
      <c r="Z153131" s="191"/>
      <c r="AA153131" s="191"/>
    </row>
    <row r="153132" spans="26:27">
      <c r="Z153132" s="191"/>
      <c r="AA153132" s="191"/>
    </row>
    <row r="153133" spans="26:27">
      <c r="Z153133" s="191"/>
      <c r="AA153133" s="191"/>
    </row>
    <row r="153134" spans="26:27">
      <c r="Z153134" s="191"/>
      <c r="AA153134" s="191"/>
    </row>
    <row r="153135" spans="26:27">
      <c r="Z153135" s="191"/>
      <c r="AA153135" s="191"/>
    </row>
    <row r="153136" spans="26:27">
      <c r="Z153136" s="191"/>
      <c r="AA153136" s="191"/>
    </row>
    <row r="153137" spans="26:27">
      <c r="Z153137" s="191"/>
      <c r="AA153137" s="191"/>
    </row>
    <row r="153138" spans="26:27">
      <c r="Z153138" s="191"/>
      <c r="AA153138" s="191"/>
    </row>
    <row r="153139" spans="26:27">
      <c r="Z153139" s="191"/>
      <c r="AA153139" s="191"/>
    </row>
    <row r="153140" spans="26:27">
      <c r="Z153140" s="191"/>
      <c r="AA153140" s="191"/>
    </row>
    <row r="153141" spans="26:27">
      <c r="Z153141" s="191"/>
      <c r="AA153141" s="191"/>
    </row>
    <row r="153142" spans="26:27">
      <c r="Z153142" s="191"/>
      <c r="AA153142" s="191"/>
    </row>
    <row r="153143" spans="26:27">
      <c r="Z153143" s="191"/>
      <c r="AA153143" s="191"/>
    </row>
    <row r="153144" spans="26:27">
      <c r="Z153144" s="191"/>
      <c r="AA153144" s="191"/>
    </row>
    <row r="153145" spans="26:27">
      <c r="Z153145" s="191"/>
      <c r="AA153145" s="191"/>
    </row>
    <row r="153146" spans="26:27">
      <c r="Z153146" s="191"/>
      <c r="AA153146" s="191"/>
    </row>
    <row r="153147" spans="26:27">
      <c r="Z153147" s="191"/>
      <c r="AA153147" s="191"/>
    </row>
    <row r="153148" spans="26:27">
      <c r="Z153148" s="191"/>
      <c r="AA153148" s="191"/>
    </row>
    <row r="153149" spans="26:27">
      <c r="Z153149" s="191"/>
      <c r="AA153149" s="191"/>
    </row>
    <row r="153150" spans="26:27">
      <c r="Z153150" s="191"/>
      <c r="AA153150" s="191"/>
    </row>
    <row r="153151" spans="26:27">
      <c r="Z153151" s="191"/>
      <c r="AA153151" s="191"/>
    </row>
    <row r="153152" spans="26:27">
      <c r="Z153152" s="191"/>
      <c r="AA153152" s="191"/>
    </row>
    <row r="153153" spans="26:27">
      <c r="Z153153" s="191"/>
      <c r="AA153153" s="191"/>
    </row>
    <row r="153154" spans="26:27">
      <c r="Z153154" s="191"/>
      <c r="AA153154" s="191"/>
    </row>
    <row r="153155" spans="26:27">
      <c r="Z153155" s="191"/>
      <c r="AA153155" s="191"/>
    </row>
    <row r="153156" spans="26:27">
      <c r="Z153156" s="191"/>
      <c r="AA153156" s="191"/>
    </row>
    <row r="153157" spans="26:27">
      <c r="Z153157" s="191"/>
      <c r="AA153157" s="191"/>
    </row>
    <row r="153158" spans="26:27">
      <c r="Z153158" s="191"/>
      <c r="AA153158" s="191"/>
    </row>
    <row r="153159" spans="26:27">
      <c r="Z153159" s="191"/>
      <c r="AA153159" s="191"/>
    </row>
    <row r="153160" spans="26:27">
      <c r="Z153160" s="191"/>
      <c r="AA153160" s="191"/>
    </row>
    <row r="153161" spans="26:27">
      <c r="Z153161" s="191"/>
      <c r="AA153161" s="191"/>
    </row>
    <row r="153162" spans="26:27">
      <c r="Z153162" s="191"/>
      <c r="AA153162" s="191"/>
    </row>
    <row r="153163" spans="26:27">
      <c r="Z153163" s="191"/>
      <c r="AA153163" s="191"/>
    </row>
    <row r="153164" spans="26:27">
      <c r="Z153164" s="191"/>
      <c r="AA153164" s="191"/>
    </row>
    <row r="153165" spans="26:27">
      <c r="Z153165" s="191"/>
      <c r="AA153165" s="191"/>
    </row>
    <row r="153166" spans="26:27">
      <c r="Z153166" s="191"/>
      <c r="AA153166" s="191"/>
    </row>
    <row r="153167" spans="26:27">
      <c r="Z153167" s="191"/>
      <c r="AA153167" s="191"/>
    </row>
    <row r="153168" spans="26:27">
      <c r="Z153168" s="191"/>
      <c r="AA153168" s="191"/>
    </row>
    <row r="153169" spans="26:27">
      <c r="Z153169" s="191"/>
      <c r="AA153169" s="191"/>
    </row>
    <row r="153170" spans="26:27">
      <c r="Z153170" s="191"/>
      <c r="AA153170" s="191"/>
    </row>
    <row r="153171" spans="26:27">
      <c r="Z153171" s="191"/>
      <c r="AA153171" s="191"/>
    </row>
    <row r="153172" spans="26:27">
      <c r="Z153172" s="191"/>
      <c r="AA153172" s="191"/>
    </row>
    <row r="153173" spans="26:27">
      <c r="Z153173" s="191"/>
      <c r="AA153173" s="191"/>
    </row>
    <row r="153174" spans="26:27">
      <c r="Z153174" s="191"/>
      <c r="AA153174" s="191"/>
    </row>
    <row r="153175" spans="26:27">
      <c r="Z153175" s="191"/>
      <c r="AA153175" s="191"/>
    </row>
    <row r="153176" spans="26:27">
      <c r="Z153176" s="191"/>
      <c r="AA153176" s="191"/>
    </row>
    <row r="153177" spans="26:27">
      <c r="Z153177" s="191"/>
      <c r="AA153177" s="191"/>
    </row>
    <row r="153178" spans="26:27">
      <c r="Z153178" s="191"/>
      <c r="AA153178" s="191"/>
    </row>
    <row r="153179" spans="26:27">
      <c r="Z153179" s="191"/>
      <c r="AA153179" s="191"/>
    </row>
    <row r="153180" spans="26:27">
      <c r="Z153180" s="191"/>
      <c r="AA153180" s="191"/>
    </row>
    <row r="153181" spans="26:27">
      <c r="Z153181" s="191"/>
      <c r="AA153181" s="191"/>
    </row>
    <row r="153182" spans="26:27">
      <c r="Z153182" s="191"/>
      <c r="AA153182" s="191"/>
    </row>
    <row r="153183" spans="26:27">
      <c r="Z153183" s="191"/>
      <c r="AA153183" s="191"/>
    </row>
    <row r="153184" spans="26:27">
      <c r="Z153184" s="191"/>
      <c r="AA153184" s="191"/>
    </row>
    <row r="153185" spans="26:27">
      <c r="Z153185" s="191"/>
      <c r="AA153185" s="191"/>
    </row>
    <row r="153186" spans="26:27">
      <c r="Z153186" s="191"/>
      <c r="AA153186" s="191"/>
    </row>
    <row r="153187" spans="26:27">
      <c r="Z153187" s="191"/>
      <c r="AA153187" s="191"/>
    </row>
    <row r="153188" spans="26:27">
      <c r="Z153188" s="191"/>
      <c r="AA153188" s="191"/>
    </row>
    <row r="153189" spans="26:27">
      <c r="Z153189" s="191"/>
      <c r="AA153189" s="191"/>
    </row>
    <row r="153190" spans="26:27">
      <c r="Z153190" s="191"/>
      <c r="AA153190" s="191"/>
    </row>
    <row r="153191" spans="26:27">
      <c r="Z153191" s="191"/>
      <c r="AA153191" s="191"/>
    </row>
    <row r="153192" spans="26:27">
      <c r="Z153192" s="191"/>
      <c r="AA153192" s="191"/>
    </row>
    <row r="153193" spans="26:27">
      <c r="Z153193" s="191"/>
      <c r="AA153193" s="191"/>
    </row>
    <row r="153194" spans="26:27">
      <c r="Z153194" s="191"/>
      <c r="AA153194" s="191"/>
    </row>
    <row r="153195" spans="26:27">
      <c r="Z153195" s="191"/>
      <c r="AA153195" s="191"/>
    </row>
    <row r="153196" spans="26:27">
      <c r="Z153196" s="191"/>
      <c r="AA153196" s="191"/>
    </row>
    <row r="153197" spans="26:27">
      <c r="Z153197" s="191"/>
      <c r="AA153197" s="191"/>
    </row>
    <row r="153198" spans="26:27">
      <c r="Z153198" s="191"/>
      <c r="AA153198" s="191"/>
    </row>
    <row r="153199" spans="26:27">
      <c r="Z153199" s="191"/>
      <c r="AA153199" s="191"/>
    </row>
    <row r="153200" spans="26:27">
      <c r="Z153200" s="191"/>
      <c r="AA153200" s="191"/>
    </row>
    <row r="153201" spans="26:27">
      <c r="Z153201" s="191"/>
      <c r="AA153201" s="191"/>
    </row>
    <row r="153202" spans="26:27">
      <c r="Z153202" s="191"/>
      <c r="AA153202" s="191"/>
    </row>
    <row r="153203" spans="26:27">
      <c r="Z153203" s="191"/>
      <c r="AA153203" s="191"/>
    </row>
    <row r="153204" spans="26:27">
      <c r="Z153204" s="191"/>
      <c r="AA153204" s="191"/>
    </row>
    <row r="153205" spans="26:27">
      <c r="Z153205" s="191"/>
      <c r="AA153205" s="191"/>
    </row>
    <row r="153206" spans="26:27">
      <c r="Z153206" s="191"/>
      <c r="AA153206" s="191"/>
    </row>
    <row r="153207" spans="26:27">
      <c r="Z153207" s="191"/>
      <c r="AA153207" s="191"/>
    </row>
    <row r="153208" spans="26:27">
      <c r="Z153208" s="191"/>
      <c r="AA153208" s="191"/>
    </row>
    <row r="153209" spans="26:27">
      <c r="Z153209" s="191"/>
      <c r="AA153209" s="191"/>
    </row>
    <row r="153210" spans="26:27">
      <c r="Z153210" s="191"/>
      <c r="AA153210" s="191"/>
    </row>
    <row r="153211" spans="26:27">
      <c r="Z153211" s="191"/>
      <c r="AA153211" s="191"/>
    </row>
    <row r="153212" spans="26:27">
      <c r="Z153212" s="191"/>
      <c r="AA153212" s="191"/>
    </row>
    <row r="153213" spans="26:27">
      <c r="Z153213" s="191"/>
      <c r="AA153213" s="191"/>
    </row>
    <row r="153214" spans="26:27">
      <c r="Z153214" s="191"/>
      <c r="AA153214" s="191"/>
    </row>
    <row r="153215" spans="26:27">
      <c r="Z153215" s="191"/>
      <c r="AA153215" s="191"/>
    </row>
    <row r="153216" spans="26:27">
      <c r="Z153216" s="191"/>
      <c r="AA153216" s="191"/>
    </row>
    <row r="153217" spans="26:27">
      <c r="Z153217" s="191"/>
      <c r="AA153217" s="191"/>
    </row>
    <row r="153218" spans="26:27">
      <c r="Z153218" s="191"/>
      <c r="AA153218" s="191"/>
    </row>
    <row r="153219" spans="26:27">
      <c r="Z153219" s="191"/>
      <c r="AA153219" s="191"/>
    </row>
    <row r="153220" spans="26:27">
      <c r="Z153220" s="191"/>
      <c r="AA153220" s="191"/>
    </row>
    <row r="153221" spans="26:27">
      <c r="Z153221" s="191"/>
      <c r="AA153221" s="191"/>
    </row>
    <row r="153222" spans="26:27">
      <c r="Z153222" s="191"/>
      <c r="AA153222" s="191"/>
    </row>
    <row r="153223" spans="26:27">
      <c r="Z153223" s="191"/>
      <c r="AA153223" s="191"/>
    </row>
    <row r="153224" spans="26:27">
      <c r="Z153224" s="191"/>
      <c r="AA153224" s="191"/>
    </row>
    <row r="153225" spans="26:27">
      <c r="Z153225" s="191"/>
      <c r="AA153225" s="191"/>
    </row>
    <row r="153226" spans="26:27">
      <c r="Z153226" s="191"/>
      <c r="AA153226" s="191"/>
    </row>
    <row r="153227" spans="26:27">
      <c r="Z153227" s="191"/>
      <c r="AA153227" s="191"/>
    </row>
    <row r="153228" spans="26:27">
      <c r="Z153228" s="191"/>
      <c r="AA153228" s="191"/>
    </row>
    <row r="153229" spans="26:27">
      <c r="Z153229" s="191"/>
      <c r="AA153229" s="191"/>
    </row>
    <row r="153230" spans="26:27">
      <c r="Z153230" s="191"/>
      <c r="AA153230" s="191"/>
    </row>
    <row r="153231" spans="26:27">
      <c r="Z153231" s="191"/>
      <c r="AA153231" s="191"/>
    </row>
    <row r="153232" spans="26:27">
      <c r="Z153232" s="191"/>
      <c r="AA153232" s="191"/>
    </row>
    <row r="153233" spans="26:27">
      <c r="Z153233" s="191"/>
      <c r="AA153233" s="191"/>
    </row>
    <row r="153234" spans="26:27">
      <c r="Z153234" s="191"/>
      <c r="AA153234" s="191"/>
    </row>
    <row r="153235" spans="26:27">
      <c r="Z153235" s="191"/>
      <c r="AA153235" s="191"/>
    </row>
    <row r="153236" spans="26:27">
      <c r="Z153236" s="191"/>
      <c r="AA153236" s="191"/>
    </row>
    <row r="153237" spans="26:27">
      <c r="Z153237" s="191"/>
      <c r="AA153237" s="191"/>
    </row>
    <row r="153238" spans="26:27">
      <c r="Z153238" s="191"/>
      <c r="AA153238" s="191"/>
    </row>
    <row r="153239" spans="26:27">
      <c r="Z153239" s="191"/>
      <c r="AA153239" s="191"/>
    </row>
    <row r="153240" spans="26:27">
      <c r="Z153240" s="191"/>
      <c r="AA153240" s="191"/>
    </row>
    <row r="153241" spans="26:27">
      <c r="Z153241" s="191"/>
      <c r="AA153241" s="191"/>
    </row>
    <row r="153242" spans="26:27">
      <c r="Z153242" s="191"/>
      <c r="AA153242" s="191"/>
    </row>
    <row r="153243" spans="26:27">
      <c r="Z153243" s="191"/>
      <c r="AA153243" s="191"/>
    </row>
    <row r="153244" spans="26:27">
      <c r="Z153244" s="191"/>
      <c r="AA153244" s="191"/>
    </row>
    <row r="153245" spans="26:27">
      <c r="Z153245" s="191"/>
      <c r="AA153245" s="191"/>
    </row>
    <row r="153246" spans="26:27">
      <c r="Z153246" s="191"/>
      <c r="AA153246" s="191"/>
    </row>
    <row r="153247" spans="26:27">
      <c r="Z153247" s="191"/>
      <c r="AA153247" s="191"/>
    </row>
    <row r="153248" spans="26:27">
      <c r="Z153248" s="191"/>
      <c r="AA153248" s="191"/>
    </row>
    <row r="153249" spans="26:27">
      <c r="Z153249" s="191"/>
      <c r="AA153249" s="191"/>
    </row>
    <row r="153250" spans="26:27">
      <c r="Z153250" s="191"/>
      <c r="AA153250" s="191"/>
    </row>
    <row r="153251" spans="26:27">
      <c r="Z153251" s="191"/>
      <c r="AA153251" s="191"/>
    </row>
    <row r="153252" spans="26:27">
      <c r="Z153252" s="191"/>
      <c r="AA153252" s="191"/>
    </row>
    <row r="153253" spans="26:27">
      <c r="Z153253" s="191"/>
      <c r="AA153253" s="191"/>
    </row>
    <row r="153254" spans="26:27">
      <c r="Z153254" s="191"/>
      <c r="AA153254" s="191"/>
    </row>
    <row r="153255" spans="26:27">
      <c r="Z153255" s="191"/>
      <c r="AA153255" s="191"/>
    </row>
    <row r="153256" spans="26:27">
      <c r="Z153256" s="191"/>
      <c r="AA153256" s="191"/>
    </row>
    <row r="153257" spans="26:27">
      <c r="Z153257" s="191"/>
      <c r="AA153257" s="191"/>
    </row>
    <row r="153258" spans="26:27">
      <c r="Z153258" s="191"/>
      <c r="AA153258" s="191"/>
    </row>
    <row r="153259" spans="26:27">
      <c r="Z153259" s="191"/>
      <c r="AA153259" s="191"/>
    </row>
    <row r="153260" spans="26:27">
      <c r="Z153260" s="191"/>
      <c r="AA153260" s="191"/>
    </row>
    <row r="153261" spans="26:27">
      <c r="Z153261" s="191"/>
      <c r="AA153261" s="191"/>
    </row>
    <row r="153262" spans="26:27">
      <c r="Z153262" s="191"/>
      <c r="AA153262" s="191"/>
    </row>
    <row r="153263" spans="26:27">
      <c r="Z153263" s="191"/>
      <c r="AA153263" s="191"/>
    </row>
    <row r="153264" spans="26:27">
      <c r="Z153264" s="191"/>
      <c r="AA153264" s="191"/>
    </row>
    <row r="153265" spans="26:27">
      <c r="Z153265" s="191"/>
      <c r="AA153265" s="191"/>
    </row>
    <row r="153266" spans="26:27">
      <c r="Z153266" s="191"/>
      <c r="AA153266" s="191"/>
    </row>
    <row r="153267" spans="26:27">
      <c r="Z153267" s="191"/>
      <c r="AA153267" s="191"/>
    </row>
    <row r="153268" spans="26:27">
      <c r="Z153268" s="191"/>
      <c r="AA153268" s="191"/>
    </row>
    <row r="153269" spans="26:27">
      <c r="Z153269" s="191"/>
      <c r="AA153269" s="191"/>
    </row>
    <row r="153270" spans="26:27">
      <c r="Z153270" s="191"/>
      <c r="AA153270" s="191"/>
    </row>
    <row r="153271" spans="26:27">
      <c r="Z153271" s="191"/>
      <c r="AA153271" s="191"/>
    </row>
    <row r="153272" spans="26:27">
      <c r="Z153272" s="191"/>
      <c r="AA153272" s="191"/>
    </row>
    <row r="153273" spans="26:27">
      <c r="Z153273" s="191"/>
      <c r="AA153273" s="191"/>
    </row>
    <row r="153274" spans="26:27">
      <c r="Z153274" s="191"/>
      <c r="AA153274" s="191"/>
    </row>
    <row r="153275" spans="26:27">
      <c r="Z153275" s="191"/>
      <c r="AA153275" s="191"/>
    </row>
    <row r="153276" spans="26:27">
      <c r="Z153276" s="191"/>
      <c r="AA153276" s="191"/>
    </row>
    <row r="153277" spans="26:27">
      <c r="Z153277" s="191"/>
      <c r="AA153277" s="191"/>
    </row>
    <row r="153278" spans="26:27">
      <c r="Z153278" s="191"/>
      <c r="AA153278" s="191"/>
    </row>
    <row r="153279" spans="26:27">
      <c r="Z153279" s="191"/>
      <c r="AA153279" s="191"/>
    </row>
    <row r="153280" spans="26:27">
      <c r="Z153280" s="191"/>
      <c r="AA153280" s="191"/>
    </row>
    <row r="153281" spans="26:27">
      <c r="Z153281" s="191"/>
      <c r="AA153281" s="191"/>
    </row>
    <row r="153282" spans="26:27">
      <c r="Z153282" s="191"/>
      <c r="AA153282" s="191"/>
    </row>
    <row r="153283" spans="26:27">
      <c r="Z153283" s="191"/>
      <c r="AA153283" s="191"/>
    </row>
    <row r="153284" spans="26:27">
      <c r="Z153284" s="191"/>
      <c r="AA153284" s="191"/>
    </row>
    <row r="153285" spans="26:27">
      <c r="Z153285" s="191"/>
      <c r="AA153285" s="191"/>
    </row>
    <row r="153286" spans="26:27">
      <c r="Z153286" s="191"/>
      <c r="AA153286" s="191"/>
    </row>
    <row r="153287" spans="26:27">
      <c r="Z153287" s="191"/>
      <c r="AA153287" s="191"/>
    </row>
    <row r="153288" spans="26:27">
      <c r="Z153288" s="191"/>
      <c r="AA153288" s="191"/>
    </row>
    <row r="153289" spans="26:27">
      <c r="Z153289" s="191"/>
      <c r="AA153289" s="191"/>
    </row>
    <row r="153290" spans="26:27">
      <c r="Z153290" s="191"/>
      <c r="AA153290" s="191"/>
    </row>
    <row r="153291" spans="26:27">
      <c r="Z153291" s="191"/>
      <c r="AA153291" s="191"/>
    </row>
    <row r="153292" spans="26:27">
      <c r="Z153292" s="191"/>
      <c r="AA153292" s="191"/>
    </row>
    <row r="153293" spans="26:27">
      <c r="Z153293" s="191"/>
      <c r="AA153293" s="191"/>
    </row>
    <row r="153294" spans="26:27">
      <c r="Z153294" s="191"/>
      <c r="AA153294" s="191"/>
    </row>
    <row r="153295" spans="26:27">
      <c r="Z153295" s="191"/>
      <c r="AA153295" s="191"/>
    </row>
    <row r="153296" spans="26:27">
      <c r="Z153296" s="191"/>
      <c r="AA153296" s="191"/>
    </row>
    <row r="153297" spans="26:27">
      <c r="Z153297" s="191"/>
      <c r="AA153297" s="191"/>
    </row>
    <row r="153298" spans="26:27">
      <c r="Z153298" s="191"/>
      <c r="AA153298" s="191"/>
    </row>
    <row r="153299" spans="26:27">
      <c r="Z153299" s="191"/>
      <c r="AA153299" s="191"/>
    </row>
    <row r="153300" spans="26:27">
      <c r="Z153300" s="191"/>
      <c r="AA153300" s="191"/>
    </row>
    <row r="153301" spans="26:27">
      <c r="Z153301" s="191"/>
      <c r="AA153301" s="191"/>
    </row>
    <row r="153302" spans="26:27">
      <c r="Z153302" s="191"/>
      <c r="AA153302" s="191"/>
    </row>
    <row r="153303" spans="26:27">
      <c r="Z153303" s="191"/>
      <c r="AA153303" s="191"/>
    </row>
    <row r="153304" spans="26:27">
      <c r="Z153304" s="191"/>
      <c r="AA153304" s="191"/>
    </row>
    <row r="153305" spans="26:27">
      <c r="Z153305" s="191"/>
      <c r="AA153305" s="191"/>
    </row>
    <row r="153306" spans="26:27">
      <c r="Z153306" s="191"/>
      <c r="AA153306" s="191"/>
    </row>
    <row r="153307" spans="26:27">
      <c r="Z153307" s="191"/>
      <c r="AA153307" s="191"/>
    </row>
    <row r="153308" spans="26:27">
      <c r="Z153308" s="191"/>
      <c r="AA153308" s="191"/>
    </row>
    <row r="153309" spans="26:27">
      <c r="Z153309" s="191"/>
      <c r="AA153309" s="191"/>
    </row>
    <row r="153310" spans="26:27">
      <c r="Z153310" s="191"/>
      <c r="AA153310" s="191"/>
    </row>
    <row r="153311" spans="26:27">
      <c r="Z153311" s="191"/>
      <c r="AA153311" s="191"/>
    </row>
    <row r="153312" spans="26:27">
      <c r="Z153312" s="191"/>
      <c r="AA153312" s="191"/>
    </row>
    <row r="153313" spans="26:27">
      <c r="Z153313" s="191"/>
      <c r="AA153313" s="191"/>
    </row>
    <row r="153314" spans="26:27">
      <c r="Z153314" s="191"/>
      <c r="AA153314" s="191"/>
    </row>
    <row r="153315" spans="26:27">
      <c r="Z153315" s="191"/>
      <c r="AA153315" s="191"/>
    </row>
    <row r="153316" spans="26:27">
      <c r="Z153316" s="191"/>
      <c r="AA153316" s="191"/>
    </row>
    <row r="153317" spans="26:27">
      <c r="Z153317" s="191"/>
      <c r="AA153317" s="191"/>
    </row>
    <row r="153318" spans="26:27">
      <c r="Z153318" s="191"/>
      <c r="AA153318" s="191"/>
    </row>
    <row r="153319" spans="26:27">
      <c r="Z153319" s="191"/>
      <c r="AA153319" s="191"/>
    </row>
    <row r="153320" spans="26:27">
      <c r="Z153320" s="191"/>
      <c r="AA153320" s="191"/>
    </row>
    <row r="153321" spans="26:27">
      <c r="Z153321" s="191"/>
      <c r="AA153321" s="191"/>
    </row>
    <row r="153322" spans="26:27">
      <c r="Z153322" s="191"/>
      <c r="AA153322" s="191"/>
    </row>
    <row r="153323" spans="26:27">
      <c r="Z153323" s="191"/>
      <c r="AA153323" s="191"/>
    </row>
    <row r="153324" spans="26:27">
      <c r="Z153324" s="191"/>
      <c r="AA153324" s="191"/>
    </row>
    <row r="153325" spans="26:27">
      <c r="Z153325" s="191"/>
      <c r="AA153325" s="191"/>
    </row>
    <row r="153326" spans="26:27">
      <c r="Z153326" s="191"/>
      <c r="AA153326" s="191"/>
    </row>
    <row r="153327" spans="26:27">
      <c r="Z153327" s="191"/>
      <c r="AA153327" s="191"/>
    </row>
    <row r="153328" spans="26:27">
      <c r="Z153328" s="191"/>
      <c r="AA153328" s="191"/>
    </row>
    <row r="153329" spans="26:27">
      <c r="Z153329" s="191"/>
      <c r="AA153329" s="191"/>
    </row>
    <row r="153330" spans="26:27">
      <c r="Z153330" s="191"/>
      <c r="AA153330" s="191"/>
    </row>
    <row r="153331" spans="26:27">
      <c r="Z153331" s="191"/>
      <c r="AA153331" s="191"/>
    </row>
    <row r="153332" spans="26:27">
      <c r="Z153332" s="191"/>
      <c r="AA153332" s="191"/>
    </row>
    <row r="153333" spans="26:27">
      <c r="Z153333" s="191"/>
      <c r="AA153333" s="191"/>
    </row>
    <row r="153334" spans="26:27">
      <c r="Z153334" s="191"/>
      <c r="AA153334" s="191"/>
    </row>
    <row r="153335" spans="26:27">
      <c r="Z153335" s="191"/>
      <c r="AA153335" s="191"/>
    </row>
    <row r="153336" spans="26:27">
      <c r="Z153336" s="191"/>
      <c r="AA153336" s="191"/>
    </row>
    <row r="153337" spans="26:27">
      <c r="Z153337" s="191"/>
      <c r="AA153337" s="191"/>
    </row>
    <row r="153338" spans="26:27">
      <c r="Z153338" s="191"/>
      <c r="AA153338" s="191"/>
    </row>
    <row r="153339" spans="26:27">
      <c r="Z153339" s="191"/>
      <c r="AA153339" s="191"/>
    </row>
    <row r="153340" spans="26:27">
      <c r="Z153340" s="191"/>
      <c r="AA153340" s="191"/>
    </row>
    <row r="153341" spans="26:27">
      <c r="Z153341" s="191"/>
      <c r="AA153341" s="191"/>
    </row>
    <row r="153342" spans="26:27">
      <c r="Z153342" s="191"/>
      <c r="AA153342" s="191"/>
    </row>
    <row r="153343" spans="26:27">
      <c r="Z153343" s="191"/>
      <c r="AA153343" s="191"/>
    </row>
    <row r="153344" spans="26:27">
      <c r="Z153344" s="191"/>
      <c r="AA153344" s="191"/>
    </row>
    <row r="153345" spans="26:27">
      <c r="Z153345" s="191"/>
      <c r="AA153345" s="191"/>
    </row>
    <row r="153346" spans="26:27">
      <c r="Z153346" s="191"/>
      <c r="AA153346" s="191"/>
    </row>
    <row r="153347" spans="26:27">
      <c r="Z153347" s="191"/>
      <c r="AA153347" s="191"/>
    </row>
    <row r="153348" spans="26:27">
      <c r="Z153348" s="191"/>
      <c r="AA153348" s="191"/>
    </row>
    <row r="153349" spans="26:27">
      <c r="Z153349" s="191"/>
      <c r="AA153349" s="191"/>
    </row>
    <row r="153350" spans="26:27">
      <c r="Z153350" s="191"/>
      <c r="AA153350" s="191"/>
    </row>
    <row r="153351" spans="26:27">
      <c r="Z153351" s="191"/>
      <c r="AA153351" s="191"/>
    </row>
    <row r="153352" spans="26:27">
      <c r="Z153352" s="191"/>
      <c r="AA153352" s="191"/>
    </row>
    <row r="153353" spans="26:27">
      <c r="Z153353" s="191"/>
      <c r="AA153353" s="191"/>
    </row>
    <row r="153354" spans="26:27">
      <c r="Z153354" s="191"/>
      <c r="AA153354" s="191"/>
    </row>
    <row r="153355" spans="26:27">
      <c r="Z153355" s="191"/>
      <c r="AA153355" s="191"/>
    </row>
    <row r="153356" spans="26:27">
      <c r="Z153356" s="191"/>
      <c r="AA153356" s="191"/>
    </row>
    <row r="153357" spans="26:27">
      <c r="Z153357" s="191"/>
      <c r="AA153357" s="191"/>
    </row>
    <row r="153358" spans="26:27">
      <c r="Z153358" s="191"/>
      <c r="AA153358" s="191"/>
    </row>
    <row r="153359" spans="26:27">
      <c r="Z153359" s="191"/>
      <c r="AA153359" s="191"/>
    </row>
    <row r="153360" spans="26:27">
      <c r="Z153360" s="191"/>
      <c r="AA153360" s="191"/>
    </row>
    <row r="153361" spans="26:27">
      <c r="Z153361" s="191"/>
      <c r="AA153361" s="191"/>
    </row>
    <row r="153362" spans="26:27">
      <c r="Z153362" s="191"/>
      <c r="AA153362" s="191"/>
    </row>
    <row r="153363" spans="26:27">
      <c r="Z153363" s="191"/>
      <c r="AA153363" s="191"/>
    </row>
    <row r="153364" spans="26:27">
      <c r="Z153364" s="191"/>
      <c r="AA153364" s="191"/>
    </row>
    <row r="153365" spans="26:27">
      <c r="Z153365" s="191"/>
      <c r="AA153365" s="191"/>
    </row>
    <row r="153366" spans="26:27">
      <c r="Z153366" s="191"/>
      <c r="AA153366" s="191"/>
    </row>
    <row r="153367" spans="26:27">
      <c r="Z153367" s="191"/>
      <c r="AA153367" s="191"/>
    </row>
    <row r="153368" spans="26:27">
      <c r="Z153368" s="191"/>
      <c r="AA153368" s="191"/>
    </row>
    <row r="153369" spans="26:27">
      <c r="Z153369" s="191"/>
      <c r="AA153369" s="191"/>
    </row>
    <row r="153370" spans="26:27">
      <c r="Z153370" s="191"/>
      <c r="AA153370" s="191"/>
    </row>
    <row r="153371" spans="26:27">
      <c r="Z153371" s="191"/>
      <c r="AA153371" s="191"/>
    </row>
    <row r="153372" spans="26:27">
      <c r="Z153372" s="191"/>
      <c r="AA153372" s="191"/>
    </row>
    <row r="153373" spans="26:27">
      <c r="Z153373" s="191"/>
      <c r="AA153373" s="191"/>
    </row>
    <row r="153374" spans="26:27">
      <c r="Z153374" s="191"/>
      <c r="AA153374" s="191"/>
    </row>
    <row r="153375" spans="26:27">
      <c r="Z153375" s="191"/>
      <c r="AA153375" s="191"/>
    </row>
    <row r="153376" spans="26:27">
      <c r="Z153376" s="191"/>
      <c r="AA153376" s="191"/>
    </row>
    <row r="153377" spans="26:27">
      <c r="Z153377" s="191"/>
      <c r="AA153377" s="191"/>
    </row>
    <row r="153378" spans="26:27">
      <c r="Z153378" s="191"/>
      <c r="AA153378" s="191"/>
    </row>
    <row r="153379" spans="26:27">
      <c r="Z153379" s="191"/>
      <c r="AA153379" s="191"/>
    </row>
    <row r="153380" spans="26:27">
      <c r="Z153380" s="191"/>
      <c r="AA153380" s="191"/>
    </row>
    <row r="153381" spans="26:27">
      <c r="Z153381" s="191"/>
      <c r="AA153381" s="191"/>
    </row>
    <row r="153382" spans="26:27">
      <c r="Z153382" s="191"/>
      <c r="AA153382" s="191"/>
    </row>
    <row r="153383" spans="26:27">
      <c r="Z153383" s="191"/>
      <c r="AA153383" s="191"/>
    </row>
    <row r="153384" spans="26:27">
      <c r="Z153384" s="191"/>
      <c r="AA153384" s="191"/>
    </row>
    <row r="153385" spans="26:27">
      <c r="Z153385" s="191"/>
      <c r="AA153385" s="191"/>
    </row>
    <row r="153386" spans="26:27">
      <c r="Z153386" s="191"/>
      <c r="AA153386" s="191"/>
    </row>
    <row r="153387" spans="26:27">
      <c r="Z153387" s="191"/>
      <c r="AA153387" s="191"/>
    </row>
    <row r="153388" spans="26:27">
      <c r="Z153388" s="191"/>
      <c r="AA153388" s="191"/>
    </row>
    <row r="153389" spans="26:27">
      <c r="Z153389" s="191"/>
      <c r="AA153389" s="191"/>
    </row>
    <row r="153390" spans="26:27">
      <c r="Z153390" s="191"/>
      <c r="AA153390" s="191"/>
    </row>
    <row r="153391" spans="26:27">
      <c r="Z153391" s="191"/>
      <c r="AA153391" s="191"/>
    </row>
    <row r="153392" spans="26:27">
      <c r="Z153392" s="191"/>
      <c r="AA153392" s="191"/>
    </row>
    <row r="153393" spans="26:27">
      <c r="Z153393" s="191"/>
      <c r="AA153393" s="191"/>
    </row>
    <row r="153394" spans="26:27">
      <c r="Z153394" s="191"/>
      <c r="AA153394" s="191"/>
    </row>
    <row r="153395" spans="26:27">
      <c r="Z153395" s="191"/>
      <c r="AA153395" s="191"/>
    </row>
    <row r="153396" spans="26:27">
      <c r="Z153396" s="191"/>
      <c r="AA153396" s="191"/>
    </row>
    <row r="153397" spans="26:27">
      <c r="Z153397" s="191"/>
      <c r="AA153397" s="191"/>
    </row>
    <row r="153398" spans="26:27">
      <c r="Z153398" s="191"/>
      <c r="AA153398" s="191"/>
    </row>
    <row r="153399" spans="26:27">
      <c r="Z153399" s="191"/>
      <c r="AA153399" s="191"/>
    </row>
    <row r="153400" spans="26:27">
      <c r="Z153400" s="191"/>
      <c r="AA153400" s="191"/>
    </row>
    <row r="153401" spans="26:27">
      <c r="Z153401" s="191"/>
      <c r="AA153401" s="191"/>
    </row>
    <row r="153402" spans="26:27">
      <c r="Z153402" s="191"/>
      <c r="AA153402" s="191"/>
    </row>
    <row r="153403" spans="26:27">
      <c r="Z153403" s="191"/>
      <c r="AA153403" s="191"/>
    </row>
    <row r="153404" spans="26:27">
      <c r="Z153404" s="191"/>
      <c r="AA153404" s="191"/>
    </row>
    <row r="153405" spans="26:27">
      <c r="Z153405" s="191"/>
      <c r="AA153405" s="191"/>
    </row>
    <row r="153406" spans="26:27">
      <c r="Z153406" s="191"/>
      <c r="AA153406" s="191"/>
    </row>
    <row r="153407" spans="26:27">
      <c r="Z153407" s="191"/>
      <c r="AA153407" s="191"/>
    </row>
    <row r="153408" spans="26:27">
      <c r="Z153408" s="191"/>
      <c r="AA153408" s="191"/>
    </row>
    <row r="153409" spans="26:27">
      <c r="Z153409" s="191"/>
      <c r="AA153409" s="191"/>
    </row>
    <row r="153410" spans="26:27">
      <c r="Z153410" s="191"/>
      <c r="AA153410" s="191"/>
    </row>
    <row r="153411" spans="26:27">
      <c r="Z153411" s="191"/>
      <c r="AA153411" s="191"/>
    </row>
    <row r="153412" spans="26:27">
      <c r="Z153412" s="191"/>
      <c r="AA153412" s="191"/>
    </row>
    <row r="153413" spans="26:27">
      <c r="Z153413" s="191"/>
      <c r="AA153413" s="191"/>
    </row>
    <row r="153414" spans="26:27">
      <c r="Z153414" s="191"/>
      <c r="AA153414" s="191"/>
    </row>
    <row r="153415" spans="26:27">
      <c r="Z153415" s="191"/>
      <c r="AA153415" s="191"/>
    </row>
    <row r="153416" spans="26:27">
      <c r="Z153416" s="191"/>
      <c r="AA153416" s="191"/>
    </row>
    <row r="153417" spans="26:27">
      <c r="Z153417" s="191"/>
      <c r="AA153417" s="191"/>
    </row>
    <row r="153418" spans="26:27">
      <c r="Z153418" s="191"/>
      <c r="AA153418" s="191"/>
    </row>
    <row r="153419" spans="26:27">
      <c r="Z153419" s="191"/>
      <c r="AA153419" s="191"/>
    </row>
    <row r="153420" spans="26:27">
      <c r="Z153420" s="191"/>
      <c r="AA153420" s="191"/>
    </row>
    <row r="153421" spans="26:27">
      <c r="Z153421" s="191"/>
      <c r="AA153421" s="191"/>
    </row>
    <row r="153422" spans="26:27">
      <c r="Z153422" s="191"/>
      <c r="AA153422" s="191"/>
    </row>
    <row r="153423" spans="26:27">
      <c r="Z153423" s="191"/>
      <c r="AA153423" s="191"/>
    </row>
    <row r="153424" spans="26:27">
      <c r="Z153424" s="191"/>
      <c r="AA153424" s="191"/>
    </row>
    <row r="153425" spans="26:27">
      <c r="Z153425" s="191"/>
      <c r="AA153425" s="191"/>
    </row>
    <row r="153426" spans="26:27">
      <c r="Z153426" s="191"/>
      <c r="AA153426" s="191"/>
    </row>
    <row r="153427" spans="26:27">
      <c r="Z153427" s="191"/>
      <c r="AA153427" s="191"/>
    </row>
    <row r="153428" spans="26:27">
      <c r="Z153428" s="191"/>
      <c r="AA153428" s="191"/>
    </row>
    <row r="153429" spans="26:27">
      <c r="Z153429" s="191"/>
      <c r="AA153429" s="191"/>
    </row>
    <row r="153430" spans="26:27">
      <c r="Z153430" s="191"/>
      <c r="AA153430" s="191"/>
    </row>
    <row r="153431" spans="26:27">
      <c r="Z153431" s="191"/>
      <c r="AA153431" s="191"/>
    </row>
    <row r="153432" spans="26:27">
      <c r="Z153432" s="191"/>
      <c r="AA153432" s="191"/>
    </row>
    <row r="153433" spans="26:27">
      <c r="Z153433" s="191"/>
      <c r="AA153433" s="191"/>
    </row>
    <row r="153434" spans="26:27">
      <c r="Z153434" s="191"/>
      <c r="AA153434" s="191"/>
    </row>
    <row r="153435" spans="26:27">
      <c r="Z153435" s="191"/>
      <c r="AA153435" s="191"/>
    </row>
    <row r="153436" spans="26:27">
      <c r="Z153436" s="191"/>
      <c r="AA153436" s="191"/>
    </row>
    <row r="153437" spans="26:27">
      <c r="Z153437" s="191"/>
      <c r="AA153437" s="191"/>
    </row>
    <row r="153438" spans="26:27">
      <c r="Z153438" s="191"/>
      <c r="AA153438" s="191"/>
    </row>
    <row r="153439" spans="26:27">
      <c r="Z153439" s="191"/>
      <c r="AA153439" s="191"/>
    </row>
    <row r="153440" spans="26:27">
      <c r="Z153440" s="191"/>
      <c r="AA153440" s="191"/>
    </row>
    <row r="153441" spans="26:27">
      <c r="Z153441" s="191"/>
      <c r="AA153441" s="191"/>
    </row>
    <row r="153442" spans="26:27">
      <c r="Z153442" s="191"/>
      <c r="AA153442" s="191"/>
    </row>
    <row r="153443" spans="26:27">
      <c r="Z153443" s="191"/>
      <c r="AA153443" s="191"/>
    </row>
    <row r="153444" spans="26:27">
      <c r="Z153444" s="191"/>
      <c r="AA153444" s="191"/>
    </row>
    <row r="153445" spans="26:27">
      <c r="Z153445" s="191"/>
      <c r="AA153445" s="191"/>
    </row>
    <row r="153446" spans="26:27">
      <c r="Z153446" s="191"/>
      <c r="AA153446" s="191"/>
    </row>
    <row r="153447" spans="26:27">
      <c r="Z153447" s="191"/>
      <c r="AA153447" s="191"/>
    </row>
    <row r="153448" spans="26:27">
      <c r="Z153448" s="191"/>
      <c r="AA153448" s="191"/>
    </row>
    <row r="153449" spans="26:27">
      <c r="Z153449" s="191"/>
      <c r="AA153449" s="191"/>
    </row>
    <row r="153450" spans="26:27">
      <c r="Z153450" s="191"/>
      <c r="AA153450" s="191"/>
    </row>
    <row r="153451" spans="26:27">
      <c r="Z153451" s="191"/>
      <c r="AA153451" s="191"/>
    </row>
    <row r="153452" spans="26:27">
      <c r="Z153452" s="191"/>
      <c r="AA153452" s="191"/>
    </row>
    <row r="153453" spans="26:27">
      <c r="Z153453" s="191"/>
      <c r="AA153453" s="191"/>
    </row>
    <row r="153454" spans="26:27">
      <c r="Z153454" s="191"/>
      <c r="AA153454" s="191"/>
    </row>
    <row r="153455" spans="26:27">
      <c r="Z153455" s="191"/>
      <c r="AA153455" s="191"/>
    </row>
    <row r="153456" spans="26:27">
      <c r="Z153456" s="191"/>
      <c r="AA153456" s="191"/>
    </row>
    <row r="153457" spans="26:27">
      <c r="Z153457" s="191"/>
      <c r="AA153457" s="191"/>
    </row>
    <row r="153458" spans="26:27">
      <c r="Z153458" s="191"/>
      <c r="AA153458" s="191"/>
    </row>
    <row r="153459" spans="26:27">
      <c r="Z153459" s="191"/>
      <c r="AA153459" s="191"/>
    </row>
    <row r="153460" spans="26:27">
      <c r="Z153460" s="191"/>
      <c r="AA153460" s="191"/>
    </row>
    <row r="153461" spans="26:27">
      <c r="Z153461" s="191"/>
      <c r="AA153461" s="191"/>
    </row>
    <row r="153462" spans="26:27">
      <c r="Z153462" s="191"/>
      <c r="AA153462" s="191"/>
    </row>
    <row r="153463" spans="26:27">
      <c r="Z153463" s="191"/>
      <c r="AA153463" s="191"/>
    </row>
    <row r="153464" spans="26:27">
      <c r="Z153464" s="191"/>
      <c r="AA153464" s="191"/>
    </row>
    <row r="153465" spans="26:27">
      <c r="Z153465" s="191"/>
      <c r="AA153465" s="191"/>
    </row>
    <row r="153466" spans="26:27">
      <c r="Z153466" s="191"/>
      <c r="AA153466" s="191"/>
    </row>
    <row r="153467" spans="26:27">
      <c r="Z153467" s="191"/>
      <c r="AA153467" s="191"/>
    </row>
    <row r="153468" spans="26:27">
      <c r="Z153468" s="191"/>
      <c r="AA153468" s="191"/>
    </row>
    <row r="153469" spans="26:27">
      <c r="Z153469" s="191"/>
      <c r="AA153469" s="191"/>
    </row>
    <row r="153470" spans="26:27">
      <c r="Z153470" s="191"/>
      <c r="AA153470" s="191"/>
    </row>
    <row r="153471" spans="26:27">
      <c r="Z153471" s="191"/>
      <c r="AA153471" s="191"/>
    </row>
    <row r="153472" spans="26:27">
      <c r="Z153472" s="191"/>
      <c r="AA153472" s="191"/>
    </row>
    <row r="153473" spans="26:27">
      <c r="Z153473" s="191"/>
      <c r="AA153473" s="191"/>
    </row>
    <row r="153474" spans="26:27">
      <c r="Z153474" s="191"/>
      <c r="AA153474" s="191"/>
    </row>
    <row r="153475" spans="26:27">
      <c r="Z153475" s="191"/>
      <c r="AA153475" s="191"/>
    </row>
    <row r="153476" spans="26:27">
      <c r="Z153476" s="191"/>
      <c r="AA153476" s="191"/>
    </row>
    <row r="153477" spans="26:27">
      <c r="Z153477" s="191"/>
      <c r="AA153477" s="191"/>
    </row>
    <row r="153478" spans="26:27">
      <c r="Z153478" s="191"/>
      <c r="AA153478" s="191"/>
    </row>
    <row r="153479" spans="26:27">
      <c r="Z153479" s="191"/>
      <c r="AA153479" s="191"/>
    </row>
    <row r="153480" spans="26:27">
      <c r="Z153480" s="191"/>
      <c r="AA153480" s="191"/>
    </row>
    <row r="153481" spans="26:27">
      <c r="Z153481" s="191"/>
      <c r="AA153481" s="191"/>
    </row>
    <row r="153482" spans="26:27">
      <c r="Z153482" s="191"/>
      <c r="AA153482" s="191"/>
    </row>
    <row r="153483" spans="26:27">
      <c r="Z153483" s="191"/>
      <c r="AA153483" s="191"/>
    </row>
    <row r="153484" spans="26:27">
      <c r="Z153484" s="191"/>
      <c r="AA153484" s="191"/>
    </row>
    <row r="153485" spans="26:27">
      <c r="Z153485" s="191"/>
      <c r="AA153485" s="191"/>
    </row>
    <row r="153486" spans="26:27">
      <c r="Z153486" s="191"/>
      <c r="AA153486" s="191"/>
    </row>
    <row r="153487" spans="26:27">
      <c r="Z153487" s="191"/>
      <c r="AA153487" s="191"/>
    </row>
    <row r="153488" spans="26:27">
      <c r="Z153488" s="191"/>
      <c r="AA153488" s="191"/>
    </row>
    <row r="153489" spans="26:27">
      <c r="Z153489" s="191"/>
      <c r="AA153489" s="191"/>
    </row>
    <row r="153490" spans="26:27">
      <c r="Z153490" s="191"/>
      <c r="AA153490" s="191"/>
    </row>
    <row r="153491" spans="26:27">
      <c r="Z153491" s="191"/>
      <c r="AA153491" s="191"/>
    </row>
    <row r="153492" spans="26:27">
      <c r="Z153492" s="191"/>
      <c r="AA153492" s="191"/>
    </row>
    <row r="153493" spans="26:27">
      <c r="Z153493" s="191"/>
      <c r="AA153493" s="191"/>
    </row>
    <row r="153494" spans="26:27">
      <c r="Z153494" s="191"/>
      <c r="AA153494" s="191"/>
    </row>
    <row r="153495" spans="26:27">
      <c r="Z153495" s="191"/>
      <c r="AA153495" s="191"/>
    </row>
    <row r="153496" spans="26:27">
      <c r="Z153496" s="191"/>
      <c r="AA153496" s="191"/>
    </row>
    <row r="153497" spans="26:27">
      <c r="Z153497" s="191"/>
      <c r="AA153497" s="191"/>
    </row>
    <row r="153498" spans="26:27">
      <c r="Z153498" s="191"/>
      <c r="AA153498" s="191"/>
    </row>
    <row r="153499" spans="26:27">
      <c r="Z153499" s="191"/>
      <c r="AA153499" s="191"/>
    </row>
    <row r="153500" spans="26:27">
      <c r="Z153500" s="191"/>
      <c r="AA153500" s="191"/>
    </row>
    <row r="153501" spans="26:27">
      <c r="Z153501" s="191"/>
      <c r="AA153501" s="191"/>
    </row>
    <row r="153502" spans="26:27">
      <c r="Z153502" s="191"/>
      <c r="AA153502" s="191"/>
    </row>
    <row r="153503" spans="26:27">
      <c r="Z153503" s="191"/>
      <c r="AA153503" s="191"/>
    </row>
    <row r="153504" spans="26:27">
      <c r="Z153504" s="191"/>
      <c r="AA153504" s="191"/>
    </row>
    <row r="153505" spans="26:27">
      <c r="Z153505" s="191"/>
      <c r="AA153505" s="191"/>
    </row>
    <row r="153506" spans="26:27">
      <c r="Z153506" s="191"/>
      <c r="AA153506" s="191"/>
    </row>
    <row r="153507" spans="26:27">
      <c r="Z153507" s="191"/>
      <c r="AA153507" s="191"/>
    </row>
    <row r="153508" spans="26:27">
      <c r="Z153508" s="191"/>
      <c r="AA153508" s="191"/>
    </row>
    <row r="153509" spans="26:27">
      <c r="Z153509" s="191"/>
      <c r="AA153509" s="191"/>
    </row>
    <row r="153510" spans="26:27">
      <c r="Z153510" s="191"/>
      <c r="AA153510" s="191"/>
    </row>
    <row r="153511" spans="26:27">
      <c r="Z153511" s="191"/>
      <c r="AA153511" s="191"/>
    </row>
    <row r="153512" spans="26:27">
      <c r="Z153512" s="191"/>
      <c r="AA153512" s="191"/>
    </row>
    <row r="153513" spans="26:27">
      <c r="Z153513" s="191"/>
      <c r="AA153513" s="191"/>
    </row>
    <row r="153514" spans="26:27">
      <c r="Z153514" s="191"/>
      <c r="AA153514" s="191"/>
    </row>
    <row r="153515" spans="26:27">
      <c r="Z153515" s="191"/>
      <c r="AA153515" s="191"/>
    </row>
    <row r="153516" spans="26:27">
      <c r="Z153516" s="191"/>
      <c r="AA153516" s="191"/>
    </row>
    <row r="153517" spans="26:27">
      <c r="Z153517" s="191"/>
      <c r="AA153517" s="191"/>
    </row>
    <row r="153518" spans="26:27">
      <c r="Z153518" s="191"/>
      <c r="AA153518" s="191"/>
    </row>
    <row r="153519" spans="26:27">
      <c r="Z153519" s="191"/>
      <c r="AA153519" s="191"/>
    </row>
    <row r="153520" spans="26:27">
      <c r="Z153520" s="191"/>
      <c r="AA153520" s="191"/>
    </row>
    <row r="153521" spans="26:27">
      <c r="Z153521" s="191"/>
      <c r="AA153521" s="191"/>
    </row>
    <row r="153522" spans="26:27">
      <c r="Z153522" s="191"/>
      <c r="AA153522" s="191"/>
    </row>
    <row r="153523" spans="26:27">
      <c r="Z153523" s="191"/>
      <c r="AA153523" s="191"/>
    </row>
    <row r="153524" spans="26:27">
      <c r="Z153524" s="191"/>
      <c r="AA153524" s="191"/>
    </row>
    <row r="153525" spans="26:27">
      <c r="Z153525" s="191"/>
      <c r="AA153525" s="191"/>
    </row>
    <row r="153526" spans="26:27">
      <c r="Z153526" s="191"/>
      <c r="AA153526" s="191"/>
    </row>
    <row r="153527" spans="26:27">
      <c r="Z153527" s="191"/>
      <c r="AA153527" s="191"/>
    </row>
    <row r="153528" spans="26:27">
      <c r="Z153528" s="191"/>
      <c r="AA153528" s="191"/>
    </row>
    <row r="153529" spans="26:27">
      <c r="Z153529" s="191"/>
      <c r="AA153529" s="191"/>
    </row>
    <row r="153530" spans="26:27">
      <c r="Z153530" s="191"/>
      <c r="AA153530" s="191"/>
    </row>
    <row r="153531" spans="26:27">
      <c r="Z153531" s="191"/>
      <c r="AA153531" s="191"/>
    </row>
    <row r="153532" spans="26:27">
      <c r="Z153532" s="191"/>
      <c r="AA153532" s="191"/>
    </row>
    <row r="153533" spans="26:27">
      <c r="Z153533" s="191"/>
      <c r="AA153533" s="191"/>
    </row>
    <row r="153534" spans="26:27">
      <c r="Z153534" s="191"/>
      <c r="AA153534" s="191"/>
    </row>
    <row r="153535" spans="26:27">
      <c r="Z153535" s="191"/>
      <c r="AA153535" s="191"/>
    </row>
    <row r="153536" spans="26:27">
      <c r="Z153536" s="191"/>
      <c r="AA153536" s="191"/>
    </row>
    <row r="153537" spans="26:27">
      <c r="Z153537" s="191"/>
      <c r="AA153537" s="191"/>
    </row>
    <row r="153538" spans="26:27">
      <c r="Z153538" s="191"/>
      <c r="AA153538" s="191"/>
    </row>
    <row r="153539" spans="26:27">
      <c r="Z153539" s="191"/>
      <c r="AA153539" s="191"/>
    </row>
    <row r="153540" spans="26:27">
      <c r="Z153540" s="191"/>
      <c r="AA153540" s="191"/>
    </row>
    <row r="153541" spans="26:27">
      <c r="Z153541" s="191"/>
      <c r="AA153541" s="191"/>
    </row>
    <row r="153542" spans="26:27">
      <c r="Z153542" s="191"/>
      <c r="AA153542" s="191"/>
    </row>
    <row r="153543" spans="26:27">
      <c r="Z153543" s="191"/>
      <c r="AA153543" s="191"/>
    </row>
    <row r="153544" spans="26:27">
      <c r="Z153544" s="191"/>
      <c r="AA153544" s="191"/>
    </row>
    <row r="153545" spans="26:27">
      <c r="Z153545" s="191"/>
      <c r="AA153545" s="191"/>
    </row>
    <row r="153546" spans="26:27">
      <c r="Z153546" s="191"/>
      <c r="AA153546" s="191"/>
    </row>
    <row r="153547" spans="26:27">
      <c r="Z153547" s="191"/>
      <c r="AA153547" s="191"/>
    </row>
    <row r="153548" spans="26:27">
      <c r="Z153548" s="191"/>
      <c r="AA153548" s="191"/>
    </row>
    <row r="153549" spans="26:27">
      <c r="Z153549" s="191"/>
      <c r="AA153549" s="191"/>
    </row>
    <row r="153550" spans="26:27">
      <c r="Z153550" s="191"/>
      <c r="AA153550" s="191"/>
    </row>
    <row r="153551" spans="26:27">
      <c r="Z153551" s="191"/>
      <c r="AA153551" s="191"/>
    </row>
    <row r="153552" spans="26:27">
      <c r="Z153552" s="191"/>
      <c r="AA153552" s="191"/>
    </row>
    <row r="153553" spans="26:27">
      <c r="Z153553" s="191"/>
      <c r="AA153553" s="191"/>
    </row>
    <row r="153554" spans="26:27">
      <c r="Z153554" s="191"/>
      <c r="AA153554" s="191"/>
    </row>
    <row r="153555" spans="26:27">
      <c r="Z153555" s="191"/>
      <c r="AA153555" s="191"/>
    </row>
    <row r="153556" spans="26:27">
      <c r="Z153556" s="191"/>
      <c r="AA153556" s="191"/>
    </row>
    <row r="153557" spans="26:27">
      <c r="Z153557" s="191"/>
      <c r="AA153557" s="191"/>
    </row>
    <row r="153558" spans="26:27">
      <c r="Z153558" s="191"/>
      <c r="AA153558" s="191"/>
    </row>
    <row r="153559" spans="26:27">
      <c r="Z153559" s="191"/>
      <c r="AA153559" s="191"/>
    </row>
    <row r="153560" spans="26:27">
      <c r="Z153560" s="191"/>
      <c r="AA153560" s="191"/>
    </row>
    <row r="153561" spans="26:27">
      <c r="Z153561" s="191"/>
      <c r="AA153561" s="191"/>
    </row>
    <row r="153562" spans="26:27">
      <c r="Z153562" s="191"/>
      <c r="AA153562" s="191"/>
    </row>
    <row r="153563" spans="26:27">
      <c r="Z153563" s="191"/>
      <c r="AA153563" s="191"/>
    </row>
    <row r="153564" spans="26:27">
      <c r="Z153564" s="191"/>
      <c r="AA153564" s="191"/>
    </row>
    <row r="153565" spans="26:27">
      <c r="Z153565" s="191"/>
      <c r="AA153565" s="191"/>
    </row>
    <row r="153566" spans="26:27">
      <c r="Z153566" s="191"/>
      <c r="AA153566" s="191"/>
    </row>
    <row r="153567" spans="26:27">
      <c r="Z153567" s="191"/>
      <c r="AA153567" s="191"/>
    </row>
    <row r="153568" spans="26:27">
      <c r="Z153568" s="191"/>
      <c r="AA153568" s="191"/>
    </row>
    <row r="153569" spans="26:27">
      <c r="Z153569" s="191"/>
      <c r="AA153569" s="191"/>
    </row>
    <row r="153570" spans="26:27">
      <c r="Z153570" s="191"/>
      <c r="AA153570" s="191"/>
    </row>
    <row r="153571" spans="26:27">
      <c r="Z153571" s="191"/>
      <c r="AA153571" s="191"/>
    </row>
    <row r="153572" spans="26:27">
      <c r="Z153572" s="191"/>
      <c r="AA153572" s="191"/>
    </row>
    <row r="153573" spans="26:27">
      <c r="Z153573" s="191"/>
      <c r="AA153573" s="191"/>
    </row>
    <row r="153574" spans="26:27">
      <c r="Z153574" s="191"/>
      <c r="AA153574" s="191"/>
    </row>
    <row r="153575" spans="26:27">
      <c r="Z153575" s="191"/>
      <c r="AA153575" s="191"/>
    </row>
    <row r="153576" spans="26:27">
      <c r="Z153576" s="191"/>
      <c r="AA153576" s="191"/>
    </row>
    <row r="153577" spans="26:27">
      <c r="Z153577" s="191"/>
      <c r="AA153577" s="191"/>
    </row>
    <row r="153578" spans="26:27">
      <c r="Z153578" s="191"/>
      <c r="AA153578" s="191"/>
    </row>
    <row r="153579" spans="26:27">
      <c r="Z153579" s="191"/>
      <c r="AA153579" s="191"/>
    </row>
    <row r="153580" spans="26:27">
      <c r="Z153580" s="191"/>
      <c r="AA153580" s="191"/>
    </row>
    <row r="153581" spans="26:27">
      <c r="Z153581" s="191"/>
      <c r="AA153581" s="191"/>
    </row>
    <row r="153582" spans="26:27">
      <c r="Z153582" s="191"/>
      <c r="AA153582" s="191"/>
    </row>
    <row r="153583" spans="26:27">
      <c r="Z153583" s="191"/>
      <c r="AA153583" s="191"/>
    </row>
    <row r="153584" spans="26:27">
      <c r="Z153584" s="191"/>
      <c r="AA153584" s="191"/>
    </row>
    <row r="153585" spans="26:27">
      <c r="Z153585" s="191"/>
      <c r="AA153585" s="191"/>
    </row>
    <row r="153586" spans="26:27">
      <c r="Z153586" s="191"/>
      <c r="AA153586" s="191"/>
    </row>
    <row r="153587" spans="26:27">
      <c r="Z153587" s="191"/>
      <c r="AA153587" s="191"/>
    </row>
    <row r="153588" spans="26:27">
      <c r="Z153588" s="191"/>
      <c r="AA153588" s="191"/>
    </row>
    <row r="153589" spans="26:27">
      <c r="Z153589" s="191"/>
      <c r="AA153589" s="191"/>
    </row>
    <row r="153590" spans="26:27">
      <c r="Z153590" s="191"/>
      <c r="AA153590" s="191"/>
    </row>
    <row r="153591" spans="26:27">
      <c r="Z153591" s="191"/>
      <c r="AA153591" s="191"/>
    </row>
    <row r="153592" spans="26:27">
      <c r="Z153592" s="191"/>
      <c r="AA153592" s="191"/>
    </row>
    <row r="153593" spans="26:27">
      <c r="Z153593" s="191"/>
      <c r="AA153593" s="191"/>
    </row>
    <row r="153594" spans="26:27">
      <c r="Z153594" s="191"/>
      <c r="AA153594" s="191"/>
    </row>
    <row r="153595" spans="26:27">
      <c r="Z153595" s="191"/>
      <c r="AA153595" s="191"/>
    </row>
    <row r="153596" spans="26:27">
      <c r="Z153596" s="191"/>
      <c r="AA153596" s="191"/>
    </row>
    <row r="153597" spans="26:27">
      <c r="Z153597" s="191"/>
      <c r="AA153597" s="191"/>
    </row>
    <row r="153598" spans="26:27">
      <c r="Z153598" s="191"/>
      <c r="AA153598" s="191"/>
    </row>
    <row r="153599" spans="26:27">
      <c r="Z153599" s="191"/>
      <c r="AA153599" s="191"/>
    </row>
    <row r="153600" spans="26:27">
      <c r="Z153600" s="191"/>
      <c r="AA153600" s="191"/>
    </row>
    <row r="153601" spans="26:27">
      <c r="Z153601" s="191"/>
      <c r="AA153601" s="191"/>
    </row>
    <row r="153602" spans="26:27">
      <c r="Z153602" s="191"/>
      <c r="AA153602" s="191"/>
    </row>
    <row r="153603" spans="26:27">
      <c r="Z153603" s="191"/>
      <c r="AA153603" s="191"/>
    </row>
    <row r="153604" spans="26:27">
      <c r="Z153604" s="191"/>
      <c r="AA153604" s="191"/>
    </row>
    <row r="153605" spans="26:27">
      <c r="Z153605" s="191"/>
      <c r="AA153605" s="191"/>
    </row>
    <row r="153606" spans="26:27">
      <c r="Z153606" s="191"/>
      <c r="AA153606" s="191"/>
    </row>
    <row r="153607" spans="26:27">
      <c r="Z153607" s="191"/>
      <c r="AA153607" s="191"/>
    </row>
    <row r="153608" spans="26:27">
      <c r="Z153608" s="191"/>
      <c r="AA153608" s="191"/>
    </row>
    <row r="153609" spans="26:27">
      <c r="Z153609" s="191"/>
      <c r="AA153609" s="191"/>
    </row>
    <row r="153610" spans="26:27">
      <c r="Z153610" s="191"/>
      <c r="AA153610" s="191"/>
    </row>
    <row r="153611" spans="26:27">
      <c r="Z153611" s="191"/>
      <c r="AA153611" s="191"/>
    </row>
    <row r="153612" spans="26:27">
      <c r="Z153612" s="191"/>
      <c r="AA153612" s="191"/>
    </row>
    <row r="153613" spans="26:27">
      <c r="Z153613" s="191"/>
      <c r="AA153613" s="191"/>
    </row>
    <row r="153614" spans="26:27">
      <c r="Z153614" s="191"/>
      <c r="AA153614" s="191"/>
    </row>
    <row r="153615" spans="26:27">
      <c r="Z153615" s="191"/>
      <c r="AA153615" s="191"/>
    </row>
    <row r="153616" spans="26:27">
      <c r="Z153616" s="191"/>
      <c r="AA153616" s="191"/>
    </row>
    <row r="153617" spans="26:27">
      <c r="Z153617" s="191"/>
      <c r="AA153617" s="191"/>
    </row>
    <row r="153618" spans="26:27">
      <c r="Z153618" s="191"/>
      <c r="AA153618" s="191"/>
    </row>
    <row r="153619" spans="26:27">
      <c r="Z153619" s="191"/>
      <c r="AA153619" s="191"/>
    </row>
    <row r="153620" spans="26:27">
      <c r="Z153620" s="191"/>
      <c r="AA153620" s="191"/>
    </row>
    <row r="153621" spans="26:27">
      <c r="Z153621" s="191"/>
      <c r="AA153621" s="191"/>
    </row>
    <row r="153622" spans="26:27">
      <c r="Z153622" s="191"/>
      <c r="AA153622" s="191"/>
    </row>
    <row r="153623" spans="26:27">
      <c r="Z153623" s="191"/>
      <c r="AA153623" s="191"/>
    </row>
    <row r="153624" spans="26:27">
      <c r="Z153624" s="191"/>
      <c r="AA153624" s="191"/>
    </row>
    <row r="153625" spans="26:27">
      <c r="Z153625" s="191"/>
      <c r="AA153625" s="191"/>
    </row>
    <row r="153626" spans="26:27">
      <c r="Z153626" s="191"/>
      <c r="AA153626" s="191"/>
    </row>
    <row r="153627" spans="26:27">
      <c r="Z153627" s="191"/>
      <c r="AA153627" s="191"/>
    </row>
    <row r="153628" spans="26:27">
      <c r="Z153628" s="191"/>
      <c r="AA153628" s="191"/>
    </row>
    <row r="153629" spans="26:27">
      <c r="Z153629" s="191"/>
      <c r="AA153629" s="191"/>
    </row>
    <row r="153630" spans="26:27">
      <c r="Z153630" s="191"/>
      <c r="AA153630" s="191"/>
    </row>
    <row r="153631" spans="26:27">
      <c r="Z153631" s="191"/>
      <c r="AA153631" s="191"/>
    </row>
    <row r="153632" spans="26:27">
      <c r="Z153632" s="191"/>
      <c r="AA153632" s="191"/>
    </row>
    <row r="153633" spans="26:27">
      <c r="Z153633" s="191"/>
      <c r="AA153633" s="191"/>
    </row>
    <row r="153634" spans="26:27">
      <c r="Z153634" s="191"/>
      <c r="AA153634" s="191"/>
    </row>
    <row r="153635" spans="26:27">
      <c r="Z153635" s="191"/>
      <c r="AA153635" s="191"/>
    </row>
    <row r="153636" spans="26:27">
      <c r="Z153636" s="191"/>
      <c r="AA153636" s="191"/>
    </row>
    <row r="153637" spans="26:27">
      <c r="Z153637" s="191"/>
      <c r="AA153637" s="191"/>
    </row>
    <row r="153638" spans="26:27">
      <c r="Z153638" s="191"/>
      <c r="AA153638" s="191"/>
    </row>
    <row r="153639" spans="26:27">
      <c r="Z153639" s="191"/>
      <c r="AA153639" s="191"/>
    </row>
    <row r="153640" spans="26:27">
      <c r="Z153640" s="191"/>
      <c r="AA153640" s="191"/>
    </row>
    <row r="153641" spans="26:27">
      <c r="Z153641" s="191"/>
      <c r="AA153641" s="191"/>
    </row>
    <row r="153642" spans="26:27">
      <c r="Z153642" s="191"/>
      <c r="AA153642" s="191"/>
    </row>
    <row r="153643" spans="26:27">
      <c r="Z153643" s="191"/>
      <c r="AA153643" s="191"/>
    </row>
    <row r="153644" spans="26:27">
      <c r="Z153644" s="191"/>
      <c r="AA153644" s="191"/>
    </row>
    <row r="153645" spans="26:27">
      <c r="Z153645" s="191"/>
      <c r="AA153645" s="191"/>
    </row>
    <row r="153646" spans="26:27">
      <c r="Z153646" s="191"/>
      <c r="AA153646" s="191"/>
    </row>
    <row r="153647" spans="26:27">
      <c r="Z153647" s="191"/>
      <c r="AA153647" s="191"/>
    </row>
    <row r="153648" spans="26:27">
      <c r="Z153648" s="191"/>
      <c r="AA153648" s="191"/>
    </row>
    <row r="153649" spans="26:27">
      <c r="Z153649" s="191"/>
      <c r="AA153649" s="191"/>
    </row>
    <row r="153650" spans="26:27">
      <c r="Z153650" s="191"/>
      <c r="AA153650" s="191"/>
    </row>
    <row r="153651" spans="26:27">
      <c r="Z153651" s="191"/>
      <c r="AA153651" s="191"/>
    </row>
    <row r="153652" spans="26:27">
      <c r="Z153652" s="191"/>
      <c r="AA153652" s="191"/>
    </row>
    <row r="153653" spans="26:27">
      <c r="Z153653" s="191"/>
      <c r="AA153653" s="191"/>
    </row>
    <row r="153654" spans="26:27">
      <c r="Z153654" s="191"/>
      <c r="AA153654" s="191"/>
    </row>
    <row r="153655" spans="26:27">
      <c r="Z153655" s="191"/>
      <c r="AA153655" s="191"/>
    </row>
    <row r="153656" spans="26:27">
      <c r="Z153656" s="191"/>
      <c r="AA153656" s="191"/>
    </row>
    <row r="153657" spans="26:27">
      <c r="Z153657" s="191"/>
      <c r="AA153657" s="191"/>
    </row>
    <row r="153658" spans="26:27">
      <c r="Z153658" s="191"/>
      <c r="AA153658" s="191"/>
    </row>
    <row r="153659" spans="26:27">
      <c r="Z153659" s="191"/>
      <c r="AA153659" s="191"/>
    </row>
    <row r="153660" spans="26:27">
      <c r="Z153660" s="191"/>
      <c r="AA153660" s="191"/>
    </row>
    <row r="153661" spans="26:27">
      <c r="Z153661" s="191"/>
      <c r="AA153661" s="191"/>
    </row>
    <row r="153662" spans="26:27">
      <c r="Z153662" s="191"/>
      <c r="AA153662" s="191"/>
    </row>
    <row r="153663" spans="26:27">
      <c r="Z153663" s="191"/>
      <c r="AA153663" s="191"/>
    </row>
    <row r="153664" spans="26:27">
      <c r="Z153664" s="191"/>
      <c r="AA153664" s="191"/>
    </row>
    <row r="153665" spans="26:27">
      <c r="Z153665" s="191"/>
      <c r="AA153665" s="191"/>
    </row>
    <row r="153666" spans="26:27">
      <c r="Z153666" s="191"/>
      <c r="AA153666" s="191"/>
    </row>
    <row r="153667" spans="26:27">
      <c r="Z153667" s="191"/>
      <c r="AA153667" s="191"/>
    </row>
    <row r="153668" spans="26:27">
      <c r="Z153668" s="191"/>
      <c r="AA153668" s="191"/>
    </row>
    <row r="153669" spans="26:27">
      <c r="Z153669" s="191"/>
      <c r="AA153669" s="191"/>
    </row>
    <row r="153670" spans="26:27">
      <c r="Z153670" s="191"/>
      <c r="AA153670" s="191"/>
    </row>
    <row r="153671" spans="26:27">
      <c r="Z153671" s="191"/>
      <c r="AA153671" s="191"/>
    </row>
    <row r="153672" spans="26:27">
      <c r="Z153672" s="191"/>
      <c r="AA153672" s="191"/>
    </row>
    <row r="153673" spans="26:27">
      <c r="Z153673" s="191"/>
      <c r="AA153673" s="191"/>
    </row>
    <row r="153674" spans="26:27">
      <c r="Z153674" s="191"/>
      <c r="AA153674" s="191"/>
    </row>
    <row r="153675" spans="26:27">
      <c r="Z153675" s="191"/>
      <c r="AA153675" s="191"/>
    </row>
    <row r="153676" spans="26:27">
      <c r="Z153676" s="191"/>
      <c r="AA153676" s="191"/>
    </row>
    <row r="153677" spans="26:27">
      <c r="Z153677" s="191"/>
      <c r="AA153677" s="191"/>
    </row>
    <row r="153678" spans="26:27">
      <c r="Z153678" s="191"/>
      <c r="AA153678" s="191"/>
    </row>
    <row r="153679" spans="26:27">
      <c r="Z153679" s="191"/>
      <c r="AA153679" s="191"/>
    </row>
    <row r="153680" spans="26:27">
      <c r="Z153680" s="191"/>
      <c r="AA153680" s="191"/>
    </row>
    <row r="153681" spans="26:27">
      <c r="Z153681" s="191"/>
      <c r="AA153681" s="191"/>
    </row>
    <row r="153682" spans="26:27">
      <c r="Z153682" s="191"/>
      <c r="AA153682" s="191"/>
    </row>
    <row r="153683" spans="26:27">
      <c r="Z153683" s="191"/>
      <c r="AA153683" s="191"/>
    </row>
    <row r="153684" spans="26:27">
      <c r="Z153684" s="191"/>
      <c r="AA153684" s="191"/>
    </row>
    <row r="153685" spans="26:27">
      <c r="Z153685" s="191"/>
      <c r="AA153685" s="191"/>
    </row>
    <row r="153686" spans="26:27">
      <c r="Z153686" s="191"/>
      <c r="AA153686" s="191"/>
    </row>
    <row r="153687" spans="26:27">
      <c r="Z153687" s="191"/>
      <c r="AA153687" s="191"/>
    </row>
    <row r="153688" spans="26:27">
      <c r="Z153688" s="191"/>
      <c r="AA153688" s="191"/>
    </row>
    <row r="153689" spans="26:27">
      <c r="Z153689" s="191"/>
      <c r="AA153689" s="191"/>
    </row>
    <row r="153690" spans="26:27">
      <c r="Z153690" s="191"/>
      <c r="AA153690" s="191"/>
    </row>
    <row r="153691" spans="26:27">
      <c r="Z153691" s="191"/>
      <c r="AA153691" s="191"/>
    </row>
    <row r="153692" spans="26:27">
      <c r="Z153692" s="191"/>
      <c r="AA153692" s="191"/>
    </row>
    <row r="153693" spans="26:27">
      <c r="Z153693" s="191"/>
      <c r="AA153693" s="191"/>
    </row>
    <row r="153694" spans="26:27">
      <c r="Z153694" s="191"/>
      <c r="AA153694" s="191"/>
    </row>
    <row r="153695" spans="26:27">
      <c r="Z153695" s="191"/>
      <c r="AA153695" s="191"/>
    </row>
    <row r="153696" spans="26:27">
      <c r="Z153696" s="191"/>
      <c r="AA153696" s="191"/>
    </row>
    <row r="153697" spans="26:27">
      <c r="Z153697" s="191"/>
      <c r="AA153697" s="191"/>
    </row>
    <row r="153698" spans="26:27">
      <c r="Z153698" s="191"/>
      <c r="AA153698" s="191"/>
    </row>
    <row r="153699" spans="26:27">
      <c r="Z153699" s="191"/>
      <c r="AA153699" s="191"/>
    </row>
    <row r="153700" spans="26:27">
      <c r="Z153700" s="191"/>
      <c r="AA153700" s="191"/>
    </row>
    <row r="153701" spans="26:27">
      <c r="Z153701" s="191"/>
      <c r="AA153701" s="191"/>
    </row>
    <row r="153702" spans="26:27">
      <c r="Z153702" s="191"/>
      <c r="AA153702" s="191"/>
    </row>
    <row r="153703" spans="26:27">
      <c r="Z153703" s="191"/>
      <c r="AA153703" s="191"/>
    </row>
    <row r="153704" spans="26:27">
      <c r="Z153704" s="191"/>
      <c r="AA153704" s="191"/>
    </row>
    <row r="153705" spans="26:27">
      <c r="Z153705" s="191"/>
      <c r="AA153705" s="191"/>
    </row>
    <row r="153706" spans="26:27">
      <c r="Z153706" s="191"/>
      <c r="AA153706" s="191"/>
    </row>
    <row r="153707" spans="26:27">
      <c r="Z153707" s="191"/>
      <c r="AA153707" s="191"/>
    </row>
    <row r="153708" spans="26:27">
      <c r="Z153708" s="191"/>
      <c r="AA153708" s="191"/>
    </row>
    <row r="153709" spans="26:27">
      <c r="Z153709" s="191"/>
      <c r="AA153709" s="191"/>
    </row>
    <row r="153710" spans="26:27">
      <c r="Z153710" s="191"/>
      <c r="AA153710" s="191"/>
    </row>
    <row r="153711" spans="26:27">
      <c r="Z153711" s="191"/>
      <c r="AA153711" s="191"/>
    </row>
    <row r="153712" spans="26:27">
      <c r="Z153712" s="191"/>
      <c r="AA153712" s="191"/>
    </row>
    <row r="153713" spans="26:27">
      <c r="Z153713" s="191"/>
      <c r="AA153713" s="191"/>
    </row>
    <row r="153714" spans="26:27">
      <c r="Z153714" s="191"/>
      <c r="AA153714" s="191"/>
    </row>
    <row r="153715" spans="26:27">
      <c r="Z153715" s="191"/>
      <c r="AA153715" s="191"/>
    </row>
    <row r="153716" spans="26:27">
      <c r="Z153716" s="191"/>
      <c r="AA153716" s="191"/>
    </row>
    <row r="153717" spans="26:27">
      <c r="Z153717" s="191"/>
      <c r="AA153717" s="191"/>
    </row>
    <row r="153718" spans="26:27">
      <c r="Z153718" s="191"/>
      <c r="AA153718" s="191"/>
    </row>
    <row r="153719" spans="26:27">
      <c r="Z153719" s="191"/>
      <c r="AA153719" s="191"/>
    </row>
    <row r="153720" spans="26:27">
      <c r="Z153720" s="191"/>
      <c r="AA153720" s="191"/>
    </row>
    <row r="153721" spans="26:27">
      <c r="Z153721" s="191"/>
      <c r="AA153721" s="191"/>
    </row>
    <row r="153722" spans="26:27">
      <c r="Z153722" s="191"/>
      <c r="AA153722" s="191"/>
    </row>
    <row r="153723" spans="26:27">
      <c r="Z153723" s="191"/>
      <c r="AA153723" s="191"/>
    </row>
    <row r="153724" spans="26:27">
      <c r="Z153724" s="191"/>
      <c r="AA153724" s="191"/>
    </row>
    <row r="153725" spans="26:27">
      <c r="Z153725" s="191"/>
      <c r="AA153725" s="191"/>
    </row>
    <row r="153726" spans="26:27">
      <c r="Z153726" s="191"/>
      <c r="AA153726" s="191"/>
    </row>
    <row r="153727" spans="26:27">
      <c r="Z153727" s="191"/>
      <c r="AA153727" s="191"/>
    </row>
    <row r="153728" spans="26:27">
      <c r="Z153728" s="191"/>
      <c r="AA153728" s="191"/>
    </row>
    <row r="153729" spans="26:27">
      <c r="Z153729" s="191"/>
      <c r="AA153729" s="191"/>
    </row>
    <row r="153730" spans="26:27">
      <c r="Z153730" s="191"/>
      <c r="AA153730" s="191"/>
    </row>
    <row r="153731" spans="26:27">
      <c r="Z153731" s="191"/>
      <c r="AA153731" s="191"/>
    </row>
    <row r="153732" spans="26:27">
      <c r="Z153732" s="191"/>
      <c r="AA153732" s="191"/>
    </row>
    <row r="153733" spans="26:27">
      <c r="Z153733" s="191"/>
      <c r="AA153733" s="191"/>
    </row>
    <row r="153734" spans="26:27">
      <c r="Z153734" s="191"/>
      <c r="AA153734" s="191"/>
    </row>
    <row r="153735" spans="26:27">
      <c r="Z153735" s="191"/>
      <c r="AA153735" s="191"/>
    </row>
    <row r="153736" spans="26:27">
      <c r="Z153736" s="191"/>
      <c r="AA153736" s="191"/>
    </row>
    <row r="153737" spans="26:27">
      <c r="Z153737" s="191"/>
      <c r="AA153737" s="191"/>
    </row>
    <row r="153738" spans="26:27">
      <c r="Z153738" s="191"/>
      <c r="AA153738" s="191"/>
    </row>
    <row r="153739" spans="26:27">
      <c r="Z153739" s="191"/>
      <c r="AA153739" s="191"/>
    </row>
    <row r="153740" spans="26:27">
      <c r="Z153740" s="191"/>
      <c r="AA153740" s="191"/>
    </row>
    <row r="153741" spans="26:27">
      <c r="Z153741" s="191"/>
      <c r="AA153741" s="191"/>
    </row>
    <row r="153742" spans="26:27">
      <c r="Z153742" s="191"/>
      <c r="AA153742" s="191"/>
    </row>
    <row r="153743" spans="26:27">
      <c r="Z153743" s="191"/>
      <c r="AA153743" s="191"/>
    </row>
    <row r="153744" spans="26:27">
      <c r="Z153744" s="191"/>
      <c r="AA153744" s="191"/>
    </row>
    <row r="153745" spans="26:27">
      <c r="Z153745" s="191"/>
      <c r="AA153745" s="191"/>
    </row>
    <row r="153746" spans="26:27">
      <c r="Z153746" s="191"/>
      <c r="AA153746" s="191"/>
    </row>
    <row r="153747" spans="26:27">
      <c r="Z153747" s="191"/>
      <c r="AA153747" s="191"/>
    </row>
    <row r="153748" spans="26:27">
      <c r="Z153748" s="191"/>
      <c r="AA153748" s="191"/>
    </row>
    <row r="153749" spans="26:27">
      <c r="Z153749" s="191"/>
      <c r="AA153749" s="191"/>
    </row>
    <row r="153750" spans="26:27">
      <c r="Z153750" s="191"/>
      <c r="AA153750" s="191"/>
    </row>
    <row r="153751" spans="26:27">
      <c r="Z153751" s="191"/>
      <c r="AA153751" s="191"/>
    </row>
    <row r="153752" spans="26:27">
      <c r="Z153752" s="191"/>
      <c r="AA153752" s="191"/>
    </row>
    <row r="153753" spans="26:27">
      <c r="Z153753" s="191"/>
      <c r="AA153753" s="191"/>
    </row>
    <row r="153754" spans="26:27">
      <c r="Z153754" s="191"/>
      <c r="AA153754" s="191"/>
    </row>
    <row r="153755" spans="26:27">
      <c r="Z153755" s="191"/>
      <c r="AA153755" s="191"/>
    </row>
    <row r="153756" spans="26:27">
      <c r="Z153756" s="191"/>
      <c r="AA153756" s="191"/>
    </row>
    <row r="153757" spans="26:27">
      <c r="Z153757" s="191"/>
      <c r="AA153757" s="191"/>
    </row>
    <row r="153758" spans="26:27">
      <c r="Z153758" s="191"/>
      <c r="AA153758" s="191"/>
    </row>
    <row r="153759" spans="26:27">
      <c r="Z153759" s="191"/>
      <c r="AA153759" s="191"/>
    </row>
    <row r="153760" spans="26:27">
      <c r="Z153760" s="191"/>
      <c r="AA153760" s="191"/>
    </row>
    <row r="153761" spans="26:27">
      <c r="Z153761" s="191"/>
      <c r="AA153761" s="191"/>
    </row>
    <row r="153762" spans="26:27">
      <c r="Z153762" s="191"/>
      <c r="AA153762" s="191"/>
    </row>
    <row r="153763" spans="26:27">
      <c r="Z153763" s="191"/>
      <c r="AA153763" s="191"/>
    </row>
    <row r="153764" spans="26:27">
      <c r="Z153764" s="191"/>
      <c r="AA153764" s="191"/>
    </row>
    <row r="153765" spans="26:27">
      <c r="Z153765" s="191"/>
      <c r="AA153765" s="191"/>
    </row>
    <row r="153766" spans="26:27">
      <c r="Z153766" s="191"/>
      <c r="AA153766" s="191"/>
    </row>
    <row r="153767" spans="26:27">
      <c r="Z153767" s="191"/>
      <c r="AA153767" s="191"/>
    </row>
    <row r="153768" spans="26:27">
      <c r="Z153768" s="191"/>
      <c r="AA153768" s="191"/>
    </row>
    <row r="153769" spans="26:27">
      <c r="Z153769" s="191"/>
      <c r="AA153769" s="191"/>
    </row>
    <row r="153770" spans="26:27">
      <c r="Z153770" s="191"/>
      <c r="AA153770" s="191"/>
    </row>
    <row r="153771" spans="26:27">
      <c r="Z153771" s="191"/>
      <c r="AA153771" s="191"/>
    </row>
    <row r="153772" spans="26:27">
      <c r="Z153772" s="191"/>
      <c r="AA153772" s="191"/>
    </row>
    <row r="153773" spans="26:27">
      <c r="Z153773" s="191"/>
      <c r="AA153773" s="191"/>
    </row>
    <row r="153774" spans="26:27">
      <c r="Z153774" s="191"/>
      <c r="AA153774" s="191"/>
    </row>
    <row r="153775" spans="26:27">
      <c r="Z153775" s="191"/>
      <c r="AA153775" s="191"/>
    </row>
    <row r="153776" spans="26:27">
      <c r="Z153776" s="191"/>
      <c r="AA153776" s="191"/>
    </row>
    <row r="153777" spans="26:27">
      <c r="Z153777" s="191"/>
      <c r="AA153777" s="191"/>
    </row>
    <row r="153778" spans="26:27">
      <c r="Z153778" s="191"/>
      <c r="AA153778" s="191"/>
    </row>
    <row r="153779" spans="26:27">
      <c r="Z153779" s="191"/>
      <c r="AA153779" s="191"/>
    </row>
    <row r="153780" spans="26:27">
      <c r="Z153780" s="191"/>
      <c r="AA153780" s="191"/>
    </row>
    <row r="153781" spans="26:27">
      <c r="Z153781" s="191"/>
      <c r="AA153781" s="191"/>
    </row>
    <row r="153782" spans="26:27">
      <c r="Z153782" s="191"/>
      <c r="AA153782" s="191"/>
    </row>
    <row r="153783" spans="26:27">
      <c r="Z153783" s="191"/>
      <c r="AA153783" s="191"/>
    </row>
    <row r="153784" spans="26:27">
      <c r="Z153784" s="191"/>
      <c r="AA153784" s="191"/>
    </row>
    <row r="153785" spans="26:27">
      <c r="Z153785" s="191"/>
      <c r="AA153785" s="191"/>
    </row>
    <row r="153786" spans="26:27">
      <c r="Z153786" s="191"/>
      <c r="AA153786" s="191"/>
    </row>
    <row r="153787" spans="26:27">
      <c r="Z153787" s="191"/>
      <c r="AA153787" s="191"/>
    </row>
    <row r="153788" spans="26:27">
      <c r="Z153788" s="191"/>
      <c r="AA153788" s="191"/>
    </row>
    <row r="153789" spans="26:27">
      <c r="Z153789" s="191"/>
      <c r="AA153789" s="191"/>
    </row>
    <row r="153790" spans="26:27">
      <c r="Z153790" s="191"/>
      <c r="AA153790" s="191"/>
    </row>
    <row r="153791" spans="26:27">
      <c r="Z153791" s="191"/>
      <c r="AA153791" s="191"/>
    </row>
    <row r="153792" spans="26:27">
      <c r="Z153792" s="191"/>
      <c r="AA153792" s="191"/>
    </row>
    <row r="153793" spans="26:27">
      <c r="Z153793" s="191"/>
      <c r="AA153793" s="191"/>
    </row>
    <row r="153794" spans="26:27">
      <c r="Z153794" s="191"/>
      <c r="AA153794" s="191"/>
    </row>
    <row r="153795" spans="26:27">
      <c r="Z153795" s="191"/>
      <c r="AA153795" s="191"/>
    </row>
    <row r="153796" spans="26:27">
      <c r="Z153796" s="191"/>
      <c r="AA153796" s="191"/>
    </row>
    <row r="153797" spans="26:27">
      <c r="Z153797" s="191"/>
      <c r="AA153797" s="191"/>
    </row>
    <row r="153798" spans="26:27">
      <c r="Z153798" s="191"/>
      <c r="AA153798" s="191"/>
    </row>
    <row r="153799" spans="26:27">
      <c r="Z153799" s="191"/>
      <c r="AA153799" s="191"/>
    </row>
    <row r="153800" spans="26:27">
      <c r="Z153800" s="191"/>
      <c r="AA153800" s="191"/>
    </row>
    <row r="153801" spans="26:27">
      <c r="Z153801" s="191"/>
      <c r="AA153801" s="191"/>
    </row>
    <row r="153802" spans="26:27">
      <c r="Z153802" s="191"/>
      <c r="AA153802" s="191"/>
    </row>
    <row r="153803" spans="26:27">
      <c r="Z153803" s="191"/>
      <c r="AA153803" s="191"/>
    </row>
    <row r="153804" spans="26:27">
      <c r="Z153804" s="191"/>
      <c r="AA153804" s="191"/>
    </row>
    <row r="153805" spans="26:27">
      <c r="Z153805" s="191"/>
      <c r="AA153805" s="191"/>
    </row>
    <row r="153806" spans="26:27">
      <c r="Z153806" s="191"/>
      <c r="AA153806" s="191"/>
    </row>
    <row r="153807" spans="26:27">
      <c r="Z153807" s="191"/>
      <c r="AA153807" s="191"/>
    </row>
    <row r="153808" spans="26:27">
      <c r="Z153808" s="191"/>
      <c r="AA153808" s="191"/>
    </row>
    <row r="153809" spans="26:27">
      <c r="Z153809" s="191"/>
      <c r="AA153809" s="191"/>
    </row>
    <row r="153810" spans="26:27">
      <c r="Z153810" s="191"/>
      <c r="AA153810" s="191"/>
    </row>
    <row r="153811" spans="26:27">
      <c r="Z153811" s="191"/>
      <c r="AA153811" s="191"/>
    </row>
    <row r="153812" spans="26:27">
      <c r="Z153812" s="191"/>
      <c r="AA153812" s="191"/>
    </row>
    <row r="153813" spans="26:27">
      <c r="Z153813" s="191"/>
      <c r="AA153813" s="191"/>
    </row>
    <row r="153814" spans="26:27">
      <c r="Z153814" s="191"/>
      <c r="AA153814" s="191"/>
    </row>
    <row r="153815" spans="26:27">
      <c r="Z153815" s="191"/>
      <c r="AA153815" s="191"/>
    </row>
    <row r="153816" spans="26:27">
      <c r="Z153816" s="191"/>
      <c r="AA153816" s="191"/>
    </row>
    <row r="153817" spans="26:27">
      <c r="Z153817" s="191"/>
      <c r="AA153817" s="191"/>
    </row>
    <row r="153818" spans="26:27">
      <c r="Z153818" s="191"/>
      <c r="AA153818" s="191"/>
    </row>
    <row r="153819" spans="26:27">
      <c r="Z153819" s="191"/>
      <c r="AA153819" s="191"/>
    </row>
    <row r="153820" spans="26:27">
      <c r="Z153820" s="191"/>
      <c r="AA153820" s="191"/>
    </row>
    <row r="153821" spans="26:27">
      <c r="Z153821" s="191"/>
      <c r="AA153821" s="191"/>
    </row>
    <row r="153822" spans="26:27">
      <c r="Z153822" s="191"/>
      <c r="AA153822" s="191"/>
    </row>
    <row r="153823" spans="26:27">
      <c r="Z153823" s="191"/>
      <c r="AA153823" s="191"/>
    </row>
    <row r="153824" spans="26:27">
      <c r="Z153824" s="191"/>
      <c r="AA153824" s="191"/>
    </row>
    <row r="153825" spans="26:27">
      <c r="Z153825" s="191"/>
      <c r="AA153825" s="191"/>
    </row>
    <row r="153826" spans="26:27">
      <c r="Z153826" s="191"/>
      <c r="AA153826" s="191"/>
    </row>
    <row r="153827" spans="26:27">
      <c r="Z153827" s="191"/>
      <c r="AA153827" s="191"/>
    </row>
    <row r="153828" spans="26:27">
      <c r="Z153828" s="191"/>
      <c r="AA153828" s="191"/>
    </row>
    <row r="153829" spans="26:27">
      <c r="Z153829" s="191"/>
      <c r="AA153829" s="191"/>
    </row>
    <row r="153830" spans="26:27">
      <c r="Z153830" s="191"/>
      <c r="AA153830" s="191"/>
    </row>
    <row r="153831" spans="26:27">
      <c r="Z153831" s="191"/>
      <c r="AA153831" s="191"/>
    </row>
    <row r="153832" spans="26:27">
      <c r="Z153832" s="191"/>
      <c r="AA153832" s="191"/>
    </row>
    <row r="153833" spans="26:27">
      <c r="Z153833" s="191"/>
      <c r="AA153833" s="191"/>
    </row>
    <row r="153834" spans="26:27">
      <c r="Z153834" s="191"/>
      <c r="AA153834" s="191"/>
    </row>
    <row r="153835" spans="26:27">
      <c r="Z153835" s="191"/>
      <c r="AA153835" s="191"/>
    </row>
    <row r="153836" spans="26:27">
      <c r="Z153836" s="191"/>
      <c r="AA153836" s="191"/>
    </row>
    <row r="153837" spans="26:27">
      <c r="Z153837" s="191"/>
      <c r="AA153837" s="191"/>
    </row>
    <row r="153838" spans="26:27">
      <c r="Z153838" s="191"/>
      <c r="AA153838" s="191"/>
    </row>
    <row r="153839" spans="26:27">
      <c r="Z153839" s="191"/>
      <c r="AA153839" s="191"/>
    </row>
    <row r="153840" spans="26:27">
      <c r="Z153840" s="191"/>
      <c r="AA153840" s="191"/>
    </row>
    <row r="153841" spans="26:27">
      <c r="Z153841" s="191"/>
      <c r="AA153841" s="191"/>
    </row>
    <row r="153842" spans="26:27">
      <c r="Z153842" s="191"/>
      <c r="AA153842" s="191"/>
    </row>
    <row r="153843" spans="26:27">
      <c r="Z153843" s="191"/>
      <c r="AA153843" s="191"/>
    </row>
    <row r="153844" spans="26:27">
      <c r="Z153844" s="191"/>
      <c r="AA153844" s="191"/>
    </row>
    <row r="153845" spans="26:27">
      <c r="Z153845" s="191"/>
      <c r="AA153845" s="191"/>
    </row>
    <row r="153846" spans="26:27">
      <c r="Z153846" s="191"/>
      <c r="AA153846" s="191"/>
    </row>
    <row r="153847" spans="26:27">
      <c r="Z153847" s="191"/>
      <c r="AA153847" s="191"/>
    </row>
    <row r="153848" spans="26:27">
      <c r="Z153848" s="191"/>
      <c r="AA153848" s="191"/>
    </row>
    <row r="153849" spans="26:27">
      <c r="Z153849" s="191"/>
      <c r="AA153849" s="191"/>
    </row>
    <row r="153850" spans="26:27">
      <c r="Z153850" s="191"/>
      <c r="AA153850" s="191"/>
    </row>
    <row r="153851" spans="26:27">
      <c r="Z153851" s="191"/>
      <c r="AA153851" s="191"/>
    </row>
    <row r="153852" spans="26:27">
      <c r="Z153852" s="191"/>
      <c r="AA153852" s="191"/>
    </row>
    <row r="153853" spans="26:27">
      <c r="Z153853" s="191"/>
      <c r="AA153853" s="191"/>
    </row>
    <row r="153854" spans="26:27">
      <c r="Z153854" s="191"/>
      <c r="AA153854" s="191"/>
    </row>
    <row r="153855" spans="26:27">
      <c r="Z153855" s="191"/>
      <c r="AA153855" s="191"/>
    </row>
    <row r="153856" spans="26:27">
      <c r="Z153856" s="191"/>
      <c r="AA153856" s="191"/>
    </row>
    <row r="153857" spans="26:27">
      <c r="Z153857" s="191"/>
      <c r="AA153857" s="191"/>
    </row>
    <row r="153858" spans="26:27">
      <c r="Z153858" s="191"/>
      <c r="AA153858" s="191"/>
    </row>
    <row r="153859" spans="26:27">
      <c r="Z153859" s="191"/>
      <c r="AA153859" s="191"/>
    </row>
    <row r="153860" spans="26:27">
      <c r="Z153860" s="191"/>
      <c r="AA153860" s="191"/>
    </row>
    <row r="153861" spans="26:27">
      <c r="Z153861" s="191"/>
      <c r="AA153861" s="191"/>
    </row>
    <row r="153862" spans="26:27">
      <c r="Z153862" s="191"/>
      <c r="AA153862" s="191"/>
    </row>
    <row r="153863" spans="26:27">
      <c r="Z153863" s="191"/>
      <c r="AA153863" s="191"/>
    </row>
    <row r="153864" spans="26:27">
      <c r="Z153864" s="191"/>
      <c r="AA153864" s="191"/>
    </row>
    <row r="153865" spans="26:27">
      <c r="Z153865" s="191"/>
      <c r="AA153865" s="191"/>
    </row>
    <row r="153866" spans="26:27">
      <c r="Z153866" s="191"/>
      <c r="AA153866" s="191"/>
    </row>
    <row r="153867" spans="26:27">
      <c r="Z153867" s="191"/>
      <c r="AA153867" s="191"/>
    </row>
    <row r="153868" spans="26:27">
      <c r="Z153868" s="191"/>
      <c r="AA153868" s="191"/>
    </row>
    <row r="153869" spans="26:27">
      <c r="Z153869" s="191"/>
      <c r="AA153869" s="191"/>
    </row>
    <row r="153870" spans="26:27">
      <c r="Z153870" s="191"/>
      <c r="AA153870" s="191"/>
    </row>
    <row r="153871" spans="26:27">
      <c r="Z153871" s="191"/>
      <c r="AA153871" s="191"/>
    </row>
    <row r="153872" spans="26:27">
      <c r="Z153872" s="191"/>
      <c r="AA153872" s="191"/>
    </row>
    <row r="153873" spans="26:27">
      <c r="Z153873" s="191"/>
      <c r="AA153873" s="191"/>
    </row>
    <row r="153874" spans="26:27">
      <c r="Z153874" s="191"/>
      <c r="AA153874" s="191"/>
    </row>
    <row r="153875" spans="26:27">
      <c r="Z153875" s="191"/>
      <c r="AA153875" s="191"/>
    </row>
    <row r="153876" spans="26:27">
      <c r="Z153876" s="191"/>
      <c r="AA153876" s="191"/>
    </row>
    <row r="153877" spans="26:27">
      <c r="Z153877" s="191"/>
      <c r="AA153877" s="191"/>
    </row>
    <row r="153878" spans="26:27">
      <c r="Z153878" s="191"/>
      <c r="AA153878" s="191"/>
    </row>
    <row r="153879" spans="26:27">
      <c r="Z153879" s="191"/>
      <c r="AA153879" s="191"/>
    </row>
    <row r="153880" spans="26:27">
      <c r="Z153880" s="191"/>
      <c r="AA153880" s="191"/>
    </row>
    <row r="153881" spans="26:27">
      <c r="Z153881" s="191"/>
      <c r="AA153881" s="191"/>
    </row>
    <row r="153882" spans="26:27">
      <c r="Z153882" s="191"/>
      <c r="AA153882" s="191"/>
    </row>
    <row r="153883" spans="26:27">
      <c r="Z153883" s="191"/>
      <c r="AA153883" s="191"/>
    </row>
    <row r="153884" spans="26:27">
      <c r="Z153884" s="191"/>
      <c r="AA153884" s="191"/>
    </row>
    <row r="153885" spans="26:27">
      <c r="Z153885" s="191"/>
      <c r="AA153885" s="191"/>
    </row>
    <row r="153886" spans="26:27">
      <c r="Z153886" s="191"/>
      <c r="AA153886" s="191"/>
    </row>
    <row r="153887" spans="26:27">
      <c r="Z153887" s="191"/>
      <c r="AA153887" s="191"/>
    </row>
    <row r="153888" spans="26:27">
      <c r="Z153888" s="191"/>
      <c r="AA153888" s="191"/>
    </row>
    <row r="153889" spans="26:27">
      <c r="Z153889" s="191"/>
      <c r="AA153889" s="191"/>
    </row>
    <row r="153890" spans="26:27">
      <c r="Z153890" s="191"/>
      <c r="AA153890" s="191"/>
    </row>
    <row r="153891" spans="26:27">
      <c r="Z153891" s="191"/>
      <c r="AA153891" s="191"/>
    </row>
    <row r="153892" spans="26:27">
      <c r="Z153892" s="191"/>
      <c r="AA153892" s="191"/>
    </row>
    <row r="153893" spans="26:27">
      <c r="Z153893" s="191"/>
      <c r="AA153893" s="191"/>
    </row>
    <row r="153894" spans="26:27">
      <c r="Z153894" s="191"/>
      <c r="AA153894" s="191"/>
    </row>
    <row r="153895" spans="26:27">
      <c r="Z153895" s="191"/>
      <c r="AA153895" s="191"/>
    </row>
    <row r="153896" spans="26:27">
      <c r="Z153896" s="191"/>
      <c r="AA153896" s="191"/>
    </row>
    <row r="153897" spans="26:27">
      <c r="Z153897" s="191"/>
      <c r="AA153897" s="191"/>
    </row>
    <row r="153898" spans="26:27">
      <c r="Z153898" s="191"/>
      <c r="AA153898" s="191"/>
    </row>
    <row r="153899" spans="26:27">
      <c r="Z153899" s="191"/>
      <c r="AA153899" s="191"/>
    </row>
    <row r="153900" spans="26:27">
      <c r="Z153900" s="191"/>
      <c r="AA153900" s="191"/>
    </row>
    <row r="153901" spans="26:27">
      <c r="Z153901" s="191"/>
      <c r="AA153901" s="191"/>
    </row>
    <row r="153902" spans="26:27">
      <c r="Z153902" s="191"/>
      <c r="AA153902" s="191"/>
    </row>
    <row r="153903" spans="26:27">
      <c r="Z153903" s="191"/>
      <c r="AA153903" s="191"/>
    </row>
    <row r="153904" spans="26:27">
      <c r="Z153904" s="191"/>
      <c r="AA153904" s="191"/>
    </row>
    <row r="153905" spans="26:27">
      <c r="Z153905" s="191"/>
      <c r="AA153905" s="191"/>
    </row>
    <row r="153906" spans="26:27">
      <c r="Z153906" s="191"/>
      <c r="AA153906" s="191"/>
    </row>
    <row r="153907" spans="26:27">
      <c r="Z153907" s="191"/>
      <c r="AA153907" s="191"/>
    </row>
    <row r="153908" spans="26:27">
      <c r="Z153908" s="191"/>
      <c r="AA153908" s="191"/>
    </row>
    <row r="153909" spans="26:27">
      <c r="Z153909" s="191"/>
      <c r="AA153909" s="191"/>
    </row>
    <row r="153910" spans="26:27">
      <c r="Z153910" s="191"/>
      <c r="AA153910" s="191"/>
    </row>
    <row r="153911" spans="26:27">
      <c r="Z153911" s="191"/>
      <c r="AA153911" s="191"/>
    </row>
    <row r="153912" spans="26:27">
      <c r="Z153912" s="191"/>
      <c r="AA153912" s="191"/>
    </row>
    <row r="153913" spans="26:27">
      <c r="Z153913" s="191"/>
      <c r="AA153913" s="191"/>
    </row>
    <row r="153914" spans="26:27">
      <c r="Z153914" s="191"/>
      <c r="AA153914" s="191"/>
    </row>
    <row r="153915" spans="26:27">
      <c r="Z153915" s="191"/>
      <c r="AA153915" s="191"/>
    </row>
    <row r="153916" spans="26:27">
      <c r="Z153916" s="191"/>
      <c r="AA153916" s="191"/>
    </row>
    <row r="153917" spans="26:27">
      <c r="Z153917" s="191"/>
      <c r="AA153917" s="191"/>
    </row>
    <row r="153918" spans="26:27">
      <c r="Z153918" s="191"/>
      <c r="AA153918" s="191"/>
    </row>
    <row r="153919" spans="26:27">
      <c r="Z153919" s="191"/>
      <c r="AA153919" s="191"/>
    </row>
    <row r="153920" spans="26:27">
      <c r="Z153920" s="191"/>
      <c r="AA153920" s="191"/>
    </row>
    <row r="153921" spans="26:27">
      <c r="Z153921" s="191"/>
      <c r="AA153921" s="191"/>
    </row>
    <row r="153922" spans="26:27">
      <c r="Z153922" s="191"/>
      <c r="AA153922" s="191"/>
    </row>
    <row r="153923" spans="26:27">
      <c r="Z153923" s="191"/>
      <c r="AA153923" s="191"/>
    </row>
    <row r="153924" spans="26:27">
      <c r="Z153924" s="191"/>
      <c r="AA153924" s="191"/>
    </row>
    <row r="153925" spans="26:27">
      <c r="Z153925" s="191"/>
      <c r="AA153925" s="191"/>
    </row>
    <row r="153926" spans="26:27">
      <c r="Z153926" s="191"/>
      <c r="AA153926" s="191"/>
    </row>
    <row r="153927" spans="26:27">
      <c r="Z153927" s="191"/>
      <c r="AA153927" s="191"/>
    </row>
    <row r="153928" spans="26:27">
      <c r="Z153928" s="191"/>
      <c r="AA153928" s="191"/>
    </row>
    <row r="153929" spans="26:27">
      <c r="Z153929" s="191"/>
      <c r="AA153929" s="191"/>
    </row>
    <row r="153930" spans="26:27">
      <c r="Z153930" s="191"/>
      <c r="AA153930" s="191"/>
    </row>
    <row r="153931" spans="26:27">
      <c r="Z153931" s="191"/>
      <c r="AA153931" s="191"/>
    </row>
    <row r="153932" spans="26:27">
      <c r="Z153932" s="191"/>
      <c r="AA153932" s="191"/>
    </row>
    <row r="153933" spans="26:27">
      <c r="Z153933" s="191"/>
      <c r="AA153933" s="191"/>
    </row>
    <row r="153934" spans="26:27">
      <c r="Z153934" s="191"/>
      <c r="AA153934" s="191"/>
    </row>
    <row r="153935" spans="26:27">
      <c r="Z153935" s="191"/>
      <c r="AA153935" s="191"/>
    </row>
    <row r="153936" spans="26:27">
      <c r="Z153936" s="191"/>
      <c r="AA153936" s="191"/>
    </row>
    <row r="153937" spans="26:27">
      <c r="Z153937" s="191"/>
      <c r="AA153937" s="191"/>
    </row>
    <row r="153938" spans="26:27">
      <c r="Z153938" s="191"/>
      <c r="AA153938" s="191"/>
    </row>
    <row r="153939" spans="26:27">
      <c r="Z153939" s="191"/>
      <c r="AA153939" s="191"/>
    </row>
    <row r="153940" spans="26:27">
      <c r="Z153940" s="191"/>
      <c r="AA153940" s="191"/>
    </row>
    <row r="153941" spans="26:27">
      <c r="Z153941" s="191"/>
      <c r="AA153941" s="191"/>
    </row>
    <row r="153942" spans="26:27">
      <c r="Z153942" s="191"/>
      <c r="AA153942" s="191"/>
    </row>
    <row r="153943" spans="26:27">
      <c r="Z153943" s="191"/>
      <c r="AA153943" s="191"/>
    </row>
    <row r="153944" spans="26:27">
      <c r="Z153944" s="191"/>
      <c r="AA153944" s="191"/>
    </row>
    <row r="153945" spans="26:27">
      <c r="Z153945" s="191"/>
      <c r="AA153945" s="191"/>
    </row>
    <row r="153946" spans="26:27">
      <c r="Z153946" s="191"/>
      <c r="AA153946" s="191"/>
    </row>
    <row r="153947" spans="26:27">
      <c r="Z153947" s="191"/>
      <c r="AA153947" s="191"/>
    </row>
    <row r="153948" spans="26:27">
      <c r="Z153948" s="191"/>
      <c r="AA153948" s="191"/>
    </row>
    <row r="153949" spans="26:27">
      <c r="Z153949" s="191"/>
      <c r="AA153949" s="191"/>
    </row>
    <row r="153950" spans="26:27">
      <c r="Z153950" s="191"/>
      <c r="AA153950" s="191"/>
    </row>
    <row r="153951" spans="26:27">
      <c r="Z153951" s="191"/>
      <c r="AA153951" s="191"/>
    </row>
    <row r="153952" spans="26:27">
      <c r="Z153952" s="191"/>
      <c r="AA153952" s="191"/>
    </row>
    <row r="153953" spans="26:27">
      <c r="Z153953" s="191"/>
      <c r="AA153953" s="191"/>
    </row>
    <row r="153954" spans="26:27">
      <c r="Z153954" s="191"/>
      <c r="AA153954" s="191"/>
    </row>
    <row r="153955" spans="26:27">
      <c r="Z153955" s="191"/>
      <c r="AA153955" s="191"/>
    </row>
    <row r="153956" spans="26:27">
      <c r="Z153956" s="191"/>
      <c r="AA153956" s="191"/>
    </row>
    <row r="153957" spans="26:27">
      <c r="Z153957" s="191"/>
      <c r="AA153957" s="191"/>
    </row>
    <row r="153958" spans="26:27">
      <c r="Z153958" s="191"/>
      <c r="AA153958" s="191"/>
    </row>
    <row r="153959" spans="26:27">
      <c r="Z153959" s="191"/>
      <c r="AA153959" s="191"/>
    </row>
    <row r="153960" spans="26:27">
      <c r="Z153960" s="191"/>
      <c r="AA153960" s="191"/>
    </row>
    <row r="153961" spans="26:27">
      <c r="Z153961" s="191"/>
      <c r="AA153961" s="191"/>
    </row>
    <row r="153962" spans="26:27">
      <c r="Z153962" s="191"/>
      <c r="AA153962" s="191"/>
    </row>
    <row r="153963" spans="26:27">
      <c r="Z153963" s="191"/>
      <c r="AA153963" s="191"/>
    </row>
    <row r="153964" spans="26:27">
      <c r="Z153964" s="191"/>
      <c r="AA153964" s="191"/>
    </row>
    <row r="153965" spans="26:27">
      <c r="Z153965" s="191"/>
      <c r="AA153965" s="191"/>
    </row>
    <row r="153966" spans="26:27">
      <c r="Z153966" s="191"/>
      <c r="AA153966" s="191"/>
    </row>
    <row r="153967" spans="26:27">
      <c r="Z153967" s="191"/>
      <c r="AA153967" s="191"/>
    </row>
    <row r="153968" spans="26:27">
      <c r="Z153968" s="191"/>
      <c r="AA153968" s="191"/>
    </row>
    <row r="153969" spans="26:27">
      <c r="Z153969" s="191"/>
      <c r="AA153969" s="191"/>
    </row>
    <row r="153970" spans="26:27">
      <c r="Z153970" s="191"/>
      <c r="AA153970" s="191"/>
    </row>
    <row r="153971" spans="26:27">
      <c r="Z153971" s="191"/>
      <c r="AA153971" s="191"/>
    </row>
    <row r="153972" spans="26:27">
      <c r="Z153972" s="191"/>
      <c r="AA153972" s="191"/>
    </row>
    <row r="153973" spans="26:27">
      <c r="Z153973" s="191"/>
      <c r="AA153973" s="191"/>
    </row>
    <row r="153974" spans="26:27">
      <c r="Z153974" s="191"/>
      <c r="AA153974" s="191"/>
    </row>
    <row r="153975" spans="26:27">
      <c r="Z153975" s="191"/>
      <c r="AA153975" s="191"/>
    </row>
    <row r="153976" spans="26:27">
      <c r="Z153976" s="191"/>
      <c r="AA153976" s="191"/>
    </row>
    <row r="153977" spans="26:27">
      <c r="Z153977" s="191"/>
      <c r="AA153977" s="191"/>
    </row>
    <row r="153978" spans="26:27">
      <c r="Z153978" s="191"/>
      <c r="AA153978" s="191"/>
    </row>
    <row r="153979" spans="26:27">
      <c r="Z153979" s="191"/>
      <c r="AA153979" s="191"/>
    </row>
    <row r="153980" spans="26:27">
      <c r="Z153980" s="191"/>
      <c r="AA153980" s="191"/>
    </row>
    <row r="153981" spans="26:27">
      <c r="Z153981" s="191"/>
      <c r="AA153981" s="191"/>
    </row>
    <row r="153982" spans="26:27">
      <c r="Z153982" s="191"/>
      <c r="AA153982" s="191"/>
    </row>
    <row r="153983" spans="26:27">
      <c r="Z153983" s="191"/>
      <c r="AA153983" s="191"/>
    </row>
    <row r="153984" spans="26:27">
      <c r="Z153984" s="191"/>
      <c r="AA153984" s="191"/>
    </row>
    <row r="153985" spans="26:27">
      <c r="Z153985" s="191"/>
      <c r="AA153985" s="191"/>
    </row>
    <row r="153986" spans="26:27">
      <c r="Z153986" s="191"/>
      <c r="AA153986" s="191"/>
    </row>
    <row r="153987" spans="26:27">
      <c r="Z153987" s="191"/>
      <c r="AA153987" s="191"/>
    </row>
    <row r="153988" spans="26:27">
      <c r="Z153988" s="191"/>
      <c r="AA153988" s="191"/>
    </row>
    <row r="153989" spans="26:27">
      <c r="Z153989" s="191"/>
      <c r="AA153989" s="191"/>
    </row>
    <row r="153990" spans="26:27">
      <c r="Z153990" s="191"/>
      <c r="AA153990" s="191"/>
    </row>
    <row r="153991" spans="26:27">
      <c r="Z153991" s="191"/>
      <c r="AA153991" s="191"/>
    </row>
    <row r="153992" spans="26:27">
      <c r="Z153992" s="191"/>
      <c r="AA153992" s="191"/>
    </row>
    <row r="153993" spans="26:27">
      <c r="Z153993" s="191"/>
      <c r="AA153993" s="191"/>
    </row>
    <row r="153994" spans="26:27">
      <c r="Z153994" s="191"/>
      <c r="AA153994" s="191"/>
    </row>
    <row r="153995" spans="26:27">
      <c r="Z153995" s="191"/>
      <c r="AA153995" s="191"/>
    </row>
    <row r="153996" spans="26:27">
      <c r="Z153996" s="191"/>
      <c r="AA153996" s="191"/>
    </row>
    <row r="153997" spans="26:27">
      <c r="Z153997" s="191"/>
      <c r="AA153997" s="191"/>
    </row>
    <row r="153998" spans="26:27">
      <c r="Z153998" s="191"/>
      <c r="AA153998" s="191"/>
    </row>
    <row r="153999" spans="26:27">
      <c r="Z153999" s="191"/>
      <c r="AA153999" s="191"/>
    </row>
    <row r="154000" spans="26:27">
      <c r="Z154000" s="191"/>
      <c r="AA154000" s="191"/>
    </row>
    <row r="154001" spans="26:27">
      <c r="Z154001" s="191"/>
      <c r="AA154001" s="191"/>
    </row>
    <row r="154002" spans="26:27">
      <c r="Z154002" s="191"/>
      <c r="AA154002" s="191"/>
    </row>
    <row r="154003" spans="26:27">
      <c r="Z154003" s="191"/>
      <c r="AA154003" s="191"/>
    </row>
    <row r="154004" spans="26:27">
      <c r="Z154004" s="191"/>
      <c r="AA154004" s="191"/>
    </row>
    <row r="154005" spans="26:27">
      <c r="Z154005" s="191"/>
      <c r="AA154005" s="191"/>
    </row>
    <row r="154006" spans="26:27">
      <c r="Z154006" s="191"/>
      <c r="AA154006" s="191"/>
    </row>
    <row r="154007" spans="26:27">
      <c r="Z154007" s="191"/>
      <c r="AA154007" s="191"/>
    </row>
    <row r="154008" spans="26:27">
      <c r="Z154008" s="191"/>
      <c r="AA154008" s="191"/>
    </row>
    <row r="154009" spans="26:27">
      <c r="Z154009" s="191"/>
      <c r="AA154009" s="191"/>
    </row>
    <row r="154010" spans="26:27">
      <c r="Z154010" s="191"/>
      <c r="AA154010" s="191"/>
    </row>
    <row r="154011" spans="26:27">
      <c r="Z154011" s="191"/>
      <c r="AA154011" s="191"/>
    </row>
    <row r="154012" spans="26:27">
      <c r="Z154012" s="191"/>
      <c r="AA154012" s="191"/>
    </row>
    <row r="154013" spans="26:27">
      <c r="Z154013" s="191"/>
      <c r="AA154013" s="191"/>
    </row>
    <row r="154014" spans="26:27">
      <c r="Z154014" s="191"/>
      <c r="AA154014" s="191"/>
    </row>
    <row r="154015" spans="26:27">
      <c r="Z154015" s="191"/>
      <c r="AA154015" s="191"/>
    </row>
    <row r="154016" spans="26:27">
      <c r="Z154016" s="191"/>
      <c r="AA154016" s="191"/>
    </row>
    <row r="154017" spans="26:27">
      <c r="Z154017" s="191"/>
      <c r="AA154017" s="191"/>
    </row>
    <row r="154018" spans="26:27">
      <c r="Z154018" s="191"/>
      <c r="AA154018" s="191"/>
    </row>
    <row r="154019" spans="26:27">
      <c r="Z154019" s="191"/>
      <c r="AA154019" s="191"/>
    </row>
    <row r="154020" spans="26:27">
      <c r="Z154020" s="191"/>
      <c r="AA154020" s="191"/>
    </row>
    <row r="154021" spans="26:27">
      <c r="Z154021" s="191"/>
      <c r="AA154021" s="191"/>
    </row>
    <row r="154022" spans="26:27">
      <c r="Z154022" s="191"/>
      <c r="AA154022" s="191"/>
    </row>
    <row r="154023" spans="26:27">
      <c r="Z154023" s="191"/>
      <c r="AA154023" s="191"/>
    </row>
    <row r="154024" spans="26:27">
      <c r="Z154024" s="191"/>
      <c r="AA154024" s="191"/>
    </row>
    <row r="154025" spans="26:27">
      <c r="Z154025" s="191"/>
      <c r="AA154025" s="191"/>
    </row>
    <row r="154026" spans="26:27">
      <c r="Z154026" s="191"/>
      <c r="AA154026" s="191"/>
    </row>
    <row r="154027" spans="26:27">
      <c r="Z154027" s="191"/>
      <c r="AA154027" s="191"/>
    </row>
    <row r="154028" spans="26:27">
      <c r="Z154028" s="191"/>
      <c r="AA154028" s="191"/>
    </row>
    <row r="154029" spans="26:27">
      <c r="Z154029" s="191"/>
      <c r="AA154029" s="191"/>
    </row>
    <row r="154030" spans="26:27">
      <c r="Z154030" s="191"/>
      <c r="AA154030" s="191"/>
    </row>
    <row r="154031" spans="26:27">
      <c r="Z154031" s="191"/>
      <c r="AA154031" s="191"/>
    </row>
    <row r="154032" spans="26:27">
      <c r="Z154032" s="191"/>
      <c r="AA154032" s="191"/>
    </row>
    <row r="154033" spans="26:27">
      <c r="Z154033" s="191"/>
      <c r="AA154033" s="191"/>
    </row>
    <row r="154034" spans="26:27">
      <c r="Z154034" s="191"/>
      <c r="AA154034" s="191"/>
    </row>
    <row r="154035" spans="26:27">
      <c r="Z154035" s="191"/>
      <c r="AA154035" s="191"/>
    </row>
    <row r="154036" spans="26:27">
      <c r="Z154036" s="191"/>
      <c r="AA154036" s="191"/>
    </row>
    <row r="154037" spans="26:27">
      <c r="Z154037" s="191"/>
      <c r="AA154037" s="191"/>
    </row>
    <row r="154038" spans="26:27">
      <c r="Z154038" s="191"/>
      <c r="AA154038" s="191"/>
    </row>
    <row r="154039" spans="26:27">
      <c r="Z154039" s="191"/>
      <c r="AA154039" s="191"/>
    </row>
    <row r="154040" spans="26:27">
      <c r="Z154040" s="191"/>
      <c r="AA154040" s="191"/>
    </row>
    <row r="154041" spans="26:27">
      <c r="Z154041" s="191"/>
      <c r="AA154041" s="191"/>
    </row>
    <row r="154042" spans="26:27">
      <c r="Z154042" s="191"/>
      <c r="AA154042" s="191"/>
    </row>
    <row r="154043" spans="26:27">
      <c r="Z154043" s="191"/>
      <c r="AA154043" s="191"/>
    </row>
    <row r="154044" spans="26:27">
      <c r="Z154044" s="191"/>
      <c r="AA154044" s="191"/>
    </row>
    <row r="154045" spans="26:27">
      <c r="Z154045" s="191"/>
      <c r="AA154045" s="191"/>
    </row>
    <row r="154046" spans="26:27">
      <c r="Z154046" s="191"/>
      <c r="AA154046" s="191"/>
    </row>
    <row r="154047" spans="26:27">
      <c r="Z154047" s="191"/>
      <c r="AA154047" s="191"/>
    </row>
    <row r="154048" spans="26:27">
      <c r="Z154048" s="191"/>
      <c r="AA154048" s="191"/>
    </row>
    <row r="154049" spans="26:27">
      <c r="Z154049" s="191"/>
      <c r="AA154049" s="191"/>
    </row>
    <row r="154050" spans="26:27">
      <c r="Z154050" s="191"/>
      <c r="AA154050" s="191"/>
    </row>
    <row r="154051" spans="26:27">
      <c r="Z154051" s="191"/>
      <c r="AA154051" s="191"/>
    </row>
    <row r="154052" spans="26:27">
      <c r="Z154052" s="191"/>
      <c r="AA154052" s="191"/>
    </row>
    <row r="154053" spans="26:27">
      <c r="Z154053" s="191"/>
      <c r="AA154053" s="191"/>
    </row>
    <row r="154054" spans="26:27">
      <c r="Z154054" s="191"/>
      <c r="AA154054" s="191"/>
    </row>
    <row r="154055" spans="26:27">
      <c r="Z154055" s="191"/>
      <c r="AA154055" s="191"/>
    </row>
    <row r="154056" spans="26:27">
      <c r="Z154056" s="191"/>
      <c r="AA154056" s="191"/>
    </row>
    <row r="154057" spans="26:27">
      <c r="Z154057" s="191"/>
      <c r="AA154057" s="191"/>
    </row>
    <row r="154058" spans="26:27">
      <c r="Z154058" s="191"/>
      <c r="AA154058" s="191"/>
    </row>
    <row r="154059" spans="26:27">
      <c r="Z154059" s="191"/>
      <c r="AA154059" s="191"/>
    </row>
    <row r="154060" spans="26:27">
      <c r="Z154060" s="191"/>
      <c r="AA154060" s="191"/>
    </row>
    <row r="154061" spans="26:27">
      <c r="Z154061" s="191"/>
      <c r="AA154061" s="191"/>
    </row>
    <row r="154062" spans="26:27">
      <c r="Z154062" s="191"/>
      <c r="AA154062" s="191"/>
    </row>
    <row r="154063" spans="26:27">
      <c r="Z154063" s="191"/>
      <c r="AA154063" s="191"/>
    </row>
    <row r="154064" spans="26:27">
      <c r="Z154064" s="191"/>
      <c r="AA154064" s="191"/>
    </row>
    <row r="154065" spans="26:27">
      <c r="Z154065" s="191"/>
      <c r="AA154065" s="191"/>
    </row>
    <row r="154066" spans="26:27">
      <c r="Z154066" s="191"/>
      <c r="AA154066" s="191"/>
    </row>
    <row r="154067" spans="26:27">
      <c r="Z154067" s="191"/>
      <c r="AA154067" s="191"/>
    </row>
    <row r="154068" spans="26:27">
      <c r="Z154068" s="191"/>
      <c r="AA154068" s="191"/>
    </row>
    <row r="154069" spans="26:27">
      <c r="Z154069" s="191"/>
      <c r="AA154069" s="191"/>
    </row>
    <row r="154070" spans="26:27">
      <c r="Z154070" s="191"/>
      <c r="AA154070" s="191"/>
    </row>
    <row r="154071" spans="26:27">
      <c r="Z154071" s="191"/>
      <c r="AA154071" s="191"/>
    </row>
    <row r="154072" spans="26:27">
      <c r="Z154072" s="191"/>
      <c r="AA154072" s="191"/>
    </row>
    <row r="154073" spans="26:27">
      <c r="Z154073" s="191"/>
      <c r="AA154073" s="191"/>
    </row>
    <row r="154074" spans="26:27">
      <c r="Z154074" s="191"/>
      <c r="AA154074" s="191"/>
    </row>
    <row r="154075" spans="26:27">
      <c r="Z154075" s="191"/>
      <c r="AA154075" s="191"/>
    </row>
    <row r="154076" spans="26:27">
      <c r="Z154076" s="191"/>
      <c r="AA154076" s="191"/>
    </row>
    <row r="154077" spans="26:27">
      <c r="Z154077" s="191"/>
      <c r="AA154077" s="191"/>
    </row>
    <row r="154078" spans="26:27">
      <c r="Z154078" s="191"/>
      <c r="AA154078" s="191"/>
    </row>
    <row r="154079" spans="26:27">
      <c r="Z154079" s="191"/>
      <c r="AA154079" s="191"/>
    </row>
    <row r="154080" spans="26:27">
      <c r="Z154080" s="191"/>
      <c r="AA154080" s="191"/>
    </row>
    <row r="154081" spans="26:27">
      <c r="Z154081" s="191"/>
      <c r="AA154081" s="191"/>
    </row>
    <row r="154082" spans="26:27">
      <c r="Z154082" s="191"/>
      <c r="AA154082" s="191"/>
    </row>
    <row r="154083" spans="26:27">
      <c r="Z154083" s="191"/>
      <c r="AA154083" s="191"/>
    </row>
    <row r="154084" spans="26:27">
      <c r="Z154084" s="191"/>
      <c r="AA154084" s="191"/>
    </row>
    <row r="154085" spans="26:27">
      <c r="Z154085" s="191"/>
      <c r="AA154085" s="191"/>
    </row>
    <row r="154086" spans="26:27">
      <c r="Z154086" s="191"/>
      <c r="AA154086" s="191"/>
    </row>
    <row r="154087" spans="26:27">
      <c r="Z154087" s="191"/>
      <c r="AA154087" s="191"/>
    </row>
    <row r="154088" spans="26:27">
      <c r="Z154088" s="191"/>
      <c r="AA154088" s="191"/>
    </row>
    <row r="154089" spans="26:27">
      <c r="Z154089" s="191"/>
      <c r="AA154089" s="191"/>
    </row>
    <row r="154090" spans="26:27">
      <c r="Z154090" s="191"/>
      <c r="AA154090" s="191"/>
    </row>
    <row r="154091" spans="26:27">
      <c r="Z154091" s="191"/>
      <c r="AA154091" s="191"/>
    </row>
    <row r="154092" spans="26:27">
      <c r="Z154092" s="191"/>
      <c r="AA154092" s="191"/>
    </row>
    <row r="154093" spans="26:27">
      <c r="Z154093" s="191"/>
      <c r="AA154093" s="191"/>
    </row>
    <row r="154094" spans="26:27">
      <c r="Z154094" s="191"/>
      <c r="AA154094" s="191"/>
    </row>
    <row r="154095" spans="26:27">
      <c r="Z154095" s="191"/>
      <c r="AA154095" s="191"/>
    </row>
    <row r="154096" spans="26:27">
      <c r="Z154096" s="191"/>
      <c r="AA154096" s="191"/>
    </row>
    <row r="154097" spans="26:27">
      <c r="Z154097" s="191"/>
      <c r="AA154097" s="191"/>
    </row>
    <row r="154098" spans="26:27">
      <c r="Z154098" s="191"/>
      <c r="AA154098" s="191"/>
    </row>
    <row r="154099" spans="26:27">
      <c r="Z154099" s="191"/>
      <c r="AA154099" s="191"/>
    </row>
    <row r="154100" spans="26:27">
      <c r="Z154100" s="191"/>
      <c r="AA154100" s="191"/>
    </row>
    <row r="154101" spans="26:27">
      <c r="Z154101" s="191"/>
      <c r="AA154101" s="191"/>
    </row>
    <row r="154102" spans="26:27">
      <c r="Z154102" s="191"/>
      <c r="AA154102" s="191"/>
    </row>
    <row r="154103" spans="26:27">
      <c r="Z154103" s="191"/>
      <c r="AA154103" s="191"/>
    </row>
    <row r="154104" spans="26:27">
      <c r="Z154104" s="191"/>
      <c r="AA154104" s="191"/>
    </row>
    <row r="154105" spans="26:27">
      <c r="Z154105" s="191"/>
      <c r="AA154105" s="191"/>
    </row>
    <row r="154106" spans="26:27">
      <c r="Z154106" s="191"/>
      <c r="AA154106" s="191"/>
    </row>
    <row r="154107" spans="26:27">
      <c r="Z154107" s="191"/>
      <c r="AA154107" s="191"/>
    </row>
    <row r="154108" spans="26:27">
      <c r="Z154108" s="191"/>
      <c r="AA154108" s="191"/>
    </row>
    <row r="154109" spans="26:27">
      <c r="Z154109" s="191"/>
      <c r="AA154109" s="191"/>
    </row>
    <row r="154110" spans="26:27">
      <c r="Z154110" s="191"/>
      <c r="AA154110" s="191"/>
    </row>
    <row r="154111" spans="26:27">
      <c r="Z154111" s="191"/>
      <c r="AA154111" s="191"/>
    </row>
    <row r="154112" spans="26:27">
      <c r="Z154112" s="191"/>
      <c r="AA154112" s="191"/>
    </row>
    <row r="154113" spans="26:27">
      <c r="Z154113" s="191"/>
      <c r="AA154113" s="191"/>
    </row>
    <row r="154114" spans="26:27">
      <c r="Z154114" s="191"/>
      <c r="AA154114" s="191"/>
    </row>
    <row r="154115" spans="26:27">
      <c r="Z154115" s="191"/>
      <c r="AA154115" s="191"/>
    </row>
    <row r="154116" spans="26:27">
      <c r="Z154116" s="191"/>
      <c r="AA154116" s="191"/>
    </row>
    <row r="154117" spans="26:27">
      <c r="Z154117" s="191"/>
      <c r="AA154117" s="191"/>
    </row>
    <row r="154118" spans="26:27">
      <c r="Z154118" s="191"/>
      <c r="AA154118" s="191"/>
    </row>
    <row r="154119" spans="26:27">
      <c r="Z154119" s="191"/>
      <c r="AA154119" s="191"/>
    </row>
    <row r="154120" spans="26:27">
      <c r="Z154120" s="191"/>
      <c r="AA154120" s="191"/>
    </row>
    <row r="154121" spans="26:27">
      <c r="Z154121" s="191"/>
      <c r="AA154121" s="191"/>
    </row>
    <row r="154122" spans="26:27">
      <c r="Z154122" s="191"/>
      <c r="AA154122" s="191"/>
    </row>
    <row r="154123" spans="26:27">
      <c r="Z154123" s="191"/>
      <c r="AA154123" s="191"/>
    </row>
    <row r="154124" spans="26:27">
      <c r="Z154124" s="191"/>
      <c r="AA154124" s="191"/>
    </row>
    <row r="154125" spans="26:27">
      <c r="Z154125" s="191"/>
      <c r="AA154125" s="191"/>
    </row>
    <row r="154126" spans="26:27">
      <c r="Z154126" s="191"/>
      <c r="AA154126" s="191"/>
    </row>
    <row r="154127" spans="26:27">
      <c r="Z154127" s="191"/>
      <c r="AA154127" s="191"/>
    </row>
    <row r="154128" spans="26:27">
      <c r="Z154128" s="191"/>
      <c r="AA154128" s="191"/>
    </row>
    <row r="154129" spans="26:27">
      <c r="Z154129" s="191"/>
      <c r="AA154129" s="191"/>
    </row>
    <row r="154130" spans="26:27">
      <c r="Z154130" s="191"/>
      <c r="AA154130" s="191"/>
    </row>
    <row r="154131" spans="26:27">
      <c r="Z154131" s="191"/>
      <c r="AA154131" s="191"/>
    </row>
    <row r="154132" spans="26:27">
      <c r="Z154132" s="191"/>
      <c r="AA154132" s="191"/>
    </row>
    <row r="154133" spans="26:27">
      <c r="Z154133" s="191"/>
      <c r="AA154133" s="191"/>
    </row>
    <row r="154134" spans="26:27">
      <c r="Z154134" s="191"/>
      <c r="AA154134" s="191"/>
    </row>
    <row r="154135" spans="26:27">
      <c r="Z154135" s="191"/>
      <c r="AA154135" s="191"/>
    </row>
    <row r="154136" spans="26:27">
      <c r="Z154136" s="191"/>
      <c r="AA154136" s="191"/>
    </row>
    <row r="154137" spans="26:27">
      <c r="Z154137" s="191"/>
      <c r="AA154137" s="191"/>
    </row>
    <row r="154138" spans="26:27">
      <c r="Z154138" s="191"/>
      <c r="AA154138" s="191"/>
    </row>
    <row r="154139" spans="26:27">
      <c r="Z154139" s="191"/>
      <c r="AA154139" s="191"/>
    </row>
    <row r="154140" spans="26:27">
      <c r="Z154140" s="191"/>
      <c r="AA154140" s="191"/>
    </row>
    <row r="154141" spans="26:27">
      <c r="Z154141" s="191"/>
      <c r="AA154141" s="191"/>
    </row>
    <row r="154142" spans="26:27">
      <c r="Z154142" s="191"/>
      <c r="AA154142" s="191"/>
    </row>
    <row r="154143" spans="26:27">
      <c r="Z154143" s="191"/>
      <c r="AA154143" s="191"/>
    </row>
    <row r="154144" spans="26:27">
      <c r="Z154144" s="191"/>
      <c r="AA154144" s="191"/>
    </row>
    <row r="154145" spans="26:27">
      <c r="Z154145" s="191"/>
      <c r="AA154145" s="191"/>
    </row>
    <row r="154146" spans="26:27">
      <c r="Z154146" s="191"/>
      <c r="AA154146" s="191"/>
    </row>
    <row r="154147" spans="26:27">
      <c r="Z154147" s="191"/>
      <c r="AA154147" s="191"/>
    </row>
    <row r="154148" spans="26:27">
      <c r="Z154148" s="191"/>
      <c r="AA154148" s="191"/>
    </row>
    <row r="154149" spans="26:27">
      <c r="Z154149" s="191"/>
      <c r="AA154149" s="191"/>
    </row>
    <row r="154150" spans="26:27">
      <c r="Z154150" s="191"/>
      <c r="AA154150" s="191"/>
    </row>
    <row r="154151" spans="26:27">
      <c r="Z154151" s="191"/>
      <c r="AA154151" s="191"/>
    </row>
    <row r="154152" spans="26:27">
      <c r="Z154152" s="191"/>
      <c r="AA154152" s="191"/>
    </row>
    <row r="154153" spans="26:27">
      <c r="Z154153" s="191"/>
      <c r="AA154153" s="191"/>
    </row>
    <row r="154154" spans="26:27">
      <c r="Z154154" s="191"/>
      <c r="AA154154" s="191"/>
    </row>
    <row r="154155" spans="26:27">
      <c r="Z154155" s="191"/>
      <c r="AA154155" s="191"/>
    </row>
    <row r="154156" spans="26:27">
      <c r="Z154156" s="191"/>
      <c r="AA154156" s="191"/>
    </row>
    <row r="154157" spans="26:27">
      <c r="Z154157" s="191"/>
      <c r="AA154157" s="191"/>
    </row>
    <row r="154158" spans="26:27">
      <c r="Z154158" s="191"/>
      <c r="AA154158" s="191"/>
    </row>
    <row r="154159" spans="26:27">
      <c r="Z154159" s="191"/>
      <c r="AA154159" s="191"/>
    </row>
    <row r="154160" spans="26:27">
      <c r="Z154160" s="191"/>
      <c r="AA154160" s="191"/>
    </row>
    <row r="154161" spans="26:27">
      <c r="Z154161" s="191"/>
      <c r="AA154161" s="191"/>
    </row>
    <row r="154162" spans="26:27">
      <c r="Z154162" s="191"/>
      <c r="AA154162" s="191"/>
    </row>
    <row r="154163" spans="26:27">
      <c r="Z154163" s="191"/>
      <c r="AA154163" s="191"/>
    </row>
    <row r="154164" spans="26:27">
      <c r="Z154164" s="191"/>
      <c r="AA154164" s="191"/>
    </row>
    <row r="154165" spans="26:27">
      <c r="Z154165" s="191"/>
      <c r="AA154165" s="191"/>
    </row>
    <row r="154166" spans="26:27">
      <c r="Z154166" s="191"/>
      <c r="AA154166" s="191"/>
    </row>
    <row r="154167" spans="26:27">
      <c r="Z154167" s="191"/>
      <c r="AA154167" s="191"/>
    </row>
    <row r="154168" spans="26:27">
      <c r="Z154168" s="191"/>
      <c r="AA154168" s="191"/>
    </row>
    <row r="154169" spans="26:27">
      <c r="Z154169" s="191"/>
      <c r="AA154169" s="191"/>
    </row>
    <row r="154170" spans="26:27">
      <c r="Z154170" s="191"/>
      <c r="AA154170" s="191"/>
    </row>
    <row r="154171" spans="26:27">
      <c r="Z154171" s="191"/>
      <c r="AA154171" s="191"/>
    </row>
    <row r="154172" spans="26:27">
      <c r="Z154172" s="191"/>
      <c r="AA154172" s="191"/>
    </row>
    <row r="154173" spans="26:27">
      <c r="Z154173" s="191"/>
      <c r="AA154173" s="191"/>
    </row>
    <row r="154174" spans="26:27">
      <c r="Z154174" s="191"/>
      <c r="AA154174" s="191"/>
    </row>
    <row r="154175" spans="26:27">
      <c r="Z154175" s="191"/>
      <c r="AA154175" s="191"/>
    </row>
    <row r="154176" spans="26:27">
      <c r="Z154176" s="191"/>
      <c r="AA154176" s="191"/>
    </row>
    <row r="154177" spans="26:27">
      <c r="Z154177" s="191"/>
      <c r="AA154177" s="191"/>
    </row>
    <row r="154178" spans="26:27">
      <c r="Z154178" s="191"/>
      <c r="AA154178" s="191"/>
    </row>
    <row r="154179" spans="26:27">
      <c r="Z154179" s="191"/>
      <c r="AA154179" s="191"/>
    </row>
    <row r="154180" spans="26:27">
      <c r="Z154180" s="191"/>
      <c r="AA154180" s="191"/>
    </row>
    <row r="154181" spans="26:27">
      <c r="Z154181" s="191"/>
      <c r="AA154181" s="191"/>
    </row>
    <row r="154182" spans="26:27">
      <c r="Z154182" s="191"/>
      <c r="AA154182" s="191"/>
    </row>
    <row r="154183" spans="26:27">
      <c r="Z154183" s="191"/>
      <c r="AA154183" s="191"/>
    </row>
    <row r="154184" spans="26:27">
      <c r="Z154184" s="191"/>
      <c r="AA154184" s="191"/>
    </row>
    <row r="154185" spans="26:27">
      <c r="Z154185" s="191"/>
      <c r="AA154185" s="191"/>
    </row>
    <row r="154186" spans="26:27">
      <c r="Z154186" s="191"/>
      <c r="AA154186" s="191"/>
    </row>
    <row r="154187" spans="26:27">
      <c r="Z154187" s="191"/>
      <c r="AA154187" s="191"/>
    </row>
    <row r="154188" spans="26:27">
      <c r="Z154188" s="191"/>
      <c r="AA154188" s="191"/>
    </row>
    <row r="154189" spans="26:27">
      <c r="Z154189" s="191"/>
      <c r="AA154189" s="191"/>
    </row>
    <row r="154190" spans="26:27">
      <c r="Z154190" s="191"/>
      <c r="AA154190" s="191"/>
    </row>
    <row r="154191" spans="26:27">
      <c r="Z154191" s="191"/>
      <c r="AA154191" s="191"/>
    </row>
    <row r="154192" spans="26:27">
      <c r="Z154192" s="191"/>
      <c r="AA154192" s="191"/>
    </row>
    <row r="154193" spans="26:27">
      <c r="Z154193" s="191"/>
      <c r="AA154193" s="191"/>
    </row>
    <row r="154194" spans="26:27">
      <c r="Z154194" s="191"/>
      <c r="AA154194" s="191"/>
    </row>
    <row r="154195" spans="26:27">
      <c r="Z154195" s="191"/>
      <c r="AA154195" s="191"/>
    </row>
    <row r="154196" spans="26:27">
      <c r="Z154196" s="191"/>
      <c r="AA154196" s="191"/>
    </row>
    <row r="154197" spans="26:27">
      <c r="Z154197" s="191"/>
      <c r="AA154197" s="191"/>
    </row>
    <row r="154198" spans="26:27">
      <c r="Z154198" s="191"/>
      <c r="AA154198" s="191"/>
    </row>
    <row r="154199" spans="26:27">
      <c r="Z154199" s="191"/>
      <c r="AA154199" s="191"/>
    </row>
    <row r="154200" spans="26:27">
      <c r="Z154200" s="191"/>
      <c r="AA154200" s="191"/>
    </row>
    <row r="154201" spans="26:27">
      <c r="Z154201" s="191"/>
      <c r="AA154201" s="191"/>
    </row>
    <row r="154202" spans="26:27">
      <c r="Z154202" s="191"/>
      <c r="AA154202" s="191"/>
    </row>
    <row r="154203" spans="26:27">
      <c r="Z154203" s="191"/>
      <c r="AA154203" s="191"/>
    </row>
    <row r="154204" spans="26:27">
      <c r="Z154204" s="191"/>
      <c r="AA154204" s="191"/>
    </row>
    <row r="154205" spans="26:27">
      <c r="Z154205" s="191"/>
      <c r="AA154205" s="191"/>
    </row>
    <row r="154206" spans="26:27">
      <c r="Z154206" s="191"/>
      <c r="AA154206" s="191"/>
    </row>
    <row r="154207" spans="26:27">
      <c r="Z154207" s="191"/>
      <c r="AA154207" s="191"/>
    </row>
    <row r="154208" spans="26:27">
      <c r="Z154208" s="191"/>
      <c r="AA154208" s="191"/>
    </row>
    <row r="154209" spans="26:27">
      <c r="Z154209" s="191"/>
      <c r="AA154209" s="191"/>
    </row>
    <row r="154210" spans="26:27">
      <c r="Z154210" s="191"/>
      <c r="AA154210" s="191"/>
    </row>
    <row r="154211" spans="26:27">
      <c r="Z154211" s="191"/>
      <c r="AA154211" s="191"/>
    </row>
    <row r="154212" spans="26:27">
      <c r="Z154212" s="191"/>
      <c r="AA154212" s="191"/>
    </row>
    <row r="154213" spans="26:27">
      <c r="Z154213" s="191"/>
      <c r="AA154213" s="191"/>
    </row>
    <row r="154214" spans="26:27">
      <c r="Z154214" s="191"/>
      <c r="AA154214" s="191"/>
    </row>
    <row r="154215" spans="26:27">
      <c r="Z154215" s="191"/>
      <c r="AA154215" s="191"/>
    </row>
    <row r="154216" spans="26:27">
      <c r="Z154216" s="191"/>
      <c r="AA154216" s="191"/>
    </row>
    <row r="154217" spans="26:27">
      <c r="Z154217" s="191"/>
      <c r="AA154217" s="191"/>
    </row>
    <row r="154218" spans="26:27">
      <c r="Z154218" s="191"/>
      <c r="AA154218" s="191"/>
    </row>
    <row r="154219" spans="26:27">
      <c r="Z154219" s="191"/>
      <c r="AA154219" s="191"/>
    </row>
    <row r="154220" spans="26:27">
      <c r="Z154220" s="191"/>
      <c r="AA154220" s="191"/>
    </row>
    <row r="154221" spans="26:27">
      <c r="Z154221" s="191"/>
      <c r="AA154221" s="191"/>
    </row>
    <row r="154222" spans="26:27">
      <c r="Z154222" s="191"/>
      <c r="AA154222" s="191"/>
    </row>
    <row r="154223" spans="26:27">
      <c r="Z154223" s="191"/>
      <c r="AA154223" s="191"/>
    </row>
    <row r="154224" spans="26:27">
      <c r="Z154224" s="191"/>
      <c r="AA154224" s="191"/>
    </row>
    <row r="154225" spans="26:27">
      <c r="Z154225" s="191"/>
      <c r="AA154225" s="191"/>
    </row>
    <row r="154226" spans="26:27">
      <c r="Z154226" s="191"/>
      <c r="AA154226" s="191"/>
    </row>
    <row r="154227" spans="26:27">
      <c r="Z154227" s="191"/>
      <c r="AA154227" s="191"/>
    </row>
    <row r="154228" spans="26:27">
      <c r="Z154228" s="191"/>
      <c r="AA154228" s="191"/>
    </row>
    <row r="154229" spans="26:27">
      <c r="Z154229" s="191"/>
      <c r="AA154229" s="191"/>
    </row>
    <row r="154230" spans="26:27">
      <c r="Z154230" s="191"/>
      <c r="AA154230" s="191"/>
    </row>
    <row r="154231" spans="26:27">
      <c r="Z154231" s="191"/>
      <c r="AA154231" s="191"/>
    </row>
    <row r="154232" spans="26:27">
      <c r="Z154232" s="191"/>
      <c r="AA154232" s="191"/>
    </row>
    <row r="154233" spans="26:27">
      <c r="Z154233" s="191"/>
      <c r="AA154233" s="191"/>
    </row>
    <row r="154234" spans="26:27">
      <c r="Z154234" s="191"/>
      <c r="AA154234" s="191"/>
    </row>
    <row r="154235" spans="26:27">
      <c r="Z154235" s="191"/>
      <c r="AA154235" s="191"/>
    </row>
    <row r="154236" spans="26:27">
      <c r="Z154236" s="191"/>
      <c r="AA154236" s="191"/>
    </row>
    <row r="154237" spans="26:27">
      <c r="Z154237" s="191"/>
      <c r="AA154237" s="191"/>
    </row>
    <row r="154238" spans="26:27">
      <c r="Z154238" s="191"/>
      <c r="AA154238" s="191"/>
    </row>
    <row r="154239" spans="26:27">
      <c r="Z154239" s="191"/>
      <c r="AA154239" s="191"/>
    </row>
    <row r="154240" spans="26:27">
      <c r="Z154240" s="191"/>
      <c r="AA154240" s="191"/>
    </row>
    <row r="154241" spans="26:27">
      <c r="Z154241" s="191"/>
      <c r="AA154241" s="191"/>
    </row>
    <row r="154242" spans="26:27">
      <c r="Z154242" s="191"/>
      <c r="AA154242" s="191"/>
    </row>
    <row r="154243" spans="26:27">
      <c r="Z154243" s="191"/>
      <c r="AA154243" s="191"/>
    </row>
    <row r="154244" spans="26:27">
      <c r="Z154244" s="191"/>
      <c r="AA154244" s="191"/>
    </row>
    <row r="154245" spans="26:27">
      <c r="Z154245" s="191"/>
      <c r="AA154245" s="191"/>
    </row>
    <row r="154246" spans="26:27">
      <c r="Z154246" s="191"/>
      <c r="AA154246" s="191"/>
    </row>
    <row r="154247" spans="26:27">
      <c r="Z154247" s="191"/>
      <c r="AA154247" s="191"/>
    </row>
    <row r="154248" spans="26:27">
      <c r="Z154248" s="191"/>
      <c r="AA154248" s="191"/>
    </row>
    <row r="154249" spans="26:27">
      <c r="Z154249" s="191"/>
      <c r="AA154249" s="191"/>
    </row>
    <row r="154250" spans="26:27">
      <c r="Z154250" s="191"/>
      <c r="AA154250" s="191"/>
    </row>
    <row r="154251" spans="26:27">
      <c r="Z154251" s="191"/>
      <c r="AA154251" s="191"/>
    </row>
    <row r="154252" spans="26:27">
      <c r="Z154252" s="191"/>
      <c r="AA154252" s="191"/>
    </row>
    <row r="154253" spans="26:27">
      <c r="Z154253" s="191"/>
      <c r="AA154253" s="191"/>
    </row>
    <row r="154254" spans="26:27">
      <c r="Z154254" s="191"/>
      <c r="AA154254" s="191"/>
    </row>
    <row r="154255" spans="26:27">
      <c r="Z154255" s="191"/>
      <c r="AA154255" s="191"/>
    </row>
    <row r="154256" spans="26:27">
      <c r="Z154256" s="191"/>
      <c r="AA154256" s="191"/>
    </row>
    <row r="154257" spans="26:27">
      <c r="Z154257" s="191"/>
      <c r="AA154257" s="191"/>
    </row>
    <row r="154258" spans="26:27">
      <c r="Z154258" s="191"/>
      <c r="AA154258" s="191"/>
    </row>
    <row r="154259" spans="26:27">
      <c r="Z154259" s="191"/>
      <c r="AA154259" s="191"/>
    </row>
    <row r="154260" spans="26:27">
      <c r="Z154260" s="191"/>
      <c r="AA154260" s="191"/>
    </row>
    <row r="154261" spans="26:27">
      <c r="Z154261" s="191"/>
      <c r="AA154261" s="191"/>
    </row>
    <row r="154262" spans="26:27">
      <c r="Z154262" s="191"/>
      <c r="AA154262" s="191"/>
    </row>
    <row r="154263" spans="26:27">
      <c r="Z154263" s="191"/>
      <c r="AA154263" s="191"/>
    </row>
    <row r="154264" spans="26:27">
      <c r="Z154264" s="191"/>
      <c r="AA154264" s="191"/>
    </row>
    <row r="154265" spans="26:27">
      <c r="Z154265" s="191"/>
      <c r="AA154265" s="191"/>
    </row>
    <row r="154266" spans="26:27">
      <c r="Z154266" s="191"/>
      <c r="AA154266" s="191"/>
    </row>
    <row r="154267" spans="26:27">
      <c r="Z154267" s="191"/>
      <c r="AA154267" s="191"/>
    </row>
    <row r="154268" spans="26:27">
      <c r="Z154268" s="191"/>
      <c r="AA154268" s="191"/>
    </row>
    <row r="154269" spans="26:27">
      <c r="Z154269" s="191"/>
      <c r="AA154269" s="191"/>
    </row>
    <row r="154270" spans="26:27">
      <c r="Z154270" s="191"/>
      <c r="AA154270" s="191"/>
    </row>
    <row r="154271" spans="26:27">
      <c r="Z154271" s="191"/>
      <c r="AA154271" s="191"/>
    </row>
    <row r="154272" spans="26:27">
      <c r="Z154272" s="191"/>
      <c r="AA154272" s="191"/>
    </row>
    <row r="154273" spans="26:27">
      <c r="Z154273" s="191"/>
      <c r="AA154273" s="191"/>
    </row>
    <row r="154274" spans="26:27">
      <c r="Z154274" s="191"/>
      <c r="AA154274" s="191"/>
    </row>
    <row r="154275" spans="26:27">
      <c r="Z154275" s="191"/>
      <c r="AA154275" s="191"/>
    </row>
    <row r="154276" spans="26:27">
      <c r="Z154276" s="191"/>
      <c r="AA154276" s="191"/>
    </row>
    <row r="154277" spans="26:27">
      <c r="Z154277" s="191"/>
      <c r="AA154277" s="191"/>
    </row>
    <row r="154278" spans="26:27">
      <c r="Z154278" s="191"/>
      <c r="AA154278" s="191"/>
    </row>
    <row r="154279" spans="26:27">
      <c r="Z154279" s="191"/>
      <c r="AA154279" s="191"/>
    </row>
    <row r="154280" spans="26:27">
      <c r="Z154280" s="191"/>
      <c r="AA154280" s="191"/>
    </row>
    <row r="154281" spans="26:27">
      <c r="Z154281" s="191"/>
      <c r="AA154281" s="191"/>
    </row>
    <row r="154282" spans="26:27">
      <c r="Z154282" s="191"/>
      <c r="AA154282" s="191"/>
    </row>
    <row r="154283" spans="26:27">
      <c r="Z154283" s="191"/>
      <c r="AA154283" s="191"/>
    </row>
    <row r="154284" spans="26:27">
      <c r="Z154284" s="191"/>
      <c r="AA154284" s="191"/>
    </row>
    <row r="154285" spans="26:27">
      <c r="Z154285" s="191"/>
      <c r="AA154285" s="191"/>
    </row>
    <row r="154286" spans="26:27">
      <c r="Z154286" s="191"/>
      <c r="AA154286" s="191"/>
    </row>
    <row r="154287" spans="26:27">
      <c r="Z154287" s="191"/>
      <c r="AA154287" s="191"/>
    </row>
    <row r="154288" spans="26:27">
      <c r="Z154288" s="191"/>
      <c r="AA154288" s="191"/>
    </row>
    <row r="154289" spans="26:27">
      <c r="Z154289" s="191"/>
      <c r="AA154289" s="191"/>
    </row>
    <row r="154290" spans="26:27">
      <c r="Z154290" s="191"/>
      <c r="AA154290" s="191"/>
    </row>
    <row r="154291" spans="26:27">
      <c r="Z154291" s="191"/>
      <c r="AA154291" s="191"/>
    </row>
    <row r="154292" spans="26:27">
      <c r="Z154292" s="191"/>
      <c r="AA154292" s="191"/>
    </row>
    <row r="154293" spans="26:27">
      <c r="Z154293" s="191"/>
      <c r="AA154293" s="191"/>
    </row>
    <row r="154294" spans="26:27">
      <c r="Z154294" s="191"/>
      <c r="AA154294" s="191"/>
    </row>
    <row r="154295" spans="26:27">
      <c r="Z154295" s="191"/>
      <c r="AA154295" s="191"/>
    </row>
    <row r="154296" spans="26:27">
      <c r="Z154296" s="191"/>
      <c r="AA154296" s="191"/>
    </row>
    <row r="154297" spans="26:27">
      <c r="Z154297" s="191"/>
      <c r="AA154297" s="191"/>
    </row>
    <row r="154298" spans="26:27">
      <c r="Z154298" s="191"/>
      <c r="AA154298" s="191"/>
    </row>
    <row r="154299" spans="26:27">
      <c r="Z154299" s="191"/>
      <c r="AA154299" s="191"/>
    </row>
    <row r="154300" spans="26:27">
      <c r="Z154300" s="191"/>
      <c r="AA154300" s="191"/>
    </row>
    <row r="154301" spans="26:27">
      <c r="Z154301" s="191"/>
      <c r="AA154301" s="191"/>
    </row>
    <row r="154302" spans="26:27">
      <c r="Z154302" s="191"/>
      <c r="AA154302" s="191"/>
    </row>
    <row r="154303" spans="26:27">
      <c r="Z154303" s="191"/>
      <c r="AA154303" s="191"/>
    </row>
    <row r="154304" spans="26:27">
      <c r="Z154304" s="191"/>
      <c r="AA154304" s="191"/>
    </row>
    <row r="154305" spans="26:27">
      <c r="Z154305" s="191"/>
      <c r="AA154305" s="191"/>
    </row>
    <row r="154306" spans="26:27">
      <c r="Z154306" s="191"/>
      <c r="AA154306" s="191"/>
    </row>
    <row r="154307" spans="26:27">
      <c r="Z154307" s="191"/>
      <c r="AA154307" s="191"/>
    </row>
    <row r="154308" spans="26:27">
      <c r="Z154308" s="191"/>
      <c r="AA154308" s="191"/>
    </row>
    <row r="154309" spans="26:27">
      <c r="Z154309" s="191"/>
      <c r="AA154309" s="191"/>
    </row>
    <row r="154310" spans="26:27">
      <c r="Z154310" s="191"/>
      <c r="AA154310" s="191"/>
    </row>
    <row r="154311" spans="26:27">
      <c r="Z154311" s="191"/>
      <c r="AA154311" s="191"/>
    </row>
    <row r="154312" spans="26:27">
      <c r="Z154312" s="191"/>
      <c r="AA154312" s="191"/>
    </row>
    <row r="154313" spans="26:27">
      <c r="Z154313" s="191"/>
      <c r="AA154313" s="191"/>
    </row>
    <row r="154314" spans="26:27">
      <c r="Z154314" s="191"/>
      <c r="AA154314" s="191"/>
    </row>
    <row r="154315" spans="26:27">
      <c r="Z154315" s="191"/>
      <c r="AA154315" s="191"/>
    </row>
    <row r="154316" spans="26:27">
      <c r="Z154316" s="191"/>
      <c r="AA154316" s="191"/>
    </row>
    <row r="154317" spans="26:27">
      <c r="Z154317" s="191"/>
      <c r="AA154317" s="191"/>
    </row>
    <row r="154318" spans="26:27">
      <c r="Z154318" s="191"/>
      <c r="AA154318" s="191"/>
    </row>
    <row r="154319" spans="26:27">
      <c r="Z154319" s="191"/>
      <c r="AA154319" s="191"/>
    </row>
    <row r="154320" spans="26:27">
      <c r="Z154320" s="191"/>
      <c r="AA154320" s="191"/>
    </row>
    <row r="154321" spans="26:27">
      <c r="Z154321" s="191"/>
      <c r="AA154321" s="191"/>
    </row>
    <row r="154322" spans="26:27">
      <c r="Z154322" s="191"/>
      <c r="AA154322" s="191"/>
    </row>
    <row r="154323" spans="26:27">
      <c r="Z154323" s="191"/>
      <c r="AA154323" s="191"/>
    </row>
    <row r="154324" spans="26:27">
      <c r="Z154324" s="191"/>
      <c r="AA154324" s="191"/>
    </row>
    <row r="154325" spans="26:27">
      <c r="Z154325" s="191"/>
      <c r="AA154325" s="191"/>
    </row>
    <row r="154326" spans="26:27">
      <c r="Z154326" s="191"/>
      <c r="AA154326" s="191"/>
    </row>
    <row r="154327" spans="26:27">
      <c r="Z154327" s="191"/>
      <c r="AA154327" s="191"/>
    </row>
    <row r="154328" spans="26:27">
      <c r="Z154328" s="191"/>
      <c r="AA154328" s="191"/>
    </row>
    <row r="154329" spans="26:27">
      <c r="Z154329" s="191"/>
      <c r="AA154329" s="191"/>
    </row>
    <row r="154330" spans="26:27">
      <c r="Z154330" s="191"/>
      <c r="AA154330" s="191"/>
    </row>
    <row r="154331" spans="26:27">
      <c r="Z154331" s="191"/>
      <c r="AA154331" s="191"/>
    </row>
    <row r="154332" spans="26:27">
      <c r="Z154332" s="191"/>
      <c r="AA154332" s="191"/>
    </row>
    <row r="154333" spans="26:27">
      <c r="Z154333" s="191"/>
      <c r="AA154333" s="191"/>
    </row>
    <row r="154334" spans="26:27">
      <c r="Z154334" s="191"/>
      <c r="AA154334" s="191"/>
    </row>
    <row r="154335" spans="26:27">
      <c r="Z154335" s="191"/>
      <c r="AA154335" s="191"/>
    </row>
    <row r="154336" spans="26:27">
      <c r="Z154336" s="191"/>
      <c r="AA154336" s="191"/>
    </row>
    <row r="154337" spans="26:27">
      <c r="Z154337" s="191"/>
      <c r="AA154337" s="191"/>
    </row>
    <row r="154338" spans="26:27">
      <c r="Z154338" s="191"/>
      <c r="AA154338" s="191"/>
    </row>
    <row r="154339" spans="26:27">
      <c r="Z154339" s="191"/>
      <c r="AA154339" s="191"/>
    </row>
    <row r="154340" spans="26:27">
      <c r="Z154340" s="191"/>
      <c r="AA154340" s="191"/>
    </row>
    <row r="154341" spans="26:27">
      <c r="Z154341" s="191"/>
      <c r="AA154341" s="191"/>
    </row>
    <row r="154342" spans="26:27">
      <c r="Z154342" s="191"/>
      <c r="AA154342" s="191"/>
    </row>
    <row r="154343" spans="26:27">
      <c r="Z154343" s="191"/>
      <c r="AA154343" s="191"/>
    </row>
    <row r="154344" spans="26:27">
      <c r="Z154344" s="191"/>
      <c r="AA154344" s="191"/>
    </row>
    <row r="154345" spans="26:27">
      <c r="Z154345" s="191"/>
      <c r="AA154345" s="191"/>
    </row>
    <row r="154346" spans="26:27">
      <c r="Z154346" s="191"/>
      <c r="AA154346" s="191"/>
    </row>
    <row r="154347" spans="26:27">
      <c r="Z154347" s="191"/>
      <c r="AA154347" s="191"/>
    </row>
    <row r="154348" spans="26:27">
      <c r="Z154348" s="191"/>
      <c r="AA154348" s="191"/>
    </row>
    <row r="154349" spans="26:27">
      <c r="Z154349" s="191"/>
      <c r="AA154349" s="191"/>
    </row>
    <row r="154350" spans="26:27">
      <c r="Z154350" s="191"/>
      <c r="AA154350" s="191"/>
    </row>
    <row r="154351" spans="26:27">
      <c r="Z154351" s="191"/>
      <c r="AA154351" s="191"/>
    </row>
    <row r="154352" spans="26:27">
      <c r="Z154352" s="191"/>
      <c r="AA154352" s="191"/>
    </row>
    <row r="154353" spans="26:27">
      <c r="Z154353" s="191"/>
      <c r="AA154353" s="191"/>
    </row>
    <row r="154354" spans="26:27">
      <c r="Z154354" s="191"/>
      <c r="AA154354" s="191"/>
    </row>
    <row r="154355" spans="26:27">
      <c r="Z154355" s="191"/>
      <c r="AA154355" s="191"/>
    </row>
    <row r="154356" spans="26:27">
      <c r="Z154356" s="191"/>
      <c r="AA154356" s="191"/>
    </row>
    <row r="154357" spans="26:27">
      <c r="Z154357" s="191"/>
      <c r="AA154357" s="191"/>
    </row>
    <row r="154358" spans="26:27">
      <c r="Z154358" s="191"/>
      <c r="AA154358" s="191"/>
    </row>
    <row r="154359" spans="26:27">
      <c r="Z154359" s="191"/>
      <c r="AA154359" s="191"/>
    </row>
    <row r="154360" spans="26:27">
      <c r="Z154360" s="191"/>
      <c r="AA154360" s="191"/>
    </row>
    <row r="154361" spans="26:27">
      <c r="Z154361" s="191"/>
      <c r="AA154361" s="191"/>
    </row>
    <row r="154362" spans="26:27">
      <c r="Z154362" s="191"/>
      <c r="AA154362" s="191"/>
    </row>
    <row r="154363" spans="26:27">
      <c r="Z154363" s="191"/>
      <c r="AA154363" s="191"/>
    </row>
    <row r="154364" spans="26:27">
      <c r="Z154364" s="191"/>
      <c r="AA154364" s="191"/>
    </row>
    <row r="154365" spans="26:27">
      <c r="Z154365" s="191"/>
      <c r="AA154365" s="191"/>
    </row>
    <row r="154366" spans="26:27">
      <c r="Z154366" s="191"/>
      <c r="AA154366" s="191"/>
    </row>
    <row r="154367" spans="26:27">
      <c r="Z154367" s="191"/>
      <c r="AA154367" s="191"/>
    </row>
    <row r="154368" spans="26:27">
      <c r="Z154368" s="191"/>
      <c r="AA154368" s="191"/>
    </row>
    <row r="154369" spans="26:27">
      <c r="Z154369" s="191"/>
      <c r="AA154369" s="191"/>
    </row>
    <row r="154370" spans="26:27">
      <c r="Z154370" s="191"/>
      <c r="AA154370" s="191"/>
    </row>
    <row r="154371" spans="26:27">
      <c r="Z154371" s="191"/>
      <c r="AA154371" s="191"/>
    </row>
    <row r="154372" spans="26:27">
      <c r="Z154372" s="191"/>
      <c r="AA154372" s="191"/>
    </row>
    <row r="154373" spans="26:27">
      <c r="Z154373" s="191"/>
      <c r="AA154373" s="191"/>
    </row>
    <row r="154374" spans="26:27">
      <c r="Z154374" s="191"/>
      <c r="AA154374" s="191"/>
    </row>
    <row r="154375" spans="26:27">
      <c r="Z154375" s="191"/>
      <c r="AA154375" s="191"/>
    </row>
    <row r="154376" spans="26:27">
      <c r="Z154376" s="191"/>
      <c r="AA154376" s="191"/>
    </row>
    <row r="154377" spans="26:27">
      <c r="Z154377" s="191"/>
      <c r="AA154377" s="191"/>
    </row>
    <row r="154378" spans="26:27">
      <c r="Z154378" s="191"/>
      <c r="AA154378" s="191"/>
    </row>
    <row r="154379" spans="26:27">
      <c r="Z154379" s="191"/>
      <c r="AA154379" s="191"/>
    </row>
    <row r="154380" spans="26:27">
      <c r="Z154380" s="191"/>
      <c r="AA154380" s="191"/>
    </row>
    <row r="154381" spans="26:27">
      <c r="Z154381" s="191"/>
      <c r="AA154381" s="191"/>
    </row>
    <row r="154382" spans="26:27">
      <c r="Z154382" s="191"/>
      <c r="AA154382" s="191"/>
    </row>
    <row r="154383" spans="26:27">
      <c r="Z154383" s="191"/>
      <c r="AA154383" s="191"/>
    </row>
    <row r="154384" spans="26:27">
      <c r="Z154384" s="191"/>
      <c r="AA154384" s="191"/>
    </row>
    <row r="154385" spans="26:27">
      <c r="Z154385" s="191"/>
      <c r="AA154385" s="191"/>
    </row>
    <row r="154386" spans="26:27">
      <c r="Z154386" s="191"/>
      <c r="AA154386" s="191"/>
    </row>
    <row r="154387" spans="26:27">
      <c r="Z154387" s="191"/>
      <c r="AA154387" s="191"/>
    </row>
    <row r="154388" spans="26:27">
      <c r="Z154388" s="191"/>
      <c r="AA154388" s="191"/>
    </row>
    <row r="154389" spans="26:27">
      <c r="Z154389" s="191"/>
      <c r="AA154389" s="191"/>
    </row>
    <row r="154390" spans="26:27">
      <c r="Z154390" s="191"/>
      <c r="AA154390" s="191"/>
    </row>
    <row r="154391" spans="26:27">
      <c r="Z154391" s="191"/>
      <c r="AA154391" s="191"/>
    </row>
    <row r="154392" spans="26:27">
      <c r="Z154392" s="191"/>
      <c r="AA154392" s="191"/>
    </row>
    <row r="154393" spans="26:27">
      <c r="Z154393" s="191"/>
      <c r="AA154393" s="191"/>
    </row>
    <row r="154394" spans="26:27">
      <c r="Z154394" s="191"/>
      <c r="AA154394" s="191"/>
    </row>
    <row r="154395" spans="26:27">
      <c r="Z154395" s="191"/>
      <c r="AA154395" s="191"/>
    </row>
    <row r="154396" spans="26:27">
      <c r="Z154396" s="191"/>
      <c r="AA154396" s="191"/>
    </row>
    <row r="154397" spans="26:27">
      <c r="Z154397" s="191"/>
      <c r="AA154397" s="191"/>
    </row>
    <row r="154398" spans="26:27">
      <c r="Z154398" s="191"/>
      <c r="AA154398" s="191"/>
    </row>
    <row r="154399" spans="26:27">
      <c r="Z154399" s="191"/>
      <c r="AA154399" s="191"/>
    </row>
    <row r="154400" spans="26:27">
      <c r="Z154400" s="191"/>
      <c r="AA154400" s="191"/>
    </row>
    <row r="154401" spans="26:27">
      <c r="Z154401" s="191"/>
      <c r="AA154401" s="191"/>
    </row>
    <row r="154402" spans="26:27">
      <c r="Z154402" s="191"/>
      <c r="AA154402" s="191"/>
    </row>
    <row r="154403" spans="26:27">
      <c r="Z154403" s="191"/>
      <c r="AA154403" s="191"/>
    </row>
    <row r="154404" spans="26:27">
      <c r="Z154404" s="191"/>
      <c r="AA154404" s="191"/>
    </row>
    <row r="154405" spans="26:27">
      <c r="Z154405" s="191"/>
      <c r="AA154405" s="191"/>
    </row>
    <row r="154406" spans="26:27">
      <c r="Z154406" s="191"/>
      <c r="AA154406" s="191"/>
    </row>
    <row r="154407" spans="26:27">
      <c r="Z154407" s="191"/>
      <c r="AA154407" s="191"/>
    </row>
    <row r="154408" spans="26:27">
      <c r="Z154408" s="191"/>
      <c r="AA154408" s="191"/>
    </row>
    <row r="154409" spans="26:27">
      <c r="Z154409" s="191"/>
      <c r="AA154409" s="191"/>
    </row>
    <row r="154410" spans="26:27">
      <c r="Z154410" s="191"/>
      <c r="AA154410" s="191"/>
    </row>
    <row r="154411" spans="26:27">
      <c r="Z154411" s="191"/>
      <c r="AA154411" s="191"/>
    </row>
    <row r="154412" spans="26:27">
      <c r="Z154412" s="191"/>
      <c r="AA154412" s="191"/>
    </row>
    <row r="154413" spans="26:27">
      <c r="Z154413" s="191"/>
      <c r="AA154413" s="191"/>
    </row>
    <row r="154414" spans="26:27">
      <c r="Z154414" s="191"/>
      <c r="AA154414" s="191"/>
    </row>
    <row r="154415" spans="26:27">
      <c r="Z154415" s="191"/>
      <c r="AA154415" s="191"/>
    </row>
    <row r="154416" spans="26:27">
      <c r="Z154416" s="191"/>
      <c r="AA154416" s="191"/>
    </row>
    <row r="154417" spans="26:27">
      <c r="Z154417" s="191"/>
      <c r="AA154417" s="191"/>
    </row>
    <row r="154418" spans="26:27">
      <c r="Z154418" s="191"/>
      <c r="AA154418" s="191"/>
    </row>
    <row r="154419" spans="26:27">
      <c r="Z154419" s="191"/>
      <c r="AA154419" s="191"/>
    </row>
    <row r="154420" spans="26:27">
      <c r="Z154420" s="191"/>
      <c r="AA154420" s="191"/>
    </row>
    <row r="154421" spans="26:27">
      <c r="Z154421" s="191"/>
      <c r="AA154421" s="191"/>
    </row>
    <row r="154422" spans="26:27">
      <c r="Z154422" s="191"/>
      <c r="AA154422" s="191"/>
    </row>
    <row r="154423" spans="26:27">
      <c r="Z154423" s="191"/>
      <c r="AA154423" s="191"/>
    </row>
    <row r="154424" spans="26:27">
      <c r="Z154424" s="191"/>
      <c r="AA154424" s="191"/>
    </row>
    <row r="154425" spans="26:27">
      <c r="Z154425" s="191"/>
      <c r="AA154425" s="191"/>
    </row>
    <row r="154426" spans="26:27">
      <c r="Z154426" s="191"/>
      <c r="AA154426" s="191"/>
    </row>
    <row r="154427" spans="26:27">
      <c r="Z154427" s="191"/>
      <c r="AA154427" s="191"/>
    </row>
    <row r="154428" spans="26:27">
      <c r="Z154428" s="191"/>
      <c r="AA154428" s="191"/>
    </row>
    <row r="154429" spans="26:27">
      <c r="Z154429" s="191"/>
      <c r="AA154429" s="191"/>
    </row>
    <row r="154430" spans="26:27">
      <c r="Z154430" s="191"/>
      <c r="AA154430" s="191"/>
    </row>
    <row r="154431" spans="26:27">
      <c r="Z154431" s="191"/>
      <c r="AA154431" s="191"/>
    </row>
    <row r="154432" spans="26:27">
      <c r="Z154432" s="191"/>
      <c r="AA154432" s="191"/>
    </row>
    <row r="154433" spans="26:27">
      <c r="Z154433" s="191"/>
      <c r="AA154433" s="191"/>
    </row>
    <row r="154434" spans="26:27">
      <c r="Z154434" s="191"/>
      <c r="AA154434" s="191"/>
    </row>
    <row r="154435" spans="26:27">
      <c r="Z154435" s="191"/>
      <c r="AA154435" s="191"/>
    </row>
    <row r="154436" spans="26:27">
      <c r="Z154436" s="191"/>
      <c r="AA154436" s="191"/>
    </row>
    <row r="154437" spans="26:27">
      <c r="Z154437" s="191"/>
      <c r="AA154437" s="191"/>
    </row>
    <row r="154438" spans="26:27">
      <c r="Z154438" s="191"/>
      <c r="AA154438" s="191"/>
    </row>
    <row r="154439" spans="26:27">
      <c r="Z154439" s="191"/>
      <c r="AA154439" s="191"/>
    </row>
    <row r="154440" spans="26:27">
      <c r="Z154440" s="191"/>
      <c r="AA154440" s="191"/>
    </row>
    <row r="154441" spans="26:27">
      <c r="Z154441" s="191"/>
      <c r="AA154441" s="191"/>
    </row>
    <row r="154442" spans="26:27">
      <c r="Z154442" s="191"/>
      <c r="AA154442" s="191"/>
    </row>
    <row r="154443" spans="26:27">
      <c r="Z154443" s="191"/>
      <c r="AA154443" s="191"/>
    </row>
    <row r="154444" spans="26:27">
      <c r="Z154444" s="191"/>
      <c r="AA154444" s="191"/>
    </row>
    <row r="154445" spans="26:27">
      <c r="Z154445" s="191"/>
      <c r="AA154445" s="191"/>
    </row>
    <row r="154446" spans="26:27">
      <c r="Z154446" s="191"/>
      <c r="AA154446" s="191"/>
    </row>
    <row r="154447" spans="26:27">
      <c r="Z154447" s="191"/>
      <c r="AA154447" s="191"/>
    </row>
    <row r="154448" spans="26:27">
      <c r="Z154448" s="191"/>
      <c r="AA154448" s="191"/>
    </row>
    <row r="154449" spans="26:27">
      <c r="Z154449" s="191"/>
      <c r="AA154449" s="191"/>
    </row>
    <row r="154450" spans="26:27">
      <c r="Z154450" s="191"/>
      <c r="AA154450" s="191"/>
    </row>
    <row r="154451" spans="26:27">
      <c r="Z154451" s="191"/>
      <c r="AA154451" s="191"/>
    </row>
    <row r="154452" spans="26:27">
      <c r="Z154452" s="191"/>
      <c r="AA154452" s="191"/>
    </row>
    <row r="154453" spans="26:27">
      <c r="Z154453" s="191"/>
      <c r="AA154453" s="191"/>
    </row>
    <row r="154454" spans="26:27">
      <c r="Z154454" s="191"/>
      <c r="AA154454" s="191"/>
    </row>
    <row r="154455" spans="26:27">
      <c r="Z154455" s="191"/>
      <c r="AA154455" s="191"/>
    </row>
    <row r="154456" spans="26:27">
      <c r="Z154456" s="191"/>
      <c r="AA154456" s="191"/>
    </row>
    <row r="154457" spans="26:27">
      <c r="Z154457" s="191"/>
      <c r="AA154457" s="191"/>
    </row>
    <row r="154458" spans="26:27">
      <c r="Z154458" s="191"/>
      <c r="AA154458" s="191"/>
    </row>
    <row r="154459" spans="26:27">
      <c r="Z154459" s="191"/>
      <c r="AA154459" s="191"/>
    </row>
    <row r="154460" spans="26:27">
      <c r="Z154460" s="191"/>
      <c r="AA154460" s="191"/>
    </row>
    <row r="154461" spans="26:27">
      <c r="Z154461" s="191"/>
      <c r="AA154461" s="191"/>
    </row>
    <row r="154462" spans="26:27">
      <c r="Z154462" s="191"/>
      <c r="AA154462" s="191"/>
    </row>
    <row r="154463" spans="26:27">
      <c r="Z154463" s="191"/>
      <c r="AA154463" s="191"/>
    </row>
    <row r="154464" spans="26:27">
      <c r="Z154464" s="191"/>
      <c r="AA154464" s="191"/>
    </row>
    <row r="154465" spans="26:27">
      <c r="Z154465" s="191"/>
      <c r="AA154465" s="191"/>
    </row>
    <row r="154466" spans="26:27">
      <c r="Z154466" s="191"/>
      <c r="AA154466" s="191"/>
    </row>
    <row r="154467" spans="26:27">
      <c r="Z154467" s="191"/>
      <c r="AA154467" s="191"/>
    </row>
    <row r="154468" spans="26:27">
      <c r="Z154468" s="191"/>
      <c r="AA154468" s="191"/>
    </row>
    <row r="154469" spans="26:27">
      <c r="Z154469" s="191"/>
      <c r="AA154469" s="191"/>
    </row>
    <row r="154470" spans="26:27">
      <c r="Z154470" s="191"/>
      <c r="AA154470" s="191"/>
    </row>
    <row r="154471" spans="26:27">
      <c r="Z154471" s="191"/>
      <c r="AA154471" s="191"/>
    </row>
    <row r="154472" spans="26:27">
      <c r="Z154472" s="191"/>
      <c r="AA154472" s="191"/>
    </row>
    <row r="154473" spans="26:27">
      <c r="Z154473" s="191"/>
      <c r="AA154473" s="191"/>
    </row>
    <row r="154474" spans="26:27">
      <c r="Z154474" s="191"/>
      <c r="AA154474" s="191"/>
    </row>
    <row r="154475" spans="26:27">
      <c r="Z154475" s="191"/>
      <c r="AA154475" s="191"/>
    </row>
    <row r="154476" spans="26:27">
      <c r="Z154476" s="191"/>
      <c r="AA154476" s="191"/>
    </row>
    <row r="154477" spans="26:27">
      <c r="Z154477" s="191"/>
      <c r="AA154477" s="191"/>
    </row>
    <row r="154478" spans="26:27">
      <c r="Z154478" s="191"/>
      <c r="AA154478" s="191"/>
    </row>
    <row r="154479" spans="26:27">
      <c r="Z154479" s="191"/>
      <c r="AA154479" s="191"/>
    </row>
    <row r="154480" spans="26:27">
      <c r="Z154480" s="191"/>
      <c r="AA154480" s="191"/>
    </row>
    <row r="154481" spans="26:27">
      <c r="Z154481" s="191"/>
      <c r="AA154481" s="191"/>
    </row>
    <row r="154482" spans="26:27">
      <c r="Z154482" s="191"/>
      <c r="AA154482" s="191"/>
    </row>
    <row r="154483" spans="26:27">
      <c r="Z154483" s="191"/>
      <c r="AA154483" s="191"/>
    </row>
    <row r="154484" spans="26:27">
      <c r="Z154484" s="191"/>
      <c r="AA154484" s="191"/>
    </row>
    <row r="154485" spans="26:27">
      <c r="Z154485" s="191"/>
      <c r="AA154485" s="191"/>
    </row>
    <row r="154486" spans="26:27">
      <c r="Z154486" s="191"/>
      <c r="AA154486" s="191"/>
    </row>
    <row r="154487" spans="26:27">
      <c r="Z154487" s="191"/>
      <c r="AA154487" s="191"/>
    </row>
    <row r="154488" spans="26:27">
      <c r="Z154488" s="191"/>
      <c r="AA154488" s="191"/>
    </row>
    <row r="154489" spans="26:27">
      <c r="Z154489" s="191"/>
      <c r="AA154489" s="191"/>
    </row>
    <row r="154490" spans="26:27">
      <c r="Z154490" s="191"/>
      <c r="AA154490" s="191"/>
    </row>
    <row r="154491" spans="26:27">
      <c r="Z154491" s="191"/>
      <c r="AA154491" s="191"/>
    </row>
    <row r="154492" spans="26:27">
      <c r="Z154492" s="191"/>
      <c r="AA154492" s="191"/>
    </row>
    <row r="154493" spans="26:27">
      <c r="Z154493" s="191"/>
      <c r="AA154493" s="191"/>
    </row>
    <row r="154494" spans="26:27">
      <c r="Z154494" s="191"/>
      <c r="AA154494" s="191"/>
    </row>
    <row r="154495" spans="26:27">
      <c r="Z154495" s="191"/>
      <c r="AA154495" s="191"/>
    </row>
    <row r="154496" spans="26:27">
      <c r="Z154496" s="191"/>
      <c r="AA154496" s="191"/>
    </row>
    <row r="154497" spans="26:27">
      <c r="Z154497" s="191"/>
      <c r="AA154497" s="191"/>
    </row>
    <row r="154498" spans="26:27">
      <c r="Z154498" s="191"/>
      <c r="AA154498" s="191"/>
    </row>
    <row r="154499" spans="26:27">
      <c r="Z154499" s="191"/>
      <c r="AA154499" s="191"/>
    </row>
    <row r="154500" spans="26:27">
      <c r="Z154500" s="191"/>
      <c r="AA154500" s="191"/>
    </row>
    <row r="154501" spans="26:27">
      <c r="Z154501" s="191"/>
      <c r="AA154501" s="191"/>
    </row>
    <row r="154502" spans="26:27">
      <c r="Z154502" s="191"/>
      <c r="AA154502" s="191"/>
    </row>
    <row r="154503" spans="26:27">
      <c r="Z154503" s="191"/>
      <c r="AA154503" s="191"/>
    </row>
    <row r="154504" spans="26:27">
      <c r="Z154504" s="191"/>
      <c r="AA154504" s="191"/>
    </row>
    <row r="154505" spans="26:27">
      <c r="Z154505" s="191"/>
      <c r="AA154505" s="191"/>
    </row>
    <row r="154506" spans="26:27">
      <c r="Z154506" s="191"/>
      <c r="AA154506" s="191"/>
    </row>
    <row r="154507" spans="26:27">
      <c r="Z154507" s="191"/>
      <c r="AA154507" s="191"/>
    </row>
    <row r="154508" spans="26:27">
      <c r="Z154508" s="191"/>
      <c r="AA154508" s="191"/>
    </row>
    <row r="154509" spans="26:27">
      <c r="Z154509" s="191"/>
      <c r="AA154509" s="191"/>
    </row>
    <row r="154510" spans="26:27">
      <c r="Z154510" s="191"/>
      <c r="AA154510" s="191"/>
    </row>
    <row r="154511" spans="26:27">
      <c r="Z154511" s="191"/>
      <c r="AA154511" s="191"/>
    </row>
    <row r="154512" spans="26:27">
      <c r="Z154512" s="191"/>
      <c r="AA154512" s="191"/>
    </row>
    <row r="154513" spans="26:27">
      <c r="Z154513" s="191"/>
      <c r="AA154513" s="191"/>
    </row>
    <row r="154514" spans="26:27">
      <c r="Z154514" s="191"/>
      <c r="AA154514" s="191"/>
    </row>
    <row r="154515" spans="26:27">
      <c r="Z154515" s="191"/>
      <c r="AA154515" s="191"/>
    </row>
    <row r="154516" spans="26:27">
      <c r="Z154516" s="191"/>
      <c r="AA154516" s="191"/>
    </row>
    <row r="154517" spans="26:27">
      <c r="Z154517" s="191"/>
      <c r="AA154517" s="191"/>
    </row>
    <row r="154518" spans="26:27">
      <c r="Z154518" s="191"/>
      <c r="AA154518" s="191"/>
    </row>
    <row r="154519" spans="26:27">
      <c r="Z154519" s="191"/>
      <c r="AA154519" s="191"/>
    </row>
    <row r="154520" spans="26:27">
      <c r="Z154520" s="191"/>
      <c r="AA154520" s="191"/>
    </row>
    <row r="154521" spans="26:27">
      <c r="Z154521" s="191"/>
      <c r="AA154521" s="191"/>
    </row>
    <row r="154522" spans="26:27">
      <c r="Z154522" s="191"/>
      <c r="AA154522" s="191"/>
    </row>
    <row r="154523" spans="26:27">
      <c r="Z154523" s="191"/>
      <c r="AA154523" s="191"/>
    </row>
    <row r="154524" spans="26:27">
      <c r="Z154524" s="191"/>
      <c r="AA154524" s="191"/>
    </row>
    <row r="154525" spans="26:27">
      <c r="Z154525" s="191"/>
      <c r="AA154525" s="191"/>
    </row>
    <row r="154526" spans="26:27">
      <c r="Z154526" s="191"/>
      <c r="AA154526" s="191"/>
    </row>
    <row r="154527" spans="26:27">
      <c r="Z154527" s="191"/>
      <c r="AA154527" s="191"/>
    </row>
    <row r="154528" spans="26:27">
      <c r="Z154528" s="191"/>
      <c r="AA154528" s="191"/>
    </row>
    <row r="154529" spans="26:27">
      <c r="Z154529" s="191"/>
      <c r="AA154529" s="191"/>
    </row>
    <row r="154530" spans="26:27">
      <c r="Z154530" s="191"/>
      <c r="AA154530" s="191"/>
    </row>
    <row r="154531" spans="26:27">
      <c r="Z154531" s="191"/>
      <c r="AA154531" s="191"/>
    </row>
    <row r="154532" spans="26:27">
      <c r="Z154532" s="191"/>
      <c r="AA154532" s="191"/>
    </row>
    <row r="154533" spans="26:27">
      <c r="Z154533" s="191"/>
      <c r="AA154533" s="191"/>
    </row>
    <row r="154534" spans="26:27">
      <c r="Z154534" s="191"/>
      <c r="AA154534" s="191"/>
    </row>
    <row r="154535" spans="26:27">
      <c r="Z154535" s="191"/>
      <c r="AA154535" s="191"/>
    </row>
    <row r="154536" spans="26:27">
      <c r="Z154536" s="191"/>
      <c r="AA154536" s="191"/>
    </row>
    <row r="154537" spans="26:27">
      <c r="Z154537" s="191"/>
      <c r="AA154537" s="191"/>
    </row>
    <row r="154538" spans="26:27">
      <c r="Z154538" s="191"/>
      <c r="AA154538" s="191"/>
    </row>
    <row r="154539" spans="26:27">
      <c r="Z154539" s="191"/>
      <c r="AA154539" s="191"/>
    </row>
    <row r="154540" spans="26:27">
      <c r="Z154540" s="191"/>
      <c r="AA154540" s="191"/>
    </row>
    <row r="154541" spans="26:27">
      <c r="Z154541" s="191"/>
      <c r="AA154541" s="191"/>
    </row>
    <row r="154542" spans="26:27">
      <c r="Z154542" s="191"/>
      <c r="AA154542" s="191"/>
    </row>
    <row r="154543" spans="26:27">
      <c r="Z154543" s="191"/>
      <c r="AA154543" s="191"/>
    </row>
    <row r="154544" spans="26:27">
      <c r="Z154544" s="191"/>
      <c r="AA154544" s="191"/>
    </row>
    <row r="154545" spans="26:27">
      <c r="Z154545" s="191"/>
      <c r="AA154545" s="191"/>
    </row>
    <row r="154546" spans="26:27">
      <c r="Z154546" s="191"/>
      <c r="AA154546" s="191"/>
    </row>
    <row r="154547" spans="26:27">
      <c r="Z154547" s="191"/>
      <c r="AA154547" s="191"/>
    </row>
    <row r="154548" spans="26:27">
      <c r="Z154548" s="191"/>
      <c r="AA154548" s="191"/>
    </row>
    <row r="154549" spans="26:27">
      <c r="Z154549" s="191"/>
      <c r="AA154549" s="191"/>
    </row>
    <row r="154550" spans="26:27">
      <c r="Z154550" s="191"/>
      <c r="AA154550" s="191"/>
    </row>
    <row r="154551" spans="26:27">
      <c r="Z154551" s="191"/>
      <c r="AA154551" s="191"/>
    </row>
    <row r="154552" spans="26:27">
      <c r="Z154552" s="191"/>
      <c r="AA154552" s="191"/>
    </row>
    <row r="154553" spans="26:27">
      <c r="Z154553" s="191"/>
      <c r="AA154553" s="191"/>
    </row>
    <row r="154554" spans="26:27">
      <c r="Z154554" s="191"/>
      <c r="AA154554" s="191"/>
    </row>
    <row r="154555" spans="26:27">
      <c r="Z154555" s="191"/>
      <c r="AA154555" s="191"/>
    </row>
    <row r="154556" spans="26:27">
      <c r="Z154556" s="191"/>
      <c r="AA154556" s="191"/>
    </row>
    <row r="154557" spans="26:27">
      <c r="Z154557" s="191"/>
      <c r="AA154557" s="191"/>
    </row>
    <row r="154558" spans="26:27">
      <c r="Z154558" s="191"/>
      <c r="AA154558" s="191"/>
    </row>
    <row r="154559" spans="26:27">
      <c r="Z154559" s="191"/>
      <c r="AA154559" s="191"/>
    </row>
    <row r="154560" spans="26:27">
      <c r="Z154560" s="191"/>
      <c r="AA154560" s="191"/>
    </row>
    <row r="154561" spans="26:27">
      <c r="Z154561" s="191"/>
      <c r="AA154561" s="191"/>
    </row>
    <row r="154562" spans="26:27">
      <c r="Z154562" s="191"/>
      <c r="AA154562" s="191"/>
    </row>
    <row r="154563" spans="26:27">
      <c r="Z154563" s="191"/>
      <c r="AA154563" s="191"/>
    </row>
    <row r="154564" spans="26:27">
      <c r="Z154564" s="191"/>
      <c r="AA154564" s="191"/>
    </row>
    <row r="154565" spans="26:27">
      <c r="Z154565" s="191"/>
      <c r="AA154565" s="191"/>
    </row>
    <row r="154566" spans="26:27">
      <c r="Z154566" s="191"/>
      <c r="AA154566" s="191"/>
    </row>
    <row r="154567" spans="26:27">
      <c r="Z154567" s="191"/>
      <c r="AA154567" s="191"/>
    </row>
    <row r="154568" spans="26:27">
      <c r="Z154568" s="191"/>
      <c r="AA154568" s="191"/>
    </row>
    <row r="154569" spans="26:27">
      <c r="Z154569" s="191"/>
      <c r="AA154569" s="191"/>
    </row>
    <row r="154570" spans="26:27">
      <c r="Z154570" s="191"/>
      <c r="AA154570" s="191"/>
    </row>
    <row r="154571" spans="26:27">
      <c r="Z154571" s="191"/>
      <c r="AA154571" s="191"/>
    </row>
    <row r="154572" spans="26:27">
      <c r="Z154572" s="191"/>
      <c r="AA154572" s="191"/>
    </row>
    <row r="154573" spans="26:27">
      <c r="Z154573" s="191"/>
      <c r="AA154573" s="191"/>
    </row>
    <row r="154574" spans="26:27">
      <c r="Z154574" s="191"/>
      <c r="AA154574" s="191"/>
    </row>
    <row r="154575" spans="26:27">
      <c r="Z154575" s="191"/>
      <c r="AA154575" s="191"/>
    </row>
    <row r="154576" spans="26:27">
      <c r="Z154576" s="191"/>
      <c r="AA154576" s="191"/>
    </row>
    <row r="154577" spans="26:27">
      <c r="Z154577" s="191"/>
      <c r="AA154577" s="191"/>
    </row>
    <row r="154578" spans="26:27">
      <c r="Z154578" s="191"/>
      <c r="AA154578" s="191"/>
    </row>
    <row r="154579" spans="26:27">
      <c r="Z154579" s="191"/>
      <c r="AA154579" s="191"/>
    </row>
    <row r="154580" spans="26:27">
      <c r="Z154580" s="191"/>
      <c r="AA154580" s="191"/>
    </row>
    <row r="154581" spans="26:27">
      <c r="Z154581" s="191"/>
      <c r="AA154581" s="191"/>
    </row>
    <row r="154582" spans="26:27">
      <c r="Z154582" s="191"/>
      <c r="AA154582" s="191"/>
    </row>
    <row r="154583" spans="26:27">
      <c r="Z154583" s="191"/>
      <c r="AA154583" s="191"/>
    </row>
    <row r="154584" spans="26:27">
      <c r="Z154584" s="191"/>
      <c r="AA154584" s="191"/>
    </row>
    <row r="154585" spans="26:27">
      <c r="Z154585" s="191"/>
      <c r="AA154585" s="191"/>
    </row>
    <row r="154586" spans="26:27">
      <c r="Z154586" s="191"/>
      <c r="AA154586" s="191"/>
    </row>
    <row r="154587" spans="26:27">
      <c r="Z154587" s="191"/>
      <c r="AA154587" s="191"/>
    </row>
    <row r="154588" spans="26:27">
      <c r="Z154588" s="191"/>
      <c r="AA154588" s="191"/>
    </row>
    <row r="154589" spans="26:27">
      <c r="Z154589" s="191"/>
      <c r="AA154589" s="191"/>
    </row>
    <row r="154590" spans="26:27">
      <c r="Z154590" s="191"/>
      <c r="AA154590" s="191"/>
    </row>
    <row r="154591" spans="26:27">
      <c r="Z154591" s="191"/>
      <c r="AA154591" s="191"/>
    </row>
    <row r="154592" spans="26:27">
      <c r="Z154592" s="191"/>
      <c r="AA154592" s="191"/>
    </row>
    <row r="154593" spans="26:27">
      <c r="Z154593" s="191"/>
      <c r="AA154593" s="191"/>
    </row>
    <row r="154594" spans="26:27">
      <c r="Z154594" s="191"/>
      <c r="AA154594" s="191"/>
    </row>
    <row r="154595" spans="26:27">
      <c r="Z154595" s="191"/>
      <c r="AA154595" s="191"/>
    </row>
    <row r="154596" spans="26:27">
      <c r="Z154596" s="191"/>
      <c r="AA154596" s="191"/>
    </row>
    <row r="154597" spans="26:27">
      <c r="Z154597" s="191"/>
      <c r="AA154597" s="191"/>
    </row>
    <row r="154598" spans="26:27">
      <c r="Z154598" s="191"/>
      <c r="AA154598" s="191"/>
    </row>
    <row r="154599" spans="26:27">
      <c r="Z154599" s="191"/>
      <c r="AA154599" s="191"/>
    </row>
    <row r="154600" spans="26:27">
      <c r="Z154600" s="191"/>
      <c r="AA154600" s="191"/>
    </row>
    <row r="154601" spans="26:27">
      <c r="Z154601" s="191"/>
      <c r="AA154601" s="191"/>
    </row>
    <row r="154602" spans="26:27">
      <c r="Z154602" s="191"/>
      <c r="AA154602" s="191"/>
    </row>
    <row r="154603" spans="26:27">
      <c r="Z154603" s="191"/>
      <c r="AA154603" s="191"/>
    </row>
    <row r="154604" spans="26:27">
      <c r="Z154604" s="191"/>
      <c r="AA154604" s="191"/>
    </row>
    <row r="154605" spans="26:27">
      <c r="Z154605" s="191"/>
      <c r="AA154605" s="191"/>
    </row>
    <row r="154606" spans="26:27">
      <c r="Z154606" s="191"/>
      <c r="AA154606" s="191"/>
    </row>
    <row r="154607" spans="26:27">
      <c r="Z154607" s="191"/>
      <c r="AA154607" s="191"/>
    </row>
    <row r="154608" spans="26:27">
      <c r="Z154608" s="191"/>
      <c r="AA154608" s="191"/>
    </row>
    <row r="154609" spans="26:27">
      <c r="Z154609" s="191"/>
      <c r="AA154609" s="191"/>
    </row>
    <row r="154610" spans="26:27">
      <c r="Z154610" s="191"/>
      <c r="AA154610" s="191"/>
    </row>
    <row r="154611" spans="26:27">
      <c r="Z154611" s="191"/>
      <c r="AA154611" s="191"/>
    </row>
    <row r="154612" spans="26:27">
      <c r="Z154612" s="191"/>
      <c r="AA154612" s="191"/>
    </row>
    <row r="154613" spans="26:27">
      <c r="Z154613" s="191"/>
      <c r="AA154613" s="191"/>
    </row>
    <row r="154614" spans="26:27">
      <c r="Z154614" s="191"/>
      <c r="AA154614" s="191"/>
    </row>
    <row r="154615" spans="26:27">
      <c r="Z154615" s="191"/>
      <c r="AA154615" s="191"/>
    </row>
    <row r="154616" spans="26:27">
      <c r="Z154616" s="191"/>
      <c r="AA154616" s="191"/>
    </row>
    <row r="154617" spans="26:27">
      <c r="Z154617" s="191"/>
      <c r="AA154617" s="191"/>
    </row>
    <row r="154618" spans="26:27">
      <c r="Z154618" s="191"/>
      <c r="AA154618" s="191"/>
    </row>
    <row r="154619" spans="26:27">
      <c r="Z154619" s="191"/>
      <c r="AA154619" s="191"/>
    </row>
    <row r="154620" spans="26:27">
      <c r="Z154620" s="191"/>
      <c r="AA154620" s="191"/>
    </row>
    <row r="154621" spans="26:27">
      <c r="Z154621" s="191"/>
      <c r="AA154621" s="191"/>
    </row>
    <row r="154622" spans="26:27">
      <c r="Z154622" s="191"/>
      <c r="AA154622" s="191"/>
    </row>
    <row r="154623" spans="26:27">
      <c r="Z154623" s="191"/>
      <c r="AA154623" s="191"/>
    </row>
    <row r="154624" spans="26:27">
      <c r="Z154624" s="191"/>
      <c r="AA154624" s="191"/>
    </row>
    <row r="154625" spans="26:27">
      <c r="Z154625" s="191"/>
      <c r="AA154625" s="191"/>
    </row>
    <row r="154626" spans="26:27">
      <c r="Z154626" s="191"/>
      <c r="AA154626" s="191"/>
    </row>
    <row r="154627" spans="26:27">
      <c r="Z154627" s="191"/>
      <c r="AA154627" s="191"/>
    </row>
    <row r="154628" spans="26:27">
      <c r="Z154628" s="191"/>
      <c r="AA154628" s="191"/>
    </row>
    <row r="154629" spans="26:27">
      <c r="Z154629" s="191"/>
      <c r="AA154629" s="191"/>
    </row>
    <row r="154630" spans="26:27">
      <c r="Z154630" s="191"/>
      <c r="AA154630" s="191"/>
    </row>
    <row r="154631" spans="26:27">
      <c r="Z154631" s="191"/>
      <c r="AA154631" s="191"/>
    </row>
    <row r="154632" spans="26:27">
      <c r="Z154632" s="191"/>
      <c r="AA154632" s="191"/>
    </row>
    <row r="154633" spans="26:27">
      <c r="Z154633" s="191"/>
      <c r="AA154633" s="191"/>
    </row>
    <row r="154634" spans="26:27">
      <c r="Z154634" s="191"/>
      <c r="AA154634" s="191"/>
    </row>
    <row r="154635" spans="26:27">
      <c r="Z154635" s="191"/>
      <c r="AA154635" s="191"/>
    </row>
    <row r="154636" spans="26:27">
      <c r="Z154636" s="191"/>
      <c r="AA154636" s="191"/>
    </row>
    <row r="154637" spans="26:27">
      <c r="Z154637" s="191"/>
      <c r="AA154637" s="191"/>
    </row>
    <row r="154638" spans="26:27">
      <c r="Z154638" s="191"/>
      <c r="AA154638" s="191"/>
    </row>
    <row r="154639" spans="26:27">
      <c r="Z154639" s="191"/>
      <c r="AA154639" s="191"/>
    </row>
    <row r="154640" spans="26:27">
      <c r="Z154640" s="191"/>
      <c r="AA154640" s="191"/>
    </row>
    <row r="154641" spans="26:27">
      <c r="Z154641" s="191"/>
      <c r="AA154641" s="191"/>
    </row>
    <row r="154642" spans="26:27">
      <c r="Z154642" s="191"/>
      <c r="AA154642" s="191"/>
    </row>
    <row r="154643" spans="26:27">
      <c r="Z154643" s="191"/>
      <c r="AA154643" s="191"/>
    </row>
    <row r="154644" spans="26:27">
      <c r="Z154644" s="191"/>
      <c r="AA154644" s="191"/>
    </row>
    <row r="154645" spans="26:27">
      <c r="Z154645" s="191"/>
      <c r="AA154645" s="191"/>
    </row>
    <row r="154646" spans="26:27">
      <c r="Z154646" s="191"/>
      <c r="AA154646" s="191"/>
    </row>
    <row r="154647" spans="26:27">
      <c r="Z154647" s="191"/>
      <c r="AA154647" s="191"/>
    </row>
    <row r="154648" spans="26:27">
      <c r="Z154648" s="191"/>
      <c r="AA154648" s="191"/>
    </row>
    <row r="154649" spans="26:27">
      <c r="Z154649" s="191"/>
      <c r="AA154649" s="191"/>
    </row>
    <row r="154650" spans="26:27">
      <c r="Z154650" s="191"/>
      <c r="AA154650" s="191"/>
    </row>
    <row r="154651" spans="26:27">
      <c r="Z154651" s="191"/>
      <c r="AA154651" s="191"/>
    </row>
    <row r="154652" spans="26:27">
      <c r="Z154652" s="191"/>
      <c r="AA154652" s="191"/>
    </row>
    <row r="154653" spans="26:27">
      <c r="Z154653" s="191"/>
      <c r="AA154653" s="191"/>
    </row>
    <row r="154654" spans="26:27">
      <c r="Z154654" s="191"/>
      <c r="AA154654" s="191"/>
    </row>
    <row r="154655" spans="26:27">
      <c r="Z154655" s="191"/>
      <c r="AA154655" s="191"/>
    </row>
    <row r="154656" spans="26:27">
      <c r="Z154656" s="191"/>
      <c r="AA154656" s="191"/>
    </row>
    <row r="154657" spans="26:27">
      <c r="Z154657" s="191"/>
      <c r="AA154657" s="191"/>
    </row>
    <row r="154658" spans="26:27">
      <c r="Z154658" s="191"/>
      <c r="AA154658" s="191"/>
    </row>
    <row r="154659" spans="26:27">
      <c r="Z154659" s="191"/>
      <c r="AA154659" s="191"/>
    </row>
    <row r="154660" spans="26:27">
      <c r="Z154660" s="191"/>
      <c r="AA154660" s="191"/>
    </row>
    <row r="154661" spans="26:27">
      <c r="Z154661" s="191"/>
      <c r="AA154661" s="191"/>
    </row>
    <row r="154662" spans="26:27">
      <c r="Z154662" s="191"/>
      <c r="AA154662" s="191"/>
    </row>
    <row r="154663" spans="26:27">
      <c r="Z154663" s="191"/>
      <c r="AA154663" s="191"/>
    </row>
    <row r="154664" spans="26:27">
      <c r="Z154664" s="191"/>
      <c r="AA154664" s="191"/>
    </row>
    <row r="154665" spans="26:27">
      <c r="Z154665" s="191"/>
      <c r="AA154665" s="191"/>
    </row>
    <row r="154666" spans="26:27">
      <c r="Z154666" s="191"/>
      <c r="AA154666" s="191"/>
    </row>
    <row r="154667" spans="26:27">
      <c r="Z154667" s="191"/>
      <c r="AA154667" s="191"/>
    </row>
    <row r="154668" spans="26:27">
      <c r="Z154668" s="191"/>
      <c r="AA154668" s="191"/>
    </row>
    <row r="154669" spans="26:27">
      <c r="Z154669" s="191"/>
      <c r="AA154669" s="191"/>
    </row>
    <row r="154670" spans="26:27">
      <c r="Z154670" s="191"/>
      <c r="AA154670" s="191"/>
    </row>
    <row r="154671" spans="26:27">
      <c r="Z154671" s="191"/>
      <c r="AA154671" s="191"/>
    </row>
    <row r="154672" spans="26:27">
      <c r="Z154672" s="191"/>
      <c r="AA154672" s="191"/>
    </row>
    <row r="154673" spans="26:27">
      <c r="Z154673" s="191"/>
      <c r="AA154673" s="191"/>
    </row>
    <row r="154674" spans="26:27">
      <c r="Z154674" s="191"/>
      <c r="AA154674" s="191"/>
    </row>
    <row r="154675" spans="26:27">
      <c r="Z154675" s="191"/>
      <c r="AA154675" s="191"/>
    </row>
    <row r="154676" spans="26:27">
      <c r="Z154676" s="191"/>
      <c r="AA154676" s="191"/>
    </row>
    <row r="154677" spans="26:27">
      <c r="Z154677" s="191"/>
      <c r="AA154677" s="191"/>
    </row>
    <row r="154678" spans="26:27">
      <c r="Z154678" s="191"/>
      <c r="AA154678" s="191"/>
    </row>
    <row r="154679" spans="26:27">
      <c r="Z154679" s="191"/>
      <c r="AA154679" s="191"/>
    </row>
    <row r="154680" spans="26:27">
      <c r="Z154680" s="191"/>
      <c r="AA154680" s="191"/>
    </row>
    <row r="154681" spans="26:27">
      <c r="Z154681" s="191"/>
      <c r="AA154681" s="191"/>
    </row>
    <row r="154682" spans="26:27">
      <c r="Z154682" s="191"/>
      <c r="AA154682" s="191"/>
    </row>
    <row r="154683" spans="26:27">
      <c r="Z154683" s="191"/>
      <c r="AA154683" s="191"/>
    </row>
    <row r="154684" spans="26:27">
      <c r="Z154684" s="191"/>
      <c r="AA154684" s="191"/>
    </row>
    <row r="154685" spans="26:27">
      <c r="Z154685" s="191"/>
      <c r="AA154685" s="191"/>
    </row>
    <row r="154686" spans="26:27">
      <c r="Z154686" s="191"/>
      <c r="AA154686" s="191"/>
    </row>
    <row r="154687" spans="26:27">
      <c r="Z154687" s="191"/>
      <c r="AA154687" s="191"/>
    </row>
    <row r="154688" spans="26:27">
      <c r="Z154688" s="191"/>
      <c r="AA154688" s="191"/>
    </row>
    <row r="154689" spans="26:27">
      <c r="Z154689" s="191"/>
      <c r="AA154689" s="191"/>
    </row>
    <row r="154690" spans="26:27">
      <c r="Z154690" s="191"/>
      <c r="AA154690" s="191"/>
    </row>
    <row r="154691" spans="26:27">
      <c r="Z154691" s="191"/>
      <c r="AA154691" s="191"/>
    </row>
    <row r="154692" spans="26:27">
      <c r="Z154692" s="191"/>
      <c r="AA154692" s="191"/>
    </row>
    <row r="154693" spans="26:27">
      <c r="Z154693" s="191"/>
      <c r="AA154693" s="191"/>
    </row>
    <row r="154694" spans="26:27">
      <c r="Z154694" s="191"/>
      <c r="AA154694" s="191"/>
    </row>
    <row r="154695" spans="26:27">
      <c r="Z154695" s="191"/>
      <c r="AA154695" s="191"/>
    </row>
    <row r="154696" spans="26:27">
      <c r="Z154696" s="191"/>
      <c r="AA154696" s="191"/>
    </row>
    <row r="154697" spans="26:27">
      <c r="Z154697" s="191"/>
      <c r="AA154697" s="191"/>
    </row>
    <row r="154698" spans="26:27">
      <c r="Z154698" s="191"/>
      <c r="AA154698" s="191"/>
    </row>
    <row r="154699" spans="26:27">
      <c r="Z154699" s="191"/>
      <c r="AA154699" s="191"/>
    </row>
    <row r="154700" spans="26:27">
      <c r="Z154700" s="191"/>
      <c r="AA154700" s="191"/>
    </row>
    <row r="154701" spans="26:27">
      <c r="Z154701" s="191"/>
      <c r="AA154701" s="191"/>
    </row>
    <row r="154702" spans="26:27">
      <c r="Z154702" s="191"/>
      <c r="AA154702" s="191"/>
    </row>
    <row r="154703" spans="26:27">
      <c r="Z154703" s="191"/>
      <c r="AA154703" s="191"/>
    </row>
    <row r="154704" spans="26:27">
      <c r="Z154704" s="191"/>
      <c r="AA154704" s="191"/>
    </row>
    <row r="154705" spans="26:27">
      <c r="Z154705" s="191"/>
      <c r="AA154705" s="191"/>
    </row>
    <row r="154706" spans="26:27">
      <c r="Z154706" s="191"/>
      <c r="AA154706" s="191"/>
    </row>
    <row r="154707" spans="26:27">
      <c r="Z154707" s="191"/>
      <c r="AA154707" s="191"/>
    </row>
    <row r="154708" spans="26:27">
      <c r="Z154708" s="191"/>
      <c r="AA154708" s="191"/>
    </row>
    <row r="154709" spans="26:27">
      <c r="Z154709" s="191"/>
      <c r="AA154709" s="191"/>
    </row>
    <row r="154710" spans="26:27">
      <c r="Z154710" s="191"/>
      <c r="AA154710" s="191"/>
    </row>
    <row r="154711" spans="26:27">
      <c r="Z154711" s="191"/>
      <c r="AA154711" s="191"/>
    </row>
    <row r="154712" spans="26:27">
      <c r="Z154712" s="191"/>
      <c r="AA154712" s="191"/>
    </row>
    <row r="154713" spans="26:27">
      <c r="Z154713" s="191"/>
      <c r="AA154713" s="191"/>
    </row>
    <row r="154714" spans="26:27">
      <c r="Z154714" s="191"/>
      <c r="AA154714" s="191"/>
    </row>
    <row r="154715" spans="26:27">
      <c r="Z154715" s="191"/>
      <c r="AA154715" s="191"/>
    </row>
    <row r="154716" spans="26:27">
      <c r="Z154716" s="191"/>
      <c r="AA154716" s="191"/>
    </row>
    <row r="154717" spans="26:27">
      <c r="Z154717" s="191"/>
      <c r="AA154717" s="191"/>
    </row>
    <row r="154718" spans="26:27">
      <c r="Z154718" s="191"/>
      <c r="AA154718" s="191"/>
    </row>
    <row r="154719" spans="26:27">
      <c r="Z154719" s="191"/>
      <c r="AA154719" s="191"/>
    </row>
    <row r="154720" spans="26:27">
      <c r="Z154720" s="191"/>
      <c r="AA154720" s="191"/>
    </row>
    <row r="154721" spans="26:27">
      <c r="Z154721" s="191"/>
      <c r="AA154721" s="191"/>
    </row>
    <row r="154722" spans="26:27">
      <c r="Z154722" s="191"/>
      <c r="AA154722" s="191"/>
    </row>
    <row r="154723" spans="26:27">
      <c r="Z154723" s="191"/>
      <c r="AA154723" s="191"/>
    </row>
    <row r="154724" spans="26:27">
      <c r="Z154724" s="191"/>
      <c r="AA154724" s="191"/>
    </row>
    <row r="154725" spans="26:27">
      <c r="Z154725" s="191"/>
      <c r="AA154725" s="191"/>
    </row>
    <row r="154726" spans="26:27">
      <c r="Z154726" s="191"/>
      <c r="AA154726" s="191"/>
    </row>
    <row r="154727" spans="26:27">
      <c r="Z154727" s="191"/>
      <c r="AA154727" s="191"/>
    </row>
    <row r="154728" spans="26:27">
      <c r="Z154728" s="191"/>
      <c r="AA154728" s="191"/>
    </row>
    <row r="154729" spans="26:27">
      <c r="Z154729" s="191"/>
      <c r="AA154729" s="191"/>
    </row>
    <row r="154730" spans="26:27">
      <c r="Z154730" s="191"/>
      <c r="AA154730" s="191"/>
    </row>
    <row r="154731" spans="26:27">
      <c r="Z154731" s="191"/>
      <c r="AA154731" s="191"/>
    </row>
    <row r="154732" spans="26:27">
      <c r="Z154732" s="191"/>
      <c r="AA154732" s="191"/>
    </row>
    <row r="154733" spans="26:27">
      <c r="Z154733" s="191"/>
      <c r="AA154733" s="191"/>
    </row>
    <row r="154734" spans="26:27">
      <c r="Z154734" s="191"/>
      <c r="AA154734" s="191"/>
    </row>
    <row r="154735" spans="26:27">
      <c r="Z154735" s="191"/>
      <c r="AA154735" s="191"/>
    </row>
    <row r="154736" spans="26:27">
      <c r="Z154736" s="191"/>
      <c r="AA154736" s="191"/>
    </row>
    <row r="154737" spans="26:27">
      <c r="Z154737" s="191"/>
      <c r="AA154737" s="191"/>
    </row>
    <row r="154738" spans="26:27">
      <c r="Z154738" s="191"/>
      <c r="AA154738" s="191"/>
    </row>
    <row r="154739" spans="26:27">
      <c r="Z154739" s="191"/>
      <c r="AA154739" s="191"/>
    </row>
    <row r="154740" spans="26:27">
      <c r="Z154740" s="191"/>
      <c r="AA154740" s="191"/>
    </row>
    <row r="154741" spans="26:27">
      <c r="Z154741" s="191"/>
      <c r="AA154741" s="191"/>
    </row>
    <row r="154742" spans="26:27">
      <c r="Z154742" s="191"/>
      <c r="AA154742" s="191"/>
    </row>
    <row r="154743" spans="26:27">
      <c r="Z154743" s="191"/>
      <c r="AA154743" s="191"/>
    </row>
    <row r="154744" spans="26:27">
      <c r="Z154744" s="191"/>
      <c r="AA154744" s="191"/>
    </row>
    <row r="154745" spans="26:27">
      <c r="Z154745" s="191"/>
      <c r="AA154745" s="191"/>
    </row>
    <row r="154746" spans="26:27">
      <c r="Z154746" s="191"/>
      <c r="AA154746" s="191"/>
    </row>
    <row r="154747" spans="26:27">
      <c r="Z154747" s="191"/>
      <c r="AA154747" s="191"/>
    </row>
    <row r="154748" spans="26:27">
      <c r="Z154748" s="191"/>
      <c r="AA154748" s="191"/>
    </row>
    <row r="154749" spans="26:27">
      <c r="Z154749" s="191"/>
      <c r="AA154749" s="191"/>
    </row>
    <row r="154750" spans="26:27">
      <c r="Z154750" s="191"/>
      <c r="AA154750" s="191"/>
    </row>
    <row r="154751" spans="26:27">
      <c r="Z154751" s="191"/>
      <c r="AA154751" s="191"/>
    </row>
    <row r="154752" spans="26:27">
      <c r="Z154752" s="191"/>
      <c r="AA154752" s="191"/>
    </row>
    <row r="154753" spans="26:27">
      <c r="Z154753" s="191"/>
      <c r="AA154753" s="191"/>
    </row>
    <row r="154754" spans="26:27">
      <c r="Z154754" s="191"/>
      <c r="AA154754" s="191"/>
    </row>
    <row r="154755" spans="26:27">
      <c r="Z154755" s="191"/>
      <c r="AA154755" s="191"/>
    </row>
    <row r="154756" spans="26:27">
      <c r="Z154756" s="191"/>
      <c r="AA154756" s="191"/>
    </row>
    <row r="154757" spans="26:27">
      <c r="Z154757" s="191"/>
      <c r="AA154757" s="191"/>
    </row>
    <row r="154758" spans="26:27">
      <c r="Z154758" s="191"/>
      <c r="AA154758" s="191"/>
    </row>
    <row r="154759" spans="26:27">
      <c r="Z154759" s="191"/>
      <c r="AA154759" s="191"/>
    </row>
    <row r="154760" spans="26:27">
      <c r="Z154760" s="191"/>
      <c r="AA154760" s="191"/>
    </row>
    <row r="154761" spans="26:27">
      <c r="Z154761" s="191"/>
      <c r="AA154761" s="191"/>
    </row>
    <row r="154762" spans="26:27">
      <c r="Z154762" s="191"/>
      <c r="AA154762" s="191"/>
    </row>
    <row r="154763" spans="26:27">
      <c r="Z154763" s="191"/>
      <c r="AA154763" s="191"/>
    </row>
    <row r="154764" spans="26:27">
      <c r="Z154764" s="191"/>
      <c r="AA154764" s="191"/>
    </row>
    <row r="154765" spans="26:27">
      <c r="Z154765" s="191"/>
      <c r="AA154765" s="191"/>
    </row>
    <row r="154766" spans="26:27">
      <c r="Z154766" s="191"/>
      <c r="AA154766" s="191"/>
    </row>
    <row r="154767" spans="26:27">
      <c r="Z154767" s="191"/>
      <c r="AA154767" s="191"/>
    </row>
    <row r="154768" spans="26:27">
      <c r="Z154768" s="191"/>
      <c r="AA154768" s="191"/>
    </row>
    <row r="154769" spans="26:27">
      <c r="Z154769" s="191"/>
      <c r="AA154769" s="191"/>
    </row>
    <row r="154770" spans="26:27">
      <c r="Z154770" s="191"/>
      <c r="AA154770" s="191"/>
    </row>
    <row r="154771" spans="26:27">
      <c r="Z154771" s="191"/>
      <c r="AA154771" s="191"/>
    </row>
    <row r="154772" spans="26:27">
      <c r="Z154772" s="191"/>
      <c r="AA154772" s="191"/>
    </row>
    <row r="154773" spans="26:27">
      <c r="Z154773" s="191"/>
      <c r="AA154773" s="191"/>
    </row>
    <row r="154774" spans="26:27">
      <c r="Z154774" s="191"/>
      <c r="AA154774" s="191"/>
    </row>
    <row r="154775" spans="26:27">
      <c r="Z154775" s="191"/>
      <c r="AA154775" s="191"/>
    </row>
    <row r="154776" spans="26:27">
      <c r="Z154776" s="191"/>
      <c r="AA154776" s="191"/>
    </row>
    <row r="154777" spans="26:27">
      <c r="Z154777" s="191"/>
      <c r="AA154777" s="191"/>
    </row>
    <row r="154778" spans="26:27">
      <c r="Z154778" s="191"/>
      <c r="AA154778" s="191"/>
    </row>
    <row r="154779" spans="26:27">
      <c r="Z154779" s="191"/>
      <c r="AA154779" s="191"/>
    </row>
    <row r="154780" spans="26:27">
      <c r="Z154780" s="191"/>
      <c r="AA154780" s="191"/>
    </row>
    <row r="154781" spans="26:27">
      <c r="Z154781" s="191"/>
      <c r="AA154781" s="191"/>
    </row>
    <row r="154782" spans="26:27">
      <c r="Z154782" s="191"/>
      <c r="AA154782" s="191"/>
    </row>
    <row r="154783" spans="26:27">
      <c r="Z154783" s="191"/>
      <c r="AA154783" s="191"/>
    </row>
    <row r="154784" spans="26:27">
      <c r="Z154784" s="191"/>
      <c r="AA154784" s="191"/>
    </row>
    <row r="154785" spans="26:27">
      <c r="Z154785" s="191"/>
      <c r="AA154785" s="191"/>
    </row>
    <row r="154786" spans="26:27">
      <c r="Z154786" s="191"/>
      <c r="AA154786" s="191"/>
    </row>
    <row r="154787" spans="26:27">
      <c r="Z154787" s="191"/>
      <c r="AA154787" s="191"/>
    </row>
    <row r="154788" spans="26:27">
      <c r="Z154788" s="191"/>
      <c r="AA154788" s="191"/>
    </row>
    <row r="154789" spans="26:27">
      <c r="Z154789" s="191"/>
      <c r="AA154789" s="191"/>
    </row>
    <row r="154790" spans="26:27">
      <c r="Z154790" s="191"/>
      <c r="AA154790" s="191"/>
    </row>
    <row r="154791" spans="26:27">
      <c r="Z154791" s="191"/>
      <c r="AA154791" s="191"/>
    </row>
    <row r="154792" spans="26:27">
      <c r="Z154792" s="191"/>
      <c r="AA154792" s="191"/>
    </row>
    <row r="154793" spans="26:27">
      <c r="Z154793" s="191"/>
      <c r="AA154793" s="191"/>
    </row>
    <row r="154794" spans="26:27">
      <c r="Z154794" s="191"/>
      <c r="AA154794" s="191"/>
    </row>
    <row r="154795" spans="26:27">
      <c r="Z154795" s="191"/>
      <c r="AA154795" s="191"/>
    </row>
    <row r="154796" spans="26:27">
      <c r="Z154796" s="191"/>
      <c r="AA154796" s="191"/>
    </row>
    <row r="154797" spans="26:27">
      <c r="Z154797" s="191"/>
      <c r="AA154797" s="191"/>
    </row>
    <row r="154798" spans="26:27">
      <c r="Z154798" s="191"/>
      <c r="AA154798" s="191"/>
    </row>
    <row r="154799" spans="26:27">
      <c r="Z154799" s="191"/>
      <c r="AA154799" s="191"/>
    </row>
    <row r="154800" spans="26:27">
      <c r="Z154800" s="191"/>
      <c r="AA154800" s="191"/>
    </row>
    <row r="154801" spans="26:27">
      <c r="Z154801" s="191"/>
      <c r="AA154801" s="191"/>
    </row>
    <row r="154802" spans="26:27">
      <c r="Z154802" s="191"/>
      <c r="AA154802" s="191"/>
    </row>
    <row r="154803" spans="26:27">
      <c r="Z154803" s="191"/>
      <c r="AA154803" s="191"/>
    </row>
    <row r="154804" spans="26:27">
      <c r="Z154804" s="191"/>
      <c r="AA154804" s="191"/>
    </row>
    <row r="154805" spans="26:27">
      <c r="Z154805" s="191"/>
      <c r="AA154805" s="191"/>
    </row>
    <row r="154806" spans="26:27">
      <c r="Z154806" s="191"/>
      <c r="AA154806" s="191"/>
    </row>
    <row r="154807" spans="26:27">
      <c r="Z154807" s="191"/>
      <c r="AA154807" s="191"/>
    </row>
    <row r="154808" spans="26:27">
      <c r="Z154808" s="191"/>
      <c r="AA154808" s="191"/>
    </row>
    <row r="154809" spans="26:27">
      <c r="Z154809" s="191"/>
      <c r="AA154809" s="191"/>
    </row>
    <row r="154810" spans="26:27">
      <c r="Z154810" s="191"/>
      <c r="AA154810" s="191"/>
    </row>
    <row r="154811" spans="26:27">
      <c r="Z154811" s="191"/>
      <c r="AA154811" s="191"/>
    </row>
    <row r="154812" spans="26:27">
      <c r="Z154812" s="191"/>
      <c r="AA154812" s="191"/>
    </row>
    <row r="154813" spans="26:27">
      <c r="Z154813" s="191"/>
      <c r="AA154813" s="191"/>
    </row>
    <row r="154814" spans="26:27">
      <c r="Z154814" s="191"/>
      <c r="AA154814" s="191"/>
    </row>
    <row r="154815" spans="26:27">
      <c r="Z154815" s="191"/>
      <c r="AA154815" s="191"/>
    </row>
    <row r="154816" spans="26:27">
      <c r="Z154816" s="191"/>
      <c r="AA154816" s="191"/>
    </row>
    <row r="154817" spans="26:27">
      <c r="Z154817" s="191"/>
      <c r="AA154817" s="191"/>
    </row>
    <row r="154818" spans="26:27">
      <c r="Z154818" s="191"/>
      <c r="AA154818" s="191"/>
    </row>
    <row r="154819" spans="26:27">
      <c r="Z154819" s="191"/>
      <c r="AA154819" s="191"/>
    </row>
    <row r="154820" spans="26:27">
      <c r="Z154820" s="191"/>
      <c r="AA154820" s="191"/>
    </row>
    <row r="154821" spans="26:27">
      <c r="Z154821" s="191"/>
      <c r="AA154821" s="191"/>
    </row>
    <row r="154822" spans="26:27">
      <c r="Z154822" s="191"/>
      <c r="AA154822" s="191"/>
    </row>
    <row r="154823" spans="26:27">
      <c r="Z154823" s="191"/>
      <c r="AA154823" s="191"/>
    </row>
    <row r="154824" spans="26:27">
      <c r="Z154824" s="191"/>
      <c r="AA154824" s="191"/>
    </row>
    <row r="154825" spans="26:27">
      <c r="Z154825" s="191"/>
      <c r="AA154825" s="191"/>
    </row>
    <row r="154826" spans="26:27">
      <c r="Z154826" s="191"/>
      <c r="AA154826" s="191"/>
    </row>
    <row r="154827" spans="26:27">
      <c r="Z154827" s="191"/>
      <c r="AA154827" s="191"/>
    </row>
    <row r="154828" spans="26:27">
      <c r="Z154828" s="191"/>
      <c r="AA154828" s="191"/>
    </row>
    <row r="154829" spans="26:27">
      <c r="Z154829" s="191"/>
      <c r="AA154829" s="191"/>
    </row>
    <row r="154830" spans="26:27">
      <c r="Z154830" s="191"/>
      <c r="AA154830" s="191"/>
    </row>
    <row r="154831" spans="26:27">
      <c r="Z154831" s="191"/>
      <c r="AA154831" s="191"/>
    </row>
    <row r="154832" spans="26:27">
      <c r="Z154832" s="191"/>
      <c r="AA154832" s="191"/>
    </row>
    <row r="154833" spans="26:27">
      <c r="Z154833" s="191"/>
      <c r="AA154833" s="191"/>
    </row>
    <row r="154834" spans="26:27">
      <c r="Z154834" s="191"/>
      <c r="AA154834" s="191"/>
    </row>
    <row r="154835" spans="26:27">
      <c r="Z154835" s="191"/>
      <c r="AA154835" s="191"/>
    </row>
    <row r="154836" spans="26:27">
      <c r="Z154836" s="191"/>
      <c r="AA154836" s="191"/>
    </row>
    <row r="154837" spans="26:27">
      <c r="Z154837" s="191"/>
      <c r="AA154837" s="191"/>
    </row>
    <row r="154838" spans="26:27">
      <c r="Z154838" s="191"/>
      <c r="AA154838" s="191"/>
    </row>
    <row r="154839" spans="26:27">
      <c r="Z154839" s="191"/>
      <c r="AA154839" s="191"/>
    </row>
    <row r="154840" spans="26:27">
      <c r="Z154840" s="191"/>
      <c r="AA154840" s="191"/>
    </row>
    <row r="154841" spans="26:27">
      <c r="Z154841" s="191"/>
      <c r="AA154841" s="191"/>
    </row>
    <row r="154842" spans="26:27">
      <c r="Z154842" s="191"/>
      <c r="AA154842" s="191"/>
    </row>
    <row r="154843" spans="26:27">
      <c r="Z154843" s="191"/>
      <c r="AA154843" s="191"/>
    </row>
    <row r="154844" spans="26:27">
      <c r="Z154844" s="191"/>
      <c r="AA154844" s="191"/>
    </row>
    <row r="154845" spans="26:27">
      <c r="Z154845" s="191"/>
      <c r="AA154845" s="191"/>
    </row>
    <row r="154846" spans="26:27">
      <c r="Z154846" s="191"/>
      <c r="AA154846" s="191"/>
    </row>
    <row r="154847" spans="26:27">
      <c r="Z154847" s="191"/>
      <c r="AA154847" s="191"/>
    </row>
    <row r="154848" spans="26:27">
      <c r="Z154848" s="191"/>
      <c r="AA154848" s="191"/>
    </row>
    <row r="154849" spans="26:27">
      <c r="Z154849" s="191"/>
      <c r="AA154849" s="191"/>
    </row>
    <row r="154850" spans="26:27">
      <c r="Z154850" s="191"/>
      <c r="AA154850" s="191"/>
    </row>
    <row r="154851" spans="26:27">
      <c r="Z154851" s="191"/>
      <c r="AA154851" s="191"/>
    </row>
    <row r="154852" spans="26:27">
      <c r="Z154852" s="191"/>
      <c r="AA154852" s="191"/>
    </row>
    <row r="154853" spans="26:27">
      <c r="Z154853" s="191"/>
      <c r="AA154853" s="191"/>
    </row>
    <row r="154854" spans="26:27">
      <c r="Z154854" s="191"/>
      <c r="AA154854" s="191"/>
    </row>
    <row r="154855" spans="26:27">
      <c r="Z154855" s="191"/>
      <c r="AA154855" s="191"/>
    </row>
    <row r="154856" spans="26:27">
      <c r="Z154856" s="191"/>
      <c r="AA154856" s="191"/>
    </row>
    <row r="154857" spans="26:27">
      <c r="Z154857" s="191"/>
      <c r="AA154857" s="191"/>
    </row>
    <row r="154858" spans="26:27">
      <c r="Z154858" s="191"/>
      <c r="AA154858" s="191"/>
    </row>
    <row r="154859" spans="26:27">
      <c r="Z154859" s="191"/>
      <c r="AA154859" s="191"/>
    </row>
    <row r="154860" spans="26:27">
      <c r="Z154860" s="191"/>
      <c r="AA154860" s="191"/>
    </row>
    <row r="154861" spans="26:27">
      <c r="Z154861" s="191"/>
      <c r="AA154861" s="191"/>
    </row>
    <row r="154862" spans="26:27">
      <c r="Z154862" s="191"/>
      <c r="AA154862" s="191"/>
    </row>
    <row r="154863" spans="26:27">
      <c r="Z154863" s="191"/>
      <c r="AA154863" s="191"/>
    </row>
    <row r="154864" spans="26:27">
      <c r="Z154864" s="191"/>
      <c r="AA154864" s="191"/>
    </row>
    <row r="154865" spans="26:27">
      <c r="Z154865" s="191"/>
      <c r="AA154865" s="191"/>
    </row>
    <row r="154866" spans="26:27">
      <c r="Z154866" s="191"/>
      <c r="AA154866" s="191"/>
    </row>
    <row r="154867" spans="26:27">
      <c r="Z154867" s="191"/>
      <c r="AA154867" s="191"/>
    </row>
    <row r="154868" spans="26:27">
      <c r="Z154868" s="191"/>
      <c r="AA154868" s="191"/>
    </row>
    <row r="154869" spans="26:27">
      <c r="Z154869" s="191"/>
      <c r="AA154869" s="191"/>
    </row>
    <row r="154870" spans="26:27">
      <c r="Z154870" s="191"/>
      <c r="AA154870" s="191"/>
    </row>
    <row r="154871" spans="26:27">
      <c r="Z154871" s="191"/>
      <c r="AA154871" s="191"/>
    </row>
    <row r="154872" spans="26:27">
      <c r="Z154872" s="191"/>
      <c r="AA154872" s="191"/>
    </row>
    <row r="154873" spans="26:27">
      <c r="Z154873" s="191"/>
      <c r="AA154873" s="191"/>
    </row>
    <row r="154874" spans="26:27">
      <c r="Z154874" s="191"/>
      <c r="AA154874" s="191"/>
    </row>
    <row r="154875" spans="26:27">
      <c r="Z154875" s="191"/>
      <c r="AA154875" s="191"/>
    </row>
    <row r="154876" spans="26:27">
      <c r="Z154876" s="191"/>
      <c r="AA154876" s="191"/>
    </row>
    <row r="154877" spans="26:27">
      <c r="Z154877" s="191"/>
      <c r="AA154877" s="191"/>
    </row>
    <row r="154878" spans="26:27">
      <c r="Z154878" s="191"/>
      <c r="AA154878" s="191"/>
    </row>
    <row r="154879" spans="26:27">
      <c r="Z154879" s="191"/>
      <c r="AA154879" s="191"/>
    </row>
    <row r="154880" spans="26:27">
      <c r="Z154880" s="191"/>
      <c r="AA154880" s="191"/>
    </row>
    <row r="154881" spans="26:27">
      <c r="Z154881" s="191"/>
      <c r="AA154881" s="191"/>
    </row>
    <row r="154882" spans="26:27">
      <c r="Z154882" s="191"/>
      <c r="AA154882" s="191"/>
    </row>
    <row r="154883" spans="26:27">
      <c r="Z154883" s="191"/>
      <c r="AA154883" s="191"/>
    </row>
    <row r="154884" spans="26:27">
      <c r="Z154884" s="191"/>
      <c r="AA154884" s="191"/>
    </row>
    <row r="154885" spans="26:27">
      <c r="Z154885" s="191"/>
      <c r="AA154885" s="191"/>
    </row>
    <row r="154886" spans="26:27">
      <c r="Z154886" s="191"/>
      <c r="AA154886" s="191"/>
    </row>
    <row r="154887" spans="26:27">
      <c r="Z154887" s="191"/>
      <c r="AA154887" s="191"/>
    </row>
    <row r="154888" spans="26:27">
      <c r="Z154888" s="191"/>
      <c r="AA154888" s="191"/>
    </row>
    <row r="154889" spans="26:27">
      <c r="Z154889" s="191"/>
      <c r="AA154889" s="191"/>
    </row>
    <row r="154890" spans="26:27">
      <c r="Z154890" s="191"/>
      <c r="AA154890" s="191"/>
    </row>
    <row r="154891" spans="26:27">
      <c r="Z154891" s="191"/>
      <c r="AA154891" s="191"/>
    </row>
    <row r="154892" spans="26:27">
      <c r="Z154892" s="191"/>
      <c r="AA154892" s="191"/>
    </row>
    <row r="154893" spans="26:27">
      <c r="Z154893" s="191"/>
      <c r="AA154893" s="191"/>
    </row>
    <row r="154894" spans="26:27">
      <c r="Z154894" s="191"/>
      <c r="AA154894" s="191"/>
    </row>
    <row r="154895" spans="26:27">
      <c r="Z154895" s="191"/>
      <c r="AA154895" s="191"/>
    </row>
    <row r="154896" spans="26:27">
      <c r="Z154896" s="191"/>
      <c r="AA154896" s="191"/>
    </row>
    <row r="154897" spans="26:27">
      <c r="Z154897" s="191"/>
      <c r="AA154897" s="191"/>
    </row>
    <row r="154898" spans="26:27">
      <c r="Z154898" s="191"/>
      <c r="AA154898" s="191"/>
    </row>
    <row r="154899" spans="26:27">
      <c r="Z154899" s="191"/>
      <c r="AA154899" s="191"/>
    </row>
    <row r="154900" spans="26:27">
      <c r="Z154900" s="191"/>
      <c r="AA154900" s="191"/>
    </row>
    <row r="154901" spans="26:27">
      <c r="Z154901" s="191"/>
      <c r="AA154901" s="191"/>
    </row>
    <row r="154902" spans="26:27">
      <c r="Z154902" s="191"/>
      <c r="AA154902" s="191"/>
    </row>
    <row r="154903" spans="26:27">
      <c r="Z154903" s="191"/>
      <c r="AA154903" s="191"/>
    </row>
    <row r="154904" spans="26:27">
      <c r="Z154904" s="191"/>
      <c r="AA154904" s="191"/>
    </row>
    <row r="154905" spans="26:27">
      <c r="Z154905" s="191"/>
      <c r="AA154905" s="191"/>
    </row>
    <row r="154906" spans="26:27">
      <c r="Z154906" s="191"/>
      <c r="AA154906" s="191"/>
    </row>
    <row r="154907" spans="26:27">
      <c r="Z154907" s="191"/>
      <c r="AA154907" s="191"/>
    </row>
    <row r="154908" spans="26:27">
      <c r="Z154908" s="191"/>
      <c r="AA154908" s="191"/>
    </row>
    <row r="154909" spans="26:27">
      <c r="Z154909" s="191"/>
      <c r="AA154909" s="191"/>
    </row>
    <row r="154910" spans="26:27">
      <c r="Z154910" s="191"/>
      <c r="AA154910" s="191"/>
    </row>
    <row r="154911" spans="26:27">
      <c r="Z154911" s="191"/>
      <c r="AA154911" s="191"/>
    </row>
    <row r="154912" spans="26:27">
      <c r="Z154912" s="191"/>
      <c r="AA154912" s="191"/>
    </row>
    <row r="154913" spans="26:27">
      <c r="Z154913" s="191"/>
      <c r="AA154913" s="191"/>
    </row>
    <row r="154914" spans="26:27">
      <c r="Z154914" s="191"/>
      <c r="AA154914" s="191"/>
    </row>
    <row r="154915" spans="26:27">
      <c r="Z154915" s="191"/>
      <c r="AA154915" s="191"/>
    </row>
    <row r="154916" spans="26:27">
      <c r="Z154916" s="191"/>
      <c r="AA154916" s="191"/>
    </row>
    <row r="154917" spans="26:27">
      <c r="Z154917" s="191"/>
      <c r="AA154917" s="191"/>
    </row>
    <row r="154918" spans="26:27">
      <c r="Z154918" s="191"/>
      <c r="AA154918" s="191"/>
    </row>
    <row r="154919" spans="26:27">
      <c r="Z154919" s="191"/>
      <c r="AA154919" s="191"/>
    </row>
    <row r="154920" spans="26:27">
      <c r="Z154920" s="191"/>
      <c r="AA154920" s="191"/>
    </row>
    <row r="154921" spans="26:27">
      <c r="Z154921" s="191"/>
      <c r="AA154921" s="191"/>
    </row>
    <row r="154922" spans="26:27">
      <c r="Z154922" s="191"/>
      <c r="AA154922" s="191"/>
    </row>
    <row r="154923" spans="26:27">
      <c r="Z154923" s="191"/>
      <c r="AA154923" s="191"/>
    </row>
    <row r="154924" spans="26:27">
      <c r="Z154924" s="191"/>
      <c r="AA154924" s="191"/>
    </row>
    <row r="154925" spans="26:27">
      <c r="Z154925" s="191"/>
      <c r="AA154925" s="191"/>
    </row>
    <row r="154926" spans="26:27">
      <c r="Z154926" s="191"/>
      <c r="AA154926" s="191"/>
    </row>
    <row r="154927" spans="26:27">
      <c r="Z154927" s="191"/>
      <c r="AA154927" s="191"/>
    </row>
    <row r="154928" spans="26:27">
      <c r="Z154928" s="191"/>
      <c r="AA154928" s="191"/>
    </row>
    <row r="154929" spans="26:27">
      <c r="Z154929" s="191"/>
      <c r="AA154929" s="191"/>
    </row>
    <row r="154930" spans="26:27">
      <c r="Z154930" s="191"/>
      <c r="AA154930" s="191"/>
    </row>
    <row r="154931" spans="26:27">
      <c r="Z154931" s="191"/>
      <c r="AA154931" s="191"/>
    </row>
    <row r="154932" spans="26:27">
      <c r="Z154932" s="191"/>
      <c r="AA154932" s="191"/>
    </row>
    <row r="154933" spans="26:27">
      <c r="Z154933" s="191"/>
      <c r="AA154933" s="191"/>
    </row>
    <row r="154934" spans="26:27">
      <c r="Z154934" s="191"/>
      <c r="AA154934" s="191"/>
    </row>
    <row r="154935" spans="26:27">
      <c r="Z154935" s="191"/>
      <c r="AA154935" s="191"/>
    </row>
    <row r="154936" spans="26:27">
      <c r="Z154936" s="191"/>
      <c r="AA154936" s="191"/>
    </row>
    <row r="154937" spans="26:27">
      <c r="Z154937" s="191"/>
      <c r="AA154937" s="191"/>
    </row>
    <row r="154938" spans="26:27">
      <c r="Z154938" s="191"/>
      <c r="AA154938" s="191"/>
    </row>
    <row r="154939" spans="26:27">
      <c r="Z154939" s="191"/>
      <c r="AA154939" s="191"/>
    </row>
    <row r="154940" spans="26:27">
      <c r="Z154940" s="191"/>
      <c r="AA154940" s="191"/>
    </row>
    <row r="154941" spans="26:27">
      <c r="Z154941" s="191"/>
      <c r="AA154941" s="191"/>
    </row>
    <row r="154942" spans="26:27">
      <c r="Z154942" s="191"/>
      <c r="AA154942" s="191"/>
    </row>
    <row r="154943" spans="26:27">
      <c r="Z154943" s="191"/>
      <c r="AA154943" s="191"/>
    </row>
    <row r="154944" spans="26:27">
      <c r="Z154944" s="191"/>
      <c r="AA154944" s="191"/>
    </row>
    <row r="154945" spans="26:27">
      <c r="Z154945" s="191"/>
      <c r="AA154945" s="191"/>
    </row>
    <row r="154946" spans="26:27">
      <c r="Z154946" s="191"/>
      <c r="AA154946" s="191"/>
    </row>
    <row r="154947" spans="26:27">
      <c r="Z154947" s="191"/>
      <c r="AA154947" s="191"/>
    </row>
    <row r="154948" spans="26:27">
      <c r="Z154948" s="191"/>
      <c r="AA154948" s="191"/>
    </row>
    <row r="154949" spans="26:27">
      <c r="Z154949" s="191"/>
      <c r="AA154949" s="191"/>
    </row>
    <row r="154950" spans="26:27">
      <c r="Z154950" s="191"/>
      <c r="AA154950" s="191"/>
    </row>
    <row r="154951" spans="26:27">
      <c r="Z154951" s="191"/>
      <c r="AA154951" s="191"/>
    </row>
    <row r="154952" spans="26:27">
      <c r="Z154952" s="191"/>
      <c r="AA154952" s="191"/>
    </row>
    <row r="154953" spans="26:27">
      <c r="Z154953" s="191"/>
      <c r="AA154953" s="191"/>
    </row>
    <row r="154954" spans="26:27">
      <c r="Z154954" s="191"/>
      <c r="AA154954" s="191"/>
    </row>
    <row r="154955" spans="26:27">
      <c r="Z154955" s="191"/>
      <c r="AA154955" s="191"/>
    </row>
    <row r="154956" spans="26:27">
      <c r="Z154956" s="191"/>
      <c r="AA154956" s="191"/>
    </row>
    <row r="154957" spans="26:27">
      <c r="Z154957" s="191"/>
      <c r="AA154957" s="191"/>
    </row>
    <row r="154958" spans="26:27">
      <c r="Z154958" s="191"/>
      <c r="AA154958" s="191"/>
    </row>
    <row r="154959" spans="26:27">
      <c r="Z154959" s="191"/>
      <c r="AA154959" s="191"/>
    </row>
    <row r="154960" spans="26:27">
      <c r="Z154960" s="191"/>
      <c r="AA154960" s="191"/>
    </row>
    <row r="154961" spans="26:27">
      <c r="Z154961" s="191"/>
      <c r="AA154961" s="191"/>
    </row>
    <row r="154962" spans="26:27">
      <c r="Z154962" s="191"/>
      <c r="AA154962" s="191"/>
    </row>
    <row r="154963" spans="26:27">
      <c r="Z154963" s="191"/>
      <c r="AA154963" s="191"/>
    </row>
    <row r="154964" spans="26:27">
      <c r="Z154964" s="191"/>
      <c r="AA154964" s="191"/>
    </row>
    <row r="154965" spans="26:27">
      <c r="Z154965" s="191"/>
      <c r="AA154965" s="191"/>
    </row>
    <row r="154966" spans="26:27">
      <c r="Z154966" s="191"/>
      <c r="AA154966" s="191"/>
    </row>
    <row r="154967" spans="26:27">
      <c r="Z154967" s="191"/>
      <c r="AA154967" s="191"/>
    </row>
    <row r="154968" spans="26:27">
      <c r="Z154968" s="191"/>
      <c r="AA154968" s="191"/>
    </row>
    <row r="154969" spans="26:27">
      <c r="Z154969" s="191"/>
      <c r="AA154969" s="191"/>
    </row>
    <row r="154970" spans="26:27">
      <c r="Z154970" s="191"/>
      <c r="AA154970" s="191"/>
    </row>
    <row r="154971" spans="26:27">
      <c r="Z154971" s="191"/>
      <c r="AA154971" s="191"/>
    </row>
    <row r="154972" spans="26:27">
      <c r="Z154972" s="191"/>
      <c r="AA154972" s="191"/>
    </row>
    <row r="154973" spans="26:27">
      <c r="Z154973" s="191"/>
      <c r="AA154973" s="191"/>
    </row>
    <row r="154974" spans="26:27">
      <c r="Z154974" s="191"/>
      <c r="AA154974" s="191"/>
    </row>
    <row r="154975" spans="26:27">
      <c r="Z154975" s="191"/>
      <c r="AA154975" s="191"/>
    </row>
    <row r="154976" spans="26:27">
      <c r="Z154976" s="191"/>
      <c r="AA154976" s="191"/>
    </row>
    <row r="154977" spans="26:27">
      <c r="Z154977" s="191"/>
      <c r="AA154977" s="191"/>
    </row>
    <row r="154978" spans="26:27">
      <c r="Z154978" s="191"/>
      <c r="AA154978" s="191"/>
    </row>
    <row r="154979" spans="26:27">
      <c r="Z154979" s="191"/>
      <c r="AA154979" s="191"/>
    </row>
    <row r="154980" spans="26:27">
      <c r="Z154980" s="191"/>
      <c r="AA154980" s="191"/>
    </row>
    <row r="154981" spans="26:27">
      <c r="Z154981" s="191"/>
      <c r="AA154981" s="191"/>
    </row>
    <row r="154982" spans="26:27">
      <c r="Z154982" s="191"/>
      <c r="AA154982" s="191"/>
    </row>
    <row r="154983" spans="26:27">
      <c r="Z154983" s="191"/>
      <c r="AA154983" s="191"/>
    </row>
    <row r="154984" spans="26:27">
      <c r="Z154984" s="191"/>
      <c r="AA154984" s="191"/>
    </row>
    <row r="154985" spans="26:27">
      <c r="Z154985" s="191"/>
      <c r="AA154985" s="191"/>
    </row>
    <row r="154986" spans="26:27">
      <c r="Z154986" s="191"/>
      <c r="AA154986" s="191"/>
    </row>
    <row r="154987" spans="26:27">
      <c r="Z154987" s="191"/>
      <c r="AA154987" s="191"/>
    </row>
    <row r="154988" spans="26:27">
      <c r="Z154988" s="191"/>
      <c r="AA154988" s="191"/>
    </row>
    <row r="154989" spans="26:27">
      <c r="Z154989" s="191"/>
      <c r="AA154989" s="191"/>
    </row>
    <row r="154990" spans="26:27">
      <c r="Z154990" s="191"/>
      <c r="AA154990" s="191"/>
    </row>
    <row r="154991" spans="26:27">
      <c r="Z154991" s="191"/>
      <c r="AA154991" s="191"/>
    </row>
    <row r="154992" spans="26:27">
      <c r="Z154992" s="191"/>
      <c r="AA154992" s="191"/>
    </row>
    <row r="154993" spans="26:27">
      <c r="Z154993" s="191"/>
      <c r="AA154993" s="191"/>
    </row>
    <row r="154994" spans="26:27">
      <c r="Z154994" s="191"/>
      <c r="AA154994" s="191"/>
    </row>
    <row r="154995" spans="26:27">
      <c r="Z154995" s="191"/>
      <c r="AA154995" s="191"/>
    </row>
    <row r="154996" spans="26:27">
      <c r="Z154996" s="191"/>
      <c r="AA154996" s="191"/>
    </row>
    <row r="154997" spans="26:27">
      <c r="Z154997" s="191"/>
      <c r="AA154997" s="191"/>
    </row>
    <row r="154998" spans="26:27">
      <c r="Z154998" s="191"/>
      <c r="AA154998" s="191"/>
    </row>
    <row r="154999" spans="26:27">
      <c r="Z154999" s="191"/>
      <c r="AA154999" s="191"/>
    </row>
    <row r="155000" spans="26:27">
      <c r="Z155000" s="191"/>
      <c r="AA155000" s="191"/>
    </row>
    <row r="155001" spans="26:27">
      <c r="Z155001" s="191"/>
      <c r="AA155001" s="191"/>
    </row>
    <row r="155002" spans="26:27">
      <c r="Z155002" s="191"/>
      <c r="AA155002" s="191"/>
    </row>
    <row r="155003" spans="26:27">
      <c r="Z155003" s="191"/>
      <c r="AA155003" s="191"/>
    </row>
    <row r="155004" spans="26:27">
      <c r="Z155004" s="191"/>
      <c r="AA155004" s="191"/>
    </row>
    <row r="155005" spans="26:27">
      <c r="Z155005" s="191"/>
      <c r="AA155005" s="191"/>
    </row>
    <row r="155006" spans="26:27">
      <c r="Z155006" s="191"/>
      <c r="AA155006" s="191"/>
    </row>
    <row r="155007" spans="26:27">
      <c r="Z155007" s="191"/>
      <c r="AA155007" s="191"/>
    </row>
    <row r="155008" spans="26:27">
      <c r="Z155008" s="191"/>
      <c r="AA155008" s="191"/>
    </row>
    <row r="155009" spans="26:27">
      <c r="Z155009" s="191"/>
      <c r="AA155009" s="191"/>
    </row>
    <row r="155010" spans="26:27">
      <c r="Z155010" s="191"/>
      <c r="AA155010" s="191"/>
    </row>
    <row r="155011" spans="26:27">
      <c r="Z155011" s="191"/>
      <c r="AA155011" s="191"/>
    </row>
    <row r="155012" spans="26:27">
      <c r="Z155012" s="191"/>
      <c r="AA155012" s="191"/>
    </row>
    <row r="155013" spans="26:27">
      <c r="Z155013" s="191"/>
      <c r="AA155013" s="191"/>
    </row>
    <row r="155014" spans="26:27">
      <c r="Z155014" s="191"/>
      <c r="AA155014" s="191"/>
    </row>
    <row r="155015" spans="26:27">
      <c r="Z155015" s="191"/>
      <c r="AA155015" s="191"/>
    </row>
    <row r="155016" spans="26:27">
      <c r="Z155016" s="191"/>
      <c r="AA155016" s="191"/>
    </row>
    <row r="155017" spans="26:27">
      <c r="Z155017" s="191"/>
      <c r="AA155017" s="191"/>
    </row>
    <row r="155018" spans="26:27">
      <c r="Z155018" s="191"/>
      <c r="AA155018" s="191"/>
    </row>
    <row r="155019" spans="26:27">
      <c r="Z155019" s="191"/>
      <c r="AA155019" s="191"/>
    </row>
    <row r="155020" spans="26:27">
      <c r="Z155020" s="191"/>
      <c r="AA155020" s="191"/>
    </row>
    <row r="155021" spans="26:27">
      <c r="Z155021" s="191"/>
      <c r="AA155021" s="191"/>
    </row>
    <row r="155022" spans="26:27">
      <c r="Z155022" s="191"/>
      <c r="AA155022" s="191"/>
    </row>
    <row r="155023" spans="26:27">
      <c r="Z155023" s="191"/>
      <c r="AA155023" s="191"/>
    </row>
    <row r="155024" spans="26:27">
      <c r="Z155024" s="191"/>
      <c r="AA155024" s="191"/>
    </row>
    <row r="155025" spans="26:27">
      <c r="Z155025" s="191"/>
      <c r="AA155025" s="191"/>
    </row>
    <row r="155026" spans="26:27">
      <c r="Z155026" s="191"/>
      <c r="AA155026" s="191"/>
    </row>
    <row r="155027" spans="26:27">
      <c r="Z155027" s="191"/>
      <c r="AA155027" s="191"/>
    </row>
    <row r="155028" spans="26:27">
      <c r="Z155028" s="191"/>
      <c r="AA155028" s="191"/>
    </row>
    <row r="155029" spans="26:27">
      <c r="Z155029" s="191"/>
      <c r="AA155029" s="191"/>
    </row>
    <row r="155030" spans="26:27">
      <c r="Z155030" s="191"/>
      <c r="AA155030" s="191"/>
    </row>
    <row r="155031" spans="26:27">
      <c r="Z155031" s="191"/>
      <c r="AA155031" s="191"/>
    </row>
    <row r="155032" spans="26:27">
      <c r="Z155032" s="191"/>
      <c r="AA155032" s="191"/>
    </row>
    <row r="155033" spans="26:27">
      <c r="Z155033" s="191"/>
      <c r="AA155033" s="191"/>
    </row>
    <row r="155034" spans="26:27">
      <c r="Z155034" s="191"/>
      <c r="AA155034" s="191"/>
    </row>
    <row r="155035" spans="26:27">
      <c r="Z155035" s="191"/>
      <c r="AA155035" s="191"/>
    </row>
    <row r="155036" spans="26:27">
      <c r="Z155036" s="191"/>
      <c r="AA155036" s="191"/>
    </row>
    <row r="155037" spans="26:27">
      <c r="Z155037" s="191"/>
      <c r="AA155037" s="191"/>
    </row>
    <row r="155038" spans="26:27">
      <c r="Z155038" s="191"/>
      <c r="AA155038" s="191"/>
    </row>
    <row r="155039" spans="26:27">
      <c r="Z155039" s="191"/>
      <c r="AA155039" s="191"/>
    </row>
    <row r="155040" spans="26:27">
      <c r="Z155040" s="191"/>
      <c r="AA155040" s="191"/>
    </row>
    <row r="155041" spans="26:27">
      <c r="Z155041" s="191"/>
      <c r="AA155041" s="191"/>
    </row>
    <row r="155042" spans="26:27">
      <c r="Z155042" s="191"/>
      <c r="AA155042" s="191"/>
    </row>
    <row r="155043" spans="26:27">
      <c r="Z155043" s="191"/>
      <c r="AA155043" s="191"/>
    </row>
    <row r="155044" spans="26:27">
      <c r="Z155044" s="191"/>
      <c r="AA155044" s="191"/>
    </row>
    <row r="155045" spans="26:27">
      <c r="Z155045" s="191"/>
      <c r="AA155045" s="191"/>
    </row>
    <row r="155046" spans="26:27">
      <c r="Z155046" s="191"/>
      <c r="AA155046" s="191"/>
    </row>
    <row r="155047" spans="26:27">
      <c r="Z155047" s="191"/>
      <c r="AA155047" s="191"/>
    </row>
    <row r="155048" spans="26:27">
      <c r="Z155048" s="191"/>
      <c r="AA155048" s="191"/>
    </row>
    <row r="155049" spans="26:27">
      <c r="Z155049" s="191"/>
      <c r="AA155049" s="191"/>
    </row>
    <row r="155050" spans="26:27">
      <c r="Z155050" s="191"/>
      <c r="AA155050" s="191"/>
    </row>
    <row r="155051" spans="26:27">
      <c r="Z155051" s="191"/>
      <c r="AA155051" s="191"/>
    </row>
    <row r="155052" spans="26:27">
      <c r="Z155052" s="191"/>
      <c r="AA155052" s="191"/>
    </row>
    <row r="155053" spans="26:27">
      <c r="Z155053" s="191"/>
      <c r="AA155053" s="191"/>
    </row>
    <row r="155054" spans="26:27">
      <c r="Z155054" s="191"/>
      <c r="AA155054" s="191"/>
    </row>
    <row r="155055" spans="26:27">
      <c r="Z155055" s="191"/>
      <c r="AA155055" s="191"/>
    </row>
    <row r="155056" spans="26:27">
      <c r="Z155056" s="191"/>
      <c r="AA155056" s="191"/>
    </row>
    <row r="155057" spans="26:27">
      <c r="Z155057" s="191"/>
      <c r="AA155057" s="191"/>
    </row>
    <row r="155058" spans="26:27">
      <c r="Z155058" s="191"/>
      <c r="AA155058" s="191"/>
    </row>
    <row r="155059" spans="26:27">
      <c r="Z155059" s="191"/>
      <c r="AA155059" s="191"/>
    </row>
    <row r="155060" spans="26:27">
      <c r="Z155060" s="191"/>
      <c r="AA155060" s="191"/>
    </row>
    <row r="155061" spans="26:27">
      <c r="Z155061" s="191"/>
      <c r="AA155061" s="191"/>
    </row>
    <row r="155062" spans="26:27">
      <c r="Z155062" s="191"/>
      <c r="AA155062" s="191"/>
    </row>
    <row r="155063" spans="26:27">
      <c r="Z155063" s="191"/>
      <c r="AA155063" s="191"/>
    </row>
    <row r="155064" spans="26:27">
      <c r="Z155064" s="191"/>
      <c r="AA155064" s="191"/>
    </row>
    <row r="155065" spans="26:27">
      <c r="Z155065" s="191"/>
      <c r="AA155065" s="191"/>
    </row>
    <row r="155066" spans="26:27">
      <c r="Z155066" s="191"/>
      <c r="AA155066" s="191"/>
    </row>
    <row r="155067" spans="26:27">
      <c r="Z155067" s="191"/>
      <c r="AA155067" s="191"/>
    </row>
    <row r="155068" spans="26:27">
      <c r="Z155068" s="191"/>
      <c r="AA155068" s="191"/>
    </row>
    <row r="155069" spans="26:27">
      <c r="Z155069" s="191"/>
      <c r="AA155069" s="191"/>
    </row>
    <row r="155070" spans="26:27">
      <c r="Z155070" s="191"/>
      <c r="AA155070" s="191"/>
    </row>
    <row r="155071" spans="26:27">
      <c r="Z155071" s="191"/>
      <c r="AA155071" s="191"/>
    </row>
    <row r="155072" spans="26:27">
      <c r="Z155072" s="191"/>
      <c r="AA155072" s="191"/>
    </row>
    <row r="155073" spans="26:27">
      <c r="Z155073" s="191"/>
      <c r="AA155073" s="191"/>
    </row>
    <row r="155074" spans="26:27">
      <c r="Z155074" s="191"/>
      <c r="AA155074" s="191"/>
    </row>
    <row r="155075" spans="26:27">
      <c r="Z155075" s="191"/>
      <c r="AA155075" s="191"/>
    </row>
    <row r="155076" spans="26:27">
      <c r="Z155076" s="191"/>
      <c r="AA155076" s="191"/>
    </row>
    <row r="155077" spans="26:27">
      <c r="Z155077" s="191"/>
      <c r="AA155077" s="191"/>
    </row>
    <row r="155078" spans="26:27">
      <c r="Z155078" s="191"/>
      <c r="AA155078" s="191"/>
    </row>
    <row r="155079" spans="26:27">
      <c r="Z155079" s="191"/>
      <c r="AA155079" s="191"/>
    </row>
    <row r="155080" spans="26:27">
      <c r="Z155080" s="191"/>
      <c r="AA155080" s="191"/>
    </row>
    <row r="155081" spans="26:27">
      <c r="Z155081" s="191"/>
      <c r="AA155081" s="191"/>
    </row>
    <row r="155082" spans="26:27">
      <c r="Z155082" s="191"/>
      <c r="AA155082" s="191"/>
    </row>
    <row r="155083" spans="26:27">
      <c r="Z155083" s="191"/>
      <c r="AA155083" s="191"/>
    </row>
    <row r="155084" spans="26:27">
      <c r="Z155084" s="191"/>
      <c r="AA155084" s="191"/>
    </row>
    <row r="155085" spans="26:27">
      <c r="Z155085" s="191"/>
      <c r="AA155085" s="191"/>
    </row>
    <row r="155086" spans="26:27">
      <c r="Z155086" s="191"/>
      <c r="AA155086" s="191"/>
    </row>
    <row r="155087" spans="26:27">
      <c r="Z155087" s="191"/>
      <c r="AA155087" s="191"/>
    </row>
    <row r="155088" spans="26:27">
      <c r="Z155088" s="191"/>
      <c r="AA155088" s="191"/>
    </row>
    <row r="155089" spans="26:27">
      <c r="Z155089" s="191"/>
      <c r="AA155089" s="191"/>
    </row>
    <row r="155090" spans="26:27">
      <c r="Z155090" s="191"/>
      <c r="AA155090" s="191"/>
    </row>
    <row r="155091" spans="26:27">
      <c r="Z155091" s="191"/>
      <c r="AA155091" s="191"/>
    </row>
    <row r="155092" spans="26:27">
      <c r="Z155092" s="191"/>
      <c r="AA155092" s="191"/>
    </row>
    <row r="155093" spans="26:27">
      <c r="Z155093" s="191"/>
      <c r="AA155093" s="191"/>
    </row>
    <row r="155094" spans="26:27">
      <c r="Z155094" s="191"/>
      <c r="AA155094" s="191"/>
    </row>
    <row r="155095" spans="26:27">
      <c r="Z155095" s="191"/>
      <c r="AA155095" s="191"/>
    </row>
    <row r="155096" spans="26:27">
      <c r="Z155096" s="191"/>
      <c r="AA155096" s="191"/>
    </row>
    <row r="155097" spans="26:27">
      <c r="Z155097" s="191"/>
      <c r="AA155097" s="191"/>
    </row>
    <row r="155098" spans="26:27">
      <c r="Z155098" s="191"/>
      <c r="AA155098" s="191"/>
    </row>
    <row r="155099" spans="26:27">
      <c r="Z155099" s="191"/>
      <c r="AA155099" s="191"/>
    </row>
    <row r="155100" spans="26:27">
      <c r="Z155100" s="191"/>
      <c r="AA155100" s="191"/>
    </row>
    <row r="155101" spans="26:27">
      <c r="Z155101" s="191"/>
      <c r="AA155101" s="191"/>
    </row>
    <row r="155102" spans="26:27">
      <c r="Z155102" s="191"/>
      <c r="AA155102" s="191"/>
    </row>
    <row r="155103" spans="26:27">
      <c r="Z155103" s="191"/>
      <c r="AA155103" s="191"/>
    </row>
    <row r="155104" spans="26:27">
      <c r="Z155104" s="191"/>
      <c r="AA155104" s="191"/>
    </row>
    <row r="155105" spans="26:27">
      <c r="Z155105" s="191"/>
      <c r="AA155105" s="191"/>
    </row>
    <row r="155106" spans="26:27">
      <c r="Z155106" s="191"/>
      <c r="AA155106" s="191"/>
    </row>
    <row r="155107" spans="26:27">
      <c r="Z155107" s="191"/>
      <c r="AA155107" s="191"/>
    </row>
    <row r="155108" spans="26:27">
      <c r="Z155108" s="191"/>
      <c r="AA155108" s="191"/>
    </row>
    <row r="155109" spans="26:27">
      <c r="Z155109" s="191"/>
      <c r="AA155109" s="191"/>
    </row>
    <row r="155110" spans="26:27">
      <c r="Z155110" s="191"/>
      <c r="AA155110" s="191"/>
    </row>
    <row r="155111" spans="26:27">
      <c r="Z155111" s="191"/>
      <c r="AA155111" s="191"/>
    </row>
    <row r="155112" spans="26:27">
      <c r="Z155112" s="191"/>
      <c r="AA155112" s="191"/>
    </row>
    <row r="155113" spans="26:27">
      <c r="Z155113" s="191"/>
      <c r="AA155113" s="191"/>
    </row>
    <row r="155114" spans="26:27">
      <c r="Z155114" s="191"/>
      <c r="AA155114" s="191"/>
    </row>
    <row r="155115" spans="26:27">
      <c r="Z155115" s="191"/>
      <c r="AA155115" s="191"/>
    </row>
    <row r="155116" spans="26:27">
      <c r="Z155116" s="191"/>
      <c r="AA155116" s="191"/>
    </row>
    <row r="155117" spans="26:27">
      <c r="Z155117" s="191"/>
      <c r="AA155117" s="191"/>
    </row>
    <row r="155118" spans="26:27">
      <c r="Z155118" s="191"/>
      <c r="AA155118" s="191"/>
    </row>
    <row r="155119" spans="26:27">
      <c r="Z155119" s="191"/>
      <c r="AA155119" s="191"/>
    </row>
    <row r="155120" spans="26:27">
      <c r="Z155120" s="191"/>
      <c r="AA155120" s="191"/>
    </row>
    <row r="155121" spans="26:27">
      <c r="Z155121" s="191"/>
      <c r="AA155121" s="191"/>
    </row>
    <row r="155122" spans="26:27">
      <c r="Z155122" s="191"/>
      <c r="AA155122" s="191"/>
    </row>
    <row r="155123" spans="26:27">
      <c r="Z155123" s="191"/>
      <c r="AA155123" s="191"/>
    </row>
    <row r="155124" spans="26:27">
      <c r="Z155124" s="191"/>
      <c r="AA155124" s="191"/>
    </row>
    <row r="155125" spans="26:27">
      <c r="Z155125" s="191"/>
      <c r="AA155125" s="191"/>
    </row>
    <row r="155126" spans="26:27">
      <c r="Z155126" s="191"/>
      <c r="AA155126" s="191"/>
    </row>
    <row r="155127" spans="26:27">
      <c r="Z155127" s="191"/>
      <c r="AA155127" s="191"/>
    </row>
    <row r="155128" spans="26:27">
      <c r="Z155128" s="191"/>
      <c r="AA155128" s="191"/>
    </row>
    <row r="155129" spans="26:27">
      <c r="Z155129" s="191"/>
      <c r="AA155129" s="191"/>
    </row>
    <row r="155130" spans="26:27">
      <c r="Z155130" s="191"/>
      <c r="AA155130" s="191"/>
    </row>
    <row r="155131" spans="26:27">
      <c r="Z155131" s="191"/>
      <c r="AA155131" s="191"/>
    </row>
    <row r="155132" spans="26:27">
      <c r="Z155132" s="191"/>
      <c r="AA155132" s="191"/>
    </row>
    <row r="155133" spans="26:27">
      <c r="Z155133" s="191"/>
      <c r="AA155133" s="191"/>
    </row>
    <row r="155134" spans="26:27">
      <c r="Z155134" s="191"/>
      <c r="AA155134" s="191"/>
    </row>
    <row r="155135" spans="26:27">
      <c r="Z155135" s="191"/>
      <c r="AA155135" s="191"/>
    </row>
    <row r="155136" spans="26:27">
      <c r="Z155136" s="191"/>
      <c r="AA155136" s="191"/>
    </row>
    <row r="155137" spans="26:27">
      <c r="Z155137" s="191"/>
      <c r="AA155137" s="191"/>
    </row>
    <row r="155138" spans="26:27">
      <c r="Z155138" s="191"/>
      <c r="AA155138" s="191"/>
    </row>
    <row r="155139" spans="26:27">
      <c r="Z155139" s="191"/>
      <c r="AA155139" s="191"/>
    </row>
    <row r="155140" spans="26:27">
      <c r="Z155140" s="191"/>
      <c r="AA155140" s="191"/>
    </row>
    <row r="155141" spans="26:27">
      <c r="Z155141" s="191"/>
      <c r="AA155141" s="191"/>
    </row>
    <row r="155142" spans="26:27">
      <c r="Z155142" s="191"/>
      <c r="AA155142" s="191"/>
    </row>
    <row r="155143" spans="26:27">
      <c r="Z155143" s="191"/>
      <c r="AA155143" s="191"/>
    </row>
    <row r="155144" spans="26:27">
      <c r="Z155144" s="191"/>
      <c r="AA155144" s="191"/>
    </row>
    <row r="155145" spans="26:27">
      <c r="Z155145" s="191"/>
      <c r="AA155145" s="191"/>
    </row>
    <row r="155146" spans="26:27">
      <c r="Z155146" s="191"/>
      <c r="AA155146" s="191"/>
    </row>
    <row r="155147" spans="26:27">
      <c r="Z155147" s="191"/>
      <c r="AA155147" s="191"/>
    </row>
    <row r="155148" spans="26:27">
      <c r="Z155148" s="191"/>
      <c r="AA155148" s="191"/>
    </row>
    <row r="155149" spans="26:27">
      <c r="Z155149" s="191"/>
      <c r="AA155149" s="191"/>
    </row>
    <row r="155150" spans="26:27">
      <c r="Z155150" s="191"/>
      <c r="AA155150" s="191"/>
    </row>
    <row r="155151" spans="26:27">
      <c r="Z155151" s="191"/>
      <c r="AA155151" s="191"/>
    </row>
    <row r="155152" spans="26:27">
      <c r="Z155152" s="191"/>
      <c r="AA155152" s="191"/>
    </row>
    <row r="155153" spans="26:27">
      <c r="Z155153" s="191"/>
      <c r="AA155153" s="191"/>
    </row>
    <row r="155154" spans="26:27">
      <c r="Z155154" s="191"/>
      <c r="AA155154" s="191"/>
    </row>
    <row r="155155" spans="26:27">
      <c r="Z155155" s="191"/>
      <c r="AA155155" s="191"/>
    </row>
    <row r="155156" spans="26:27">
      <c r="Z155156" s="191"/>
      <c r="AA155156" s="191"/>
    </row>
    <row r="155157" spans="26:27">
      <c r="Z155157" s="191"/>
      <c r="AA155157" s="191"/>
    </row>
    <row r="155158" spans="26:27">
      <c r="Z155158" s="191"/>
      <c r="AA155158" s="191"/>
    </row>
    <row r="155159" spans="26:27">
      <c r="Z155159" s="191"/>
      <c r="AA155159" s="191"/>
    </row>
    <row r="155160" spans="26:27">
      <c r="Z155160" s="191"/>
      <c r="AA155160" s="191"/>
    </row>
    <row r="155161" spans="26:27">
      <c r="Z155161" s="191"/>
      <c r="AA155161" s="191"/>
    </row>
    <row r="155162" spans="26:27">
      <c r="Z155162" s="191"/>
      <c r="AA155162" s="191"/>
    </row>
    <row r="155163" spans="26:27">
      <c r="Z155163" s="191"/>
      <c r="AA155163" s="191"/>
    </row>
    <row r="155164" spans="26:27">
      <c r="Z155164" s="191"/>
      <c r="AA155164" s="191"/>
    </row>
    <row r="155165" spans="26:27">
      <c r="Z155165" s="191"/>
      <c r="AA155165" s="191"/>
    </row>
    <row r="155166" spans="26:27">
      <c r="Z155166" s="191"/>
      <c r="AA155166" s="191"/>
    </row>
    <row r="155167" spans="26:27">
      <c r="Z155167" s="191"/>
      <c r="AA155167" s="191"/>
    </row>
    <row r="155168" spans="26:27">
      <c r="Z155168" s="191"/>
      <c r="AA155168" s="191"/>
    </row>
    <row r="155169" spans="26:27">
      <c r="Z155169" s="191"/>
      <c r="AA155169" s="191"/>
    </row>
    <row r="155170" spans="26:27">
      <c r="Z155170" s="191"/>
      <c r="AA155170" s="191"/>
    </row>
    <row r="155171" spans="26:27">
      <c r="Z155171" s="191"/>
      <c r="AA155171" s="191"/>
    </row>
    <row r="155172" spans="26:27">
      <c r="Z155172" s="191"/>
      <c r="AA155172" s="191"/>
    </row>
    <row r="155173" spans="26:27">
      <c r="Z155173" s="191"/>
      <c r="AA155173" s="191"/>
    </row>
    <row r="155174" spans="26:27">
      <c r="Z155174" s="191"/>
      <c r="AA155174" s="191"/>
    </row>
    <row r="155175" spans="26:27">
      <c r="Z155175" s="191"/>
      <c r="AA155175" s="191"/>
    </row>
    <row r="155176" spans="26:27">
      <c r="Z155176" s="191"/>
      <c r="AA155176" s="191"/>
    </row>
    <row r="155177" spans="26:27">
      <c r="Z155177" s="191"/>
      <c r="AA155177" s="191"/>
    </row>
    <row r="155178" spans="26:27">
      <c r="Z155178" s="191"/>
      <c r="AA155178" s="191"/>
    </row>
    <row r="155179" spans="26:27">
      <c r="Z155179" s="191"/>
      <c r="AA155179" s="191"/>
    </row>
    <row r="155180" spans="26:27">
      <c r="Z155180" s="191"/>
      <c r="AA155180" s="191"/>
    </row>
    <row r="155181" spans="26:27">
      <c r="Z155181" s="191"/>
      <c r="AA155181" s="191"/>
    </row>
    <row r="155182" spans="26:27">
      <c r="Z155182" s="191"/>
      <c r="AA155182" s="191"/>
    </row>
    <row r="155183" spans="26:27">
      <c r="Z155183" s="191"/>
      <c r="AA155183" s="191"/>
    </row>
    <row r="155184" spans="26:27">
      <c r="Z155184" s="191"/>
      <c r="AA155184" s="191"/>
    </row>
    <row r="155185" spans="26:27">
      <c r="Z155185" s="191"/>
      <c r="AA155185" s="191"/>
    </row>
    <row r="155186" spans="26:27">
      <c r="Z155186" s="191"/>
      <c r="AA155186" s="191"/>
    </row>
    <row r="155187" spans="26:27">
      <c r="Z155187" s="191"/>
      <c r="AA155187" s="191"/>
    </row>
    <row r="155188" spans="26:27">
      <c r="Z155188" s="191"/>
      <c r="AA155188" s="191"/>
    </row>
    <row r="155189" spans="26:27">
      <c r="Z155189" s="191"/>
      <c r="AA155189" s="191"/>
    </row>
    <row r="155190" spans="26:27">
      <c r="Z155190" s="191"/>
      <c r="AA155190" s="191"/>
    </row>
    <row r="155191" spans="26:27">
      <c r="Z155191" s="191"/>
      <c r="AA155191" s="191"/>
    </row>
    <row r="155192" spans="26:27">
      <c r="Z155192" s="191"/>
      <c r="AA155192" s="191"/>
    </row>
    <row r="155193" spans="26:27">
      <c r="Z155193" s="191"/>
      <c r="AA155193" s="191"/>
    </row>
    <row r="155194" spans="26:27">
      <c r="Z155194" s="191"/>
      <c r="AA155194" s="191"/>
    </row>
    <row r="155195" spans="26:27">
      <c r="Z155195" s="191"/>
      <c r="AA155195" s="191"/>
    </row>
    <row r="155196" spans="26:27">
      <c r="Z155196" s="191"/>
      <c r="AA155196" s="191"/>
    </row>
    <row r="155197" spans="26:27">
      <c r="Z155197" s="191"/>
      <c r="AA155197" s="191"/>
    </row>
    <row r="155198" spans="26:27">
      <c r="Z155198" s="191"/>
      <c r="AA155198" s="191"/>
    </row>
    <row r="155199" spans="26:27">
      <c r="Z155199" s="191"/>
      <c r="AA155199" s="191"/>
    </row>
    <row r="155200" spans="26:27">
      <c r="Z155200" s="191"/>
      <c r="AA155200" s="191"/>
    </row>
    <row r="155201" spans="26:27">
      <c r="Z155201" s="191"/>
      <c r="AA155201" s="191"/>
    </row>
    <row r="155202" spans="26:27">
      <c r="Z155202" s="191"/>
      <c r="AA155202" s="191"/>
    </row>
    <row r="155203" spans="26:27">
      <c r="Z155203" s="191"/>
      <c r="AA155203" s="191"/>
    </row>
    <row r="155204" spans="26:27">
      <c r="Z155204" s="191"/>
      <c r="AA155204" s="191"/>
    </row>
    <row r="155205" spans="26:27">
      <c r="Z155205" s="191"/>
      <c r="AA155205" s="191"/>
    </row>
    <row r="155206" spans="26:27">
      <c r="Z155206" s="191"/>
      <c r="AA155206" s="191"/>
    </row>
    <row r="155207" spans="26:27">
      <c r="Z155207" s="191"/>
      <c r="AA155207" s="191"/>
    </row>
    <row r="155208" spans="26:27">
      <c r="Z155208" s="191"/>
      <c r="AA155208" s="191"/>
    </row>
    <row r="155209" spans="26:27">
      <c r="Z155209" s="191"/>
      <c r="AA155209" s="191"/>
    </row>
    <row r="155210" spans="26:27">
      <c r="Z155210" s="191"/>
      <c r="AA155210" s="191"/>
    </row>
    <row r="155211" spans="26:27">
      <c r="Z155211" s="191"/>
      <c r="AA155211" s="191"/>
    </row>
    <row r="155212" spans="26:27">
      <c r="Z155212" s="191"/>
      <c r="AA155212" s="191"/>
    </row>
    <row r="155213" spans="26:27">
      <c r="Z155213" s="191"/>
      <c r="AA155213" s="191"/>
    </row>
    <row r="155214" spans="26:27">
      <c r="Z155214" s="191"/>
      <c r="AA155214" s="191"/>
    </row>
    <row r="155215" spans="26:27">
      <c r="Z155215" s="191"/>
      <c r="AA155215" s="191"/>
    </row>
    <row r="155216" spans="26:27">
      <c r="Z155216" s="191"/>
      <c r="AA155216" s="191"/>
    </row>
    <row r="155217" spans="26:27">
      <c r="Z155217" s="191"/>
      <c r="AA155217" s="191"/>
    </row>
    <row r="155218" spans="26:27">
      <c r="Z155218" s="191"/>
      <c r="AA155218" s="191"/>
    </row>
    <row r="155219" spans="26:27">
      <c r="Z155219" s="191"/>
      <c r="AA155219" s="191"/>
    </row>
    <row r="155220" spans="26:27">
      <c r="Z155220" s="191"/>
      <c r="AA155220" s="191"/>
    </row>
    <row r="155221" spans="26:27">
      <c r="Z155221" s="191"/>
      <c r="AA155221" s="191"/>
    </row>
    <row r="155222" spans="26:27">
      <c r="Z155222" s="191"/>
      <c r="AA155222" s="191"/>
    </row>
    <row r="155223" spans="26:27">
      <c r="Z155223" s="191"/>
      <c r="AA155223" s="191"/>
    </row>
    <row r="155224" spans="26:27">
      <c r="Z155224" s="191"/>
      <c r="AA155224" s="191"/>
    </row>
    <row r="155225" spans="26:27">
      <c r="Z155225" s="191"/>
      <c r="AA155225" s="191"/>
    </row>
    <row r="155226" spans="26:27">
      <c r="Z155226" s="191"/>
      <c r="AA155226" s="191"/>
    </row>
    <row r="155227" spans="26:27">
      <c r="Z155227" s="191"/>
      <c r="AA155227" s="191"/>
    </row>
    <row r="155228" spans="26:27">
      <c r="Z155228" s="191"/>
      <c r="AA155228" s="191"/>
    </row>
    <row r="155229" spans="26:27">
      <c r="Z155229" s="191"/>
      <c r="AA155229" s="191"/>
    </row>
    <row r="155230" spans="26:27">
      <c r="Z155230" s="191"/>
      <c r="AA155230" s="191"/>
    </row>
    <row r="155231" spans="26:27">
      <c r="Z155231" s="191"/>
      <c r="AA155231" s="191"/>
    </row>
    <row r="155232" spans="26:27">
      <c r="Z155232" s="191"/>
      <c r="AA155232" s="191"/>
    </row>
    <row r="155233" spans="26:27">
      <c r="Z155233" s="191"/>
      <c r="AA155233" s="191"/>
    </row>
    <row r="155234" spans="26:27">
      <c r="Z155234" s="191"/>
      <c r="AA155234" s="191"/>
    </row>
    <row r="155235" spans="26:27">
      <c r="Z155235" s="191"/>
      <c r="AA155235" s="191"/>
    </row>
    <row r="155236" spans="26:27">
      <c r="Z155236" s="191"/>
      <c r="AA155236" s="191"/>
    </row>
    <row r="155237" spans="26:27">
      <c r="Z155237" s="191"/>
      <c r="AA155237" s="191"/>
    </row>
    <row r="155238" spans="26:27">
      <c r="Z155238" s="191"/>
      <c r="AA155238" s="191"/>
    </row>
    <row r="155239" spans="26:27">
      <c r="Z155239" s="191"/>
      <c r="AA155239" s="191"/>
    </row>
    <row r="155240" spans="26:27">
      <c r="Z155240" s="191"/>
      <c r="AA155240" s="191"/>
    </row>
    <row r="155241" spans="26:27">
      <c r="Z155241" s="191"/>
      <c r="AA155241" s="191"/>
    </row>
    <row r="155242" spans="26:27">
      <c r="Z155242" s="191"/>
      <c r="AA155242" s="191"/>
    </row>
    <row r="155243" spans="26:27">
      <c r="Z155243" s="191"/>
      <c r="AA155243" s="191"/>
    </row>
    <row r="155244" spans="26:27">
      <c r="Z155244" s="191"/>
      <c r="AA155244" s="191"/>
    </row>
    <row r="155245" spans="26:27">
      <c r="Z155245" s="191"/>
      <c r="AA155245" s="191"/>
    </row>
    <row r="155246" spans="26:27">
      <c r="Z155246" s="191"/>
      <c r="AA155246" s="191"/>
    </row>
    <row r="155247" spans="26:27">
      <c r="Z155247" s="191"/>
      <c r="AA155247" s="191"/>
    </row>
    <row r="155248" spans="26:27">
      <c r="Z155248" s="191"/>
      <c r="AA155248" s="191"/>
    </row>
    <row r="155249" spans="26:27">
      <c r="Z155249" s="191"/>
      <c r="AA155249" s="191"/>
    </row>
    <row r="155250" spans="26:27">
      <c r="Z155250" s="191"/>
      <c r="AA155250" s="191"/>
    </row>
    <row r="155251" spans="26:27">
      <c r="Z155251" s="191"/>
      <c r="AA155251" s="191"/>
    </row>
    <row r="155252" spans="26:27">
      <c r="Z155252" s="191"/>
      <c r="AA155252" s="191"/>
    </row>
    <row r="155253" spans="26:27">
      <c r="Z155253" s="191"/>
      <c r="AA155253" s="191"/>
    </row>
    <row r="155254" spans="26:27">
      <c r="Z155254" s="191"/>
      <c r="AA155254" s="191"/>
    </row>
    <row r="155255" spans="26:27">
      <c r="Z155255" s="191"/>
      <c r="AA155255" s="191"/>
    </row>
    <row r="155256" spans="26:27">
      <c r="Z155256" s="191"/>
      <c r="AA155256" s="191"/>
    </row>
    <row r="155257" spans="26:27">
      <c r="Z155257" s="191"/>
      <c r="AA155257" s="191"/>
    </row>
    <row r="155258" spans="26:27">
      <c r="Z155258" s="191"/>
      <c r="AA155258" s="191"/>
    </row>
    <row r="155259" spans="26:27">
      <c r="Z155259" s="191"/>
      <c r="AA155259" s="191"/>
    </row>
    <row r="155260" spans="26:27">
      <c r="Z155260" s="191"/>
      <c r="AA155260" s="191"/>
    </row>
    <row r="155261" spans="26:27">
      <c r="Z155261" s="191"/>
      <c r="AA155261" s="191"/>
    </row>
    <row r="155262" spans="26:27">
      <c r="Z155262" s="191"/>
      <c r="AA155262" s="191"/>
    </row>
    <row r="155263" spans="26:27">
      <c r="Z155263" s="191"/>
      <c r="AA155263" s="191"/>
    </row>
    <row r="155264" spans="26:27">
      <c r="Z155264" s="191"/>
      <c r="AA155264" s="191"/>
    </row>
    <row r="155265" spans="26:27">
      <c r="Z155265" s="191"/>
      <c r="AA155265" s="191"/>
    </row>
    <row r="155266" spans="26:27">
      <c r="Z155266" s="191"/>
      <c r="AA155266" s="191"/>
    </row>
    <row r="155267" spans="26:27">
      <c r="Z155267" s="191"/>
      <c r="AA155267" s="191"/>
    </row>
    <row r="155268" spans="26:27">
      <c r="Z155268" s="191"/>
      <c r="AA155268" s="191"/>
    </row>
    <row r="155269" spans="26:27">
      <c r="Z155269" s="191"/>
      <c r="AA155269" s="191"/>
    </row>
    <row r="155270" spans="26:27">
      <c r="Z155270" s="191"/>
      <c r="AA155270" s="191"/>
    </row>
    <row r="155271" spans="26:27">
      <c r="Z155271" s="191"/>
      <c r="AA155271" s="191"/>
    </row>
    <row r="155272" spans="26:27">
      <c r="Z155272" s="191"/>
      <c r="AA155272" s="191"/>
    </row>
    <row r="155273" spans="26:27">
      <c r="Z155273" s="191"/>
      <c r="AA155273" s="191"/>
    </row>
    <row r="155274" spans="26:27">
      <c r="Z155274" s="191"/>
      <c r="AA155274" s="191"/>
    </row>
    <row r="155275" spans="26:27">
      <c r="Z155275" s="191"/>
      <c r="AA155275" s="191"/>
    </row>
    <row r="155276" spans="26:27">
      <c r="Z155276" s="191"/>
      <c r="AA155276" s="191"/>
    </row>
    <row r="155277" spans="26:27">
      <c r="Z155277" s="191"/>
      <c r="AA155277" s="191"/>
    </row>
    <row r="155278" spans="26:27">
      <c r="Z155278" s="191"/>
      <c r="AA155278" s="191"/>
    </row>
    <row r="155279" spans="26:27">
      <c r="Z155279" s="191"/>
      <c r="AA155279" s="191"/>
    </row>
    <row r="155280" spans="26:27">
      <c r="Z155280" s="191"/>
      <c r="AA155280" s="191"/>
    </row>
    <row r="155281" spans="26:27">
      <c r="Z155281" s="191"/>
      <c r="AA155281" s="191"/>
    </row>
    <row r="155282" spans="26:27">
      <c r="Z155282" s="191"/>
      <c r="AA155282" s="191"/>
    </row>
    <row r="155283" spans="26:27">
      <c r="Z155283" s="191"/>
      <c r="AA155283" s="191"/>
    </row>
    <row r="155284" spans="26:27">
      <c r="Z155284" s="191"/>
      <c r="AA155284" s="191"/>
    </row>
    <row r="155285" spans="26:27">
      <c r="Z155285" s="191"/>
      <c r="AA155285" s="191"/>
    </row>
    <row r="155286" spans="26:27">
      <c r="Z155286" s="191"/>
      <c r="AA155286" s="191"/>
    </row>
    <row r="155287" spans="26:27">
      <c r="Z155287" s="191"/>
      <c r="AA155287" s="191"/>
    </row>
    <row r="155288" spans="26:27">
      <c r="Z155288" s="191"/>
      <c r="AA155288" s="191"/>
    </row>
    <row r="155289" spans="26:27">
      <c r="Z155289" s="191"/>
      <c r="AA155289" s="191"/>
    </row>
    <row r="155290" spans="26:27">
      <c r="Z155290" s="191"/>
      <c r="AA155290" s="191"/>
    </row>
    <row r="155291" spans="26:27">
      <c r="Z155291" s="191"/>
      <c r="AA155291" s="191"/>
    </row>
    <row r="155292" spans="26:27">
      <c r="Z155292" s="191"/>
      <c r="AA155292" s="191"/>
    </row>
    <row r="155293" spans="26:27">
      <c r="Z155293" s="191"/>
      <c r="AA155293" s="191"/>
    </row>
    <row r="155294" spans="26:27">
      <c r="Z155294" s="191"/>
      <c r="AA155294" s="191"/>
    </row>
    <row r="155295" spans="26:27">
      <c r="Z155295" s="191"/>
      <c r="AA155295" s="191"/>
    </row>
    <row r="155296" spans="26:27">
      <c r="Z155296" s="191"/>
      <c r="AA155296" s="191"/>
    </row>
    <row r="155297" spans="26:27">
      <c r="Z155297" s="191"/>
      <c r="AA155297" s="191"/>
    </row>
    <row r="155298" spans="26:27">
      <c r="Z155298" s="191"/>
      <c r="AA155298" s="191"/>
    </row>
    <row r="155299" spans="26:27">
      <c r="Z155299" s="191"/>
      <c r="AA155299" s="191"/>
    </row>
    <row r="155300" spans="26:27">
      <c r="Z155300" s="191"/>
      <c r="AA155300" s="191"/>
    </row>
    <row r="155301" spans="26:27">
      <c r="Z155301" s="191"/>
      <c r="AA155301" s="191"/>
    </row>
    <row r="155302" spans="26:27">
      <c r="Z155302" s="191"/>
      <c r="AA155302" s="191"/>
    </row>
    <row r="155303" spans="26:27">
      <c r="Z155303" s="191"/>
      <c r="AA155303" s="191"/>
    </row>
    <row r="155304" spans="26:27">
      <c r="Z155304" s="191"/>
      <c r="AA155304" s="191"/>
    </row>
    <row r="155305" spans="26:27">
      <c r="Z155305" s="191"/>
      <c r="AA155305" s="191"/>
    </row>
    <row r="155306" spans="26:27">
      <c r="Z155306" s="191"/>
      <c r="AA155306" s="191"/>
    </row>
    <row r="155307" spans="26:27">
      <c r="Z155307" s="191"/>
      <c r="AA155307" s="191"/>
    </row>
    <row r="155308" spans="26:27">
      <c r="Z155308" s="191"/>
      <c r="AA155308" s="191"/>
    </row>
    <row r="155309" spans="26:27">
      <c r="Z155309" s="191"/>
      <c r="AA155309" s="191"/>
    </row>
    <row r="155310" spans="26:27">
      <c r="Z155310" s="191"/>
      <c r="AA155310" s="191"/>
    </row>
    <row r="155311" spans="26:27">
      <c r="Z155311" s="191"/>
      <c r="AA155311" s="191"/>
    </row>
    <row r="155312" spans="26:27">
      <c r="Z155312" s="191"/>
      <c r="AA155312" s="191"/>
    </row>
    <row r="155313" spans="26:27">
      <c r="Z155313" s="191"/>
      <c r="AA155313" s="191"/>
    </row>
    <row r="155314" spans="26:27">
      <c r="Z155314" s="191"/>
      <c r="AA155314" s="191"/>
    </row>
    <row r="155315" spans="26:27">
      <c r="Z155315" s="191"/>
      <c r="AA155315" s="191"/>
    </row>
    <row r="155316" spans="26:27">
      <c r="Z155316" s="191"/>
      <c r="AA155316" s="191"/>
    </row>
    <row r="155317" spans="26:27">
      <c r="Z155317" s="191"/>
      <c r="AA155317" s="191"/>
    </row>
    <row r="155318" spans="26:27">
      <c r="Z155318" s="191"/>
      <c r="AA155318" s="191"/>
    </row>
    <row r="155319" spans="26:27">
      <c r="Z155319" s="191"/>
      <c r="AA155319" s="191"/>
    </row>
    <row r="155320" spans="26:27">
      <c r="Z155320" s="191"/>
      <c r="AA155320" s="191"/>
    </row>
    <row r="155321" spans="26:27">
      <c r="Z155321" s="191"/>
      <c r="AA155321" s="191"/>
    </row>
    <row r="155322" spans="26:27">
      <c r="Z155322" s="191"/>
      <c r="AA155322" s="191"/>
    </row>
    <row r="155323" spans="26:27">
      <c r="Z155323" s="191"/>
      <c r="AA155323" s="191"/>
    </row>
    <row r="155324" spans="26:27">
      <c r="Z155324" s="191"/>
      <c r="AA155324" s="191"/>
    </row>
    <row r="155325" spans="26:27">
      <c r="Z155325" s="191"/>
      <c r="AA155325" s="191"/>
    </row>
    <row r="155326" spans="26:27">
      <c r="Z155326" s="191"/>
      <c r="AA155326" s="191"/>
    </row>
    <row r="155327" spans="26:27">
      <c r="Z155327" s="191"/>
      <c r="AA155327" s="191"/>
    </row>
    <row r="155328" spans="26:27">
      <c r="Z155328" s="191"/>
      <c r="AA155328" s="191"/>
    </row>
    <row r="155329" spans="26:27">
      <c r="Z155329" s="191"/>
      <c r="AA155329" s="191"/>
    </row>
    <row r="155330" spans="26:27">
      <c r="Z155330" s="191"/>
      <c r="AA155330" s="191"/>
    </row>
    <row r="155331" spans="26:27">
      <c r="Z155331" s="191"/>
      <c r="AA155331" s="191"/>
    </row>
    <row r="155332" spans="26:27">
      <c r="Z155332" s="191"/>
      <c r="AA155332" s="191"/>
    </row>
    <row r="155333" spans="26:27">
      <c r="Z155333" s="191"/>
      <c r="AA155333" s="191"/>
    </row>
    <row r="155334" spans="26:27">
      <c r="Z155334" s="191"/>
      <c r="AA155334" s="191"/>
    </row>
    <row r="155335" spans="26:27">
      <c r="Z155335" s="191"/>
      <c r="AA155335" s="191"/>
    </row>
    <row r="155336" spans="26:27">
      <c r="Z155336" s="191"/>
      <c r="AA155336" s="191"/>
    </row>
    <row r="155337" spans="26:27">
      <c r="Z155337" s="191"/>
      <c r="AA155337" s="191"/>
    </row>
    <row r="155338" spans="26:27">
      <c r="Z155338" s="191"/>
      <c r="AA155338" s="191"/>
    </row>
    <row r="155339" spans="26:27">
      <c r="Z155339" s="191"/>
      <c r="AA155339" s="191"/>
    </row>
    <row r="155340" spans="26:27">
      <c r="Z155340" s="191"/>
      <c r="AA155340" s="191"/>
    </row>
    <row r="155341" spans="26:27">
      <c r="Z155341" s="191"/>
      <c r="AA155341" s="191"/>
    </row>
    <row r="155342" spans="26:27">
      <c r="Z155342" s="191"/>
      <c r="AA155342" s="191"/>
    </row>
    <row r="155343" spans="26:27">
      <c r="Z155343" s="191"/>
      <c r="AA155343" s="191"/>
    </row>
    <row r="155344" spans="26:27">
      <c r="Z155344" s="191"/>
      <c r="AA155344" s="191"/>
    </row>
    <row r="155345" spans="26:27">
      <c r="Z155345" s="191"/>
      <c r="AA155345" s="191"/>
    </row>
    <row r="155346" spans="26:27">
      <c r="Z155346" s="191"/>
      <c r="AA155346" s="191"/>
    </row>
    <row r="155347" spans="26:27">
      <c r="Z155347" s="191"/>
      <c r="AA155347" s="191"/>
    </row>
    <row r="155348" spans="26:27">
      <c r="Z155348" s="191"/>
      <c r="AA155348" s="191"/>
    </row>
    <row r="155349" spans="26:27">
      <c r="Z155349" s="191"/>
      <c r="AA155349" s="191"/>
    </row>
    <row r="155350" spans="26:27">
      <c r="Z155350" s="191"/>
      <c r="AA155350" s="191"/>
    </row>
    <row r="155351" spans="26:27">
      <c r="Z155351" s="191"/>
      <c r="AA155351" s="191"/>
    </row>
    <row r="155352" spans="26:27">
      <c r="Z155352" s="191"/>
      <c r="AA155352" s="191"/>
    </row>
    <row r="155353" spans="26:27">
      <c r="Z155353" s="191"/>
      <c r="AA155353" s="191"/>
    </row>
    <row r="155354" spans="26:27">
      <c r="Z155354" s="191"/>
      <c r="AA155354" s="191"/>
    </row>
    <row r="155355" spans="26:27">
      <c r="Z155355" s="191"/>
      <c r="AA155355" s="191"/>
    </row>
    <row r="155356" spans="26:27">
      <c r="Z155356" s="191"/>
      <c r="AA155356" s="191"/>
    </row>
    <row r="155357" spans="26:27">
      <c r="Z155357" s="191"/>
      <c r="AA155357" s="191"/>
    </row>
    <row r="155358" spans="26:27">
      <c r="Z155358" s="191"/>
      <c r="AA155358" s="191"/>
    </row>
    <row r="155359" spans="26:27">
      <c r="Z155359" s="191"/>
      <c r="AA155359" s="191"/>
    </row>
    <row r="155360" spans="26:27">
      <c r="Z155360" s="191"/>
      <c r="AA155360" s="191"/>
    </row>
    <row r="155361" spans="26:27">
      <c r="Z155361" s="191"/>
      <c r="AA155361" s="191"/>
    </row>
    <row r="155362" spans="26:27">
      <c r="Z155362" s="191"/>
      <c r="AA155362" s="191"/>
    </row>
    <row r="155363" spans="26:27">
      <c r="Z155363" s="191"/>
      <c r="AA155363" s="191"/>
    </row>
    <row r="155364" spans="26:27">
      <c r="Z155364" s="191"/>
      <c r="AA155364" s="191"/>
    </row>
    <row r="155365" spans="26:27">
      <c r="Z155365" s="191"/>
      <c r="AA155365" s="191"/>
    </row>
    <row r="155366" spans="26:27">
      <c r="Z155366" s="191"/>
      <c r="AA155366" s="191"/>
    </row>
    <row r="155367" spans="26:27">
      <c r="Z155367" s="191"/>
      <c r="AA155367" s="191"/>
    </row>
    <row r="155368" spans="26:27">
      <c r="Z155368" s="191"/>
      <c r="AA155368" s="191"/>
    </row>
    <row r="155369" spans="26:27">
      <c r="Z155369" s="191"/>
      <c r="AA155369" s="191"/>
    </row>
    <row r="155370" spans="26:27">
      <c r="Z155370" s="191"/>
      <c r="AA155370" s="191"/>
    </row>
    <row r="155371" spans="26:27">
      <c r="Z155371" s="191"/>
      <c r="AA155371" s="191"/>
    </row>
    <row r="155372" spans="26:27">
      <c r="Z155372" s="191"/>
      <c r="AA155372" s="191"/>
    </row>
    <row r="155373" spans="26:27">
      <c r="Z155373" s="191"/>
      <c r="AA155373" s="191"/>
    </row>
    <row r="155374" spans="26:27">
      <c r="Z155374" s="191"/>
      <c r="AA155374" s="191"/>
    </row>
    <row r="155375" spans="26:27">
      <c r="Z155375" s="191"/>
      <c r="AA155375" s="191"/>
    </row>
    <row r="155376" spans="26:27">
      <c r="Z155376" s="191"/>
      <c r="AA155376" s="191"/>
    </row>
    <row r="155377" spans="26:27">
      <c r="Z155377" s="191"/>
      <c r="AA155377" s="191"/>
    </row>
    <row r="155378" spans="26:27">
      <c r="Z155378" s="191"/>
      <c r="AA155378" s="191"/>
    </row>
    <row r="155379" spans="26:27">
      <c r="Z155379" s="191"/>
      <c r="AA155379" s="191"/>
    </row>
    <row r="155380" spans="26:27">
      <c r="Z155380" s="191"/>
      <c r="AA155380" s="191"/>
    </row>
    <row r="155381" spans="26:27">
      <c r="Z155381" s="191"/>
      <c r="AA155381" s="191"/>
    </row>
    <row r="155382" spans="26:27">
      <c r="Z155382" s="191"/>
      <c r="AA155382" s="191"/>
    </row>
    <row r="155383" spans="26:27">
      <c r="Z155383" s="191"/>
      <c r="AA155383" s="191"/>
    </row>
    <row r="155384" spans="26:27">
      <c r="Z155384" s="191"/>
      <c r="AA155384" s="191"/>
    </row>
    <row r="155385" spans="26:27">
      <c r="Z155385" s="191"/>
      <c r="AA155385" s="191"/>
    </row>
    <row r="155386" spans="26:27">
      <c r="Z155386" s="191"/>
      <c r="AA155386" s="191"/>
    </row>
    <row r="155387" spans="26:27">
      <c r="Z155387" s="191"/>
      <c r="AA155387" s="191"/>
    </row>
    <row r="155388" spans="26:27">
      <c r="Z155388" s="191"/>
      <c r="AA155388" s="191"/>
    </row>
    <row r="155389" spans="26:27">
      <c r="Z155389" s="191"/>
      <c r="AA155389" s="191"/>
    </row>
    <row r="155390" spans="26:27">
      <c r="Z155390" s="191"/>
      <c r="AA155390" s="191"/>
    </row>
    <row r="155391" spans="26:27">
      <c r="Z155391" s="191"/>
      <c r="AA155391" s="191"/>
    </row>
    <row r="155392" spans="26:27">
      <c r="Z155392" s="191"/>
      <c r="AA155392" s="191"/>
    </row>
    <row r="155393" spans="26:27">
      <c r="Z155393" s="191"/>
      <c r="AA155393" s="191"/>
    </row>
    <row r="155394" spans="26:27">
      <c r="Z155394" s="191"/>
      <c r="AA155394" s="191"/>
    </row>
    <row r="155395" spans="26:27">
      <c r="Z155395" s="191"/>
      <c r="AA155395" s="191"/>
    </row>
    <row r="155396" spans="26:27">
      <c r="Z155396" s="191"/>
      <c r="AA155396" s="191"/>
    </row>
    <row r="155397" spans="26:27">
      <c r="Z155397" s="191"/>
      <c r="AA155397" s="191"/>
    </row>
    <row r="155398" spans="26:27">
      <c r="Z155398" s="191"/>
      <c r="AA155398" s="191"/>
    </row>
    <row r="155399" spans="26:27">
      <c r="Z155399" s="191"/>
      <c r="AA155399" s="191"/>
    </row>
    <row r="155400" spans="26:27">
      <c r="Z155400" s="191"/>
      <c r="AA155400" s="191"/>
    </row>
    <row r="155401" spans="26:27">
      <c r="Z155401" s="191"/>
      <c r="AA155401" s="191"/>
    </row>
    <row r="155402" spans="26:27">
      <c r="Z155402" s="191"/>
      <c r="AA155402" s="191"/>
    </row>
    <row r="155403" spans="26:27">
      <c r="Z155403" s="191"/>
      <c r="AA155403" s="191"/>
    </row>
    <row r="155404" spans="26:27">
      <c r="Z155404" s="191"/>
      <c r="AA155404" s="191"/>
    </row>
    <row r="155405" spans="26:27">
      <c r="Z155405" s="191"/>
      <c r="AA155405" s="191"/>
    </row>
    <row r="155406" spans="26:27">
      <c r="Z155406" s="191"/>
      <c r="AA155406" s="191"/>
    </row>
    <row r="155407" spans="26:27">
      <c r="Z155407" s="191"/>
      <c r="AA155407" s="191"/>
    </row>
    <row r="155408" spans="26:27">
      <c r="Z155408" s="191"/>
      <c r="AA155408" s="191"/>
    </row>
    <row r="155409" spans="26:27">
      <c r="Z155409" s="191"/>
      <c r="AA155409" s="191"/>
    </row>
    <row r="155410" spans="26:27">
      <c r="Z155410" s="191"/>
      <c r="AA155410" s="191"/>
    </row>
    <row r="155411" spans="26:27">
      <c r="Z155411" s="191"/>
      <c r="AA155411" s="191"/>
    </row>
    <row r="155412" spans="26:27">
      <c r="Z155412" s="191"/>
      <c r="AA155412" s="191"/>
    </row>
    <row r="155413" spans="26:27">
      <c r="Z155413" s="191"/>
      <c r="AA155413" s="191"/>
    </row>
    <row r="155414" spans="26:27">
      <c r="Z155414" s="191"/>
      <c r="AA155414" s="191"/>
    </row>
    <row r="155415" spans="26:27">
      <c r="Z155415" s="191"/>
      <c r="AA155415" s="191"/>
    </row>
    <row r="155416" spans="26:27">
      <c r="Z155416" s="191"/>
      <c r="AA155416" s="191"/>
    </row>
    <row r="155417" spans="26:27">
      <c r="Z155417" s="191"/>
      <c r="AA155417" s="191"/>
    </row>
    <row r="155418" spans="26:27">
      <c r="Z155418" s="191"/>
      <c r="AA155418" s="191"/>
    </row>
    <row r="155419" spans="26:27">
      <c r="Z155419" s="191"/>
      <c r="AA155419" s="191"/>
    </row>
    <row r="155420" spans="26:27">
      <c r="Z155420" s="191"/>
      <c r="AA155420" s="191"/>
    </row>
    <row r="155421" spans="26:27">
      <c r="Z155421" s="191"/>
      <c r="AA155421" s="191"/>
    </row>
    <row r="155422" spans="26:27">
      <c r="Z155422" s="191"/>
      <c r="AA155422" s="191"/>
    </row>
    <row r="155423" spans="26:27">
      <c r="Z155423" s="191"/>
      <c r="AA155423" s="191"/>
    </row>
    <row r="155424" spans="26:27">
      <c r="Z155424" s="191"/>
      <c r="AA155424" s="191"/>
    </row>
    <row r="155425" spans="26:27">
      <c r="Z155425" s="191"/>
      <c r="AA155425" s="191"/>
    </row>
    <row r="155426" spans="26:27">
      <c r="Z155426" s="191"/>
      <c r="AA155426" s="191"/>
    </row>
    <row r="155427" spans="26:27">
      <c r="Z155427" s="191"/>
      <c r="AA155427" s="191"/>
    </row>
    <row r="155428" spans="26:27">
      <c r="Z155428" s="191"/>
      <c r="AA155428" s="191"/>
    </row>
    <row r="155429" spans="26:27">
      <c r="Z155429" s="191"/>
      <c r="AA155429" s="191"/>
    </row>
    <row r="155430" spans="26:27">
      <c r="Z155430" s="191"/>
      <c r="AA155430" s="191"/>
    </row>
    <row r="155431" spans="26:27">
      <c r="Z155431" s="191"/>
      <c r="AA155431" s="191"/>
    </row>
    <row r="155432" spans="26:27">
      <c r="Z155432" s="191"/>
      <c r="AA155432" s="191"/>
    </row>
    <row r="155433" spans="26:27">
      <c r="Z155433" s="191"/>
      <c r="AA155433" s="191"/>
    </row>
    <row r="155434" spans="26:27">
      <c r="Z155434" s="191"/>
      <c r="AA155434" s="191"/>
    </row>
    <row r="155435" spans="26:27">
      <c r="Z155435" s="191"/>
      <c r="AA155435" s="191"/>
    </row>
    <row r="155436" spans="26:27">
      <c r="Z155436" s="191"/>
      <c r="AA155436" s="191"/>
    </row>
    <row r="155437" spans="26:27">
      <c r="Z155437" s="191"/>
      <c r="AA155437" s="191"/>
    </row>
    <row r="155438" spans="26:27">
      <c r="Z155438" s="191"/>
      <c r="AA155438" s="191"/>
    </row>
    <row r="155439" spans="26:27">
      <c r="Z155439" s="191"/>
      <c r="AA155439" s="191"/>
    </row>
    <row r="155440" spans="26:27">
      <c r="Z155440" s="191"/>
      <c r="AA155440" s="191"/>
    </row>
    <row r="155441" spans="26:27">
      <c r="Z155441" s="191"/>
      <c r="AA155441" s="191"/>
    </row>
    <row r="155442" spans="26:27">
      <c r="Z155442" s="191"/>
      <c r="AA155442" s="191"/>
    </row>
    <row r="155443" spans="26:27">
      <c r="Z155443" s="191"/>
      <c r="AA155443" s="191"/>
    </row>
    <row r="155444" spans="26:27">
      <c r="Z155444" s="191"/>
      <c r="AA155444" s="191"/>
    </row>
    <row r="155445" spans="26:27">
      <c r="Z155445" s="191"/>
      <c r="AA155445" s="191"/>
    </row>
    <row r="155446" spans="26:27">
      <c r="Z155446" s="191"/>
      <c r="AA155446" s="191"/>
    </row>
    <row r="155447" spans="26:27">
      <c r="Z155447" s="191"/>
      <c r="AA155447" s="191"/>
    </row>
    <row r="155448" spans="26:27">
      <c r="Z155448" s="191"/>
      <c r="AA155448" s="191"/>
    </row>
    <row r="155449" spans="26:27">
      <c r="Z155449" s="191"/>
      <c r="AA155449" s="191"/>
    </row>
    <row r="155450" spans="26:27">
      <c r="Z155450" s="191"/>
      <c r="AA155450" s="191"/>
    </row>
    <row r="155451" spans="26:27">
      <c r="Z155451" s="191"/>
      <c r="AA155451" s="191"/>
    </row>
    <row r="155452" spans="26:27">
      <c r="Z155452" s="191"/>
      <c r="AA155452" s="191"/>
    </row>
    <row r="155453" spans="26:27">
      <c r="Z155453" s="191"/>
      <c r="AA155453" s="191"/>
    </row>
    <row r="155454" spans="26:27">
      <c r="Z155454" s="191"/>
      <c r="AA155454" s="191"/>
    </row>
    <row r="155455" spans="26:27">
      <c r="Z155455" s="191"/>
      <c r="AA155455" s="191"/>
    </row>
    <row r="155456" spans="26:27">
      <c r="Z155456" s="191"/>
      <c r="AA155456" s="191"/>
    </row>
    <row r="155457" spans="26:27">
      <c r="Z155457" s="191"/>
      <c r="AA155457" s="191"/>
    </row>
    <row r="155458" spans="26:27">
      <c r="Z155458" s="191"/>
      <c r="AA155458" s="191"/>
    </row>
    <row r="155459" spans="26:27">
      <c r="Z155459" s="191"/>
      <c r="AA155459" s="191"/>
    </row>
    <row r="155460" spans="26:27">
      <c r="Z155460" s="191"/>
      <c r="AA155460" s="191"/>
    </row>
    <row r="155461" spans="26:27">
      <c r="Z155461" s="191"/>
      <c r="AA155461" s="191"/>
    </row>
    <row r="155462" spans="26:27">
      <c r="Z155462" s="191"/>
      <c r="AA155462" s="191"/>
    </row>
    <row r="155463" spans="26:27">
      <c r="Z155463" s="191"/>
      <c r="AA155463" s="191"/>
    </row>
    <row r="155464" spans="26:27">
      <c r="Z155464" s="191"/>
      <c r="AA155464" s="191"/>
    </row>
    <row r="155465" spans="26:27">
      <c r="Z155465" s="191"/>
      <c r="AA155465" s="191"/>
    </row>
    <row r="155466" spans="26:27">
      <c r="Z155466" s="191"/>
      <c r="AA155466" s="191"/>
    </row>
    <row r="155467" spans="26:27">
      <c r="Z155467" s="191"/>
      <c r="AA155467" s="191"/>
    </row>
    <row r="155468" spans="26:27">
      <c r="Z155468" s="191"/>
      <c r="AA155468" s="191"/>
    </row>
    <row r="155469" spans="26:27">
      <c r="Z155469" s="191"/>
      <c r="AA155469" s="191"/>
    </row>
    <row r="155470" spans="26:27">
      <c r="Z155470" s="191"/>
      <c r="AA155470" s="191"/>
    </row>
    <row r="155471" spans="26:27">
      <c r="Z155471" s="191"/>
      <c r="AA155471" s="191"/>
    </row>
    <row r="155472" spans="26:27">
      <c r="Z155472" s="191"/>
      <c r="AA155472" s="191"/>
    </row>
    <row r="155473" spans="26:27">
      <c r="Z155473" s="191"/>
      <c r="AA155473" s="191"/>
    </row>
    <row r="155474" spans="26:27">
      <c r="Z155474" s="191"/>
      <c r="AA155474" s="191"/>
    </row>
    <row r="155475" spans="26:27">
      <c r="Z155475" s="191"/>
      <c r="AA155475" s="191"/>
    </row>
    <row r="155476" spans="26:27">
      <c r="Z155476" s="191"/>
      <c r="AA155476" s="191"/>
    </row>
    <row r="155477" spans="26:27">
      <c r="Z155477" s="191"/>
      <c r="AA155477" s="191"/>
    </row>
    <row r="155478" spans="26:27">
      <c r="Z155478" s="191"/>
      <c r="AA155478" s="191"/>
    </row>
    <row r="155479" spans="26:27">
      <c r="Z155479" s="191"/>
      <c r="AA155479" s="191"/>
    </row>
    <row r="155480" spans="26:27">
      <c r="Z155480" s="191"/>
      <c r="AA155480" s="191"/>
    </row>
    <row r="155481" spans="26:27">
      <c r="Z155481" s="191"/>
      <c r="AA155481" s="191"/>
    </row>
    <row r="155482" spans="26:27">
      <c r="Z155482" s="191"/>
      <c r="AA155482" s="191"/>
    </row>
    <row r="155483" spans="26:27">
      <c r="Z155483" s="191"/>
      <c r="AA155483" s="191"/>
    </row>
    <row r="155484" spans="26:27">
      <c r="Z155484" s="191"/>
      <c r="AA155484" s="191"/>
    </row>
    <row r="155485" spans="26:27">
      <c r="Z155485" s="191"/>
      <c r="AA155485" s="191"/>
    </row>
    <row r="155486" spans="26:27">
      <c r="Z155486" s="191"/>
      <c r="AA155486" s="191"/>
    </row>
    <row r="155487" spans="26:27">
      <c r="Z155487" s="191"/>
      <c r="AA155487" s="191"/>
    </row>
    <row r="155488" spans="26:27">
      <c r="Z155488" s="191"/>
      <c r="AA155488" s="191"/>
    </row>
    <row r="155489" spans="26:27">
      <c r="Z155489" s="191"/>
      <c r="AA155489" s="191"/>
    </row>
    <row r="155490" spans="26:27">
      <c r="Z155490" s="191"/>
      <c r="AA155490" s="191"/>
    </row>
    <row r="155491" spans="26:27">
      <c r="Z155491" s="191"/>
      <c r="AA155491" s="191"/>
    </row>
    <row r="155492" spans="26:27">
      <c r="Z155492" s="191"/>
      <c r="AA155492" s="191"/>
    </row>
    <row r="155493" spans="26:27">
      <c r="Z155493" s="191"/>
      <c r="AA155493" s="191"/>
    </row>
    <row r="155494" spans="26:27">
      <c r="Z155494" s="191"/>
      <c r="AA155494" s="191"/>
    </row>
    <row r="155495" spans="26:27">
      <c r="Z155495" s="191"/>
      <c r="AA155495" s="191"/>
    </row>
    <row r="155496" spans="26:27">
      <c r="Z155496" s="191"/>
      <c r="AA155496" s="191"/>
    </row>
    <row r="155497" spans="26:27">
      <c r="Z155497" s="191"/>
      <c r="AA155497" s="191"/>
    </row>
    <row r="155498" spans="26:27">
      <c r="Z155498" s="191"/>
      <c r="AA155498" s="191"/>
    </row>
    <row r="155499" spans="26:27">
      <c r="Z155499" s="191"/>
      <c r="AA155499" s="191"/>
    </row>
    <row r="155500" spans="26:27">
      <c r="Z155500" s="191"/>
      <c r="AA155500" s="191"/>
    </row>
    <row r="155501" spans="26:27">
      <c r="Z155501" s="191"/>
      <c r="AA155501" s="191"/>
    </row>
    <row r="155502" spans="26:27">
      <c r="Z155502" s="191"/>
      <c r="AA155502" s="191"/>
    </row>
    <row r="155503" spans="26:27">
      <c r="Z155503" s="191"/>
      <c r="AA155503" s="191"/>
    </row>
    <row r="155504" spans="26:27">
      <c r="Z155504" s="191"/>
      <c r="AA155504" s="191"/>
    </row>
    <row r="155505" spans="26:27">
      <c r="Z155505" s="191"/>
      <c r="AA155505" s="191"/>
    </row>
    <row r="155506" spans="26:27">
      <c r="Z155506" s="191"/>
      <c r="AA155506" s="191"/>
    </row>
    <row r="155507" spans="26:27">
      <c r="Z155507" s="191"/>
      <c r="AA155507" s="191"/>
    </row>
    <row r="155508" spans="26:27">
      <c r="Z155508" s="191"/>
      <c r="AA155508" s="191"/>
    </row>
    <row r="155509" spans="26:27">
      <c r="Z155509" s="191"/>
      <c r="AA155509" s="191"/>
    </row>
    <row r="155510" spans="26:27">
      <c r="Z155510" s="191"/>
      <c r="AA155510" s="191"/>
    </row>
    <row r="155511" spans="26:27">
      <c r="Z155511" s="191"/>
      <c r="AA155511" s="191"/>
    </row>
    <row r="155512" spans="26:27">
      <c r="Z155512" s="191"/>
      <c r="AA155512" s="191"/>
    </row>
    <row r="155513" spans="26:27">
      <c r="Z155513" s="191"/>
      <c r="AA155513" s="191"/>
    </row>
    <row r="155514" spans="26:27">
      <c r="Z155514" s="191"/>
      <c r="AA155514" s="191"/>
    </row>
    <row r="155515" spans="26:27">
      <c r="Z155515" s="191"/>
      <c r="AA155515" s="191"/>
    </row>
    <row r="155516" spans="26:27">
      <c r="Z155516" s="191"/>
      <c r="AA155516" s="191"/>
    </row>
    <row r="155517" spans="26:27">
      <c r="Z155517" s="191"/>
      <c r="AA155517" s="191"/>
    </row>
    <row r="155518" spans="26:27">
      <c r="Z155518" s="191"/>
      <c r="AA155518" s="191"/>
    </row>
    <row r="155519" spans="26:27">
      <c r="Z155519" s="191"/>
      <c r="AA155519" s="191"/>
    </row>
    <row r="155520" spans="26:27">
      <c r="Z155520" s="191"/>
      <c r="AA155520" s="191"/>
    </row>
    <row r="155521" spans="26:27">
      <c r="Z155521" s="191"/>
      <c r="AA155521" s="191"/>
    </row>
    <row r="155522" spans="26:27">
      <c r="Z155522" s="191"/>
      <c r="AA155522" s="191"/>
    </row>
    <row r="155523" spans="26:27">
      <c r="Z155523" s="191"/>
      <c r="AA155523" s="191"/>
    </row>
    <row r="155524" spans="26:27">
      <c r="Z155524" s="191"/>
      <c r="AA155524" s="191"/>
    </row>
    <row r="155525" spans="26:27">
      <c r="Z155525" s="191"/>
      <c r="AA155525" s="191"/>
    </row>
    <row r="155526" spans="26:27">
      <c r="Z155526" s="191"/>
      <c r="AA155526" s="191"/>
    </row>
    <row r="155527" spans="26:27">
      <c r="Z155527" s="191"/>
      <c r="AA155527" s="191"/>
    </row>
    <row r="155528" spans="26:27">
      <c r="Z155528" s="191"/>
      <c r="AA155528" s="191"/>
    </row>
    <row r="155529" spans="26:27">
      <c r="Z155529" s="191"/>
      <c r="AA155529" s="191"/>
    </row>
    <row r="155530" spans="26:27">
      <c r="Z155530" s="191"/>
      <c r="AA155530" s="191"/>
    </row>
    <row r="155531" spans="26:27">
      <c r="Z155531" s="191"/>
      <c r="AA155531" s="191"/>
    </row>
    <row r="155532" spans="26:27">
      <c r="Z155532" s="191"/>
      <c r="AA155532" s="191"/>
    </row>
    <row r="155533" spans="26:27">
      <c r="Z155533" s="191"/>
      <c r="AA155533" s="191"/>
    </row>
    <row r="155534" spans="26:27">
      <c r="Z155534" s="191"/>
      <c r="AA155534" s="191"/>
    </row>
    <row r="155535" spans="26:27">
      <c r="Z155535" s="191"/>
      <c r="AA155535" s="191"/>
    </row>
    <row r="155536" spans="26:27">
      <c r="Z155536" s="191"/>
      <c r="AA155536" s="191"/>
    </row>
    <row r="155537" spans="26:27">
      <c r="Z155537" s="191"/>
      <c r="AA155537" s="191"/>
    </row>
    <row r="155538" spans="26:27">
      <c r="Z155538" s="191"/>
      <c r="AA155538" s="191"/>
    </row>
    <row r="155539" spans="26:27">
      <c r="Z155539" s="191"/>
      <c r="AA155539" s="191"/>
    </row>
    <row r="155540" spans="26:27">
      <c r="Z155540" s="191"/>
      <c r="AA155540" s="191"/>
    </row>
    <row r="155541" spans="26:27">
      <c r="Z155541" s="191"/>
      <c r="AA155541" s="191"/>
    </row>
    <row r="155542" spans="26:27">
      <c r="Z155542" s="191"/>
      <c r="AA155542" s="191"/>
    </row>
    <row r="155543" spans="26:27">
      <c r="Z155543" s="191"/>
      <c r="AA155543" s="191"/>
    </row>
    <row r="155544" spans="26:27">
      <c r="Z155544" s="191"/>
      <c r="AA155544" s="191"/>
    </row>
    <row r="155545" spans="26:27">
      <c r="Z155545" s="191"/>
      <c r="AA155545" s="191"/>
    </row>
    <row r="155546" spans="26:27">
      <c r="Z155546" s="191"/>
      <c r="AA155546" s="191"/>
    </row>
    <row r="155547" spans="26:27">
      <c r="Z155547" s="191"/>
      <c r="AA155547" s="191"/>
    </row>
    <row r="155548" spans="26:27">
      <c r="Z155548" s="191"/>
      <c r="AA155548" s="191"/>
    </row>
    <row r="155549" spans="26:27">
      <c r="Z155549" s="191"/>
      <c r="AA155549" s="191"/>
    </row>
    <row r="155550" spans="26:27">
      <c r="Z155550" s="191"/>
      <c r="AA155550" s="191"/>
    </row>
    <row r="155551" spans="26:27">
      <c r="Z155551" s="191"/>
      <c r="AA155551" s="191"/>
    </row>
    <row r="155552" spans="26:27">
      <c r="Z155552" s="191"/>
      <c r="AA155552" s="191"/>
    </row>
    <row r="155553" spans="26:27">
      <c r="Z155553" s="191"/>
      <c r="AA155553" s="191"/>
    </row>
    <row r="155554" spans="26:27">
      <c r="Z155554" s="191"/>
      <c r="AA155554" s="191"/>
    </row>
    <row r="155555" spans="26:27">
      <c r="Z155555" s="191"/>
      <c r="AA155555" s="191"/>
    </row>
    <row r="155556" spans="26:27">
      <c r="Z155556" s="191"/>
      <c r="AA155556" s="191"/>
    </row>
    <row r="155557" spans="26:27">
      <c r="Z155557" s="191"/>
      <c r="AA155557" s="191"/>
    </row>
    <row r="155558" spans="26:27">
      <c r="Z155558" s="191"/>
      <c r="AA155558" s="191"/>
    </row>
    <row r="155559" spans="26:27">
      <c r="Z155559" s="191"/>
      <c r="AA155559" s="191"/>
    </row>
    <row r="155560" spans="26:27">
      <c r="Z155560" s="191"/>
      <c r="AA155560" s="191"/>
    </row>
    <row r="155561" spans="26:27">
      <c r="Z155561" s="191"/>
      <c r="AA155561" s="191"/>
    </row>
    <row r="155562" spans="26:27">
      <c r="Z155562" s="191"/>
      <c r="AA155562" s="191"/>
    </row>
    <row r="155563" spans="26:27">
      <c r="Z155563" s="191"/>
      <c r="AA155563" s="191"/>
    </row>
    <row r="155564" spans="26:27">
      <c r="Z155564" s="191"/>
      <c r="AA155564" s="191"/>
    </row>
    <row r="155565" spans="26:27">
      <c r="Z155565" s="191"/>
      <c r="AA155565" s="191"/>
    </row>
    <row r="155566" spans="26:27">
      <c r="Z155566" s="191"/>
      <c r="AA155566" s="191"/>
    </row>
    <row r="155567" spans="26:27">
      <c r="Z155567" s="191"/>
      <c r="AA155567" s="191"/>
    </row>
    <row r="155568" spans="26:27">
      <c r="Z155568" s="191"/>
      <c r="AA155568" s="191"/>
    </row>
    <row r="155569" spans="26:27">
      <c r="Z155569" s="191"/>
      <c r="AA155569" s="191"/>
    </row>
    <row r="155570" spans="26:27">
      <c r="Z155570" s="191"/>
      <c r="AA155570" s="191"/>
    </row>
    <row r="155571" spans="26:27">
      <c r="Z155571" s="191"/>
      <c r="AA155571" s="191"/>
    </row>
    <row r="155572" spans="26:27">
      <c r="Z155572" s="191"/>
      <c r="AA155572" s="191"/>
    </row>
    <row r="155573" spans="26:27">
      <c r="Z155573" s="191"/>
      <c r="AA155573" s="191"/>
    </row>
    <row r="155574" spans="26:27">
      <c r="Z155574" s="191"/>
      <c r="AA155574" s="191"/>
    </row>
    <row r="155575" spans="26:27">
      <c r="Z155575" s="191"/>
      <c r="AA155575" s="191"/>
    </row>
    <row r="155576" spans="26:27">
      <c r="Z155576" s="191"/>
      <c r="AA155576" s="191"/>
    </row>
    <row r="155577" spans="26:27">
      <c r="Z155577" s="191"/>
      <c r="AA155577" s="191"/>
    </row>
    <row r="155578" spans="26:27">
      <c r="Z155578" s="191"/>
      <c r="AA155578" s="191"/>
    </row>
    <row r="155579" spans="26:27">
      <c r="Z155579" s="191"/>
      <c r="AA155579" s="191"/>
    </row>
    <row r="155580" spans="26:27">
      <c r="Z155580" s="191"/>
      <c r="AA155580" s="191"/>
    </row>
    <row r="155581" spans="26:27">
      <c r="Z155581" s="191"/>
      <c r="AA155581" s="191"/>
    </row>
    <row r="155582" spans="26:27">
      <c r="Z155582" s="191"/>
      <c r="AA155582" s="191"/>
    </row>
    <row r="155583" spans="26:27">
      <c r="Z155583" s="191"/>
      <c r="AA155583" s="191"/>
    </row>
    <row r="155584" spans="26:27">
      <c r="Z155584" s="191"/>
      <c r="AA155584" s="191"/>
    </row>
    <row r="155585" spans="26:27">
      <c r="Z155585" s="191"/>
      <c r="AA155585" s="191"/>
    </row>
    <row r="155586" spans="26:27">
      <c r="Z155586" s="191"/>
      <c r="AA155586" s="191"/>
    </row>
    <row r="155587" spans="26:27">
      <c r="Z155587" s="191"/>
      <c r="AA155587" s="191"/>
    </row>
    <row r="155588" spans="26:27">
      <c r="Z155588" s="191"/>
      <c r="AA155588" s="191"/>
    </row>
    <row r="155589" spans="26:27">
      <c r="Z155589" s="191"/>
      <c r="AA155589" s="191"/>
    </row>
    <row r="155590" spans="26:27">
      <c r="Z155590" s="191"/>
      <c r="AA155590" s="191"/>
    </row>
    <row r="155591" spans="26:27">
      <c r="Z155591" s="191"/>
      <c r="AA155591" s="191"/>
    </row>
    <row r="155592" spans="26:27">
      <c r="Z155592" s="191"/>
      <c r="AA155592" s="191"/>
    </row>
    <row r="155593" spans="26:27">
      <c r="Z155593" s="191"/>
      <c r="AA155593" s="191"/>
    </row>
    <row r="155594" spans="26:27">
      <c r="Z155594" s="191"/>
      <c r="AA155594" s="191"/>
    </row>
    <row r="155595" spans="26:27">
      <c r="Z155595" s="191"/>
      <c r="AA155595" s="191"/>
    </row>
    <row r="155596" spans="26:27">
      <c r="Z155596" s="191"/>
      <c r="AA155596" s="191"/>
    </row>
    <row r="155597" spans="26:27">
      <c r="Z155597" s="191"/>
      <c r="AA155597" s="191"/>
    </row>
    <row r="155598" spans="26:27">
      <c r="Z155598" s="191"/>
      <c r="AA155598" s="191"/>
    </row>
    <row r="155599" spans="26:27">
      <c r="Z155599" s="191"/>
      <c r="AA155599" s="191"/>
    </row>
    <row r="155600" spans="26:27">
      <c r="Z155600" s="191"/>
      <c r="AA155600" s="191"/>
    </row>
    <row r="155601" spans="26:27">
      <c r="Z155601" s="191"/>
      <c r="AA155601" s="191"/>
    </row>
    <row r="155602" spans="26:27">
      <c r="Z155602" s="191"/>
      <c r="AA155602" s="191"/>
    </row>
    <row r="155603" spans="26:27">
      <c r="Z155603" s="191"/>
      <c r="AA155603" s="191"/>
    </row>
    <row r="155604" spans="26:27">
      <c r="Z155604" s="191"/>
      <c r="AA155604" s="191"/>
    </row>
    <row r="155605" spans="26:27">
      <c r="Z155605" s="191"/>
      <c r="AA155605" s="191"/>
    </row>
    <row r="155606" spans="26:27">
      <c r="Z155606" s="191"/>
      <c r="AA155606" s="191"/>
    </row>
    <row r="155607" spans="26:27">
      <c r="Z155607" s="191"/>
      <c r="AA155607" s="191"/>
    </row>
    <row r="155608" spans="26:27">
      <c r="Z155608" s="191"/>
      <c r="AA155608" s="191"/>
    </row>
    <row r="155609" spans="26:27">
      <c r="Z155609" s="191"/>
      <c r="AA155609" s="191"/>
    </row>
    <row r="155610" spans="26:27">
      <c r="Z155610" s="191"/>
      <c r="AA155610" s="191"/>
    </row>
    <row r="155611" spans="26:27">
      <c r="Z155611" s="191"/>
      <c r="AA155611" s="191"/>
    </row>
    <row r="155612" spans="26:27">
      <c r="Z155612" s="191"/>
      <c r="AA155612" s="191"/>
    </row>
    <row r="155613" spans="26:27">
      <c r="Z155613" s="191"/>
      <c r="AA155613" s="191"/>
    </row>
    <row r="155614" spans="26:27">
      <c r="Z155614" s="191"/>
      <c r="AA155614" s="191"/>
    </row>
    <row r="155615" spans="26:27">
      <c r="Z155615" s="191"/>
      <c r="AA155615" s="191"/>
    </row>
    <row r="155616" spans="26:27">
      <c r="Z155616" s="191"/>
      <c r="AA155616" s="191"/>
    </row>
    <row r="155617" spans="26:27">
      <c r="Z155617" s="191"/>
      <c r="AA155617" s="191"/>
    </row>
    <row r="155618" spans="26:27">
      <c r="Z155618" s="191"/>
      <c r="AA155618" s="191"/>
    </row>
    <row r="155619" spans="26:27">
      <c r="Z155619" s="191"/>
      <c r="AA155619" s="191"/>
    </row>
    <row r="155620" spans="26:27">
      <c r="Z155620" s="191"/>
      <c r="AA155620" s="191"/>
    </row>
    <row r="155621" spans="26:27">
      <c r="Z155621" s="191"/>
      <c r="AA155621" s="191"/>
    </row>
    <row r="155622" spans="26:27">
      <c r="Z155622" s="191"/>
      <c r="AA155622" s="191"/>
    </row>
    <row r="155623" spans="26:27">
      <c r="Z155623" s="191"/>
      <c r="AA155623" s="191"/>
    </row>
    <row r="155624" spans="26:27">
      <c r="Z155624" s="191"/>
      <c r="AA155624" s="191"/>
    </row>
    <row r="155625" spans="26:27">
      <c r="Z155625" s="191"/>
      <c r="AA155625" s="191"/>
    </row>
    <row r="155626" spans="26:27">
      <c r="Z155626" s="191"/>
      <c r="AA155626" s="191"/>
    </row>
    <row r="155627" spans="26:27">
      <c r="Z155627" s="191"/>
      <c r="AA155627" s="191"/>
    </row>
    <row r="155628" spans="26:27">
      <c r="Z155628" s="191"/>
      <c r="AA155628" s="191"/>
    </row>
    <row r="155629" spans="26:27">
      <c r="Z155629" s="191"/>
      <c r="AA155629" s="191"/>
    </row>
    <row r="155630" spans="26:27">
      <c r="Z155630" s="191"/>
      <c r="AA155630" s="191"/>
    </row>
    <row r="155631" spans="26:27">
      <c r="Z155631" s="191"/>
      <c r="AA155631" s="191"/>
    </row>
    <row r="155632" spans="26:27">
      <c r="Z155632" s="191"/>
      <c r="AA155632" s="191"/>
    </row>
    <row r="155633" spans="26:27">
      <c r="Z155633" s="191"/>
      <c r="AA155633" s="191"/>
    </row>
    <row r="155634" spans="26:27">
      <c r="Z155634" s="191"/>
      <c r="AA155634" s="191"/>
    </row>
    <row r="155635" spans="26:27">
      <c r="Z155635" s="191"/>
      <c r="AA155635" s="191"/>
    </row>
    <row r="155636" spans="26:27">
      <c r="Z155636" s="191"/>
      <c r="AA155636" s="191"/>
    </row>
    <row r="155637" spans="26:27">
      <c r="Z155637" s="191"/>
      <c r="AA155637" s="191"/>
    </row>
    <row r="155638" spans="26:27">
      <c r="Z155638" s="191"/>
      <c r="AA155638" s="191"/>
    </row>
    <row r="155639" spans="26:27">
      <c r="Z155639" s="191"/>
      <c r="AA155639" s="191"/>
    </row>
    <row r="155640" spans="26:27">
      <c r="Z155640" s="191"/>
      <c r="AA155640" s="191"/>
    </row>
    <row r="155641" spans="26:27">
      <c r="Z155641" s="191"/>
      <c r="AA155641" s="191"/>
    </row>
    <row r="155642" spans="26:27">
      <c r="Z155642" s="191"/>
      <c r="AA155642" s="191"/>
    </row>
    <row r="155643" spans="26:27">
      <c r="Z155643" s="191"/>
      <c r="AA155643" s="191"/>
    </row>
    <row r="155644" spans="26:27">
      <c r="Z155644" s="191"/>
      <c r="AA155644" s="191"/>
    </row>
    <row r="155645" spans="26:27">
      <c r="Z155645" s="191"/>
      <c r="AA155645" s="191"/>
    </row>
    <row r="155646" spans="26:27">
      <c r="Z155646" s="191"/>
      <c r="AA155646" s="191"/>
    </row>
    <row r="155647" spans="26:27">
      <c r="Z155647" s="191"/>
      <c r="AA155647" s="191"/>
    </row>
    <row r="155648" spans="26:27">
      <c r="Z155648" s="191"/>
      <c r="AA155648" s="191"/>
    </row>
    <row r="155649" spans="26:27">
      <c r="Z155649" s="191"/>
      <c r="AA155649" s="191"/>
    </row>
    <row r="155650" spans="26:27">
      <c r="Z155650" s="191"/>
      <c r="AA155650" s="191"/>
    </row>
    <row r="155651" spans="26:27">
      <c r="Z155651" s="191"/>
      <c r="AA155651" s="191"/>
    </row>
    <row r="155652" spans="26:27">
      <c r="Z155652" s="191"/>
      <c r="AA155652" s="191"/>
    </row>
    <row r="155653" spans="26:27">
      <c r="Z155653" s="191"/>
      <c r="AA155653" s="191"/>
    </row>
    <row r="155654" spans="26:27">
      <c r="Z155654" s="191"/>
      <c r="AA155654" s="191"/>
    </row>
    <row r="155655" spans="26:27">
      <c r="Z155655" s="191"/>
      <c r="AA155655" s="191"/>
    </row>
    <row r="155656" spans="26:27">
      <c r="Z155656" s="191"/>
      <c r="AA155656" s="191"/>
    </row>
    <row r="155657" spans="26:27">
      <c r="Z155657" s="191"/>
      <c r="AA155657" s="191"/>
    </row>
    <row r="155658" spans="26:27">
      <c r="Z155658" s="191"/>
      <c r="AA155658" s="191"/>
    </row>
    <row r="155659" spans="26:27">
      <c r="Z155659" s="191"/>
      <c r="AA155659" s="191"/>
    </row>
    <row r="155660" spans="26:27">
      <c r="Z155660" s="191"/>
      <c r="AA155660" s="191"/>
    </row>
    <row r="155661" spans="26:27">
      <c r="Z155661" s="191"/>
      <c r="AA155661" s="191"/>
    </row>
    <row r="155662" spans="26:27">
      <c r="Z155662" s="191"/>
      <c r="AA155662" s="191"/>
    </row>
    <row r="155663" spans="26:27">
      <c r="Z155663" s="191"/>
      <c r="AA155663" s="191"/>
    </row>
    <row r="155664" spans="26:27">
      <c r="Z155664" s="191"/>
      <c r="AA155664" s="191"/>
    </row>
    <row r="155665" spans="26:27">
      <c r="Z155665" s="191"/>
      <c r="AA155665" s="191"/>
    </row>
    <row r="155666" spans="26:27">
      <c r="Z155666" s="191"/>
      <c r="AA155666" s="191"/>
    </row>
    <row r="155667" spans="26:27">
      <c r="Z155667" s="191"/>
      <c r="AA155667" s="191"/>
    </row>
    <row r="155668" spans="26:27">
      <c r="Z155668" s="191"/>
      <c r="AA155668" s="191"/>
    </row>
    <row r="155669" spans="26:27">
      <c r="Z155669" s="191"/>
      <c r="AA155669" s="191"/>
    </row>
    <row r="155670" spans="26:27">
      <c r="Z155670" s="191"/>
      <c r="AA155670" s="191"/>
    </row>
    <row r="155671" spans="26:27">
      <c r="Z155671" s="191"/>
      <c r="AA155671" s="191"/>
    </row>
    <row r="155672" spans="26:27">
      <c r="Z155672" s="191"/>
      <c r="AA155672" s="191"/>
    </row>
    <row r="155673" spans="26:27">
      <c r="Z155673" s="191"/>
      <c r="AA155673" s="191"/>
    </row>
    <row r="155674" spans="26:27">
      <c r="Z155674" s="191"/>
      <c r="AA155674" s="191"/>
    </row>
    <row r="155675" spans="26:27">
      <c r="Z155675" s="191"/>
      <c r="AA155675" s="191"/>
    </row>
    <row r="155676" spans="26:27">
      <c r="Z155676" s="191"/>
      <c r="AA155676" s="191"/>
    </row>
    <row r="155677" spans="26:27">
      <c r="Z155677" s="191"/>
      <c r="AA155677" s="191"/>
    </row>
    <row r="155678" spans="26:27">
      <c r="Z155678" s="191"/>
      <c r="AA155678" s="191"/>
    </row>
    <row r="155679" spans="26:27">
      <c r="Z155679" s="191"/>
      <c r="AA155679" s="191"/>
    </row>
    <row r="155680" spans="26:27">
      <c r="Z155680" s="191"/>
      <c r="AA155680" s="191"/>
    </row>
    <row r="155681" spans="26:27">
      <c r="Z155681" s="191"/>
      <c r="AA155681" s="191"/>
    </row>
    <row r="155682" spans="26:27">
      <c r="Z155682" s="191"/>
      <c r="AA155682" s="191"/>
    </row>
    <row r="155683" spans="26:27">
      <c r="Z155683" s="191"/>
      <c r="AA155683" s="191"/>
    </row>
    <row r="155684" spans="26:27">
      <c r="Z155684" s="191"/>
      <c r="AA155684" s="191"/>
    </row>
    <row r="155685" spans="26:27">
      <c r="Z155685" s="191"/>
      <c r="AA155685" s="191"/>
    </row>
    <row r="155686" spans="26:27">
      <c r="Z155686" s="191"/>
      <c r="AA155686" s="191"/>
    </row>
    <row r="155687" spans="26:27">
      <c r="Z155687" s="191"/>
      <c r="AA155687" s="191"/>
    </row>
    <row r="155688" spans="26:27">
      <c r="Z155688" s="191"/>
      <c r="AA155688" s="191"/>
    </row>
    <row r="155689" spans="26:27">
      <c r="Z155689" s="191"/>
      <c r="AA155689" s="191"/>
    </row>
    <row r="155690" spans="26:27">
      <c r="Z155690" s="191"/>
      <c r="AA155690" s="191"/>
    </row>
    <row r="155691" spans="26:27">
      <c r="Z155691" s="191"/>
      <c r="AA155691" s="191"/>
    </row>
    <row r="155692" spans="26:27">
      <c r="Z155692" s="191"/>
      <c r="AA155692" s="191"/>
    </row>
    <row r="155693" spans="26:27">
      <c r="Z155693" s="191"/>
      <c r="AA155693" s="191"/>
    </row>
    <row r="155694" spans="26:27">
      <c r="Z155694" s="191"/>
      <c r="AA155694" s="191"/>
    </row>
    <row r="155695" spans="26:27">
      <c r="Z155695" s="191"/>
      <c r="AA155695" s="191"/>
    </row>
    <row r="155696" spans="26:27">
      <c r="Z155696" s="191"/>
      <c r="AA155696" s="191"/>
    </row>
    <row r="155697" spans="26:27">
      <c r="Z155697" s="191"/>
      <c r="AA155697" s="191"/>
    </row>
    <row r="155698" spans="26:27">
      <c r="Z155698" s="191"/>
      <c r="AA155698" s="191"/>
    </row>
    <row r="155699" spans="26:27">
      <c r="Z155699" s="191"/>
      <c r="AA155699" s="191"/>
    </row>
    <row r="155700" spans="26:27">
      <c r="Z155700" s="191"/>
      <c r="AA155700" s="191"/>
    </row>
    <row r="155701" spans="26:27">
      <c r="Z155701" s="191"/>
      <c r="AA155701" s="191"/>
    </row>
    <row r="155702" spans="26:27">
      <c r="Z155702" s="191"/>
      <c r="AA155702" s="191"/>
    </row>
    <row r="155703" spans="26:27">
      <c r="Z155703" s="191"/>
      <c r="AA155703" s="191"/>
    </row>
    <row r="155704" spans="26:27">
      <c r="Z155704" s="191"/>
      <c r="AA155704" s="191"/>
    </row>
    <row r="155705" spans="26:27">
      <c r="Z155705" s="191"/>
      <c r="AA155705" s="191"/>
    </row>
    <row r="155706" spans="26:27">
      <c r="Z155706" s="191"/>
      <c r="AA155706" s="191"/>
    </row>
    <row r="155707" spans="26:27">
      <c r="Z155707" s="191"/>
      <c r="AA155707" s="191"/>
    </row>
    <row r="155708" spans="26:27">
      <c r="Z155708" s="191"/>
      <c r="AA155708" s="191"/>
    </row>
    <row r="155709" spans="26:27">
      <c r="Z155709" s="191"/>
      <c r="AA155709" s="191"/>
    </row>
    <row r="155710" spans="26:27">
      <c r="Z155710" s="191"/>
      <c r="AA155710" s="191"/>
    </row>
    <row r="155711" spans="26:27">
      <c r="Z155711" s="191"/>
      <c r="AA155711" s="191"/>
    </row>
    <row r="155712" spans="26:27">
      <c r="Z155712" s="191"/>
      <c r="AA155712" s="191"/>
    </row>
    <row r="155713" spans="26:27">
      <c r="Z155713" s="191"/>
      <c r="AA155713" s="191"/>
    </row>
    <row r="155714" spans="26:27">
      <c r="Z155714" s="191"/>
      <c r="AA155714" s="191"/>
    </row>
    <row r="155715" spans="26:27">
      <c r="Z155715" s="191"/>
      <c r="AA155715" s="191"/>
    </row>
    <row r="155716" spans="26:27">
      <c r="Z155716" s="191"/>
      <c r="AA155716" s="191"/>
    </row>
    <row r="155717" spans="26:27">
      <c r="Z155717" s="191"/>
      <c r="AA155717" s="191"/>
    </row>
    <row r="155718" spans="26:27">
      <c r="Z155718" s="191"/>
      <c r="AA155718" s="191"/>
    </row>
    <row r="155719" spans="26:27">
      <c r="Z155719" s="191"/>
      <c r="AA155719" s="191"/>
    </row>
    <row r="155720" spans="26:27">
      <c r="Z155720" s="191"/>
      <c r="AA155720" s="191"/>
    </row>
    <row r="155721" spans="26:27">
      <c r="Z155721" s="191"/>
      <c r="AA155721" s="191"/>
    </row>
    <row r="155722" spans="26:27">
      <c r="Z155722" s="191"/>
      <c r="AA155722" s="191"/>
    </row>
    <row r="155723" spans="26:27">
      <c r="Z155723" s="191"/>
      <c r="AA155723" s="191"/>
    </row>
    <row r="155724" spans="26:27">
      <c r="Z155724" s="191"/>
      <c r="AA155724" s="191"/>
    </row>
    <row r="155725" spans="26:27">
      <c r="Z155725" s="191"/>
      <c r="AA155725" s="191"/>
    </row>
    <row r="155726" spans="26:27">
      <c r="Z155726" s="191"/>
      <c r="AA155726" s="191"/>
    </row>
    <row r="155727" spans="26:27">
      <c r="Z155727" s="191"/>
      <c r="AA155727" s="191"/>
    </row>
    <row r="155728" spans="26:27">
      <c r="Z155728" s="191"/>
      <c r="AA155728" s="191"/>
    </row>
    <row r="155729" spans="26:27">
      <c r="Z155729" s="191"/>
      <c r="AA155729" s="191"/>
    </row>
    <row r="155730" spans="26:27">
      <c r="Z155730" s="191"/>
      <c r="AA155730" s="191"/>
    </row>
    <row r="155731" spans="26:27">
      <c r="Z155731" s="191"/>
      <c r="AA155731" s="191"/>
    </row>
    <row r="155732" spans="26:27">
      <c r="Z155732" s="191"/>
      <c r="AA155732" s="191"/>
    </row>
    <row r="155733" spans="26:27">
      <c r="Z155733" s="191"/>
      <c r="AA155733" s="191"/>
    </row>
    <row r="155734" spans="26:27">
      <c r="Z155734" s="191"/>
      <c r="AA155734" s="191"/>
    </row>
    <row r="155735" spans="26:27">
      <c r="Z155735" s="191"/>
      <c r="AA155735" s="191"/>
    </row>
    <row r="155736" spans="26:27">
      <c r="Z155736" s="191"/>
      <c r="AA155736" s="191"/>
    </row>
    <row r="155737" spans="26:27">
      <c r="Z155737" s="191"/>
      <c r="AA155737" s="191"/>
    </row>
    <row r="155738" spans="26:27">
      <c r="Z155738" s="191"/>
      <c r="AA155738" s="191"/>
    </row>
    <row r="155739" spans="26:27">
      <c r="Z155739" s="191"/>
      <c r="AA155739" s="191"/>
    </row>
    <row r="155740" spans="26:27">
      <c r="Z155740" s="191"/>
      <c r="AA155740" s="191"/>
    </row>
    <row r="155741" spans="26:27">
      <c r="Z155741" s="191"/>
      <c r="AA155741" s="191"/>
    </row>
    <row r="155742" spans="26:27">
      <c r="Z155742" s="191"/>
      <c r="AA155742" s="191"/>
    </row>
    <row r="155743" spans="26:27">
      <c r="Z155743" s="191"/>
      <c r="AA155743" s="191"/>
    </row>
    <row r="155744" spans="26:27">
      <c r="Z155744" s="191"/>
      <c r="AA155744" s="191"/>
    </row>
    <row r="155745" spans="26:27">
      <c r="Z155745" s="191"/>
      <c r="AA155745" s="191"/>
    </row>
    <row r="155746" spans="26:27">
      <c r="Z155746" s="191"/>
      <c r="AA155746" s="191"/>
    </row>
    <row r="155747" spans="26:27">
      <c r="Z155747" s="191"/>
      <c r="AA155747" s="191"/>
    </row>
    <row r="155748" spans="26:27">
      <c r="Z155748" s="191"/>
      <c r="AA155748" s="191"/>
    </row>
    <row r="155749" spans="26:27">
      <c r="Z155749" s="191"/>
      <c r="AA155749" s="191"/>
    </row>
    <row r="155750" spans="26:27">
      <c r="Z155750" s="191"/>
      <c r="AA155750" s="191"/>
    </row>
    <row r="155751" spans="26:27">
      <c r="Z155751" s="191"/>
      <c r="AA155751" s="191"/>
    </row>
    <row r="155752" spans="26:27">
      <c r="Z155752" s="191"/>
      <c r="AA155752" s="191"/>
    </row>
    <row r="155753" spans="26:27">
      <c r="Z155753" s="191"/>
      <c r="AA155753" s="191"/>
    </row>
    <row r="155754" spans="26:27">
      <c r="Z155754" s="191"/>
      <c r="AA155754" s="191"/>
    </row>
    <row r="155755" spans="26:27">
      <c r="Z155755" s="191"/>
      <c r="AA155755" s="191"/>
    </row>
    <row r="155756" spans="26:27">
      <c r="Z155756" s="191"/>
      <c r="AA155756" s="191"/>
    </row>
    <row r="155757" spans="26:27">
      <c r="Z155757" s="191"/>
      <c r="AA155757" s="191"/>
    </row>
    <row r="155758" spans="26:27">
      <c r="Z155758" s="191"/>
      <c r="AA155758" s="191"/>
    </row>
    <row r="155759" spans="26:27">
      <c r="Z155759" s="191"/>
      <c r="AA155759" s="191"/>
    </row>
    <row r="155760" spans="26:27">
      <c r="Z155760" s="191"/>
      <c r="AA155760" s="191"/>
    </row>
    <row r="155761" spans="26:27">
      <c r="Z155761" s="191"/>
      <c r="AA155761" s="191"/>
    </row>
    <row r="155762" spans="26:27">
      <c r="Z155762" s="191"/>
      <c r="AA155762" s="191"/>
    </row>
    <row r="155763" spans="26:27">
      <c r="Z155763" s="191"/>
      <c r="AA155763" s="191"/>
    </row>
    <row r="155764" spans="26:27">
      <c r="Z155764" s="191"/>
      <c r="AA155764" s="191"/>
    </row>
    <row r="155765" spans="26:27">
      <c r="Z155765" s="191"/>
      <c r="AA155765" s="191"/>
    </row>
    <row r="155766" spans="26:27">
      <c r="Z155766" s="191"/>
      <c r="AA155766" s="191"/>
    </row>
    <row r="155767" spans="26:27">
      <c r="Z155767" s="191"/>
      <c r="AA155767" s="191"/>
    </row>
    <row r="155768" spans="26:27">
      <c r="Z155768" s="191"/>
      <c r="AA155768" s="191"/>
    </row>
    <row r="155769" spans="26:27">
      <c r="Z155769" s="191"/>
      <c r="AA155769" s="191"/>
    </row>
    <row r="155770" spans="26:27">
      <c r="Z155770" s="191"/>
      <c r="AA155770" s="191"/>
    </row>
    <row r="155771" spans="26:27">
      <c r="Z155771" s="191"/>
      <c r="AA155771" s="191"/>
    </row>
    <row r="155772" spans="26:27">
      <c r="Z155772" s="191"/>
      <c r="AA155772" s="191"/>
    </row>
    <row r="155773" spans="26:27">
      <c r="Z155773" s="191"/>
      <c r="AA155773" s="191"/>
    </row>
    <row r="155774" spans="26:27">
      <c r="Z155774" s="191"/>
      <c r="AA155774" s="191"/>
    </row>
    <row r="155775" spans="26:27">
      <c r="Z155775" s="191"/>
      <c r="AA155775" s="191"/>
    </row>
    <row r="155776" spans="26:27">
      <c r="Z155776" s="191"/>
      <c r="AA155776" s="191"/>
    </row>
    <row r="155777" spans="26:27">
      <c r="Z155777" s="191"/>
      <c r="AA155777" s="191"/>
    </row>
    <row r="155778" spans="26:27">
      <c r="Z155778" s="191"/>
      <c r="AA155778" s="191"/>
    </row>
    <row r="155779" spans="26:27">
      <c r="Z155779" s="191"/>
      <c r="AA155779" s="191"/>
    </row>
    <row r="155780" spans="26:27">
      <c r="Z155780" s="191"/>
      <c r="AA155780" s="191"/>
    </row>
    <row r="155781" spans="26:27">
      <c r="Z155781" s="191"/>
      <c r="AA155781" s="191"/>
    </row>
    <row r="155782" spans="26:27">
      <c r="Z155782" s="191"/>
      <c r="AA155782" s="191"/>
    </row>
    <row r="155783" spans="26:27">
      <c r="Z155783" s="191"/>
      <c r="AA155783" s="191"/>
    </row>
    <row r="155784" spans="26:27">
      <c r="Z155784" s="191"/>
      <c r="AA155784" s="191"/>
    </row>
    <row r="155785" spans="26:27">
      <c r="Z155785" s="191"/>
      <c r="AA155785" s="191"/>
    </row>
    <row r="155786" spans="26:27">
      <c r="Z155786" s="191"/>
      <c r="AA155786" s="191"/>
    </row>
    <row r="155787" spans="26:27">
      <c r="Z155787" s="191"/>
      <c r="AA155787" s="191"/>
    </row>
    <row r="155788" spans="26:27">
      <c r="Z155788" s="191"/>
      <c r="AA155788" s="191"/>
    </row>
    <row r="155789" spans="26:27">
      <c r="Z155789" s="191"/>
      <c r="AA155789" s="191"/>
    </row>
    <row r="155790" spans="26:27">
      <c r="Z155790" s="191"/>
      <c r="AA155790" s="191"/>
    </row>
    <row r="155791" spans="26:27">
      <c r="Z155791" s="191"/>
      <c r="AA155791" s="191"/>
    </row>
    <row r="155792" spans="26:27">
      <c r="Z155792" s="191"/>
      <c r="AA155792" s="191"/>
    </row>
    <row r="155793" spans="26:27">
      <c r="Z155793" s="191"/>
      <c r="AA155793" s="191"/>
    </row>
    <row r="155794" spans="26:27">
      <c r="Z155794" s="191"/>
      <c r="AA155794" s="191"/>
    </row>
    <row r="155795" spans="26:27">
      <c r="Z155795" s="191"/>
      <c r="AA155795" s="191"/>
    </row>
    <row r="155796" spans="26:27">
      <c r="Z155796" s="191"/>
      <c r="AA155796" s="191"/>
    </row>
    <row r="155797" spans="26:27">
      <c r="Z155797" s="191"/>
      <c r="AA155797" s="191"/>
    </row>
    <row r="155798" spans="26:27">
      <c r="Z155798" s="191"/>
      <c r="AA155798" s="191"/>
    </row>
    <row r="155799" spans="26:27">
      <c r="Z155799" s="191"/>
      <c r="AA155799" s="191"/>
    </row>
    <row r="155800" spans="26:27">
      <c r="Z155800" s="191"/>
      <c r="AA155800" s="191"/>
    </row>
    <row r="155801" spans="26:27">
      <c r="Z155801" s="191"/>
      <c r="AA155801" s="191"/>
    </row>
    <row r="155802" spans="26:27">
      <c r="Z155802" s="191"/>
      <c r="AA155802" s="191"/>
    </row>
    <row r="155803" spans="26:27">
      <c r="Z155803" s="191"/>
      <c r="AA155803" s="191"/>
    </row>
    <row r="155804" spans="26:27">
      <c r="Z155804" s="191"/>
      <c r="AA155804" s="191"/>
    </row>
    <row r="155805" spans="26:27">
      <c r="Z155805" s="191"/>
      <c r="AA155805" s="191"/>
    </row>
    <row r="155806" spans="26:27">
      <c r="Z155806" s="191"/>
      <c r="AA155806" s="191"/>
    </row>
    <row r="155807" spans="26:27">
      <c r="Z155807" s="191"/>
      <c r="AA155807" s="191"/>
    </row>
    <row r="155808" spans="26:27">
      <c r="Z155808" s="191"/>
      <c r="AA155808" s="191"/>
    </row>
    <row r="155809" spans="26:27">
      <c r="Z155809" s="191"/>
      <c r="AA155809" s="191"/>
    </row>
    <row r="155810" spans="26:27">
      <c r="Z155810" s="191"/>
      <c r="AA155810" s="191"/>
    </row>
    <row r="155811" spans="26:27">
      <c r="Z155811" s="191"/>
      <c r="AA155811" s="191"/>
    </row>
    <row r="155812" spans="26:27">
      <c r="Z155812" s="191"/>
      <c r="AA155812" s="191"/>
    </row>
    <row r="155813" spans="26:27">
      <c r="Z155813" s="191"/>
      <c r="AA155813" s="191"/>
    </row>
    <row r="155814" spans="26:27">
      <c r="Z155814" s="191"/>
      <c r="AA155814" s="191"/>
    </row>
    <row r="155815" spans="26:27">
      <c r="Z155815" s="191"/>
      <c r="AA155815" s="191"/>
    </row>
    <row r="155816" spans="26:27">
      <c r="Z155816" s="191"/>
      <c r="AA155816" s="191"/>
    </row>
    <row r="155817" spans="26:27">
      <c r="Z155817" s="191"/>
      <c r="AA155817" s="191"/>
    </row>
    <row r="155818" spans="26:27">
      <c r="Z155818" s="191"/>
      <c r="AA155818" s="191"/>
    </row>
    <row r="155819" spans="26:27">
      <c r="Z155819" s="191"/>
      <c r="AA155819" s="191"/>
    </row>
    <row r="155820" spans="26:27">
      <c r="Z155820" s="191"/>
      <c r="AA155820" s="191"/>
    </row>
    <row r="155821" spans="26:27">
      <c r="Z155821" s="191"/>
      <c r="AA155821" s="191"/>
    </row>
    <row r="155822" spans="26:27">
      <c r="Z155822" s="191"/>
      <c r="AA155822" s="191"/>
    </row>
    <row r="155823" spans="26:27">
      <c r="Z155823" s="191"/>
      <c r="AA155823" s="191"/>
    </row>
    <row r="155824" spans="26:27">
      <c r="Z155824" s="191"/>
      <c r="AA155824" s="191"/>
    </row>
    <row r="155825" spans="26:27">
      <c r="Z155825" s="191"/>
      <c r="AA155825" s="191"/>
    </row>
    <row r="155826" spans="26:27">
      <c r="Z155826" s="191"/>
      <c r="AA155826" s="191"/>
    </row>
    <row r="155827" spans="26:27">
      <c r="Z155827" s="191"/>
      <c r="AA155827" s="191"/>
    </row>
    <row r="155828" spans="26:27">
      <c r="Z155828" s="191"/>
      <c r="AA155828" s="191"/>
    </row>
    <row r="155829" spans="26:27">
      <c r="Z155829" s="191"/>
      <c r="AA155829" s="191"/>
    </row>
    <row r="155830" spans="26:27">
      <c r="Z155830" s="191"/>
      <c r="AA155830" s="191"/>
    </row>
    <row r="155831" spans="26:27">
      <c r="Z155831" s="191"/>
      <c r="AA155831" s="191"/>
    </row>
    <row r="155832" spans="26:27">
      <c r="Z155832" s="191"/>
      <c r="AA155832" s="191"/>
    </row>
    <row r="155833" spans="26:27">
      <c r="Z155833" s="191"/>
      <c r="AA155833" s="191"/>
    </row>
    <row r="155834" spans="26:27">
      <c r="Z155834" s="191"/>
      <c r="AA155834" s="191"/>
    </row>
    <row r="155835" spans="26:27">
      <c r="Z155835" s="191"/>
      <c r="AA155835" s="191"/>
    </row>
    <row r="155836" spans="26:27">
      <c r="Z155836" s="191"/>
      <c r="AA155836" s="191"/>
    </row>
    <row r="155837" spans="26:27">
      <c r="Z155837" s="191"/>
      <c r="AA155837" s="191"/>
    </row>
    <row r="155838" spans="26:27">
      <c r="Z155838" s="191"/>
      <c r="AA155838" s="191"/>
    </row>
    <row r="155839" spans="26:27">
      <c r="Z155839" s="191"/>
      <c r="AA155839" s="191"/>
    </row>
    <row r="155840" spans="26:27">
      <c r="Z155840" s="191"/>
      <c r="AA155840" s="191"/>
    </row>
    <row r="155841" spans="26:27">
      <c r="Z155841" s="191"/>
      <c r="AA155841" s="191"/>
    </row>
    <row r="155842" spans="26:27">
      <c r="Z155842" s="191"/>
      <c r="AA155842" s="191"/>
    </row>
    <row r="155843" spans="26:27">
      <c r="Z155843" s="191"/>
      <c r="AA155843" s="191"/>
    </row>
    <row r="155844" spans="26:27">
      <c r="Z155844" s="191"/>
      <c r="AA155844" s="191"/>
    </row>
    <row r="155845" spans="26:27">
      <c r="Z155845" s="191"/>
      <c r="AA155845" s="191"/>
    </row>
    <row r="155846" spans="26:27">
      <c r="Z155846" s="191"/>
      <c r="AA155846" s="191"/>
    </row>
    <row r="155847" spans="26:27">
      <c r="Z155847" s="191"/>
      <c r="AA155847" s="191"/>
    </row>
    <row r="155848" spans="26:27">
      <c r="Z155848" s="191"/>
      <c r="AA155848" s="191"/>
    </row>
    <row r="155849" spans="26:27">
      <c r="Z155849" s="191"/>
      <c r="AA155849" s="191"/>
    </row>
    <row r="155850" spans="26:27">
      <c r="Z155850" s="191"/>
      <c r="AA155850" s="191"/>
    </row>
    <row r="155851" spans="26:27">
      <c r="Z155851" s="191"/>
      <c r="AA155851" s="191"/>
    </row>
    <row r="155852" spans="26:27">
      <c r="Z155852" s="191"/>
      <c r="AA155852" s="191"/>
    </row>
    <row r="155853" spans="26:27">
      <c r="Z155853" s="191"/>
      <c r="AA155853" s="191"/>
    </row>
    <row r="155854" spans="26:27">
      <c r="Z155854" s="191"/>
      <c r="AA155854" s="191"/>
    </row>
    <row r="155855" spans="26:27">
      <c r="Z155855" s="191"/>
      <c r="AA155855" s="191"/>
    </row>
    <row r="155856" spans="26:27">
      <c r="Z155856" s="191"/>
      <c r="AA155856" s="191"/>
    </row>
    <row r="155857" spans="26:27">
      <c r="Z155857" s="191"/>
      <c r="AA155857" s="191"/>
    </row>
    <row r="155858" spans="26:27">
      <c r="Z155858" s="191"/>
      <c r="AA155858" s="191"/>
    </row>
    <row r="155859" spans="26:27">
      <c r="Z155859" s="191"/>
      <c r="AA155859" s="191"/>
    </row>
    <row r="155860" spans="26:27">
      <c r="Z155860" s="191"/>
      <c r="AA155860" s="191"/>
    </row>
    <row r="155861" spans="26:27">
      <c r="Z155861" s="191"/>
      <c r="AA155861" s="191"/>
    </row>
    <row r="155862" spans="26:27">
      <c r="Z155862" s="191"/>
      <c r="AA155862" s="191"/>
    </row>
    <row r="155863" spans="26:27">
      <c r="Z155863" s="191"/>
      <c r="AA155863" s="191"/>
    </row>
    <row r="155864" spans="26:27">
      <c r="Z155864" s="191"/>
      <c r="AA155864" s="191"/>
    </row>
    <row r="155865" spans="26:27">
      <c r="Z155865" s="191"/>
      <c r="AA155865" s="191"/>
    </row>
    <row r="155866" spans="26:27">
      <c r="Z155866" s="191"/>
      <c r="AA155866" s="191"/>
    </row>
    <row r="155867" spans="26:27">
      <c r="Z155867" s="191"/>
      <c r="AA155867" s="191"/>
    </row>
    <row r="155868" spans="26:27">
      <c r="Z155868" s="191"/>
      <c r="AA155868" s="191"/>
    </row>
    <row r="155869" spans="26:27">
      <c r="Z155869" s="191"/>
      <c r="AA155869" s="191"/>
    </row>
    <row r="155870" spans="26:27">
      <c r="Z155870" s="191"/>
      <c r="AA155870" s="191"/>
    </row>
    <row r="155871" spans="26:27">
      <c r="Z155871" s="191"/>
      <c r="AA155871" s="191"/>
    </row>
    <row r="155872" spans="26:27">
      <c r="Z155872" s="191"/>
      <c r="AA155872" s="191"/>
    </row>
    <row r="155873" spans="26:27">
      <c r="Z155873" s="191"/>
      <c r="AA155873" s="191"/>
    </row>
    <row r="155874" spans="26:27">
      <c r="Z155874" s="191"/>
      <c r="AA155874" s="191"/>
    </row>
    <row r="155875" spans="26:27">
      <c r="Z155875" s="191"/>
      <c r="AA155875" s="191"/>
    </row>
    <row r="155876" spans="26:27">
      <c r="Z155876" s="191"/>
      <c r="AA155876" s="191"/>
    </row>
    <row r="155877" spans="26:27">
      <c r="Z155877" s="191"/>
      <c r="AA155877" s="191"/>
    </row>
    <row r="155878" spans="26:27">
      <c r="Z155878" s="191"/>
      <c r="AA155878" s="191"/>
    </row>
    <row r="155879" spans="26:27">
      <c r="Z155879" s="191"/>
      <c r="AA155879" s="191"/>
    </row>
    <row r="155880" spans="26:27">
      <c r="Z155880" s="191"/>
      <c r="AA155880" s="191"/>
    </row>
    <row r="155881" spans="26:27">
      <c r="Z155881" s="191"/>
      <c r="AA155881" s="191"/>
    </row>
    <row r="155882" spans="26:27">
      <c r="Z155882" s="191"/>
      <c r="AA155882" s="191"/>
    </row>
    <row r="155883" spans="26:27">
      <c r="Z155883" s="191"/>
      <c r="AA155883" s="191"/>
    </row>
    <row r="155884" spans="26:27">
      <c r="Z155884" s="191"/>
      <c r="AA155884" s="191"/>
    </row>
    <row r="155885" spans="26:27">
      <c r="Z155885" s="191"/>
      <c r="AA155885" s="191"/>
    </row>
    <row r="155886" spans="26:27">
      <c r="Z155886" s="191"/>
      <c r="AA155886" s="191"/>
    </row>
    <row r="155887" spans="26:27">
      <c r="Z155887" s="191"/>
      <c r="AA155887" s="191"/>
    </row>
    <row r="155888" spans="26:27">
      <c r="Z155888" s="191"/>
      <c r="AA155888" s="191"/>
    </row>
    <row r="155889" spans="26:27">
      <c r="Z155889" s="191"/>
      <c r="AA155889" s="191"/>
    </row>
    <row r="155890" spans="26:27">
      <c r="Z155890" s="191"/>
      <c r="AA155890" s="191"/>
    </row>
    <row r="155891" spans="26:27">
      <c r="Z155891" s="191"/>
      <c r="AA155891" s="191"/>
    </row>
    <row r="155892" spans="26:27">
      <c r="Z155892" s="191"/>
      <c r="AA155892" s="191"/>
    </row>
    <row r="155893" spans="26:27">
      <c r="Z155893" s="191"/>
      <c r="AA155893" s="191"/>
    </row>
    <row r="155894" spans="26:27">
      <c r="Z155894" s="191"/>
      <c r="AA155894" s="191"/>
    </row>
    <row r="155895" spans="26:27">
      <c r="Z155895" s="191"/>
      <c r="AA155895" s="191"/>
    </row>
    <row r="155896" spans="26:27">
      <c r="Z155896" s="191"/>
      <c r="AA155896" s="191"/>
    </row>
    <row r="155897" spans="26:27">
      <c r="Z155897" s="191"/>
      <c r="AA155897" s="191"/>
    </row>
    <row r="155898" spans="26:27">
      <c r="Z155898" s="191"/>
      <c r="AA155898" s="191"/>
    </row>
    <row r="155899" spans="26:27">
      <c r="Z155899" s="191"/>
      <c r="AA155899" s="191"/>
    </row>
    <row r="155900" spans="26:27">
      <c r="Z155900" s="191"/>
      <c r="AA155900" s="191"/>
    </row>
    <row r="155901" spans="26:27">
      <c r="Z155901" s="191"/>
      <c r="AA155901" s="191"/>
    </row>
    <row r="155902" spans="26:27">
      <c r="Z155902" s="191"/>
      <c r="AA155902" s="191"/>
    </row>
    <row r="155903" spans="26:27">
      <c r="Z155903" s="191"/>
      <c r="AA155903" s="191"/>
    </row>
    <row r="155904" spans="26:27">
      <c r="Z155904" s="191"/>
      <c r="AA155904" s="191"/>
    </row>
    <row r="155905" spans="26:27">
      <c r="Z155905" s="191"/>
      <c r="AA155905" s="191"/>
    </row>
    <row r="155906" spans="26:27">
      <c r="Z155906" s="191"/>
      <c r="AA155906" s="191"/>
    </row>
    <row r="155907" spans="26:27">
      <c r="Z155907" s="191"/>
      <c r="AA155907" s="191"/>
    </row>
    <row r="155908" spans="26:27">
      <c r="Z155908" s="191"/>
      <c r="AA155908" s="191"/>
    </row>
    <row r="155909" spans="26:27">
      <c r="Z155909" s="191"/>
      <c r="AA155909" s="191"/>
    </row>
    <row r="155910" spans="26:27">
      <c r="Z155910" s="191"/>
      <c r="AA155910" s="191"/>
    </row>
    <row r="155911" spans="26:27">
      <c r="Z155911" s="191"/>
      <c r="AA155911" s="191"/>
    </row>
    <row r="155912" spans="26:27">
      <c r="Z155912" s="191"/>
      <c r="AA155912" s="191"/>
    </row>
    <row r="155913" spans="26:27">
      <c r="Z155913" s="191"/>
      <c r="AA155913" s="191"/>
    </row>
    <row r="155914" spans="26:27">
      <c r="Z155914" s="191"/>
      <c r="AA155914" s="191"/>
    </row>
    <row r="155915" spans="26:27">
      <c r="Z155915" s="191"/>
      <c r="AA155915" s="191"/>
    </row>
    <row r="155916" spans="26:27">
      <c r="Z155916" s="191"/>
      <c r="AA155916" s="191"/>
    </row>
    <row r="155917" spans="26:27">
      <c r="Z155917" s="191"/>
      <c r="AA155917" s="191"/>
    </row>
    <row r="155918" spans="26:27">
      <c r="Z155918" s="191"/>
      <c r="AA155918" s="191"/>
    </row>
    <row r="155919" spans="26:27">
      <c r="Z155919" s="191"/>
      <c r="AA155919" s="191"/>
    </row>
    <row r="155920" spans="26:27">
      <c r="Z155920" s="191"/>
      <c r="AA155920" s="191"/>
    </row>
    <row r="155921" spans="26:27">
      <c r="Z155921" s="191"/>
      <c r="AA155921" s="191"/>
    </row>
    <row r="155922" spans="26:27">
      <c r="Z155922" s="191"/>
      <c r="AA155922" s="191"/>
    </row>
    <row r="155923" spans="26:27">
      <c r="Z155923" s="191"/>
      <c r="AA155923" s="191"/>
    </row>
    <row r="155924" spans="26:27">
      <c r="Z155924" s="191"/>
      <c r="AA155924" s="191"/>
    </row>
    <row r="155925" spans="26:27">
      <c r="Z155925" s="191"/>
      <c r="AA155925" s="191"/>
    </row>
    <row r="155926" spans="26:27">
      <c r="Z155926" s="191"/>
      <c r="AA155926" s="191"/>
    </row>
    <row r="155927" spans="26:27">
      <c r="Z155927" s="191"/>
      <c r="AA155927" s="191"/>
    </row>
    <row r="155928" spans="26:27">
      <c r="Z155928" s="191"/>
      <c r="AA155928" s="191"/>
    </row>
    <row r="155929" spans="26:27">
      <c r="Z155929" s="191"/>
      <c r="AA155929" s="191"/>
    </row>
    <row r="155930" spans="26:27">
      <c r="Z155930" s="191"/>
      <c r="AA155930" s="191"/>
    </row>
    <row r="155931" spans="26:27">
      <c r="Z155931" s="191"/>
      <c r="AA155931" s="191"/>
    </row>
    <row r="155932" spans="26:27">
      <c r="Z155932" s="191"/>
      <c r="AA155932" s="191"/>
    </row>
    <row r="155933" spans="26:27">
      <c r="Z155933" s="191"/>
      <c r="AA155933" s="191"/>
    </row>
    <row r="155934" spans="26:27">
      <c r="Z155934" s="191"/>
      <c r="AA155934" s="191"/>
    </row>
    <row r="155935" spans="26:27">
      <c r="Z155935" s="191"/>
      <c r="AA155935" s="191"/>
    </row>
    <row r="155936" spans="26:27">
      <c r="Z155936" s="191"/>
      <c r="AA155936" s="191"/>
    </row>
    <row r="155937" spans="26:27">
      <c r="Z155937" s="191"/>
      <c r="AA155937" s="191"/>
    </row>
    <row r="155938" spans="26:27">
      <c r="Z155938" s="191"/>
      <c r="AA155938" s="191"/>
    </row>
    <row r="155939" spans="26:27">
      <c r="Z155939" s="191"/>
      <c r="AA155939" s="191"/>
    </row>
    <row r="155940" spans="26:27">
      <c r="Z155940" s="191"/>
      <c r="AA155940" s="191"/>
    </row>
    <row r="155941" spans="26:27">
      <c r="Z155941" s="191"/>
      <c r="AA155941" s="191"/>
    </row>
    <row r="155942" spans="26:27">
      <c r="Z155942" s="191"/>
      <c r="AA155942" s="191"/>
    </row>
    <row r="155943" spans="26:27">
      <c r="Z155943" s="191"/>
      <c r="AA155943" s="191"/>
    </row>
    <row r="155944" spans="26:27">
      <c r="Z155944" s="191"/>
      <c r="AA155944" s="191"/>
    </row>
    <row r="155945" spans="26:27">
      <c r="Z155945" s="191"/>
      <c r="AA155945" s="191"/>
    </row>
    <row r="155946" spans="26:27">
      <c r="Z155946" s="191"/>
      <c r="AA155946" s="191"/>
    </row>
    <row r="155947" spans="26:27">
      <c r="Z155947" s="191"/>
      <c r="AA155947" s="191"/>
    </row>
    <row r="155948" spans="26:27">
      <c r="Z155948" s="191"/>
      <c r="AA155948" s="191"/>
    </row>
    <row r="155949" spans="26:27">
      <c r="Z155949" s="191"/>
      <c r="AA155949" s="191"/>
    </row>
    <row r="155950" spans="26:27">
      <c r="Z155950" s="191"/>
      <c r="AA155950" s="191"/>
    </row>
    <row r="155951" spans="26:27">
      <c r="Z155951" s="191"/>
      <c r="AA155951" s="191"/>
    </row>
    <row r="155952" spans="26:27">
      <c r="Z155952" s="191"/>
      <c r="AA155952" s="191"/>
    </row>
    <row r="155953" spans="26:27">
      <c r="Z155953" s="191"/>
      <c r="AA155953" s="191"/>
    </row>
    <row r="155954" spans="26:27">
      <c r="Z155954" s="191"/>
      <c r="AA155954" s="191"/>
    </row>
    <row r="155955" spans="26:27">
      <c r="Z155955" s="191"/>
      <c r="AA155955" s="191"/>
    </row>
    <row r="155956" spans="26:27">
      <c r="Z155956" s="191"/>
      <c r="AA155956" s="191"/>
    </row>
    <row r="155957" spans="26:27">
      <c r="Z155957" s="191"/>
      <c r="AA155957" s="191"/>
    </row>
    <row r="155958" spans="26:27">
      <c r="Z155958" s="191"/>
      <c r="AA155958" s="191"/>
    </row>
    <row r="155959" spans="26:27">
      <c r="Z155959" s="191"/>
      <c r="AA155959" s="191"/>
    </row>
    <row r="155960" spans="26:27">
      <c r="Z155960" s="191"/>
      <c r="AA155960" s="191"/>
    </row>
    <row r="155961" spans="26:27">
      <c r="Z155961" s="191"/>
      <c r="AA155961" s="191"/>
    </row>
    <row r="155962" spans="26:27">
      <c r="Z155962" s="191"/>
      <c r="AA155962" s="191"/>
    </row>
    <row r="155963" spans="26:27">
      <c r="Z155963" s="191"/>
      <c r="AA155963" s="191"/>
    </row>
    <row r="155964" spans="26:27">
      <c r="Z155964" s="191"/>
      <c r="AA155964" s="191"/>
    </row>
    <row r="155965" spans="26:27">
      <c r="Z155965" s="191"/>
      <c r="AA155965" s="191"/>
    </row>
    <row r="155966" spans="26:27">
      <c r="Z155966" s="191"/>
      <c r="AA155966" s="191"/>
    </row>
    <row r="155967" spans="26:27">
      <c r="Z155967" s="191"/>
      <c r="AA155967" s="191"/>
    </row>
    <row r="155968" spans="26:27">
      <c r="Z155968" s="191"/>
      <c r="AA155968" s="191"/>
    </row>
    <row r="155969" spans="26:27">
      <c r="Z155969" s="191"/>
      <c r="AA155969" s="191"/>
    </row>
    <row r="155970" spans="26:27">
      <c r="Z155970" s="191"/>
      <c r="AA155970" s="191"/>
    </row>
    <row r="155971" spans="26:27">
      <c r="Z155971" s="191"/>
      <c r="AA155971" s="191"/>
    </row>
    <row r="155972" spans="26:27">
      <c r="Z155972" s="191"/>
      <c r="AA155972" s="191"/>
    </row>
    <row r="155973" spans="26:27">
      <c r="Z155973" s="191"/>
      <c r="AA155973" s="191"/>
    </row>
    <row r="155974" spans="26:27">
      <c r="Z155974" s="191"/>
      <c r="AA155974" s="191"/>
    </row>
    <row r="155975" spans="26:27">
      <c r="Z155975" s="191"/>
      <c r="AA155975" s="191"/>
    </row>
    <row r="155976" spans="26:27">
      <c r="Z155976" s="191"/>
      <c r="AA155976" s="191"/>
    </row>
    <row r="155977" spans="26:27">
      <c r="Z155977" s="191"/>
      <c r="AA155977" s="191"/>
    </row>
    <row r="155978" spans="26:27">
      <c r="Z155978" s="191"/>
      <c r="AA155978" s="191"/>
    </row>
    <row r="155979" spans="26:27">
      <c r="Z155979" s="191"/>
      <c r="AA155979" s="191"/>
    </row>
    <row r="155980" spans="26:27">
      <c r="Z155980" s="191"/>
      <c r="AA155980" s="191"/>
    </row>
    <row r="155981" spans="26:27">
      <c r="Z155981" s="191"/>
      <c r="AA155981" s="191"/>
    </row>
    <row r="155982" spans="26:27">
      <c r="Z155982" s="191"/>
      <c r="AA155982" s="191"/>
    </row>
    <row r="155983" spans="26:27">
      <c r="Z155983" s="191"/>
      <c r="AA155983" s="191"/>
    </row>
    <row r="155984" spans="26:27">
      <c r="Z155984" s="191"/>
      <c r="AA155984" s="191"/>
    </row>
    <row r="155985" spans="26:27">
      <c r="Z155985" s="191"/>
      <c r="AA155985" s="191"/>
    </row>
    <row r="155986" spans="26:27">
      <c r="Z155986" s="191"/>
      <c r="AA155986" s="191"/>
    </row>
    <row r="155987" spans="26:27">
      <c r="Z155987" s="191"/>
      <c r="AA155987" s="191"/>
    </row>
    <row r="155988" spans="26:27">
      <c r="Z155988" s="191"/>
      <c r="AA155988" s="191"/>
    </row>
    <row r="155989" spans="26:27">
      <c r="Z155989" s="191"/>
      <c r="AA155989" s="191"/>
    </row>
    <row r="155990" spans="26:27">
      <c r="Z155990" s="191"/>
      <c r="AA155990" s="191"/>
    </row>
    <row r="155991" spans="26:27">
      <c r="Z155991" s="191"/>
      <c r="AA155991" s="191"/>
    </row>
    <row r="155992" spans="26:27">
      <c r="Z155992" s="191"/>
      <c r="AA155992" s="191"/>
    </row>
    <row r="155993" spans="26:27">
      <c r="Z155993" s="191"/>
      <c r="AA155993" s="191"/>
    </row>
    <row r="155994" spans="26:27">
      <c r="Z155994" s="191"/>
      <c r="AA155994" s="191"/>
    </row>
    <row r="155995" spans="26:27">
      <c r="Z155995" s="191"/>
      <c r="AA155995" s="191"/>
    </row>
    <row r="155996" spans="26:27">
      <c r="Z155996" s="191"/>
      <c r="AA155996" s="191"/>
    </row>
    <row r="155997" spans="26:27">
      <c r="Z155997" s="191"/>
      <c r="AA155997" s="191"/>
    </row>
    <row r="155998" spans="26:27">
      <c r="Z155998" s="191"/>
      <c r="AA155998" s="191"/>
    </row>
    <row r="155999" spans="26:27">
      <c r="Z155999" s="191"/>
      <c r="AA155999" s="191"/>
    </row>
    <row r="156000" spans="26:27">
      <c r="Z156000" s="191"/>
      <c r="AA156000" s="191"/>
    </row>
    <row r="156001" spans="26:27">
      <c r="Z156001" s="191"/>
      <c r="AA156001" s="191"/>
    </row>
    <row r="156002" spans="26:27">
      <c r="Z156002" s="191"/>
      <c r="AA156002" s="191"/>
    </row>
    <row r="156003" spans="26:27">
      <c r="Z156003" s="191"/>
      <c r="AA156003" s="191"/>
    </row>
    <row r="156004" spans="26:27">
      <c r="Z156004" s="191"/>
      <c r="AA156004" s="191"/>
    </row>
    <row r="156005" spans="26:27">
      <c r="Z156005" s="191"/>
      <c r="AA156005" s="191"/>
    </row>
    <row r="156006" spans="26:27">
      <c r="Z156006" s="191"/>
      <c r="AA156006" s="191"/>
    </row>
    <row r="156007" spans="26:27">
      <c r="Z156007" s="191"/>
      <c r="AA156007" s="191"/>
    </row>
    <row r="156008" spans="26:27">
      <c r="Z156008" s="191"/>
      <c r="AA156008" s="191"/>
    </row>
    <row r="156009" spans="26:27">
      <c r="Z156009" s="191"/>
      <c r="AA156009" s="191"/>
    </row>
    <row r="156010" spans="26:27">
      <c r="Z156010" s="191"/>
      <c r="AA156010" s="191"/>
    </row>
    <row r="156011" spans="26:27">
      <c r="Z156011" s="191"/>
      <c r="AA156011" s="191"/>
    </row>
    <row r="156012" spans="26:27">
      <c r="Z156012" s="191"/>
      <c r="AA156012" s="191"/>
    </row>
    <row r="156013" spans="26:27">
      <c r="Z156013" s="191"/>
      <c r="AA156013" s="191"/>
    </row>
    <row r="156014" spans="26:27">
      <c r="Z156014" s="191"/>
      <c r="AA156014" s="191"/>
    </row>
    <row r="156015" spans="26:27">
      <c r="Z156015" s="191"/>
      <c r="AA156015" s="191"/>
    </row>
    <row r="156016" spans="26:27">
      <c r="Z156016" s="191"/>
      <c r="AA156016" s="191"/>
    </row>
    <row r="156017" spans="26:27">
      <c r="Z156017" s="191"/>
      <c r="AA156017" s="191"/>
    </row>
    <row r="156018" spans="26:27">
      <c r="Z156018" s="191"/>
      <c r="AA156018" s="191"/>
    </row>
    <row r="156019" spans="26:27">
      <c r="Z156019" s="191"/>
      <c r="AA156019" s="191"/>
    </row>
    <row r="156020" spans="26:27">
      <c r="Z156020" s="191"/>
      <c r="AA156020" s="191"/>
    </row>
    <row r="156021" spans="26:27">
      <c r="Z156021" s="191"/>
      <c r="AA156021" s="191"/>
    </row>
    <row r="156022" spans="26:27">
      <c r="Z156022" s="191"/>
      <c r="AA156022" s="191"/>
    </row>
    <row r="156023" spans="26:27">
      <c r="Z156023" s="191"/>
      <c r="AA156023" s="191"/>
    </row>
    <row r="156024" spans="26:27">
      <c r="Z156024" s="191"/>
      <c r="AA156024" s="191"/>
    </row>
    <row r="156025" spans="26:27">
      <c r="Z156025" s="191"/>
      <c r="AA156025" s="191"/>
    </row>
    <row r="156026" spans="26:27">
      <c r="Z156026" s="191"/>
      <c r="AA156026" s="191"/>
    </row>
    <row r="156027" spans="26:27">
      <c r="Z156027" s="191"/>
      <c r="AA156027" s="191"/>
    </row>
    <row r="156028" spans="26:27">
      <c r="Z156028" s="191"/>
      <c r="AA156028" s="191"/>
    </row>
    <row r="156029" spans="26:27">
      <c r="Z156029" s="191"/>
      <c r="AA156029" s="191"/>
    </row>
    <row r="156030" spans="26:27">
      <c r="Z156030" s="191"/>
      <c r="AA156030" s="191"/>
    </row>
    <row r="156031" spans="26:27">
      <c r="Z156031" s="191"/>
      <c r="AA156031" s="191"/>
    </row>
    <row r="156032" spans="26:27">
      <c r="Z156032" s="191"/>
      <c r="AA156032" s="191"/>
    </row>
    <row r="156033" spans="26:27">
      <c r="Z156033" s="191"/>
      <c r="AA156033" s="191"/>
    </row>
    <row r="156034" spans="26:27">
      <c r="Z156034" s="191"/>
      <c r="AA156034" s="191"/>
    </row>
    <row r="156035" spans="26:27">
      <c r="Z156035" s="191"/>
      <c r="AA156035" s="191"/>
    </row>
    <row r="156036" spans="26:27">
      <c r="Z156036" s="191"/>
      <c r="AA156036" s="191"/>
    </row>
    <row r="156037" spans="26:27">
      <c r="Z156037" s="191"/>
      <c r="AA156037" s="191"/>
    </row>
    <row r="156038" spans="26:27">
      <c r="Z156038" s="191"/>
      <c r="AA156038" s="191"/>
    </row>
    <row r="156039" spans="26:27">
      <c r="Z156039" s="191"/>
      <c r="AA156039" s="191"/>
    </row>
    <row r="156040" spans="26:27">
      <c r="Z156040" s="191"/>
      <c r="AA156040" s="191"/>
    </row>
    <row r="156041" spans="26:27">
      <c r="Z156041" s="191"/>
      <c r="AA156041" s="191"/>
    </row>
    <row r="156042" spans="26:27">
      <c r="Z156042" s="191"/>
      <c r="AA156042" s="191"/>
    </row>
    <row r="156043" spans="26:27">
      <c r="Z156043" s="191"/>
      <c r="AA156043" s="191"/>
    </row>
    <row r="156044" spans="26:27">
      <c r="Z156044" s="191"/>
      <c r="AA156044" s="191"/>
    </row>
    <row r="156045" spans="26:27">
      <c r="Z156045" s="191"/>
      <c r="AA156045" s="191"/>
    </row>
    <row r="156046" spans="26:27">
      <c r="Z156046" s="191"/>
      <c r="AA156046" s="191"/>
    </row>
    <row r="156047" spans="26:27">
      <c r="Z156047" s="191"/>
      <c r="AA156047" s="191"/>
    </row>
    <row r="156048" spans="26:27">
      <c r="Z156048" s="191"/>
      <c r="AA156048" s="191"/>
    </row>
    <row r="156049" spans="26:27">
      <c r="Z156049" s="191"/>
      <c r="AA156049" s="191"/>
    </row>
    <row r="156050" spans="26:27">
      <c r="Z156050" s="191"/>
      <c r="AA156050" s="191"/>
    </row>
    <row r="156051" spans="26:27">
      <c r="Z156051" s="191"/>
      <c r="AA156051" s="191"/>
    </row>
    <row r="156052" spans="26:27">
      <c r="Z156052" s="191"/>
      <c r="AA156052" s="191"/>
    </row>
    <row r="156053" spans="26:27">
      <c r="Z156053" s="191"/>
      <c r="AA156053" s="191"/>
    </row>
    <row r="156054" spans="26:27">
      <c r="Z156054" s="191"/>
      <c r="AA156054" s="191"/>
    </row>
    <row r="156055" spans="26:27">
      <c r="Z156055" s="191"/>
      <c r="AA156055" s="191"/>
    </row>
    <row r="156056" spans="26:27">
      <c r="Z156056" s="191"/>
      <c r="AA156056" s="191"/>
    </row>
    <row r="156057" spans="26:27">
      <c r="Z156057" s="191"/>
      <c r="AA156057" s="191"/>
    </row>
    <row r="156058" spans="26:27">
      <c r="Z156058" s="191"/>
      <c r="AA156058" s="191"/>
    </row>
    <row r="156059" spans="26:27">
      <c r="Z156059" s="191"/>
      <c r="AA156059" s="191"/>
    </row>
    <row r="156060" spans="26:27">
      <c r="Z156060" s="191"/>
      <c r="AA156060" s="191"/>
    </row>
    <row r="156061" spans="26:27">
      <c r="Z156061" s="191"/>
      <c r="AA156061" s="191"/>
    </row>
    <row r="156062" spans="26:27">
      <c r="Z156062" s="191"/>
      <c r="AA156062" s="191"/>
    </row>
    <row r="156063" spans="26:27">
      <c r="Z156063" s="191"/>
      <c r="AA156063" s="191"/>
    </row>
    <row r="156064" spans="26:27">
      <c r="Z156064" s="191"/>
      <c r="AA156064" s="191"/>
    </row>
    <row r="156065" spans="26:27">
      <c r="Z156065" s="191"/>
      <c r="AA156065" s="191"/>
    </row>
    <row r="156066" spans="26:27">
      <c r="Z156066" s="191"/>
      <c r="AA156066" s="191"/>
    </row>
    <row r="156067" spans="26:27">
      <c r="Z156067" s="191"/>
      <c r="AA156067" s="191"/>
    </row>
    <row r="156068" spans="26:27">
      <c r="Z156068" s="191"/>
      <c r="AA156068" s="191"/>
    </row>
    <row r="156069" spans="26:27">
      <c r="Z156069" s="191"/>
      <c r="AA156069" s="191"/>
    </row>
    <row r="156070" spans="26:27">
      <c r="Z156070" s="191"/>
      <c r="AA156070" s="191"/>
    </row>
    <row r="156071" spans="26:27">
      <c r="Z156071" s="191"/>
      <c r="AA156071" s="191"/>
    </row>
    <row r="156072" spans="26:27">
      <c r="Z156072" s="191"/>
      <c r="AA156072" s="191"/>
    </row>
    <row r="156073" spans="26:27">
      <c r="Z156073" s="191"/>
      <c r="AA156073" s="191"/>
    </row>
    <row r="156074" spans="26:27">
      <c r="Z156074" s="191"/>
      <c r="AA156074" s="191"/>
    </row>
    <row r="156075" spans="26:27">
      <c r="Z156075" s="191"/>
      <c r="AA156075" s="191"/>
    </row>
    <row r="156076" spans="26:27">
      <c r="Z156076" s="191"/>
      <c r="AA156076" s="191"/>
    </row>
    <row r="156077" spans="26:27">
      <c r="Z156077" s="191"/>
      <c r="AA156077" s="191"/>
    </row>
    <row r="156078" spans="26:27">
      <c r="Z156078" s="191"/>
      <c r="AA156078" s="191"/>
    </row>
    <row r="156079" spans="26:27">
      <c r="Z156079" s="191"/>
      <c r="AA156079" s="191"/>
    </row>
    <row r="156080" spans="26:27">
      <c r="Z156080" s="191"/>
      <c r="AA156080" s="191"/>
    </row>
    <row r="156081" spans="26:27">
      <c r="Z156081" s="191"/>
      <c r="AA156081" s="191"/>
    </row>
    <row r="156082" spans="26:27">
      <c r="Z156082" s="191"/>
      <c r="AA156082" s="191"/>
    </row>
    <row r="156083" spans="26:27">
      <c r="Z156083" s="191"/>
      <c r="AA156083" s="191"/>
    </row>
    <row r="156084" spans="26:27">
      <c r="Z156084" s="191"/>
      <c r="AA156084" s="191"/>
    </row>
    <row r="156085" spans="26:27">
      <c r="Z156085" s="191"/>
      <c r="AA156085" s="191"/>
    </row>
    <row r="156086" spans="26:27">
      <c r="Z156086" s="191"/>
      <c r="AA156086" s="191"/>
    </row>
    <row r="156087" spans="26:27">
      <c r="Z156087" s="191"/>
      <c r="AA156087" s="191"/>
    </row>
    <row r="156088" spans="26:27">
      <c r="Z156088" s="191"/>
      <c r="AA156088" s="191"/>
    </row>
    <row r="156089" spans="26:27">
      <c r="Z156089" s="191"/>
      <c r="AA156089" s="191"/>
    </row>
    <row r="156090" spans="26:27">
      <c r="Z156090" s="191"/>
      <c r="AA156090" s="191"/>
    </row>
    <row r="156091" spans="26:27">
      <c r="Z156091" s="191"/>
      <c r="AA156091" s="191"/>
    </row>
    <row r="156092" spans="26:27">
      <c r="Z156092" s="191"/>
      <c r="AA156092" s="191"/>
    </row>
    <row r="156093" spans="26:27">
      <c r="Z156093" s="191"/>
      <c r="AA156093" s="191"/>
    </row>
    <row r="156094" spans="26:27">
      <c r="Z156094" s="191"/>
      <c r="AA156094" s="191"/>
    </row>
    <row r="156095" spans="26:27">
      <c r="Z156095" s="191"/>
      <c r="AA156095" s="191"/>
    </row>
    <row r="156096" spans="26:27">
      <c r="Z156096" s="191"/>
      <c r="AA156096" s="191"/>
    </row>
    <row r="156097" spans="26:27">
      <c r="Z156097" s="191"/>
      <c r="AA156097" s="191"/>
    </row>
    <row r="156098" spans="26:27">
      <c r="Z156098" s="191"/>
      <c r="AA156098" s="191"/>
    </row>
    <row r="156099" spans="26:27">
      <c r="Z156099" s="191"/>
      <c r="AA156099" s="191"/>
    </row>
    <row r="156100" spans="26:27">
      <c r="Z156100" s="191"/>
      <c r="AA156100" s="191"/>
    </row>
    <row r="156101" spans="26:27">
      <c r="Z156101" s="191"/>
      <c r="AA156101" s="191"/>
    </row>
    <row r="156102" spans="26:27">
      <c r="Z156102" s="191"/>
      <c r="AA156102" s="191"/>
    </row>
    <row r="156103" spans="26:27">
      <c r="Z156103" s="191"/>
      <c r="AA156103" s="191"/>
    </row>
    <row r="156104" spans="26:27">
      <c r="Z156104" s="191"/>
      <c r="AA156104" s="191"/>
    </row>
    <row r="156105" spans="26:27">
      <c r="Z156105" s="191"/>
      <c r="AA156105" s="191"/>
    </row>
    <row r="156106" spans="26:27">
      <c r="Z156106" s="191"/>
      <c r="AA156106" s="191"/>
    </row>
    <row r="156107" spans="26:27">
      <c r="Z156107" s="191"/>
      <c r="AA156107" s="191"/>
    </row>
    <row r="156108" spans="26:27">
      <c r="Z156108" s="191"/>
      <c r="AA156108" s="191"/>
    </row>
    <row r="156109" spans="26:27">
      <c r="Z156109" s="191"/>
      <c r="AA156109" s="191"/>
    </row>
    <row r="156110" spans="26:27">
      <c r="Z156110" s="191"/>
      <c r="AA156110" s="191"/>
    </row>
    <row r="156111" spans="26:27">
      <c r="Z156111" s="191"/>
      <c r="AA156111" s="191"/>
    </row>
    <row r="156112" spans="26:27">
      <c r="Z156112" s="191"/>
      <c r="AA156112" s="191"/>
    </row>
    <row r="156113" spans="26:27">
      <c r="Z156113" s="191"/>
      <c r="AA156113" s="191"/>
    </row>
    <row r="156114" spans="26:27">
      <c r="Z156114" s="191"/>
      <c r="AA156114" s="191"/>
    </row>
    <row r="156115" spans="26:27">
      <c r="Z156115" s="191"/>
      <c r="AA156115" s="191"/>
    </row>
    <row r="156116" spans="26:27">
      <c r="Z156116" s="191"/>
      <c r="AA156116" s="191"/>
    </row>
    <row r="156117" spans="26:27">
      <c r="Z156117" s="191"/>
      <c r="AA156117" s="191"/>
    </row>
    <row r="156118" spans="26:27">
      <c r="Z156118" s="191"/>
      <c r="AA156118" s="191"/>
    </row>
    <row r="156119" spans="26:27">
      <c r="Z156119" s="191"/>
      <c r="AA156119" s="191"/>
    </row>
    <row r="156120" spans="26:27">
      <c r="Z156120" s="191"/>
      <c r="AA156120" s="191"/>
    </row>
    <row r="156121" spans="26:27">
      <c r="Z156121" s="191"/>
      <c r="AA156121" s="191"/>
    </row>
    <row r="156122" spans="26:27">
      <c r="Z156122" s="191"/>
      <c r="AA156122" s="191"/>
    </row>
    <row r="156123" spans="26:27">
      <c r="Z156123" s="191"/>
      <c r="AA156123" s="191"/>
    </row>
    <row r="156124" spans="26:27">
      <c r="Z156124" s="191"/>
      <c r="AA156124" s="191"/>
    </row>
    <row r="156125" spans="26:27">
      <c r="Z156125" s="191"/>
      <c r="AA156125" s="191"/>
    </row>
    <row r="156126" spans="26:27">
      <c r="Z156126" s="191"/>
      <c r="AA156126" s="191"/>
    </row>
    <row r="156127" spans="26:27">
      <c r="Z156127" s="191"/>
      <c r="AA156127" s="191"/>
    </row>
    <row r="156128" spans="26:27">
      <c r="Z156128" s="191"/>
      <c r="AA156128" s="191"/>
    </row>
    <row r="156129" spans="26:27">
      <c r="Z156129" s="191"/>
      <c r="AA156129" s="191"/>
    </row>
    <row r="156130" spans="26:27">
      <c r="Z156130" s="191"/>
      <c r="AA156130" s="191"/>
    </row>
    <row r="156131" spans="26:27">
      <c r="Z156131" s="191"/>
      <c r="AA156131" s="191"/>
    </row>
    <row r="156132" spans="26:27">
      <c r="Z156132" s="191"/>
      <c r="AA156132" s="191"/>
    </row>
    <row r="156133" spans="26:27">
      <c r="Z156133" s="191"/>
      <c r="AA156133" s="191"/>
    </row>
    <row r="156134" spans="26:27">
      <c r="Z156134" s="191"/>
      <c r="AA156134" s="191"/>
    </row>
    <row r="156135" spans="26:27">
      <c r="Z156135" s="191"/>
      <c r="AA156135" s="191"/>
    </row>
    <row r="156136" spans="26:27">
      <c r="Z156136" s="191"/>
      <c r="AA156136" s="191"/>
    </row>
    <row r="156137" spans="26:27">
      <c r="Z156137" s="191"/>
      <c r="AA156137" s="191"/>
    </row>
    <row r="156138" spans="26:27">
      <c r="Z156138" s="191"/>
      <c r="AA156138" s="191"/>
    </row>
    <row r="156139" spans="26:27">
      <c r="Z156139" s="191"/>
      <c r="AA156139" s="191"/>
    </row>
    <row r="156140" spans="26:27">
      <c r="Z156140" s="191"/>
      <c r="AA156140" s="191"/>
    </row>
    <row r="156141" spans="26:27">
      <c r="Z156141" s="191"/>
      <c r="AA156141" s="191"/>
    </row>
    <row r="156142" spans="26:27">
      <c r="Z156142" s="191"/>
      <c r="AA156142" s="191"/>
    </row>
    <row r="156143" spans="26:27">
      <c r="Z156143" s="191"/>
      <c r="AA156143" s="191"/>
    </row>
    <row r="156144" spans="26:27">
      <c r="Z156144" s="191"/>
      <c r="AA156144" s="191"/>
    </row>
    <row r="156145" spans="26:27">
      <c r="Z156145" s="191"/>
      <c r="AA156145" s="191"/>
    </row>
    <row r="156146" spans="26:27">
      <c r="Z156146" s="191"/>
      <c r="AA156146" s="191"/>
    </row>
    <row r="156147" spans="26:27">
      <c r="Z156147" s="191"/>
      <c r="AA156147" s="191"/>
    </row>
    <row r="156148" spans="26:27">
      <c r="Z156148" s="191"/>
      <c r="AA156148" s="191"/>
    </row>
    <row r="156149" spans="26:27">
      <c r="Z156149" s="191"/>
      <c r="AA156149" s="191"/>
    </row>
    <row r="156150" spans="26:27">
      <c r="Z156150" s="191"/>
      <c r="AA156150" s="191"/>
    </row>
    <row r="156151" spans="26:27">
      <c r="Z156151" s="191"/>
      <c r="AA156151" s="191"/>
    </row>
    <row r="156152" spans="26:27">
      <c r="Z156152" s="191"/>
      <c r="AA156152" s="191"/>
    </row>
    <row r="156153" spans="26:27">
      <c r="Z156153" s="191"/>
      <c r="AA156153" s="191"/>
    </row>
    <row r="156154" spans="26:27">
      <c r="Z156154" s="191"/>
      <c r="AA156154" s="191"/>
    </row>
    <row r="156155" spans="26:27">
      <c r="Z156155" s="191"/>
      <c r="AA156155" s="191"/>
    </row>
    <row r="156156" spans="26:27">
      <c r="Z156156" s="191"/>
      <c r="AA156156" s="191"/>
    </row>
    <row r="156157" spans="26:27">
      <c r="Z156157" s="191"/>
      <c r="AA156157" s="191"/>
    </row>
    <row r="156158" spans="26:27">
      <c r="Z156158" s="191"/>
      <c r="AA156158" s="191"/>
    </row>
    <row r="156159" spans="26:27">
      <c r="Z156159" s="191"/>
      <c r="AA156159" s="191"/>
    </row>
    <row r="156160" spans="26:27">
      <c r="Z156160" s="191"/>
      <c r="AA156160" s="191"/>
    </row>
    <row r="156161" spans="26:27">
      <c r="Z156161" s="191"/>
      <c r="AA156161" s="191"/>
    </row>
    <row r="156162" spans="26:27">
      <c r="Z156162" s="191"/>
      <c r="AA156162" s="191"/>
    </row>
    <row r="156163" spans="26:27">
      <c r="Z156163" s="191"/>
      <c r="AA156163" s="191"/>
    </row>
    <row r="156164" spans="26:27">
      <c r="Z156164" s="191"/>
      <c r="AA156164" s="191"/>
    </row>
    <row r="156165" spans="26:27">
      <c r="Z156165" s="191"/>
      <c r="AA156165" s="191"/>
    </row>
    <row r="156166" spans="26:27">
      <c r="Z156166" s="191"/>
      <c r="AA156166" s="191"/>
    </row>
    <row r="156167" spans="26:27">
      <c r="Z156167" s="191"/>
      <c r="AA156167" s="191"/>
    </row>
    <row r="156168" spans="26:27">
      <c r="Z156168" s="191"/>
      <c r="AA156168" s="191"/>
    </row>
    <row r="156169" spans="26:27">
      <c r="Z156169" s="191"/>
      <c r="AA156169" s="191"/>
    </row>
    <row r="156170" spans="26:27">
      <c r="Z156170" s="191"/>
      <c r="AA156170" s="191"/>
    </row>
    <row r="156171" spans="26:27">
      <c r="Z156171" s="191"/>
      <c r="AA156171" s="191"/>
    </row>
    <row r="156172" spans="26:27">
      <c r="Z156172" s="191"/>
      <c r="AA156172" s="191"/>
    </row>
    <row r="156173" spans="26:27">
      <c r="Z156173" s="191"/>
      <c r="AA156173" s="191"/>
    </row>
    <row r="156174" spans="26:27">
      <c r="Z156174" s="191"/>
      <c r="AA156174" s="191"/>
    </row>
    <row r="156175" spans="26:27">
      <c r="Z156175" s="191"/>
      <c r="AA156175" s="191"/>
    </row>
    <row r="156176" spans="26:27">
      <c r="Z156176" s="191"/>
      <c r="AA156176" s="191"/>
    </row>
    <row r="156177" spans="26:27">
      <c r="Z156177" s="191"/>
      <c r="AA156177" s="191"/>
    </row>
    <row r="156178" spans="26:27">
      <c r="Z156178" s="191"/>
      <c r="AA156178" s="191"/>
    </row>
    <row r="156179" spans="26:27">
      <c r="Z156179" s="191"/>
      <c r="AA156179" s="191"/>
    </row>
    <row r="156180" spans="26:27">
      <c r="Z156180" s="191"/>
      <c r="AA156180" s="191"/>
    </row>
    <row r="156181" spans="26:27">
      <c r="Z156181" s="191"/>
      <c r="AA156181" s="191"/>
    </row>
    <row r="156182" spans="26:27">
      <c r="Z156182" s="191"/>
      <c r="AA156182" s="191"/>
    </row>
    <row r="156183" spans="26:27">
      <c r="Z156183" s="191"/>
      <c r="AA156183" s="191"/>
    </row>
    <row r="156184" spans="26:27">
      <c r="Z156184" s="191"/>
      <c r="AA156184" s="191"/>
    </row>
    <row r="156185" spans="26:27">
      <c r="Z156185" s="191"/>
      <c r="AA156185" s="191"/>
    </row>
    <row r="156186" spans="26:27">
      <c r="Z156186" s="191"/>
      <c r="AA156186" s="191"/>
    </row>
    <row r="156187" spans="26:27">
      <c r="Z156187" s="191"/>
      <c r="AA156187" s="191"/>
    </row>
    <row r="156188" spans="26:27">
      <c r="Z156188" s="191"/>
      <c r="AA156188" s="191"/>
    </row>
    <row r="156189" spans="26:27">
      <c r="Z156189" s="191"/>
      <c r="AA156189" s="191"/>
    </row>
    <row r="156190" spans="26:27">
      <c r="Z156190" s="191"/>
      <c r="AA156190" s="191"/>
    </row>
    <row r="156191" spans="26:27">
      <c r="Z156191" s="191"/>
      <c r="AA156191" s="191"/>
    </row>
    <row r="156192" spans="26:27">
      <c r="Z156192" s="191"/>
      <c r="AA156192" s="191"/>
    </row>
    <row r="156193" spans="26:27">
      <c r="Z156193" s="191"/>
      <c r="AA156193" s="191"/>
    </row>
    <row r="156194" spans="26:27">
      <c r="Z156194" s="191"/>
      <c r="AA156194" s="191"/>
    </row>
    <row r="156195" spans="26:27">
      <c r="Z156195" s="191"/>
      <c r="AA156195" s="191"/>
    </row>
    <row r="156196" spans="26:27">
      <c r="Z156196" s="191"/>
      <c r="AA156196" s="191"/>
    </row>
    <row r="156197" spans="26:27">
      <c r="Z156197" s="191"/>
      <c r="AA156197" s="191"/>
    </row>
    <row r="156198" spans="26:27">
      <c r="Z156198" s="191"/>
      <c r="AA156198" s="191"/>
    </row>
    <row r="156199" spans="26:27">
      <c r="Z156199" s="191"/>
      <c r="AA156199" s="191"/>
    </row>
    <row r="156200" spans="26:27">
      <c r="Z156200" s="191"/>
      <c r="AA156200" s="191"/>
    </row>
    <row r="156201" spans="26:27">
      <c r="Z156201" s="191"/>
      <c r="AA156201" s="191"/>
    </row>
    <row r="156202" spans="26:27">
      <c r="Z156202" s="191"/>
      <c r="AA156202" s="191"/>
    </row>
    <row r="156203" spans="26:27">
      <c r="Z156203" s="191"/>
      <c r="AA156203" s="191"/>
    </row>
    <row r="156204" spans="26:27">
      <c r="Z156204" s="191"/>
      <c r="AA156204" s="191"/>
    </row>
    <row r="156205" spans="26:27">
      <c r="Z156205" s="191"/>
      <c r="AA156205" s="191"/>
    </row>
    <row r="156206" spans="26:27">
      <c r="Z156206" s="191"/>
      <c r="AA156206" s="191"/>
    </row>
    <row r="156207" spans="26:27">
      <c r="Z156207" s="191"/>
      <c r="AA156207" s="191"/>
    </row>
    <row r="156208" spans="26:27">
      <c r="Z156208" s="191"/>
      <c r="AA156208" s="191"/>
    </row>
    <row r="156209" spans="26:27">
      <c r="Z156209" s="191"/>
      <c r="AA156209" s="191"/>
    </row>
    <row r="156210" spans="26:27">
      <c r="Z156210" s="191"/>
      <c r="AA156210" s="191"/>
    </row>
    <row r="156211" spans="26:27">
      <c r="Z156211" s="191"/>
      <c r="AA156211" s="191"/>
    </row>
    <row r="156212" spans="26:27">
      <c r="Z156212" s="191"/>
      <c r="AA156212" s="191"/>
    </row>
    <row r="156213" spans="26:27">
      <c r="Z156213" s="191"/>
      <c r="AA156213" s="191"/>
    </row>
    <row r="156214" spans="26:27">
      <c r="Z156214" s="191"/>
      <c r="AA156214" s="191"/>
    </row>
    <row r="156215" spans="26:27">
      <c r="Z156215" s="191"/>
      <c r="AA156215" s="191"/>
    </row>
    <row r="156216" spans="26:27">
      <c r="Z156216" s="191"/>
      <c r="AA156216" s="191"/>
    </row>
    <row r="156217" spans="26:27">
      <c r="Z156217" s="191"/>
      <c r="AA156217" s="191"/>
    </row>
    <row r="156218" spans="26:27">
      <c r="Z156218" s="191"/>
      <c r="AA156218" s="191"/>
    </row>
    <row r="156219" spans="26:27">
      <c r="Z156219" s="191"/>
      <c r="AA156219" s="191"/>
    </row>
    <row r="156220" spans="26:27">
      <c r="Z156220" s="191"/>
      <c r="AA156220" s="191"/>
    </row>
    <row r="156221" spans="26:27">
      <c r="Z156221" s="191"/>
      <c r="AA156221" s="191"/>
    </row>
    <row r="156222" spans="26:27">
      <c r="Z156222" s="191"/>
      <c r="AA156222" s="191"/>
    </row>
    <row r="156223" spans="26:27">
      <c r="Z156223" s="191"/>
      <c r="AA156223" s="191"/>
    </row>
    <row r="156224" spans="26:27">
      <c r="Z156224" s="191"/>
      <c r="AA156224" s="191"/>
    </row>
    <row r="156225" spans="26:27">
      <c r="Z156225" s="191"/>
      <c r="AA156225" s="191"/>
    </row>
    <row r="156226" spans="26:27">
      <c r="Z156226" s="191"/>
      <c r="AA156226" s="191"/>
    </row>
    <row r="156227" spans="26:27">
      <c r="Z156227" s="191"/>
      <c r="AA156227" s="191"/>
    </row>
    <row r="156228" spans="26:27">
      <c r="Z156228" s="191"/>
      <c r="AA156228" s="191"/>
    </row>
    <row r="156229" spans="26:27">
      <c r="Z156229" s="191"/>
      <c r="AA156229" s="191"/>
    </row>
    <row r="156230" spans="26:27">
      <c r="Z156230" s="191"/>
      <c r="AA156230" s="191"/>
    </row>
    <row r="156231" spans="26:27">
      <c r="Z156231" s="191"/>
      <c r="AA156231" s="191"/>
    </row>
    <row r="156232" spans="26:27">
      <c r="Z156232" s="191"/>
      <c r="AA156232" s="191"/>
    </row>
    <row r="156233" spans="26:27">
      <c r="Z156233" s="191"/>
      <c r="AA156233" s="191"/>
    </row>
    <row r="156234" spans="26:27">
      <c r="Z156234" s="191"/>
      <c r="AA156234" s="191"/>
    </row>
    <row r="156235" spans="26:27">
      <c r="Z156235" s="191"/>
      <c r="AA156235" s="191"/>
    </row>
    <row r="156236" spans="26:27">
      <c r="Z156236" s="191"/>
      <c r="AA156236" s="191"/>
    </row>
    <row r="156237" spans="26:27">
      <c r="Z156237" s="191"/>
      <c r="AA156237" s="191"/>
    </row>
    <row r="156238" spans="26:27">
      <c r="Z156238" s="191"/>
      <c r="AA156238" s="191"/>
    </row>
    <row r="156239" spans="26:27">
      <c r="Z156239" s="191"/>
      <c r="AA156239" s="191"/>
    </row>
    <row r="156240" spans="26:27">
      <c r="Z156240" s="191"/>
      <c r="AA156240" s="191"/>
    </row>
    <row r="156241" spans="26:27">
      <c r="Z156241" s="191"/>
      <c r="AA156241" s="191"/>
    </row>
    <row r="156242" spans="26:27">
      <c r="Z156242" s="191"/>
      <c r="AA156242" s="191"/>
    </row>
    <row r="156243" spans="26:27">
      <c r="Z156243" s="191"/>
      <c r="AA156243" s="191"/>
    </row>
    <row r="156244" spans="26:27">
      <c r="Z156244" s="191"/>
      <c r="AA156244" s="191"/>
    </row>
    <row r="156245" spans="26:27">
      <c r="Z156245" s="191"/>
      <c r="AA156245" s="191"/>
    </row>
    <row r="156246" spans="26:27">
      <c r="Z156246" s="191"/>
      <c r="AA156246" s="191"/>
    </row>
    <row r="156247" spans="26:27">
      <c r="Z156247" s="191"/>
      <c r="AA156247" s="191"/>
    </row>
    <row r="156248" spans="26:27">
      <c r="Z156248" s="191"/>
      <c r="AA156248" s="191"/>
    </row>
    <row r="156249" spans="26:27">
      <c r="Z156249" s="191"/>
      <c r="AA156249" s="191"/>
    </row>
    <row r="156250" spans="26:27">
      <c r="Z156250" s="191"/>
      <c r="AA156250" s="191"/>
    </row>
    <row r="156251" spans="26:27">
      <c r="Z156251" s="191"/>
      <c r="AA156251" s="191"/>
    </row>
    <row r="156252" spans="26:27">
      <c r="Z156252" s="191"/>
      <c r="AA156252" s="191"/>
    </row>
    <row r="156253" spans="26:27">
      <c r="Z156253" s="191"/>
      <c r="AA156253" s="191"/>
    </row>
    <row r="156254" spans="26:27">
      <c r="Z156254" s="191"/>
      <c r="AA156254" s="191"/>
    </row>
    <row r="156255" spans="26:27">
      <c r="Z156255" s="191"/>
      <c r="AA156255" s="191"/>
    </row>
    <row r="156256" spans="26:27">
      <c r="Z156256" s="191"/>
      <c r="AA156256" s="191"/>
    </row>
    <row r="156257" spans="26:27">
      <c r="Z156257" s="191"/>
      <c r="AA156257" s="191"/>
    </row>
    <row r="156258" spans="26:27">
      <c r="Z156258" s="191"/>
      <c r="AA156258" s="191"/>
    </row>
    <row r="156259" spans="26:27">
      <c r="Z156259" s="191"/>
      <c r="AA156259" s="191"/>
    </row>
    <row r="156260" spans="26:27">
      <c r="Z156260" s="191"/>
      <c r="AA156260" s="191"/>
    </row>
    <row r="156261" spans="26:27">
      <c r="Z156261" s="191"/>
      <c r="AA156261" s="191"/>
    </row>
    <row r="156262" spans="26:27">
      <c r="Z156262" s="191"/>
      <c r="AA156262" s="191"/>
    </row>
    <row r="156263" spans="26:27">
      <c r="Z156263" s="191"/>
      <c r="AA156263" s="191"/>
    </row>
    <row r="156264" spans="26:27">
      <c r="Z156264" s="191"/>
      <c r="AA156264" s="191"/>
    </row>
    <row r="156265" spans="26:27">
      <c r="Z156265" s="191"/>
      <c r="AA156265" s="191"/>
    </row>
    <row r="156266" spans="26:27">
      <c r="Z156266" s="191"/>
      <c r="AA156266" s="191"/>
    </row>
    <row r="156267" spans="26:27">
      <c r="Z156267" s="191"/>
      <c r="AA156267" s="191"/>
    </row>
    <row r="156268" spans="26:27">
      <c r="Z156268" s="191"/>
      <c r="AA156268" s="191"/>
    </row>
    <row r="156269" spans="26:27">
      <c r="Z156269" s="191"/>
      <c r="AA156269" s="191"/>
    </row>
    <row r="156270" spans="26:27">
      <c r="Z156270" s="191"/>
      <c r="AA156270" s="191"/>
    </row>
    <row r="156271" spans="26:27">
      <c r="Z156271" s="191"/>
      <c r="AA156271" s="191"/>
    </row>
    <row r="156272" spans="26:27">
      <c r="Z156272" s="191"/>
      <c r="AA156272" s="191"/>
    </row>
    <row r="156273" spans="26:27">
      <c r="Z156273" s="191"/>
      <c r="AA156273" s="191"/>
    </row>
    <row r="156274" spans="26:27">
      <c r="Z156274" s="191"/>
      <c r="AA156274" s="191"/>
    </row>
    <row r="156275" spans="26:27">
      <c r="Z156275" s="191"/>
      <c r="AA156275" s="191"/>
    </row>
    <row r="156276" spans="26:27">
      <c r="Z156276" s="191"/>
      <c r="AA156276" s="191"/>
    </row>
    <row r="156277" spans="26:27">
      <c r="Z156277" s="191"/>
      <c r="AA156277" s="191"/>
    </row>
    <row r="156278" spans="26:27">
      <c r="Z156278" s="191"/>
      <c r="AA156278" s="191"/>
    </row>
    <row r="156279" spans="26:27">
      <c r="Z156279" s="191"/>
      <c r="AA156279" s="191"/>
    </row>
    <row r="156280" spans="26:27">
      <c r="Z156280" s="191"/>
      <c r="AA156280" s="191"/>
    </row>
    <row r="156281" spans="26:27">
      <c r="Z156281" s="191"/>
      <c r="AA156281" s="191"/>
    </row>
    <row r="156282" spans="26:27">
      <c r="Z156282" s="191"/>
      <c r="AA156282" s="191"/>
    </row>
    <row r="156283" spans="26:27">
      <c r="Z156283" s="191"/>
      <c r="AA156283" s="191"/>
    </row>
    <row r="156284" spans="26:27">
      <c r="Z156284" s="191"/>
      <c r="AA156284" s="191"/>
    </row>
    <row r="156285" spans="26:27">
      <c r="Z156285" s="191"/>
      <c r="AA156285" s="191"/>
    </row>
    <row r="156286" spans="26:27">
      <c r="Z156286" s="191"/>
      <c r="AA156286" s="191"/>
    </row>
    <row r="156287" spans="26:27">
      <c r="Z156287" s="191"/>
      <c r="AA156287" s="191"/>
    </row>
    <row r="156288" spans="26:27">
      <c r="Z156288" s="191"/>
      <c r="AA156288" s="191"/>
    </row>
    <row r="156289" spans="26:27">
      <c r="Z156289" s="191"/>
      <c r="AA156289" s="191"/>
    </row>
    <row r="156290" spans="26:27">
      <c r="Z156290" s="191"/>
      <c r="AA156290" s="191"/>
    </row>
    <row r="156291" spans="26:27">
      <c r="Z156291" s="191"/>
      <c r="AA156291" s="191"/>
    </row>
    <row r="156292" spans="26:27">
      <c r="Z156292" s="191"/>
      <c r="AA156292" s="191"/>
    </row>
    <row r="156293" spans="26:27">
      <c r="Z156293" s="191"/>
      <c r="AA156293" s="191"/>
    </row>
    <row r="156294" spans="26:27">
      <c r="Z156294" s="191"/>
      <c r="AA156294" s="191"/>
    </row>
    <row r="156295" spans="26:27">
      <c r="Z156295" s="191"/>
      <c r="AA156295" s="191"/>
    </row>
    <row r="156296" spans="26:27">
      <c r="Z156296" s="191"/>
      <c r="AA156296" s="191"/>
    </row>
    <row r="156297" spans="26:27">
      <c r="Z156297" s="191"/>
      <c r="AA156297" s="191"/>
    </row>
    <row r="156298" spans="26:27">
      <c r="Z156298" s="191"/>
      <c r="AA156298" s="191"/>
    </row>
    <row r="156299" spans="26:27">
      <c r="Z156299" s="191"/>
      <c r="AA156299" s="191"/>
    </row>
    <row r="156300" spans="26:27">
      <c r="Z156300" s="191"/>
      <c r="AA156300" s="191"/>
    </row>
    <row r="156301" spans="26:27">
      <c r="Z156301" s="191"/>
      <c r="AA156301" s="191"/>
    </row>
    <row r="156302" spans="26:27">
      <c r="Z156302" s="191"/>
      <c r="AA156302" s="191"/>
    </row>
    <row r="156303" spans="26:27">
      <c r="Z156303" s="191"/>
      <c r="AA156303" s="191"/>
    </row>
    <row r="156304" spans="26:27">
      <c r="Z156304" s="191"/>
      <c r="AA156304" s="191"/>
    </row>
    <row r="156305" spans="26:27">
      <c r="Z156305" s="191"/>
      <c r="AA156305" s="191"/>
    </row>
    <row r="156306" spans="26:27">
      <c r="Z156306" s="191"/>
      <c r="AA156306" s="191"/>
    </row>
    <row r="156307" spans="26:27">
      <c r="Z156307" s="191"/>
      <c r="AA156307" s="191"/>
    </row>
    <row r="156308" spans="26:27">
      <c r="Z156308" s="191"/>
      <c r="AA156308" s="191"/>
    </row>
    <row r="156309" spans="26:27">
      <c r="Z156309" s="191"/>
      <c r="AA156309" s="191"/>
    </row>
    <row r="156310" spans="26:27">
      <c r="Z156310" s="191"/>
      <c r="AA156310" s="191"/>
    </row>
    <row r="156311" spans="26:27">
      <c r="Z156311" s="191"/>
      <c r="AA156311" s="191"/>
    </row>
    <row r="156312" spans="26:27">
      <c r="Z156312" s="191"/>
      <c r="AA156312" s="191"/>
    </row>
    <row r="156313" spans="26:27">
      <c r="Z156313" s="191"/>
      <c r="AA156313" s="191"/>
    </row>
    <row r="156314" spans="26:27">
      <c r="Z156314" s="191"/>
      <c r="AA156314" s="191"/>
    </row>
    <row r="156315" spans="26:27">
      <c r="Z156315" s="191"/>
      <c r="AA156315" s="191"/>
    </row>
    <row r="156316" spans="26:27">
      <c r="Z156316" s="191"/>
      <c r="AA156316" s="191"/>
    </row>
    <row r="156317" spans="26:27">
      <c r="Z156317" s="191"/>
      <c r="AA156317" s="191"/>
    </row>
    <row r="156318" spans="26:27">
      <c r="Z156318" s="191"/>
      <c r="AA156318" s="191"/>
    </row>
    <row r="156319" spans="26:27">
      <c r="Z156319" s="191"/>
      <c r="AA156319" s="191"/>
    </row>
    <row r="156320" spans="26:27">
      <c r="Z156320" s="191"/>
      <c r="AA156320" s="191"/>
    </row>
    <row r="156321" spans="26:27">
      <c r="Z156321" s="191"/>
      <c r="AA156321" s="191"/>
    </row>
    <row r="156322" spans="26:27">
      <c r="Z156322" s="191"/>
      <c r="AA156322" s="191"/>
    </row>
    <row r="156323" spans="26:27">
      <c r="Z156323" s="191"/>
      <c r="AA156323" s="191"/>
    </row>
    <row r="156324" spans="26:27">
      <c r="Z156324" s="191"/>
      <c r="AA156324" s="191"/>
    </row>
    <row r="156325" spans="26:27">
      <c r="Z156325" s="191"/>
      <c r="AA156325" s="191"/>
    </row>
    <row r="156326" spans="26:27">
      <c r="Z156326" s="191"/>
      <c r="AA156326" s="191"/>
    </row>
    <row r="156327" spans="26:27">
      <c r="Z156327" s="191"/>
      <c r="AA156327" s="191"/>
    </row>
    <row r="156328" spans="26:27">
      <c r="Z156328" s="191"/>
      <c r="AA156328" s="191"/>
    </row>
    <row r="156329" spans="26:27">
      <c r="Z156329" s="191"/>
      <c r="AA156329" s="191"/>
    </row>
    <row r="156330" spans="26:27">
      <c r="Z156330" s="191"/>
      <c r="AA156330" s="191"/>
    </row>
    <row r="156331" spans="26:27">
      <c r="Z156331" s="191"/>
      <c r="AA156331" s="191"/>
    </row>
    <row r="156332" spans="26:27">
      <c r="Z156332" s="191"/>
      <c r="AA156332" s="191"/>
    </row>
    <row r="156333" spans="26:27">
      <c r="Z156333" s="191"/>
      <c r="AA156333" s="191"/>
    </row>
    <row r="156334" spans="26:27">
      <c r="Z156334" s="191"/>
      <c r="AA156334" s="191"/>
    </row>
    <row r="156335" spans="26:27">
      <c r="Z156335" s="191"/>
      <c r="AA156335" s="191"/>
    </row>
    <row r="156336" spans="26:27">
      <c r="Z156336" s="191"/>
      <c r="AA156336" s="191"/>
    </row>
    <row r="156337" spans="26:27">
      <c r="Z156337" s="191"/>
      <c r="AA156337" s="191"/>
    </row>
    <row r="156338" spans="26:27">
      <c r="Z156338" s="191"/>
      <c r="AA156338" s="191"/>
    </row>
    <row r="156339" spans="26:27">
      <c r="Z156339" s="191"/>
      <c r="AA156339" s="191"/>
    </row>
    <row r="156340" spans="26:27">
      <c r="Z156340" s="191"/>
      <c r="AA156340" s="191"/>
    </row>
    <row r="156341" spans="26:27">
      <c r="Z156341" s="191"/>
      <c r="AA156341" s="191"/>
    </row>
    <row r="156342" spans="26:27">
      <c r="Z156342" s="191"/>
      <c r="AA156342" s="191"/>
    </row>
    <row r="156343" spans="26:27">
      <c r="Z156343" s="191"/>
      <c r="AA156343" s="191"/>
    </row>
    <row r="156344" spans="26:27">
      <c r="Z156344" s="191"/>
      <c r="AA156344" s="191"/>
    </row>
    <row r="156345" spans="26:27">
      <c r="Z156345" s="191"/>
      <c r="AA156345" s="191"/>
    </row>
    <row r="156346" spans="26:27">
      <c r="Z156346" s="191"/>
      <c r="AA156346" s="191"/>
    </row>
    <row r="156347" spans="26:27">
      <c r="Z156347" s="191"/>
      <c r="AA156347" s="191"/>
    </row>
    <row r="156348" spans="26:27">
      <c r="Z156348" s="191"/>
      <c r="AA156348" s="191"/>
    </row>
    <row r="156349" spans="26:27">
      <c r="Z156349" s="191"/>
      <c r="AA156349" s="191"/>
    </row>
    <row r="156350" spans="26:27">
      <c r="Z156350" s="191"/>
      <c r="AA156350" s="191"/>
    </row>
    <row r="156351" spans="26:27">
      <c r="Z156351" s="191"/>
      <c r="AA156351" s="191"/>
    </row>
    <row r="156352" spans="26:27">
      <c r="Z156352" s="191"/>
      <c r="AA156352" s="191"/>
    </row>
    <row r="156353" spans="26:27">
      <c r="Z156353" s="191"/>
      <c r="AA156353" s="191"/>
    </row>
    <row r="156354" spans="26:27">
      <c r="Z156354" s="191"/>
      <c r="AA156354" s="191"/>
    </row>
    <row r="156355" spans="26:27">
      <c r="Z156355" s="191"/>
      <c r="AA156355" s="191"/>
    </row>
    <row r="156356" spans="26:27">
      <c r="Z156356" s="191"/>
      <c r="AA156356" s="191"/>
    </row>
    <row r="156357" spans="26:27">
      <c r="Z156357" s="191"/>
      <c r="AA156357" s="191"/>
    </row>
    <row r="156358" spans="26:27">
      <c r="Z156358" s="191"/>
      <c r="AA156358" s="191"/>
    </row>
    <row r="156359" spans="26:27">
      <c r="Z156359" s="191"/>
      <c r="AA156359" s="191"/>
    </row>
    <row r="156360" spans="26:27">
      <c r="Z156360" s="191"/>
      <c r="AA156360" s="191"/>
    </row>
    <row r="156361" spans="26:27">
      <c r="Z156361" s="191"/>
      <c r="AA156361" s="191"/>
    </row>
    <row r="156362" spans="26:27">
      <c r="Z156362" s="191"/>
      <c r="AA156362" s="191"/>
    </row>
    <row r="156363" spans="26:27">
      <c r="Z156363" s="191"/>
      <c r="AA156363" s="191"/>
    </row>
    <row r="156364" spans="26:27">
      <c r="Z156364" s="191"/>
      <c r="AA156364" s="191"/>
    </row>
    <row r="156365" spans="26:27">
      <c r="Z156365" s="191"/>
      <c r="AA156365" s="191"/>
    </row>
    <row r="156366" spans="26:27">
      <c r="Z156366" s="191"/>
      <c r="AA156366" s="191"/>
    </row>
    <row r="156367" spans="26:27">
      <c r="Z156367" s="191"/>
      <c r="AA156367" s="191"/>
    </row>
    <row r="156368" spans="26:27">
      <c r="Z156368" s="191"/>
      <c r="AA156368" s="191"/>
    </row>
    <row r="156369" spans="26:27">
      <c r="Z156369" s="191"/>
      <c r="AA156369" s="191"/>
    </row>
    <row r="156370" spans="26:27">
      <c r="Z156370" s="191"/>
      <c r="AA156370" s="191"/>
    </row>
    <row r="156371" spans="26:27">
      <c r="Z156371" s="191"/>
      <c r="AA156371" s="191"/>
    </row>
    <row r="156372" spans="26:27">
      <c r="Z156372" s="191"/>
      <c r="AA156372" s="191"/>
    </row>
    <row r="156373" spans="26:27">
      <c r="Z156373" s="191"/>
      <c r="AA156373" s="191"/>
    </row>
    <row r="156374" spans="26:27">
      <c r="Z156374" s="191"/>
      <c r="AA156374" s="191"/>
    </row>
    <row r="156375" spans="26:27">
      <c r="Z156375" s="191"/>
      <c r="AA156375" s="191"/>
    </row>
    <row r="156376" spans="26:27">
      <c r="Z156376" s="191"/>
      <c r="AA156376" s="191"/>
    </row>
    <row r="156377" spans="26:27">
      <c r="Z156377" s="191"/>
      <c r="AA156377" s="191"/>
    </row>
    <row r="156378" spans="26:27">
      <c r="Z156378" s="191"/>
      <c r="AA156378" s="191"/>
    </row>
    <row r="156379" spans="26:27">
      <c r="Z156379" s="191"/>
      <c r="AA156379" s="191"/>
    </row>
    <row r="156380" spans="26:27">
      <c r="Z156380" s="191"/>
      <c r="AA156380" s="191"/>
    </row>
    <row r="156381" spans="26:27">
      <c r="Z156381" s="191"/>
      <c r="AA156381" s="191"/>
    </row>
    <row r="156382" spans="26:27">
      <c r="Z156382" s="191"/>
      <c r="AA156382" s="191"/>
    </row>
    <row r="156383" spans="26:27">
      <c r="Z156383" s="191"/>
      <c r="AA156383" s="191"/>
    </row>
    <row r="156384" spans="26:27">
      <c r="Z156384" s="191"/>
      <c r="AA156384" s="191"/>
    </row>
    <row r="156385" spans="26:27">
      <c r="Z156385" s="191"/>
      <c r="AA156385" s="191"/>
    </row>
    <row r="156386" spans="26:27">
      <c r="Z156386" s="191"/>
      <c r="AA156386" s="191"/>
    </row>
    <row r="156387" spans="26:27">
      <c r="Z156387" s="191"/>
      <c r="AA156387" s="191"/>
    </row>
    <row r="156388" spans="26:27">
      <c r="Z156388" s="191"/>
      <c r="AA156388" s="191"/>
    </row>
    <row r="156389" spans="26:27">
      <c r="Z156389" s="191"/>
      <c r="AA156389" s="191"/>
    </row>
    <row r="156390" spans="26:27">
      <c r="Z156390" s="191"/>
      <c r="AA156390" s="191"/>
    </row>
    <row r="156391" spans="26:27">
      <c r="Z156391" s="191"/>
      <c r="AA156391" s="191"/>
    </row>
    <row r="156392" spans="26:27">
      <c r="Z156392" s="191"/>
      <c r="AA156392" s="191"/>
    </row>
    <row r="156393" spans="26:27">
      <c r="Z156393" s="191"/>
      <c r="AA156393" s="191"/>
    </row>
    <row r="156394" spans="26:27">
      <c r="Z156394" s="191"/>
      <c r="AA156394" s="191"/>
    </row>
    <row r="156395" spans="26:27">
      <c r="Z156395" s="191"/>
      <c r="AA156395" s="191"/>
    </row>
    <row r="156396" spans="26:27">
      <c r="Z156396" s="191"/>
      <c r="AA156396" s="191"/>
    </row>
    <row r="156397" spans="26:27">
      <c r="Z156397" s="191"/>
      <c r="AA156397" s="191"/>
    </row>
    <row r="156398" spans="26:27">
      <c r="Z156398" s="191"/>
      <c r="AA156398" s="191"/>
    </row>
    <row r="156399" spans="26:27">
      <c r="Z156399" s="191"/>
      <c r="AA156399" s="191"/>
    </row>
    <row r="156400" spans="26:27">
      <c r="Z156400" s="191"/>
      <c r="AA156400" s="191"/>
    </row>
    <row r="156401" spans="26:27">
      <c r="Z156401" s="191"/>
      <c r="AA156401" s="191"/>
    </row>
    <row r="156402" spans="26:27">
      <c r="Z156402" s="191"/>
      <c r="AA156402" s="191"/>
    </row>
    <row r="156403" spans="26:27">
      <c r="Z156403" s="191"/>
      <c r="AA156403" s="191"/>
    </row>
    <row r="156404" spans="26:27">
      <c r="Z156404" s="191"/>
      <c r="AA156404" s="191"/>
    </row>
    <row r="156405" spans="26:27">
      <c r="Z156405" s="191"/>
      <c r="AA156405" s="191"/>
    </row>
    <row r="156406" spans="26:27">
      <c r="Z156406" s="191"/>
      <c r="AA156406" s="191"/>
    </row>
    <row r="156407" spans="26:27">
      <c r="Z156407" s="191"/>
      <c r="AA156407" s="191"/>
    </row>
    <row r="156408" spans="26:27">
      <c r="Z156408" s="191"/>
      <c r="AA156408" s="191"/>
    </row>
    <row r="156409" spans="26:27">
      <c r="Z156409" s="191"/>
      <c r="AA156409" s="191"/>
    </row>
    <row r="156410" spans="26:27">
      <c r="Z156410" s="191"/>
      <c r="AA156410" s="191"/>
    </row>
    <row r="156411" spans="26:27">
      <c r="Z156411" s="191"/>
      <c r="AA156411" s="191"/>
    </row>
    <row r="156412" spans="26:27">
      <c r="Z156412" s="191"/>
      <c r="AA156412" s="191"/>
    </row>
    <row r="156413" spans="26:27">
      <c r="Z156413" s="191"/>
      <c r="AA156413" s="191"/>
    </row>
    <row r="156414" spans="26:27">
      <c r="Z156414" s="191"/>
      <c r="AA156414" s="191"/>
    </row>
    <row r="156415" spans="26:27">
      <c r="Z156415" s="191"/>
      <c r="AA156415" s="191"/>
    </row>
    <row r="156416" spans="26:27">
      <c r="Z156416" s="191"/>
      <c r="AA156416" s="191"/>
    </row>
    <row r="156417" spans="26:27">
      <c r="Z156417" s="191"/>
      <c r="AA156417" s="191"/>
    </row>
    <row r="156418" spans="26:27">
      <c r="Z156418" s="191"/>
      <c r="AA156418" s="191"/>
    </row>
    <row r="156419" spans="26:27">
      <c r="Z156419" s="191"/>
      <c r="AA156419" s="191"/>
    </row>
    <row r="156420" spans="26:27">
      <c r="Z156420" s="191"/>
      <c r="AA156420" s="191"/>
    </row>
    <row r="156421" spans="26:27">
      <c r="Z156421" s="191"/>
      <c r="AA156421" s="191"/>
    </row>
    <row r="156422" spans="26:27">
      <c r="Z156422" s="191"/>
      <c r="AA156422" s="191"/>
    </row>
    <row r="156423" spans="26:27">
      <c r="Z156423" s="191"/>
      <c r="AA156423" s="191"/>
    </row>
    <row r="156424" spans="26:27">
      <c r="Z156424" s="191"/>
      <c r="AA156424" s="191"/>
    </row>
    <row r="156425" spans="26:27">
      <c r="Z156425" s="191"/>
      <c r="AA156425" s="191"/>
    </row>
    <row r="156426" spans="26:27">
      <c r="Z156426" s="191"/>
      <c r="AA156426" s="191"/>
    </row>
    <row r="156427" spans="26:27">
      <c r="Z156427" s="191"/>
      <c r="AA156427" s="191"/>
    </row>
    <row r="156428" spans="26:27">
      <c r="Z156428" s="191"/>
      <c r="AA156428" s="191"/>
    </row>
    <row r="156429" spans="26:27">
      <c r="Z156429" s="191"/>
      <c r="AA156429" s="191"/>
    </row>
    <row r="156430" spans="26:27">
      <c r="Z156430" s="191"/>
      <c r="AA156430" s="191"/>
    </row>
    <row r="156431" spans="26:27">
      <c r="Z156431" s="191"/>
      <c r="AA156431" s="191"/>
    </row>
    <row r="156432" spans="26:27">
      <c r="Z156432" s="191"/>
      <c r="AA156432" s="191"/>
    </row>
    <row r="156433" spans="26:27">
      <c r="Z156433" s="191"/>
      <c r="AA156433" s="191"/>
    </row>
    <row r="156434" spans="26:27">
      <c r="Z156434" s="191"/>
      <c r="AA156434" s="191"/>
    </row>
    <row r="156435" spans="26:27">
      <c r="Z156435" s="191"/>
      <c r="AA156435" s="191"/>
    </row>
    <row r="156436" spans="26:27">
      <c r="Z156436" s="191"/>
      <c r="AA156436" s="191"/>
    </row>
    <row r="156437" spans="26:27">
      <c r="Z156437" s="191"/>
      <c r="AA156437" s="191"/>
    </row>
    <row r="156438" spans="26:27">
      <c r="Z156438" s="191"/>
      <c r="AA156438" s="191"/>
    </row>
    <row r="156439" spans="26:27">
      <c r="Z156439" s="191"/>
      <c r="AA156439" s="191"/>
    </row>
    <row r="156440" spans="26:27">
      <c r="Z156440" s="191"/>
      <c r="AA156440" s="191"/>
    </row>
    <row r="156441" spans="26:27">
      <c r="Z156441" s="191"/>
      <c r="AA156441" s="191"/>
    </row>
    <row r="156442" spans="26:27">
      <c r="Z156442" s="191"/>
      <c r="AA156442" s="191"/>
    </row>
    <row r="156443" spans="26:27">
      <c r="Z156443" s="191"/>
      <c r="AA156443" s="191"/>
    </row>
    <row r="156444" spans="26:27">
      <c r="Z156444" s="191"/>
      <c r="AA156444" s="191"/>
    </row>
    <row r="156445" spans="26:27">
      <c r="Z156445" s="191"/>
      <c r="AA156445" s="191"/>
    </row>
    <row r="156446" spans="26:27">
      <c r="Z156446" s="191"/>
      <c r="AA156446" s="191"/>
    </row>
    <row r="156447" spans="26:27">
      <c r="Z156447" s="191"/>
      <c r="AA156447" s="191"/>
    </row>
    <row r="156448" spans="26:27">
      <c r="Z156448" s="191"/>
      <c r="AA156448" s="191"/>
    </row>
    <row r="156449" spans="26:27">
      <c r="Z156449" s="191"/>
      <c r="AA156449" s="191"/>
    </row>
    <row r="156450" spans="26:27">
      <c r="Z156450" s="191"/>
      <c r="AA156450" s="191"/>
    </row>
    <row r="156451" spans="26:27">
      <c r="Z156451" s="191"/>
      <c r="AA156451" s="191"/>
    </row>
    <row r="156452" spans="26:27">
      <c r="Z156452" s="191"/>
      <c r="AA156452" s="191"/>
    </row>
    <row r="156453" spans="26:27">
      <c r="Z156453" s="191"/>
      <c r="AA156453" s="191"/>
    </row>
    <row r="156454" spans="26:27">
      <c r="Z156454" s="191"/>
      <c r="AA156454" s="191"/>
    </row>
    <row r="156455" spans="26:27">
      <c r="Z156455" s="191"/>
      <c r="AA156455" s="191"/>
    </row>
    <row r="156456" spans="26:27">
      <c r="Z156456" s="191"/>
      <c r="AA156456" s="191"/>
    </row>
    <row r="156457" spans="26:27">
      <c r="Z156457" s="191"/>
      <c r="AA156457" s="191"/>
    </row>
    <row r="156458" spans="26:27">
      <c r="Z156458" s="191"/>
      <c r="AA156458" s="191"/>
    </row>
    <row r="156459" spans="26:27">
      <c r="Z156459" s="191"/>
      <c r="AA156459" s="191"/>
    </row>
    <row r="156460" spans="26:27">
      <c r="Z156460" s="191"/>
      <c r="AA156460" s="191"/>
    </row>
    <row r="156461" spans="26:27">
      <c r="Z156461" s="191"/>
      <c r="AA156461" s="191"/>
    </row>
    <row r="156462" spans="26:27">
      <c r="Z156462" s="191"/>
      <c r="AA156462" s="191"/>
    </row>
    <row r="156463" spans="26:27">
      <c r="Z156463" s="191"/>
      <c r="AA156463" s="191"/>
    </row>
    <row r="156464" spans="26:27">
      <c r="Z156464" s="191"/>
      <c r="AA156464" s="191"/>
    </row>
    <row r="156465" spans="26:27">
      <c r="Z156465" s="191"/>
      <c r="AA156465" s="191"/>
    </row>
    <row r="156466" spans="26:27">
      <c r="Z156466" s="191"/>
      <c r="AA156466" s="191"/>
    </row>
    <row r="156467" spans="26:27">
      <c r="Z156467" s="191"/>
      <c r="AA156467" s="191"/>
    </row>
    <row r="156468" spans="26:27">
      <c r="Z156468" s="191"/>
      <c r="AA156468" s="191"/>
    </row>
    <row r="156469" spans="26:27">
      <c r="Z156469" s="191"/>
      <c r="AA156469" s="191"/>
    </row>
    <row r="156470" spans="26:27">
      <c r="Z156470" s="191"/>
      <c r="AA156470" s="191"/>
    </row>
    <row r="156471" spans="26:27">
      <c r="Z156471" s="191"/>
      <c r="AA156471" s="191"/>
    </row>
    <row r="156472" spans="26:27">
      <c r="Z156472" s="191"/>
      <c r="AA156472" s="191"/>
    </row>
    <row r="156473" spans="26:27">
      <c r="Z156473" s="191"/>
      <c r="AA156473" s="191"/>
    </row>
    <row r="156474" spans="26:27">
      <c r="Z156474" s="191"/>
      <c r="AA156474" s="191"/>
    </row>
    <row r="156475" spans="26:27">
      <c r="Z156475" s="191"/>
      <c r="AA156475" s="191"/>
    </row>
    <row r="156476" spans="26:27">
      <c r="Z156476" s="191"/>
      <c r="AA156476" s="191"/>
    </row>
    <row r="156477" spans="26:27">
      <c r="Z156477" s="191"/>
      <c r="AA156477" s="191"/>
    </row>
    <row r="156478" spans="26:27">
      <c r="Z156478" s="191"/>
      <c r="AA156478" s="191"/>
    </row>
    <row r="156479" spans="26:27">
      <c r="Z156479" s="191"/>
      <c r="AA156479" s="191"/>
    </row>
    <row r="156480" spans="26:27">
      <c r="Z156480" s="191"/>
      <c r="AA156480" s="191"/>
    </row>
    <row r="156481" spans="26:27">
      <c r="Z156481" s="191"/>
      <c r="AA156481" s="191"/>
    </row>
    <row r="156482" spans="26:27">
      <c r="Z156482" s="191"/>
      <c r="AA156482" s="191"/>
    </row>
    <row r="156483" spans="26:27">
      <c r="Z156483" s="191"/>
      <c r="AA156483" s="191"/>
    </row>
    <row r="156484" spans="26:27">
      <c r="Z156484" s="191"/>
      <c r="AA156484" s="191"/>
    </row>
    <row r="156485" spans="26:27">
      <c r="Z156485" s="191"/>
      <c r="AA156485" s="191"/>
    </row>
    <row r="156486" spans="26:27">
      <c r="Z156486" s="191"/>
      <c r="AA156486" s="191"/>
    </row>
    <row r="156487" spans="26:27">
      <c r="Z156487" s="191"/>
      <c r="AA156487" s="191"/>
    </row>
    <row r="156488" spans="26:27">
      <c r="Z156488" s="191"/>
      <c r="AA156488" s="191"/>
    </row>
    <row r="156489" spans="26:27">
      <c r="Z156489" s="191"/>
      <c r="AA156489" s="191"/>
    </row>
    <row r="156490" spans="26:27">
      <c r="Z156490" s="191"/>
      <c r="AA156490" s="191"/>
    </row>
    <row r="156491" spans="26:27">
      <c r="Z156491" s="191"/>
      <c r="AA156491" s="191"/>
    </row>
    <row r="156492" spans="26:27">
      <c r="Z156492" s="191"/>
      <c r="AA156492" s="191"/>
    </row>
    <row r="156493" spans="26:27">
      <c r="Z156493" s="191"/>
      <c r="AA156493" s="191"/>
    </row>
    <row r="156494" spans="26:27">
      <c r="Z156494" s="191"/>
      <c r="AA156494" s="191"/>
    </row>
    <row r="156495" spans="26:27">
      <c r="Z156495" s="191"/>
      <c r="AA156495" s="191"/>
    </row>
    <row r="156496" spans="26:27">
      <c r="Z156496" s="191"/>
      <c r="AA156496" s="191"/>
    </row>
    <row r="156497" spans="26:27">
      <c r="Z156497" s="191"/>
      <c r="AA156497" s="191"/>
    </row>
    <row r="156498" spans="26:27">
      <c r="Z156498" s="191"/>
      <c r="AA156498" s="191"/>
    </row>
    <row r="156499" spans="26:27">
      <c r="Z156499" s="191"/>
      <c r="AA156499" s="191"/>
    </row>
    <row r="156500" spans="26:27">
      <c r="Z156500" s="191"/>
      <c r="AA156500" s="191"/>
    </row>
    <row r="156501" spans="26:27">
      <c r="Z156501" s="191"/>
      <c r="AA156501" s="191"/>
    </row>
    <row r="156502" spans="26:27">
      <c r="Z156502" s="191"/>
      <c r="AA156502" s="191"/>
    </row>
    <row r="156503" spans="26:27">
      <c r="Z156503" s="191"/>
      <c r="AA156503" s="191"/>
    </row>
    <row r="156504" spans="26:27">
      <c r="Z156504" s="191"/>
      <c r="AA156504" s="191"/>
    </row>
    <row r="156505" spans="26:27">
      <c r="Z156505" s="191"/>
      <c r="AA156505" s="191"/>
    </row>
    <row r="156506" spans="26:27">
      <c r="Z156506" s="191"/>
      <c r="AA156506" s="191"/>
    </row>
    <row r="156507" spans="26:27">
      <c r="Z156507" s="191"/>
      <c r="AA156507" s="191"/>
    </row>
    <row r="156508" spans="26:27">
      <c r="Z156508" s="191"/>
      <c r="AA156508" s="191"/>
    </row>
    <row r="156509" spans="26:27">
      <c r="Z156509" s="191"/>
      <c r="AA156509" s="191"/>
    </row>
    <row r="156510" spans="26:27">
      <c r="Z156510" s="191"/>
      <c r="AA156510" s="191"/>
    </row>
    <row r="156511" spans="26:27">
      <c r="Z156511" s="191"/>
      <c r="AA156511" s="191"/>
    </row>
    <row r="156512" spans="26:27">
      <c r="Z156512" s="191"/>
      <c r="AA156512" s="191"/>
    </row>
    <row r="156513" spans="26:27">
      <c r="Z156513" s="191"/>
      <c r="AA156513" s="191"/>
    </row>
    <row r="156514" spans="26:27">
      <c r="Z156514" s="191"/>
      <c r="AA156514" s="191"/>
    </row>
    <row r="156515" spans="26:27">
      <c r="Z156515" s="191"/>
      <c r="AA156515" s="191"/>
    </row>
    <row r="156516" spans="26:27">
      <c r="Z156516" s="191"/>
      <c r="AA156516" s="191"/>
    </row>
    <row r="156517" spans="26:27">
      <c r="Z156517" s="191"/>
      <c r="AA156517" s="191"/>
    </row>
    <row r="156518" spans="26:27">
      <c r="Z156518" s="191"/>
      <c r="AA156518" s="191"/>
    </row>
    <row r="156519" spans="26:27">
      <c r="Z156519" s="191"/>
      <c r="AA156519" s="191"/>
    </row>
    <row r="156520" spans="26:27">
      <c r="Z156520" s="191"/>
      <c r="AA156520" s="191"/>
    </row>
    <row r="156521" spans="26:27">
      <c r="Z156521" s="191"/>
      <c r="AA156521" s="191"/>
    </row>
    <row r="156522" spans="26:27">
      <c r="Z156522" s="191"/>
      <c r="AA156522" s="191"/>
    </row>
    <row r="156523" spans="26:27">
      <c r="Z156523" s="191"/>
      <c r="AA156523" s="191"/>
    </row>
    <row r="156524" spans="26:27">
      <c r="Z156524" s="191"/>
      <c r="AA156524" s="191"/>
    </row>
    <row r="156525" spans="26:27">
      <c r="Z156525" s="191"/>
      <c r="AA156525" s="191"/>
    </row>
    <row r="156526" spans="26:27">
      <c r="Z156526" s="191"/>
      <c r="AA156526" s="191"/>
    </row>
    <row r="156527" spans="26:27">
      <c r="Z156527" s="191"/>
      <c r="AA156527" s="191"/>
    </row>
    <row r="156528" spans="26:27">
      <c r="Z156528" s="191"/>
      <c r="AA156528" s="191"/>
    </row>
    <row r="156529" spans="26:27">
      <c r="Z156529" s="191"/>
      <c r="AA156529" s="191"/>
    </row>
    <row r="156530" spans="26:27">
      <c r="Z156530" s="191"/>
      <c r="AA156530" s="191"/>
    </row>
    <row r="156531" spans="26:27">
      <c r="Z156531" s="191"/>
      <c r="AA156531" s="191"/>
    </row>
    <row r="156532" spans="26:27">
      <c r="Z156532" s="191"/>
      <c r="AA156532" s="191"/>
    </row>
    <row r="156533" spans="26:27">
      <c r="Z156533" s="191"/>
      <c r="AA156533" s="191"/>
    </row>
    <row r="156534" spans="26:27">
      <c r="Z156534" s="191"/>
      <c r="AA156534" s="191"/>
    </row>
    <row r="156535" spans="26:27">
      <c r="Z156535" s="191"/>
      <c r="AA156535" s="191"/>
    </row>
    <row r="156536" spans="26:27">
      <c r="Z156536" s="191"/>
      <c r="AA156536" s="191"/>
    </row>
    <row r="156537" spans="26:27">
      <c r="Z156537" s="191"/>
      <c r="AA156537" s="191"/>
    </row>
    <row r="156538" spans="26:27">
      <c r="Z156538" s="191"/>
      <c r="AA156538" s="191"/>
    </row>
    <row r="156539" spans="26:27">
      <c r="Z156539" s="191"/>
      <c r="AA156539" s="191"/>
    </row>
    <row r="156540" spans="26:27">
      <c r="Z156540" s="191"/>
      <c r="AA156540" s="191"/>
    </row>
    <row r="156541" spans="26:27">
      <c r="Z156541" s="191"/>
      <c r="AA156541" s="191"/>
    </row>
    <row r="156542" spans="26:27">
      <c r="Z156542" s="191"/>
      <c r="AA156542" s="191"/>
    </row>
    <row r="156543" spans="26:27">
      <c r="Z156543" s="191"/>
      <c r="AA156543" s="191"/>
    </row>
    <row r="156544" spans="26:27">
      <c r="Z156544" s="191"/>
      <c r="AA156544" s="191"/>
    </row>
    <row r="156545" spans="26:27">
      <c r="Z156545" s="191"/>
      <c r="AA156545" s="191"/>
    </row>
    <row r="156546" spans="26:27">
      <c r="Z156546" s="191"/>
      <c r="AA156546" s="191"/>
    </row>
    <row r="156547" spans="26:27">
      <c r="Z156547" s="191"/>
      <c r="AA156547" s="191"/>
    </row>
    <row r="156548" spans="26:27">
      <c r="Z156548" s="191"/>
      <c r="AA156548" s="191"/>
    </row>
    <row r="156549" spans="26:27">
      <c r="Z156549" s="191"/>
      <c r="AA156549" s="191"/>
    </row>
    <row r="156550" spans="26:27">
      <c r="Z156550" s="191"/>
      <c r="AA156550" s="191"/>
    </row>
    <row r="156551" spans="26:27">
      <c r="Z156551" s="191"/>
      <c r="AA156551" s="191"/>
    </row>
    <row r="156552" spans="26:27">
      <c r="Z156552" s="191"/>
      <c r="AA156552" s="191"/>
    </row>
    <row r="156553" spans="26:27">
      <c r="Z156553" s="191"/>
      <c r="AA156553" s="191"/>
    </row>
    <row r="156554" spans="26:27">
      <c r="Z156554" s="191"/>
      <c r="AA156554" s="191"/>
    </row>
    <row r="156555" spans="26:27">
      <c r="Z156555" s="191"/>
      <c r="AA156555" s="191"/>
    </row>
    <row r="156556" spans="26:27">
      <c r="Z156556" s="191"/>
      <c r="AA156556" s="191"/>
    </row>
    <row r="156557" spans="26:27">
      <c r="Z156557" s="191"/>
      <c r="AA156557" s="191"/>
    </row>
    <row r="156558" spans="26:27">
      <c r="Z156558" s="191"/>
      <c r="AA156558" s="191"/>
    </row>
    <row r="156559" spans="26:27">
      <c r="Z156559" s="191"/>
      <c r="AA156559" s="191"/>
    </row>
    <row r="156560" spans="26:27">
      <c r="Z156560" s="191"/>
      <c r="AA156560" s="191"/>
    </row>
    <row r="156561" spans="26:27">
      <c r="Z156561" s="191"/>
      <c r="AA156561" s="191"/>
    </row>
    <row r="156562" spans="26:27">
      <c r="Z156562" s="191"/>
      <c r="AA156562" s="191"/>
    </row>
    <row r="156563" spans="26:27">
      <c r="Z156563" s="191"/>
      <c r="AA156563" s="191"/>
    </row>
    <row r="156564" spans="26:27">
      <c r="Z156564" s="191"/>
      <c r="AA156564" s="191"/>
    </row>
    <row r="156565" spans="26:27">
      <c r="Z156565" s="191"/>
      <c r="AA156565" s="191"/>
    </row>
    <row r="156566" spans="26:27">
      <c r="Z156566" s="191"/>
      <c r="AA156566" s="191"/>
    </row>
    <row r="156567" spans="26:27">
      <c r="Z156567" s="191"/>
      <c r="AA156567" s="191"/>
    </row>
    <row r="156568" spans="26:27">
      <c r="Z156568" s="191"/>
      <c r="AA156568" s="191"/>
    </row>
    <row r="156569" spans="26:27">
      <c r="Z156569" s="191"/>
      <c r="AA156569" s="191"/>
    </row>
    <row r="156570" spans="26:27">
      <c r="Z156570" s="191"/>
      <c r="AA156570" s="191"/>
    </row>
    <row r="156571" spans="26:27">
      <c r="Z156571" s="191"/>
      <c r="AA156571" s="191"/>
    </row>
    <row r="156572" spans="26:27">
      <c r="Z156572" s="191"/>
      <c r="AA156572" s="191"/>
    </row>
    <row r="156573" spans="26:27">
      <c r="Z156573" s="191"/>
      <c r="AA156573" s="191"/>
    </row>
    <row r="156574" spans="26:27">
      <c r="Z156574" s="191"/>
      <c r="AA156574" s="191"/>
    </row>
    <row r="156575" spans="26:27">
      <c r="Z156575" s="191"/>
      <c r="AA156575" s="191"/>
    </row>
    <row r="156576" spans="26:27">
      <c r="Z156576" s="191"/>
      <c r="AA156576" s="191"/>
    </row>
    <row r="156577" spans="26:27">
      <c r="Z156577" s="191"/>
      <c r="AA156577" s="191"/>
    </row>
    <row r="156578" spans="26:27">
      <c r="Z156578" s="191"/>
      <c r="AA156578" s="191"/>
    </row>
    <row r="156579" spans="26:27">
      <c r="Z156579" s="191"/>
      <c r="AA156579" s="191"/>
    </row>
    <row r="156580" spans="26:27">
      <c r="Z156580" s="191"/>
      <c r="AA156580" s="191"/>
    </row>
    <row r="156581" spans="26:27">
      <c r="Z156581" s="191"/>
      <c r="AA156581" s="191"/>
    </row>
    <row r="156582" spans="26:27">
      <c r="Z156582" s="191"/>
      <c r="AA156582" s="191"/>
    </row>
    <row r="156583" spans="26:27">
      <c r="Z156583" s="191"/>
      <c r="AA156583" s="191"/>
    </row>
    <row r="156584" spans="26:27">
      <c r="Z156584" s="191"/>
      <c r="AA156584" s="191"/>
    </row>
    <row r="156585" spans="26:27">
      <c r="Z156585" s="191"/>
      <c r="AA156585" s="191"/>
    </row>
    <row r="156586" spans="26:27">
      <c r="Z156586" s="191"/>
      <c r="AA156586" s="191"/>
    </row>
    <row r="156587" spans="26:27">
      <c r="Z156587" s="191"/>
      <c r="AA156587" s="191"/>
    </row>
    <row r="156588" spans="26:27">
      <c r="Z156588" s="191"/>
      <c r="AA156588" s="191"/>
    </row>
    <row r="156589" spans="26:27">
      <c r="Z156589" s="191"/>
      <c r="AA156589" s="191"/>
    </row>
    <row r="156590" spans="26:27">
      <c r="Z156590" s="191"/>
      <c r="AA156590" s="191"/>
    </row>
    <row r="156591" spans="26:27">
      <c r="Z156591" s="191"/>
      <c r="AA156591" s="191"/>
    </row>
    <row r="156592" spans="26:27">
      <c r="Z156592" s="191"/>
      <c r="AA156592" s="191"/>
    </row>
    <row r="156593" spans="26:27">
      <c r="Z156593" s="191"/>
      <c r="AA156593" s="191"/>
    </row>
    <row r="156594" spans="26:27">
      <c r="Z156594" s="191"/>
      <c r="AA156594" s="191"/>
    </row>
    <row r="156595" spans="26:27">
      <c r="Z156595" s="191"/>
      <c r="AA156595" s="191"/>
    </row>
    <row r="156596" spans="26:27">
      <c r="Z156596" s="191"/>
      <c r="AA156596" s="191"/>
    </row>
    <row r="156597" spans="26:27">
      <c r="Z156597" s="191"/>
      <c r="AA156597" s="191"/>
    </row>
    <row r="156598" spans="26:27">
      <c r="Z156598" s="191"/>
      <c r="AA156598" s="191"/>
    </row>
    <row r="156599" spans="26:27">
      <c r="Z156599" s="191"/>
      <c r="AA156599" s="191"/>
    </row>
    <row r="156600" spans="26:27">
      <c r="Z156600" s="191"/>
      <c r="AA156600" s="191"/>
    </row>
    <row r="156601" spans="26:27">
      <c r="Z156601" s="191"/>
      <c r="AA156601" s="191"/>
    </row>
    <row r="156602" spans="26:27">
      <c r="Z156602" s="191"/>
      <c r="AA156602" s="191"/>
    </row>
    <row r="156603" spans="26:27">
      <c r="Z156603" s="191"/>
      <c r="AA156603" s="191"/>
    </row>
    <row r="156604" spans="26:27">
      <c r="Z156604" s="191"/>
      <c r="AA156604" s="191"/>
    </row>
    <row r="156605" spans="26:27">
      <c r="Z156605" s="191"/>
      <c r="AA156605" s="191"/>
    </row>
    <row r="156606" spans="26:27">
      <c r="Z156606" s="191"/>
      <c r="AA156606" s="191"/>
    </row>
    <row r="156607" spans="26:27">
      <c r="Z156607" s="191"/>
      <c r="AA156607" s="191"/>
    </row>
    <row r="156608" spans="26:27">
      <c r="Z156608" s="191"/>
      <c r="AA156608" s="191"/>
    </row>
    <row r="156609" spans="26:27">
      <c r="Z156609" s="191"/>
      <c r="AA156609" s="191"/>
    </row>
    <row r="156610" spans="26:27">
      <c r="Z156610" s="191"/>
      <c r="AA156610" s="191"/>
    </row>
    <row r="156611" spans="26:27">
      <c r="Z156611" s="191"/>
      <c r="AA156611" s="191"/>
    </row>
    <row r="156612" spans="26:27">
      <c r="Z156612" s="191"/>
      <c r="AA156612" s="191"/>
    </row>
    <row r="156613" spans="26:27">
      <c r="Z156613" s="191"/>
      <c r="AA156613" s="191"/>
    </row>
    <row r="156614" spans="26:27">
      <c r="Z156614" s="191"/>
      <c r="AA156614" s="191"/>
    </row>
    <row r="156615" spans="26:27">
      <c r="Z156615" s="191"/>
      <c r="AA156615" s="191"/>
    </row>
    <row r="156616" spans="26:27">
      <c r="Z156616" s="191"/>
      <c r="AA156616" s="191"/>
    </row>
    <row r="156617" spans="26:27">
      <c r="Z156617" s="191"/>
      <c r="AA156617" s="191"/>
    </row>
    <row r="156618" spans="26:27">
      <c r="Z156618" s="191"/>
      <c r="AA156618" s="191"/>
    </row>
    <row r="156619" spans="26:27">
      <c r="Z156619" s="191"/>
      <c r="AA156619" s="191"/>
    </row>
    <row r="156620" spans="26:27">
      <c r="Z156620" s="191"/>
      <c r="AA156620" s="191"/>
    </row>
    <row r="156621" spans="26:27">
      <c r="Z156621" s="191"/>
      <c r="AA156621" s="191"/>
    </row>
    <row r="156622" spans="26:27">
      <c r="Z156622" s="191"/>
      <c r="AA156622" s="191"/>
    </row>
    <row r="156623" spans="26:27">
      <c r="Z156623" s="191"/>
      <c r="AA156623" s="191"/>
    </row>
    <row r="156624" spans="26:27">
      <c r="Z156624" s="191"/>
      <c r="AA156624" s="191"/>
    </row>
    <row r="156625" spans="26:27">
      <c r="Z156625" s="191"/>
      <c r="AA156625" s="191"/>
    </row>
    <row r="156626" spans="26:27">
      <c r="Z156626" s="191"/>
      <c r="AA156626" s="191"/>
    </row>
    <row r="156627" spans="26:27">
      <c r="Z156627" s="191"/>
      <c r="AA156627" s="191"/>
    </row>
    <row r="156628" spans="26:27">
      <c r="Z156628" s="191"/>
      <c r="AA156628" s="191"/>
    </row>
    <row r="156629" spans="26:27">
      <c r="Z156629" s="191"/>
      <c r="AA156629" s="191"/>
    </row>
    <row r="156630" spans="26:27">
      <c r="Z156630" s="191"/>
      <c r="AA156630" s="191"/>
    </row>
    <row r="156631" spans="26:27">
      <c r="Z156631" s="191"/>
      <c r="AA156631" s="191"/>
    </row>
    <row r="156632" spans="26:27">
      <c r="Z156632" s="191"/>
      <c r="AA156632" s="191"/>
    </row>
    <row r="156633" spans="26:27">
      <c r="Z156633" s="191"/>
      <c r="AA156633" s="191"/>
    </row>
    <row r="156634" spans="26:27">
      <c r="Z156634" s="191"/>
      <c r="AA156634" s="191"/>
    </row>
    <row r="156635" spans="26:27">
      <c r="Z156635" s="191"/>
      <c r="AA156635" s="191"/>
    </row>
    <row r="156636" spans="26:27">
      <c r="Z156636" s="191"/>
      <c r="AA156636" s="191"/>
    </row>
    <row r="156637" spans="26:27">
      <c r="Z156637" s="191"/>
      <c r="AA156637" s="191"/>
    </row>
    <row r="156638" spans="26:27">
      <c r="Z156638" s="191"/>
      <c r="AA156638" s="191"/>
    </row>
    <row r="156639" spans="26:27">
      <c r="Z156639" s="191"/>
      <c r="AA156639" s="191"/>
    </row>
    <row r="156640" spans="26:27">
      <c r="Z156640" s="191"/>
      <c r="AA156640" s="191"/>
    </row>
    <row r="156641" spans="26:27">
      <c r="Z156641" s="191"/>
      <c r="AA156641" s="191"/>
    </row>
    <row r="156642" spans="26:27">
      <c r="Z156642" s="191"/>
      <c r="AA156642" s="191"/>
    </row>
    <row r="156643" spans="26:27">
      <c r="Z156643" s="191"/>
      <c r="AA156643" s="191"/>
    </row>
    <row r="156644" spans="26:27">
      <c r="Z156644" s="191"/>
      <c r="AA156644" s="191"/>
    </row>
    <row r="156645" spans="26:27">
      <c r="Z156645" s="191"/>
      <c r="AA156645" s="191"/>
    </row>
    <row r="156646" spans="26:27">
      <c r="Z156646" s="191"/>
      <c r="AA156646" s="191"/>
    </row>
    <row r="156647" spans="26:27">
      <c r="Z156647" s="191"/>
      <c r="AA156647" s="191"/>
    </row>
    <row r="156648" spans="26:27">
      <c r="Z156648" s="191"/>
      <c r="AA156648" s="191"/>
    </row>
    <row r="156649" spans="26:27">
      <c r="Z156649" s="191"/>
      <c r="AA156649" s="191"/>
    </row>
    <row r="156650" spans="26:27">
      <c r="Z156650" s="191"/>
      <c r="AA156650" s="191"/>
    </row>
    <row r="156651" spans="26:27">
      <c r="Z156651" s="191"/>
      <c r="AA156651" s="191"/>
    </row>
    <row r="156652" spans="26:27">
      <c r="Z156652" s="191"/>
      <c r="AA156652" s="191"/>
    </row>
    <row r="156653" spans="26:27">
      <c r="Z156653" s="191"/>
      <c r="AA156653" s="191"/>
    </row>
    <row r="156654" spans="26:27">
      <c r="Z156654" s="191"/>
      <c r="AA156654" s="191"/>
    </row>
    <row r="156655" spans="26:27">
      <c r="Z156655" s="191"/>
      <c r="AA156655" s="191"/>
    </row>
    <row r="156656" spans="26:27">
      <c r="Z156656" s="191"/>
      <c r="AA156656" s="191"/>
    </row>
    <row r="156657" spans="26:27">
      <c r="Z156657" s="191"/>
      <c r="AA156657" s="191"/>
    </row>
    <row r="156658" spans="26:27">
      <c r="Z156658" s="191"/>
      <c r="AA156658" s="191"/>
    </row>
    <row r="156659" spans="26:27">
      <c r="Z156659" s="191"/>
      <c r="AA156659" s="191"/>
    </row>
    <row r="156660" spans="26:27">
      <c r="Z156660" s="191"/>
      <c r="AA156660" s="191"/>
    </row>
    <row r="156661" spans="26:27">
      <c r="Z156661" s="191"/>
      <c r="AA156661" s="191"/>
    </row>
    <row r="156662" spans="26:27">
      <c r="Z156662" s="191"/>
      <c r="AA156662" s="191"/>
    </row>
    <row r="156663" spans="26:27">
      <c r="Z156663" s="191"/>
      <c r="AA156663" s="191"/>
    </row>
    <row r="156664" spans="26:27">
      <c r="Z156664" s="191"/>
      <c r="AA156664" s="191"/>
    </row>
    <row r="156665" spans="26:27">
      <c r="Z156665" s="191"/>
      <c r="AA156665" s="191"/>
    </row>
    <row r="156666" spans="26:27">
      <c r="Z156666" s="191"/>
      <c r="AA156666" s="191"/>
    </row>
    <row r="156667" spans="26:27">
      <c r="Z156667" s="191"/>
      <c r="AA156667" s="191"/>
    </row>
    <row r="156668" spans="26:27">
      <c r="Z156668" s="191"/>
      <c r="AA156668" s="191"/>
    </row>
    <row r="156669" spans="26:27">
      <c r="Z156669" s="191"/>
      <c r="AA156669" s="191"/>
    </row>
    <row r="156670" spans="26:27">
      <c r="Z156670" s="191"/>
      <c r="AA156670" s="191"/>
    </row>
    <row r="156671" spans="26:27">
      <c r="Z156671" s="191"/>
      <c r="AA156671" s="191"/>
    </row>
    <row r="156672" spans="26:27">
      <c r="Z156672" s="191"/>
      <c r="AA156672" s="191"/>
    </row>
    <row r="156673" spans="26:27">
      <c r="Z156673" s="191"/>
      <c r="AA156673" s="191"/>
    </row>
    <row r="156674" spans="26:27">
      <c r="Z156674" s="191"/>
      <c r="AA156674" s="191"/>
    </row>
    <row r="156675" spans="26:27">
      <c r="Z156675" s="191"/>
      <c r="AA156675" s="191"/>
    </row>
    <row r="156676" spans="26:27">
      <c r="Z156676" s="191"/>
      <c r="AA156676" s="191"/>
    </row>
    <row r="156677" spans="26:27">
      <c r="Z156677" s="191"/>
      <c r="AA156677" s="191"/>
    </row>
    <row r="156678" spans="26:27">
      <c r="Z156678" s="191"/>
      <c r="AA156678" s="191"/>
    </row>
    <row r="156679" spans="26:27">
      <c r="Z156679" s="191"/>
      <c r="AA156679" s="191"/>
    </row>
    <row r="156680" spans="26:27">
      <c r="Z156680" s="191"/>
      <c r="AA156680" s="191"/>
    </row>
    <row r="156681" spans="26:27">
      <c r="Z156681" s="191"/>
      <c r="AA156681" s="191"/>
    </row>
    <row r="156682" spans="26:27">
      <c r="Z156682" s="191"/>
      <c r="AA156682" s="191"/>
    </row>
    <row r="156683" spans="26:27">
      <c r="Z156683" s="191"/>
      <c r="AA156683" s="191"/>
    </row>
    <row r="156684" spans="26:27">
      <c r="Z156684" s="191"/>
      <c r="AA156684" s="191"/>
    </row>
    <row r="156685" spans="26:27">
      <c r="Z156685" s="191"/>
      <c r="AA156685" s="191"/>
    </row>
    <row r="156686" spans="26:27">
      <c r="Z156686" s="191"/>
      <c r="AA156686" s="191"/>
    </row>
    <row r="156687" spans="26:27">
      <c r="Z156687" s="191"/>
      <c r="AA156687" s="191"/>
    </row>
    <row r="156688" spans="26:27">
      <c r="Z156688" s="191"/>
      <c r="AA156688" s="191"/>
    </row>
    <row r="156689" spans="26:27">
      <c r="Z156689" s="191"/>
      <c r="AA156689" s="191"/>
    </row>
    <row r="156690" spans="26:27">
      <c r="Z156690" s="191"/>
      <c r="AA156690" s="191"/>
    </row>
    <row r="156691" spans="26:27">
      <c r="Z156691" s="191"/>
      <c r="AA156691" s="191"/>
    </row>
    <row r="156692" spans="26:27">
      <c r="Z156692" s="191"/>
      <c r="AA156692" s="191"/>
    </row>
    <row r="156693" spans="26:27">
      <c r="Z156693" s="191"/>
      <c r="AA156693" s="191"/>
    </row>
    <row r="156694" spans="26:27">
      <c r="Z156694" s="191"/>
      <c r="AA156694" s="191"/>
    </row>
    <row r="156695" spans="26:27">
      <c r="Z156695" s="191"/>
      <c r="AA156695" s="191"/>
    </row>
    <row r="156696" spans="26:27">
      <c r="Z156696" s="191"/>
      <c r="AA156696" s="191"/>
    </row>
    <row r="156697" spans="26:27">
      <c r="Z156697" s="191"/>
      <c r="AA156697" s="191"/>
    </row>
    <row r="156698" spans="26:27">
      <c r="Z156698" s="191"/>
      <c r="AA156698" s="191"/>
    </row>
    <row r="156699" spans="26:27">
      <c r="Z156699" s="191"/>
      <c r="AA156699" s="191"/>
    </row>
    <row r="156700" spans="26:27">
      <c r="Z156700" s="191"/>
      <c r="AA156700" s="191"/>
    </row>
    <row r="156701" spans="26:27">
      <c r="Z156701" s="191"/>
      <c r="AA156701" s="191"/>
    </row>
    <row r="156702" spans="26:27">
      <c r="Z156702" s="191"/>
      <c r="AA156702" s="191"/>
    </row>
    <row r="156703" spans="26:27">
      <c r="Z156703" s="191"/>
      <c r="AA156703" s="191"/>
    </row>
    <row r="156704" spans="26:27">
      <c r="Z156704" s="191"/>
      <c r="AA156704" s="191"/>
    </row>
    <row r="156705" spans="26:27">
      <c r="Z156705" s="191"/>
      <c r="AA156705" s="191"/>
    </row>
    <row r="156706" spans="26:27">
      <c r="Z156706" s="191"/>
      <c r="AA156706" s="191"/>
    </row>
    <row r="156707" spans="26:27">
      <c r="Z156707" s="191"/>
      <c r="AA156707" s="191"/>
    </row>
    <row r="156708" spans="26:27">
      <c r="Z156708" s="191"/>
      <c r="AA156708" s="191"/>
    </row>
    <row r="156709" spans="26:27">
      <c r="Z156709" s="191"/>
      <c r="AA156709" s="191"/>
    </row>
    <row r="156710" spans="26:27">
      <c r="Z156710" s="191"/>
      <c r="AA156710" s="191"/>
    </row>
    <row r="156711" spans="26:27">
      <c r="Z156711" s="191"/>
      <c r="AA156711" s="191"/>
    </row>
    <row r="156712" spans="26:27">
      <c r="Z156712" s="191"/>
      <c r="AA156712" s="191"/>
    </row>
    <row r="156713" spans="26:27">
      <c r="Z156713" s="191"/>
      <c r="AA156713" s="191"/>
    </row>
    <row r="156714" spans="26:27">
      <c r="Z156714" s="191"/>
      <c r="AA156714" s="191"/>
    </row>
    <row r="156715" spans="26:27">
      <c r="Z156715" s="191"/>
      <c r="AA156715" s="191"/>
    </row>
    <row r="156716" spans="26:27">
      <c r="Z156716" s="191"/>
      <c r="AA156716" s="191"/>
    </row>
    <row r="156717" spans="26:27">
      <c r="Z156717" s="191"/>
      <c r="AA156717" s="191"/>
    </row>
    <row r="156718" spans="26:27">
      <c r="Z156718" s="191"/>
      <c r="AA156718" s="191"/>
    </row>
    <row r="156719" spans="26:27">
      <c r="Z156719" s="191"/>
      <c r="AA156719" s="191"/>
    </row>
    <row r="156720" spans="26:27">
      <c r="Z156720" s="191"/>
      <c r="AA156720" s="191"/>
    </row>
    <row r="156721" spans="26:27">
      <c r="Z156721" s="191"/>
      <c r="AA156721" s="191"/>
    </row>
    <row r="156722" spans="26:27">
      <c r="Z156722" s="191"/>
      <c r="AA156722" s="191"/>
    </row>
    <row r="156723" spans="26:27">
      <c r="Z156723" s="191"/>
      <c r="AA156723" s="191"/>
    </row>
    <row r="156724" spans="26:27">
      <c r="Z156724" s="191"/>
      <c r="AA156724" s="191"/>
    </row>
    <row r="156725" spans="26:27">
      <c r="Z156725" s="191"/>
      <c r="AA156725" s="191"/>
    </row>
    <row r="156726" spans="26:27">
      <c r="Z156726" s="191"/>
      <c r="AA156726" s="191"/>
    </row>
    <row r="156727" spans="26:27">
      <c r="Z156727" s="191"/>
      <c r="AA156727" s="191"/>
    </row>
    <row r="156728" spans="26:27">
      <c r="Z156728" s="191"/>
      <c r="AA156728" s="191"/>
    </row>
    <row r="156729" spans="26:27">
      <c r="Z156729" s="191"/>
      <c r="AA156729" s="191"/>
    </row>
    <row r="156730" spans="26:27">
      <c r="Z156730" s="191"/>
      <c r="AA156730" s="191"/>
    </row>
    <row r="156731" spans="26:27">
      <c r="Z156731" s="191"/>
      <c r="AA156731" s="191"/>
    </row>
    <row r="156732" spans="26:27">
      <c r="Z156732" s="191"/>
      <c r="AA156732" s="191"/>
    </row>
    <row r="156733" spans="26:27">
      <c r="Z156733" s="191"/>
      <c r="AA156733" s="191"/>
    </row>
    <row r="156734" spans="26:27">
      <c r="Z156734" s="191"/>
      <c r="AA156734" s="191"/>
    </row>
    <row r="156735" spans="26:27">
      <c r="Z156735" s="191"/>
      <c r="AA156735" s="191"/>
    </row>
    <row r="156736" spans="26:27">
      <c r="Z156736" s="191"/>
      <c r="AA156736" s="191"/>
    </row>
    <row r="156737" spans="26:27">
      <c r="Z156737" s="191"/>
      <c r="AA156737" s="191"/>
    </row>
    <row r="156738" spans="26:27">
      <c r="Z156738" s="191"/>
      <c r="AA156738" s="191"/>
    </row>
    <row r="156739" spans="26:27">
      <c r="Z156739" s="191"/>
      <c r="AA156739" s="191"/>
    </row>
    <row r="156740" spans="26:27">
      <c r="Z156740" s="191"/>
      <c r="AA156740" s="191"/>
    </row>
    <row r="156741" spans="26:27">
      <c r="Z156741" s="191"/>
      <c r="AA156741" s="191"/>
    </row>
    <row r="156742" spans="26:27">
      <c r="Z156742" s="191"/>
      <c r="AA156742" s="191"/>
    </row>
    <row r="156743" spans="26:27">
      <c r="Z156743" s="191"/>
      <c r="AA156743" s="191"/>
    </row>
    <row r="156744" spans="26:27">
      <c r="Z156744" s="191"/>
      <c r="AA156744" s="191"/>
    </row>
    <row r="156745" spans="26:27">
      <c r="Z156745" s="191"/>
      <c r="AA156745" s="191"/>
    </row>
    <row r="156746" spans="26:27">
      <c r="Z156746" s="191"/>
      <c r="AA156746" s="191"/>
    </row>
    <row r="156747" spans="26:27">
      <c r="Z156747" s="191"/>
      <c r="AA156747" s="191"/>
    </row>
    <row r="156748" spans="26:27">
      <c r="Z156748" s="191"/>
      <c r="AA156748" s="191"/>
    </row>
    <row r="156749" spans="26:27">
      <c r="Z156749" s="191"/>
      <c r="AA156749" s="191"/>
    </row>
    <row r="156750" spans="26:27">
      <c r="Z156750" s="191"/>
      <c r="AA156750" s="191"/>
    </row>
    <row r="156751" spans="26:27">
      <c r="Z156751" s="191"/>
      <c r="AA156751" s="191"/>
    </row>
    <row r="156752" spans="26:27">
      <c r="Z156752" s="191"/>
      <c r="AA156752" s="191"/>
    </row>
    <row r="156753" spans="26:27">
      <c r="Z156753" s="191"/>
      <c r="AA156753" s="191"/>
    </row>
    <row r="156754" spans="26:27">
      <c r="Z156754" s="191"/>
      <c r="AA156754" s="191"/>
    </row>
    <row r="156755" spans="26:27">
      <c r="Z156755" s="191"/>
      <c r="AA156755" s="191"/>
    </row>
    <row r="156756" spans="26:27">
      <c r="Z156756" s="191"/>
      <c r="AA156756" s="191"/>
    </row>
    <row r="156757" spans="26:27">
      <c r="Z156757" s="191"/>
      <c r="AA156757" s="191"/>
    </row>
    <row r="156758" spans="26:27">
      <c r="Z156758" s="191"/>
      <c r="AA156758" s="191"/>
    </row>
    <row r="156759" spans="26:27">
      <c r="Z156759" s="191"/>
      <c r="AA156759" s="191"/>
    </row>
    <row r="156760" spans="26:27">
      <c r="Z156760" s="191"/>
      <c r="AA156760" s="191"/>
    </row>
    <row r="156761" spans="26:27">
      <c r="Z156761" s="191"/>
      <c r="AA156761" s="191"/>
    </row>
    <row r="156762" spans="26:27">
      <c r="Z156762" s="191"/>
      <c r="AA156762" s="191"/>
    </row>
    <row r="156763" spans="26:27">
      <c r="Z156763" s="191"/>
      <c r="AA156763" s="191"/>
    </row>
    <row r="156764" spans="26:27">
      <c r="Z156764" s="191"/>
      <c r="AA156764" s="191"/>
    </row>
    <row r="156765" spans="26:27">
      <c r="Z156765" s="191"/>
      <c r="AA156765" s="191"/>
    </row>
    <row r="156766" spans="26:27">
      <c r="Z156766" s="191"/>
      <c r="AA156766" s="191"/>
    </row>
    <row r="156767" spans="26:27">
      <c r="Z156767" s="191"/>
      <c r="AA156767" s="191"/>
    </row>
    <row r="156768" spans="26:27">
      <c r="Z156768" s="191"/>
      <c r="AA156768" s="191"/>
    </row>
    <row r="156769" spans="26:27">
      <c r="Z156769" s="191"/>
      <c r="AA156769" s="191"/>
    </row>
    <row r="156770" spans="26:27">
      <c r="Z156770" s="191"/>
      <c r="AA156770" s="191"/>
    </row>
    <row r="156771" spans="26:27">
      <c r="Z156771" s="191"/>
      <c r="AA156771" s="191"/>
    </row>
    <row r="156772" spans="26:27">
      <c r="Z156772" s="191"/>
      <c r="AA156772" s="191"/>
    </row>
    <row r="156773" spans="26:27">
      <c r="Z156773" s="191"/>
      <c r="AA156773" s="191"/>
    </row>
    <row r="156774" spans="26:27">
      <c r="Z156774" s="191"/>
      <c r="AA156774" s="191"/>
    </row>
    <row r="156775" spans="26:27">
      <c r="Z156775" s="191"/>
      <c r="AA156775" s="191"/>
    </row>
    <row r="156776" spans="26:27">
      <c r="Z156776" s="191"/>
      <c r="AA156776" s="191"/>
    </row>
    <row r="156777" spans="26:27">
      <c r="Z156777" s="191"/>
      <c r="AA156777" s="191"/>
    </row>
    <row r="156778" spans="26:27">
      <c r="Z156778" s="191"/>
      <c r="AA156778" s="191"/>
    </row>
    <row r="156779" spans="26:27">
      <c r="Z156779" s="191"/>
      <c r="AA156779" s="191"/>
    </row>
    <row r="156780" spans="26:27">
      <c r="Z156780" s="191"/>
      <c r="AA156780" s="191"/>
    </row>
    <row r="156781" spans="26:27">
      <c r="Z156781" s="191"/>
      <c r="AA156781" s="191"/>
    </row>
    <row r="156782" spans="26:27">
      <c r="Z156782" s="191"/>
      <c r="AA156782" s="191"/>
    </row>
    <row r="156783" spans="26:27">
      <c r="Z156783" s="191"/>
      <c r="AA156783" s="191"/>
    </row>
    <row r="156784" spans="26:27">
      <c r="Z156784" s="191"/>
      <c r="AA156784" s="191"/>
    </row>
    <row r="156785" spans="26:27">
      <c r="Z156785" s="191"/>
      <c r="AA156785" s="191"/>
    </row>
    <row r="156786" spans="26:27">
      <c r="Z156786" s="191"/>
      <c r="AA156786" s="191"/>
    </row>
    <row r="156787" spans="26:27">
      <c r="Z156787" s="191"/>
      <c r="AA156787" s="191"/>
    </row>
    <row r="156788" spans="26:27">
      <c r="Z156788" s="191"/>
      <c r="AA156788" s="191"/>
    </row>
    <row r="156789" spans="26:27">
      <c r="Z156789" s="191"/>
      <c r="AA156789" s="191"/>
    </row>
    <row r="156790" spans="26:27">
      <c r="Z156790" s="191"/>
      <c r="AA156790" s="191"/>
    </row>
    <row r="156791" spans="26:27">
      <c r="Z156791" s="191"/>
      <c r="AA156791" s="191"/>
    </row>
    <row r="156792" spans="26:27">
      <c r="Z156792" s="191"/>
      <c r="AA156792" s="191"/>
    </row>
    <row r="156793" spans="26:27">
      <c r="Z156793" s="191"/>
      <c r="AA156793" s="191"/>
    </row>
    <row r="156794" spans="26:27">
      <c r="Z156794" s="191"/>
      <c r="AA156794" s="191"/>
    </row>
    <row r="156795" spans="26:27">
      <c r="Z156795" s="191"/>
      <c r="AA156795" s="191"/>
    </row>
    <row r="156796" spans="26:27">
      <c r="Z156796" s="191"/>
      <c r="AA156796" s="191"/>
    </row>
    <row r="156797" spans="26:27">
      <c r="Z156797" s="191"/>
      <c r="AA156797" s="191"/>
    </row>
    <row r="156798" spans="26:27">
      <c r="Z156798" s="191"/>
      <c r="AA156798" s="191"/>
    </row>
    <row r="156799" spans="26:27">
      <c r="Z156799" s="191"/>
      <c r="AA156799" s="191"/>
    </row>
    <row r="156800" spans="26:27">
      <c r="Z156800" s="191"/>
      <c r="AA156800" s="191"/>
    </row>
    <row r="156801" spans="26:27">
      <c r="Z156801" s="191"/>
      <c r="AA156801" s="191"/>
    </row>
    <row r="156802" spans="26:27">
      <c r="Z156802" s="191"/>
      <c r="AA156802" s="191"/>
    </row>
    <row r="156803" spans="26:27">
      <c r="Z156803" s="191"/>
      <c r="AA156803" s="191"/>
    </row>
    <row r="156804" spans="26:27">
      <c r="Z156804" s="191"/>
      <c r="AA156804" s="191"/>
    </row>
    <row r="156805" spans="26:27">
      <c r="Z156805" s="191"/>
      <c r="AA156805" s="191"/>
    </row>
    <row r="156806" spans="26:27">
      <c r="Z156806" s="191"/>
      <c r="AA156806" s="191"/>
    </row>
    <row r="156807" spans="26:27">
      <c r="Z156807" s="191"/>
      <c r="AA156807" s="191"/>
    </row>
    <row r="156808" spans="26:27">
      <c r="Z156808" s="191"/>
      <c r="AA156808" s="191"/>
    </row>
    <row r="156809" spans="26:27">
      <c r="Z156809" s="191"/>
      <c r="AA156809" s="191"/>
    </row>
    <row r="156810" spans="26:27">
      <c r="Z156810" s="191"/>
      <c r="AA156810" s="191"/>
    </row>
    <row r="156811" spans="26:27">
      <c r="Z156811" s="191"/>
      <c r="AA156811" s="191"/>
    </row>
    <row r="156812" spans="26:27">
      <c r="Z156812" s="191"/>
      <c r="AA156812" s="191"/>
    </row>
    <row r="156813" spans="26:27">
      <c r="Z156813" s="191"/>
      <c r="AA156813" s="191"/>
    </row>
    <row r="156814" spans="26:27">
      <c r="Z156814" s="191"/>
      <c r="AA156814" s="191"/>
    </row>
    <row r="156815" spans="26:27">
      <c r="Z156815" s="191"/>
      <c r="AA156815" s="191"/>
    </row>
    <row r="156816" spans="26:27">
      <c r="Z156816" s="191"/>
      <c r="AA156816" s="191"/>
    </row>
    <row r="156817" spans="26:27">
      <c r="Z156817" s="191"/>
      <c r="AA156817" s="191"/>
    </row>
    <row r="156818" spans="26:27">
      <c r="Z156818" s="191"/>
      <c r="AA156818" s="191"/>
    </row>
    <row r="156819" spans="26:27">
      <c r="Z156819" s="191"/>
      <c r="AA156819" s="191"/>
    </row>
    <row r="156820" spans="26:27">
      <c r="Z156820" s="191"/>
      <c r="AA156820" s="191"/>
    </row>
    <row r="156821" spans="26:27">
      <c r="Z156821" s="191"/>
      <c r="AA156821" s="191"/>
    </row>
    <row r="156822" spans="26:27">
      <c r="Z156822" s="191"/>
      <c r="AA156822" s="191"/>
    </row>
    <row r="156823" spans="26:27">
      <c r="Z156823" s="191"/>
      <c r="AA156823" s="191"/>
    </row>
    <row r="156824" spans="26:27">
      <c r="Z156824" s="191"/>
      <c r="AA156824" s="191"/>
    </row>
    <row r="156825" spans="26:27">
      <c r="Z156825" s="191"/>
      <c r="AA156825" s="191"/>
    </row>
    <row r="156826" spans="26:27">
      <c r="Z156826" s="191"/>
      <c r="AA156826" s="191"/>
    </row>
    <row r="156827" spans="26:27">
      <c r="Z156827" s="191"/>
      <c r="AA156827" s="191"/>
    </row>
    <row r="156828" spans="26:27">
      <c r="Z156828" s="191"/>
      <c r="AA156828" s="191"/>
    </row>
    <row r="156829" spans="26:27">
      <c r="Z156829" s="191"/>
      <c r="AA156829" s="191"/>
    </row>
    <row r="156830" spans="26:27">
      <c r="Z156830" s="191"/>
      <c r="AA156830" s="191"/>
    </row>
    <row r="156831" spans="26:27">
      <c r="Z156831" s="191"/>
      <c r="AA156831" s="191"/>
    </row>
    <row r="156832" spans="26:27">
      <c r="Z156832" s="191"/>
      <c r="AA156832" s="191"/>
    </row>
    <row r="156833" spans="26:27">
      <c r="Z156833" s="191"/>
      <c r="AA156833" s="191"/>
    </row>
    <row r="156834" spans="26:27">
      <c r="Z156834" s="191"/>
      <c r="AA156834" s="191"/>
    </row>
    <row r="156835" spans="26:27">
      <c r="Z156835" s="191"/>
      <c r="AA156835" s="191"/>
    </row>
    <row r="156836" spans="26:27">
      <c r="Z156836" s="191"/>
      <c r="AA156836" s="191"/>
    </row>
    <row r="156837" spans="26:27">
      <c r="Z156837" s="191"/>
      <c r="AA156837" s="191"/>
    </row>
    <row r="156838" spans="26:27">
      <c r="Z156838" s="191"/>
      <c r="AA156838" s="191"/>
    </row>
    <row r="156839" spans="26:27">
      <c r="Z156839" s="191"/>
      <c r="AA156839" s="191"/>
    </row>
    <row r="156840" spans="26:27">
      <c r="Z156840" s="191"/>
      <c r="AA156840" s="191"/>
    </row>
    <row r="156841" spans="26:27">
      <c r="Z156841" s="191"/>
      <c r="AA156841" s="191"/>
    </row>
    <row r="156842" spans="26:27">
      <c r="Z156842" s="191"/>
      <c r="AA156842" s="191"/>
    </row>
    <row r="156843" spans="26:27">
      <c r="Z156843" s="191"/>
      <c r="AA156843" s="191"/>
    </row>
    <row r="156844" spans="26:27">
      <c r="Z156844" s="191"/>
      <c r="AA156844" s="191"/>
    </row>
    <row r="156845" spans="26:27">
      <c r="Z156845" s="191"/>
      <c r="AA156845" s="191"/>
    </row>
    <row r="156846" spans="26:27">
      <c r="Z156846" s="191"/>
      <c r="AA156846" s="191"/>
    </row>
    <row r="156847" spans="26:27">
      <c r="Z156847" s="191"/>
      <c r="AA156847" s="191"/>
    </row>
    <row r="156848" spans="26:27">
      <c r="Z156848" s="191"/>
      <c r="AA156848" s="191"/>
    </row>
    <row r="156849" spans="26:27">
      <c r="Z156849" s="191"/>
      <c r="AA156849" s="191"/>
    </row>
    <row r="156850" spans="26:27">
      <c r="Z156850" s="191"/>
      <c r="AA156850" s="191"/>
    </row>
    <row r="156851" spans="26:27">
      <c r="Z156851" s="191"/>
      <c r="AA156851" s="191"/>
    </row>
    <row r="156852" spans="26:27">
      <c r="Z156852" s="191"/>
      <c r="AA156852" s="191"/>
    </row>
    <row r="156853" spans="26:27">
      <c r="Z156853" s="191"/>
      <c r="AA156853" s="191"/>
    </row>
    <row r="156854" spans="26:27">
      <c r="Z156854" s="191"/>
      <c r="AA156854" s="191"/>
    </row>
    <row r="156855" spans="26:27">
      <c r="Z156855" s="191"/>
      <c r="AA156855" s="191"/>
    </row>
    <row r="156856" spans="26:27">
      <c r="Z156856" s="191"/>
      <c r="AA156856" s="191"/>
    </row>
    <row r="156857" spans="26:27">
      <c r="Z156857" s="191"/>
      <c r="AA156857" s="191"/>
    </row>
    <row r="156858" spans="26:27">
      <c r="Z156858" s="191"/>
      <c r="AA156858" s="191"/>
    </row>
    <row r="156859" spans="26:27">
      <c r="Z156859" s="191"/>
      <c r="AA156859" s="191"/>
    </row>
    <row r="156860" spans="26:27">
      <c r="Z156860" s="191"/>
      <c r="AA156860" s="191"/>
    </row>
    <row r="156861" spans="26:27">
      <c r="Z156861" s="191"/>
      <c r="AA156861" s="191"/>
    </row>
    <row r="156862" spans="26:27">
      <c r="Z156862" s="191"/>
      <c r="AA156862" s="191"/>
    </row>
    <row r="156863" spans="26:27">
      <c r="Z156863" s="191"/>
      <c r="AA156863" s="191"/>
    </row>
    <row r="156864" spans="26:27">
      <c r="Z156864" s="191"/>
      <c r="AA156864" s="191"/>
    </row>
    <row r="156865" spans="26:27">
      <c r="Z156865" s="191"/>
      <c r="AA156865" s="191"/>
    </row>
    <row r="156866" spans="26:27">
      <c r="Z156866" s="191"/>
      <c r="AA156866" s="191"/>
    </row>
    <row r="156867" spans="26:27">
      <c r="Z156867" s="191"/>
      <c r="AA156867" s="191"/>
    </row>
    <row r="156868" spans="26:27">
      <c r="Z156868" s="191"/>
      <c r="AA156868" s="191"/>
    </row>
    <row r="156869" spans="26:27">
      <c r="Z156869" s="191"/>
      <c r="AA156869" s="191"/>
    </row>
    <row r="156870" spans="26:27">
      <c r="Z156870" s="191"/>
      <c r="AA156870" s="191"/>
    </row>
    <row r="156871" spans="26:27">
      <c r="Z156871" s="191"/>
      <c r="AA156871" s="191"/>
    </row>
    <row r="156872" spans="26:27">
      <c r="Z156872" s="191"/>
      <c r="AA156872" s="191"/>
    </row>
    <row r="156873" spans="26:27">
      <c r="Z156873" s="191"/>
      <c r="AA156873" s="191"/>
    </row>
    <row r="156874" spans="26:27">
      <c r="Z156874" s="191"/>
      <c r="AA156874" s="191"/>
    </row>
    <row r="156875" spans="26:27">
      <c r="Z156875" s="191"/>
      <c r="AA156875" s="191"/>
    </row>
    <row r="156876" spans="26:27">
      <c r="Z156876" s="191"/>
      <c r="AA156876" s="191"/>
    </row>
    <row r="156877" spans="26:27">
      <c r="Z156877" s="191"/>
      <c r="AA156877" s="191"/>
    </row>
    <row r="156878" spans="26:27">
      <c r="Z156878" s="191"/>
      <c r="AA156878" s="191"/>
    </row>
    <row r="156879" spans="26:27">
      <c r="Z156879" s="191"/>
      <c r="AA156879" s="191"/>
    </row>
    <row r="156880" spans="26:27">
      <c r="Z156880" s="191"/>
      <c r="AA156880" s="191"/>
    </row>
    <row r="156881" spans="26:27">
      <c r="Z156881" s="191"/>
      <c r="AA156881" s="191"/>
    </row>
    <row r="156882" spans="26:27">
      <c r="Z156882" s="191"/>
      <c r="AA156882" s="191"/>
    </row>
    <row r="156883" spans="26:27">
      <c r="Z156883" s="191"/>
      <c r="AA156883" s="191"/>
    </row>
    <row r="156884" spans="26:27">
      <c r="Z156884" s="191"/>
      <c r="AA156884" s="191"/>
    </row>
    <row r="156885" spans="26:27">
      <c r="Z156885" s="191"/>
      <c r="AA156885" s="191"/>
    </row>
    <row r="156886" spans="26:27">
      <c r="Z156886" s="191"/>
      <c r="AA156886" s="191"/>
    </row>
    <row r="156887" spans="26:27">
      <c r="Z156887" s="191"/>
      <c r="AA156887" s="191"/>
    </row>
    <row r="156888" spans="26:27">
      <c r="Z156888" s="191"/>
      <c r="AA156888" s="191"/>
    </row>
    <row r="156889" spans="26:27">
      <c r="Z156889" s="191"/>
      <c r="AA156889" s="191"/>
    </row>
    <row r="156890" spans="26:27">
      <c r="Z156890" s="191"/>
      <c r="AA156890" s="191"/>
    </row>
    <row r="156891" spans="26:27">
      <c r="Z156891" s="191"/>
      <c r="AA156891" s="191"/>
    </row>
    <row r="156892" spans="26:27">
      <c r="Z156892" s="191"/>
      <c r="AA156892" s="191"/>
    </row>
    <row r="156893" spans="26:27">
      <c r="Z156893" s="191"/>
      <c r="AA156893" s="191"/>
    </row>
    <row r="156894" spans="26:27">
      <c r="Z156894" s="191"/>
      <c r="AA156894" s="191"/>
    </row>
    <row r="156895" spans="26:27">
      <c r="Z156895" s="191"/>
      <c r="AA156895" s="191"/>
    </row>
    <row r="156896" spans="26:27">
      <c r="Z156896" s="191"/>
      <c r="AA156896" s="191"/>
    </row>
    <row r="156897" spans="26:27">
      <c r="Z156897" s="191"/>
      <c r="AA156897" s="191"/>
    </row>
    <row r="156898" spans="26:27">
      <c r="Z156898" s="191"/>
      <c r="AA156898" s="191"/>
    </row>
    <row r="156899" spans="26:27">
      <c r="Z156899" s="191"/>
      <c r="AA156899" s="191"/>
    </row>
    <row r="156900" spans="26:27">
      <c r="Z156900" s="191"/>
      <c r="AA156900" s="191"/>
    </row>
    <row r="156901" spans="26:27">
      <c r="Z156901" s="191"/>
      <c r="AA156901" s="191"/>
    </row>
    <row r="156902" spans="26:27">
      <c r="Z156902" s="191"/>
      <c r="AA156902" s="191"/>
    </row>
    <row r="156903" spans="26:27">
      <c r="Z156903" s="191"/>
      <c r="AA156903" s="191"/>
    </row>
    <row r="156904" spans="26:27">
      <c r="Z156904" s="191"/>
      <c r="AA156904" s="191"/>
    </row>
    <row r="156905" spans="26:27">
      <c r="Z156905" s="191"/>
      <c r="AA156905" s="191"/>
    </row>
    <row r="156906" spans="26:27">
      <c r="Z156906" s="191"/>
      <c r="AA156906" s="191"/>
    </row>
    <row r="156907" spans="26:27">
      <c r="Z156907" s="191"/>
      <c r="AA156907" s="191"/>
    </row>
    <row r="156908" spans="26:27">
      <c r="Z156908" s="191"/>
      <c r="AA156908" s="191"/>
    </row>
    <row r="156909" spans="26:27">
      <c r="Z156909" s="191"/>
      <c r="AA156909" s="191"/>
    </row>
    <row r="156910" spans="26:27">
      <c r="Z156910" s="191"/>
      <c r="AA156910" s="191"/>
    </row>
    <row r="156911" spans="26:27">
      <c r="Z156911" s="191"/>
      <c r="AA156911" s="191"/>
    </row>
    <row r="156912" spans="26:27">
      <c r="Z156912" s="191"/>
      <c r="AA156912" s="191"/>
    </row>
    <row r="156913" spans="26:27">
      <c r="Z156913" s="191"/>
      <c r="AA156913" s="191"/>
    </row>
    <row r="156914" spans="26:27">
      <c r="Z156914" s="191"/>
      <c r="AA156914" s="191"/>
    </row>
    <row r="156915" spans="26:27">
      <c r="Z156915" s="191"/>
      <c r="AA156915" s="191"/>
    </row>
    <row r="156916" spans="26:27">
      <c r="Z156916" s="191"/>
      <c r="AA156916" s="191"/>
    </row>
    <row r="156917" spans="26:27">
      <c r="Z156917" s="191"/>
      <c r="AA156917" s="191"/>
    </row>
    <row r="156918" spans="26:27">
      <c r="Z156918" s="191"/>
      <c r="AA156918" s="191"/>
    </row>
    <row r="156919" spans="26:27">
      <c r="Z156919" s="191"/>
      <c r="AA156919" s="191"/>
    </row>
    <row r="156920" spans="26:27">
      <c r="Z156920" s="191"/>
      <c r="AA156920" s="191"/>
    </row>
    <row r="156921" spans="26:27">
      <c r="Z156921" s="191"/>
      <c r="AA156921" s="191"/>
    </row>
    <row r="156922" spans="26:27">
      <c r="Z156922" s="191"/>
      <c r="AA156922" s="191"/>
    </row>
    <row r="156923" spans="26:27">
      <c r="Z156923" s="191"/>
      <c r="AA156923" s="191"/>
    </row>
    <row r="156924" spans="26:27">
      <c r="Z156924" s="191"/>
      <c r="AA156924" s="191"/>
    </row>
    <row r="156925" spans="26:27">
      <c r="Z156925" s="191"/>
      <c r="AA156925" s="191"/>
    </row>
    <row r="156926" spans="26:27">
      <c r="Z156926" s="191"/>
      <c r="AA156926" s="191"/>
    </row>
    <row r="156927" spans="26:27">
      <c r="Z156927" s="191"/>
      <c r="AA156927" s="191"/>
    </row>
    <row r="156928" spans="26:27">
      <c r="Z156928" s="191"/>
      <c r="AA156928" s="191"/>
    </row>
    <row r="156929" spans="26:27">
      <c r="Z156929" s="191"/>
      <c r="AA156929" s="191"/>
    </row>
    <row r="156930" spans="26:27">
      <c r="Z156930" s="191"/>
      <c r="AA156930" s="191"/>
    </row>
    <row r="156931" spans="26:27">
      <c r="Z156931" s="191"/>
      <c r="AA156931" s="191"/>
    </row>
    <row r="156932" spans="26:27">
      <c r="Z156932" s="191"/>
      <c r="AA156932" s="191"/>
    </row>
    <row r="156933" spans="26:27">
      <c r="Z156933" s="191"/>
      <c r="AA156933" s="191"/>
    </row>
    <row r="156934" spans="26:27">
      <c r="Z156934" s="191"/>
      <c r="AA156934" s="191"/>
    </row>
    <row r="156935" spans="26:27">
      <c r="Z156935" s="191"/>
      <c r="AA156935" s="191"/>
    </row>
    <row r="156936" spans="26:27">
      <c r="Z156936" s="191"/>
      <c r="AA156936" s="191"/>
    </row>
    <row r="156937" spans="26:27">
      <c r="Z156937" s="191"/>
      <c r="AA156937" s="191"/>
    </row>
    <row r="156938" spans="26:27">
      <c r="Z156938" s="191"/>
      <c r="AA156938" s="191"/>
    </row>
    <row r="156939" spans="26:27">
      <c r="Z156939" s="191"/>
      <c r="AA156939" s="191"/>
    </row>
    <row r="156940" spans="26:27">
      <c r="Z156940" s="191"/>
      <c r="AA156940" s="191"/>
    </row>
    <row r="156941" spans="26:27">
      <c r="Z156941" s="191"/>
      <c r="AA156941" s="191"/>
    </row>
    <row r="156942" spans="26:27">
      <c r="Z156942" s="191"/>
      <c r="AA156942" s="191"/>
    </row>
    <row r="156943" spans="26:27">
      <c r="Z156943" s="191"/>
      <c r="AA156943" s="191"/>
    </row>
    <row r="156944" spans="26:27">
      <c r="Z156944" s="191"/>
      <c r="AA156944" s="191"/>
    </row>
    <row r="156945" spans="26:27">
      <c r="Z156945" s="191"/>
      <c r="AA156945" s="191"/>
    </row>
    <row r="156946" spans="26:27">
      <c r="Z156946" s="191"/>
      <c r="AA156946" s="191"/>
    </row>
    <row r="156947" spans="26:27">
      <c r="Z156947" s="191"/>
      <c r="AA156947" s="191"/>
    </row>
    <row r="156948" spans="26:27">
      <c r="Z156948" s="191"/>
      <c r="AA156948" s="191"/>
    </row>
    <row r="156949" spans="26:27">
      <c r="Z156949" s="191"/>
      <c r="AA156949" s="191"/>
    </row>
    <row r="156950" spans="26:27">
      <c r="Z156950" s="191"/>
      <c r="AA156950" s="191"/>
    </row>
    <row r="156951" spans="26:27">
      <c r="Z156951" s="191"/>
      <c r="AA156951" s="191"/>
    </row>
    <row r="156952" spans="26:27">
      <c r="Z156952" s="191"/>
      <c r="AA156952" s="191"/>
    </row>
    <row r="156953" spans="26:27">
      <c r="Z156953" s="191"/>
      <c r="AA156953" s="191"/>
    </row>
    <row r="156954" spans="26:27">
      <c r="Z156954" s="191"/>
      <c r="AA156954" s="191"/>
    </row>
    <row r="156955" spans="26:27">
      <c r="Z156955" s="191"/>
      <c r="AA156955" s="191"/>
    </row>
    <row r="156956" spans="26:27">
      <c r="Z156956" s="191"/>
      <c r="AA156956" s="191"/>
    </row>
    <row r="156957" spans="26:27">
      <c r="Z156957" s="191"/>
      <c r="AA156957" s="191"/>
    </row>
    <row r="156958" spans="26:27">
      <c r="Z156958" s="191"/>
      <c r="AA156958" s="191"/>
    </row>
    <row r="156959" spans="26:27">
      <c r="Z156959" s="191"/>
      <c r="AA156959" s="191"/>
    </row>
    <row r="156960" spans="26:27">
      <c r="Z156960" s="191"/>
      <c r="AA156960" s="191"/>
    </row>
    <row r="156961" spans="26:27">
      <c r="Z156961" s="191"/>
      <c r="AA156961" s="191"/>
    </row>
    <row r="156962" spans="26:27">
      <c r="Z156962" s="191"/>
      <c r="AA156962" s="191"/>
    </row>
    <row r="156963" spans="26:27">
      <c r="Z156963" s="191"/>
      <c r="AA156963" s="191"/>
    </row>
    <row r="156964" spans="26:27">
      <c r="Z156964" s="191"/>
      <c r="AA156964" s="191"/>
    </row>
    <row r="156965" spans="26:27">
      <c r="Z156965" s="191"/>
      <c r="AA156965" s="191"/>
    </row>
    <row r="156966" spans="26:27">
      <c r="Z156966" s="191"/>
      <c r="AA156966" s="191"/>
    </row>
    <row r="156967" spans="26:27">
      <c r="Z156967" s="191"/>
      <c r="AA156967" s="191"/>
    </row>
    <row r="156968" spans="26:27">
      <c r="Z156968" s="191"/>
      <c r="AA156968" s="191"/>
    </row>
    <row r="156969" spans="26:27">
      <c r="Z156969" s="191"/>
      <c r="AA156969" s="191"/>
    </row>
    <row r="156970" spans="26:27">
      <c r="Z156970" s="191"/>
      <c r="AA156970" s="191"/>
    </row>
    <row r="156971" spans="26:27">
      <c r="Z156971" s="191"/>
      <c r="AA156971" s="191"/>
    </row>
    <row r="156972" spans="26:27">
      <c r="Z156972" s="191"/>
      <c r="AA156972" s="191"/>
    </row>
    <row r="156973" spans="26:27">
      <c r="Z156973" s="191"/>
      <c r="AA156973" s="191"/>
    </row>
    <row r="156974" spans="26:27">
      <c r="Z156974" s="191"/>
      <c r="AA156974" s="191"/>
    </row>
    <row r="156975" spans="26:27">
      <c r="Z156975" s="191"/>
      <c r="AA156975" s="191"/>
    </row>
    <row r="156976" spans="26:27">
      <c r="Z156976" s="191"/>
      <c r="AA156976" s="191"/>
    </row>
    <row r="156977" spans="26:27">
      <c r="Z156977" s="191"/>
      <c r="AA156977" s="191"/>
    </row>
    <row r="156978" spans="26:27">
      <c r="Z156978" s="191"/>
      <c r="AA156978" s="191"/>
    </row>
    <row r="156979" spans="26:27">
      <c r="Z156979" s="191"/>
      <c r="AA156979" s="191"/>
    </row>
    <row r="156980" spans="26:27">
      <c r="Z156980" s="191"/>
      <c r="AA156980" s="191"/>
    </row>
    <row r="156981" spans="26:27">
      <c r="Z156981" s="191"/>
      <c r="AA156981" s="191"/>
    </row>
    <row r="156982" spans="26:27">
      <c r="Z156982" s="191"/>
      <c r="AA156982" s="191"/>
    </row>
    <row r="156983" spans="26:27">
      <c r="Z156983" s="191"/>
      <c r="AA156983" s="191"/>
    </row>
    <row r="156984" spans="26:27">
      <c r="Z156984" s="191"/>
      <c r="AA156984" s="191"/>
    </row>
    <row r="156985" spans="26:27">
      <c r="Z156985" s="191"/>
      <c r="AA156985" s="191"/>
    </row>
    <row r="156986" spans="26:27">
      <c r="Z156986" s="191"/>
      <c r="AA156986" s="191"/>
    </row>
    <row r="156987" spans="26:27">
      <c r="Z156987" s="191"/>
      <c r="AA156987" s="191"/>
    </row>
    <row r="156988" spans="26:27">
      <c r="Z156988" s="191"/>
      <c r="AA156988" s="191"/>
    </row>
    <row r="156989" spans="26:27">
      <c r="Z156989" s="191"/>
      <c r="AA156989" s="191"/>
    </row>
    <row r="156990" spans="26:27">
      <c r="Z156990" s="191"/>
      <c r="AA156990" s="191"/>
    </row>
    <row r="156991" spans="26:27">
      <c r="Z156991" s="191"/>
      <c r="AA156991" s="191"/>
    </row>
    <row r="156992" spans="26:27">
      <c r="Z156992" s="191"/>
      <c r="AA156992" s="191"/>
    </row>
    <row r="156993" spans="26:27">
      <c r="Z156993" s="191"/>
      <c r="AA156993" s="191"/>
    </row>
    <row r="156994" spans="26:27">
      <c r="Z156994" s="191"/>
      <c r="AA156994" s="191"/>
    </row>
    <row r="156995" spans="26:27">
      <c r="Z156995" s="191"/>
      <c r="AA156995" s="191"/>
    </row>
    <row r="156996" spans="26:27">
      <c r="Z156996" s="191"/>
      <c r="AA156996" s="191"/>
    </row>
    <row r="156997" spans="26:27">
      <c r="Z156997" s="191"/>
      <c r="AA156997" s="191"/>
    </row>
    <row r="156998" spans="26:27">
      <c r="Z156998" s="191"/>
      <c r="AA156998" s="191"/>
    </row>
    <row r="156999" spans="26:27">
      <c r="Z156999" s="191"/>
      <c r="AA156999" s="191"/>
    </row>
    <row r="157000" spans="26:27">
      <c r="Z157000" s="191"/>
      <c r="AA157000" s="191"/>
    </row>
    <row r="157001" spans="26:27">
      <c r="Z157001" s="191"/>
      <c r="AA157001" s="191"/>
    </row>
    <row r="157002" spans="26:27">
      <c r="Z157002" s="191"/>
      <c r="AA157002" s="191"/>
    </row>
    <row r="157003" spans="26:27">
      <c r="Z157003" s="191"/>
      <c r="AA157003" s="191"/>
    </row>
    <row r="157004" spans="26:27">
      <c r="Z157004" s="191"/>
      <c r="AA157004" s="191"/>
    </row>
    <row r="157005" spans="26:27">
      <c r="Z157005" s="191"/>
      <c r="AA157005" s="191"/>
    </row>
    <row r="157006" spans="26:27">
      <c r="Z157006" s="191"/>
      <c r="AA157006" s="191"/>
    </row>
    <row r="157007" spans="26:27">
      <c r="Z157007" s="191"/>
      <c r="AA157007" s="191"/>
    </row>
    <row r="157008" spans="26:27">
      <c r="Z157008" s="191"/>
      <c r="AA157008" s="191"/>
    </row>
    <row r="157009" spans="26:27">
      <c r="Z157009" s="191"/>
      <c r="AA157009" s="191"/>
    </row>
    <row r="157010" spans="26:27">
      <c r="Z157010" s="191"/>
      <c r="AA157010" s="191"/>
    </row>
    <row r="157011" spans="26:27">
      <c r="Z157011" s="191"/>
      <c r="AA157011" s="191"/>
    </row>
    <row r="157012" spans="26:27">
      <c r="Z157012" s="191"/>
      <c r="AA157012" s="191"/>
    </row>
    <row r="157013" spans="26:27">
      <c r="Z157013" s="191"/>
      <c r="AA157013" s="191"/>
    </row>
    <row r="157014" spans="26:27">
      <c r="Z157014" s="191"/>
      <c r="AA157014" s="191"/>
    </row>
    <row r="157015" spans="26:27">
      <c r="Z157015" s="191"/>
      <c r="AA157015" s="191"/>
    </row>
    <row r="157016" spans="26:27">
      <c r="Z157016" s="191"/>
      <c r="AA157016" s="191"/>
    </row>
    <row r="157017" spans="26:27">
      <c r="Z157017" s="191"/>
      <c r="AA157017" s="191"/>
    </row>
    <row r="157018" spans="26:27">
      <c r="Z157018" s="191"/>
      <c r="AA157018" s="191"/>
    </row>
    <row r="157019" spans="26:27">
      <c r="Z157019" s="191"/>
      <c r="AA157019" s="191"/>
    </row>
    <row r="157020" spans="26:27">
      <c r="Z157020" s="191"/>
      <c r="AA157020" s="191"/>
    </row>
    <row r="157021" spans="26:27">
      <c r="Z157021" s="191"/>
      <c r="AA157021" s="191"/>
    </row>
    <row r="157022" spans="26:27">
      <c r="Z157022" s="191"/>
      <c r="AA157022" s="191"/>
    </row>
    <row r="157023" spans="26:27">
      <c r="Z157023" s="191"/>
      <c r="AA157023" s="191"/>
    </row>
    <row r="157024" spans="26:27">
      <c r="Z157024" s="191"/>
      <c r="AA157024" s="191"/>
    </row>
    <row r="157025" spans="26:27">
      <c r="Z157025" s="191"/>
      <c r="AA157025" s="191"/>
    </row>
    <row r="157026" spans="26:27">
      <c r="Z157026" s="191"/>
      <c r="AA157026" s="191"/>
    </row>
    <row r="157027" spans="26:27">
      <c r="Z157027" s="191"/>
      <c r="AA157027" s="191"/>
    </row>
    <row r="157028" spans="26:27">
      <c r="Z157028" s="191"/>
      <c r="AA157028" s="191"/>
    </row>
    <row r="157029" spans="26:27">
      <c r="Z157029" s="191"/>
      <c r="AA157029" s="191"/>
    </row>
    <row r="157030" spans="26:27">
      <c r="Z157030" s="191"/>
      <c r="AA157030" s="191"/>
    </row>
    <row r="157031" spans="26:27">
      <c r="Z157031" s="191"/>
      <c r="AA157031" s="191"/>
    </row>
    <row r="157032" spans="26:27">
      <c r="Z157032" s="191"/>
      <c r="AA157032" s="191"/>
    </row>
    <row r="157033" spans="26:27">
      <c r="Z157033" s="191"/>
      <c r="AA157033" s="191"/>
    </row>
    <row r="157034" spans="26:27">
      <c r="Z157034" s="191"/>
      <c r="AA157034" s="191"/>
    </row>
    <row r="157035" spans="26:27">
      <c r="Z157035" s="191"/>
      <c r="AA157035" s="191"/>
    </row>
    <row r="157036" spans="26:27">
      <c r="Z157036" s="191"/>
      <c r="AA157036" s="191"/>
    </row>
    <row r="157037" spans="26:27">
      <c r="Z157037" s="191"/>
      <c r="AA157037" s="191"/>
    </row>
    <row r="157038" spans="26:27">
      <c r="Z157038" s="191"/>
      <c r="AA157038" s="191"/>
    </row>
    <row r="157039" spans="26:27">
      <c r="Z157039" s="191"/>
      <c r="AA157039" s="191"/>
    </row>
    <row r="157040" spans="26:27">
      <c r="Z157040" s="191"/>
      <c r="AA157040" s="191"/>
    </row>
    <row r="157041" spans="26:27">
      <c r="Z157041" s="191"/>
      <c r="AA157041" s="191"/>
    </row>
    <row r="157042" spans="26:27">
      <c r="Z157042" s="191"/>
      <c r="AA157042" s="191"/>
    </row>
    <row r="157043" spans="26:27">
      <c r="Z157043" s="191"/>
      <c r="AA157043" s="191"/>
    </row>
    <row r="157044" spans="26:27">
      <c r="Z157044" s="191"/>
      <c r="AA157044" s="191"/>
    </row>
    <row r="157045" spans="26:27">
      <c r="Z157045" s="191"/>
      <c r="AA157045" s="191"/>
    </row>
    <row r="157046" spans="26:27">
      <c r="Z157046" s="191"/>
      <c r="AA157046" s="191"/>
    </row>
    <row r="157047" spans="26:27">
      <c r="Z157047" s="191"/>
      <c r="AA157047" s="191"/>
    </row>
    <row r="157048" spans="26:27">
      <c r="Z157048" s="191"/>
      <c r="AA157048" s="191"/>
    </row>
    <row r="157049" spans="26:27">
      <c r="Z157049" s="191"/>
      <c r="AA157049" s="191"/>
    </row>
    <row r="157050" spans="26:27">
      <c r="Z157050" s="191"/>
      <c r="AA157050" s="191"/>
    </row>
    <row r="157051" spans="26:27">
      <c r="Z157051" s="191"/>
      <c r="AA157051" s="191"/>
    </row>
    <row r="157052" spans="26:27">
      <c r="Z157052" s="191"/>
      <c r="AA157052" s="191"/>
    </row>
    <row r="157053" spans="26:27">
      <c r="Z157053" s="191"/>
      <c r="AA157053" s="191"/>
    </row>
    <row r="157054" spans="26:27">
      <c r="Z157054" s="191"/>
      <c r="AA157054" s="191"/>
    </row>
    <row r="157055" spans="26:27">
      <c r="Z157055" s="191"/>
      <c r="AA157055" s="191"/>
    </row>
    <row r="157056" spans="26:27">
      <c r="Z157056" s="191"/>
      <c r="AA157056" s="191"/>
    </row>
    <row r="157057" spans="26:27">
      <c r="Z157057" s="191"/>
      <c r="AA157057" s="191"/>
    </row>
    <row r="157058" spans="26:27">
      <c r="Z157058" s="191"/>
      <c r="AA157058" s="191"/>
    </row>
    <row r="157059" spans="26:27">
      <c r="Z157059" s="191"/>
      <c r="AA157059" s="191"/>
    </row>
    <row r="157060" spans="26:27">
      <c r="Z157060" s="191"/>
      <c r="AA157060" s="191"/>
    </row>
    <row r="157061" spans="26:27">
      <c r="Z157061" s="191"/>
      <c r="AA157061" s="191"/>
    </row>
    <row r="157062" spans="26:27">
      <c r="Z157062" s="191"/>
      <c r="AA157062" s="191"/>
    </row>
    <row r="157063" spans="26:27">
      <c r="Z157063" s="191"/>
      <c r="AA157063" s="191"/>
    </row>
    <row r="157064" spans="26:27">
      <c r="Z157064" s="191"/>
      <c r="AA157064" s="191"/>
    </row>
    <row r="157065" spans="26:27">
      <c r="Z157065" s="191"/>
      <c r="AA157065" s="191"/>
    </row>
    <row r="157066" spans="26:27">
      <c r="Z157066" s="191"/>
      <c r="AA157066" s="191"/>
    </row>
    <row r="157067" spans="26:27">
      <c r="Z157067" s="191"/>
      <c r="AA157067" s="191"/>
    </row>
    <row r="157068" spans="26:27">
      <c r="Z157068" s="191"/>
      <c r="AA157068" s="191"/>
    </row>
    <row r="157069" spans="26:27">
      <c r="Z157069" s="191"/>
      <c r="AA157069" s="191"/>
    </row>
    <row r="157070" spans="26:27">
      <c r="Z157070" s="191"/>
      <c r="AA157070" s="191"/>
    </row>
    <row r="157071" spans="26:27">
      <c r="Z157071" s="191"/>
      <c r="AA157071" s="191"/>
    </row>
    <row r="157072" spans="26:27">
      <c r="Z157072" s="191"/>
      <c r="AA157072" s="191"/>
    </row>
    <row r="157073" spans="26:27">
      <c r="Z157073" s="191"/>
      <c r="AA157073" s="191"/>
    </row>
    <row r="157074" spans="26:27">
      <c r="Z157074" s="191"/>
      <c r="AA157074" s="191"/>
    </row>
    <row r="157075" spans="26:27">
      <c r="Z157075" s="191"/>
      <c r="AA157075" s="191"/>
    </row>
    <row r="157076" spans="26:27">
      <c r="Z157076" s="191"/>
      <c r="AA157076" s="191"/>
    </row>
    <row r="157077" spans="26:27">
      <c r="Z157077" s="191"/>
      <c r="AA157077" s="191"/>
    </row>
    <row r="157078" spans="26:27">
      <c r="Z157078" s="191"/>
      <c r="AA157078" s="191"/>
    </row>
    <row r="157079" spans="26:27">
      <c r="Z157079" s="191"/>
      <c r="AA157079" s="191"/>
    </row>
    <row r="157080" spans="26:27">
      <c r="Z157080" s="191"/>
      <c r="AA157080" s="191"/>
    </row>
    <row r="157081" spans="26:27">
      <c r="Z157081" s="191"/>
      <c r="AA157081" s="191"/>
    </row>
    <row r="157082" spans="26:27">
      <c r="Z157082" s="191"/>
      <c r="AA157082" s="191"/>
    </row>
    <row r="157083" spans="26:27">
      <c r="Z157083" s="191"/>
      <c r="AA157083" s="191"/>
    </row>
    <row r="157084" spans="26:27">
      <c r="Z157084" s="191"/>
      <c r="AA157084" s="191"/>
    </row>
    <row r="157085" spans="26:27">
      <c r="Z157085" s="191"/>
      <c r="AA157085" s="191"/>
    </row>
    <row r="157086" spans="26:27">
      <c r="Z157086" s="191"/>
      <c r="AA157086" s="191"/>
    </row>
    <row r="157087" spans="26:27">
      <c r="Z157087" s="191"/>
      <c r="AA157087" s="191"/>
    </row>
    <row r="157088" spans="26:27">
      <c r="Z157088" s="191"/>
      <c r="AA157088" s="191"/>
    </row>
    <row r="157089" spans="26:27">
      <c r="Z157089" s="191"/>
      <c r="AA157089" s="191"/>
    </row>
    <row r="157090" spans="26:27">
      <c r="Z157090" s="191"/>
      <c r="AA157090" s="191"/>
    </row>
    <row r="157091" spans="26:27">
      <c r="Z157091" s="191"/>
      <c r="AA157091" s="191"/>
    </row>
    <row r="157092" spans="26:27">
      <c r="Z157092" s="191"/>
      <c r="AA157092" s="191"/>
    </row>
    <row r="157093" spans="26:27">
      <c r="Z157093" s="191"/>
      <c r="AA157093" s="191"/>
    </row>
    <row r="157094" spans="26:27">
      <c r="Z157094" s="191"/>
      <c r="AA157094" s="191"/>
    </row>
    <row r="157095" spans="26:27">
      <c r="Z157095" s="191"/>
      <c r="AA157095" s="191"/>
    </row>
    <row r="157096" spans="26:27">
      <c r="Z157096" s="191"/>
      <c r="AA157096" s="191"/>
    </row>
    <row r="157097" spans="26:27">
      <c r="Z157097" s="191"/>
      <c r="AA157097" s="191"/>
    </row>
    <row r="157098" spans="26:27">
      <c r="Z157098" s="191"/>
      <c r="AA157098" s="191"/>
    </row>
    <row r="157099" spans="26:27">
      <c r="Z157099" s="191"/>
      <c r="AA157099" s="191"/>
    </row>
    <row r="157100" spans="26:27">
      <c r="Z157100" s="191"/>
      <c r="AA157100" s="191"/>
    </row>
    <row r="157101" spans="26:27">
      <c r="Z157101" s="191"/>
      <c r="AA157101" s="191"/>
    </row>
    <row r="157102" spans="26:27">
      <c r="Z157102" s="191"/>
      <c r="AA157102" s="191"/>
    </row>
    <row r="157103" spans="26:27">
      <c r="Z157103" s="191"/>
      <c r="AA157103" s="191"/>
    </row>
    <row r="157104" spans="26:27">
      <c r="Z157104" s="191"/>
      <c r="AA157104" s="191"/>
    </row>
    <row r="157105" spans="26:27">
      <c r="Z157105" s="191"/>
      <c r="AA157105" s="191"/>
    </row>
    <row r="157106" spans="26:27">
      <c r="Z157106" s="191"/>
      <c r="AA157106" s="191"/>
    </row>
    <row r="157107" spans="26:27">
      <c r="Z157107" s="191"/>
      <c r="AA157107" s="191"/>
    </row>
    <row r="157108" spans="26:27">
      <c r="Z157108" s="191"/>
      <c r="AA157108" s="191"/>
    </row>
    <row r="157109" spans="26:27">
      <c r="Z157109" s="191"/>
      <c r="AA157109" s="191"/>
    </row>
    <row r="157110" spans="26:27">
      <c r="Z157110" s="191"/>
      <c r="AA157110" s="191"/>
    </row>
    <row r="157111" spans="26:27">
      <c r="Z157111" s="191"/>
      <c r="AA157111" s="191"/>
    </row>
    <row r="157112" spans="26:27">
      <c r="Z157112" s="191"/>
      <c r="AA157112" s="191"/>
    </row>
    <row r="157113" spans="26:27">
      <c r="Z157113" s="191"/>
      <c r="AA157113" s="191"/>
    </row>
    <row r="157114" spans="26:27">
      <c r="Z157114" s="191"/>
      <c r="AA157114" s="191"/>
    </row>
    <row r="157115" spans="26:27">
      <c r="Z157115" s="191"/>
      <c r="AA157115" s="191"/>
    </row>
    <row r="157116" spans="26:27">
      <c r="Z157116" s="191"/>
      <c r="AA157116" s="191"/>
    </row>
    <row r="157117" spans="26:27">
      <c r="Z157117" s="191"/>
      <c r="AA157117" s="191"/>
    </row>
    <row r="157118" spans="26:27">
      <c r="Z157118" s="191"/>
      <c r="AA157118" s="191"/>
    </row>
    <row r="157119" spans="26:27">
      <c r="Z157119" s="191"/>
      <c r="AA157119" s="191"/>
    </row>
    <row r="157120" spans="26:27">
      <c r="Z157120" s="191"/>
      <c r="AA157120" s="191"/>
    </row>
    <row r="157121" spans="26:27">
      <c r="Z157121" s="191"/>
      <c r="AA157121" s="191"/>
    </row>
    <row r="157122" spans="26:27">
      <c r="Z157122" s="191"/>
      <c r="AA157122" s="191"/>
    </row>
    <row r="157123" spans="26:27">
      <c r="Z157123" s="191"/>
      <c r="AA157123" s="191"/>
    </row>
    <row r="157124" spans="26:27">
      <c r="Z157124" s="191"/>
      <c r="AA157124" s="191"/>
    </row>
    <row r="157125" spans="26:27">
      <c r="Z157125" s="191"/>
      <c r="AA157125" s="191"/>
    </row>
    <row r="157126" spans="26:27">
      <c r="Z157126" s="191"/>
      <c r="AA157126" s="191"/>
    </row>
    <row r="157127" spans="26:27">
      <c r="Z157127" s="191"/>
      <c r="AA157127" s="191"/>
    </row>
    <row r="157128" spans="26:27">
      <c r="Z157128" s="191"/>
      <c r="AA157128" s="191"/>
    </row>
    <row r="157129" spans="26:27">
      <c r="Z157129" s="191"/>
      <c r="AA157129" s="191"/>
    </row>
    <row r="157130" spans="26:27">
      <c r="Z157130" s="191"/>
      <c r="AA157130" s="191"/>
    </row>
    <row r="157131" spans="26:27">
      <c r="Z157131" s="191"/>
      <c r="AA157131" s="191"/>
    </row>
    <row r="157132" spans="26:27">
      <c r="Z157132" s="191"/>
      <c r="AA157132" s="191"/>
    </row>
    <row r="157133" spans="26:27">
      <c r="Z157133" s="191"/>
      <c r="AA157133" s="191"/>
    </row>
    <row r="157134" spans="26:27">
      <c r="Z157134" s="191"/>
      <c r="AA157134" s="191"/>
    </row>
    <row r="157135" spans="26:27">
      <c r="Z157135" s="191"/>
      <c r="AA157135" s="191"/>
    </row>
    <row r="157136" spans="26:27">
      <c r="Z157136" s="191"/>
      <c r="AA157136" s="191"/>
    </row>
    <row r="157137" spans="26:27">
      <c r="Z157137" s="191"/>
      <c r="AA157137" s="191"/>
    </row>
    <row r="157138" spans="26:27">
      <c r="Z157138" s="191"/>
      <c r="AA157138" s="191"/>
    </row>
    <row r="157139" spans="26:27">
      <c r="Z157139" s="191"/>
      <c r="AA157139" s="191"/>
    </row>
    <row r="157140" spans="26:27">
      <c r="Z157140" s="191"/>
      <c r="AA157140" s="191"/>
    </row>
    <row r="157141" spans="26:27">
      <c r="Z157141" s="191"/>
      <c r="AA157141" s="191"/>
    </row>
    <row r="157142" spans="26:27">
      <c r="Z157142" s="191"/>
      <c r="AA157142" s="191"/>
    </row>
    <row r="157143" spans="26:27">
      <c r="Z157143" s="191"/>
      <c r="AA157143" s="191"/>
    </row>
    <row r="157144" spans="26:27">
      <c r="Z157144" s="191"/>
      <c r="AA157144" s="191"/>
    </row>
    <row r="157145" spans="26:27">
      <c r="Z157145" s="191"/>
      <c r="AA157145" s="191"/>
    </row>
    <row r="157146" spans="26:27">
      <c r="Z157146" s="191"/>
      <c r="AA157146" s="191"/>
    </row>
    <row r="157147" spans="26:27">
      <c r="Z157147" s="191"/>
      <c r="AA157147" s="191"/>
    </row>
    <row r="157148" spans="26:27">
      <c r="Z157148" s="191"/>
      <c r="AA157148" s="191"/>
    </row>
    <row r="157149" spans="26:27">
      <c r="Z157149" s="191"/>
      <c r="AA157149" s="191"/>
    </row>
    <row r="157150" spans="26:27">
      <c r="Z157150" s="191"/>
      <c r="AA157150" s="191"/>
    </row>
    <row r="157151" spans="26:27">
      <c r="Z157151" s="191"/>
      <c r="AA157151" s="191"/>
    </row>
    <row r="157152" spans="26:27">
      <c r="Z157152" s="191"/>
      <c r="AA157152" s="191"/>
    </row>
    <row r="157153" spans="26:27">
      <c r="Z157153" s="191"/>
      <c r="AA157153" s="191"/>
    </row>
    <row r="157154" spans="26:27">
      <c r="Z157154" s="191"/>
      <c r="AA157154" s="191"/>
    </row>
    <row r="157155" spans="26:27">
      <c r="Z157155" s="191"/>
      <c r="AA157155" s="191"/>
    </row>
    <row r="157156" spans="26:27">
      <c r="Z157156" s="191"/>
      <c r="AA157156" s="191"/>
    </row>
    <row r="157157" spans="26:27">
      <c r="Z157157" s="191"/>
      <c r="AA157157" s="191"/>
    </row>
    <row r="157158" spans="26:27">
      <c r="Z157158" s="191"/>
      <c r="AA157158" s="191"/>
    </row>
    <row r="157159" spans="26:27">
      <c r="Z157159" s="191"/>
      <c r="AA157159" s="191"/>
    </row>
    <row r="157160" spans="26:27">
      <c r="Z157160" s="191"/>
      <c r="AA157160" s="191"/>
    </row>
    <row r="157161" spans="26:27">
      <c r="Z157161" s="191"/>
      <c r="AA157161" s="191"/>
    </row>
    <row r="157162" spans="26:27">
      <c r="Z157162" s="191"/>
      <c r="AA157162" s="191"/>
    </row>
    <row r="157163" spans="26:27">
      <c r="Z157163" s="191"/>
      <c r="AA157163" s="191"/>
    </row>
    <row r="157164" spans="26:27">
      <c r="Z157164" s="191"/>
      <c r="AA157164" s="191"/>
    </row>
    <row r="157165" spans="26:27">
      <c r="Z157165" s="191"/>
      <c r="AA157165" s="191"/>
    </row>
    <row r="157166" spans="26:27">
      <c r="Z157166" s="191"/>
      <c r="AA157166" s="191"/>
    </row>
    <row r="157167" spans="26:27">
      <c r="Z157167" s="191"/>
      <c r="AA157167" s="191"/>
    </row>
    <row r="157168" spans="26:27">
      <c r="Z157168" s="191"/>
      <c r="AA157168" s="191"/>
    </row>
    <row r="157169" spans="26:27">
      <c r="Z157169" s="191"/>
      <c r="AA157169" s="191"/>
    </row>
    <row r="157170" spans="26:27">
      <c r="Z157170" s="191"/>
      <c r="AA157170" s="191"/>
    </row>
    <row r="157171" spans="26:27">
      <c r="Z157171" s="191"/>
      <c r="AA157171" s="191"/>
    </row>
    <row r="157172" spans="26:27">
      <c r="Z157172" s="191"/>
      <c r="AA157172" s="191"/>
    </row>
    <row r="157173" spans="26:27">
      <c r="Z157173" s="191"/>
      <c r="AA157173" s="191"/>
    </row>
    <row r="157174" spans="26:27">
      <c r="Z157174" s="191"/>
      <c r="AA157174" s="191"/>
    </row>
    <row r="157175" spans="26:27">
      <c r="Z157175" s="191"/>
      <c r="AA157175" s="191"/>
    </row>
    <row r="157176" spans="26:27">
      <c r="Z157176" s="191"/>
      <c r="AA157176" s="191"/>
    </row>
    <row r="157177" spans="26:27">
      <c r="Z157177" s="191"/>
      <c r="AA157177" s="191"/>
    </row>
    <row r="157178" spans="26:27">
      <c r="Z157178" s="191"/>
      <c r="AA157178" s="191"/>
    </row>
    <row r="157179" spans="26:27">
      <c r="Z157179" s="191"/>
      <c r="AA157179" s="191"/>
    </row>
    <row r="157180" spans="26:27">
      <c r="Z157180" s="191"/>
      <c r="AA157180" s="191"/>
    </row>
    <row r="157181" spans="26:27">
      <c r="Z157181" s="191"/>
      <c r="AA157181" s="191"/>
    </row>
    <row r="157182" spans="26:27">
      <c r="Z157182" s="191"/>
      <c r="AA157182" s="191"/>
    </row>
    <row r="157183" spans="26:27">
      <c r="Z157183" s="191"/>
      <c r="AA157183" s="191"/>
    </row>
    <row r="157184" spans="26:27">
      <c r="Z157184" s="191"/>
      <c r="AA157184" s="191"/>
    </row>
    <row r="157185" spans="26:27">
      <c r="Z157185" s="191"/>
      <c r="AA157185" s="191"/>
    </row>
    <row r="157186" spans="26:27">
      <c r="Z157186" s="191"/>
      <c r="AA157186" s="191"/>
    </row>
    <row r="157187" spans="26:27">
      <c r="Z157187" s="191"/>
      <c r="AA157187" s="191"/>
    </row>
    <row r="157188" spans="26:27">
      <c r="Z157188" s="191"/>
      <c r="AA157188" s="191"/>
    </row>
    <row r="157189" spans="26:27">
      <c r="Z157189" s="191"/>
      <c r="AA157189" s="191"/>
    </row>
    <row r="157190" spans="26:27">
      <c r="Z157190" s="191"/>
      <c r="AA157190" s="191"/>
    </row>
    <row r="157191" spans="26:27">
      <c r="Z157191" s="191"/>
      <c r="AA157191" s="191"/>
    </row>
    <row r="157192" spans="26:27">
      <c r="Z157192" s="191"/>
      <c r="AA157192" s="191"/>
    </row>
    <row r="157193" spans="26:27">
      <c r="Z157193" s="191"/>
      <c r="AA157193" s="191"/>
    </row>
    <row r="157194" spans="26:27">
      <c r="Z157194" s="191"/>
      <c r="AA157194" s="191"/>
    </row>
    <row r="157195" spans="26:27">
      <c r="Z157195" s="191"/>
      <c r="AA157195" s="191"/>
    </row>
    <row r="157196" spans="26:27">
      <c r="Z157196" s="191"/>
      <c r="AA157196" s="191"/>
    </row>
    <row r="157197" spans="26:27">
      <c r="Z157197" s="191"/>
      <c r="AA157197" s="191"/>
    </row>
    <row r="157198" spans="26:27">
      <c r="Z157198" s="191"/>
      <c r="AA157198" s="191"/>
    </row>
    <row r="157199" spans="26:27">
      <c r="Z157199" s="191"/>
      <c r="AA157199" s="191"/>
    </row>
    <row r="157200" spans="26:27">
      <c r="Z157200" s="191"/>
      <c r="AA157200" s="191"/>
    </row>
    <row r="157201" spans="26:27">
      <c r="Z157201" s="191"/>
      <c r="AA157201" s="191"/>
    </row>
    <row r="157202" spans="26:27">
      <c r="Z157202" s="191"/>
      <c r="AA157202" s="191"/>
    </row>
    <row r="157203" spans="26:27">
      <c r="Z157203" s="191"/>
      <c r="AA157203" s="191"/>
    </row>
    <row r="157204" spans="26:27">
      <c r="Z157204" s="191"/>
      <c r="AA157204" s="191"/>
    </row>
    <row r="157205" spans="26:27">
      <c r="Z157205" s="191"/>
      <c r="AA157205" s="191"/>
    </row>
    <row r="157206" spans="26:27">
      <c r="Z157206" s="191"/>
      <c r="AA157206" s="191"/>
    </row>
    <row r="157207" spans="26:27">
      <c r="Z157207" s="191"/>
      <c r="AA157207" s="191"/>
    </row>
    <row r="157208" spans="26:27">
      <c r="Z157208" s="191"/>
      <c r="AA157208" s="191"/>
    </row>
    <row r="157209" spans="26:27">
      <c r="Z157209" s="191"/>
      <c r="AA157209" s="191"/>
    </row>
    <row r="157210" spans="26:27">
      <c r="Z157210" s="191"/>
      <c r="AA157210" s="191"/>
    </row>
    <row r="157211" spans="26:27">
      <c r="Z157211" s="191"/>
      <c r="AA157211" s="191"/>
    </row>
    <row r="157212" spans="26:27">
      <c r="Z157212" s="191"/>
      <c r="AA157212" s="191"/>
    </row>
    <row r="157213" spans="26:27">
      <c r="Z157213" s="191"/>
      <c r="AA157213" s="191"/>
    </row>
    <row r="157214" spans="26:27">
      <c r="Z157214" s="191"/>
      <c r="AA157214" s="191"/>
    </row>
    <row r="157215" spans="26:27">
      <c r="Z157215" s="191"/>
      <c r="AA157215" s="191"/>
    </row>
    <row r="157216" spans="26:27">
      <c r="Z157216" s="191"/>
      <c r="AA157216" s="191"/>
    </row>
    <row r="157217" spans="26:27">
      <c r="Z157217" s="191"/>
      <c r="AA157217" s="191"/>
    </row>
    <row r="157218" spans="26:27">
      <c r="Z157218" s="191"/>
      <c r="AA157218" s="191"/>
    </row>
    <row r="157219" spans="26:27">
      <c r="Z157219" s="191"/>
      <c r="AA157219" s="191"/>
    </row>
    <row r="157220" spans="26:27">
      <c r="Z157220" s="191"/>
      <c r="AA157220" s="191"/>
    </row>
    <row r="157221" spans="26:27">
      <c r="Z157221" s="191"/>
      <c r="AA157221" s="191"/>
    </row>
    <row r="157222" spans="26:27">
      <c r="Z157222" s="191"/>
      <c r="AA157222" s="191"/>
    </row>
    <row r="157223" spans="26:27">
      <c r="Z157223" s="191"/>
      <c r="AA157223" s="191"/>
    </row>
    <row r="157224" spans="26:27">
      <c r="Z157224" s="191"/>
      <c r="AA157224" s="191"/>
    </row>
    <row r="157225" spans="26:27">
      <c r="Z157225" s="191"/>
      <c r="AA157225" s="191"/>
    </row>
    <row r="157226" spans="26:27">
      <c r="Z157226" s="191"/>
      <c r="AA157226" s="191"/>
    </row>
    <row r="157227" spans="26:27">
      <c r="Z157227" s="191"/>
      <c r="AA157227" s="191"/>
    </row>
    <row r="157228" spans="26:27">
      <c r="Z157228" s="191"/>
      <c r="AA157228" s="191"/>
    </row>
    <row r="157229" spans="26:27">
      <c r="Z157229" s="191"/>
      <c r="AA157229" s="191"/>
    </row>
    <row r="157230" spans="26:27">
      <c r="Z157230" s="191"/>
      <c r="AA157230" s="191"/>
    </row>
    <row r="157231" spans="26:27">
      <c r="Z157231" s="191"/>
      <c r="AA157231" s="191"/>
    </row>
    <row r="157232" spans="26:27">
      <c r="Z157232" s="191"/>
      <c r="AA157232" s="191"/>
    </row>
    <row r="157233" spans="26:27">
      <c r="Z157233" s="191"/>
      <c r="AA157233" s="191"/>
    </row>
    <row r="157234" spans="26:27">
      <c r="Z157234" s="191"/>
      <c r="AA157234" s="191"/>
    </row>
    <row r="157235" spans="26:27">
      <c r="Z157235" s="191"/>
      <c r="AA157235" s="191"/>
    </row>
    <row r="157236" spans="26:27">
      <c r="Z157236" s="191"/>
      <c r="AA157236" s="191"/>
    </row>
    <row r="157237" spans="26:27">
      <c r="Z157237" s="191"/>
      <c r="AA157237" s="191"/>
    </row>
    <row r="157238" spans="26:27">
      <c r="Z157238" s="191"/>
      <c r="AA157238" s="191"/>
    </row>
    <row r="157239" spans="26:27">
      <c r="Z157239" s="191"/>
      <c r="AA157239" s="191"/>
    </row>
    <row r="157240" spans="26:27">
      <c r="Z157240" s="191"/>
      <c r="AA157240" s="191"/>
    </row>
    <row r="157241" spans="26:27">
      <c r="Z157241" s="191"/>
      <c r="AA157241" s="191"/>
    </row>
    <row r="157242" spans="26:27">
      <c r="Z157242" s="191"/>
      <c r="AA157242" s="191"/>
    </row>
    <row r="157243" spans="26:27">
      <c r="Z157243" s="191"/>
      <c r="AA157243" s="191"/>
    </row>
    <row r="157244" spans="26:27">
      <c r="Z157244" s="191"/>
      <c r="AA157244" s="191"/>
    </row>
    <row r="157245" spans="26:27">
      <c r="Z157245" s="191"/>
      <c r="AA157245" s="191"/>
    </row>
    <row r="157246" spans="26:27">
      <c r="Z157246" s="191"/>
      <c r="AA157246" s="191"/>
    </row>
    <row r="157247" spans="26:27">
      <c r="Z157247" s="191"/>
      <c r="AA157247" s="191"/>
    </row>
    <row r="157248" spans="26:27">
      <c r="Z157248" s="191"/>
      <c r="AA157248" s="191"/>
    </row>
    <row r="157249" spans="26:27">
      <c r="Z157249" s="191"/>
      <c r="AA157249" s="191"/>
    </row>
    <row r="157250" spans="26:27">
      <c r="Z157250" s="191"/>
      <c r="AA157250" s="191"/>
    </row>
    <row r="157251" spans="26:27">
      <c r="Z157251" s="191"/>
      <c r="AA157251" s="191"/>
    </row>
    <row r="157252" spans="26:27">
      <c r="Z157252" s="191"/>
      <c r="AA157252" s="191"/>
    </row>
    <row r="157253" spans="26:27">
      <c r="Z157253" s="191"/>
      <c r="AA157253" s="191"/>
    </row>
    <row r="157254" spans="26:27">
      <c r="Z157254" s="191"/>
      <c r="AA157254" s="191"/>
    </row>
    <row r="157255" spans="26:27">
      <c r="Z157255" s="191"/>
      <c r="AA157255" s="191"/>
    </row>
    <row r="157256" spans="26:27">
      <c r="Z157256" s="191"/>
      <c r="AA157256" s="191"/>
    </row>
    <row r="157257" spans="26:27">
      <c r="Z157257" s="191"/>
      <c r="AA157257" s="191"/>
    </row>
    <row r="157258" spans="26:27">
      <c r="Z157258" s="191"/>
      <c r="AA157258" s="191"/>
    </row>
    <row r="157259" spans="26:27">
      <c r="Z157259" s="191"/>
      <c r="AA157259" s="191"/>
    </row>
    <row r="157260" spans="26:27">
      <c r="Z157260" s="191"/>
      <c r="AA157260" s="191"/>
    </row>
    <row r="157261" spans="26:27">
      <c r="Z157261" s="191"/>
      <c r="AA157261" s="191"/>
    </row>
    <row r="157262" spans="26:27">
      <c r="Z157262" s="191"/>
      <c r="AA157262" s="191"/>
    </row>
    <row r="157263" spans="26:27">
      <c r="Z157263" s="191"/>
      <c r="AA157263" s="191"/>
    </row>
    <row r="157264" spans="26:27">
      <c r="Z157264" s="191"/>
      <c r="AA157264" s="191"/>
    </row>
    <row r="157265" spans="26:27">
      <c r="Z157265" s="191"/>
      <c r="AA157265" s="191"/>
    </row>
    <row r="157266" spans="26:27">
      <c r="Z157266" s="191"/>
      <c r="AA157266" s="191"/>
    </row>
    <row r="157267" spans="26:27">
      <c r="Z157267" s="191"/>
      <c r="AA157267" s="191"/>
    </row>
    <row r="157268" spans="26:27">
      <c r="Z157268" s="191"/>
      <c r="AA157268" s="191"/>
    </row>
    <row r="157269" spans="26:27">
      <c r="Z157269" s="191"/>
      <c r="AA157269" s="191"/>
    </row>
    <row r="157270" spans="26:27">
      <c r="Z157270" s="191"/>
      <c r="AA157270" s="191"/>
    </row>
    <row r="157271" spans="26:27">
      <c r="Z157271" s="191"/>
      <c r="AA157271" s="191"/>
    </row>
    <row r="157272" spans="26:27">
      <c r="Z157272" s="191"/>
      <c r="AA157272" s="191"/>
    </row>
    <row r="157273" spans="26:27">
      <c r="Z157273" s="191"/>
      <c r="AA157273" s="191"/>
    </row>
    <row r="157274" spans="26:27">
      <c r="Z157274" s="191"/>
      <c r="AA157274" s="191"/>
    </row>
    <row r="157275" spans="26:27">
      <c r="Z157275" s="191"/>
      <c r="AA157275" s="191"/>
    </row>
    <row r="157276" spans="26:27">
      <c r="Z157276" s="191"/>
      <c r="AA157276" s="191"/>
    </row>
    <row r="157277" spans="26:27">
      <c r="Z157277" s="191"/>
      <c r="AA157277" s="191"/>
    </row>
    <row r="157278" spans="26:27">
      <c r="Z157278" s="191"/>
      <c r="AA157278" s="191"/>
    </row>
    <row r="157279" spans="26:27">
      <c r="Z157279" s="191"/>
      <c r="AA157279" s="191"/>
    </row>
    <row r="157280" spans="26:27">
      <c r="Z157280" s="191"/>
      <c r="AA157280" s="191"/>
    </row>
    <row r="157281" spans="26:27">
      <c r="Z157281" s="191"/>
      <c r="AA157281" s="191"/>
    </row>
    <row r="157282" spans="26:27">
      <c r="Z157282" s="191"/>
      <c r="AA157282" s="191"/>
    </row>
    <row r="157283" spans="26:27">
      <c r="Z157283" s="191"/>
      <c r="AA157283" s="191"/>
    </row>
    <row r="157284" spans="26:27">
      <c r="Z157284" s="191"/>
      <c r="AA157284" s="191"/>
    </row>
    <row r="157285" spans="26:27">
      <c r="Z157285" s="191"/>
      <c r="AA157285" s="191"/>
    </row>
    <row r="157286" spans="26:27">
      <c r="Z157286" s="191"/>
      <c r="AA157286" s="191"/>
    </row>
    <row r="157287" spans="26:27">
      <c r="Z157287" s="191"/>
      <c r="AA157287" s="191"/>
    </row>
    <row r="157288" spans="26:27">
      <c r="Z157288" s="191"/>
      <c r="AA157288" s="191"/>
    </row>
    <row r="157289" spans="26:27">
      <c r="Z157289" s="191"/>
      <c r="AA157289" s="191"/>
    </row>
    <row r="157290" spans="26:27">
      <c r="Z157290" s="191"/>
      <c r="AA157290" s="191"/>
    </row>
    <row r="157291" spans="26:27">
      <c r="Z157291" s="191"/>
      <c r="AA157291" s="191"/>
    </row>
    <row r="157292" spans="26:27">
      <c r="Z157292" s="191"/>
      <c r="AA157292" s="191"/>
    </row>
    <row r="157293" spans="26:27">
      <c r="Z157293" s="191"/>
      <c r="AA157293" s="191"/>
    </row>
    <row r="157294" spans="26:27">
      <c r="Z157294" s="191"/>
      <c r="AA157294" s="191"/>
    </row>
    <row r="157295" spans="26:27">
      <c r="Z157295" s="191"/>
      <c r="AA157295" s="191"/>
    </row>
    <row r="157296" spans="26:27">
      <c r="Z157296" s="191"/>
      <c r="AA157296" s="191"/>
    </row>
    <row r="157297" spans="26:27">
      <c r="Z157297" s="191"/>
      <c r="AA157297" s="191"/>
    </row>
    <row r="157298" spans="26:27">
      <c r="Z157298" s="191"/>
      <c r="AA157298" s="191"/>
    </row>
    <row r="157299" spans="26:27">
      <c r="Z157299" s="191"/>
      <c r="AA157299" s="191"/>
    </row>
    <row r="157300" spans="26:27">
      <c r="Z157300" s="191"/>
      <c r="AA157300" s="191"/>
    </row>
    <row r="157301" spans="26:27">
      <c r="Z157301" s="191"/>
      <c r="AA157301" s="191"/>
    </row>
    <row r="157302" spans="26:27">
      <c r="Z157302" s="191"/>
      <c r="AA157302" s="191"/>
    </row>
    <row r="157303" spans="26:27">
      <c r="Z157303" s="191"/>
      <c r="AA157303" s="191"/>
    </row>
    <row r="157304" spans="26:27">
      <c r="Z157304" s="191"/>
      <c r="AA157304" s="191"/>
    </row>
    <row r="157305" spans="26:27">
      <c r="Z157305" s="191"/>
      <c r="AA157305" s="191"/>
    </row>
    <row r="157306" spans="26:27">
      <c r="Z157306" s="191"/>
      <c r="AA157306" s="191"/>
    </row>
    <row r="157307" spans="26:27">
      <c r="Z157307" s="191"/>
      <c r="AA157307" s="191"/>
    </row>
    <row r="157308" spans="26:27">
      <c r="Z157308" s="191"/>
      <c r="AA157308" s="191"/>
    </row>
    <row r="157309" spans="26:27">
      <c r="Z157309" s="191"/>
      <c r="AA157309" s="191"/>
    </row>
    <row r="157310" spans="26:27">
      <c r="Z157310" s="191"/>
      <c r="AA157310" s="191"/>
    </row>
    <row r="157311" spans="26:27">
      <c r="Z157311" s="191"/>
      <c r="AA157311" s="191"/>
    </row>
    <row r="157312" spans="26:27">
      <c r="Z157312" s="191"/>
      <c r="AA157312" s="191"/>
    </row>
    <row r="157313" spans="26:27">
      <c r="Z157313" s="191"/>
      <c r="AA157313" s="191"/>
    </row>
    <row r="157314" spans="26:27">
      <c r="Z157314" s="191"/>
      <c r="AA157314" s="191"/>
    </row>
    <row r="157315" spans="26:27">
      <c r="Z157315" s="191"/>
      <c r="AA157315" s="191"/>
    </row>
    <row r="157316" spans="26:27">
      <c r="Z157316" s="191"/>
      <c r="AA157316" s="191"/>
    </row>
    <row r="157317" spans="26:27">
      <c r="Z157317" s="191"/>
      <c r="AA157317" s="191"/>
    </row>
    <row r="157318" spans="26:27">
      <c r="Z157318" s="191"/>
      <c r="AA157318" s="191"/>
    </row>
    <row r="157319" spans="26:27">
      <c r="Z157319" s="191"/>
      <c r="AA157319" s="191"/>
    </row>
    <row r="157320" spans="26:27">
      <c r="Z157320" s="191"/>
      <c r="AA157320" s="191"/>
    </row>
    <row r="157321" spans="26:27">
      <c r="Z157321" s="191"/>
      <c r="AA157321" s="191"/>
    </row>
    <row r="157322" spans="26:27">
      <c r="Z157322" s="191"/>
      <c r="AA157322" s="191"/>
    </row>
    <row r="157323" spans="26:27">
      <c r="Z157323" s="191"/>
      <c r="AA157323" s="191"/>
    </row>
    <row r="157324" spans="26:27">
      <c r="Z157324" s="191"/>
      <c r="AA157324" s="191"/>
    </row>
    <row r="157325" spans="26:27">
      <c r="Z157325" s="191"/>
      <c r="AA157325" s="191"/>
    </row>
    <row r="157326" spans="26:27">
      <c r="Z157326" s="191"/>
      <c r="AA157326" s="191"/>
    </row>
    <row r="157327" spans="26:27">
      <c r="Z157327" s="191"/>
      <c r="AA157327" s="191"/>
    </row>
    <row r="157328" spans="26:27">
      <c r="Z157328" s="191"/>
      <c r="AA157328" s="191"/>
    </row>
    <row r="157329" spans="26:27">
      <c r="Z157329" s="191"/>
      <c r="AA157329" s="191"/>
    </row>
    <row r="157330" spans="26:27">
      <c r="Z157330" s="191"/>
      <c r="AA157330" s="191"/>
    </row>
    <row r="157331" spans="26:27">
      <c r="Z157331" s="191"/>
      <c r="AA157331" s="191"/>
    </row>
    <row r="157332" spans="26:27">
      <c r="Z157332" s="191"/>
      <c r="AA157332" s="191"/>
    </row>
    <row r="157333" spans="26:27">
      <c r="Z157333" s="191"/>
      <c r="AA157333" s="191"/>
    </row>
    <row r="157334" spans="26:27">
      <c r="Z157334" s="191"/>
      <c r="AA157334" s="191"/>
    </row>
    <row r="157335" spans="26:27">
      <c r="Z157335" s="191"/>
      <c r="AA157335" s="191"/>
    </row>
    <row r="157336" spans="26:27">
      <c r="Z157336" s="191"/>
      <c r="AA157336" s="191"/>
    </row>
    <row r="157337" spans="26:27">
      <c r="Z157337" s="191"/>
      <c r="AA157337" s="191"/>
    </row>
    <row r="157338" spans="26:27">
      <c r="Z157338" s="191"/>
      <c r="AA157338" s="191"/>
    </row>
    <row r="157339" spans="26:27">
      <c r="Z157339" s="191"/>
      <c r="AA157339" s="191"/>
    </row>
    <row r="157340" spans="26:27">
      <c r="Z157340" s="191"/>
      <c r="AA157340" s="191"/>
    </row>
    <row r="157341" spans="26:27">
      <c r="Z157341" s="191"/>
      <c r="AA157341" s="191"/>
    </row>
    <row r="157342" spans="26:27">
      <c r="Z157342" s="191"/>
      <c r="AA157342" s="191"/>
    </row>
    <row r="157343" spans="26:27">
      <c r="Z157343" s="191"/>
      <c r="AA157343" s="191"/>
    </row>
    <row r="157344" spans="26:27">
      <c r="Z157344" s="191"/>
      <c r="AA157344" s="191"/>
    </row>
    <row r="157345" spans="26:27">
      <c r="Z157345" s="191"/>
      <c r="AA157345" s="191"/>
    </row>
    <row r="157346" spans="26:27">
      <c r="Z157346" s="191"/>
      <c r="AA157346" s="191"/>
    </row>
    <row r="157347" spans="26:27">
      <c r="Z157347" s="191"/>
      <c r="AA157347" s="191"/>
    </row>
    <row r="157348" spans="26:27">
      <c r="Z157348" s="191"/>
      <c r="AA157348" s="191"/>
    </row>
    <row r="157349" spans="26:27">
      <c r="Z157349" s="191"/>
      <c r="AA157349" s="191"/>
    </row>
    <row r="157350" spans="26:27">
      <c r="Z157350" s="191"/>
      <c r="AA157350" s="191"/>
    </row>
    <row r="157351" spans="26:27">
      <c r="Z157351" s="191"/>
      <c r="AA157351" s="191"/>
    </row>
    <row r="157352" spans="26:27">
      <c r="Z157352" s="191"/>
      <c r="AA157352" s="191"/>
    </row>
    <row r="157353" spans="26:27">
      <c r="Z157353" s="191"/>
      <c r="AA157353" s="191"/>
    </row>
    <row r="157354" spans="26:27">
      <c r="Z157354" s="191"/>
      <c r="AA157354" s="191"/>
    </row>
    <row r="157355" spans="26:27">
      <c r="Z157355" s="191"/>
      <c r="AA157355" s="191"/>
    </row>
    <row r="157356" spans="26:27">
      <c r="Z157356" s="191"/>
      <c r="AA157356" s="191"/>
    </row>
    <row r="157357" spans="26:27">
      <c r="Z157357" s="191"/>
      <c r="AA157357" s="191"/>
    </row>
    <row r="157358" spans="26:27">
      <c r="Z157358" s="191"/>
      <c r="AA157358" s="191"/>
    </row>
    <row r="157359" spans="26:27">
      <c r="Z157359" s="191"/>
      <c r="AA157359" s="191"/>
    </row>
    <row r="157360" spans="26:27">
      <c r="Z157360" s="191"/>
      <c r="AA157360" s="191"/>
    </row>
    <row r="157361" spans="26:27">
      <c r="Z157361" s="191"/>
      <c r="AA157361" s="191"/>
    </row>
    <row r="157362" spans="26:27">
      <c r="Z157362" s="191"/>
      <c r="AA157362" s="191"/>
    </row>
    <row r="157363" spans="26:27">
      <c r="Z157363" s="191"/>
      <c r="AA157363" s="191"/>
    </row>
    <row r="157364" spans="26:27">
      <c r="Z157364" s="191"/>
      <c r="AA157364" s="191"/>
    </row>
    <row r="157365" spans="26:27">
      <c r="Z157365" s="191"/>
      <c r="AA157365" s="191"/>
    </row>
    <row r="157366" spans="26:27">
      <c r="Z157366" s="191"/>
      <c r="AA157366" s="191"/>
    </row>
    <row r="157367" spans="26:27">
      <c r="Z157367" s="191"/>
      <c r="AA157367" s="191"/>
    </row>
    <row r="157368" spans="26:27">
      <c r="Z157368" s="191"/>
      <c r="AA157368" s="191"/>
    </row>
    <row r="157369" spans="26:27">
      <c r="Z157369" s="191"/>
      <c r="AA157369" s="191"/>
    </row>
    <row r="157370" spans="26:27">
      <c r="Z157370" s="191"/>
      <c r="AA157370" s="191"/>
    </row>
    <row r="157371" spans="26:27">
      <c r="Z157371" s="191"/>
      <c r="AA157371" s="191"/>
    </row>
    <row r="157372" spans="26:27">
      <c r="Z157372" s="191"/>
      <c r="AA157372" s="191"/>
    </row>
    <row r="157373" spans="26:27">
      <c r="Z157373" s="191"/>
      <c r="AA157373" s="191"/>
    </row>
    <row r="157374" spans="26:27">
      <c r="Z157374" s="191"/>
      <c r="AA157374" s="191"/>
    </row>
    <row r="157375" spans="26:27">
      <c r="Z157375" s="191"/>
      <c r="AA157375" s="191"/>
    </row>
    <row r="157376" spans="26:27">
      <c r="Z157376" s="191"/>
      <c r="AA157376" s="191"/>
    </row>
    <row r="157377" spans="26:27">
      <c r="Z157377" s="191"/>
      <c r="AA157377" s="191"/>
    </row>
    <row r="157378" spans="26:27">
      <c r="Z157378" s="191"/>
      <c r="AA157378" s="191"/>
    </row>
    <row r="157379" spans="26:27">
      <c r="Z157379" s="191"/>
      <c r="AA157379" s="191"/>
    </row>
    <row r="157380" spans="26:27">
      <c r="Z157380" s="191"/>
      <c r="AA157380" s="191"/>
    </row>
    <row r="157381" spans="26:27">
      <c r="Z157381" s="191"/>
      <c r="AA157381" s="191"/>
    </row>
    <row r="157382" spans="26:27">
      <c r="Z157382" s="191"/>
      <c r="AA157382" s="191"/>
    </row>
    <row r="157383" spans="26:27">
      <c r="Z157383" s="191"/>
      <c r="AA157383" s="191"/>
    </row>
    <row r="157384" spans="26:27">
      <c r="Z157384" s="191"/>
      <c r="AA157384" s="191"/>
    </row>
    <row r="157385" spans="26:27">
      <c r="Z157385" s="191"/>
      <c r="AA157385" s="191"/>
    </row>
    <row r="157386" spans="26:27">
      <c r="Z157386" s="191"/>
      <c r="AA157386" s="191"/>
    </row>
    <row r="157387" spans="26:27">
      <c r="Z157387" s="191"/>
      <c r="AA157387" s="191"/>
    </row>
    <row r="157388" spans="26:27">
      <c r="Z157388" s="191"/>
      <c r="AA157388" s="191"/>
    </row>
    <row r="157389" spans="26:27">
      <c r="Z157389" s="191"/>
      <c r="AA157389" s="191"/>
    </row>
    <row r="157390" spans="26:27">
      <c r="Z157390" s="191"/>
      <c r="AA157390" s="191"/>
    </row>
    <row r="157391" spans="26:27">
      <c r="Z157391" s="191"/>
      <c r="AA157391" s="191"/>
    </row>
    <row r="157392" spans="26:27">
      <c r="Z157392" s="191"/>
      <c r="AA157392" s="191"/>
    </row>
    <row r="157393" spans="26:27">
      <c r="Z157393" s="191"/>
      <c r="AA157393" s="191"/>
    </row>
    <row r="157394" spans="26:27">
      <c r="Z157394" s="191"/>
      <c r="AA157394" s="191"/>
    </row>
    <row r="157395" spans="26:27">
      <c r="Z157395" s="191"/>
      <c r="AA157395" s="191"/>
    </row>
    <row r="157396" spans="26:27">
      <c r="Z157396" s="191"/>
      <c r="AA157396" s="191"/>
    </row>
    <row r="157397" spans="26:27">
      <c r="Z157397" s="191"/>
      <c r="AA157397" s="191"/>
    </row>
    <row r="157398" spans="26:27">
      <c r="Z157398" s="191"/>
      <c r="AA157398" s="191"/>
    </row>
    <row r="157399" spans="26:27">
      <c r="Z157399" s="191"/>
      <c r="AA157399" s="191"/>
    </row>
    <row r="157400" spans="26:27">
      <c r="Z157400" s="191"/>
      <c r="AA157400" s="191"/>
    </row>
    <row r="157401" spans="26:27">
      <c r="Z157401" s="191"/>
      <c r="AA157401" s="191"/>
    </row>
    <row r="157402" spans="26:27">
      <c r="Z157402" s="191"/>
      <c r="AA157402" s="191"/>
    </row>
    <row r="157403" spans="26:27">
      <c r="Z157403" s="191"/>
      <c r="AA157403" s="191"/>
    </row>
    <row r="157404" spans="26:27">
      <c r="Z157404" s="191"/>
      <c r="AA157404" s="191"/>
    </row>
    <row r="157405" spans="26:27">
      <c r="Z157405" s="191"/>
      <c r="AA157405" s="191"/>
    </row>
    <row r="157406" spans="26:27">
      <c r="Z157406" s="191"/>
      <c r="AA157406" s="191"/>
    </row>
    <row r="157407" spans="26:27">
      <c r="Z157407" s="191"/>
      <c r="AA157407" s="191"/>
    </row>
    <row r="157408" spans="26:27">
      <c r="Z157408" s="191"/>
      <c r="AA157408" s="191"/>
    </row>
    <row r="157409" spans="26:27">
      <c r="Z157409" s="191"/>
      <c r="AA157409" s="191"/>
    </row>
    <row r="157410" spans="26:27">
      <c r="Z157410" s="191"/>
      <c r="AA157410" s="191"/>
    </row>
    <row r="157411" spans="26:27">
      <c r="Z157411" s="191"/>
      <c r="AA157411" s="191"/>
    </row>
    <row r="157412" spans="26:27">
      <c r="Z157412" s="191"/>
      <c r="AA157412" s="191"/>
    </row>
    <row r="157413" spans="26:27">
      <c r="Z157413" s="191"/>
      <c r="AA157413" s="191"/>
    </row>
    <row r="157414" spans="26:27">
      <c r="Z157414" s="191"/>
      <c r="AA157414" s="191"/>
    </row>
    <row r="157415" spans="26:27">
      <c r="Z157415" s="191"/>
      <c r="AA157415" s="191"/>
    </row>
    <row r="157416" spans="26:27">
      <c r="Z157416" s="191"/>
      <c r="AA157416" s="191"/>
    </row>
    <row r="157417" spans="26:27">
      <c r="Z157417" s="191"/>
      <c r="AA157417" s="191"/>
    </row>
    <row r="157418" spans="26:27">
      <c r="Z157418" s="191"/>
      <c r="AA157418" s="191"/>
    </row>
    <row r="157419" spans="26:27">
      <c r="Z157419" s="191"/>
      <c r="AA157419" s="191"/>
    </row>
    <row r="157420" spans="26:27">
      <c r="Z157420" s="191"/>
      <c r="AA157420" s="191"/>
    </row>
    <row r="157421" spans="26:27">
      <c r="Z157421" s="191"/>
      <c r="AA157421" s="191"/>
    </row>
    <row r="157422" spans="26:27">
      <c r="Z157422" s="191"/>
      <c r="AA157422" s="191"/>
    </row>
    <row r="157423" spans="26:27">
      <c r="Z157423" s="191"/>
      <c r="AA157423" s="191"/>
    </row>
    <row r="157424" spans="26:27">
      <c r="Z157424" s="191"/>
      <c r="AA157424" s="191"/>
    </row>
    <row r="157425" spans="26:27">
      <c r="Z157425" s="191"/>
      <c r="AA157425" s="191"/>
    </row>
    <row r="157426" spans="26:27">
      <c r="Z157426" s="191"/>
      <c r="AA157426" s="191"/>
    </row>
    <row r="157427" spans="26:27">
      <c r="Z157427" s="191"/>
      <c r="AA157427" s="191"/>
    </row>
    <row r="157428" spans="26:27">
      <c r="Z157428" s="191"/>
      <c r="AA157428" s="191"/>
    </row>
    <row r="157429" spans="26:27">
      <c r="Z157429" s="191"/>
      <c r="AA157429" s="191"/>
    </row>
    <row r="157430" spans="26:27">
      <c r="Z157430" s="191"/>
      <c r="AA157430" s="191"/>
    </row>
    <row r="157431" spans="26:27">
      <c r="Z157431" s="191"/>
      <c r="AA157431" s="191"/>
    </row>
    <row r="157432" spans="26:27">
      <c r="Z157432" s="191"/>
      <c r="AA157432" s="191"/>
    </row>
    <row r="157433" spans="26:27">
      <c r="Z157433" s="191"/>
      <c r="AA157433" s="191"/>
    </row>
    <row r="157434" spans="26:27">
      <c r="Z157434" s="191"/>
      <c r="AA157434" s="191"/>
    </row>
    <row r="157435" spans="26:27">
      <c r="Z157435" s="191"/>
      <c r="AA157435" s="191"/>
    </row>
    <row r="157436" spans="26:27">
      <c r="Z157436" s="191"/>
      <c r="AA157436" s="191"/>
    </row>
    <row r="157437" spans="26:27">
      <c r="Z157437" s="191"/>
      <c r="AA157437" s="191"/>
    </row>
    <row r="157438" spans="26:27">
      <c r="Z157438" s="191"/>
      <c r="AA157438" s="191"/>
    </row>
    <row r="157439" spans="26:27">
      <c r="Z157439" s="191"/>
      <c r="AA157439" s="191"/>
    </row>
    <row r="157440" spans="26:27">
      <c r="Z157440" s="191"/>
      <c r="AA157440" s="191"/>
    </row>
    <row r="157441" spans="26:27">
      <c r="Z157441" s="191"/>
      <c r="AA157441" s="191"/>
    </row>
    <row r="157442" spans="26:27">
      <c r="Z157442" s="191"/>
      <c r="AA157442" s="191"/>
    </row>
    <row r="157443" spans="26:27">
      <c r="Z157443" s="191"/>
      <c r="AA157443" s="191"/>
    </row>
    <row r="157444" spans="26:27">
      <c r="Z157444" s="191"/>
      <c r="AA157444" s="191"/>
    </row>
    <row r="157445" spans="26:27">
      <c r="Z157445" s="191"/>
      <c r="AA157445" s="191"/>
    </row>
    <row r="157446" spans="26:27">
      <c r="Z157446" s="191"/>
      <c r="AA157446" s="191"/>
    </row>
    <row r="157447" spans="26:27">
      <c r="Z157447" s="191"/>
      <c r="AA157447" s="191"/>
    </row>
    <row r="157448" spans="26:27">
      <c r="Z157448" s="191"/>
      <c r="AA157448" s="191"/>
    </row>
    <row r="157449" spans="26:27">
      <c r="Z157449" s="191"/>
      <c r="AA157449" s="191"/>
    </row>
    <row r="157450" spans="26:27">
      <c r="Z157450" s="191"/>
      <c r="AA157450" s="191"/>
    </row>
    <row r="157451" spans="26:27">
      <c r="Z157451" s="191"/>
      <c r="AA157451" s="191"/>
    </row>
    <row r="157452" spans="26:27">
      <c r="Z157452" s="191"/>
      <c r="AA157452" s="191"/>
    </row>
    <row r="157453" spans="26:27">
      <c r="Z157453" s="191"/>
      <c r="AA157453" s="191"/>
    </row>
    <row r="157454" spans="26:27">
      <c r="Z157454" s="191"/>
      <c r="AA157454" s="191"/>
    </row>
    <row r="157455" spans="26:27">
      <c r="Z157455" s="191"/>
      <c r="AA157455" s="191"/>
    </row>
    <row r="157456" spans="26:27">
      <c r="Z157456" s="191"/>
      <c r="AA157456" s="191"/>
    </row>
    <row r="157457" spans="26:27">
      <c r="Z157457" s="191"/>
      <c r="AA157457" s="191"/>
    </row>
    <row r="157458" spans="26:27">
      <c r="Z157458" s="191"/>
      <c r="AA157458" s="191"/>
    </row>
    <row r="157459" spans="26:27">
      <c r="Z157459" s="191"/>
      <c r="AA157459" s="191"/>
    </row>
    <row r="157460" spans="26:27">
      <c r="Z157460" s="191"/>
      <c r="AA157460" s="191"/>
    </row>
    <row r="157461" spans="26:27">
      <c r="Z157461" s="191"/>
      <c r="AA157461" s="191"/>
    </row>
    <row r="157462" spans="26:27">
      <c r="Z157462" s="191"/>
      <c r="AA157462" s="191"/>
    </row>
    <row r="157463" spans="26:27">
      <c r="Z157463" s="191"/>
      <c r="AA157463" s="191"/>
    </row>
    <row r="157464" spans="26:27">
      <c r="Z157464" s="191"/>
      <c r="AA157464" s="191"/>
    </row>
    <row r="157465" spans="26:27">
      <c r="Z157465" s="191"/>
      <c r="AA157465" s="191"/>
    </row>
    <row r="157466" spans="26:27">
      <c r="Z157466" s="191"/>
      <c r="AA157466" s="191"/>
    </row>
    <row r="157467" spans="26:27">
      <c r="Z157467" s="191"/>
      <c r="AA157467" s="191"/>
    </row>
    <row r="157468" spans="26:27">
      <c r="Z157468" s="191"/>
      <c r="AA157468" s="191"/>
    </row>
    <row r="157469" spans="26:27">
      <c r="Z157469" s="191"/>
      <c r="AA157469" s="191"/>
    </row>
    <row r="157470" spans="26:27">
      <c r="Z157470" s="191"/>
      <c r="AA157470" s="191"/>
    </row>
    <row r="157471" spans="26:27">
      <c r="Z157471" s="191"/>
      <c r="AA157471" s="191"/>
    </row>
    <row r="157472" spans="26:27">
      <c r="Z157472" s="191"/>
      <c r="AA157472" s="191"/>
    </row>
    <row r="157473" spans="26:27">
      <c r="Z157473" s="191"/>
      <c r="AA157473" s="191"/>
    </row>
    <row r="157474" spans="26:27">
      <c r="Z157474" s="191"/>
      <c r="AA157474" s="191"/>
    </row>
    <row r="157475" spans="26:27">
      <c r="Z157475" s="191"/>
      <c r="AA157475" s="191"/>
    </row>
    <row r="157476" spans="26:27">
      <c r="Z157476" s="191"/>
      <c r="AA157476" s="191"/>
    </row>
    <row r="157477" spans="26:27">
      <c r="Z157477" s="191"/>
      <c r="AA157477" s="191"/>
    </row>
    <row r="157478" spans="26:27">
      <c r="Z157478" s="191"/>
      <c r="AA157478" s="191"/>
    </row>
    <row r="157479" spans="26:27">
      <c r="Z157479" s="191"/>
      <c r="AA157479" s="191"/>
    </row>
    <row r="157480" spans="26:27">
      <c r="Z157480" s="191"/>
      <c r="AA157480" s="191"/>
    </row>
    <row r="157481" spans="26:27">
      <c r="Z157481" s="191"/>
      <c r="AA157481" s="191"/>
    </row>
    <row r="157482" spans="26:27">
      <c r="Z157482" s="191"/>
      <c r="AA157482" s="191"/>
    </row>
    <row r="157483" spans="26:27">
      <c r="Z157483" s="191"/>
      <c r="AA157483" s="191"/>
    </row>
    <row r="157484" spans="26:27">
      <c r="Z157484" s="191"/>
      <c r="AA157484" s="191"/>
    </row>
    <row r="157485" spans="26:27">
      <c r="Z157485" s="191"/>
      <c r="AA157485" s="191"/>
    </row>
    <row r="157486" spans="26:27">
      <c r="Z157486" s="191"/>
      <c r="AA157486" s="191"/>
    </row>
    <row r="157487" spans="26:27">
      <c r="Z157487" s="191"/>
      <c r="AA157487" s="191"/>
    </row>
    <row r="157488" spans="26:27">
      <c r="Z157488" s="191"/>
      <c r="AA157488" s="191"/>
    </row>
    <row r="157489" spans="26:27">
      <c r="Z157489" s="191"/>
      <c r="AA157489" s="191"/>
    </row>
    <row r="157490" spans="26:27">
      <c r="Z157490" s="191"/>
      <c r="AA157490" s="191"/>
    </row>
    <row r="157491" spans="26:27">
      <c r="Z157491" s="191"/>
      <c r="AA157491" s="191"/>
    </row>
    <row r="157492" spans="26:27">
      <c r="Z157492" s="191"/>
      <c r="AA157492" s="191"/>
    </row>
    <row r="157493" spans="26:27">
      <c r="Z157493" s="191"/>
      <c r="AA157493" s="191"/>
    </row>
    <row r="157494" spans="26:27">
      <c r="Z157494" s="191"/>
      <c r="AA157494" s="191"/>
    </row>
    <row r="157495" spans="26:27">
      <c r="Z157495" s="191"/>
      <c r="AA157495" s="191"/>
    </row>
    <row r="157496" spans="26:27">
      <c r="Z157496" s="191"/>
      <c r="AA157496" s="191"/>
    </row>
    <row r="157497" spans="26:27">
      <c r="Z157497" s="191"/>
      <c r="AA157497" s="191"/>
    </row>
    <row r="157498" spans="26:27">
      <c r="Z157498" s="191"/>
      <c r="AA157498" s="191"/>
    </row>
    <row r="157499" spans="26:27">
      <c r="Z157499" s="191"/>
      <c r="AA157499" s="191"/>
    </row>
    <row r="157500" spans="26:27">
      <c r="Z157500" s="191"/>
      <c r="AA157500" s="191"/>
    </row>
    <row r="157501" spans="26:27">
      <c r="Z157501" s="191"/>
      <c r="AA157501" s="191"/>
    </row>
    <row r="157502" spans="26:27">
      <c r="Z157502" s="191"/>
      <c r="AA157502" s="191"/>
    </row>
    <row r="157503" spans="26:27">
      <c r="Z157503" s="191"/>
      <c r="AA157503" s="191"/>
    </row>
    <row r="157504" spans="26:27">
      <c r="Z157504" s="191"/>
      <c r="AA157504" s="191"/>
    </row>
    <row r="157505" spans="26:27">
      <c r="Z157505" s="191"/>
      <c r="AA157505" s="191"/>
    </row>
    <row r="157506" spans="26:27">
      <c r="Z157506" s="191"/>
      <c r="AA157506" s="191"/>
    </row>
    <row r="157507" spans="26:27">
      <c r="Z157507" s="191"/>
      <c r="AA157507" s="191"/>
    </row>
    <row r="157508" spans="26:27">
      <c r="Z157508" s="191"/>
      <c r="AA157508" s="191"/>
    </row>
    <row r="157509" spans="26:27">
      <c r="Z157509" s="191"/>
      <c r="AA157509" s="191"/>
    </row>
    <row r="157510" spans="26:27">
      <c r="Z157510" s="191"/>
      <c r="AA157510" s="191"/>
    </row>
    <row r="157511" spans="26:27">
      <c r="Z157511" s="191"/>
      <c r="AA157511" s="191"/>
    </row>
    <row r="157512" spans="26:27">
      <c r="Z157512" s="191"/>
      <c r="AA157512" s="191"/>
    </row>
    <row r="157513" spans="26:27">
      <c r="Z157513" s="191"/>
      <c r="AA157513" s="191"/>
    </row>
    <row r="157514" spans="26:27">
      <c r="Z157514" s="191"/>
      <c r="AA157514" s="191"/>
    </row>
    <row r="157515" spans="26:27">
      <c r="Z157515" s="191"/>
      <c r="AA157515" s="191"/>
    </row>
    <row r="157516" spans="26:27">
      <c r="Z157516" s="191"/>
      <c r="AA157516" s="191"/>
    </row>
    <row r="157517" spans="26:27">
      <c r="Z157517" s="191"/>
      <c r="AA157517" s="191"/>
    </row>
    <row r="157518" spans="26:27">
      <c r="Z157518" s="191"/>
      <c r="AA157518" s="191"/>
    </row>
    <row r="157519" spans="26:27">
      <c r="Z157519" s="191"/>
      <c r="AA157519" s="191"/>
    </row>
    <row r="157520" spans="26:27">
      <c r="Z157520" s="191"/>
      <c r="AA157520" s="191"/>
    </row>
    <row r="157521" spans="26:27">
      <c r="Z157521" s="191"/>
      <c r="AA157521" s="191"/>
    </row>
    <row r="157522" spans="26:27">
      <c r="Z157522" s="191"/>
      <c r="AA157522" s="191"/>
    </row>
    <row r="157523" spans="26:27">
      <c r="Z157523" s="191"/>
      <c r="AA157523" s="191"/>
    </row>
    <row r="157524" spans="26:27">
      <c r="Z157524" s="191"/>
      <c r="AA157524" s="191"/>
    </row>
    <row r="157525" spans="26:27">
      <c r="Z157525" s="191"/>
      <c r="AA157525" s="191"/>
    </row>
    <row r="157526" spans="26:27">
      <c r="Z157526" s="191"/>
      <c r="AA157526" s="191"/>
    </row>
    <row r="157527" spans="26:27">
      <c r="Z157527" s="191"/>
      <c r="AA157527" s="191"/>
    </row>
    <row r="157528" spans="26:27">
      <c r="Z157528" s="191"/>
      <c r="AA157528" s="191"/>
    </row>
    <row r="157529" spans="26:27">
      <c r="Z157529" s="191"/>
      <c r="AA157529" s="191"/>
    </row>
    <row r="157530" spans="26:27">
      <c r="Z157530" s="191"/>
      <c r="AA157530" s="191"/>
    </row>
    <row r="157531" spans="26:27">
      <c r="Z157531" s="191"/>
      <c r="AA157531" s="191"/>
    </row>
    <row r="157532" spans="26:27">
      <c r="Z157532" s="191"/>
      <c r="AA157532" s="191"/>
    </row>
    <row r="157533" spans="26:27">
      <c r="Z157533" s="191"/>
      <c r="AA157533" s="191"/>
    </row>
    <row r="157534" spans="26:27">
      <c r="Z157534" s="191"/>
      <c r="AA157534" s="191"/>
    </row>
    <row r="157535" spans="26:27">
      <c r="Z157535" s="191"/>
      <c r="AA157535" s="191"/>
    </row>
    <row r="157536" spans="26:27">
      <c r="Z157536" s="191"/>
      <c r="AA157536" s="191"/>
    </row>
    <row r="157537" spans="26:27">
      <c r="Z157537" s="191"/>
      <c r="AA157537" s="191"/>
    </row>
    <row r="157538" spans="26:27">
      <c r="Z157538" s="191"/>
      <c r="AA157538" s="191"/>
    </row>
    <row r="157539" spans="26:27">
      <c r="Z157539" s="191"/>
      <c r="AA157539" s="191"/>
    </row>
    <row r="157540" spans="26:27">
      <c r="Z157540" s="191"/>
      <c r="AA157540" s="191"/>
    </row>
    <row r="157541" spans="26:27">
      <c r="Z157541" s="191"/>
      <c r="AA157541" s="191"/>
    </row>
    <row r="157542" spans="26:27">
      <c r="Z157542" s="191"/>
      <c r="AA157542" s="191"/>
    </row>
    <row r="157543" spans="26:27">
      <c r="Z157543" s="191"/>
      <c r="AA157543" s="191"/>
    </row>
    <row r="157544" spans="26:27">
      <c r="Z157544" s="191"/>
      <c r="AA157544" s="191"/>
    </row>
    <row r="157545" spans="26:27">
      <c r="Z157545" s="191"/>
      <c r="AA157545" s="191"/>
    </row>
    <row r="157546" spans="26:27">
      <c r="Z157546" s="191"/>
      <c r="AA157546" s="191"/>
    </row>
    <row r="157547" spans="26:27">
      <c r="Z157547" s="191"/>
      <c r="AA157547" s="191"/>
    </row>
    <row r="157548" spans="26:27">
      <c r="Z157548" s="191"/>
      <c r="AA157548" s="191"/>
    </row>
    <row r="157549" spans="26:27">
      <c r="Z157549" s="191"/>
      <c r="AA157549" s="191"/>
    </row>
    <row r="157550" spans="26:27">
      <c r="Z157550" s="191"/>
      <c r="AA157550" s="191"/>
    </row>
    <row r="157551" spans="26:27">
      <c r="Z157551" s="191"/>
      <c r="AA157551" s="191"/>
    </row>
    <row r="157552" spans="26:27">
      <c r="Z157552" s="191"/>
      <c r="AA157552" s="191"/>
    </row>
    <row r="157553" spans="26:27">
      <c r="Z157553" s="191"/>
      <c r="AA157553" s="191"/>
    </row>
    <row r="157554" spans="26:27">
      <c r="Z157554" s="191"/>
      <c r="AA157554" s="191"/>
    </row>
    <row r="157555" spans="26:27">
      <c r="Z157555" s="191"/>
      <c r="AA157555" s="191"/>
    </row>
    <row r="157556" spans="26:27">
      <c r="Z157556" s="191"/>
      <c r="AA157556" s="191"/>
    </row>
    <row r="157557" spans="26:27">
      <c r="Z157557" s="191"/>
      <c r="AA157557" s="191"/>
    </row>
    <row r="157558" spans="26:27">
      <c r="Z157558" s="191"/>
      <c r="AA157558" s="191"/>
    </row>
    <row r="157559" spans="26:27">
      <c r="Z157559" s="191"/>
      <c r="AA157559" s="191"/>
    </row>
    <row r="157560" spans="26:27">
      <c r="Z157560" s="191"/>
      <c r="AA157560" s="191"/>
    </row>
    <row r="157561" spans="26:27">
      <c r="Z157561" s="191"/>
      <c r="AA157561" s="191"/>
    </row>
    <row r="157562" spans="26:27">
      <c r="Z157562" s="191"/>
      <c r="AA157562" s="191"/>
    </row>
    <row r="157563" spans="26:27">
      <c r="Z157563" s="191"/>
      <c r="AA157563" s="191"/>
    </row>
    <row r="157564" spans="26:27">
      <c r="Z157564" s="191"/>
      <c r="AA157564" s="191"/>
    </row>
    <row r="157565" spans="26:27">
      <c r="Z157565" s="191"/>
      <c r="AA157565" s="191"/>
    </row>
    <row r="157566" spans="26:27">
      <c r="Z157566" s="191"/>
      <c r="AA157566" s="191"/>
    </row>
    <row r="157567" spans="26:27">
      <c r="Z157567" s="191"/>
      <c r="AA157567" s="191"/>
    </row>
    <row r="157568" spans="26:27">
      <c r="Z157568" s="191"/>
      <c r="AA157568" s="191"/>
    </row>
    <row r="157569" spans="26:27">
      <c r="Z157569" s="191"/>
      <c r="AA157569" s="191"/>
    </row>
    <row r="157570" spans="26:27">
      <c r="Z157570" s="191"/>
      <c r="AA157570" s="191"/>
    </row>
    <row r="157571" spans="26:27">
      <c r="Z157571" s="191"/>
      <c r="AA157571" s="191"/>
    </row>
    <row r="157572" spans="26:27">
      <c r="Z157572" s="191"/>
      <c r="AA157572" s="191"/>
    </row>
    <row r="157573" spans="26:27">
      <c r="Z157573" s="191"/>
      <c r="AA157573" s="191"/>
    </row>
    <row r="157574" spans="26:27">
      <c r="Z157574" s="191"/>
      <c r="AA157574" s="191"/>
    </row>
    <row r="157575" spans="26:27">
      <c r="Z157575" s="191"/>
      <c r="AA157575" s="191"/>
    </row>
    <row r="157576" spans="26:27">
      <c r="Z157576" s="191"/>
      <c r="AA157576" s="191"/>
    </row>
    <row r="157577" spans="26:27">
      <c r="Z157577" s="191"/>
      <c r="AA157577" s="191"/>
    </row>
    <row r="157578" spans="26:27">
      <c r="Z157578" s="191"/>
      <c r="AA157578" s="191"/>
    </row>
    <row r="157579" spans="26:27">
      <c r="Z157579" s="191"/>
      <c r="AA157579" s="191"/>
    </row>
    <row r="157580" spans="26:27">
      <c r="Z157580" s="191"/>
      <c r="AA157580" s="191"/>
    </row>
    <row r="157581" spans="26:27">
      <c r="Z157581" s="191"/>
      <c r="AA157581" s="191"/>
    </row>
    <row r="157582" spans="26:27">
      <c r="Z157582" s="191"/>
      <c r="AA157582" s="191"/>
    </row>
    <row r="157583" spans="26:27">
      <c r="Z157583" s="191"/>
      <c r="AA157583" s="191"/>
    </row>
    <row r="157584" spans="26:27">
      <c r="Z157584" s="191"/>
      <c r="AA157584" s="191"/>
    </row>
    <row r="157585" spans="26:27">
      <c r="Z157585" s="191"/>
      <c r="AA157585" s="191"/>
    </row>
    <row r="157586" spans="26:27">
      <c r="Z157586" s="191"/>
      <c r="AA157586" s="191"/>
    </row>
    <row r="157587" spans="26:27">
      <c r="Z157587" s="191"/>
      <c r="AA157587" s="191"/>
    </row>
    <row r="157588" spans="26:27">
      <c r="Z157588" s="191"/>
      <c r="AA157588" s="191"/>
    </row>
    <row r="157589" spans="26:27">
      <c r="Z157589" s="191"/>
      <c r="AA157589" s="191"/>
    </row>
    <row r="157590" spans="26:27">
      <c r="Z157590" s="191"/>
      <c r="AA157590" s="191"/>
    </row>
    <row r="157591" spans="26:27">
      <c r="Z157591" s="191"/>
      <c r="AA157591" s="191"/>
    </row>
    <row r="157592" spans="26:27">
      <c r="Z157592" s="191"/>
      <c r="AA157592" s="191"/>
    </row>
    <row r="157593" spans="26:27">
      <c r="Z157593" s="191"/>
      <c r="AA157593" s="191"/>
    </row>
    <row r="157594" spans="26:27">
      <c r="Z157594" s="191"/>
      <c r="AA157594" s="191"/>
    </row>
    <row r="157595" spans="26:27">
      <c r="Z157595" s="191"/>
      <c r="AA157595" s="191"/>
    </row>
    <row r="157596" spans="26:27">
      <c r="Z157596" s="191"/>
      <c r="AA157596" s="191"/>
    </row>
    <row r="157597" spans="26:27">
      <c r="Z157597" s="191"/>
      <c r="AA157597" s="191"/>
    </row>
    <row r="157598" spans="26:27">
      <c r="Z157598" s="191"/>
      <c r="AA157598" s="191"/>
    </row>
    <row r="157599" spans="26:27">
      <c r="Z157599" s="191"/>
      <c r="AA157599" s="191"/>
    </row>
    <row r="157600" spans="26:27">
      <c r="Z157600" s="191"/>
      <c r="AA157600" s="191"/>
    </row>
    <row r="157601" spans="26:27">
      <c r="Z157601" s="191"/>
      <c r="AA157601" s="191"/>
    </row>
    <row r="157602" spans="26:27">
      <c r="Z157602" s="191"/>
      <c r="AA157602" s="191"/>
    </row>
    <row r="157603" spans="26:27">
      <c r="Z157603" s="191"/>
      <c r="AA157603" s="191"/>
    </row>
    <row r="157604" spans="26:27">
      <c r="Z157604" s="191"/>
      <c r="AA157604" s="191"/>
    </row>
    <row r="157605" spans="26:27">
      <c r="Z157605" s="191"/>
      <c r="AA157605" s="191"/>
    </row>
    <row r="157606" spans="26:27">
      <c r="Z157606" s="191"/>
      <c r="AA157606" s="191"/>
    </row>
    <row r="157607" spans="26:27">
      <c r="Z157607" s="191"/>
      <c r="AA157607" s="191"/>
    </row>
    <row r="157608" spans="26:27">
      <c r="Z157608" s="191"/>
      <c r="AA157608" s="191"/>
    </row>
    <row r="157609" spans="26:27">
      <c r="Z157609" s="191"/>
      <c r="AA157609" s="191"/>
    </row>
    <row r="157610" spans="26:27">
      <c r="Z157610" s="191"/>
      <c r="AA157610" s="191"/>
    </row>
    <row r="157611" spans="26:27">
      <c r="Z157611" s="191"/>
      <c r="AA157611" s="191"/>
    </row>
    <row r="157612" spans="26:27">
      <c r="Z157612" s="191"/>
      <c r="AA157612" s="191"/>
    </row>
    <row r="157613" spans="26:27">
      <c r="Z157613" s="191"/>
      <c r="AA157613" s="191"/>
    </row>
    <row r="157614" spans="26:27">
      <c r="Z157614" s="191"/>
      <c r="AA157614" s="191"/>
    </row>
    <row r="157615" spans="26:27">
      <c r="Z157615" s="191"/>
      <c r="AA157615" s="191"/>
    </row>
    <row r="157616" spans="26:27">
      <c r="Z157616" s="191"/>
      <c r="AA157616" s="191"/>
    </row>
    <row r="157617" spans="26:27">
      <c r="Z157617" s="191"/>
      <c r="AA157617" s="191"/>
    </row>
    <row r="157618" spans="26:27">
      <c r="Z157618" s="191"/>
      <c r="AA157618" s="191"/>
    </row>
    <row r="157619" spans="26:27">
      <c r="Z157619" s="191"/>
      <c r="AA157619" s="191"/>
    </row>
    <row r="157620" spans="26:27">
      <c r="Z157620" s="191"/>
      <c r="AA157620" s="191"/>
    </row>
    <row r="157621" spans="26:27">
      <c r="Z157621" s="191"/>
      <c r="AA157621" s="191"/>
    </row>
    <row r="157622" spans="26:27">
      <c r="Z157622" s="191"/>
      <c r="AA157622" s="191"/>
    </row>
    <row r="157623" spans="26:27">
      <c r="Z157623" s="191"/>
      <c r="AA157623" s="191"/>
    </row>
    <row r="157624" spans="26:27">
      <c r="Z157624" s="191"/>
      <c r="AA157624" s="191"/>
    </row>
    <row r="157625" spans="26:27">
      <c r="Z157625" s="191"/>
      <c r="AA157625" s="191"/>
    </row>
    <row r="157626" spans="26:27">
      <c r="Z157626" s="191"/>
      <c r="AA157626" s="191"/>
    </row>
    <row r="157627" spans="26:27">
      <c r="Z157627" s="191"/>
      <c r="AA157627" s="191"/>
    </row>
    <row r="157628" spans="26:27">
      <c r="Z157628" s="191"/>
      <c r="AA157628" s="191"/>
    </row>
    <row r="157629" spans="26:27">
      <c r="Z157629" s="191"/>
      <c r="AA157629" s="191"/>
    </row>
    <row r="157630" spans="26:27">
      <c r="Z157630" s="191"/>
      <c r="AA157630" s="191"/>
    </row>
    <row r="157631" spans="26:27">
      <c r="Z157631" s="191"/>
      <c r="AA157631" s="191"/>
    </row>
    <row r="157632" spans="26:27">
      <c r="Z157632" s="191"/>
      <c r="AA157632" s="191"/>
    </row>
    <row r="157633" spans="26:27">
      <c r="Z157633" s="191"/>
      <c r="AA157633" s="191"/>
    </row>
    <row r="157634" spans="26:27">
      <c r="Z157634" s="191"/>
      <c r="AA157634" s="191"/>
    </row>
    <row r="157635" spans="26:27">
      <c r="Z157635" s="191"/>
      <c r="AA157635" s="191"/>
    </row>
    <row r="157636" spans="26:27">
      <c r="Z157636" s="191"/>
      <c r="AA157636" s="191"/>
    </row>
    <row r="157637" spans="26:27">
      <c r="Z157637" s="191"/>
      <c r="AA157637" s="191"/>
    </row>
    <row r="157638" spans="26:27">
      <c r="Z157638" s="191"/>
      <c r="AA157638" s="191"/>
    </row>
    <row r="157639" spans="26:27">
      <c r="Z157639" s="191"/>
      <c r="AA157639" s="191"/>
    </row>
    <row r="157640" spans="26:27">
      <c r="Z157640" s="191"/>
      <c r="AA157640" s="191"/>
    </row>
    <row r="157641" spans="26:27">
      <c r="Z157641" s="191"/>
      <c r="AA157641" s="191"/>
    </row>
    <row r="157642" spans="26:27">
      <c r="Z157642" s="191"/>
      <c r="AA157642" s="191"/>
    </row>
    <row r="157643" spans="26:27">
      <c r="Z157643" s="191"/>
      <c r="AA157643" s="191"/>
    </row>
    <row r="157644" spans="26:27">
      <c r="Z157644" s="191"/>
      <c r="AA157644" s="191"/>
    </row>
    <row r="157645" spans="26:27">
      <c r="Z157645" s="191"/>
      <c r="AA157645" s="191"/>
    </row>
    <row r="157646" spans="26:27">
      <c r="Z157646" s="191"/>
      <c r="AA157646" s="191"/>
    </row>
    <row r="157647" spans="26:27">
      <c r="Z157647" s="191"/>
      <c r="AA157647" s="191"/>
    </row>
    <row r="157648" spans="26:27">
      <c r="Z157648" s="191"/>
      <c r="AA157648" s="191"/>
    </row>
    <row r="157649" spans="26:27">
      <c r="Z157649" s="191"/>
      <c r="AA157649" s="191"/>
    </row>
    <row r="157650" spans="26:27">
      <c r="Z157650" s="191"/>
      <c r="AA157650" s="191"/>
    </row>
    <row r="157651" spans="26:27">
      <c r="Z157651" s="191"/>
      <c r="AA157651" s="191"/>
    </row>
    <row r="157652" spans="26:27">
      <c r="Z157652" s="191"/>
      <c r="AA157652" s="191"/>
    </row>
    <row r="157653" spans="26:27">
      <c r="Z157653" s="191"/>
      <c r="AA157653" s="191"/>
    </row>
    <row r="157654" spans="26:27">
      <c r="Z157654" s="191"/>
      <c r="AA157654" s="191"/>
    </row>
    <row r="157655" spans="26:27">
      <c r="Z157655" s="191"/>
      <c r="AA157655" s="191"/>
    </row>
    <row r="157656" spans="26:27">
      <c r="Z157656" s="191"/>
      <c r="AA157656" s="191"/>
    </row>
    <row r="157657" spans="26:27">
      <c r="Z157657" s="191"/>
      <c r="AA157657" s="191"/>
    </row>
    <row r="157658" spans="26:27">
      <c r="Z157658" s="191"/>
      <c r="AA157658" s="191"/>
    </row>
    <row r="157659" spans="26:27">
      <c r="Z157659" s="191"/>
      <c r="AA157659" s="191"/>
    </row>
    <row r="157660" spans="26:27">
      <c r="Z157660" s="191"/>
      <c r="AA157660" s="191"/>
    </row>
    <row r="157661" spans="26:27">
      <c r="Z157661" s="191"/>
      <c r="AA157661" s="191"/>
    </row>
    <row r="157662" spans="26:27">
      <c r="Z157662" s="191"/>
      <c r="AA157662" s="191"/>
    </row>
    <row r="157663" spans="26:27">
      <c r="Z157663" s="191"/>
      <c r="AA157663" s="191"/>
    </row>
    <row r="157664" spans="26:27">
      <c r="Z157664" s="191"/>
      <c r="AA157664" s="191"/>
    </row>
    <row r="157665" spans="26:27">
      <c r="Z157665" s="191"/>
      <c r="AA157665" s="191"/>
    </row>
    <row r="157666" spans="26:27">
      <c r="Z157666" s="191"/>
      <c r="AA157666" s="191"/>
    </row>
    <row r="157667" spans="26:27">
      <c r="Z157667" s="191"/>
      <c r="AA157667" s="191"/>
    </row>
    <row r="157668" spans="26:27">
      <c r="Z157668" s="191"/>
      <c r="AA157668" s="191"/>
    </row>
    <row r="157669" spans="26:27">
      <c r="Z157669" s="191"/>
      <c r="AA157669" s="191"/>
    </row>
    <row r="157670" spans="26:27">
      <c r="Z157670" s="191"/>
      <c r="AA157670" s="191"/>
    </row>
    <row r="157671" spans="26:27">
      <c r="Z157671" s="191"/>
      <c r="AA157671" s="191"/>
    </row>
    <row r="157672" spans="26:27">
      <c r="Z157672" s="191"/>
      <c r="AA157672" s="191"/>
    </row>
    <row r="157673" spans="26:27">
      <c r="Z157673" s="191"/>
      <c r="AA157673" s="191"/>
    </row>
    <row r="157674" spans="26:27">
      <c r="Z157674" s="191"/>
      <c r="AA157674" s="191"/>
    </row>
    <row r="157675" spans="26:27">
      <c r="Z157675" s="191"/>
      <c r="AA157675" s="191"/>
    </row>
    <row r="157676" spans="26:27">
      <c r="Z157676" s="191"/>
      <c r="AA157676" s="191"/>
    </row>
    <row r="157677" spans="26:27">
      <c r="Z157677" s="191"/>
      <c r="AA157677" s="191"/>
    </row>
    <row r="157678" spans="26:27">
      <c r="Z157678" s="191"/>
      <c r="AA157678" s="191"/>
    </row>
    <row r="157679" spans="26:27">
      <c r="Z157679" s="191"/>
      <c r="AA157679" s="191"/>
    </row>
    <row r="157680" spans="26:27">
      <c r="Z157680" s="191"/>
      <c r="AA157680" s="191"/>
    </row>
    <row r="157681" spans="26:27">
      <c r="Z157681" s="191"/>
      <c r="AA157681" s="191"/>
    </row>
    <row r="157682" spans="26:27">
      <c r="Z157682" s="191"/>
      <c r="AA157682" s="191"/>
    </row>
    <row r="157683" spans="26:27">
      <c r="Z157683" s="191"/>
      <c r="AA157683" s="191"/>
    </row>
    <row r="157684" spans="26:27">
      <c r="Z157684" s="191"/>
      <c r="AA157684" s="191"/>
    </row>
    <row r="157685" spans="26:27">
      <c r="Z157685" s="191"/>
      <c r="AA157685" s="191"/>
    </row>
    <row r="157686" spans="26:27">
      <c r="Z157686" s="191"/>
      <c r="AA157686" s="191"/>
    </row>
    <row r="157687" spans="26:27">
      <c r="Z157687" s="191"/>
      <c r="AA157687" s="191"/>
    </row>
    <row r="157688" spans="26:27">
      <c r="Z157688" s="191"/>
      <c r="AA157688" s="191"/>
    </row>
    <row r="157689" spans="26:27">
      <c r="Z157689" s="191"/>
      <c r="AA157689" s="191"/>
    </row>
    <row r="157690" spans="26:27">
      <c r="Z157690" s="191"/>
      <c r="AA157690" s="191"/>
    </row>
    <row r="157691" spans="26:27">
      <c r="Z157691" s="191"/>
      <c r="AA157691" s="191"/>
    </row>
    <row r="157692" spans="26:27">
      <c r="Z157692" s="191"/>
      <c r="AA157692" s="191"/>
    </row>
    <row r="157693" spans="26:27">
      <c r="Z157693" s="191"/>
      <c r="AA157693" s="191"/>
    </row>
    <row r="157694" spans="26:27">
      <c r="Z157694" s="191"/>
      <c r="AA157694" s="191"/>
    </row>
    <row r="157695" spans="26:27">
      <c r="Z157695" s="191"/>
      <c r="AA157695" s="191"/>
    </row>
    <row r="157696" spans="26:27">
      <c r="Z157696" s="191"/>
      <c r="AA157696" s="191"/>
    </row>
    <row r="157697" spans="26:27">
      <c r="Z157697" s="191"/>
      <c r="AA157697" s="191"/>
    </row>
    <row r="157698" spans="26:27">
      <c r="Z157698" s="191"/>
      <c r="AA157698" s="191"/>
    </row>
    <row r="157699" spans="26:27">
      <c r="Z157699" s="191"/>
      <c r="AA157699" s="191"/>
    </row>
    <row r="157700" spans="26:27">
      <c r="Z157700" s="191"/>
      <c r="AA157700" s="191"/>
    </row>
    <row r="157701" spans="26:27">
      <c r="Z157701" s="191"/>
      <c r="AA157701" s="191"/>
    </row>
    <row r="157702" spans="26:27">
      <c r="Z157702" s="191"/>
      <c r="AA157702" s="191"/>
    </row>
    <row r="157703" spans="26:27">
      <c r="Z157703" s="191"/>
      <c r="AA157703" s="191"/>
    </row>
    <row r="157704" spans="26:27">
      <c r="Z157704" s="191"/>
      <c r="AA157704" s="191"/>
    </row>
    <row r="157705" spans="26:27">
      <c r="Z157705" s="191"/>
      <c r="AA157705" s="191"/>
    </row>
    <row r="157706" spans="26:27">
      <c r="Z157706" s="191"/>
      <c r="AA157706" s="191"/>
    </row>
    <row r="157707" spans="26:27">
      <c r="Z157707" s="191"/>
      <c r="AA157707" s="191"/>
    </row>
    <row r="157708" spans="26:27">
      <c r="Z157708" s="191"/>
      <c r="AA157708" s="191"/>
    </row>
    <row r="157709" spans="26:27">
      <c r="Z157709" s="191"/>
      <c r="AA157709" s="191"/>
    </row>
    <row r="157710" spans="26:27">
      <c r="Z157710" s="191"/>
      <c r="AA157710" s="191"/>
    </row>
    <row r="157711" spans="26:27">
      <c r="Z157711" s="191"/>
      <c r="AA157711" s="191"/>
    </row>
    <row r="157712" spans="26:27">
      <c r="Z157712" s="191"/>
      <c r="AA157712" s="191"/>
    </row>
    <row r="157713" spans="26:27">
      <c r="Z157713" s="191"/>
      <c r="AA157713" s="191"/>
    </row>
    <row r="157714" spans="26:27">
      <c r="Z157714" s="191"/>
      <c r="AA157714" s="191"/>
    </row>
    <row r="157715" spans="26:27">
      <c r="Z157715" s="191"/>
      <c r="AA157715" s="191"/>
    </row>
    <row r="157716" spans="26:27">
      <c r="Z157716" s="191"/>
      <c r="AA157716" s="191"/>
    </row>
    <row r="157717" spans="26:27">
      <c r="Z157717" s="191"/>
      <c r="AA157717" s="191"/>
    </row>
    <row r="157718" spans="26:27">
      <c r="Z157718" s="191"/>
      <c r="AA157718" s="191"/>
    </row>
    <row r="157719" spans="26:27">
      <c r="Z157719" s="191"/>
      <c r="AA157719" s="191"/>
    </row>
    <row r="157720" spans="26:27">
      <c r="Z157720" s="191"/>
      <c r="AA157720" s="191"/>
    </row>
    <row r="157721" spans="26:27">
      <c r="Z157721" s="191"/>
      <c r="AA157721" s="191"/>
    </row>
    <row r="157722" spans="26:27">
      <c r="Z157722" s="191"/>
      <c r="AA157722" s="191"/>
    </row>
    <row r="157723" spans="26:27">
      <c r="Z157723" s="191"/>
      <c r="AA157723" s="191"/>
    </row>
    <row r="157724" spans="26:27">
      <c r="Z157724" s="191"/>
      <c r="AA157724" s="191"/>
    </row>
    <row r="157725" spans="26:27">
      <c r="Z157725" s="191"/>
      <c r="AA157725" s="191"/>
    </row>
    <row r="157726" spans="26:27">
      <c r="Z157726" s="191"/>
      <c r="AA157726" s="191"/>
    </row>
    <row r="157727" spans="26:27">
      <c r="Z157727" s="191"/>
      <c r="AA157727" s="191"/>
    </row>
    <row r="157728" spans="26:27">
      <c r="Z157728" s="191"/>
      <c r="AA157728" s="191"/>
    </row>
    <row r="157729" spans="26:27">
      <c r="Z157729" s="191"/>
      <c r="AA157729" s="191"/>
    </row>
    <row r="157730" spans="26:27">
      <c r="Z157730" s="191"/>
      <c r="AA157730" s="191"/>
    </row>
    <row r="157731" spans="26:27">
      <c r="Z157731" s="191"/>
      <c r="AA157731" s="191"/>
    </row>
    <row r="157732" spans="26:27">
      <c r="Z157732" s="191"/>
      <c r="AA157732" s="191"/>
    </row>
    <row r="157733" spans="26:27">
      <c r="Z157733" s="191"/>
      <c r="AA157733" s="191"/>
    </row>
    <row r="157734" spans="26:27">
      <c r="Z157734" s="191"/>
      <c r="AA157734" s="191"/>
    </row>
    <row r="157735" spans="26:27">
      <c r="Z157735" s="191"/>
      <c r="AA157735" s="191"/>
    </row>
    <row r="157736" spans="26:27">
      <c r="Z157736" s="191"/>
      <c r="AA157736" s="191"/>
    </row>
    <row r="157737" spans="26:27">
      <c r="Z157737" s="191"/>
      <c r="AA157737" s="191"/>
    </row>
    <row r="157738" spans="26:27">
      <c r="Z157738" s="191"/>
      <c r="AA157738" s="191"/>
    </row>
    <row r="157739" spans="26:27">
      <c r="Z157739" s="191"/>
      <c r="AA157739" s="191"/>
    </row>
    <row r="157740" spans="26:27">
      <c r="Z157740" s="191"/>
      <c r="AA157740" s="191"/>
    </row>
    <row r="157741" spans="26:27">
      <c r="Z157741" s="191"/>
      <c r="AA157741" s="191"/>
    </row>
    <row r="157742" spans="26:27">
      <c r="Z157742" s="191"/>
      <c r="AA157742" s="191"/>
    </row>
    <row r="157743" spans="26:27">
      <c r="Z157743" s="191"/>
      <c r="AA157743" s="191"/>
    </row>
    <row r="157744" spans="26:27">
      <c r="Z157744" s="191"/>
      <c r="AA157744" s="191"/>
    </row>
    <row r="157745" spans="26:27">
      <c r="Z157745" s="191"/>
      <c r="AA157745" s="191"/>
    </row>
    <row r="157746" spans="26:27">
      <c r="Z157746" s="191"/>
      <c r="AA157746" s="191"/>
    </row>
    <row r="157747" spans="26:27">
      <c r="Z157747" s="191"/>
      <c r="AA157747" s="191"/>
    </row>
    <row r="157748" spans="26:27">
      <c r="Z157748" s="191"/>
      <c r="AA157748" s="191"/>
    </row>
    <row r="157749" spans="26:27">
      <c r="Z157749" s="191"/>
      <c r="AA157749" s="191"/>
    </row>
    <row r="157750" spans="26:27">
      <c r="Z157750" s="191"/>
      <c r="AA157750" s="191"/>
    </row>
    <row r="157751" spans="26:27">
      <c r="Z157751" s="191"/>
      <c r="AA157751" s="191"/>
    </row>
    <row r="157752" spans="26:27">
      <c r="Z157752" s="191"/>
      <c r="AA157752" s="191"/>
    </row>
    <row r="157753" spans="26:27">
      <c r="Z157753" s="191"/>
      <c r="AA157753" s="191"/>
    </row>
    <row r="157754" spans="26:27">
      <c r="Z157754" s="191"/>
      <c r="AA157754" s="191"/>
    </row>
    <row r="157755" spans="26:27">
      <c r="Z157755" s="191"/>
      <c r="AA157755" s="191"/>
    </row>
    <row r="157756" spans="26:27">
      <c r="Z157756" s="191"/>
      <c r="AA157756" s="191"/>
    </row>
    <row r="157757" spans="26:27">
      <c r="Z157757" s="191"/>
      <c r="AA157757" s="191"/>
    </row>
    <row r="157758" spans="26:27">
      <c r="Z157758" s="191"/>
      <c r="AA157758" s="191"/>
    </row>
    <row r="157759" spans="26:27">
      <c r="Z157759" s="191"/>
      <c r="AA157759" s="191"/>
    </row>
    <row r="157760" spans="26:27">
      <c r="Z157760" s="191"/>
      <c r="AA157760" s="191"/>
    </row>
    <row r="157761" spans="26:27">
      <c r="Z157761" s="191"/>
      <c r="AA157761" s="191"/>
    </row>
    <row r="157762" spans="26:27">
      <c r="Z157762" s="191"/>
      <c r="AA157762" s="191"/>
    </row>
    <row r="157763" spans="26:27">
      <c r="Z157763" s="191"/>
      <c r="AA157763" s="191"/>
    </row>
    <row r="157764" spans="26:27">
      <c r="Z157764" s="191"/>
      <c r="AA157764" s="191"/>
    </row>
    <row r="157765" spans="26:27">
      <c r="Z157765" s="191"/>
      <c r="AA157765" s="191"/>
    </row>
    <row r="157766" spans="26:27">
      <c r="Z157766" s="191"/>
      <c r="AA157766" s="191"/>
    </row>
    <row r="157767" spans="26:27">
      <c r="Z157767" s="191"/>
      <c r="AA157767" s="191"/>
    </row>
    <row r="157768" spans="26:27">
      <c r="Z157768" s="191"/>
      <c r="AA157768" s="191"/>
    </row>
    <row r="157769" spans="26:27">
      <c r="Z157769" s="191"/>
      <c r="AA157769" s="191"/>
    </row>
    <row r="157770" spans="26:27">
      <c r="Z157770" s="191"/>
      <c r="AA157770" s="191"/>
    </row>
    <row r="157771" spans="26:27">
      <c r="Z157771" s="191"/>
      <c r="AA157771" s="191"/>
    </row>
    <row r="157772" spans="26:27">
      <c r="Z157772" s="191"/>
      <c r="AA157772" s="191"/>
    </row>
    <row r="157773" spans="26:27">
      <c r="Z157773" s="191"/>
      <c r="AA157773" s="191"/>
    </row>
    <row r="157774" spans="26:27">
      <c r="Z157774" s="191"/>
      <c r="AA157774" s="191"/>
    </row>
    <row r="157775" spans="26:27">
      <c r="Z157775" s="191"/>
      <c r="AA157775" s="191"/>
    </row>
    <row r="157776" spans="26:27">
      <c r="Z157776" s="191"/>
      <c r="AA157776" s="191"/>
    </row>
    <row r="157777" spans="26:27">
      <c r="Z157777" s="191"/>
      <c r="AA157777" s="191"/>
    </row>
    <row r="157778" spans="26:27">
      <c r="Z157778" s="191"/>
      <c r="AA157778" s="191"/>
    </row>
    <row r="157779" spans="26:27">
      <c r="Z157779" s="191"/>
      <c r="AA157779" s="191"/>
    </row>
    <row r="157780" spans="26:27">
      <c r="Z157780" s="191"/>
      <c r="AA157780" s="191"/>
    </row>
    <row r="157781" spans="26:27">
      <c r="Z157781" s="191"/>
      <c r="AA157781" s="191"/>
    </row>
    <row r="157782" spans="26:27">
      <c r="Z157782" s="191"/>
      <c r="AA157782" s="191"/>
    </row>
    <row r="157783" spans="26:27">
      <c r="Z157783" s="191"/>
      <c r="AA157783" s="191"/>
    </row>
    <row r="157784" spans="26:27">
      <c r="Z157784" s="191"/>
      <c r="AA157784" s="191"/>
    </row>
    <row r="157785" spans="26:27">
      <c r="Z157785" s="191"/>
      <c r="AA157785" s="191"/>
    </row>
    <row r="157786" spans="26:27">
      <c r="Z157786" s="191"/>
      <c r="AA157786" s="191"/>
    </row>
    <row r="157787" spans="26:27">
      <c r="Z157787" s="191"/>
      <c r="AA157787" s="191"/>
    </row>
    <row r="157788" spans="26:27">
      <c r="Z157788" s="191"/>
      <c r="AA157788" s="191"/>
    </row>
    <row r="157789" spans="26:27">
      <c r="Z157789" s="191"/>
      <c r="AA157789" s="191"/>
    </row>
    <row r="157790" spans="26:27">
      <c r="Z157790" s="191"/>
      <c r="AA157790" s="191"/>
    </row>
    <row r="157791" spans="26:27">
      <c r="Z157791" s="191"/>
      <c r="AA157791" s="191"/>
    </row>
    <row r="157792" spans="26:27">
      <c r="Z157792" s="191"/>
      <c r="AA157792" s="191"/>
    </row>
    <row r="157793" spans="26:27">
      <c r="Z157793" s="191"/>
      <c r="AA157793" s="191"/>
    </row>
    <row r="157794" spans="26:27">
      <c r="Z157794" s="191"/>
      <c r="AA157794" s="191"/>
    </row>
    <row r="157795" spans="26:27">
      <c r="Z157795" s="191"/>
      <c r="AA157795" s="191"/>
    </row>
    <row r="157796" spans="26:27">
      <c r="Z157796" s="191"/>
      <c r="AA157796" s="191"/>
    </row>
    <row r="157797" spans="26:27">
      <c r="Z157797" s="191"/>
      <c r="AA157797" s="191"/>
    </row>
    <row r="157798" spans="26:27">
      <c r="Z157798" s="191"/>
      <c r="AA157798" s="191"/>
    </row>
    <row r="157799" spans="26:27">
      <c r="Z157799" s="191"/>
      <c r="AA157799" s="191"/>
    </row>
    <row r="157800" spans="26:27">
      <c r="Z157800" s="191"/>
      <c r="AA157800" s="191"/>
    </row>
    <row r="157801" spans="26:27">
      <c r="Z157801" s="191"/>
      <c r="AA157801" s="191"/>
    </row>
    <row r="157802" spans="26:27">
      <c r="Z157802" s="191"/>
      <c r="AA157802" s="191"/>
    </row>
    <row r="157803" spans="26:27">
      <c r="Z157803" s="191"/>
      <c r="AA157803" s="191"/>
    </row>
    <row r="157804" spans="26:27">
      <c r="Z157804" s="191"/>
      <c r="AA157804" s="191"/>
    </row>
    <row r="157805" spans="26:27">
      <c r="Z157805" s="191"/>
      <c r="AA157805" s="191"/>
    </row>
    <row r="157806" spans="26:27">
      <c r="Z157806" s="191"/>
      <c r="AA157806" s="191"/>
    </row>
    <row r="157807" spans="26:27">
      <c r="Z157807" s="191"/>
      <c r="AA157807" s="191"/>
    </row>
    <row r="157808" spans="26:27">
      <c r="Z157808" s="191"/>
      <c r="AA157808" s="191"/>
    </row>
    <row r="157809" spans="26:27">
      <c r="Z157809" s="191"/>
      <c r="AA157809" s="191"/>
    </row>
    <row r="157810" spans="26:27">
      <c r="Z157810" s="191"/>
      <c r="AA157810" s="191"/>
    </row>
    <row r="157811" spans="26:27">
      <c r="Z157811" s="191"/>
      <c r="AA157811" s="191"/>
    </row>
    <row r="157812" spans="26:27">
      <c r="Z157812" s="191"/>
      <c r="AA157812" s="191"/>
    </row>
    <row r="157813" spans="26:27">
      <c r="Z157813" s="191"/>
      <c r="AA157813" s="191"/>
    </row>
    <row r="157814" spans="26:27">
      <c r="Z157814" s="191"/>
      <c r="AA157814" s="191"/>
    </row>
    <row r="157815" spans="26:27">
      <c r="Z157815" s="191"/>
      <c r="AA157815" s="191"/>
    </row>
    <row r="157816" spans="26:27">
      <c r="Z157816" s="191"/>
      <c r="AA157816" s="191"/>
    </row>
    <row r="157817" spans="26:27">
      <c r="Z157817" s="191"/>
      <c r="AA157817" s="191"/>
    </row>
    <row r="157818" spans="26:27">
      <c r="Z157818" s="191"/>
      <c r="AA157818" s="191"/>
    </row>
    <row r="157819" spans="26:27">
      <c r="Z157819" s="191"/>
      <c r="AA157819" s="191"/>
    </row>
    <row r="157820" spans="26:27">
      <c r="Z157820" s="191"/>
      <c r="AA157820" s="191"/>
    </row>
    <row r="157821" spans="26:27">
      <c r="Z157821" s="191"/>
      <c r="AA157821" s="191"/>
    </row>
    <row r="157822" spans="26:27">
      <c r="Z157822" s="191"/>
      <c r="AA157822" s="191"/>
    </row>
    <row r="157823" spans="26:27">
      <c r="Z157823" s="191"/>
      <c r="AA157823" s="191"/>
    </row>
    <row r="157824" spans="26:27">
      <c r="Z157824" s="191"/>
      <c r="AA157824" s="191"/>
    </row>
    <row r="157825" spans="26:27">
      <c r="Z157825" s="191"/>
      <c r="AA157825" s="191"/>
    </row>
    <row r="157826" spans="26:27">
      <c r="Z157826" s="191"/>
      <c r="AA157826" s="191"/>
    </row>
    <row r="157827" spans="26:27">
      <c r="Z157827" s="191"/>
      <c r="AA157827" s="191"/>
    </row>
    <row r="157828" spans="26:27">
      <c r="Z157828" s="191"/>
      <c r="AA157828" s="191"/>
    </row>
    <row r="157829" spans="26:27">
      <c r="Z157829" s="191"/>
      <c r="AA157829" s="191"/>
    </row>
    <row r="157830" spans="26:27">
      <c r="Z157830" s="191"/>
      <c r="AA157830" s="191"/>
    </row>
    <row r="157831" spans="26:27">
      <c r="Z157831" s="191"/>
      <c r="AA157831" s="191"/>
    </row>
    <row r="157832" spans="26:27">
      <c r="Z157832" s="191"/>
      <c r="AA157832" s="191"/>
    </row>
    <row r="157833" spans="26:27">
      <c r="Z157833" s="191"/>
      <c r="AA157833" s="191"/>
    </row>
    <row r="157834" spans="26:27">
      <c r="Z157834" s="191"/>
      <c r="AA157834" s="191"/>
    </row>
    <row r="157835" spans="26:27">
      <c r="Z157835" s="191"/>
      <c r="AA157835" s="191"/>
    </row>
    <row r="157836" spans="26:27">
      <c r="Z157836" s="191"/>
      <c r="AA157836" s="191"/>
    </row>
    <row r="157837" spans="26:27">
      <c r="Z157837" s="191"/>
      <c r="AA157837" s="191"/>
    </row>
    <row r="157838" spans="26:27">
      <c r="Z157838" s="191"/>
      <c r="AA157838" s="191"/>
    </row>
    <row r="157839" spans="26:27">
      <c r="Z157839" s="191"/>
      <c r="AA157839" s="191"/>
    </row>
    <row r="157840" spans="26:27">
      <c r="Z157840" s="191"/>
      <c r="AA157840" s="191"/>
    </row>
    <row r="157841" spans="26:27">
      <c r="Z157841" s="191"/>
      <c r="AA157841" s="191"/>
    </row>
    <row r="157842" spans="26:27">
      <c r="Z157842" s="191"/>
      <c r="AA157842" s="191"/>
    </row>
    <row r="157843" spans="26:27">
      <c r="Z157843" s="191"/>
      <c r="AA157843" s="191"/>
    </row>
    <row r="157844" spans="26:27">
      <c r="Z157844" s="191"/>
      <c r="AA157844" s="191"/>
    </row>
    <row r="157845" spans="26:27">
      <c r="Z157845" s="191"/>
      <c r="AA157845" s="191"/>
    </row>
    <row r="157846" spans="26:27">
      <c r="Z157846" s="191"/>
      <c r="AA157846" s="191"/>
    </row>
    <row r="157847" spans="26:27">
      <c r="Z157847" s="191"/>
      <c r="AA157847" s="191"/>
    </row>
    <row r="157848" spans="26:27">
      <c r="Z157848" s="191"/>
      <c r="AA157848" s="191"/>
    </row>
    <row r="157849" spans="26:27">
      <c r="Z157849" s="191"/>
      <c r="AA157849" s="191"/>
    </row>
    <row r="157850" spans="26:27">
      <c r="Z157850" s="191"/>
      <c r="AA157850" s="191"/>
    </row>
    <row r="157851" spans="26:27">
      <c r="Z157851" s="191"/>
      <c r="AA157851" s="191"/>
    </row>
    <row r="157852" spans="26:27">
      <c r="Z157852" s="191"/>
      <c r="AA157852" s="191"/>
    </row>
    <row r="157853" spans="26:27">
      <c r="Z157853" s="191"/>
      <c r="AA157853" s="191"/>
    </row>
    <row r="157854" spans="26:27">
      <c r="Z157854" s="191"/>
      <c r="AA157854" s="191"/>
    </row>
    <row r="157855" spans="26:27">
      <c r="Z157855" s="191"/>
      <c r="AA157855" s="191"/>
    </row>
    <row r="157856" spans="26:27">
      <c r="Z157856" s="191"/>
      <c r="AA157856" s="191"/>
    </row>
    <row r="157857" spans="26:27">
      <c r="Z157857" s="191"/>
      <c r="AA157857" s="191"/>
    </row>
    <row r="157858" spans="26:27">
      <c r="Z157858" s="191"/>
      <c r="AA157858" s="191"/>
    </row>
    <row r="157859" spans="26:27">
      <c r="Z157859" s="191"/>
      <c r="AA157859" s="191"/>
    </row>
    <row r="157860" spans="26:27">
      <c r="Z157860" s="191"/>
      <c r="AA157860" s="191"/>
    </row>
    <row r="157861" spans="26:27">
      <c r="Z157861" s="191"/>
      <c r="AA157861" s="191"/>
    </row>
    <row r="157862" spans="26:27">
      <c r="Z157862" s="191"/>
      <c r="AA157862" s="191"/>
    </row>
    <row r="157863" spans="26:27">
      <c r="Z157863" s="191"/>
      <c r="AA157863" s="191"/>
    </row>
    <row r="157864" spans="26:27">
      <c r="Z157864" s="191"/>
      <c r="AA157864" s="191"/>
    </row>
    <row r="157865" spans="26:27">
      <c r="Z157865" s="191"/>
      <c r="AA157865" s="191"/>
    </row>
    <row r="157866" spans="26:27">
      <c r="Z157866" s="191"/>
      <c r="AA157866" s="191"/>
    </row>
    <row r="157867" spans="26:27">
      <c r="Z157867" s="191"/>
      <c r="AA157867" s="191"/>
    </row>
    <row r="157868" spans="26:27">
      <c r="Z157868" s="191"/>
      <c r="AA157868" s="191"/>
    </row>
    <row r="157869" spans="26:27">
      <c r="Z157869" s="191"/>
      <c r="AA157869" s="191"/>
    </row>
    <row r="157870" spans="26:27">
      <c r="Z157870" s="191"/>
      <c r="AA157870" s="191"/>
    </row>
    <row r="157871" spans="26:27">
      <c r="Z157871" s="191"/>
      <c r="AA157871" s="191"/>
    </row>
    <row r="157872" spans="26:27">
      <c r="Z157872" s="191"/>
      <c r="AA157872" s="191"/>
    </row>
    <row r="157873" spans="26:27">
      <c r="Z157873" s="191"/>
      <c r="AA157873" s="191"/>
    </row>
    <row r="157874" spans="26:27">
      <c r="Z157874" s="191"/>
      <c r="AA157874" s="191"/>
    </row>
    <row r="157875" spans="26:27">
      <c r="Z157875" s="191"/>
      <c r="AA157875" s="191"/>
    </row>
    <row r="157876" spans="26:27">
      <c r="Z157876" s="191"/>
      <c r="AA157876" s="191"/>
    </row>
    <row r="157877" spans="26:27">
      <c r="Z157877" s="191"/>
      <c r="AA157877" s="191"/>
    </row>
    <row r="157878" spans="26:27">
      <c r="Z157878" s="191"/>
      <c r="AA157878" s="191"/>
    </row>
    <row r="157879" spans="26:27">
      <c r="Z157879" s="191"/>
      <c r="AA157879" s="191"/>
    </row>
    <row r="157880" spans="26:27">
      <c r="Z157880" s="191"/>
      <c r="AA157880" s="191"/>
    </row>
    <row r="157881" spans="26:27">
      <c r="Z157881" s="191"/>
      <c r="AA157881" s="191"/>
    </row>
    <row r="157882" spans="26:27">
      <c r="Z157882" s="191"/>
      <c r="AA157882" s="191"/>
    </row>
    <row r="157883" spans="26:27">
      <c r="Z157883" s="191"/>
      <c r="AA157883" s="191"/>
    </row>
    <row r="157884" spans="26:27">
      <c r="Z157884" s="191"/>
      <c r="AA157884" s="191"/>
    </row>
    <row r="157885" spans="26:27">
      <c r="Z157885" s="191"/>
      <c r="AA157885" s="191"/>
    </row>
    <row r="157886" spans="26:27">
      <c r="Z157886" s="191"/>
      <c r="AA157886" s="191"/>
    </row>
    <row r="157887" spans="26:27">
      <c r="Z157887" s="191"/>
      <c r="AA157887" s="191"/>
    </row>
    <row r="157888" spans="26:27">
      <c r="Z157888" s="191"/>
      <c r="AA157888" s="191"/>
    </row>
    <row r="157889" spans="26:27">
      <c r="Z157889" s="191"/>
      <c r="AA157889" s="191"/>
    </row>
    <row r="157890" spans="26:27">
      <c r="Z157890" s="191"/>
      <c r="AA157890" s="191"/>
    </row>
    <row r="157891" spans="26:27">
      <c r="Z157891" s="191"/>
      <c r="AA157891" s="191"/>
    </row>
    <row r="157892" spans="26:27">
      <c r="Z157892" s="191"/>
      <c r="AA157892" s="191"/>
    </row>
    <row r="157893" spans="26:27">
      <c r="Z157893" s="191"/>
      <c r="AA157893" s="191"/>
    </row>
    <row r="157894" spans="26:27">
      <c r="Z157894" s="191"/>
      <c r="AA157894" s="191"/>
    </row>
    <row r="157895" spans="26:27">
      <c r="Z157895" s="191"/>
      <c r="AA157895" s="191"/>
    </row>
    <row r="157896" spans="26:27">
      <c r="Z157896" s="191"/>
      <c r="AA157896" s="191"/>
    </row>
    <row r="157897" spans="26:27">
      <c r="Z157897" s="191"/>
      <c r="AA157897" s="191"/>
    </row>
    <row r="157898" spans="26:27">
      <c r="Z157898" s="191"/>
      <c r="AA157898" s="191"/>
    </row>
    <row r="157899" spans="26:27">
      <c r="Z157899" s="191"/>
      <c r="AA157899" s="191"/>
    </row>
    <row r="157900" spans="26:27">
      <c r="Z157900" s="191"/>
      <c r="AA157900" s="191"/>
    </row>
    <row r="157901" spans="26:27">
      <c r="Z157901" s="191"/>
      <c r="AA157901" s="191"/>
    </row>
    <row r="157902" spans="26:27">
      <c r="Z157902" s="191"/>
      <c r="AA157902" s="191"/>
    </row>
    <row r="157903" spans="26:27">
      <c r="Z157903" s="191"/>
      <c r="AA157903" s="191"/>
    </row>
    <row r="157904" spans="26:27">
      <c r="Z157904" s="191"/>
      <c r="AA157904" s="191"/>
    </row>
    <row r="157905" spans="26:27">
      <c r="Z157905" s="191"/>
      <c r="AA157905" s="191"/>
    </row>
    <row r="157906" spans="26:27">
      <c r="Z157906" s="191"/>
      <c r="AA157906" s="191"/>
    </row>
    <row r="157907" spans="26:27">
      <c r="Z157907" s="191"/>
      <c r="AA157907" s="191"/>
    </row>
    <row r="157908" spans="26:27">
      <c r="Z157908" s="191"/>
      <c r="AA157908" s="191"/>
    </row>
    <row r="157909" spans="26:27">
      <c r="Z157909" s="191"/>
      <c r="AA157909" s="191"/>
    </row>
    <row r="157910" spans="26:27">
      <c r="Z157910" s="191"/>
      <c r="AA157910" s="191"/>
    </row>
    <row r="157911" spans="26:27">
      <c r="Z157911" s="191"/>
      <c r="AA157911" s="191"/>
    </row>
    <row r="157912" spans="26:27">
      <c r="Z157912" s="191"/>
      <c r="AA157912" s="191"/>
    </row>
    <row r="157913" spans="26:27">
      <c r="Z157913" s="191"/>
      <c r="AA157913" s="191"/>
    </row>
    <row r="157914" spans="26:27">
      <c r="Z157914" s="191"/>
      <c r="AA157914" s="191"/>
    </row>
    <row r="157915" spans="26:27">
      <c r="Z157915" s="191"/>
      <c r="AA157915" s="191"/>
    </row>
    <row r="157916" spans="26:27">
      <c r="Z157916" s="191"/>
      <c r="AA157916" s="191"/>
    </row>
    <row r="157917" spans="26:27">
      <c r="Z157917" s="191"/>
      <c r="AA157917" s="191"/>
    </row>
    <row r="157918" spans="26:27">
      <c r="Z157918" s="191"/>
      <c r="AA157918" s="191"/>
    </row>
    <row r="157919" spans="26:27">
      <c r="Z157919" s="191"/>
      <c r="AA157919" s="191"/>
    </row>
    <row r="157920" spans="26:27">
      <c r="Z157920" s="191"/>
      <c r="AA157920" s="191"/>
    </row>
    <row r="157921" spans="26:27">
      <c r="Z157921" s="191"/>
      <c r="AA157921" s="191"/>
    </row>
    <row r="157922" spans="26:27">
      <c r="Z157922" s="191"/>
      <c r="AA157922" s="191"/>
    </row>
    <row r="157923" spans="26:27">
      <c r="Z157923" s="191"/>
      <c r="AA157923" s="191"/>
    </row>
    <row r="157924" spans="26:27">
      <c r="Z157924" s="191"/>
      <c r="AA157924" s="191"/>
    </row>
    <row r="157925" spans="26:27">
      <c r="Z157925" s="191"/>
      <c r="AA157925" s="191"/>
    </row>
    <row r="157926" spans="26:27">
      <c r="Z157926" s="191"/>
      <c r="AA157926" s="191"/>
    </row>
    <row r="157927" spans="26:27">
      <c r="Z157927" s="191"/>
      <c r="AA157927" s="191"/>
    </row>
    <row r="157928" spans="26:27">
      <c r="Z157928" s="191"/>
      <c r="AA157928" s="191"/>
    </row>
    <row r="157929" spans="26:27">
      <c r="Z157929" s="191"/>
      <c r="AA157929" s="191"/>
    </row>
    <row r="157930" spans="26:27">
      <c r="Z157930" s="191"/>
      <c r="AA157930" s="191"/>
    </row>
    <row r="157931" spans="26:27">
      <c r="Z157931" s="191"/>
      <c r="AA157931" s="191"/>
    </row>
    <row r="157932" spans="26:27">
      <c r="Z157932" s="191"/>
      <c r="AA157932" s="191"/>
    </row>
    <row r="157933" spans="26:27">
      <c r="Z157933" s="191"/>
      <c r="AA157933" s="191"/>
    </row>
    <row r="157934" spans="26:27">
      <c r="Z157934" s="191"/>
      <c r="AA157934" s="191"/>
    </row>
    <row r="157935" spans="26:27">
      <c r="Z157935" s="191"/>
      <c r="AA157935" s="191"/>
    </row>
    <row r="157936" spans="26:27">
      <c r="Z157936" s="191"/>
      <c r="AA157936" s="191"/>
    </row>
    <row r="157937" spans="26:27">
      <c r="Z157937" s="191"/>
      <c r="AA157937" s="191"/>
    </row>
    <row r="157938" spans="26:27">
      <c r="Z157938" s="191"/>
      <c r="AA157938" s="191"/>
    </row>
    <row r="157939" spans="26:27">
      <c r="Z157939" s="191"/>
      <c r="AA157939" s="191"/>
    </row>
    <row r="157940" spans="26:27">
      <c r="Z157940" s="191"/>
      <c r="AA157940" s="191"/>
    </row>
    <row r="157941" spans="26:27">
      <c r="Z157941" s="191"/>
      <c r="AA157941" s="191"/>
    </row>
    <row r="157942" spans="26:27">
      <c r="Z157942" s="191"/>
      <c r="AA157942" s="191"/>
    </row>
    <row r="157943" spans="26:27">
      <c r="Z157943" s="191"/>
      <c r="AA157943" s="191"/>
    </row>
    <row r="157944" spans="26:27">
      <c r="Z157944" s="191"/>
      <c r="AA157944" s="191"/>
    </row>
    <row r="157945" spans="26:27">
      <c r="Z157945" s="191"/>
      <c r="AA157945" s="191"/>
    </row>
    <row r="157946" spans="26:27">
      <c r="Z157946" s="191"/>
      <c r="AA157946" s="191"/>
    </row>
    <row r="157947" spans="26:27">
      <c r="Z157947" s="191"/>
      <c r="AA157947" s="191"/>
    </row>
    <row r="157948" spans="26:27">
      <c r="Z157948" s="191"/>
      <c r="AA157948" s="191"/>
    </row>
    <row r="157949" spans="26:27">
      <c r="Z157949" s="191"/>
      <c r="AA157949" s="191"/>
    </row>
    <row r="157950" spans="26:27">
      <c r="Z157950" s="191"/>
      <c r="AA157950" s="191"/>
    </row>
    <row r="157951" spans="26:27">
      <c r="Z157951" s="191"/>
      <c r="AA157951" s="191"/>
    </row>
    <row r="157952" spans="26:27">
      <c r="Z157952" s="191"/>
      <c r="AA157952" s="191"/>
    </row>
    <row r="157953" spans="26:27">
      <c r="Z157953" s="191"/>
      <c r="AA157953" s="191"/>
    </row>
    <row r="157954" spans="26:27">
      <c r="Z157954" s="191"/>
      <c r="AA157954" s="191"/>
    </row>
    <row r="157955" spans="26:27">
      <c r="Z157955" s="191"/>
      <c r="AA157955" s="191"/>
    </row>
    <row r="157956" spans="26:27">
      <c r="Z157956" s="191"/>
      <c r="AA157956" s="191"/>
    </row>
    <row r="157957" spans="26:27">
      <c r="Z157957" s="191"/>
      <c r="AA157957" s="191"/>
    </row>
    <row r="157958" spans="26:27">
      <c r="Z157958" s="191"/>
      <c r="AA157958" s="191"/>
    </row>
    <row r="157959" spans="26:27">
      <c r="Z157959" s="191"/>
      <c r="AA157959" s="191"/>
    </row>
    <row r="157960" spans="26:27">
      <c r="Z157960" s="191"/>
      <c r="AA157960" s="191"/>
    </row>
    <row r="157961" spans="26:27">
      <c r="Z157961" s="191"/>
      <c r="AA157961" s="191"/>
    </row>
    <row r="157962" spans="26:27">
      <c r="Z157962" s="191"/>
      <c r="AA157962" s="191"/>
    </row>
    <row r="157963" spans="26:27">
      <c r="Z157963" s="191"/>
      <c r="AA157963" s="191"/>
    </row>
    <row r="157964" spans="26:27">
      <c r="Z157964" s="191"/>
      <c r="AA157964" s="191"/>
    </row>
    <row r="157965" spans="26:27">
      <c r="Z157965" s="191"/>
      <c r="AA157965" s="191"/>
    </row>
    <row r="157966" spans="26:27">
      <c r="Z157966" s="191"/>
      <c r="AA157966" s="191"/>
    </row>
    <row r="157967" spans="26:27">
      <c r="Z157967" s="191"/>
      <c r="AA157967" s="191"/>
    </row>
    <row r="157968" spans="26:27">
      <c r="Z157968" s="191"/>
      <c r="AA157968" s="191"/>
    </row>
    <row r="157969" spans="26:27">
      <c r="Z157969" s="191"/>
      <c r="AA157969" s="191"/>
    </row>
    <row r="157970" spans="26:27">
      <c r="Z157970" s="191"/>
      <c r="AA157970" s="191"/>
    </row>
    <row r="157971" spans="26:27">
      <c r="Z157971" s="191"/>
      <c r="AA157971" s="191"/>
    </row>
    <row r="157972" spans="26:27">
      <c r="Z157972" s="191"/>
      <c r="AA157972" s="191"/>
    </row>
    <row r="157973" spans="26:27">
      <c r="Z157973" s="191"/>
      <c r="AA157973" s="191"/>
    </row>
    <row r="157974" spans="26:27">
      <c r="Z157974" s="191"/>
      <c r="AA157974" s="191"/>
    </row>
    <row r="157975" spans="26:27">
      <c r="Z157975" s="191"/>
      <c r="AA157975" s="191"/>
    </row>
    <row r="157976" spans="26:27">
      <c r="Z157976" s="191"/>
      <c r="AA157976" s="191"/>
    </row>
    <row r="157977" spans="26:27">
      <c r="Z157977" s="191"/>
      <c r="AA157977" s="191"/>
    </row>
    <row r="157978" spans="26:27">
      <c r="Z157978" s="191"/>
      <c r="AA157978" s="191"/>
    </row>
    <row r="157979" spans="26:27">
      <c r="Z157979" s="191"/>
      <c r="AA157979" s="191"/>
    </row>
    <row r="157980" spans="26:27">
      <c r="Z157980" s="191"/>
      <c r="AA157980" s="191"/>
    </row>
    <row r="157981" spans="26:27">
      <c r="Z157981" s="191"/>
      <c r="AA157981" s="191"/>
    </row>
    <row r="157982" spans="26:27">
      <c r="Z157982" s="191"/>
      <c r="AA157982" s="191"/>
    </row>
    <row r="157983" spans="26:27">
      <c r="Z157983" s="191"/>
      <c r="AA157983" s="191"/>
    </row>
    <row r="157984" spans="26:27">
      <c r="Z157984" s="191"/>
      <c r="AA157984" s="191"/>
    </row>
    <row r="157985" spans="26:27">
      <c r="Z157985" s="191"/>
      <c r="AA157985" s="191"/>
    </row>
    <row r="157986" spans="26:27">
      <c r="Z157986" s="191"/>
      <c r="AA157986" s="191"/>
    </row>
    <row r="157987" spans="26:27">
      <c r="Z157987" s="191"/>
      <c r="AA157987" s="191"/>
    </row>
    <row r="157988" spans="26:27">
      <c r="Z157988" s="191"/>
      <c r="AA157988" s="191"/>
    </row>
    <row r="157989" spans="26:27">
      <c r="Z157989" s="191"/>
      <c r="AA157989" s="191"/>
    </row>
    <row r="157990" spans="26:27">
      <c r="Z157990" s="191"/>
      <c r="AA157990" s="191"/>
    </row>
    <row r="157991" spans="26:27">
      <c r="Z157991" s="191"/>
      <c r="AA157991" s="191"/>
    </row>
    <row r="157992" spans="26:27">
      <c r="Z157992" s="191"/>
      <c r="AA157992" s="191"/>
    </row>
    <row r="157993" spans="26:27">
      <c r="Z157993" s="191"/>
      <c r="AA157993" s="191"/>
    </row>
    <row r="157994" spans="26:27">
      <c r="Z157994" s="191"/>
      <c r="AA157994" s="191"/>
    </row>
    <row r="157995" spans="26:27">
      <c r="Z157995" s="191"/>
      <c r="AA157995" s="191"/>
    </row>
    <row r="157996" spans="26:27">
      <c r="Z157996" s="191"/>
      <c r="AA157996" s="191"/>
    </row>
    <row r="157997" spans="26:27">
      <c r="Z157997" s="191"/>
      <c r="AA157997" s="191"/>
    </row>
    <row r="157998" spans="26:27">
      <c r="Z157998" s="191"/>
      <c r="AA157998" s="191"/>
    </row>
    <row r="157999" spans="26:27">
      <c r="Z157999" s="191"/>
      <c r="AA157999" s="191"/>
    </row>
    <row r="158000" spans="26:27">
      <c r="Z158000" s="191"/>
      <c r="AA158000" s="191"/>
    </row>
    <row r="158001" spans="26:27">
      <c r="Z158001" s="191"/>
      <c r="AA158001" s="191"/>
    </row>
    <row r="158002" spans="26:27">
      <c r="Z158002" s="191"/>
      <c r="AA158002" s="191"/>
    </row>
    <row r="158003" spans="26:27">
      <c r="Z158003" s="191"/>
      <c r="AA158003" s="191"/>
    </row>
    <row r="158004" spans="26:27">
      <c r="Z158004" s="191"/>
      <c r="AA158004" s="191"/>
    </row>
    <row r="158005" spans="26:27">
      <c r="Z158005" s="191"/>
      <c r="AA158005" s="191"/>
    </row>
    <row r="158006" spans="26:27">
      <c r="Z158006" s="191"/>
      <c r="AA158006" s="191"/>
    </row>
    <row r="158007" spans="26:27">
      <c r="Z158007" s="191"/>
      <c r="AA158007" s="191"/>
    </row>
    <row r="158008" spans="26:27">
      <c r="Z158008" s="191"/>
      <c r="AA158008" s="191"/>
    </row>
    <row r="158009" spans="26:27">
      <c r="Z158009" s="191"/>
      <c r="AA158009" s="191"/>
    </row>
    <row r="158010" spans="26:27">
      <c r="Z158010" s="191"/>
      <c r="AA158010" s="191"/>
    </row>
    <row r="158011" spans="26:27">
      <c r="Z158011" s="191"/>
      <c r="AA158011" s="191"/>
    </row>
    <row r="158012" spans="26:27">
      <c r="Z158012" s="191"/>
      <c r="AA158012" s="191"/>
    </row>
    <row r="158013" spans="26:27">
      <c r="Z158013" s="191"/>
      <c r="AA158013" s="191"/>
    </row>
    <row r="158014" spans="26:27">
      <c r="Z158014" s="191"/>
      <c r="AA158014" s="191"/>
    </row>
    <row r="158015" spans="26:27">
      <c r="Z158015" s="191"/>
      <c r="AA158015" s="191"/>
    </row>
    <row r="158016" spans="26:27">
      <c r="Z158016" s="191"/>
      <c r="AA158016" s="191"/>
    </row>
    <row r="158017" spans="26:27">
      <c r="Z158017" s="191"/>
      <c r="AA158017" s="191"/>
    </row>
    <row r="158018" spans="26:27">
      <c r="Z158018" s="191"/>
      <c r="AA158018" s="191"/>
    </row>
    <row r="158019" spans="26:27">
      <c r="Z158019" s="191"/>
      <c r="AA158019" s="191"/>
    </row>
    <row r="158020" spans="26:27">
      <c r="Z158020" s="191"/>
      <c r="AA158020" s="191"/>
    </row>
    <row r="158021" spans="26:27">
      <c r="Z158021" s="191"/>
      <c r="AA158021" s="191"/>
    </row>
    <row r="158022" spans="26:27">
      <c r="Z158022" s="191"/>
      <c r="AA158022" s="191"/>
    </row>
    <row r="158023" spans="26:27">
      <c r="Z158023" s="191"/>
      <c r="AA158023" s="191"/>
    </row>
    <row r="158024" spans="26:27">
      <c r="Z158024" s="191"/>
      <c r="AA158024" s="191"/>
    </row>
    <row r="158025" spans="26:27">
      <c r="Z158025" s="191"/>
      <c r="AA158025" s="191"/>
    </row>
    <row r="158026" spans="26:27">
      <c r="Z158026" s="191"/>
      <c r="AA158026" s="191"/>
    </row>
    <row r="158027" spans="26:27">
      <c r="Z158027" s="191"/>
      <c r="AA158027" s="191"/>
    </row>
    <row r="158028" spans="26:27">
      <c r="Z158028" s="191"/>
      <c r="AA158028" s="191"/>
    </row>
    <row r="158029" spans="26:27">
      <c r="Z158029" s="191"/>
      <c r="AA158029" s="191"/>
    </row>
    <row r="158030" spans="26:27">
      <c r="Z158030" s="191"/>
      <c r="AA158030" s="191"/>
    </row>
    <row r="158031" spans="26:27">
      <c r="Z158031" s="191"/>
      <c r="AA158031" s="191"/>
    </row>
    <row r="158032" spans="26:27">
      <c r="Z158032" s="191"/>
      <c r="AA158032" s="191"/>
    </row>
    <row r="158033" spans="26:27">
      <c r="Z158033" s="191"/>
      <c r="AA158033" s="191"/>
    </row>
    <row r="158034" spans="26:27">
      <c r="Z158034" s="191"/>
      <c r="AA158034" s="191"/>
    </row>
    <row r="158035" spans="26:27">
      <c r="Z158035" s="191"/>
      <c r="AA158035" s="191"/>
    </row>
    <row r="158036" spans="26:27">
      <c r="Z158036" s="191"/>
      <c r="AA158036" s="191"/>
    </row>
    <row r="158037" spans="26:27">
      <c r="Z158037" s="191"/>
      <c r="AA158037" s="191"/>
    </row>
    <row r="158038" spans="26:27">
      <c r="Z158038" s="191"/>
      <c r="AA158038" s="191"/>
    </row>
    <row r="158039" spans="26:27">
      <c r="Z158039" s="191"/>
      <c r="AA158039" s="191"/>
    </row>
    <row r="158040" spans="26:27">
      <c r="Z158040" s="191"/>
      <c r="AA158040" s="191"/>
    </row>
    <row r="158041" spans="26:27">
      <c r="Z158041" s="191"/>
      <c r="AA158041" s="191"/>
    </row>
    <row r="158042" spans="26:27">
      <c r="Z158042" s="191"/>
      <c r="AA158042" s="191"/>
    </row>
    <row r="158043" spans="26:27">
      <c r="Z158043" s="191"/>
      <c r="AA158043" s="191"/>
    </row>
    <row r="158044" spans="26:27">
      <c r="Z158044" s="191"/>
      <c r="AA158044" s="191"/>
    </row>
    <row r="158045" spans="26:27">
      <c r="Z158045" s="191"/>
      <c r="AA158045" s="191"/>
    </row>
    <row r="158046" spans="26:27">
      <c r="Z158046" s="191"/>
      <c r="AA158046" s="191"/>
    </row>
    <row r="158047" spans="26:27">
      <c r="Z158047" s="191"/>
      <c r="AA158047" s="191"/>
    </row>
    <row r="158048" spans="26:27">
      <c r="Z158048" s="191"/>
      <c r="AA158048" s="191"/>
    </row>
    <row r="158049" spans="26:27">
      <c r="Z158049" s="191"/>
      <c r="AA158049" s="191"/>
    </row>
    <row r="158050" spans="26:27">
      <c r="Z158050" s="191"/>
      <c r="AA158050" s="191"/>
    </row>
    <row r="158051" spans="26:27">
      <c r="Z158051" s="191"/>
      <c r="AA158051" s="191"/>
    </row>
    <row r="158052" spans="26:27">
      <c r="Z158052" s="191"/>
      <c r="AA158052" s="191"/>
    </row>
    <row r="158053" spans="26:27">
      <c r="Z158053" s="191"/>
      <c r="AA158053" s="191"/>
    </row>
    <row r="158054" spans="26:27">
      <c r="Z158054" s="191"/>
      <c r="AA158054" s="191"/>
    </row>
    <row r="158055" spans="26:27">
      <c r="Z158055" s="191"/>
      <c r="AA158055" s="191"/>
    </row>
    <row r="158056" spans="26:27">
      <c r="Z158056" s="191"/>
      <c r="AA158056" s="191"/>
    </row>
    <row r="158057" spans="26:27">
      <c r="Z158057" s="191"/>
      <c r="AA158057" s="191"/>
    </row>
    <row r="158058" spans="26:27">
      <c r="Z158058" s="191"/>
      <c r="AA158058" s="191"/>
    </row>
    <row r="158059" spans="26:27">
      <c r="Z158059" s="191"/>
      <c r="AA158059" s="191"/>
    </row>
    <row r="158060" spans="26:27">
      <c r="Z158060" s="191"/>
      <c r="AA158060" s="191"/>
    </row>
    <row r="158061" spans="26:27">
      <c r="Z158061" s="191"/>
      <c r="AA158061" s="191"/>
    </row>
    <row r="158062" spans="26:27">
      <c r="Z158062" s="191"/>
      <c r="AA158062" s="191"/>
    </row>
    <row r="158063" spans="26:27">
      <c r="Z158063" s="191"/>
      <c r="AA158063" s="191"/>
    </row>
    <row r="158064" spans="26:27">
      <c r="Z158064" s="191"/>
      <c r="AA158064" s="191"/>
    </row>
    <row r="158065" spans="26:27">
      <c r="Z158065" s="191"/>
      <c r="AA158065" s="191"/>
    </row>
    <row r="158066" spans="26:27">
      <c r="Z158066" s="191"/>
      <c r="AA158066" s="191"/>
    </row>
    <row r="158067" spans="26:27">
      <c r="Z158067" s="191"/>
      <c r="AA158067" s="191"/>
    </row>
    <row r="158068" spans="26:27">
      <c r="Z158068" s="191"/>
      <c r="AA158068" s="191"/>
    </row>
    <row r="158069" spans="26:27">
      <c r="Z158069" s="191"/>
      <c r="AA158069" s="191"/>
    </row>
    <row r="158070" spans="26:27">
      <c r="Z158070" s="191"/>
      <c r="AA158070" s="191"/>
    </row>
    <row r="158071" spans="26:27">
      <c r="Z158071" s="191"/>
      <c r="AA158071" s="191"/>
    </row>
    <row r="158072" spans="26:27">
      <c r="Z158072" s="191"/>
      <c r="AA158072" s="191"/>
    </row>
    <row r="158073" spans="26:27">
      <c r="Z158073" s="191"/>
      <c r="AA158073" s="191"/>
    </row>
    <row r="158074" spans="26:27">
      <c r="Z158074" s="191"/>
      <c r="AA158074" s="191"/>
    </row>
    <row r="158075" spans="26:27">
      <c r="Z158075" s="191"/>
      <c r="AA158075" s="191"/>
    </row>
    <row r="158076" spans="26:27">
      <c r="Z158076" s="191"/>
      <c r="AA158076" s="191"/>
    </row>
    <row r="158077" spans="26:27">
      <c r="Z158077" s="191"/>
      <c r="AA158077" s="191"/>
    </row>
    <row r="158078" spans="26:27">
      <c r="Z158078" s="191"/>
      <c r="AA158078" s="191"/>
    </row>
    <row r="158079" spans="26:27">
      <c r="Z158079" s="191"/>
      <c r="AA158079" s="191"/>
    </row>
    <row r="158080" spans="26:27">
      <c r="Z158080" s="191"/>
      <c r="AA158080" s="191"/>
    </row>
    <row r="158081" spans="26:27">
      <c r="Z158081" s="191"/>
      <c r="AA158081" s="191"/>
    </row>
    <row r="158082" spans="26:27">
      <c r="Z158082" s="191"/>
      <c r="AA158082" s="191"/>
    </row>
    <row r="158083" spans="26:27">
      <c r="Z158083" s="191"/>
      <c r="AA158083" s="191"/>
    </row>
    <row r="158084" spans="26:27">
      <c r="Z158084" s="191"/>
      <c r="AA158084" s="191"/>
    </row>
    <row r="158085" spans="26:27">
      <c r="Z158085" s="191"/>
      <c r="AA158085" s="191"/>
    </row>
    <row r="158086" spans="26:27">
      <c r="Z158086" s="191"/>
      <c r="AA158086" s="191"/>
    </row>
    <row r="158087" spans="26:27">
      <c r="Z158087" s="191"/>
      <c r="AA158087" s="191"/>
    </row>
    <row r="158088" spans="26:27">
      <c r="Z158088" s="191"/>
      <c r="AA158088" s="191"/>
    </row>
    <row r="158089" spans="26:27">
      <c r="Z158089" s="191"/>
      <c r="AA158089" s="191"/>
    </row>
    <row r="158090" spans="26:27">
      <c r="Z158090" s="191"/>
      <c r="AA158090" s="191"/>
    </row>
    <row r="158091" spans="26:27">
      <c r="Z158091" s="191"/>
      <c r="AA158091" s="191"/>
    </row>
    <row r="158092" spans="26:27">
      <c r="Z158092" s="191"/>
      <c r="AA158092" s="191"/>
    </row>
    <row r="158093" spans="26:27">
      <c r="Z158093" s="191"/>
      <c r="AA158093" s="191"/>
    </row>
    <row r="158094" spans="26:27">
      <c r="Z158094" s="191"/>
      <c r="AA158094" s="191"/>
    </row>
    <row r="158095" spans="26:27">
      <c r="Z158095" s="191"/>
      <c r="AA158095" s="191"/>
    </row>
    <row r="158096" spans="26:27">
      <c r="Z158096" s="191"/>
      <c r="AA158096" s="191"/>
    </row>
    <row r="158097" spans="26:27">
      <c r="Z158097" s="191"/>
      <c r="AA158097" s="191"/>
    </row>
    <row r="158098" spans="26:27">
      <c r="Z158098" s="191"/>
      <c r="AA158098" s="191"/>
    </row>
    <row r="158099" spans="26:27">
      <c r="Z158099" s="191"/>
      <c r="AA158099" s="191"/>
    </row>
    <row r="158100" spans="26:27">
      <c r="Z158100" s="191"/>
      <c r="AA158100" s="191"/>
    </row>
    <row r="158101" spans="26:27">
      <c r="Z158101" s="191"/>
      <c r="AA158101" s="191"/>
    </row>
    <row r="158102" spans="26:27">
      <c r="Z158102" s="191"/>
      <c r="AA158102" s="191"/>
    </row>
    <row r="158103" spans="26:27">
      <c r="Z158103" s="191"/>
      <c r="AA158103" s="191"/>
    </row>
    <row r="158104" spans="26:27">
      <c r="Z158104" s="191"/>
      <c r="AA158104" s="191"/>
    </row>
    <row r="158105" spans="26:27">
      <c r="Z158105" s="191"/>
      <c r="AA158105" s="191"/>
    </row>
    <row r="158106" spans="26:27">
      <c r="Z158106" s="191"/>
      <c r="AA158106" s="191"/>
    </row>
    <row r="158107" spans="26:27">
      <c r="Z158107" s="191"/>
      <c r="AA158107" s="191"/>
    </row>
    <row r="158108" spans="26:27">
      <c r="Z158108" s="191"/>
      <c r="AA158108" s="191"/>
    </row>
    <row r="158109" spans="26:27">
      <c r="Z158109" s="191"/>
      <c r="AA158109" s="191"/>
    </row>
    <row r="158110" spans="26:27">
      <c r="Z158110" s="191"/>
      <c r="AA158110" s="191"/>
    </row>
    <row r="158111" spans="26:27">
      <c r="Z158111" s="191"/>
      <c r="AA158111" s="191"/>
    </row>
    <row r="158112" spans="26:27">
      <c r="Z158112" s="191"/>
      <c r="AA158112" s="191"/>
    </row>
    <row r="158113" spans="26:27">
      <c r="Z158113" s="191"/>
      <c r="AA158113" s="191"/>
    </row>
    <row r="158114" spans="26:27">
      <c r="Z158114" s="191"/>
      <c r="AA158114" s="191"/>
    </row>
    <row r="158115" spans="26:27">
      <c r="Z158115" s="191"/>
      <c r="AA158115" s="191"/>
    </row>
    <row r="158116" spans="26:27">
      <c r="Z158116" s="191"/>
      <c r="AA158116" s="191"/>
    </row>
    <row r="158117" spans="26:27">
      <c r="Z158117" s="191"/>
      <c r="AA158117" s="191"/>
    </row>
    <row r="158118" spans="26:27">
      <c r="Z158118" s="191"/>
      <c r="AA158118" s="191"/>
    </row>
    <row r="158119" spans="26:27">
      <c r="Z158119" s="191"/>
      <c r="AA158119" s="191"/>
    </row>
    <row r="158120" spans="26:27">
      <c r="Z158120" s="191"/>
      <c r="AA158120" s="191"/>
    </row>
    <row r="158121" spans="26:27">
      <c r="Z158121" s="191"/>
      <c r="AA158121" s="191"/>
    </row>
    <row r="158122" spans="26:27">
      <c r="Z158122" s="191"/>
      <c r="AA158122" s="191"/>
    </row>
    <row r="158123" spans="26:27">
      <c r="Z158123" s="191"/>
      <c r="AA158123" s="191"/>
    </row>
    <row r="158124" spans="26:27">
      <c r="Z158124" s="191"/>
      <c r="AA158124" s="191"/>
    </row>
    <row r="158125" spans="26:27">
      <c r="Z158125" s="191"/>
      <c r="AA158125" s="191"/>
    </row>
    <row r="158126" spans="26:27">
      <c r="Z158126" s="191"/>
      <c r="AA158126" s="191"/>
    </row>
    <row r="158127" spans="26:27">
      <c r="Z158127" s="191"/>
      <c r="AA158127" s="191"/>
    </row>
    <row r="158128" spans="26:27">
      <c r="Z158128" s="191"/>
      <c r="AA158128" s="191"/>
    </row>
    <row r="158129" spans="26:27">
      <c r="Z158129" s="191"/>
      <c r="AA158129" s="191"/>
    </row>
    <row r="158130" spans="26:27">
      <c r="Z158130" s="191"/>
      <c r="AA158130" s="191"/>
    </row>
    <row r="158131" spans="26:27">
      <c r="Z158131" s="191"/>
      <c r="AA158131" s="191"/>
    </row>
    <row r="158132" spans="26:27">
      <c r="Z158132" s="191"/>
      <c r="AA158132" s="191"/>
    </row>
    <row r="158133" spans="26:27">
      <c r="Z158133" s="191"/>
      <c r="AA158133" s="191"/>
    </row>
    <row r="158134" spans="26:27">
      <c r="Z158134" s="191"/>
      <c r="AA158134" s="191"/>
    </row>
    <row r="158135" spans="26:27">
      <c r="Z158135" s="191"/>
      <c r="AA158135" s="191"/>
    </row>
    <row r="158136" spans="26:27">
      <c r="Z158136" s="191"/>
      <c r="AA158136" s="191"/>
    </row>
    <row r="158137" spans="26:27">
      <c r="Z158137" s="191"/>
      <c r="AA158137" s="191"/>
    </row>
    <row r="158138" spans="26:27">
      <c r="Z158138" s="191"/>
      <c r="AA158138" s="191"/>
    </row>
    <row r="158139" spans="26:27">
      <c r="Z158139" s="191"/>
      <c r="AA158139" s="191"/>
    </row>
    <row r="158140" spans="26:27">
      <c r="Z158140" s="191"/>
      <c r="AA158140" s="191"/>
    </row>
    <row r="158141" spans="26:27">
      <c r="Z158141" s="191"/>
      <c r="AA158141" s="191"/>
    </row>
    <row r="158142" spans="26:27">
      <c r="Z158142" s="191"/>
      <c r="AA158142" s="191"/>
    </row>
    <row r="158143" spans="26:27">
      <c r="Z158143" s="191"/>
      <c r="AA158143" s="191"/>
    </row>
    <row r="158144" spans="26:27">
      <c r="Z158144" s="191"/>
      <c r="AA158144" s="191"/>
    </row>
    <row r="158145" spans="26:27">
      <c r="Z158145" s="191"/>
      <c r="AA158145" s="191"/>
    </row>
    <row r="158146" spans="26:27">
      <c r="Z158146" s="191"/>
      <c r="AA158146" s="191"/>
    </row>
    <row r="158147" spans="26:27">
      <c r="Z158147" s="191"/>
      <c r="AA158147" s="191"/>
    </row>
    <row r="158148" spans="26:27">
      <c r="Z158148" s="191"/>
      <c r="AA158148" s="191"/>
    </row>
    <row r="158149" spans="26:27">
      <c r="Z158149" s="191"/>
      <c r="AA158149" s="191"/>
    </row>
    <row r="158150" spans="26:27">
      <c r="Z158150" s="191"/>
      <c r="AA158150" s="191"/>
    </row>
    <row r="158151" spans="26:27">
      <c r="Z158151" s="191"/>
      <c r="AA158151" s="191"/>
    </row>
    <row r="158152" spans="26:27">
      <c r="Z158152" s="191"/>
      <c r="AA158152" s="191"/>
    </row>
    <row r="158153" spans="26:27">
      <c r="Z158153" s="191"/>
      <c r="AA158153" s="191"/>
    </row>
    <row r="158154" spans="26:27">
      <c r="Z158154" s="191"/>
      <c r="AA158154" s="191"/>
    </row>
    <row r="158155" spans="26:27">
      <c r="Z158155" s="191"/>
      <c r="AA158155" s="191"/>
    </row>
    <row r="158156" spans="26:27">
      <c r="Z158156" s="191"/>
      <c r="AA158156" s="191"/>
    </row>
    <row r="158157" spans="26:27">
      <c r="Z158157" s="191"/>
      <c r="AA158157" s="191"/>
    </row>
    <row r="158158" spans="26:27">
      <c r="Z158158" s="191"/>
      <c r="AA158158" s="191"/>
    </row>
    <row r="158159" spans="26:27">
      <c r="Z158159" s="191"/>
      <c r="AA158159" s="191"/>
    </row>
    <row r="158160" spans="26:27">
      <c r="Z158160" s="191"/>
      <c r="AA158160" s="191"/>
    </row>
    <row r="158161" spans="26:27">
      <c r="Z158161" s="191"/>
      <c r="AA158161" s="191"/>
    </row>
    <row r="158162" spans="26:27">
      <c r="Z158162" s="191"/>
      <c r="AA158162" s="191"/>
    </row>
    <row r="158163" spans="26:27">
      <c r="Z158163" s="191"/>
      <c r="AA158163" s="191"/>
    </row>
    <row r="158164" spans="26:27">
      <c r="Z158164" s="191"/>
      <c r="AA158164" s="191"/>
    </row>
    <row r="158165" spans="26:27">
      <c r="Z158165" s="191"/>
      <c r="AA158165" s="191"/>
    </row>
    <row r="158166" spans="26:27">
      <c r="Z158166" s="191"/>
      <c r="AA158166" s="191"/>
    </row>
    <row r="158167" spans="26:27">
      <c r="Z158167" s="191"/>
      <c r="AA158167" s="191"/>
    </row>
    <row r="158168" spans="26:27">
      <c r="Z158168" s="191"/>
      <c r="AA158168" s="191"/>
    </row>
    <row r="158169" spans="26:27">
      <c r="Z158169" s="191"/>
      <c r="AA158169" s="191"/>
    </row>
    <row r="158170" spans="26:27">
      <c r="Z158170" s="191"/>
      <c r="AA158170" s="191"/>
    </row>
    <row r="158171" spans="26:27">
      <c r="Z158171" s="191"/>
      <c r="AA158171" s="191"/>
    </row>
    <row r="158172" spans="26:27">
      <c r="Z158172" s="191"/>
      <c r="AA158172" s="191"/>
    </row>
    <row r="158173" spans="26:27">
      <c r="Z158173" s="191"/>
      <c r="AA158173" s="191"/>
    </row>
    <row r="158174" spans="26:27">
      <c r="Z158174" s="191"/>
      <c r="AA158174" s="191"/>
    </row>
    <row r="158175" spans="26:27">
      <c r="Z158175" s="191"/>
      <c r="AA158175" s="191"/>
    </row>
    <row r="158176" spans="26:27">
      <c r="Z158176" s="191"/>
      <c r="AA158176" s="191"/>
    </row>
    <row r="158177" spans="26:27">
      <c r="Z158177" s="191"/>
      <c r="AA158177" s="191"/>
    </row>
    <row r="158178" spans="26:27">
      <c r="Z158178" s="191"/>
      <c r="AA158178" s="191"/>
    </row>
    <row r="158179" spans="26:27">
      <c r="Z158179" s="191"/>
      <c r="AA158179" s="191"/>
    </row>
    <row r="158180" spans="26:27">
      <c r="Z158180" s="191"/>
      <c r="AA158180" s="191"/>
    </row>
    <row r="158181" spans="26:27">
      <c r="Z158181" s="191"/>
      <c r="AA158181" s="191"/>
    </row>
    <row r="158182" spans="26:27">
      <c r="Z158182" s="191"/>
      <c r="AA158182" s="191"/>
    </row>
    <row r="158183" spans="26:27">
      <c r="Z158183" s="191"/>
      <c r="AA158183" s="191"/>
    </row>
    <row r="158184" spans="26:27">
      <c r="Z158184" s="191"/>
      <c r="AA158184" s="191"/>
    </row>
    <row r="158185" spans="26:27">
      <c r="Z158185" s="191"/>
      <c r="AA158185" s="191"/>
    </row>
    <row r="158186" spans="26:27">
      <c r="Z158186" s="191"/>
      <c r="AA158186" s="191"/>
    </row>
    <row r="158187" spans="26:27">
      <c r="Z158187" s="191"/>
      <c r="AA158187" s="191"/>
    </row>
    <row r="158188" spans="26:27">
      <c r="Z158188" s="191"/>
      <c r="AA158188" s="191"/>
    </row>
    <row r="158189" spans="26:27">
      <c r="Z158189" s="191"/>
      <c r="AA158189" s="191"/>
    </row>
    <row r="158190" spans="26:27">
      <c r="Z158190" s="191"/>
      <c r="AA158190" s="191"/>
    </row>
    <row r="158191" spans="26:27">
      <c r="Z158191" s="191"/>
      <c r="AA158191" s="191"/>
    </row>
    <row r="158192" spans="26:27">
      <c r="Z158192" s="191"/>
      <c r="AA158192" s="191"/>
    </row>
    <row r="158193" spans="26:27">
      <c r="Z158193" s="191"/>
      <c r="AA158193" s="191"/>
    </row>
    <row r="158194" spans="26:27">
      <c r="Z158194" s="191"/>
      <c r="AA158194" s="191"/>
    </row>
    <row r="158195" spans="26:27">
      <c r="Z158195" s="191"/>
      <c r="AA158195" s="191"/>
    </row>
    <row r="158196" spans="26:27">
      <c r="Z158196" s="191"/>
      <c r="AA158196" s="191"/>
    </row>
    <row r="158197" spans="26:27">
      <c r="Z158197" s="191"/>
      <c r="AA158197" s="191"/>
    </row>
    <row r="158198" spans="26:27">
      <c r="Z158198" s="191"/>
      <c r="AA158198" s="191"/>
    </row>
    <row r="158199" spans="26:27">
      <c r="Z158199" s="191"/>
      <c r="AA158199" s="191"/>
    </row>
    <row r="158200" spans="26:27">
      <c r="Z158200" s="191"/>
      <c r="AA158200" s="191"/>
    </row>
    <row r="158201" spans="26:27">
      <c r="Z158201" s="191"/>
      <c r="AA158201" s="191"/>
    </row>
    <row r="158202" spans="26:27">
      <c r="Z158202" s="191"/>
      <c r="AA158202" s="191"/>
    </row>
    <row r="158203" spans="26:27">
      <c r="Z158203" s="191"/>
      <c r="AA158203" s="191"/>
    </row>
    <row r="158204" spans="26:27">
      <c r="Z158204" s="191"/>
      <c r="AA158204" s="191"/>
    </row>
    <row r="158205" spans="26:27">
      <c r="Z158205" s="191"/>
      <c r="AA158205" s="191"/>
    </row>
    <row r="158206" spans="26:27">
      <c r="Z158206" s="191"/>
      <c r="AA158206" s="191"/>
    </row>
    <row r="158207" spans="26:27">
      <c r="Z158207" s="191"/>
      <c r="AA158207" s="191"/>
    </row>
    <row r="158208" spans="26:27">
      <c r="Z158208" s="191"/>
      <c r="AA158208" s="191"/>
    </row>
    <row r="158209" spans="26:27">
      <c r="Z158209" s="191"/>
      <c r="AA158209" s="191"/>
    </row>
    <row r="158210" spans="26:27">
      <c r="Z158210" s="191"/>
      <c r="AA158210" s="191"/>
    </row>
    <row r="158211" spans="26:27">
      <c r="Z158211" s="191"/>
      <c r="AA158211" s="191"/>
    </row>
    <row r="158212" spans="26:27">
      <c r="Z158212" s="191"/>
      <c r="AA158212" s="191"/>
    </row>
    <row r="158213" spans="26:27">
      <c r="Z158213" s="191"/>
      <c r="AA158213" s="191"/>
    </row>
    <row r="158214" spans="26:27">
      <c r="Z158214" s="191"/>
      <c r="AA158214" s="191"/>
    </row>
    <row r="158215" spans="26:27">
      <c r="Z158215" s="191"/>
      <c r="AA158215" s="191"/>
    </row>
    <row r="158216" spans="26:27">
      <c r="Z158216" s="191"/>
      <c r="AA158216" s="191"/>
    </row>
    <row r="158217" spans="26:27">
      <c r="Z158217" s="191"/>
      <c r="AA158217" s="191"/>
    </row>
    <row r="158218" spans="26:27">
      <c r="Z158218" s="191"/>
      <c r="AA158218" s="191"/>
    </row>
    <row r="158219" spans="26:27">
      <c r="Z158219" s="191"/>
      <c r="AA158219" s="191"/>
    </row>
    <row r="158220" spans="26:27">
      <c r="Z158220" s="191"/>
      <c r="AA158220" s="191"/>
    </row>
    <row r="158221" spans="26:27">
      <c r="Z158221" s="191"/>
      <c r="AA158221" s="191"/>
    </row>
    <row r="158222" spans="26:27">
      <c r="Z158222" s="191"/>
      <c r="AA158222" s="191"/>
    </row>
    <row r="158223" spans="26:27">
      <c r="Z158223" s="191"/>
      <c r="AA158223" s="191"/>
    </row>
    <row r="158224" spans="26:27">
      <c r="Z158224" s="191"/>
      <c r="AA158224" s="191"/>
    </row>
    <row r="158225" spans="26:27">
      <c r="Z158225" s="191"/>
      <c r="AA158225" s="191"/>
    </row>
    <row r="158226" spans="26:27">
      <c r="Z158226" s="191"/>
      <c r="AA158226" s="191"/>
    </row>
    <row r="158227" spans="26:27">
      <c r="Z158227" s="191"/>
      <c r="AA158227" s="191"/>
    </row>
    <row r="158228" spans="26:27">
      <c r="Z158228" s="191"/>
      <c r="AA158228" s="191"/>
    </row>
    <row r="158229" spans="26:27">
      <c r="Z158229" s="191"/>
      <c r="AA158229" s="191"/>
    </row>
    <row r="158230" spans="26:27">
      <c r="Z158230" s="191"/>
      <c r="AA158230" s="191"/>
    </row>
    <row r="158231" spans="26:27">
      <c r="Z158231" s="191"/>
      <c r="AA158231" s="191"/>
    </row>
    <row r="158232" spans="26:27">
      <c r="Z158232" s="191"/>
      <c r="AA158232" s="191"/>
    </row>
    <row r="158233" spans="26:27">
      <c r="Z158233" s="191"/>
      <c r="AA158233" s="191"/>
    </row>
    <row r="158234" spans="26:27">
      <c r="Z158234" s="191"/>
      <c r="AA158234" s="191"/>
    </row>
    <row r="158235" spans="26:27">
      <c r="Z158235" s="191"/>
      <c r="AA158235" s="191"/>
    </row>
    <row r="158236" spans="26:27">
      <c r="Z158236" s="191"/>
      <c r="AA158236" s="191"/>
    </row>
    <row r="158237" spans="26:27">
      <c r="Z158237" s="191"/>
      <c r="AA158237" s="191"/>
    </row>
    <row r="158238" spans="26:27">
      <c r="Z158238" s="191"/>
      <c r="AA158238" s="191"/>
    </row>
    <row r="158239" spans="26:27">
      <c r="Z158239" s="191"/>
      <c r="AA158239" s="191"/>
    </row>
    <row r="158240" spans="26:27">
      <c r="Z158240" s="191"/>
      <c r="AA158240" s="191"/>
    </row>
    <row r="158241" spans="26:27">
      <c r="Z158241" s="191"/>
      <c r="AA158241" s="191"/>
    </row>
    <row r="158242" spans="26:27">
      <c r="Z158242" s="191"/>
      <c r="AA158242" s="191"/>
    </row>
    <row r="158243" spans="26:27">
      <c r="Z158243" s="191"/>
      <c r="AA158243" s="191"/>
    </row>
    <row r="158244" spans="26:27">
      <c r="Z158244" s="191"/>
      <c r="AA158244" s="191"/>
    </row>
    <row r="158245" spans="26:27">
      <c r="Z158245" s="191"/>
      <c r="AA158245" s="191"/>
    </row>
    <row r="158246" spans="26:27">
      <c r="Z158246" s="191"/>
      <c r="AA158246" s="191"/>
    </row>
    <row r="158247" spans="26:27">
      <c r="Z158247" s="191"/>
      <c r="AA158247" s="191"/>
    </row>
    <row r="158248" spans="26:27">
      <c r="Z158248" s="191"/>
      <c r="AA158248" s="191"/>
    </row>
    <row r="158249" spans="26:27">
      <c r="Z158249" s="191"/>
      <c r="AA158249" s="191"/>
    </row>
    <row r="158250" spans="26:27">
      <c r="Z158250" s="191"/>
      <c r="AA158250" s="191"/>
    </row>
    <row r="158251" spans="26:27">
      <c r="Z158251" s="191"/>
      <c r="AA158251" s="191"/>
    </row>
    <row r="158252" spans="26:27">
      <c r="Z158252" s="191"/>
      <c r="AA158252" s="191"/>
    </row>
    <row r="158253" spans="26:27">
      <c r="Z158253" s="191"/>
      <c r="AA158253" s="191"/>
    </row>
    <row r="158254" spans="26:27">
      <c r="Z158254" s="191"/>
      <c r="AA158254" s="191"/>
    </row>
    <row r="158255" spans="26:27">
      <c r="Z158255" s="191"/>
      <c r="AA158255" s="191"/>
    </row>
    <row r="158256" spans="26:27">
      <c r="Z158256" s="191"/>
      <c r="AA158256" s="191"/>
    </row>
    <row r="158257" spans="26:27">
      <c r="Z158257" s="191"/>
      <c r="AA158257" s="191"/>
    </row>
    <row r="158258" spans="26:27">
      <c r="Z158258" s="191"/>
      <c r="AA158258" s="191"/>
    </row>
    <row r="158259" spans="26:27">
      <c r="Z158259" s="191"/>
      <c r="AA158259" s="191"/>
    </row>
    <row r="158260" spans="26:27">
      <c r="Z158260" s="191"/>
      <c r="AA158260" s="191"/>
    </row>
    <row r="158261" spans="26:27">
      <c r="Z158261" s="191"/>
      <c r="AA158261" s="191"/>
    </row>
    <row r="158262" spans="26:27">
      <c r="Z158262" s="191"/>
      <c r="AA158262" s="191"/>
    </row>
    <row r="158263" spans="26:27">
      <c r="Z158263" s="191"/>
      <c r="AA158263" s="191"/>
    </row>
    <row r="158264" spans="26:27">
      <c r="Z158264" s="191"/>
      <c r="AA158264" s="191"/>
    </row>
    <row r="158265" spans="26:27">
      <c r="Z158265" s="191"/>
      <c r="AA158265" s="191"/>
    </row>
    <row r="158266" spans="26:27">
      <c r="Z158266" s="191"/>
      <c r="AA158266" s="191"/>
    </row>
    <row r="158267" spans="26:27">
      <c r="Z158267" s="191"/>
      <c r="AA158267" s="191"/>
    </row>
    <row r="158268" spans="26:27">
      <c r="Z158268" s="191"/>
      <c r="AA158268" s="191"/>
    </row>
    <row r="158269" spans="26:27">
      <c r="Z158269" s="191"/>
      <c r="AA158269" s="191"/>
    </row>
    <row r="158270" spans="26:27">
      <c r="Z158270" s="191"/>
      <c r="AA158270" s="191"/>
    </row>
    <row r="158271" spans="26:27">
      <c r="Z158271" s="191"/>
      <c r="AA158271" s="191"/>
    </row>
    <row r="158272" spans="26:27">
      <c r="Z158272" s="191"/>
      <c r="AA158272" s="191"/>
    </row>
    <row r="158273" spans="26:27">
      <c r="Z158273" s="191"/>
      <c r="AA158273" s="191"/>
    </row>
    <row r="158274" spans="26:27">
      <c r="Z158274" s="191"/>
      <c r="AA158274" s="191"/>
    </row>
    <row r="158275" spans="26:27">
      <c r="Z158275" s="191"/>
      <c r="AA158275" s="191"/>
    </row>
    <row r="158276" spans="26:27">
      <c r="Z158276" s="191"/>
      <c r="AA158276" s="191"/>
    </row>
    <row r="158277" spans="26:27">
      <c r="Z158277" s="191"/>
      <c r="AA158277" s="191"/>
    </row>
    <row r="158278" spans="26:27">
      <c r="Z158278" s="191"/>
      <c r="AA158278" s="191"/>
    </row>
    <row r="158279" spans="26:27">
      <c r="Z158279" s="191"/>
      <c r="AA158279" s="191"/>
    </row>
    <row r="158280" spans="26:27">
      <c r="Z158280" s="191"/>
      <c r="AA158280" s="191"/>
    </row>
    <row r="158281" spans="26:27">
      <c r="Z158281" s="191"/>
      <c r="AA158281" s="191"/>
    </row>
    <row r="158282" spans="26:27">
      <c r="Z158282" s="191"/>
      <c r="AA158282" s="191"/>
    </row>
    <row r="158283" spans="26:27">
      <c r="Z158283" s="191"/>
      <c r="AA158283" s="191"/>
    </row>
    <row r="158284" spans="26:27">
      <c r="Z158284" s="191"/>
      <c r="AA158284" s="191"/>
    </row>
    <row r="158285" spans="26:27">
      <c r="Z158285" s="191"/>
      <c r="AA158285" s="191"/>
    </row>
    <row r="158286" spans="26:27">
      <c r="Z158286" s="191"/>
      <c r="AA158286" s="191"/>
    </row>
    <row r="158287" spans="26:27">
      <c r="Z158287" s="191"/>
      <c r="AA158287" s="191"/>
    </row>
    <row r="158288" spans="26:27">
      <c r="Z158288" s="191"/>
      <c r="AA158288" s="191"/>
    </row>
    <row r="158289" spans="26:27">
      <c r="Z158289" s="191"/>
      <c r="AA158289" s="191"/>
    </row>
    <row r="158290" spans="26:27">
      <c r="Z158290" s="191"/>
      <c r="AA158290" s="191"/>
    </row>
    <row r="158291" spans="26:27">
      <c r="Z158291" s="191"/>
      <c r="AA158291" s="191"/>
    </row>
    <row r="158292" spans="26:27">
      <c r="Z158292" s="191"/>
      <c r="AA158292" s="191"/>
    </row>
    <row r="158293" spans="26:27">
      <c r="Z158293" s="191"/>
      <c r="AA158293" s="191"/>
    </row>
    <row r="158294" spans="26:27">
      <c r="Z158294" s="191"/>
      <c r="AA158294" s="191"/>
    </row>
    <row r="158295" spans="26:27">
      <c r="Z158295" s="191"/>
      <c r="AA158295" s="191"/>
    </row>
    <row r="158296" spans="26:27">
      <c r="Z158296" s="191"/>
      <c r="AA158296" s="191"/>
    </row>
    <row r="158297" spans="26:27">
      <c r="Z158297" s="191"/>
      <c r="AA158297" s="191"/>
    </row>
    <row r="158298" spans="26:27">
      <c r="Z158298" s="191"/>
      <c r="AA158298" s="191"/>
    </row>
    <row r="158299" spans="26:27">
      <c r="Z158299" s="191"/>
      <c r="AA158299" s="191"/>
    </row>
    <row r="158300" spans="26:27">
      <c r="Z158300" s="191"/>
      <c r="AA158300" s="191"/>
    </row>
    <row r="158301" spans="26:27">
      <c r="Z158301" s="191"/>
      <c r="AA158301" s="191"/>
    </row>
    <row r="158302" spans="26:27">
      <c r="Z158302" s="191"/>
      <c r="AA158302" s="191"/>
    </row>
    <row r="158303" spans="26:27">
      <c r="Z158303" s="191"/>
      <c r="AA158303" s="191"/>
    </row>
    <row r="158304" spans="26:27">
      <c r="Z158304" s="191"/>
      <c r="AA158304" s="191"/>
    </row>
    <row r="158305" spans="26:27">
      <c r="Z158305" s="191"/>
      <c r="AA158305" s="191"/>
    </row>
    <row r="158306" spans="26:27">
      <c r="Z158306" s="191"/>
      <c r="AA158306" s="191"/>
    </row>
    <row r="158307" spans="26:27">
      <c r="Z158307" s="191"/>
      <c r="AA158307" s="191"/>
    </row>
    <row r="158308" spans="26:27">
      <c r="Z158308" s="191"/>
      <c r="AA158308" s="191"/>
    </row>
    <row r="158309" spans="26:27">
      <c r="Z158309" s="191"/>
      <c r="AA158309" s="191"/>
    </row>
    <row r="158310" spans="26:27">
      <c r="Z158310" s="191"/>
      <c r="AA158310" s="191"/>
    </row>
    <row r="158311" spans="26:27">
      <c r="Z158311" s="191"/>
      <c r="AA158311" s="191"/>
    </row>
    <row r="158312" spans="26:27">
      <c r="Z158312" s="191"/>
      <c r="AA158312" s="191"/>
    </row>
    <row r="158313" spans="26:27">
      <c r="Z158313" s="191"/>
      <c r="AA158313" s="191"/>
    </row>
    <row r="158314" spans="26:27">
      <c r="Z158314" s="191"/>
      <c r="AA158314" s="191"/>
    </row>
    <row r="158315" spans="26:27">
      <c r="Z158315" s="191"/>
      <c r="AA158315" s="191"/>
    </row>
    <row r="158316" spans="26:27">
      <c r="Z158316" s="191"/>
      <c r="AA158316" s="191"/>
    </row>
    <row r="158317" spans="26:27">
      <c r="Z158317" s="191"/>
      <c r="AA158317" s="191"/>
    </row>
    <row r="158318" spans="26:27">
      <c r="Z158318" s="191"/>
      <c r="AA158318" s="191"/>
    </row>
    <row r="158319" spans="26:27">
      <c r="Z158319" s="191"/>
      <c r="AA158319" s="191"/>
    </row>
    <row r="158320" spans="26:27">
      <c r="Z158320" s="191"/>
      <c r="AA158320" s="191"/>
    </row>
    <row r="158321" spans="26:27">
      <c r="Z158321" s="191"/>
      <c r="AA158321" s="191"/>
    </row>
    <row r="158322" spans="26:27">
      <c r="Z158322" s="191"/>
      <c r="AA158322" s="191"/>
    </row>
    <row r="158323" spans="26:27">
      <c r="Z158323" s="191"/>
      <c r="AA158323" s="191"/>
    </row>
    <row r="158324" spans="26:27">
      <c r="Z158324" s="191"/>
      <c r="AA158324" s="191"/>
    </row>
    <row r="158325" spans="26:27">
      <c r="Z158325" s="191"/>
      <c r="AA158325" s="191"/>
    </row>
    <row r="158326" spans="26:27">
      <c r="Z158326" s="191"/>
      <c r="AA158326" s="191"/>
    </row>
    <row r="158327" spans="26:27">
      <c r="Z158327" s="191"/>
      <c r="AA158327" s="191"/>
    </row>
    <row r="158328" spans="26:27">
      <c r="Z158328" s="191"/>
      <c r="AA158328" s="191"/>
    </row>
    <row r="158329" spans="26:27">
      <c r="Z158329" s="191"/>
      <c r="AA158329" s="191"/>
    </row>
    <row r="158330" spans="26:27">
      <c r="Z158330" s="191"/>
      <c r="AA158330" s="191"/>
    </row>
    <row r="158331" spans="26:27">
      <c r="Z158331" s="191"/>
      <c r="AA158331" s="191"/>
    </row>
    <row r="158332" spans="26:27">
      <c r="Z158332" s="191"/>
      <c r="AA158332" s="191"/>
    </row>
    <row r="158333" spans="26:27">
      <c r="Z158333" s="191"/>
      <c r="AA158333" s="191"/>
    </row>
    <row r="158334" spans="26:27">
      <c r="Z158334" s="191"/>
      <c r="AA158334" s="191"/>
    </row>
    <row r="158335" spans="26:27">
      <c r="Z158335" s="191"/>
      <c r="AA158335" s="191"/>
    </row>
    <row r="158336" spans="26:27">
      <c r="Z158336" s="191"/>
      <c r="AA158336" s="191"/>
    </row>
    <row r="158337" spans="26:27">
      <c r="Z158337" s="191"/>
      <c r="AA158337" s="191"/>
    </row>
    <row r="158338" spans="26:27">
      <c r="Z158338" s="191"/>
      <c r="AA158338" s="191"/>
    </row>
    <row r="158339" spans="26:27">
      <c r="Z158339" s="191"/>
      <c r="AA158339" s="191"/>
    </row>
    <row r="158340" spans="26:27">
      <c r="Z158340" s="191"/>
      <c r="AA158340" s="191"/>
    </row>
    <row r="158341" spans="26:27">
      <c r="Z158341" s="191"/>
      <c r="AA158341" s="191"/>
    </row>
    <row r="158342" spans="26:27">
      <c r="Z158342" s="191"/>
      <c r="AA158342" s="191"/>
    </row>
    <row r="158343" spans="26:27">
      <c r="Z158343" s="191"/>
      <c r="AA158343" s="191"/>
    </row>
    <row r="158344" spans="26:27">
      <c r="Z158344" s="191"/>
      <c r="AA158344" s="191"/>
    </row>
    <row r="158345" spans="26:27">
      <c r="Z158345" s="191"/>
      <c r="AA158345" s="191"/>
    </row>
    <row r="158346" spans="26:27">
      <c r="Z158346" s="191"/>
      <c r="AA158346" s="191"/>
    </row>
    <row r="158347" spans="26:27">
      <c r="Z158347" s="191"/>
      <c r="AA158347" s="191"/>
    </row>
    <row r="158348" spans="26:27">
      <c r="Z158348" s="191"/>
      <c r="AA158348" s="191"/>
    </row>
    <row r="158349" spans="26:27">
      <c r="Z158349" s="191"/>
      <c r="AA158349" s="191"/>
    </row>
    <row r="158350" spans="26:27">
      <c r="Z158350" s="191"/>
      <c r="AA158350" s="191"/>
    </row>
    <row r="158351" spans="26:27">
      <c r="Z158351" s="191"/>
      <c r="AA158351" s="191"/>
    </row>
    <row r="158352" spans="26:27">
      <c r="Z158352" s="191"/>
      <c r="AA158352" s="191"/>
    </row>
    <row r="158353" spans="26:27">
      <c r="Z158353" s="191"/>
      <c r="AA158353" s="191"/>
    </row>
    <row r="158354" spans="26:27">
      <c r="Z158354" s="191"/>
      <c r="AA158354" s="191"/>
    </row>
    <row r="158355" spans="26:27">
      <c r="Z158355" s="191"/>
      <c r="AA158355" s="191"/>
    </row>
    <row r="158356" spans="26:27">
      <c r="Z158356" s="191"/>
      <c r="AA158356" s="191"/>
    </row>
    <row r="158357" spans="26:27">
      <c r="Z158357" s="191"/>
      <c r="AA158357" s="191"/>
    </row>
    <row r="158358" spans="26:27">
      <c r="Z158358" s="191"/>
      <c r="AA158358" s="191"/>
    </row>
    <row r="158359" spans="26:27">
      <c r="Z158359" s="191"/>
      <c r="AA158359" s="191"/>
    </row>
    <row r="158360" spans="26:27">
      <c r="Z158360" s="191"/>
      <c r="AA158360" s="191"/>
    </row>
    <row r="158361" spans="26:27">
      <c r="Z158361" s="191"/>
      <c r="AA158361" s="191"/>
    </row>
    <row r="158362" spans="26:27">
      <c r="Z158362" s="191"/>
      <c r="AA158362" s="191"/>
    </row>
    <row r="158363" spans="26:27">
      <c r="Z158363" s="191"/>
      <c r="AA158363" s="191"/>
    </row>
    <row r="158364" spans="26:27">
      <c r="Z158364" s="191"/>
      <c r="AA158364" s="191"/>
    </row>
    <row r="158365" spans="26:27">
      <c r="Z158365" s="191"/>
      <c r="AA158365" s="191"/>
    </row>
    <row r="158366" spans="26:27">
      <c r="Z158366" s="191"/>
      <c r="AA158366" s="191"/>
    </row>
    <row r="158367" spans="26:27">
      <c r="Z158367" s="191"/>
      <c r="AA158367" s="191"/>
    </row>
    <row r="158368" spans="26:27">
      <c r="Z158368" s="191"/>
      <c r="AA158368" s="191"/>
    </row>
    <row r="158369" spans="26:27">
      <c r="Z158369" s="191"/>
      <c r="AA158369" s="191"/>
    </row>
    <row r="158370" spans="26:27">
      <c r="Z158370" s="191"/>
      <c r="AA158370" s="191"/>
    </row>
    <row r="158371" spans="26:27">
      <c r="Z158371" s="191"/>
      <c r="AA158371" s="191"/>
    </row>
    <row r="158372" spans="26:27">
      <c r="Z158372" s="191"/>
      <c r="AA158372" s="191"/>
    </row>
    <row r="158373" spans="26:27">
      <c r="Z158373" s="191"/>
      <c r="AA158373" s="191"/>
    </row>
    <row r="158374" spans="26:27">
      <c r="Z158374" s="191"/>
      <c r="AA158374" s="191"/>
    </row>
    <row r="158375" spans="26:27">
      <c r="Z158375" s="191"/>
      <c r="AA158375" s="191"/>
    </row>
    <row r="158376" spans="26:27">
      <c r="Z158376" s="191"/>
      <c r="AA158376" s="191"/>
    </row>
    <row r="158377" spans="26:27">
      <c r="Z158377" s="191"/>
      <c r="AA158377" s="191"/>
    </row>
    <row r="158378" spans="26:27">
      <c r="Z158378" s="191"/>
      <c r="AA158378" s="191"/>
    </row>
    <row r="158379" spans="26:27">
      <c r="Z158379" s="191"/>
      <c r="AA158379" s="191"/>
    </row>
    <row r="158380" spans="26:27">
      <c r="Z158380" s="191"/>
      <c r="AA158380" s="191"/>
    </row>
    <row r="158381" spans="26:27">
      <c r="Z158381" s="191"/>
      <c r="AA158381" s="191"/>
    </row>
    <row r="158382" spans="26:27">
      <c r="Z158382" s="191"/>
      <c r="AA158382" s="191"/>
    </row>
    <row r="158383" spans="26:27">
      <c r="Z158383" s="191"/>
      <c r="AA158383" s="191"/>
    </row>
    <row r="158384" spans="26:27">
      <c r="Z158384" s="191"/>
      <c r="AA158384" s="191"/>
    </row>
    <row r="158385" spans="26:27">
      <c r="Z158385" s="191"/>
      <c r="AA158385" s="191"/>
    </row>
    <row r="158386" spans="26:27">
      <c r="Z158386" s="191"/>
      <c r="AA158386" s="191"/>
    </row>
    <row r="158387" spans="26:27">
      <c r="Z158387" s="191"/>
      <c r="AA158387" s="191"/>
    </row>
    <row r="158388" spans="26:27">
      <c r="Z158388" s="191"/>
      <c r="AA158388" s="191"/>
    </row>
    <row r="158389" spans="26:27">
      <c r="Z158389" s="191"/>
      <c r="AA158389" s="191"/>
    </row>
    <row r="158390" spans="26:27">
      <c r="Z158390" s="191"/>
      <c r="AA158390" s="191"/>
    </row>
    <row r="158391" spans="26:27">
      <c r="Z158391" s="191"/>
      <c r="AA158391" s="191"/>
    </row>
    <row r="158392" spans="26:27">
      <c r="Z158392" s="191"/>
      <c r="AA158392" s="191"/>
    </row>
    <row r="158393" spans="26:27">
      <c r="Z158393" s="191"/>
      <c r="AA158393" s="191"/>
    </row>
    <row r="158394" spans="26:27">
      <c r="Z158394" s="191"/>
      <c r="AA158394" s="191"/>
    </row>
    <row r="158395" spans="26:27">
      <c r="Z158395" s="191"/>
      <c r="AA158395" s="191"/>
    </row>
    <row r="158396" spans="26:27">
      <c r="Z158396" s="191"/>
      <c r="AA158396" s="191"/>
    </row>
    <row r="158397" spans="26:27">
      <c r="Z158397" s="191"/>
      <c r="AA158397" s="191"/>
    </row>
    <row r="158398" spans="26:27">
      <c r="Z158398" s="191"/>
      <c r="AA158398" s="191"/>
    </row>
    <row r="158399" spans="26:27">
      <c r="Z158399" s="191"/>
      <c r="AA158399" s="191"/>
    </row>
    <row r="158400" spans="26:27">
      <c r="Z158400" s="191"/>
      <c r="AA158400" s="191"/>
    </row>
    <row r="158401" spans="26:27">
      <c r="Z158401" s="191"/>
      <c r="AA158401" s="191"/>
    </row>
    <row r="158402" spans="26:27">
      <c r="Z158402" s="191"/>
      <c r="AA158402" s="191"/>
    </row>
    <row r="158403" spans="26:27">
      <c r="Z158403" s="191"/>
      <c r="AA158403" s="191"/>
    </row>
    <row r="158404" spans="26:27">
      <c r="Z158404" s="191"/>
      <c r="AA158404" s="191"/>
    </row>
    <row r="158405" spans="26:27">
      <c r="Z158405" s="191"/>
      <c r="AA158405" s="191"/>
    </row>
    <row r="158406" spans="26:27">
      <c r="Z158406" s="191"/>
      <c r="AA158406" s="191"/>
    </row>
    <row r="158407" spans="26:27">
      <c r="Z158407" s="191"/>
      <c r="AA158407" s="191"/>
    </row>
    <row r="158408" spans="26:27">
      <c r="Z158408" s="191"/>
      <c r="AA158408" s="191"/>
    </row>
    <row r="158409" spans="26:27">
      <c r="Z158409" s="191"/>
      <c r="AA158409" s="191"/>
    </row>
    <row r="158410" spans="26:27">
      <c r="Z158410" s="191"/>
      <c r="AA158410" s="191"/>
    </row>
    <row r="158411" spans="26:27">
      <c r="Z158411" s="191"/>
      <c r="AA158411" s="191"/>
    </row>
    <row r="158412" spans="26:27">
      <c r="Z158412" s="191"/>
      <c r="AA158412" s="191"/>
    </row>
    <row r="158413" spans="26:27">
      <c r="Z158413" s="191"/>
      <c r="AA158413" s="191"/>
    </row>
    <row r="158414" spans="26:27">
      <c r="Z158414" s="191"/>
      <c r="AA158414" s="191"/>
    </row>
    <row r="158415" spans="26:27">
      <c r="Z158415" s="191"/>
      <c r="AA158415" s="191"/>
    </row>
    <row r="158416" spans="26:27">
      <c r="Z158416" s="191"/>
      <c r="AA158416" s="191"/>
    </row>
    <row r="158417" spans="26:27">
      <c r="Z158417" s="191"/>
      <c r="AA158417" s="191"/>
    </row>
    <row r="158418" spans="26:27">
      <c r="Z158418" s="191"/>
      <c r="AA158418" s="191"/>
    </row>
    <row r="158419" spans="26:27">
      <c r="Z158419" s="191"/>
      <c r="AA158419" s="191"/>
    </row>
    <row r="158420" spans="26:27">
      <c r="Z158420" s="191"/>
      <c r="AA158420" s="191"/>
    </row>
    <row r="158421" spans="26:27">
      <c r="Z158421" s="191"/>
      <c r="AA158421" s="191"/>
    </row>
    <row r="158422" spans="26:27">
      <c r="Z158422" s="191"/>
      <c r="AA158422" s="191"/>
    </row>
    <row r="158423" spans="26:27">
      <c r="Z158423" s="191"/>
      <c r="AA158423" s="191"/>
    </row>
    <row r="158424" spans="26:27">
      <c r="Z158424" s="191"/>
      <c r="AA158424" s="191"/>
    </row>
    <row r="158425" spans="26:27">
      <c r="Z158425" s="191"/>
      <c r="AA158425" s="191"/>
    </row>
    <row r="158426" spans="26:27">
      <c r="Z158426" s="191"/>
      <c r="AA158426" s="191"/>
    </row>
    <row r="158427" spans="26:27">
      <c r="Z158427" s="191"/>
      <c r="AA158427" s="191"/>
    </row>
    <row r="158428" spans="26:27">
      <c r="Z158428" s="191"/>
      <c r="AA158428" s="191"/>
    </row>
    <row r="158429" spans="26:27">
      <c r="Z158429" s="191"/>
      <c r="AA158429" s="191"/>
    </row>
    <row r="158430" spans="26:27">
      <c r="Z158430" s="191"/>
      <c r="AA158430" s="191"/>
    </row>
    <row r="158431" spans="26:27">
      <c r="Z158431" s="191"/>
      <c r="AA158431" s="191"/>
    </row>
    <row r="158432" spans="26:27">
      <c r="Z158432" s="191"/>
      <c r="AA158432" s="191"/>
    </row>
    <row r="158433" spans="26:27">
      <c r="Z158433" s="191"/>
      <c r="AA158433" s="191"/>
    </row>
    <row r="158434" spans="26:27">
      <c r="Z158434" s="191"/>
      <c r="AA158434" s="191"/>
    </row>
    <row r="158435" spans="26:27">
      <c r="Z158435" s="191"/>
      <c r="AA158435" s="191"/>
    </row>
    <row r="158436" spans="26:27">
      <c r="Z158436" s="191"/>
      <c r="AA158436" s="191"/>
    </row>
    <row r="158437" spans="26:27">
      <c r="Z158437" s="191"/>
      <c r="AA158437" s="191"/>
    </row>
    <row r="158438" spans="26:27">
      <c r="Z158438" s="191"/>
      <c r="AA158438" s="191"/>
    </row>
    <row r="158439" spans="26:27">
      <c r="Z158439" s="191"/>
      <c r="AA158439" s="191"/>
    </row>
    <row r="158440" spans="26:27">
      <c r="Z158440" s="191"/>
      <c r="AA158440" s="191"/>
    </row>
    <row r="158441" spans="26:27">
      <c r="Z158441" s="191"/>
      <c r="AA158441" s="191"/>
    </row>
    <row r="158442" spans="26:27">
      <c r="Z158442" s="191"/>
      <c r="AA158442" s="191"/>
    </row>
    <row r="158443" spans="26:27">
      <c r="Z158443" s="191"/>
      <c r="AA158443" s="191"/>
    </row>
    <row r="158444" spans="26:27">
      <c r="Z158444" s="191"/>
      <c r="AA158444" s="191"/>
    </row>
    <row r="158445" spans="26:27">
      <c r="Z158445" s="191"/>
      <c r="AA158445" s="191"/>
    </row>
    <row r="158446" spans="26:27">
      <c r="Z158446" s="191"/>
      <c r="AA158446" s="191"/>
    </row>
    <row r="158447" spans="26:27">
      <c r="Z158447" s="191"/>
      <c r="AA158447" s="191"/>
    </row>
    <row r="158448" spans="26:27">
      <c r="Z158448" s="191"/>
      <c r="AA158448" s="191"/>
    </row>
    <row r="158449" spans="26:27">
      <c r="Z158449" s="191"/>
      <c r="AA158449" s="191"/>
    </row>
    <row r="158450" spans="26:27">
      <c r="Z158450" s="191"/>
      <c r="AA158450" s="191"/>
    </row>
    <row r="158451" spans="26:27">
      <c r="Z158451" s="191"/>
      <c r="AA158451" s="191"/>
    </row>
    <row r="158452" spans="26:27">
      <c r="Z158452" s="191"/>
      <c r="AA158452" s="191"/>
    </row>
    <row r="158453" spans="26:27">
      <c r="Z158453" s="191"/>
      <c r="AA158453" s="191"/>
    </row>
    <row r="158454" spans="26:27">
      <c r="Z158454" s="191"/>
      <c r="AA158454" s="191"/>
    </row>
    <row r="158455" spans="26:27">
      <c r="Z158455" s="191"/>
      <c r="AA158455" s="191"/>
    </row>
    <row r="158456" spans="26:27">
      <c r="Z158456" s="191"/>
      <c r="AA158456" s="191"/>
    </row>
    <row r="158457" spans="26:27">
      <c r="Z158457" s="191"/>
      <c r="AA158457" s="191"/>
    </row>
    <row r="158458" spans="26:27">
      <c r="Z158458" s="191"/>
      <c r="AA158458" s="191"/>
    </row>
    <row r="158459" spans="26:27">
      <c r="Z158459" s="191"/>
      <c r="AA158459" s="191"/>
    </row>
    <row r="158460" spans="26:27">
      <c r="Z158460" s="191"/>
      <c r="AA158460" s="191"/>
    </row>
    <row r="158461" spans="26:27">
      <c r="Z158461" s="191"/>
      <c r="AA158461" s="191"/>
    </row>
    <row r="158462" spans="26:27">
      <c r="Z158462" s="191"/>
      <c r="AA158462" s="191"/>
    </row>
    <row r="158463" spans="26:27">
      <c r="Z158463" s="191"/>
      <c r="AA158463" s="191"/>
    </row>
    <row r="158464" spans="26:27">
      <c r="Z158464" s="191"/>
      <c r="AA158464" s="191"/>
    </row>
    <row r="158465" spans="26:27">
      <c r="Z158465" s="191"/>
      <c r="AA158465" s="191"/>
    </row>
    <row r="158466" spans="26:27">
      <c r="Z158466" s="191"/>
      <c r="AA158466" s="191"/>
    </row>
    <row r="158467" spans="26:27">
      <c r="Z158467" s="191"/>
      <c r="AA158467" s="191"/>
    </row>
    <row r="158468" spans="26:27">
      <c r="Z158468" s="191"/>
      <c r="AA158468" s="191"/>
    </row>
    <row r="158469" spans="26:27">
      <c r="Z158469" s="191"/>
      <c r="AA158469" s="191"/>
    </row>
    <row r="158470" spans="26:27">
      <c r="Z158470" s="191"/>
      <c r="AA158470" s="191"/>
    </row>
    <row r="158471" spans="26:27">
      <c r="Z158471" s="191"/>
      <c r="AA158471" s="191"/>
    </row>
    <row r="158472" spans="26:27">
      <c r="Z158472" s="191"/>
      <c r="AA158472" s="191"/>
    </row>
    <row r="158473" spans="26:27">
      <c r="Z158473" s="191"/>
      <c r="AA158473" s="191"/>
    </row>
    <row r="158474" spans="26:27">
      <c r="Z158474" s="191"/>
      <c r="AA158474" s="191"/>
    </row>
    <row r="158475" spans="26:27">
      <c r="Z158475" s="191"/>
      <c r="AA158475" s="191"/>
    </row>
    <row r="158476" spans="26:27">
      <c r="Z158476" s="191"/>
      <c r="AA158476" s="191"/>
    </row>
    <row r="158477" spans="26:27">
      <c r="Z158477" s="191"/>
      <c r="AA158477" s="191"/>
    </row>
    <row r="158478" spans="26:27">
      <c r="Z158478" s="191"/>
      <c r="AA158478" s="191"/>
    </row>
    <row r="158479" spans="26:27">
      <c r="Z158479" s="191"/>
      <c r="AA158479" s="191"/>
    </row>
    <row r="158480" spans="26:27">
      <c r="Z158480" s="191"/>
      <c r="AA158480" s="191"/>
    </row>
    <row r="158481" spans="26:27">
      <c r="Z158481" s="191"/>
      <c r="AA158481" s="191"/>
    </row>
    <row r="158482" spans="26:27">
      <c r="Z158482" s="191"/>
      <c r="AA158482" s="191"/>
    </row>
    <row r="158483" spans="26:27">
      <c r="Z158483" s="191"/>
      <c r="AA158483" s="191"/>
    </row>
    <row r="158484" spans="26:27">
      <c r="Z158484" s="191"/>
      <c r="AA158484" s="191"/>
    </row>
    <row r="158485" spans="26:27">
      <c r="Z158485" s="191"/>
      <c r="AA158485" s="191"/>
    </row>
    <row r="158486" spans="26:27">
      <c r="Z158486" s="191"/>
      <c r="AA158486" s="191"/>
    </row>
    <row r="158487" spans="26:27">
      <c r="Z158487" s="191"/>
      <c r="AA158487" s="191"/>
    </row>
    <row r="158488" spans="26:27">
      <c r="Z158488" s="191"/>
      <c r="AA158488" s="191"/>
    </row>
    <row r="158489" spans="26:27">
      <c r="Z158489" s="191"/>
      <c r="AA158489" s="191"/>
    </row>
    <row r="158490" spans="26:27">
      <c r="Z158490" s="191"/>
      <c r="AA158490" s="191"/>
    </row>
    <row r="158491" spans="26:27">
      <c r="Z158491" s="191"/>
      <c r="AA158491" s="191"/>
    </row>
    <row r="158492" spans="26:27">
      <c r="Z158492" s="191"/>
      <c r="AA158492" s="191"/>
    </row>
    <row r="158493" spans="26:27">
      <c r="Z158493" s="191"/>
      <c r="AA158493" s="191"/>
    </row>
    <row r="158494" spans="26:27">
      <c r="Z158494" s="191"/>
      <c r="AA158494" s="191"/>
    </row>
    <row r="158495" spans="26:27">
      <c r="Z158495" s="191"/>
      <c r="AA158495" s="191"/>
    </row>
    <row r="158496" spans="26:27">
      <c r="Z158496" s="191"/>
      <c r="AA158496" s="191"/>
    </row>
    <row r="158497" spans="26:27">
      <c r="Z158497" s="191"/>
      <c r="AA158497" s="191"/>
    </row>
    <row r="158498" spans="26:27">
      <c r="Z158498" s="191"/>
      <c r="AA158498" s="191"/>
    </row>
    <row r="158499" spans="26:27">
      <c r="Z158499" s="191"/>
      <c r="AA158499" s="191"/>
    </row>
    <row r="158500" spans="26:27">
      <c r="Z158500" s="191"/>
      <c r="AA158500" s="191"/>
    </row>
    <row r="158501" spans="26:27">
      <c r="Z158501" s="191"/>
      <c r="AA158501" s="191"/>
    </row>
    <row r="158502" spans="26:27">
      <c r="Z158502" s="191"/>
      <c r="AA158502" s="191"/>
    </row>
    <row r="158503" spans="26:27">
      <c r="Z158503" s="191"/>
      <c r="AA158503" s="191"/>
    </row>
    <row r="158504" spans="26:27">
      <c r="Z158504" s="191"/>
      <c r="AA158504" s="191"/>
    </row>
    <row r="158505" spans="26:27">
      <c r="Z158505" s="191"/>
      <c r="AA158505" s="191"/>
    </row>
    <row r="158506" spans="26:27">
      <c r="Z158506" s="191"/>
      <c r="AA158506" s="191"/>
    </row>
    <row r="158507" spans="26:27">
      <c r="Z158507" s="191"/>
      <c r="AA158507" s="191"/>
    </row>
    <row r="158508" spans="26:27">
      <c r="Z158508" s="191"/>
      <c r="AA158508" s="191"/>
    </row>
    <row r="158509" spans="26:27">
      <c r="Z158509" s="191"/>
      <c r="AA158509" s="191"/>
    </row>
    <row r="158510" spans="26:27">
      <c r="Z158510" s="191"/>
      <c r="AA158510" s="191"/>
    </row>
    <row r="158511" spans="26:27">
      <c r="Z158511" s="191"/>
      <c r="AA158511" s="191"/>
    </row>
    <row r="158512" spans="26:27">
      <c r="Z158512" s="191"/>
      <c r="AA158512" s="191"/>
    </row>
    <row r="158513" spans="26:27">
      <c r="Z158513" s="191"/>
      <c r="AA158513" s="191"/>
    </row>
    <row r="158514" spans="26:27">
      <c r="Z158514" s="191"/>
      <c r="AA158514" s="191"/>
    </row>
    <row r="158515" spans="26:27">
      <c r="Z158515" s="191"/>
      <c r="AA158515" s="191"/>
    </row>
    <row r="158516" spans="26:27">
      <c r="Z158516" s="191"/>
      <c r="AA158516" s="191"/>
    </row>
    <row r="158517" spans="26:27">
      <c r="Z158517" s="191"/>
      <c r="AA158517" s="191"/>
    </row>
    <row r="158518" spans="26:27">
      <c r="Z158518" s="191"/>
      <c r="AA158518" s="191"/>
    </row>
    <row r="158519" spans="26:27">
      <c r="Z158519" s="191"/>
      <c r="AA158519" s="191"/>
    </row>
    <row r="158520" spans="26:27">
      <c r="Z158520" s="191"/>
      <c r="AA158520" s="191"/>
    </row>
    <row r="158521" spans="26:27">
      <c r="Z158521" s="191"/>
      <c r="AA158521" s="191"/>
    </row>
    <row r="158522" spans="26:27">
      <c r="Z158522" s="191"/>
      <c r="AA158522" s="191"/>
    </row>
    <row r="158523" spans="26:27">
      <c r="Z158523" s="191"/>
      <c r="AA158523" s="191"/>
    </row>
    <row r="158524" spans="26:27">
      <c r="Z158524" s="191"/>
      <c r="AA158524" s="191"/>
    </row>
    <row r="158525" spans="26:27">
      <c r="Z158525" s="191"/>
      <c r="AA158525" s="191"/>
    </row>
    <row r="158526" spans="26:27">
      <c r="Z158526" s="191"/>
      <c r="AA158526" s="191"/>
    </row>
    <row r="158527" spans="26:27">
      <c r="Z158527" s="191"/>
      <c r="AA158527" s="191"/>
    </row>
    <row r="158528" spans="26:27">
      <c r="Z158528" s="191"/>
      <c r="AA158528" s="191"/>
    </row>
    <row r="158529" spans="26:27">
      <c r="Z158529" s="191"/>
      <c r="AA158529" s="191"/>
    </row>
    <row r="158530" spans="26:27">
      <c r="Z158530" s="191"/>
      <c r="AA158530" s="191"/>
    </row>
    <row r="158531" spans="26:27">
      <c r="Z158531" s="191"/>
      <c r="AA158531" s="191"/>
    </row>
    <row r="158532" spans="26:27">
      <c r="Z158532" s="191"/>
      <c r="AA158532" s="191"/>
    </row>
    <row r="158533" spans="26:27">
      <c r="Z158533" s="191"/>
      <c r="AA158533" s="191"/>
    </row>
    <row r="158534" spans="26:27">
      <c r="Z158534" s="191"/>
      <c r="AA158534" s="191"/>
    </row>
    <row r="158535" spans="26:27">
      <c r="Z158535" s="191"/>
      <c r="AA158535" s="191"/>
    </row>
    <row r="158536" spans="26:27">
      <c r="Z158536" s="191"/>
      <c r="AA158536" s="191"/>
    </row>
    <row r="158537" spans="26:27">
      <c r="Z158537" s="191"/>
      <c r="AA158537" s="191"/>
    </row>
    <row r="158538" spans="26:27">
      <c r="Z158538" s="191"/>
      <c r="AA158538" s="191"/>
    </row>
    <row r="158539" spans="26:27">
      <c r="Z158539" s="191"/>
      <c r="AA158539" s="191"/>
    </row>
    <row r="158540" spans="26:27">
      <c r="Z158540" s="191"/>
      <c r="AA158540" s="191"/>
    </row>
    <row r="158541" spans="26:27">
      <c r="Z158541" s="191"/>
      <c r="AA158541" s="191"/>
    </row>
    <row r="158542" spans="26:27">
      <c r="Z158542" s="191"/>
      <c r="AA158542" s="191"/>
    </row>
    <row r="158543" spans="26:27">
      <c r="Z158543" s="191"/>
      <c r="AA158543" s="191"/>
    </row>
    <row r="158544" spans="26:27">
      <c r="Z158544" s="191"/>
      <c r="AA158544" s="191"/>
    </row>
    <row r="158545" spans="26:27">
      <c r="Z158545" s="191"/>
      <c r="AA158545" s="191"/>
    </row>
    <row r="158546" spans="26:27">
      <c r="Z158546" s="191"/>
      <c r="AA158546" s="191"/>
    </row>
    <row r="158547" spans="26:27">
      <c r="Z158547" s="191"/>
      <c r="AA158547" s="191"/>
    </row>
    <row r="158548" spans="26:27">
      <c r="Z158548" s="191"/>
      <c r="AA158548" s="191"/>
    </row>
    <row r="158549" spans="26:27">
      <c r="Z158549" s="191"/>
      <c r="AA158549" s="191"/>
    </row>
    <row r="158550" spans="26:27">
      <c r="Z158550" s="191"/>
      <c r="AA158550" s="191"/>
    </row>
    <row r="158551" spans="26:27">
      <c r="Z158551" s="191"/>
      <c r="AA158551" s="191"/>
    </row>
    <row r="158552" spans="26:27">
      <c r="Z158552" s="191"/>
      <c r="AA158552" s="191"/>
    </row>
    <row r="158553" spans="26:27">
      <c r="Z158553" s="191"/>
      <c r="AA158553" s="191"/>
    </row>
    <row r="158554" spans="26:27">
      <c r="Z158554" s="191"/>
      <c r="AA158554" s="191"/>
    </row>
    <row r="158555" spans="26:27">
      <c r="Z158555" s="191"/>
      <c r="AA158555" s="191"/>
    </row>
    <row r="158556" spans="26:27">
      <c r="Z158556" s="191"/>
      <c r="AA158556" s="191"/>
    </row>
    <row r="158557" spans="26:27">
      <c r="Z158557" s="191"/>
      <c r="AA158557" s="191"/>
    </row>
    <row r="158558" spans="26:27">
      <c r="Z158558" s="191"/>
      <c r="AA158558" s="191"/>
    </row>
    <row r="158559" spans="26:27">
      <c r="Z158559" s="191"/>
      <c r="AA158559" s="191"/>
    </row>
    <row r="158560" spans="26:27">
      <c r="Z158560" s="191"/>
      <c r="AA158560" s="191"/>
    </row>
    <row r="158561" spans="26:27">
      <c r="Z158561" s="191"/>
      <c r="AA158561" s="191"/>
    </row>
    <row r="158562" spans="26:27">
      <c r="Z158562" s="191"/>
      <c r="AA158562" s="191"/>
    </row>
    <row r="158563" spans="26:27">
      <c r="Z158563" s="191"/>
      <c r="AA158563" s="191"/>
    </row>
    <row r="158564" spans="26:27">
      <c r="Z158564" s="191"/>
      <c r="AA158564" s="191"/>
    </row>
    <row r="158565" spans="26:27">
      <c r="Z158565" s="191"/>
      <c r="AA158565" s="191"/>
    </row>
    <row r="158566" spans="26:27">
      <c r="Z158566" s="191"/>
      <c r="AA158566" s="191"/>
    </row>
    <row r="158567" spans="26:27">
      <c r="Z158567" s="191"/>
      <c r="AA158567" s="191"/>
    </row>
    <row r="158568" spans="26:27">
      <c r="Z158568" s="191"/>
      <c r="AA158568" s="191"/>
    </row>
    <row r="158569" spans="26:27">
      <c r="Z158569" s="191"/>
      <c r="AA158569" s="191"/>
    </row>
    <row r="158570" spans="26:27">
      <c r="Z158570" s="191"/>
      <c r="AA158570" s="191"/>
    </row>
    <row r="158571" spans="26:27">
      <c r="Z158571" s="191"/>
      <c r="AA158571" s="191"/>
    </row>
    <row r="158572" spans="26:27">
      <c r="Z158572" s="191"/>
      <c r="AA158572" s="191"/>
    </row>
    <row r="158573" spans="26:27">
      <c r="Z158573" s="191"/>
      <c r="AA158573" s="191"/>
    </row>
    <row r="158574" spans="26:27">
      <c r="Z158574" s="191"/>
      <c r="AA158574" s="191"/>
    </row>
    <row r="158575" spans="26:27">
      <c r="Z158575" s="191"/>
      <c r="AA158575" s="191"/>
    </row>
    <row r="158576" spans="26:27">
      <c r="Z158576" s="191"/>
      <c r="AA158576" s="191"/>
    </row>
    <row r="158577" spans="26:27">
      <c r="Z158577" s="191"/>
      <c r="AA158577" s="191"/>
    </row>
    <row r="158578" spans="26:27">
      <c r="Z158578" s="191"/>
      <c r="AA158578" s="191"/>
    </row>
    <row r="158579" spans="26:27">
      <c r="Z158579" s="191"/>
      <c r="AA158579" s="191"/>
    </row>
    <row r="158580" spans="26:27">
      <c r="Z158580" s="191"/>
      <c r="AA158580" s="191"/>
    </row>
    <row r="158581" spans="26:27">
      <c r="Z158581" s="191"/>
      <c r="AA158581" s="191"/>
    </row>
    <row r="158582" spans="26:27">
      <c r="Z158582" s="191"/>
      <c r="AA158582" s="191"/>
    </row>
    <row r="158583" spans="26:27">
      <c r="Z158583" s="191"/>
      <c r="AA158583" s="191"/>
    </row>
    <row r="158584" spans="26:27">
      <c r="Z158584" s="191"/>
      <c r="AA158584" s="191"/>
    </row>
    <row r="158585" spans="26:27">
      <c r="Z158585" s="191"/>
      <c r="AA158585" s="191"/>
    </row>
    <row r="158586" spans="26:27">
      <c r="Z158586" s="191"/>
      <c r="AA158586" s="191"/>
    </row>
    <row r="158587" spans="26:27">
      <c r="Z158587" s="191"/>
      <c r="AA158587" s="191"/>
    </row>
    <row r="158588" spans="26:27">
      <c r="Z158588" s="191"/>
      <c r="AA158588" s="191"/>
    </row>
    <row r="158589" spans="26:27">
      <c r="Z158589" s="191"/>
      <c r="AA158589" s="191"/>
    </row>
    <row r="158590" spans="26:27">
      <c r="Z158590" s="191"/>
      <c r="AA158590" s="191"/>
    </row>
    <row r="158591" spans="26:27">
      <c r="Z158591" s="191"/>
      <c r="AA158591" s="191"/>
    </row>
    <row r="158592" spans="26:27">
      <c r="Z158592" s="191"/>
      <c r="AA158592" s="191"/>
    </row>
    <row r="158593" spans="26:27">
      <c r="Z158593" s="191"/>
      <c r="AA158593" s="191"/>
    </row>
    <row r="158594" spans="26:27">
      <c r="Z158594" s="191"/>
      <c r="AA158594" s="191"/>
    </row>
    <row r="158595" spans="26:27">
      <c r="Z158595" s="191"/>
      <c r="AA158595" s="191"/>
    </row>
    <row r="158596" spans="26:27">
      <c r="Z158596" s="191"/>
      <c r="AA158596" s="191"/>
    </row>
    <row r="158597" spans="26:27">
      <c r="Z158597" s="191"/>
      <c r="AA158597" s="191"/>
    </row>
    <row r="158598" spans="26:27">
      <c r="Z158598" s="191"/>
      <c r="AA158598" s="191"/>
    </row>
    <row r="158599" spans="26:27">
      <c r="Z158599" s="191"/>
      <c r="AA158599" s="191"/>
    </row>
    <row r="158600" spans="26:27">
      <c r="Z158600" s="191"/>
      <c r="AA158600" s="191"/>
    </row>
    <row r="158601" spans="26:27">
      <c r="Z158601" s="191"/>
      <c r="AA158601" s="191"/>
    </row>
    <row r="158602" spans="26:27">
      <c r="Z158602" s="191"/>
      <c r="AA158602" s="191"/>
    </row>
    <row r="158603" spans="26:27">
      <c r="Z158603" s="191"/>
      <c r="AA158603" s="191"/>
    </row>
    <row r="158604" spans="26:27">
      <c r="Z158604" s="191"/>
      <c r="AA158604" s="191"/>
    </row>
    <row r="158605" spans="26:27">
      <c r="Z158605" s="191"/>
      <c r="AA158605" s="191"/>
    </row>
    <row r="158606" spans="26:27">
      <c r="Z158606" s="191"/>
      <c r="AA158606" s="191"/>
    </row>
    <row r="158607" spans="26:27">
      <c r="Z158607" s="191"/>
      <c r="AA158607" s="191"/>
    </row>
    <row r="158608" spans="26:27">
      <c r="Z158608" s="191"/>
      <c r="AA158608" s="191"/>
    </row>
    <row r="158609" spans="26:27">
      <c r="Z158609" s="191"/>
      <c r="AA158609" s="191"/>
    </row>
    <row r="158610" spans="26:27">
      <c r="Z158610" s="191"/>
      <c r="AA158610" s="191"/>
    </row>
    <row r="158611" spans="26:27">
      <c r="Z158611" s="191"/>
      <c r="AA158611" s="191"/>
    </row>
    <row r="158612" spans="26:27">
      <c r="Z158612" s="191"/>
      <c r="AA158612" s="191"/>
    </row>
    <row r="158613" spans="26:27">
      <c r="Z158613" s="191"/>
      <c r="AA158613" s="191"/>
    </row>
    <row r="158614" spans="26:27">
      <c r="Z158614" s="191"/>
      <c r="AA158614" s="191"/>
    </row>
    <row r="158615" spans="26:27">
      <c r="Z158615" s="191"/>
      <c r="AA158615" s="191"/>
    </row>
    <row r="158616" spans="26:27">
      <c r="Z158616" s="191"/>
      <c r="AA158616" s="191"/>
    </row>
    <row r="158617" spans="26:27">
      <c r="Z158617" s="191"/>
      <c r="AA158617" s="191"/>
    </row>
    <row r="158618" spans="26:27">
      <c r="Z158618" s="191"/>
      <c r="AA158618" s="191"/>
    </row>
    <row r="158619" spans="26:27">
      <c r="Z158619" s="191"/>
      <c r="AA158619" s="191"/>
    </row>
    <row r="158620" spans="26:27">
      <c r="Z158620" s="191"/>
      <c r="AA158620" s="191"/>
    </row>
    <row r="158621" spans="26:27">
      <c r="Z158621" s="191"/>
      <c r="AA158621" s="191"/>
    </row>
    <row r="158622" spans="26:27">
      <c r="Z158622" s="191"/>
      <c r="AA158622" s="191"/>
    </row>
    <row r="158623" spans="26:27">
      <c r="Z158623" s="191"/>
      <c r="AA158623" s="191"/>
    </row>
    <row r="158624" spans="26:27">
      <c r="Z158624" s="191"/>
      <c r="AA158624" s="191"/>
    </row>
    <row r="158625" spans="26:27">
      <c r="Z158625" s="191"/>
      <c r="AA158625" s="191"/>
    </row>
    <row r="158626" spans="26:27">
      <c r="Z158626" s="191"/>
      <c r="AA158626" s="191"/>
    </row>
    <row r="158627" spans="26:27">
      <c r="Z158627" s="191"/>
      <c r="AA158627" s="191"/>
    </row>
    <row r="158628" spans="26:27">
      <c r="Z158628" s="191"/>
      <c r="AA158628" s="191"/>
    </row>
    <row r="158629" spans="26:27">
      <c r="Z158629" s="191"/>
      <c r="AA158629" s="191"/>
    </row>
    <row r="158630" spans="26:27">
      <c r="Z158630" s="191"/>
      <c r="AA158630" s="191"/>
    </row>
    <row r="158631" spans="26:27">
      <c r="Z158631" s="191"/>
      <c r="AA158631" s="191"/>
    </row>
    <row r="158632" spans="26:27">
      <c r="Z158632" s="191"/>
      <c r="AA158632" s="191"/>
    </row>
    <row r="158633" spans="26:27">
      <c r="Z158633" s="191"/>
      <c r="AA158633" s="191"/>
    </row>
    <row r="158634" spans="26:27">
      <c r="Z158634" s="191"/>
      <c r="AA158634" s="191"/>
    </row>
    <row r="158635" spans="26:27">
      <c r="Z158635" s="191"/>
      <c r="AA158635" s="191"/>
    </row>
    <row r="158636" spans="26:27">
      <c r="Z158636" s="191"/>
      <c r="AA158636" s="191"/>
    </row>
    <row r="158637" spans="26:27">
      <c r="Z158637" s="191"/>
      <c r="AA158637" s="191"/>
    </row>
    <row r="158638" spans="26:27">
      <c r="Z158638" s="191"/>
      <c r="AA158638" s="191"/>
    </row>
    <row r="158639" spans="26:27">
      <c r="Z158639" s="191"/>
      <c r="AA158639" s="191"/>
    </row>
    <row r="158640" spans="26:27">
      <c r="Z158640" s="191"/>
      <c r="AA158640" s="191"/>
    </row>
    <row r="158641" spans="26:27">
      <c r="Z158641" s="191"/>
      <c r="AA158641" s="191"/>
    </row>
    <row r="158642" spans="26:27">
      <c r="Z158642" s="191"/>
      <c r="AA158642" s="191"/>
    </row>
    <row r="158643" spans="26:27">
      <c r="Z158643" s="191"/>
      <c r="AA158643" s="191"/>
    </row>
    <row r="158644" spans="26:27">
      <c r="Z158644" s="191"/>
      <c r="AA158644" s="191"/>
    </row>
    <row r="158645" spans="26:27">
      <c r="Z158645" s="191"/>
      <c r="AA158645" s="191"/>
    </row>
    <row r="158646" spans="26:27">
      <c r="Z158646" s="191"/>
      <c r="AA158646" s="191"/>
    </row>
    <row r="158647" spans="26:27">
      <c r="Z158647" s="191"/>
      <c r="AA158647" s="191"/>
    </row>
    <row r="158648" spans="26:27">
      <c r="Z158648" s="191"/>
      <c r="AA158648" s="191"/>
    </row>
    <row r="158649" spans="26:27">
      <c r="Z158649" s="191"/>
      <c r="AA158649" s="191"/>
    </row>
    <row r="158650" spans="26:27">
      <c r="Z158650" s="191"/>
      <c r="AA158650" s="191"/>
    </row>
    <row r="158651" spans="26:27">
      <c r="Z158651" s="191"/>
      <c r="AA158651" s="191"/>
    </row>
    <row r="158652" spans="26:27">
      <c r="Z158652" s="191"/>
      <c r="AA158652" s="191"/>
    </row>
    <row r="158653" spans="26:27">
      <c r="Z158653" s="191"/>
      <c r="AA158653" s="191"/>
    </row>
    <row r="158654" spans="26:27">
      <c r="Z158654" s="191"/>
      <c r="AA158654" s="191"/>
    </row>
    <row r="158655" spans="26:27">
      <c r="Z158655" s="191"/>
      <c r="AA158655" s="191"/>
    </row>
    <row r="158656" spans="26:27">
      <c r="Z158656" s="191"/>
      <c r="AA158656" s="191"/>
    </row>
    <row r="158657" spans="26:27">
      <c r="Z158657" s="191"/>
      <c r="AA158657" s="191"/>
    </row>
    <row r="158658" spans="26:27">
      <c r="Z158658" s="191"/>
      <c r="AA158658" s="191"/>
    </row>
    <row r="158659" spans="26:27">
      <c r="Z158659" s="191"/>
      <c r="AA158659" s="191"/>
    </row>
    <row r="158660" spans="26:27">
      <c r="Z158660" s="191"/>
      <c r="AA158660" s="191"/>
    </row>
    <row r="158661" spans="26:27">
      <c r="Z158661" s="191"/>
      <c r="AA158661" s="191"/>
    </row>
    <row r="158662" spans="26:27">
      <c r="Z158662" s="191"/>
      <c r="AA158662" s="191"/>
    </row>
    <row r="158663" spans="26:27">
      <c r="Z158663" s="191"/>
      <c r="AA158663" s="191"/>
    </row>
    <row r="158664" spans="26:27">
      <c r="Z158664" s="191"/>
      <c r="AA158664" s="191"/>
    </row>
    <row r="158665" spans="26:27">
      <c r="Z158665" s="191"/>
      <c r="AA158665" s="191"/>
    </row>
    <row r="158666" spans="26:27">
      <c r="Z158666" s="191"/>
      <c r="AA158666" s="191"/>
    </row>
    <row r="158667" spans="26:27">
      <c r="Z158667" s="191"/>
      <c r="AA158667" s="191"/>
    </row>
    <row r="158668" spans="26:27">
      <c r="Z158668" s="191"/>
      <c r="AA158668" s="191"/>
    </row>
    <row r="158669" spans="26:27">
      <c r="Z158669" s="191"/>
      <c r="AA158669" s="191"/>
    </row>
    <row r="158670" spans="26:27">
      <c r="Z158670" s="191"/>
      <c r="AA158670" s="191"/>
    </row>
    <row r="158671" spans="26:27">
      <c r="Z158671" s="191"/>
      <c r="AA158671" s="191"/>
    </row>
    <row r="158672" spans="26:27">
      <c r="Z158672" s="191"/>
      <c r="AA158672" s="191"/>
    </row>
    <row r="158673" spans="26:27">
      <c r="Z158673" s="191"/>
      <c r="AA158673" s="191"/>
    </row>
    <row r="158674" spans="26:27">
      <c r="Z158674" s="191"/>
      <c r="AA158674" s="191"/>
    </row>
    <row r="158675" spans="26:27">
      <c r="Z158675" s="191"/>
      <c r="AA158675" s="191"/>
    </row>
    <row r="158676" spans="26:27">
      <c r="Z158676" s="191"/>
      <c r="AA158676" s="191"/>
    </row>
    <row r="158677" spans="26:27">
      <c r="Z158677" s="191"/>
      <c r="AA158677" s="191"/>
    </row>
    <row r="158678" spans="26:27">
      <c r="Z158678" s="191"/>
      <c r="AA158678" s="191"/>
    </row>
    <row r="158679" spans="26:27">
      <c r="Z158679" s="191"/>
      <c r="AA158679" s="191"/>
    </row>
    <row r="158680" spans="26:27">
      <c r="Z158680" s="191"/>
      <c r="AA158680" s="191"/>
    </row>
    <row r="158681" spans="26:27">
      <c r="Z158681" s="191"/>
      <c r="AA158681" s="191"/>
    </row>
    <row r="158682" spans="26:27">
      <c r="Z158682" s="191"/>
      <c r="AA158682" s="191"/>
    </row>
    <row r="158683" spans="26:27">
      <c r="Z158683" s="191"/>
      <c r="AA158683" s="191"/>
    </row>
    <row r="158684" spans="26:27">
      <c r="Z158684" s="191"/>
      <c r="AA158684" s="191"/>
    </row>
    <row r="158685" spans="26:27">
      <c r="Z158685" s="191"/>
      <c r="AA158685" s="191"/>
    </row>
    <row r="158686" spans="26:27">
      <c r="Z158686" s="191"/>
      <c r="AA158686" s="191"/>
    </row>
    <row r="158687" spans="26:27">
      <c r="Z158687" s="191"/>
      <c r="AA158687" s="191"/>
    </row>
    <row r="158688" spans="26:27">
      <c r="Z158688" s="191"/>
      <c r="AA158688" s="191"/>
    </row>
    <row r="158689" spans="26:27">
      <c r="Z158689" s="191"/>
      <c r="AA158689" s="191"/>
    </row>
    <row r="158690" spans="26:27">
      <c r="Z158690" s="191"/>
      <c r="AA158690" s="191"/>
    </row>
    <row r="158691" spans="26:27">
      <c r="Z158691" s="191"/>
      <c r="AA158691" s="191"/>
    </row>
    <row r="158692" spans="26:27">
      <c r="Z158692" s="191"/>
      <c r="AA158692" s="191"/>
    </row>
    <row r="158693" spans="26:27">
      <c r="Z158693" s="191"/>
      <c r="AA158693" s="191"/>
    </row>
    <row r="158694" spans="26:27">
      <c r="Z158694" s="191"/>
      <c r="AA158694" s="191"/>
    </row>
    <row r="158695" spans="26:27">
      <c r="Z158695" s="191"/>
      <c r="AA158695" s="191"/>
    </row>
    <row r="158696" spans="26:27">
      <c r="Z158696" s="191"/>
      <c r="AA158696" s="191"/>
    </row>
    <row r="158697" spans="26:27">
      <c r="Z158697" s="191"/>
      <c r="AA158697" s="191"/>
    </row>
    <row r="158698" spans="26:27">
      <c r="Z158698" s="191"/>
      <c r="AA158698" s="191"/>
    </row>
    <row r="158699" spans="26:27">
      <c r="Z158699" s="191"/>
      <c r="AA158699" s="191"/>
    </row>
    <row r="158700" spans="26:27">
      <c r="Z158700" s="191"/>
      <c r="AA158700" s="191"/>
    </row>
    <row r="158701" spans="26:27">
      <c r="Z158701" s="191"/>
      <c r="AA158701" s="191"/>
    </row>
    <row r="158702" spans="26:27">
      <c r="Z158702" s="191"/>
      <c r="AA158702" s="191"/>
    </row>
    <row r="158703" spans="26:27">
      <c r="Z158703" s="191"/>
      <c r="AA158703" s="191"/>
    </row>
    <row r="158704" spans="26:27">
      <c r="Z158704" s="191"/>
      <c r="AA158704" s="191"/>
    </row>
    <row r="158705" spans="26:27">
      <c r="Z158705" s="191"/>
      <c r="AA158705" s="191"/>
    </row>
    <row r="158706" spans="26:27">
      <c r="Z158706" s="191"/>
      <c r="AA158706" s="191"/>
    </row>
    <row r="158707" spans="26:27">
      <c r="Z158707" s="191"/>
      <c r="AA158707" s="191"/>
    </row>
    <row r="158708" spans="26:27">
      <c r="Z158708" s="191"/>
      <c r="AA158708" s="191"/>
    </row>
    <row r="158709" spans="26:27">
      <c r="Z158709" s="191"/>
      <c r="AA158709" s="191"/>
    </row>
    <row r="158710" spans="26:27">
      <c r="Z158710" s="191"/>
      <c r="AA158710" s="191"/>
    </row>
    <row r="158711" spans="26:27">
      <c r="Z158711" s="191"/>
      <c r="AA158711" s="191"/>
    </row>
    <row r="158712" spans="26:27">
      <c r="Z158712" s="191"/>
      <c r="AA158712" s="191"/>
    </row>
    <row r="158713" spans="26:27">
      <c r="Z158713" s="191"/>
      <c r="AA158713" s="191"/>
    </row>
    <row r="158714" spans="26:27">
      <c r="Z158714" s="191"/>
      <c r="AA158714" s="191"/>
    </row>
    <row r="158715" spans="26:27">
      <c r="Z158715" s="191"/>
      <c r="AA158715" s="191"/>
    </row>
    <row r="158716" spans="26:27">
      <c r="Z158716" s="191"/>
      <c r="AA158716" s="191"/>
    </row>
    <row r="158717" spans="26:27">
      <c r="Z158717" s="191"/>
      <c r="AA158717" s="191"/>
    </row>
    <row r="158718" spans="26:27">
      <c r="Z158718" s="191"/>
      <c r="AA158718" s="191"/>
    </row>
    <row r="158719" spans="26:27">
      <c r="Z158719" s="191"/>
      <c r="AA158719" s="191"/>
    </row>
    <row r="158720" spans="26:27">
      <c r="Z158720" s="191"/>
      <c r="AA158720" s="191"/>
    </row>
    <row r="158721" spans="26:27">
      <c r="Z158721" s="191"/>
      <c r="AA158721" s="191"/>
    </row>
    <row r="158722" spans="26:27">
      <c r="Z158722" s="191"/>
      <c r="AA158722" s="191"/>
    </row>
    <row r="158723" spans="26:27">
      <c r="Z158723" s="191"/>
      <c r="AA158723" s="191"/>
    </row>
    <row r="158724" spans="26:27">
      <c r="Z158724" s="191"/>
      <c r="AA158724" s="191"/>
    </row>
    <row r="158725" spans="26:27">
      <c r="Z158725" s="191"/>
      <c r="AA158725" s="191"/>
    </row>
    <row r="158726" spans="26:27">
      <c r="Z158726" s="191"/>
      <c r="AA158726" s="191"/>
    </row>
    <row r="158727" spans="26:27">
      <c r="Z158727" s="191"/>
      <c r="AA158727" s="191"/>
    </row>
    <row r="158728" spans="26:27">
      <c r="Z158728" s="191"/>
      <c r="AA158728" s="191"/>
    </row>
    <row r="158729" spans="26:27">
      <c r="Z158729" s="191"/>
      <c r="AA158729" s="191"/>
    </row>
    <row r="158730" spans="26:27">
      <c r="Z158730" s="191"/>
      <c r="AA158730" s="191"/>
    </row>
    <row r="158731" spans="26:27">
      <c r="Z158731" s="191"/>
      <c r="AA158731" s="191"/>
    </row>
    <row r="158732" spans="26:27">
      <c r="Z158732" s="191"/>
      <c r="AA158732" s="191"/>
    </row>
    <row r="158733" spans="26:27">
      <c r="Z158733" s="191"/>
      <c r="AA158733" s="191"/>
    </row>
    <row r="158734" spans="26:27">
      <c r="Z158734" s="191"/>
      <c r="AA158734" s="191"/>
    </row>
    <row r="158735" spans="26:27">
      <c r="Z158735" s="191"/>
      <c r="AA158735" s="191"/>
    </row>
    <row r="158736" spans="26:27">
      <c r="Z158736" s="191"/>
      <c r="AA158736" s="191"/>
    </row>
    <row r="158737" spans="26:27">
      <c r="Z158737" s="191"/>
      <c r="AA158737" s="191"/>
    </row>
    <row r="158738" spans="26:27">
      <c r="Z158738" s="191"/>
      <c r="AA158738" s="191"/>
    </row>
    <row r="158739" spans="26:27">
      <c r="Z158739" s="191"/>
      <c r="AA158739" s="191"/>
    </row>
    <row r="158740" spans="26:27">
      <c r="Z158740" s="191"/>
      <c r="AA158740" s="191"/>
    </row>
    <row r="158741" spans="26:27">
      <c r="Z158741" s="191"/>
      <c r="AA158741" s="191"/>
    </row>
    <row r="158742" spans="26:27">
      <c r="Z158742" s="191"/>
      <c r="AA158742" s="191"/>
    </row>
    <row r="158743" spans="26:27">
      <c r="Z158743" s="191"/>
      <c r="AA158743" s="191"/>
    </row>
    <row r="158744" spans="26:27">
      <c r="Z158744" s="191"/>
      <c r="AA158744" s="191"/>
    </row>
    <row r="158745" spans="26:27">
      <c r="Z158745" s="191"/>
      <c r="AA158745" s="191"/>
    </row>
    <row r="158746" spans="26:27">
      <c r="Z158746" s="191"/>
      <c r="AA158746" s="191"/>
    </row>
    <row r="158747" spans="26:27">
      <c r="Z158747" s="191"/>
      <c r="AA158747" s="191"/>
    </row>
    <row r="158748" spans="26:27">
      <c r="Z158748" s="191"/>
      <c r="AA158748" s="191"/>
    </row>
    <row r="158749" spans="26:27">
      <c r="Z158749" s="191"/>
      <c r="AA158749" s="191"/>
    </row>
    <row r="158750" spans="26:27">
      <c r="Z158750" s="191"/>
      <c r="AA158750" s="191"/>
    </row>
    <row r="158751" spans="26:27">
      <c r="Z158751" s="191"/>
      <c r="AA158751" s="191"/>
    </row>
    <row r="158752" spans="26:27">
      <c r="Z158752" s="191"/>
      <c r="AA158752" s="191"/>
    </row>
    <row r="158753" spans="26:27">
      <c r="Z158753" s="191"/>
      <c r="AA158753" s="191"/>
    </row>
    <row r="158754" spans="26:27">
      <c r="Z158754" s="191"/>
      <c r="AA158754" s="191"/>
    </row>
    <row r="158755" spans="26:27">
      <c r="Z158755" s="191"/>
      <c r="AA158755" s="191"/>
    </row>
    <row r="158756" spans="26:27">
      <c r="Z158756" s="191"/>
      <c r="AA158756" s="191"/>
    </row>
    <row r="158757" spans="26:27">
      <c r="Z158757" s="191"/>
      <c r="AA158757" s="191"/>
    </row>
    <row r="158758" spans="26:27">
      <c r="Z158758" s="191"/>
      <c r="AA158758" s="191"/>
    </row>
    <row r="158759" spans="26:27">
      <c r="Z158759" s="191"/>
      <c r="AA158759" s="191"/>
    </row>
    <row r="158760" spans="26:27">
      <c r="Z158760" s="191"/>
      <c r="AA158760" s="191"/>
    </row>
    <row r="158761" spans="26:27">
      <c r="Z158761" s="191"/>
      <c r="AA158761" s="191"/>
    </row>
    <row r="158762" spans="26:27">
      <c r="Z158762" s="191"/>
      <c r="AA158762" s="191"/>
    </row>
    <row r="158763" spans="26:27">
      <c r="Z158763" s="191"/>
      <c r="AA158763" s="191"/>
    </row>
    <row r="158764" spans="26:27">
      <c r="Z158764" s="191"/>
      <c r="AA158764" s="191"/>
    </row>
    <row r="158765" spans="26:27">
      <c r="Z158765" s="191"/>
      <c r="AA158765" s="191"/>
    </row>
    <row r="158766" spans="26:27">
      <c r="Z158766" s="191"/>
      <c r="AA158766" s="191"/>
    </row>
    <row r="158767" spans="26:27">
      <c r="Z158767" s="191"/>
      <c r="AA158767" s="191"/>
    </row>
    <row r="158768" spans="26:27">
      <c r="Z158768" s="191"/>
      <c r="AA158768" s="191"/>
    </row>
    <row r="158769" spans="26:27">
      <c r="Z158769" s="191"/>
      <c r="AA158769" s="191"/>
    </row>
    <row r="158770" spans="26:27">
      <c r="Z158770" s="191"/>
      <c r="AA158770" s="191"/>
    </row>
    <row r="158771" spans="26:27">
      <c r="Z158771" s="191"/>
      <c r="AA158771" s="191"/>
    </row>
    <row r="158772" spans="26:27">
      <c r="Z158772" s="191"/>
      <c r="AA158772" s="191"/>
    </row>
    <row r="158773" spans="26:27">
      <c r="Z158773" s="191"/>
      <c r="AA158773" s="191"/>
    </row>
    <row r="158774" spans="26:27">
      <c r="Z158774" s="191"/>
      <c r="AA158774" s="191"/>
    </row>
    <row r="158775" spans="26:27">
      <c r="Z158775" s="191"/>
      <c r="AA158775" s="191"/>
    </row>
    <row r="158776" spans="26:27">
      <c r="Z158776" s="191"/>
      <c r="AA158776" s="191"/>
    </row>
    <row r="158777" spans="26:27">
      <c r="Z158777" s="191"/>
      <c r="AA158777" s="191"/>
    </row>
    <row r="158778" spans="26:27">
      <c r="Z158778" s="191"/>
      <c r="AA158778" s="191"/>
    </row>
    <row r="158779" spans="26:27">
      <c r="Z158779" s="191"/>
      <c r="AA158779" s="191"/>
    </row>
    <row r="158780" spans="26:27">
      <c r="Z158780" s="191"/>
      <c r="AA158780" s="191"/>
    </row>
    <row r="158781" spans="26:27">
      <c r="Z158781" s="191"/>
      <c r="AA158781" s="191"/>
    </row>
    <row r="158782" spans="26:27">
      <c r="Z158782" s="191"/>
      <c r="AA158782" s="191"/>
    </row>
    <row r="158783" spans="26:27">
      <c r="Z158783" s="191"/>
      <c r="AA158783" s="191"/>
    </row>
    <row r="158784" spans="26:27">
      <c r="Z158784" s="191"/>
      <c r="AA158784" s="191"/>
    </row>
    <row r="158785" spans="26:27">
      <c r="Z158785" s="191"/>
      <c r="AA158785" s="191"/>
    </row>
    <row r="158786" spans="26:27">
      <c r="Z158786" s="191"/>
      <c r="AA158786" s="191"/>
    </row>
    <row r="158787" spans="26:27">
      <c r="Z158787" s="191"/>
      <c r="AA158787" s="191"/>
    </row>
    <row r="158788" spans="26:27">
      <c r="Z158788" s="191"/>
      <c r="AA158788" s="191"/>
    </row>
    <row r="158789" spans="26:27">
      <c r="Z158789" s="191"/>
      <c r="AA158789" s="191"/>
    </row>
    <row r="158790" spans="26:27">
      <c r="Z158790" s="191"/>
      <c r="AA158790" s="191"/>
    </row>
    <row r="158791" spans="26:27">
      <c r="Z158791" s="191"/>
      <c r="AA158791" s="191"/>
    </row>
    <row r="158792" spans="26:27">
      <c r="Z158792" s="191"/>
      <c r="AA158792" s="191"/>
    </row>
    <row r="158793" spans="26:27">
      <c r="Z158793" s="191"/>
      <c r="AA158793" s="191"/>
    </row>
    <row r="158794" spans="26:27">
      <c r="Z158794" s="191"/>
      <c r="AA158794" s="191"/>
    </row>
    <row r="158795" spans="26:27">
      <c r="Z158795" s="191"/>
      <c r="AA158795" s="191"/>
    </row>
    <row r="158796" spans="26:27">
      <c r="Z158796" s="191"/>
      <c r="AA158796" s="191"/>
    </row>
    <row r="158797" spans="26:27">
      <c r="Z158797" s="191"/>
      <c r="AA158797" s="191"/>
    </row>
    <row r="158798" spans="26:27">
      <c r="Z158798" s="191"/>
      <c r="AA158798" s="191"/>
    </row>
    <row r="158799" spans="26:27">
      <c r="Z158799" s="191"/>
      <c r="AA158799" s="191"/>
    </row>
    <row r="158800" spans="26:27">
      <c r="Z158800" s="191"/>
      <c r="AA158800" s="191"/>
    </row>
    <row r="158801" spans="26:27">
      <c r="Z158801" s="191"/>
      <c r="AA158801" s="191"/>
    </row>
    <row r="158802" spans="26:27">
      <c r="Z158802" s="191"/>
      <c r="AA158802" s="191"/>
    </row>
    <row r="158803" spans="26:27">
      <c r="Z158803" s="191"/>
      <c r="AA158803" s="191"/>
    </row>
    <row r="158804" spans="26:27">
      <c r="Z158804" s="191"/>
      <c r="AA158804" s="191"/>
    </row>
    <row r="158805" spans="26:27">
      <c r="Z158805" s="191"/>
      <c r="AA158805" s="191"/>
    </row>
    <row r="158806" spans="26:27">
      <c r="Z158806" s="191"/>
      <c r="AA158806" s="191"/>
    </row>
    <row r="158807" spans="26:27">
      <c r="Z158807" s="191"/>
      <c r="AA158807" s="191"/>
    </row>
    <row r="158808" spans="26:27">
      <c r="Z158808" s="191"/>
      <c r="AA158808" s="191"/>
    </row>
    <row r="158809" spans="26:27">
      <c r="Z158809" s="191"/>
      <c r="AA158809" s="191"/>
    </row>
    <row r="158810" spans="26:27">
      <c r="Z158810" s="191"/>
      <c r="AA158810" s="191"/>
    </row>
    <row r="158811" spans="26:27">
      <c r="Z158811" s="191"/>
      <c r="AA158811" s="191"/>
    </row>
    <row r="158812" spans="26:27">
      <c r="Z158812" s="191"/>
      <c r="AA158812" s="191"/>
    </row>
    <row r="158813" spans="26:27">
      <c r="Z158813" s="191"/>
      <c r="AA158813" s="191"/>
    </row>
    <row r="158814" spans="26:27">
      <c r="Z158814" s="191"/>
      <c r="AA158814" s="191"/>
    </row>
    <row r="158815" spans="26:27">
      <c r="Z158815" s="191"/>
      <c r="AA158815" s="191"/>
    </row>
    <row r="158816" spans="26:27">
      <c r="Z158816" s="191"/>
      <c r="AA158816" s="191"/>
    </row>
    <row r="158817" spans="26:27">
      <c r="Z158817" s="191"/>
      <c r="AA158817" s="191"/>
    </row>
    <row r="158818" spans="26:27">
      <c r="Z158818" s="191"/>
      <c r="AA158818" s="191"/>
    </row>
    <row r="158819" spans="26:27">
      <c r="Z158819" s="191"/>
      <c r="AA158819" s="191"/>
    </row>
    <row r="158820" spans="26:27">
      <c r="Z158820" s="191"/>
      <c r="AA158820" s="191"/>
    </row>
    <row r="158821" spans="26:27">
      <c r="Z158821" s="191"/>
      <c r="AA158821" s="191"/>
    </row>
    <row r="158822" spans="26:27">
      <c r="Z158822" s="191"/>
      <c r="AA158822" s="191"/>
    </row>
    <row r="158823" spans="26:27">
      <c r="Z158823" s="191"/>
      <c r="AA158823" s="191"/>
    </row>
    <row r="158824" spans="26:27">
      <c r="Z158824" s="191"/>
      <c r="AA158824" s="191"/>
    </row>
    <row r="158825" spans="26:27">
      <c r="Z158825" s="191"/>
      <c r="AA158825" s="191"/>
    </row>
    <row r="158826" spans="26:27">
      <c r="Z158826" s="191"/>
      <c r="AA158826" s="191"/>
    </row>
    <row r="158827" spans="26:27">
      <c r="Z158827" s="191"/>
      <c r="AA158827" s="191"/>
    </row>
    <row r="158828" spans="26:27">
      <c r="Z158828" s="191"/>
      <c r="AA158828" s="191"/>
    </row>
    <row r="158829" spans="26:27">
      <c r="Z158829" s="191"/>
      <c r="AA158829" s="191"/>
    </row>
    <row r="158830" spans="26:27">
      <c r="Z158830" s="191"/>
      <c r="AA158830" s="191"/>
    </row>
    <row r="158831" spans="26:27">
      <c r="Z158831" s="191"/>
      <c r="AA158831" s="191"/>
    </row>
    <row r="158832" spans="26:27">
      <c r="Z158832" s="191"/>
      <c r="AA158832" s="191"/>
    </row>
    <row r="158833" spans="26:27">
      <c r="Z158833" s="191"/>
      <c r="AA158833" s="191"/>
    </row>
    <row r="158834" spans="26:27">
      <c r="Z158834" s="191"/>
      <c r="AA158834" s="191"/>
    </row>
    <row r="158835" spans="26:27">
      <c r="Z158835" s="191"/>
      <c r="AA158835" s="191"/>
    </row>
    <row r="158836" spans="26:27">
      <c r="Z158836" s="191"/>
      <c r="AA158836" s="191"/>
    </row>
    <row r="158837" spans="26:27">
      <c r="Z158837" s="191"/>
      <c r="AA158837" s="191"/>
    </row>
    <row r="158838" spans="26:27">
      <c r="Z158838" s="191"/>
      <c r="AA158838" s="191"/>
    </row>
    <row r="158839" spans="26:27">
      <c r="Z158839" s="191"/>
      <c r="AA158839" s="191"/>
    </row>
    <row r="158840" spans="26:27">
      <c r="Z158840" s="191"/>
      <c r="AA158840" s="191"/>
    </row>
    <row r="158841" spans="26:27">
      <c r="Z158841" s="191"/>
      <c r="AA158841" s="191"/>
    </row>
    <row r="158842" spans="26:27">
      <c r="Z158842" s="191"/>
      <c r="AA158842" s="191"/>
    </row>
    <row r="158843" spans="26:27">
      <c r="Z158843" s="191"/>
      <c r="AA158843" s="191"/>
    </row>
    <row r="158844" spans="26:27">
      <c r="Z158844" s="191"/>
      <c r="AA158844" s="191"/>
    </row>
    <row r="158845" spans="26:27">
      <c r="Z158845" s="191"/>
      <c r="AA158845" s="191"/>
    </row>
    <row r="158846" spans="26:27">
      <c r="Z158846" s="191"/>
      <c r="AA158846" s="191"/>
    </row>
    <row r="158847" spans="26:27">
      <c r="Z158847" s="191"/>
      <c r="AA158847" s="191"/>
    </row>
    <row r="158848" spans="26:27">
      <c r="Z158848" s="191"/>
      <c r="AA158848" s="191"/>
    </row>
    <row r="158849" spans="26:27">
      <c r="Z158849" s="191"/>
      <c r="AA158849" s="191"/>
    </row>
    <row r="158850" spans="26:27">
      <c r="Z158850" s="191"/>
      <c r="AA158850" s="191"/>
    </row>
    <row r="158851" spans="26:27">
      <c r="Z158851" s="191"/>
      <c r="AA158851" s="191"/>
    </row>
    <row r="158852" spans="26:27">
      <c r="Z158852" s="191"/>
      <c r="AA158852" s="191"/>
    </row>
    <row r="158853" spans="26:27">
      <c r="Z158853" s="191"/>
      <c r="AA158853" s="191"/>
    </row>
    <row r="158854" spans="26:27">
      <c r="Z158854" s="191"/>
      <c r="AA158854" s="191"/>
    </row>
    <row r="158855" spans="26:27">
      <c r="Z158855" s="191"/>
      <c r="AA158855" s="191"/>
    </row>
    <row r="158856" spans="26:27">
      <c r="Z158856" s="191"/>
      <c r="AA158856" s="191"/>
    </row>
    <row r="158857" spans="26:27">
      <c r="Z158857" s="191"/>
      <c r="AA158857" s="191"/>
    </row>
    <row r="158858" spans="26:27">
      <c r="Z158858" s="191"/>
      <c r="AA158858" s="191"/>
    </row>
    <row r="158859" spans="26:27">
      <c r="Z158859" s="191"/>
      <c r="AA158859" s="191"/>
    </row>
    <row r="158860" spans="26:27">
      <c r="Z158860" s="191"/>
      <c r="AA158860" s="191"/>
    </row>
    <row r="158861" spans="26:27">
      <c r="Z158861" s="191"/>
      <c r="AA158861" s="191"/>
    </row>
    <row r="158862" spans="26:27">
      <c r="Z158862" s="191"/>
      <c r="AA158862" s="191"/>
    </row>
    <row r="158863" spans="26:27">
      <c r="Z158863" s="191"/>
      <c r="AA158863" s="191"/>
    </row>
    <row r="158864" spans="26:27">
      <c r="Z158864" s="191"/>
      <c r="AA158864" s="191"/>
    </row>
    <row r="158865" spans="26:27">
      <c r="Z158865" s="191"/>
      <c r="AA158865" s="191"/>
    </row>
    <row r="158866" spans="26:27">
      <c r="Z158866" s="191"/>
      <c r="AA158866" s="191"/>
    </row>
    <row r="158867" spans="26:27">
      <c r="Z158867" s="191"/>
      <c r="AA158867" s="191"/>
    </row>
    <row r="158868" spans="26:27">
      <c r="Z158868" s="191"/>
      <c r="AA158868" s="191"/>
    </row>
    <row r="158869" spans="26:27">
      <c r="Z158869" s="191"/>
      <c r="AA158869" s="191"/>
    </row>
    <row r="158870" spans="26:27">
      <c r="Z158870" s="191"/>
      <c r="AA158870" s="191"/>
    </row>
    <row r="158871" spans="26:27">
      <c r="Z158871" s="191"/>
      <c r="AA158871" s="191"/>
    </row>
    <row r="158872" spans="26:27">
      <c r="Z158872" s="191"/>
      <c r="AA158872" s="191"/>
    </row>
    <row r="158873" spans="26:27">
      <c r="Z158873" s="191"/>
      <c r="AA158873" s="191"/>
    </row>
    <row r="158874" spans="26:27">
      <c r="Z158874" s="191"/>
      <c r="AA158874" s="191"/>
    </row>
    <row r="158875" spans="26:27">
      <c r="Z158875" s="191"/>
      <c r="AA158875" s="191"/>
    </row>
    <row r="158876" spans="26:27">
      <c r="Z158876" s="191"/>
      <c r="AA158876" s="191"/>
    </row>
    <row r="158877" spans="26:27">
      <c r="Z158877" s="191"/>
      <c r="AA158877" s="191"/>
    </row>
    <row r="158878" spans="26:27">
      <c r="Z158878" s="191"/>
      <c r="AA158878" s="191"/>
    </row>
    <row r="158879" spans="26:27">
      <c r="Z158879" s="191"/>
      <c r="AA158879" s="191"/>
    </row>
    <row r="158880" spans="26:27">
      <c r="Z158880" s="191"/>
      <c r="AA158880" s="191"/>
    </row>
    <row r="158881" spans="26:27">
      <c r="Z158881" s="191"/>
      <c r="AA158881" s="191"/>
    </row>
    <row r="158882" spans="26:27">
      <c r="Z158882" s="191"/>
      <c r="AA158882" s="191"/>
    </row>
    <row r="158883" spans="26:27">
      <c r="Z158883" s="191"/>
      <c r="AA158883" s="191"/>
    </row>
    <row r="158884" spans="26:27">
      <c r="Z158884" s="191"/>
      <c r="AA158884" s="191"/>
    </row>
    <row r="158885" spans="26:27">
      <c r="Z158885" s="191"/>
      <c r="AA158885" s="191"/>
    </row>
    <row r="158886" spans="26:27">
      <c r="Z158886" s="191"/>
      <c r="AA158886" s="191"/>
    </row>
    <row r="158887" spans="26:27">
      <c r="Z158887" s="191"/>
      <c r="AA158887" s="191"/>
    </row>
    <row r="158888" spans="26:27">
      <c r="Z158888" s="191"/>
      <c r="AA158888" s="191"/>
    </row>
    <row r="158889" spans="26:27">
      <c r="Z158889" s="191"/>
      <c r="AA158889" s="191"/>
    </row>
    <row r="158890" spans="26:27">
      <c r="Z158890" s="191"/>
      <c r="AA158890" s="191"/>
    </row>
    <row r="158891" spans="26:27">
      <c r="Z158891" s="191"/>
      <c r="AA158891" s="191"/>
    </row>
    <row r="158892" spans="26:27">
      <c r="Z158892" s="191"/>
      <c r="AA158892" s="191"/>
    </row>
    <row r="158893" spans="26:27">
      <c r="Z158893" s="191"/>
      <c r="AA158893" s="191"/>
    </row>
    <row r="158894" spans="26:27">
      <c r="Z158894" s="191"/>
      <c r="AA158894" s="191"/>
    </row>
    <row r="158895" spans="26:27">
      <c r="Z158895" s="191"/>
      <c r="AA158895" s="191"/>
    </row>
    <row r="158896" spans="26:27">
      <c r="Z158896" s="191"/>
      <c r="AA158896" s="191"/>
    </row>
    <row r="158897" spans="26:27">
      <c r="Z158897" s="191"/>
      <c r="AA158897" s="191"/>
    </row>
    <row r="158898" spans="26:27">
      <c r="Z158898" s="191"/>
      <c r="AA158898" s="191"/>
    </row>
    <row r="158899" spans="26:27">
      <c r="Z158899" s="191"/>
      <c r="AA158899" s="191"/>
    </row>
    <row r="158900" spans="26:27">
      <c r="Z158900" s="191"/>
      <c r="AA158900" s="191"/>
    </row>
    <row r="158901" spans="26:27">
      <c r="Z158901" s="191"/>
      <c r="AA158901" s="191"/>
    </row>
    <row r="158902" spans="26:27">
      <c r="Z158902" s="191"/>
      <c r="AA158902" s="191"/>
    </row>
    <row r="158903" spans="26:27">
      <c r="Z158903" s="191"/>
      <c r="AA158903" s="191"/>
    </row>
    <row r="158904" spans="26:27">
      <c r="Z158904" s="191"/>
      <c r="AA158904" s="191"/>
    </row>
    <row r="158905" spans="26:27">
      <c r="Z158905" s="191"/>
      <c r="AA158905" s="191"/>
    </row>
    <row r="158906" spans="26:27">
      <c r="Z158906" s="191"/>
      <c r="AA158906" s="191"/>
    </row>
    <row r="158907" spans="26:27">
      <c r="Z158907" s="191"/>
      <c r="AA158907" s="191"/>
    </row>
    <row r="158908" spans="26:27">
      <c r="Z158908" s="191"/>
      <c r="AA158908" s="191"/>
    </row>
    <row r="158909" spans="26:27">
      <c r="Z158909" s="191"/>
      <c r="AA158909" s="191"/>
    </row>
    <row r="158910" spans="26:27">
      <c r="Z158910" s="191"/>
      <c r="AA158910" s="191"/>
    </row>
    <row r="158911" spans="26:27">
      <c r="Z158911" s="191"/>
      <c r="AA158911" s="191"/>
    </row>
    <row r="158912" spans="26:27">
      <c r="Z158912" s="191"/>
      <c r="AA158912" s="191"/>
    </row>
    <row r="158913" spans="26:27">
      <c r="Z158913" s="191"/>
      <c r="AA158913" s="191"/>
    </row>
    <row r="158914" spans="26:27">
      <c r="Z158914" s="191"/>
      <c r="AA158914" s="191"/>
    </row>
    <row r="158915" spans="26:27">
      <c r="Z158915" s="191"/>
      <c r="AA158915" s="191"/>
    </row>
    <row r="158916" spans="26:27">
      <c r="Z158916" s="191"/>
      <c r="AA158916" s="191"/>
    </row>
    <row r="158917" spans="26:27">
      <c r="Z158917" s="191"/>
      <c r="AA158917" s="191"/>
    </row>
    <row r="158918" spans="26:27">
      <c r="Z158918" s="191"/>
      <c r="AA158918" s="191"/>
    </row>
    <row r="158919" spans="26:27">
      <c r="Z158919" s="191"/>
      <c r="AA158919" s="191"/>
    </row>
    <row r="158920" spans="26:27">
      <c r="Z158920" s="191"/>
      <c r="AA158920" s="191"/>
    </row>
    <row r="158921" spans="26:27">
      <c r="Z158921" s="191"/>
      <c r="AA158921" s="191"/>
    </row>
    <row r="158922" spans="26:27">
      <c r="Z158922" s="191"/>
      <c r="AA158922" s="191"/>
    </row>
    <row r="158923" spans="26:27">
      <c r="Z158923" s="191"/>
      <c r="AA158923" s="191"/>
    </row>
    <row r="158924" spans="26:27">
      <c r="Z158924" s="191"/>
      <c r="AA158924" s="191"/>
    </row>
    <row r="158925" spans="26:27">
      <c r="Z158925" s="191"/>
      <c r="AA158925" s="191"/>
    </row>
    <row r="158926" spans="26:27">
      <c r="Z158926" s="191"/>
      <c r="AA158926" s="191"/>
    </row>
    <row r="158927" spans="26:27">
      <c r="Z158927" s="191"/>
      <c r="AA158927" s="191"/>
    </row>
    <row r="158928" spans="26:27">
      <c r="Z158928" s="191"/>
      <c r="AA158928" s="191"/>
    </row>
    <row r="158929" spans="26:27">
      <c r="Z158929" s="191"/>
      <c r="AA158929" s="191"/>
    </row>
    <row r="158930" spans="26:27">
      <c r="Z158930" s="191"/>
      <c r="AA158930" s="191"/>
    </row>
    <row r="158931" spans="26:27">
      <c r="Z158931" s="191"/>
      <c r="AA158931" s="191"/>
    </row>
    <row r="158932" spans="26:27">
      <c r="Z158932" s="191"/>
      <c r="AA158932" s="191"/>
    </row>
    <row r="158933" spans="26:27">
      <c r="Z158933" s="191"/>
      <c r="AA158933" s="191"/>
    </row>
    <row r="158934" spans="26:27">
      <c r="Z158934" s="191"/>
      <c r="AA158934" s="191"/>
    </row>
    <row r="158935" spans="26:27">
      <c r="Z158935" s="191"/>
      <c r="AA158935" s="191"/>
    </row>
    <row r="158936" spans="26:27">
      <c r="Z158936" s="191"/>
      <c r="AA158936" s="191"/>
    </row>
    <row r="158937" spans="26:27">
      <c r="Z158937" s="191"/>
      <c r="AA158937" s="191"/>
    </row>
    <row r="158938" spans="26:27">
      <c r="Z158938" s="191"/>
      <c r="AA158938" s="191"/>
    </row>
    <row r="158939" spans="26:27">
      <c r="Z158939" s="191"/>
      <c r="AA158939" s="191"/>
    </row>
    <row r="158940" spans="26:27">
      <c r="Z158940" s="191"/>
      <c r="AA158940" s="191"/>
    </row>
    <row r="158941" spans="26:27">
      <c r="Z158941" s="191"/>
      <c r="AA158941" s="191"/>
    </row>
    <row r="158942" spans="26:27">
      <c r="Z158942" s="191"/>
      <c r="AA158942" s="191"/>
    </row>
    <row r="158943" spans="26:27">
      <c r="Z158943" s="191"/>
      <c r="AA158943" s="191"/>
    </row>
    <row r="158944" spans="26:27">
      <c r="Z158944" s="191"/>
      <c r="AA158944" s="191"/>
    </row>
    <row r="158945" spans="26:27">
      <c r="Z158945" s="191"/>
      <c r="AA158945" s="191"/>
    </row>
    <row r="158946" spans="26:27">
      <c r="Z158946" s="191"/>
      <c r="AA158946" s="191"/>
    </row>
    <row r="158947" spans="26:27">
      <c r="Z158947" s="191"/>
      <c r="AA158947" s="191"/>
    </row>
    <row r="158948" spans="26:27">
      <c r="Z158948" s="191"/>
      <c r="AA158948" s="191"/>
    </row>
    <row r="158949" spans="26:27">
      <c r="Z158949" s="191"/>
      <c r="AA158949" s="191"/>
    </row>
    <row r="158950" spans="26:27">
      <c r="Z158950" s="191"/>
      <c r="AA158950" s="191"/>
    </row>
    <row r="158951" spans="26:27">
      <c r="Z158951" s="191"/>
      <c r="AA158951" s="191"/>
    </row>
    <row r="158952" spans="26:27">
      <c r="Z158952" s="191"/>
      <c r="AA158952" s="191"/>
    </row>
    <row r="158953" spans="26:27">
      <c r="Z158953" s="191"/>
      <c r="AA158953" s="191"/>
    </row>
    <row r="158954" spans="26:27">
      <c r="Z158954" s="191"/>
      <c r="AA158954" s="191"/>
    </row>
    <row r="158955" spans="26:27">
      <c r="Z158955" s="191"/>
      <c r="AA158955" s="191"/>
    </row>
    <row r="158956" spans="26:27">
      <c r="Z158956" s="191"/>
      <c r="AA158956" s="191"/>
    </row>
    <row r="158957" spans="26:27">
      <c r="Z158957" s="191"/>
      <c r="AA158957" s="191"/>
    </row>
    <row r="158958" spans="26:27">
      <c r="Z158958" s="191"/>
      <c r="AA158958" s="191"/>
    </row>
    <row r="158959" spans="26:27">
      <c r="Z158959" s="191"/>
      <c r="AA158959" s="191"/>
    </row>
    <row r="158960" spans="26:27">
      <c r="Z158960" s="191"/>
      <c r="AA158960" s="191"/>
    </row>
    <row r="158961" spans="26:27">
      <c r="Z158961" s="191"/>
      <c r="AA158961" s="191"/>
    </row>
    <row r="158962" spans="26:27">
      <c r="Z158962" s="191"/>
      <c r="AA158962" s="191"/>
    </row>
    <row r="158963" spans="26:27">
      <c r="Z158963" s="191"/>
      <c r="AA158963" s="191"/>
    </row>
    <row r="158964" spans="26:27">
      <c r="Z158964" s="191"/>
      <c r="AA158964" s="191"/>
    </row>
    <row r="158965" spans="26:27">
      <c r="Z158965" s="191"/>
      <c r="AA158965" s="191"/>
    </row>
    <row r="158966" spans="26:27">
      <c r="Z158966" s="191"/>
      <c r="AA158966" s="191"/>
    </row>
    <row r="158967" spans="26:27">
      <c r="Z158967" s="191"/>
      <c r="AA158967" s="191"/>
    </row>
    <row r="158968" spans="26:27">
      <c r="Z158968" s="191"/>
      <c r="AA158968" s="191"/>
    </row>
    <row r="158969" spans="26:27">
      <c r="Z158969" s="191"/>
      <c r="AA158969" s="191"/>
    </row>
    <row r="158970" spans="26:27">
      <c r="Z158970" s="191"/>
      <c r="AA158970" s="191"/>
    </row>
    <row r="158971" spans="26:27">
      <c r="Z158971" s="191"/>
      <c r="AA158971" s="191"/>
    </row>
    <row r="158972" spans="26:27">
      <c r="Z158972" s="191"/>
      <c r="AA158972" s="191"/>
    </row>
    <row r="158973" spans="26:27">
      <c r="Z158973" s="191"/>
      <c r="AA158973" s="191"/>
    </row>
    <row r="158974" spans="26:27">
      <c r="Z158974" s="191"/>
      <c r="AA158974" s="191"/>
    </row>
    <row r="158975" spans="26:27">
      <c r="Z158975" s="191"/>
      <c r="AA158975" s="191"/>
    </row>
    <row r="158976" spans="26:27">
      <c r="Z158976" s="191"/>
      <c r="AA158976" s="191"/>
    </row>
    <row r="158977" spans="26:27">
      <c r="Z158977" s="191"/>
      <c r="AA158977" s="191"/>
    </row>
    <row r="158978" spans="26:27">
      <c r="Z158978" s="191"/>
      <c r="AA158978" s="191"/>
    </row>
    <row r="158979" spans="26:27">
      <c r="Z158979" s="191"/>
      <c r="AA158979" s="191"/>
    </row>
    <row r="158980" spans="26:27">
      <c r="Z158980" s="191"/>
      <c r="AA158980" s="191"/>
    </row>
    <row r="158981" spans="26:27">
      <c r="Z158981" s="191"/>
      <c r="AA158981" s="191"/>
    </row>
    <row r="158982" spans="26:27">
      <c r="Z158982" s="191"/>
      <c r="AA158982" s="191"/>
    </row>
    <row r="158983" spans="26:27">
      <c r="Z158983" s="191"/>
      <c r="AA158983" s="191"/>
    </row>
    <row r="158984" spans="26:27">
      <c r="Z158984" s="191"/>
      <c r="AA158984" s="191"/>
    </row>
    <row r="158985" spans="26:27">
      <c r="Z158985" s="191"/>
      <c r="AA158985" s="191"/>
    </row>
    <row r="158986" spans="26:27">
      <c r="Z158986" s="191"/>
      <c r="AA158986" s="191"/>
    </row>
    <row r="158987" spans="26:27">
      <c r="Z158987" s="191"/>
      <c r="AA158987" s="191"/>
    </row>
    <row r="158988" spans="26:27">
      <c r="Z158988" s="191"/>
      <c r="AA158988" s="191"/>
    </row>
    <row r="158989" spans="26:27">
      <c r="Z158989" s="191"/>
      <c r="AA158989" s="191"/>
    </row>
    <row r="158990" spans="26:27">
      <c r="Z158990" s="191"/>
      <c r="AA158990" s="191"/>
    </row>
    <row r="158991" spans="26:27">
      <c r="Z158991" s="191"/>
      <c r="AA158991" s="191"/>
    </row>
    <row r="158992" spans="26:27">
      <c r="Z158992" s="191"/>
      <c r="AA158992" s="191"/>
    </row>
    <row r="158993" spans="26:27">
      <c r="Z158993" s="191"/>
      <c r="AA158993" s="191"/>
    </row>
    <row r="158994" spans="26:27">
      <c r="Z158994" s="191"/>
      <c r="AA158994" s="191"/>
    </row>
    <row r="158995" spans="26:27">
      <c r="Z158995" s="191"/>
      <c r="AA158995" s="191"/>
    </row>
    <row r="158996" spans="26:27">
      <c r="Z158996" s="191"/>
      <c r="AA158996" s="191"/>
    </row>
    <row r="158997" spans="26:27">
      <c r="Z158997" s="191"/>
      <c r="AA158997" s="191"/>
    </row>
    <row r="158998" spans="26:27">
      <c r="Z158998" s="191"/>
      <c r="AA158998" s="191"/>
    </row>
    <row r="158999" spans="26:27">
      <c r="Z158999" s="191"/>
      <c r="AA158999" s="191"/>
    </row>
    <row r="159000" spans="26:27">
      <c r="Z159000" s="191"/>
      <c r="AA159000" s="191"/>
    </row>
    <row r="159001" spans="26:27">
      <c r="Z159001" s="191"/>
      <c r="AA159001" s="191"/>
    </row>
    <row r="159002" spans="26:27">
      <c r="Z159002" s="191"/>
      <c r="AA159002" s="191"/>
    </row>
    <row r="159003" spans="26:27">
      <c r="Z159003" s="191"/>
      <c r="AA159003" s="191"/>
    </row>
    <row r="159004" spans="26:27">
      <c r="Z159004" s="191"/>
      <c r="AA159004" s="191"/>
    </row>
    <row r="159005" spans="26:27">
      <c r="Z159005" s="191"/>
      <c r="AA159005" s="191"/>
    </row>
    <row r="159006" spans="26:27">
      <c r="Z159006" s="191"/>
      <c r="AA159006" s="191"/>
    </row>
    <row r="159007" spans="26:27">
      <c r="Z159007" s="191"/>
      <c r="AA159007" s="191"/>
    </row>
    <row r="159008" spans="26:27">
      <c r="Z159008" s="191"/>
      <c r="AA159008" s="191"/>
    </row>
    <row r="159009" spans="26:27">
      <c r="Z159009" s="191"/>
      <c r="AA159009" s="191"/>
    </row>
    <row r="159010" spans="26:27">
      <c r="Z159010" s="191"/>
      <c r="AA159010" s="191"/>
    </row>
    <row r="159011" spans="26:27">
      <c r="Z159011" s="191"/>
      <c r="AA159011" s="191"/>
    </row>
    <row r="159012" spans="26:27">
      <c r="Z159012" s="191"/>
      <c r="AA159012" s="191"/>
    </row>
    <row r="159013" spans="26:27">
      <c r="Z159013" s="191"/>
      <c r="AA159013" s="191"/>
    </row>
    <row r="159014" spans="26:27">
      <c r="Z159014" s="191"/>
      <c r="AA159014" s="191"/>
    </row>
    <row r="159015" spans="26:27">
      <c r="Z159015" s="191"/>
      <c r="AA159015" s="191"/>
    </row>
    <row r="159016" spans="26:27">
      <c r="Z159016" s="191"/>
      <c r="AA159016" s="191"/>
    </row>
    <row r="159017" spans="26:27">
      <c r="Z159017" s="191"/>
      <c r="AA159017" s="191"/>
    </row>
    <row r="159018" spans="26:27">
      <c r="Z159018" s="191"/>
      <c r="AA159018" s="191"/>
    </row>
    <row r="159019" spans="26:27">
      <c r="Z159019" s="191"/>
      <c r="AA159019" s="191"/>
    </row>
    <row r="159020" spans="26:27">
      <c r="Z159020" s="191"/>
      <c r="AA159020" s="191"/>
    </row>
    <row r="159021" spans="26:27">
      <c r="Z159021" s="191"/>
      <c r="AA159021" s="191"/>
    </row>
    <row r="159022" spans="26:27">
      <c r="Z159022" s="191"/>
      <c r="AA159022" s="191"/>
    </row>
    <row r="159023" spans="26:27">
      <c r="Z159023" s="191"/>
      <c r="AA159023" s="191"/>
    </row>
    <row r="159024" spans="26:27">
      <c r="Z159024" s="191"/>
      <c r="AA159024" s="191"/>
    </row>
    <row r="159025" spans="26:27">
      <c r="Z159025" s="191"/>
      <c r="AA159025" s="191"/>
    </row>
    <row r="159026" spans="26:27">
      <c r="Z159026" s="191"/>
      <c r="AA159026" s="191"/>
    </row>
    <row r="159027" spans="26:27">
      <c r="Z159027" s="191"/>
      <c r="AA159027" s="191"/>
    </row>
    <row r="159028" spans="26:27">
      <c r="Z159028" s="191"/>
      <c r="AA159028" s="191"/>
    </row>
    <row r="159029" spans="26:27">
      <c r="Z159029" s="191"/>
      <c r="AA159029" s="191"/>
    </row>
    <row r="159030" spans="26:27">
      <c r="Z159030" s="191"/>
      <c r="AA159030" s="191"/>
    </row>
    <row r="159031" spans="26:27">
      <c r="Z159031" s="191"/>
      <c r="AA159031" s="191"/>
    </row>
    <row r="159032" spans="26:27">
      <c r="Z159032" s="191"/>
      <c r="AA159032" s="191"/>
    </row>
    <row r="159033" spans="26:27">
      <c r="Z159033" s="191"/>
      <c r="AA159033" s="191"/>
    </row>
    <row r="159034" spans="26:27">
      <c r="Z159034" s="191"/>
      <c r="AA159034" s="191"/>
    </row>
    <row r="159035" spans="26:27">
      <c r="Z159035" s="191"/>
      <c r="AA159035" s="191"/>
    </row>
    <row r="159036" spans="26:27">
      <c r="Z159036" s="191"/>
      <c r="AA159036" s="191"/>
    </row>
    <row r="159037" spans="26:27">
      <c r="Z159037" s="191"/>
      <c r="AA159037" s="191"/>
    </row>
    <row r="159038" spans="26:27">
      <c r="Z159038" s="191"/>
      <c r="AA159038" s="191"/>
    </row>
    <row r="159039" spans="26:27">
      <c r="Z159039" s="191"/>
      <c r="AA159039" s="191"/>
    </row>
    <row r="159040" spans="26:27">
      <c r="Z159040" s="191"/>
      <c r="AA159040" s="191"/>
    </row>
    <row r="159041" spans="26:27">
      <c r="Z159041" s="191"/>
      <c r="AA159041" s="191"/>
    </row>
    <row r="159042" spans="26:27">
      <c r="Z159042" s="191"/>
      <c r="AA159042" s="191"/>
    </row>
    <row r="159043" spans="26:27">
      <c r="Z159043" s="191"/>
      <c r="AA159043" s="191"/>
    </row>
    <row r="159044" spans="26:27">
      <c r="Z159044" s="191"/>
      <c r="AA159044" s="191"/>
    </row>
    <row r="159045" spans="26:27">
      <c r="Z159045" s="191"/>
      <c r="AA159045" s="191"/>
    </row>
    <row r="159046" spans="26:27">
      <c r="Z159046" s="191"/>
      <c r="AA159046" s="191"/>
    </row>
    <row r="159047" spans="26:27">
      <c r="Z159047" s="191"/>
      <c r="AA159047" s="191"/>
    </row>
    <row r="159048" spans="26:27">
      <c r="Z159048" s="191"/>
      <c r="AA159048" s="191"/>
    </row>
    <row r="159049" spans="26:27">
      <c r="Z159049" s="191"/>
      <c r="AA159049" s="191"/>
    </row>
    <row r="159050" spans="26:27">
      <c r="Z159050" s="191"/>
      <c r="AA159050" s="191"/>
    </row>
    <row r="159051" spans="26:27">
      <c r="Z159051" s="191"/>
      <c r="AA159051" s="191"/>
    </row>
    <row r="159052" spans="26:27">
      <c r="Z159052" s="191"/>
      <c r="AA159052" s="191"/>
    </row>
    <row r="159053" spans="26:27">
      <c r="Z159053" s="191"/>
      <c r="AA159053" s="191"/>
    </row>
    <row r="159054" spans="26:27">
      <c r="Z159054" s="191"/>
      <c r="AA159054" s="191"/>
    </row>
    <row r="159055" spans="26:27">
      <c r="Z159055" s="191"/>
      <c r="AA159055" s="191"/>
    </row>
    <row r="159056" spans="26:27">
      <c r="Z159056" s="191"/>
      <c r="AA159056" s="191"/>
    </row>
    <row r="159057" spans="26:27">
      <c r="Z159057" s="191"/>
      <c r="AA159057" s="191"/>
    </row>
    <row r="159058" spans="26:27">
      <c r="Z159058" s="191"/>
      <c r="AA159058" s="191"/>
    </row>
    <row r="159059" spans="26:27">
      <c r="Z159059" s="191"/>
      <c r="AA159059" s="191"/>
    </row>
    <row r="159060" spans="26:27">
      <c r="Z159060" s="191"/>
      <c r="AA159060" s="191"/>
    </row>
    <row r="159061" spans="26:27">
      <c r="Z159061" s="191"/>
      <c r="AA159061" s="191"/>
    </row>
    <row r="159062" spans="26:27">
      <c r="Z159062" s="191"/>
      <c r="AA159062" s="191"/>
    </row>
    <row r="159063" spans="26:27">
      <c r="Z159063" s="191"/>
      <c r="AA159063" s="191"/>
    </row>
    <row r="159064" spans="26:27">
      <c r="Z159064" s="191"/>
      <c r="AA159064" s="191"/>
    </row>
    <row r="159065" spans="26:27">
      <c r="Z159065" s="191"/>
      <c r="AA159065" s="191"/>
    </row>
    <row r="159066" spans="26:27">
      <c r="Z159066" s="191"/>
      <c r="AA159066" s="191"/>
    </row>
    <row r="159067" spans="26:27">
      <c r="Z159067" s="191"/>
      <c r="AA159067" s="191"/>
    </row>
    <row r="159068" spans="26:27">
      <c r="Z159068" s="191"/>
      <c r="AA159068" s="191"/>
    </row>
    <row r="159069" spans="26:27">
      <c r="Z159069" s="191"/>
      <c r="AA159069" s="191"/>
    </row>
    <row r="159070" spans="26:27">
      <c r="Z159070" s="191"/>
      <c r="AA159070" s="191"/>
    </row>
    <row r="159071" spans="26:27">
      <c r="Z159071" s="191"/>
      <c r="AA159071" s="191"/>
    </row>
    <row r="159072" spans="26:27">
      <c r="Z159072" s="191"/>
      <c r="AA159072" s="191"/>
    </row>
    <row r="159073" spans="26:27">
      <c r="Z159073" s="191"/>
      <c r="AA159073" s="191"/>
    </row>
    <row r="159074" spans="26:27">
      <c r="Z159074" s="191"/>
      <c r="AA159074" s="191"/>
    </row>
    <row r="159075" spans="26:27">
      <c r="Z159075" s="191"/>
      <c r="AA159075" s="191"/>
    </row>
    <row r="159076" spans="26:27">
      <c r="Z159076" s="191"/>
      <c r="AA159076" s="191"/>
    </row>
    <row r="159077" spans="26:27">
      <c r="Z159077" s="191"/>
      <c r="AA159077" s="191"/>
    </row>
    <row r="159078" spans="26:27">
      <c r="Z159078" s="191"/>
      <c r="AA159078" s="191"/>
    </row>
    <row r="159079" spans="26:27">
      <c r="Z159079" s="191"/>
      <c r="AA159079" s="191"/>
    </row>
    <row r="159080" spans="26:27">
      <c r="Z159080" s="191"/>
      <c r="AA159080" s="191"/>
    </row>
    <row r="159081" spans="26:27">
      <c r="Z159081" s="191"/>
      <c r="AA159081" s="191"/>
    </row>
    <row r="159082" spans="26:27">
      <c r="Z159082" s="191"/>
      <c r="AA159082" s="191"/>
    </row>
    <row r="159083" spans="26:27">
      <c r="Z159083" s="191"/>
      <c r="AA159083" s="191"/>
    </row>
    <row r="159084" spans="26:27">
      <c r="Z159084" s="191"/>
      <c r="AA159084" s="191"/>
    </row>
    <row r="159085" spans="26:27">
      <c r="Z159085" s="191"/>
      <c r="AA159085" s="191"/>
    </row>
    <row r="159086" spans="26:27">
      <c r="Z159086" s="191"/>
      <c r="AA159086" s="191"/>
    </row>
    <row r="159087" spans="26:27">
      <c r="Z159087" s="191"/>
      <c r="AA159087" s="191"/>
    </row>
    <row r="159088" spans="26:27">
      <c r="Z159088" s="191"/>
      <c r="AA159088" s="191"/>
    </row>
    <row r="159089" spans="26:27">
      <c r="Z159089" s="191"/>
      <c r="AA159089" s="191"/>
    </row>
    <row r="159090" spans="26:27">
      <c r="Z159090" s="191"/>
      <c r="AA159090" s="191"/>
    </row>
    <row r="159091" spans="26:27">
      <c r="Z159091" s="191"/>
      <c r="AA159091" s="191"/>
    </row>
    <row r="159092" spans="26:27">
      <c r="Z159092" s="191"/>
      <c r="AA159092" s="191"/>
    </row>
    <row r="159093" spans="26:27">
      <c r="Z159093" s="191"/>
      <c r="AA159093" s="191"/>
    </row>
    <row r="159094" spans="26:27">
      <c r="Z159094" s="191"/>
      <c r="AA159094" s="191"/>
    </row>
    <row r="159095" spans="26:27">
      <c r="Z159095" s="191"/>
      <c r="AA159095" s="191"/>
    </row>
    <row r="159096" spans="26:27">
      <c r="Z159096" s="191"/>
      <c r="AA159096" s="191"/>
    </row>
    <row r="159097" spans="26:27">
      <c r="Z159097" s="191"/>
      <c r="AA159097" s="191"/>
    </row>
    <row r="159098" spans="26:27">
      <c r="Z159098" s="191"/>
      <c r="AA159098" s="191"/>
    </row>
    <row r="159099" spans="26:27">
      <c r="Z159099" s="191"/>
      <c r="AA159099" s="191"/>
    </row>
    <row r="159100" spans="26:27">
      <c r="Z159100" s="191"/>
      <c r="AA159100" s="191"/>
    </row>
    <row r="159101" spans="26:27">
      <c r="Z159101" s="191"/>
      <c r="AA159101" s="191"/>
    </row>
    <row r="159102" spans="26:27">
      <c r="Z159102" s="191"/>
      <c r="AA159102" s="191"/>
    </row>
    <row r="159103" spans="26:27">
      <c r="Z159103" s="191"/>
      <c r="AA159103" s="191"/>
    </row>
    <row r="159104" spans="26:27">
      <c r="Z159104" s="191"/>
      <c r="AA159104" s="191"/>
    </row>
    <row r="159105" spans="26:27">
      <c r="Z159105" s="191"/>
      <c r="AA159105" s="191"/>
    </row>
    <row r="159106" spans="26:27">
      <c r="Z159106" s="191"/>
      <c r="AA159106" s="191"/>
    </row>
    <row r="159107" spans="26:27">
      <c r="Z159107" s="191"/>
      <c r="AA159107" s="191"/>
    </row>
    <row r="159108" spans="26:27">
      <c r="Z159108" s="191"/>
      <c r="AA159108" s="191"/>
    </row>
    <row r="159109" spans="26:27">
      <c r="Z159109" s="191"/>
      <c r="AA159109" s="191"/>
    </row>
    <row r="159110" spans="26:27">
      <c r="Z159110" s="191"/>
      <c r="AA159110" s="191"/>
    </row>
    <row r="159111" spans="26:27">
      <c r="Z159111" s="191"/>
      <c r="AA159111" s="191"/>
    </row>
    <row r="159112" spans="26:27">
      <c r="Z159112" s="191"/>
      <c r="AA159112" s="191"/>
    </row>
    <row r="159113" spans="26:27">
      <c r="Z159113" s="191"/>
      <c r="AA159113" s="191"/>
    </row>
    <row r="159114" spans="26:27">
      <c r="Z159114" s="191"/>
      <c r="AA159114" s="191"/>
    </row>
    <row r="159115" spans="26:27">
      <c r="Z159115" s="191"/>
      <c r="AA159115" s="191"/>
    </row>
    <row r="159116" spans="26:27">
      <c r="Z159116" s="191"/>
      <c r="AA159116" s="191"/>
    </row>
    <row r="159117" spans="26:27">
      <c r="Z159117" s="191"/>
      <c r="AA159117" s="191"/>
    </row>
    <row r="159118" spans="26:27">
      <c r="Z159118" s="191"/>
      <c r="AA159118" s="191"/>
    </row>
    <row r="159119" spans="26:27">
      <c r="Z159119" s="191"/>
      <c r="AA159119" s="191"/>
    </row>
    <row r="159120" spans="26:27">
      <c r="Z159120" s="191"/>
      <c r="AA159120" s="191"/>
    </row>
    <row r="159121" spans="26:27">
      <c r="Z159121" s="191"/>
      <c r="AA159121" s="191"/>
    </row>
    <row r="159122" spans="26:27">
      <c r="Z159122" s="191"/>
      <c r="AA159122" s="191"/>
    </row>
    <row r="159123" spans="26:27">
      <c r="Z159123" s="191"/>
      <c r="AA159123" s="191"/>
    </row>
    <row r="159124" spans="26:27">
      <c r="Z159124" s="191"/>
      <c r="AA159124" s="191"/>
    </row>
    <row r="159125" spans="26:27">
      <c r="Z159125" s="191"/>
      <c r="AA159125" s="191"/>
    </row>
    <row r="159126" spans="26:27">
      <c r="Z159126" s="191"/>
      <c r="AA159126" s="191"/>
    </row>
    <row r="159127" spans="26:27">
      <c r="Z159127" s="191"/>
      <c r="AA159127" s="191"/>
    </row>
    <row r="159128" spans="26:27">
      <c r="Z159128" s="191"/>
      <c r="AA159128" s="191"/>
    </row>
    <row r="159129" spans="26:27">
      <c r="Z159129" s="191"/>
      <c r="AA159129" s="191"/>
    </row>
    <row r="159130" spans="26:27">
      <c r="Z159130" s="191"/>
      <c r="AA159130" s="191"/>
    </row>
    <row r="159131" spans="26:27">
      <c r="Z159131" s="191"/>
      <c r="AA159131" s="191"/>
    </row>
    <row r="159132" spans="26:27">
      <c r="Z159132" s="191"/>
      <c r="AA159132" s="191"/>
    </row>
    <row r="159133" spans="26:27">
      <c r="Z159133" s="191"/>
      <c r="AA159133" s="191"/>
    </row>
    <row r="159134" spans="26:27">
      <c r="Z159134" s="191"/>
      <c r="AA159134" s="191"/>
    </row>
    <row r="159135" spans="26:27">
      <c r="Z159135" s="191"/>
      <c r="AA159135" s="191"/>
    </row>
    <row r="159136" spans="26:27">
      <c r="Z159136" s="191"/>
      <c r="AA159136" s="191"/>
    </row>
    <row r="159137" spans="26:27">
      <c r="Z159137" s="191"/>
      <c r="AA159137" s="191"/>
    </row>
    <row r="159138" spans="26:27">
      <c r="Z159138" s="191"/>
      <c r="AA159138" s="191"/>
    </row>
    <row r="159139" spans="26:27">
      <c r="Z159139" s="191"/>
      <c r="AA159139" s="191"/>
    </row>
    <row r="159140" spans="26:27">
      <c r="Z159140" s="191"/>
      <c r="AA159140" s="191"/>
    </row>
    <row r="159141" spans="26:27">
      <c r="Z159141" s="191"/>
      <c r="AA159141" s="191"/>
    </row>
    <row r="159142" spans="26:27">
      <c r="Z159142" s="191"/>
      <c r="AA159142" s="191"/>
    </row>
    <row r="159143" spans="26:27">
      <c r="Z159143" s="191"/>
      <c r="AA159143" s="191"/>
    </row>
    <row r="159144" spans="26:27">
      <c r="Z159144" s="191"/>
      <c r="AA159144" s="191"/>
    </row>
    <row r="159145" spans="26:27">
      <c r="Z159145" s="191"/>
      <c r="AA159145" s="191"/>
    </row>
    <row r="159146" spans="26:27">
      <c r="Z159146" s="191"/>
      <c r="AA159146" s="191"/>
    </row>
    <row r="159147" spans="26:27">
      <c r="Z159147" s="191"/>
      <c r="AA159147" s="191"/>
    </row>
    <row r="159148" spans="26:27">
      <c r="Z159148" s="191"/>
      <c r="AA159148" s="191"/>
    </row>
    <row r="159149" spans="26:27">
      <c r="Z159149" s="191"/>
      <c r="AA159149" s="191"/>
    </row>
    <row r="159150" spans="26:27">
      <c r="Z159150" s="191"/>
      <c r="AA159150" s="191"/>
    </row>
    <row r="159151" spans="26:27">
      <c r="Z159151" s="191"/>
      <c r="AA159151" s="191"/>
    </row>
    <row r="159152" spans="26:27">
      <c r="Z159152" s="191"/>
      <c r="AA159152" s="191"/>
    </row>
    <row r="159153" spans="26:27">
      <c r="Z159153" s="191"/>
      <c r="AA159153" s="191"/>
    </row>
    <row r="159154" spans="26:27">
      <c r="Z159154" s="191"/>
      <c r="AA159154" s="191"/>
    </row>
    <row r="159155" spans="26:27">
      <c r="Z159155" s="191"/>
      <c r="AA159155" s="191"/>
    </row>
    <row r="159156" spans="26:27">
      <c r="Z159156" s="191"/>
      <c r="AA159156" s="191"/>
    </row>
    <row r="159157" spans="26:27">
      <c r="Z159157" s="191"/>
      <c r="AA159157" s="191"/>
    </row>
    <row r="159158" spans="26:27">
      <c r="Z159158" s="191"/>
      <c r="AA159158" s="191"/>
    </row>
    <row r="159159" spans="26:27">
      <c r="Z159159" s="191"/>
      <c r="AA159159" s="191"/>
    </row>
    <row r="159160" spans="26:27">
      <c r="Z159160" s="191"/>
      <c r="AA159160" s="191"/>
    </row>
    <row r="159161" spans="26:27">
      <c r="Z159161" s="191"/>
      <c r="AA159161" s="191"/>
    </row>
    <row r="159162" spans="26:27">
      <c r="Z159162" s="191"/>
      <c r="AA159162" s="191"/>
    </row>
    <row r="159163" spans="26:27">
      <c r="Z159163" s="191"/>
      <c r="AA159163" s="191"/>
    </row>
    <row r="159164" spans="26:27">
      <c r="Z159164" s="191"/>
      <c r="AA159164" s="191"/>
    </row>
    <row r="159165" spans="26:27">
      <c r="Z159165" s="191"/>
      <c r="AA159165" s="191"/>
    </row>
    <row r="159166" spans="26:27">
      <c r="Z159166" s="191"/>
      <c r="AA159166" s="191"/>
    </row>
    <row r="159167" spans="26:27">
      <c r="Z159167" s="191"/>
      <c r="AA159167" s="191"/>
    </row>
    <row r="159168" spans="26:27">
      <c r="Z159168" s="191"/>
      <c r="AA159168" s="191"/>
    </row>
    <row r="159169" spans="26:27">
      <c r="Z159169" s="191"/>
      <c r="AA159169" s="191"/>
    </row>
    <row r="159170" spans="26:27">
      <c r="Z159170" s="191"/>
      <c r="AA159170" s="191"/>
    </row>
    <row r="159171" spans="26:27">
      <c r="Z159171" s="191"/>
      <c r="AA159171" s="191"/>
    </row>
    <row r="159172" spans="26:27">
      <c r="Z159172" s="191"/>
      <c r="AA159172" s="191"/>
    </row>
    <row r="159173" spans="26:27">
      <c r="Z159173" s="191"/>
      <c r="AA159173" s="191"/>
    </row>
    <row r="159174" spans="26:27">
      <c r="Z159174" s="191"/>
      <c r="AA159174" s="191"/>
    </row>
    <row r="159175" spans="26:27">
      <c r="Z159175" s="191"/>
      <c r="AA159175" s="191"/>
    </row>
    <row r="159176" spans="26:27">
      <c r="Z159176" s="191"/>
      <c r="AA159176" s="191"/>
    </row>
    <row r="159177" spans="26:27">
      <c r="Z159177" s="191"/>
      <c r="AA159177" s="191"/>
    </row>
    <row r="159178" spans="26:27">
      <c r="Z159178" s="191"/>
      <c r="AA159178" s="191"/>
    </row>
    <row r="159179" spans="26:27">
      <c r="Z159179" s="191"/>
      <c r="AA159179" s="191"/>
    </row>
    <row r="159180" spans="26:27">
      <c r="Z159180" s="191"/>
      <c r="AA159180" s="191"/>
    </row>
    <row r="159181" spans="26:27">
      <c r="Z159181" s="191"/>
      <c r="AA159181" s="191"/>
    </row>
    <row r="159182" spans="26:27">
      <c r="Z159182" s="191"/>
      <c r="AA159182" s="191"/>
    </row>
    <row r="159183" spans="26:27">
      <c r="Z159183" s="191"/>
      <c r="AA159183" s="191"/>
    </row>
    <row r="159184" spans="26:27">
      <c r="Z159184" s="191"/>
      <c r="AA159184" s="191"/>
    </row>
    <row r="159185" spans="26:27">
      <c r="Z159185" s="191"/>
      <c r="AA159185" s="191"/>
    </row>
    <row r="159186" spans="26:27">
      <c r="Z159186" s="191"/>
      <c r="AA159186" s="191"/>
    </row>
    <row r="159187" spans="26:27">
      <c r="Z159187" s="191"/>
      <c r="AA159187" s="191"/>
    </row>
    <row r="159188" spans="26:27">
      <c r="Z159188" s="191"/>
      <c r="AA159188" s="191"/>
    </row>
    <row r="159189" spans="26:27">
      <c r="Z159189" s="191"/>
      <c r="AA159189" s="191"/>
    </row>
    <row r="159190" spans="26:27">
      <c r="Z159190" s="191"/>
      <c r="AA159190" s="191"/>
    </row>
    <row r="159191" spans="26:27">
      <c r="Z159191" s="191"/>
      <c r="AA159191" s="191"/>
    </row>
    <row r="159192" spans="26:27">
      <c r="Z159192" s="191"/>
      <c r="AA159192" s="191"/>
    </row>
    <row r="159193" spans="26:27">
      <c r="Z159193" s="191"/>
      <c r="AA159193" s="191"/>
    </row>
    <row r="159194" spans="26:27">
      <c r="Z159194" s="191"/>
      <c r="AA159194" s="191"/>
    </row>
    <row r="159195" spans="26:27">
      <c r="Z159195" s="191"/>
      <c r="AA159195" s="191"/>
    </row>
    <row r="159196" spans="26:27">
      <c r="Z159196" s="191"/>
      <c r="AA159196" s="191"/>
    </row>
    <row r="159197" spans="26:27">
      <c r="Z159197" s="191"/>
      <c r="AA159197" s="191"/>
    </row>
    <row r="159198" spans="26:27">
      <c r="Z159198" s="191"/>
      <c r="AA159198" s="191"/>
    </row>
    <row r="159199" spans="26:27">
      <c r="Z159199" s="191"/>
      <c r="AA159199" s="191"/>
    </row>
    <row r="159200" spans="26:27">
      <c r="Z159200" s="191"/>
      <c r="AA159200" s="191"/>
    </row>
    <row r="159201" spans="26:27">
      <c r="Z159201" s="191"/>
      <c r="AA159201" s="191"/>
    </row>
    <row r="159202" spans="26:27">
      <c r="Z159202" s="191"/>
      <c r="AA159202" s="191"/>
    </row>
    <row r="159203" spans="26:27">
      <c r="Z159203" s="191"/>
      <c r="AA159203" s="191"/>
    </row>
    <row r="159204" spans="26:27">
      <c r="Z159204" s="191"/>
      <c r="AA159204" s="191"/>
    </row>
    <row r="159205" spans="26:27">
      <c r="Z159205" s="191"/>
      <c r="AA159205" s="191"/>
    </row>
    <row r="159206" spans="26:27">
      <c r="Z159206" s="191"/>
      <c r="AA159206" s="191"/>
    </row>
    <row r="159207" spans="26:27">
      <c r="Z159207" s="191"/>
      <c r="AA159207" s="191"/>
    </row>
    <row r="159208" spans="26:27">
      <c r="Z159208" s="191"/>
      <c r="AA159208" s="191"/>
    </row>
    <row r="159209" spans="26:27">
      <c r="Z159209" s="191"/>
      <c r="AA159209" s="191"/>
    </row>
    <row r="159210" spans="26:27">
      <c r="Z159210" s="191"/>
      <c r="AA159210" s="191"/>
    </row>
    <row r="159211" spans="26:27">
      <c r="Z159211" s="191"/>
      <c r="AA159211" s="191"/>
    </row>
    <row r="159212" spans="26:27">
      <c r="Z159212" s="191"/>
      <c r="AA159212" s="191"/>
    </row>
    <row r="159213" spans="26:27">
      <c r="Z159213" s="191"/>
      <c r="AA159213" s="191"/>
    </row>
    <row r="159214" spans="26:27">
      <c r="Z159214" s="191"/>
      <c r="AA159214" s="191"/>
    </row>
    <row r="159215" spans="26:27">
      <c r="Z159215" s="191"/>
      <c r="AA159215" s="191"/>
    </row>
    <row r="159216" spans="26:27">
      <c r="Z159216" s="191"/>
      <c r="AA159216" s="191"/>
    </row>
    <row r="159217" spans="26:27">
      <c r="Z159217" s="191"/>
      <c r="AA159217" s="191"/>
    </row>
    <row r="159218" spans="26:27">
      <c r="Z159218" s="191"/>
      <c r="AA159218" s="191"/>
    </row>
    <row r="159219" spans="26:27">
      <c r="Z159219" s="191"/>
      <c r="AA159219" s="191"/>
    </row>
    <row r="159220" spans="26:27">
      <c r="Z159220" s="191"/>
      <c r="AA159220" s="191"/>
    </row>
    <row r="159221" spans="26:27">
      <c r="Z159221" s="191"/>
      <c r="AA159221" s="191"/>
    </row>
    <row r="159222" spans="26:27">
      <c r="Z159222" s="191"/>
      <c r="AA159222" s="191"/>
    </row>
    <row r="159223" spans="26:27">
      <c r="Z159223" s="191"/>
      <c r="AA159223" s="191"/>
    </row>
    <row r="159224" spans="26:27">
      <c r="Z159224" s="191"/>
      <c r="AA159224" s="191"/>
    </row>
    <row r="159225" spans="26:27">
      <c r="Z159225" s="191"/>
      <c r="AA159225" s="191"/>
    </row>
    <row r="159226" spans="26:27">
      <c r="Z159226" s="191"/>
      <c r="AA159226" s="191"/>
    </row>
    <row r="159227" spans="26:27">
      <c r="Z159227" s="191"/>
      <c r="AA159227" s="191"/>
    </row>
    <row r="159228" spans="26:27">
      <c r="Z159228" s="191"/>
      <c r="AA159228" s="191"/>
    </row>
    <row r="159229" spans="26:27">
      <c r="Z159229" s="191"/>
      <c r="AA159229" s="191"/>
    </row>
    <row r="159230" spans="26:27">
      <c r="Z159230" s="191"/>
      <c r="AA159230" s="191"/>
    </row>
    <row r="159231" spans="26:27">
      <c r="Z159231" s="191"/>
      <c r="AA159231" s="191"/>
    </row>
    <row r="159232" spans="26:27">
      <c r="Z159232" s="191"/>
      <c r="AA159232" s="191"/>
    </row>
    <row r="159233" spans="26:27">
      <c r="Z159233" s="191"/>
      <c r="AA159233" s="191"/>
    </row>
    <row r="159234" spans="26:27">
      <c r="Z159234" s="191"/>
      <c r="AA159234" s="191"/>
    </row>
    <row r="159235" spans="26:27">
      <c r="Z159235" s="191"/>
      <c r="AA159235" s="191"/>
    </row>
    <row r="159236" spans="26:27">
      <c r="Z159236" s="191"/>
      <c r="AA159236" s="191"/>
    </row>
    <row r="159237" spans="26:27">
      <c r="Z159237" s="191"/>
      <c r="AA159237" s="191"/>
    </row>
    <row r="159238" spans="26:27">
      <c r="Z159238" s="191"/>
      <c r="AA159238" s="191"/>
    </row>
    <row r="159239" spans="26:27">
      <c r="Z159239" s="191"/>
      <c r="AA159239" s="191"/>
    </row>
    <row r="159240" spans="26:27">
      <c r="Z159240" s="191"/>
      <c r="AA159240" s="191"/>
    </row>
    <row r="159241" spans="26:27">
      <c r="Z159241" s="191"/>
      <c r="AA159241" s="191"/>
    </row>
    <row r="159242" spans="26:27">
      <c r="Z159242" s="191"/>
      <c r="AA159242" s="191"/>
    </row>
    <row r="159243" spans="26:27">
      <c r="Z159243" s="191"/>
      <c r="AA159243" s="191"/>
    </row>
    <row r="159244" spans="26:27">
      <c r="Z159244" s="191"/>
      <c r="AA159244" s="191"/>
    </row>
    <row r="159245" spans="26:27">
      <c r="Z159245" s="191"/>
      <c r="AA159245" s="191"/>
    </row>
    <row r="159246" spans="26:27">
      <c r="Z159246" s="191"/>
      <c r="AA159246" s="191"/>
    </row>
    <row r="159247" spans="26:27">
      <c r="Z159247" s="191"/>
      <c r="AA159247" s="191"/>
    </row>
    <row r="159248" spans="26:27">
      <c r="Z159248" s="191"/>
      <c r="AA159248" s="191"/>
    </row>
    <row r="159249" spans="26:27">
      <c r="Z159249" s="191"/>
      <c r="AA159249" s="191"/>
    </row>
    <row r="159250" spans="26:27">
      <c r="Z159250" s="191"/>
      <c r="AA159250" s="191"/>
    </row>
    <row r="159251" spans="26:27">
      <c r="Z159251" s="191"/>
      <c r="AA159251" s="191"/>
    </row>
    <row r="159252" spans="26:27">
      <c r="Z159252" s="191"/>
      <c r="AA159252" s="191"/>
    </row>
    <row r="159253" spans="26:27">
      <c r="Z159253" s="191"/>
      <c r="AA159253" s="191"/>
    </row>
    <row r="159254" spans="26:27">
      <c r="Z159254" s="191"/>
      <c r="AA159254" s="191"/>
    </row>
    <row r="159255" spans="26:27">
      <c r="Z159255" s="191"/>
      <c r="AA159255" s="191"/>
    </row>
    <row r="159256" spans="26:27">
      <c r="Z159256" s="191"/>
      <c r="AA159256" s="191"/>
    </row>
    <row r="159257" spans="26:27">
      <c r="Z159257" s="191"/>
      <c r="AA159257" s="191"/>
    </row>
    <row r="159258" spans="26:27">
      <c r="Z159258" s="191"/>
      <c r="AA159258" s="191"/>
    </row>
    <row r="159259" spans="26:27">
      <c r="Z159259" s="191"/>
      <c r="AA159259" s="191"/>
    </row>
    <row r="159260" spans="26:27">
      <c r="Z159260" s="191"/>
      <c r="AA159260" s="191"/>
    </row>
    <row r="159261" spans="26:27">
      <c r="Z159261" s="191"/>
      <c r="AA159261" s="191"/>
    </row>
    <row r="159262" spans="26:27">
      <c r="Z159262" s="191"/>
      <c r="AA159262" s="191"/>
    </row>
    <row r="159263" spans="26:27">
      <c r="Z159263" s="191"/>
      <c r="AA159263" s="191"/>
    </row>
    <row r="159264" spans="26:27">
      <c r="Z159264" s="191"/>
      <c r="AA159264" s="191"/>
    </row>
    <row r="159265" spans="26:27">
      <c r="Z159265" s="191"/>
      <c r="AA159265" s="191"/>
    </row>
    <row r="159266" spans="26:27">
      <c r="Z159266" s="191"/>
      <c r="AA159266" s="191"/>
    </row>
    <row r="159267" spans="26:27">
      <c r="Z159267" s="191"/>
      <c r="AA159267" s="191"/>
    </row>
    <row r="159268" spans="26:27">
      <c r="Z159268" s="191"/>
      <c r="AA159268" s="191"/>
    </row>
    <row r="159269" spans="26:27">
      <c r="Z159269" s="191"/>
      <c r="AA159269" s="191"/>
    </row>
    <row r="159270" spans="26:27">
      <c r="Z159270" s="191"/>
      <c r="AA159270" s="191"/>
    </row>
    <row r="159271" spans="26:27">
      <c r="Z159271" s="191"/>
      <c r="AA159271" s="191"/>
    </row>
    <row r="159272" spans="26:27">
      <c r="Z159272" s="191"/>
      <c r="AA159272" s="191"/>
    </row>
    <row r="159273" spans="26:27">
      <c r="Z159273" s="191"/>
      <c r="AA159273" s="191"/>
    </row>
    <row r="159274" spans="26:27">
      <c r="Z159274" s="191"/>
      <c r="AA159274" s="191"/>
    </row>
    <row r="159275" spans="26:27">
      <c r="Z159275" s="191"/>
      <c r="AA159275" s="191"/>
    </row>
    <row r="159276" spans="26:27">
      <c r="Z159276" s="191"/>
      <c r="AA159276" s="191"/>
    </row>
    <row r="159277" spans="26:27">
      <c r="Z159277" s="191"/>
      <c r="AA159277" s="191"/>
    </row>
    <row r="159278" spans="26:27">
      <c r="Z159278" s="191"/>
      <c r="AA159278" s="191"/>
    </row>
    <row r="159279" spans="26:27">
      <c r="Z159279" s="191"/>
      <c r="AA159279" s="191"/>
    </row>
    <row r="159280" spans="26:27">
      <c r="Z159280" s="191"/>
      <c r="AA159280" s="191"/>
    </row>
    <row r="159281" spans="26:27">
      <c r="Z159281" s="191"/>
      <c r="AA159281" s="191"/>
    </row>
    <row r="159282" spans="26:27">
      <c r="Z159282" s="191"/>
      <c r="AA159282" s="191"/>
    </row>
    <row r="159283" spans="26:27">
      <c r="Z159283" s="191"/>
      <c r="AA159283" s="191"/>
    </row>
    <row r="159284" spans="26:27">
      <c r="Z159284" s="191"/>
      <c r="AA159284" s="191"/>
    </row>
    <row r="159285" spans="26:27">
      <c r="Z159285" s="191"/>
      <c r="AA159285" s="191"/>
    </row>
    <row r="159286" spans="26:27">
      <c r="Z159286" s="191"/>
      <c r="AA159286" s="191"/>
    </row>
    <row r="159287" spans="26:27">
      <c r="Z159287" s="191"/>
      <c r="AA159287" s="191"/>
    </row>
    <row r="159288" spans="26:27">
      <c r="Z159288" s="191"/>
      <c r="AA159288" s="191"/>
    </row>
    <row r="159289" spans="26:27">
      <c r="Z159289" s="191"/>
      <c r="AA159289" s="191"/>
    </row>
    <row r="159290" spans="26:27">
      <c r="Z159290" s="191"/>
      <c r="AA159290" s="191"/>
    </row>
    <row r="159291" spans="26:27">
      <c r="Z159291" s="191"/>
      <c r="AA159291" s="191"/>
    </row>
    <row r="159292" spans="26:27">
      <c r="Z159292" s="191"/>
      <c r="AA159292" s="191"/>
    </row>
    <row r="159293" spans="26:27">
      <c r="Z159293" s="191"/>
      <c r="AA159293" s="191"/>
    </row>
    <row r="159294" spans="26:27">
      <c r="Z159294" s="191"/>
      <c r="AA159294" s="191"/>
    </row>
    <row r="159295" spans="26:27">
      <c r="Z159295" s="191"/>
      <c r="AA159295" s="191"/>
    </row>
    <row r="159296" spans="26:27">
      <c r="Z159296" s="191"/>
      <c r="AA159296" s="191"/>
    </row>
    <row r="159297" spans="26:27">
      <c r="Z159297" s="191"/>
      <c r="AA159297" s="191"/>
    </row>
    <row r="159298" spans="26:27">
      <c r="Z159298" s="191"/>
      <c r="AA159298" s="191"/>
    </row>
    <row r="159299" spans="26:27">
      <c r="Z159299" s="191"/>
      <c r="AA159299" s="191"/>
    </row>
    <row r="159300" spans="26:27">
      <c r="Z159300" s="191"/>
      <c r="AA159300" s="191"/>
    </row>
    <row r="159301" spans="26:27">
      <c r="Z159301" s="191"/>
      <c r="AA159301" s="191"/>
    </row>
    <row r="159302" spans="26:27">
      <c r="Z159302" s="191"/>
      <c r="AA159302" s="191"/>
    </row>
    <row r="159303" spans="26:27">
      <c r="Z159303" s="191"/>
      <c r="AA159303" s="191"/>
    </row>
    <row r="159304" spans="26:27">
      <c r="Z159304" s="191"/>
      <c r="AA159304" s="191"/>
    </row>
    <row r="159305" spans="26:27">
      <c r="Z159305" s="191"/>
      <c r="AA159305" s="191"/>
    </row>
    <row r="159306" spans="26:27">
      <c r="Z159306" s="191"/>
      <c r="AA159306" s="191"/>
    </row>
    <row r="159307" spans="26:27">
      <c r="Z159307" s="191"/>
      <c r="AA159307" s="191"/>
    </row>
    <row r="159308" spans="26:27">
      <c r="Z159308" s="191"/>
      <c r="AA159308" s="191"/>
    </row>
    <row r="159309" spans="26:27">
      <c r="Z159309" s="191"/>
      <c r="AA159309" s="191"/>
    </row>
    <row r="159310" spans="26:27">
      <c r="Z159310" s="191"/>
      <c r="AA159310" s="191"/>
    </row>
    <row r="159311" spans="26:27">
      <c r="Z159311" s="191"/>
      <c r="AA159311" s="191"/>
    </row>
    <row r="159312" spans="26:27">
      <c r="Z159312" s="191"/>
      <c r="AA159312" s="191"/>
    </row>
    <row r="159313" spans="26:27">
      <c r="Z159313" s="191"/>
      <c r="AA159313" s="191"/>
    </row>
    <row r="159314" spans="26:27">
      <c r="Z159314" s="191"/>
      <c r="AA159314" s="191"/>
    </row>
    <row r="159315" spans="26:27">
      <c r="Z159315" s="191"/>
      <c r="AA159315" s="191"/>
    </row>
    <row r="159316" spans="26:27">
      <c r="Z159316" s="191"/>
      <c r="AA159316" s="191"/>
    </row>
    <row r="159317" spans="26:27">
      <c r="Z159317" s="191"/>
      <c r="AA159317" s="191"/>
    </row>
    <row r="159318" spans="26:27">
      <c r="Z159318" s="191"/>
      <c r="AA159318" s="191"/>
    </row>
    <row r="159319" spans="26:27">
      <c r="Z159319" s="191"/>
      <c r="AA159319" s="191"/>
    </row>
    <row r="159320" spans="26:27">
      <c r="Z159320" s="191"/>
      <c r="AA159320" s="191"/>
    </row>
    <row r="159321" spans="26:27">
      <c r="Z159321" s="191"/>
      <c r="AA159321" s="191"/>
    </row>
    <row r="159322" spans="26:27">
      <c r="Z159322" s="191"/>
      <c r="AA159322" s="191"/>
    </row>
    <row r="159323" spans="26:27">
      <c r="Z159323" s="191"/>
      <c r="AA159323" s="191"/>
    </row>
    <row r="159324" spans="26:27">
      <c r="Z159324" s="191"/>
      <c r="AA159324" s="191"/>
    </row>
    <row r="159325" spans="26:27">
      <c r="Z159325" s="191"/>
      <c r="AA159325" s="191"/>
    </row>
    <row r="159326" spans="26:27">
      <c r="Z159326" s="191"/>
      <c r="AA159326" s="191"/>
    </row>
    <row r="159327" spans="26:27">
      <c r="Z159327" s="191"/>
      <c r="AA159327" s="191"/>
    </row>
    <row r="159328" spans="26:27">
      <c r="Z159328" s="191"/>
      <c r="AA159328" s="191"/>
    </row>
    <row r="159329" spans="26:27">
      <c r="Z159329" s="191"/>
      <c r="AA159329" s="191"/>
    </row>
    <row r="159330" spans="26:27">
      <c r="Z159330" s="191"/>
      <c r="AA159330" s="191"/>
    </row>
    <row r="159331" spans="26:27">
      <c r="Z159331" s="191"/>
      <c r="AA159331" s="191"/>
    </row>
    <row r="159332" spans="26:27">
      <c r="Z159332" s="191"/>
      <c r="AA159332" s="191"/>
    </row>
    <row r="159333" spans="26:27">
      <c r="Z159333" s="191"/>
      <c r="AA159333" s="191"/>
    </row>
    <row r="159334" spans="26:27">
      <c r="Z159334" s="191"/>
      <c r="AA159334" s="191"/>
    </row>
    <row r="159335" spans="26:27">
      <c r="Z159335" s="191"/>
      <c r="AA159335" s="191"/>
    </row>
    <row r="159336" spans="26:27">
      <c r="Z159336" s="191"/>
      <c r="AA159336" s="191"/>
    </row>
    <row r="159337" spans="26:27">
      <c r="Z159337" s="191"/>
      <c r="AA159337" s="191"/>
    </row>
    <row r="159338" spans="26:27">
      <c r="Z159338" s="191"/>
      <c r="AA159338" s="191"/>
    </row>
    <row r="159339" spans="26:27">
      <c r="Z159339" s="191"/>
      <c r="AA159339" s="191"/>
    </row>
    <row r="159340" spans="26:27">
      <c r="Z159340" s="191"/>
      <c r="AA159340" s="191"/>
    </row>
    <row r="159341" spans="26:27">
      <c r="Z159341" s="191"/>
      <c r="AA159341" s="191"/>
    </row>
    <row r="159342" spans="26:27">
      <c r="Z159342" s="191"/>
      <c r="AA159342" s="191"/>
    </row>
    <row r="159343" spans="26:27">
      <c r="Z159343" s="191"/>
      <c r="AA159343" s="191"/>
    </row>
    <row r="159344" spans="26:27">
      <c r="Z159344" s="191"/>
      <c r="AA159344" s="191"/>
    </row>
    <row r="159345" spans="26:27">
      <c r="Z159345" s="191"/>
      <c r="AA159345" s="191"/>
    </row>
    <row r="159346" spans="26:27">
      <c r="Z159346" s="191"/>
      <c r="AA159346" s="191"/>
    </row>
    <row r="159347" spans="26:27">
      <c r="Z159347" s="191"/>
      <c r="AA159347" s="191"/>
    </row>
    <row r="159348" spans="26:27">
      <c r="Z159348" s="191"/>
      <c r="AA159348" s="191"/>
    </row>
    <row r="159349" spans="26:27">
      <c r="Z159349" s="191"/>
      <c r="AA159349" s="191"/>
    </row>
    <row r="159350" spans="26:27">
      <c r="Z159350" s="191"/>
      <c r="AA159350" s="191"/>
    </row>
    <row r="159351" spans="26:27">
      <c r="Z159351" s="191"/>
      <c r="AA159351" s="191"/>
    </row>
    <row r="159352" spans="26:27">
      <c r="Z159352" s="191"/>
      <c r="AA159352" s="191"/>
    </row>
    <row r="159353" spans="26:27">
      <c r="Z159353" s="191"/>
      <c r="AA159353" s="191"/>
    </row>
    <row r="159354" spans="26:27">
      <c r="Z159354" s="191"/>
      <c r="AA159354" s="191"/>
    </row>
    <row r="159355" spans="26:27">
      <c r="Z159355" s="191"/>
      <c r="AA159355" s="191"/>
    </row>
    <row r="159356" spans="26:27">
      <c r="Z159356" s="191"/>
      <c r="AA159356" s="191"/>
    </row>
    <row r="159357" spans="26:27">
      <c r="Z159357" s="191"/>
      <c r="AA159357" s="191"/>
    </row>
    <row r="159358" spans="26:27">
      <c r="Z159358" s="191"/>
      <c r="AA159358" s="191"/>
    </row>
    <row r="159359" spans="26:27">
      <c r="Z159359" s="191"/>
      <c r="AA159359" s="191"/>
    </row>
    <row r="159360" spans="26:27">
      <c r="Z159360" s="191"/>
      <c r="AA159360" s="191"/>
    </row>
    <row r="159361" spans="26:27">
      <c r="Z159361" s="191"/>
      <c r="AA159361" s="191"/>
    </row>
    <row r="159362" spans="26:27">
      <c r="Z159362" s="191"/>
      <c r="AA159362" s="191"/>
    </row>
    <row r="159363" spans="26:27">
      <c r="Z159363" s="191"/>
      <c r="AA159363" s="191"/>
    </row>
    <row r="159364" spans="26:27">
      <c r="Z159364" s="191"/>
      <c r="AA159364" s="191"/>
    </row>
    <row r="159365" spans="26:27">
      <c r="Z159365" s="191"/>
      <c r="AA159365" s="191"/>
    </row>
    <row r="159366" spans="26:27">
      <c r="Z159366" s="191"/>
      <c r="AA159366" s="191"/>
    </row>
    <row r="159367" spans="26:27">
      <c r="Z159367" s="191"/>
      <c r="AA159367" s="191"/>
    </row>
    <row r="159368" spans="26:27">
      <c r="Z159368" s="191"/>
      <c r="AA159368" s="191"/>
    </row>
    <row r="159369" spans="26:27">
      <c r="Z159369" s="191"/>
      <c r="AA159369" s="191"/>
    </row>
    <row r="159370" spans="26:27">
      <c r="Z159370" s="191"/>
      <c r="AA159370" s="191"/>
    </row>
    <row r="159371" spans="26:27">
      <c r="Z159371" s="191"/>
      <c r="AA159371" s="191"/>
    </row>
    <row r="159372" spans="26:27">
      <c r="Z159372" s="191"/>
      <c r="AA159372" s="191"/>
    </row>
    <row r="159373" spans="26:27">
      <c r="Z159373" s="191"/>
      <c r="AA159373" s="191"/>
    </row>
    <row r="159374" spans="26:27">
      <c r="Z159374" s="191"/>
      <c r="AA159374" s="191"/>
    </row>
    <row r="159375" spans="26:27">
      <c r="Z159375" s="191"/>
      <c r="AA159375" s="191"/>
    </row>
    <row r="159376" spans="26:27">
      <c r="Z159376" s="191"/>
      <c r="AA159376" s="191"/>
    </row>
    <row r="159377" spans="26:27">
      <c r="Z159377" s="191"/>
      <c r="AA159377" s="191"/>
    </row>
    <row r="159378" spans="26:27">
      <c r="Z159378" s="191"/>
      <c r="AA159378" s="191"/>
    </row>
    <row r="159379" spans="26:27">
      <c r="Z159379" s="191"/>
      <c r="AA159379" s="191"/>
    </row>
    <row r="159380" spans="26:27">
      <c r="Z159380" s="191"/>
      <c r="AA159380" s="191"/>
    </row>
    <row r="159381" spans="26:27">
      <c r="Z159381" s="191"/>
      <c r="AA159381" s="191"/>
    </row>
    <row r="159382" spans="26:27">
      <c r="Z159382" s="191"/>
      <c r="AA159382" s="191"/>
    </row>
    <row r="159383" spans="26:27">
      <c r="Z159383" s="191"/>
      <c r="AA159383" s="191"/>
    </row>
    <row r="159384" spans="26:27">
      <c r="Z159384" s="191"/>
      <c r="AA159384" s="191"/>
    </row>
    <row r="159385" spans="26:27">
      <c r="Z159385" s="191"/>
      <c r="AA159385" s="191"/>
    </row>
    <row r="159386" spans="26:27">
      <c r="Z159386" s="191"/>
      <c r="AA159386" s="191"/>
    </row>
    <row r="159387" spans="26:27">
      <c r="Z159387" s="191"/>
      <c r="AA159387" s="191"/>
    </row>
    <row r="159388" spans="26:27">
      <c r="Z159388" s="191"/>
      <c r="AA159388" s="191"/>
    </row>
    <row r="159389" spans="26:27">
      <c r="Z159389" s="191"/>
      <c r="AA159389" s="191"/>
    </row>
    <row r="159390" spans="26:27">
      <c r="Z159390" s="191"/>
      <c r="AA159390" s="191"/>
    </row>
    <row r="159391" spans="26:27">
      <c r="Z159391" s="191"/>
      <c r="AA159391" s="191"/>
    </row>
    <row r="159392" spans="26:27">
      <c r="Z159392" s="191"/>
      <c r="AA159392" s="191"/>
    </row>
    <row r="159393" spans="26:27">
      <c r="Z159393" s="191"/>
      <c r="AA159393" s="191"/>
    </row>
    <row r="159394" spans="26:27">
      <c r="Z159394" s="191"/>
      <c r="AA159394" s="191"/>
    </row>
    <row r="159395" spans="26:27">
      <c r="Z159395" s="191"/>
      <c r="AA159395" s="191"/>
    </row>
    <row r="159396" spans="26:27">
      <c r="Z159396" s="191"/>
      <c r="AA159396" s="191"/>
    </row>
    <row r="159397" spans="26:27">
      <c r="Z159397" s="191"/>
      <c r="AA159397" s="191"/>
    </row>
    <row r="159398" spans="26:27">
      <c r="Z159398" s="191"/>
      <c r="AA159398" s="191"/>
    </row>
    <row r="159399" spans="26:27">
      <c r="Z159399" s="191"/>
      <c r="AA159399" s="191"/>
    </row>
    <row r="159400" spans="26:27">
      <c r="Z159400" s="191"/>
      <c r="AA159400" s="191"/>
    </row>
    <row r="159401" spans="26:27">
      <c r="Z159401" s="191"/>
      <c r="AA159401" s="191"/>
    </row>
    <row r="159402" spans="26:27">
      <c r="Z159402" s="191"/>
      <c r="AA159402" s="191"/>
    </row>
    <row r="159403" spans="26:27">
      <c r="Z159403" s="191"/>
      <c r="AA159403" s="191"/>
    </row>
    <row r="159404" spans="26:27">
      <c r="Z159404" s="191"/>
      <c r="AA159404" s="191"/>
    </row>
    <row r="159405" spans="26:27">
      <c r="Z159405" s="191"/>
      <c r="AA159405" s="191"/>
    </row>
    <row r="159406" spans="26:27">
      <c r="Z159406" s="191"/>
      <c r="AA159406" s="191"/>
    </row>
    <row r="159407" spans="26:27">
      <c r="Z159407" s="191"/>
      <c r="AA159407" s="191"/>
    </row>
    <row r="159408" spans="26:27">
      <c r="Z159408" s="191"/>
      <c r="AA159408" s="191"/>
    </row>
    <row r="159409" spans="26:27">
      <c r="Z159409" s="191"/>
      <c r="AA159409" s="191"/>
    </row>
    <row r="159410" spans="26:27">
      <c r="Z159410" s="191"/>
      <c r="AA159410" s="191"/>
    </row>
    <row r="159411" spans="26:27">
      <c r="Z159411" s="191"/>
      <c r="AA159411" s="191"/>
    </row>
    <row r="159412" spans="26:27">
      <c r="Z159412" s="191"/>
      <c r="AA159412" s="191"/>
    </row>
    <row r="159413" spans="26:27">
      <c r="Z159413" s="191"/>
      <c r="AA159413" s="191"/>
    </row>
    <row r="159414" spans="26:27">
      <c r="Z159414" s="191"/>
      <c r="AA159414" s="191"/>
    </row>
    <row r="159415" spans="26:27">
      <c r="Z159415" s="191"/>
      <c r="AA159415" s="191"/>
    </row>
    <row r="159416" spans="26:27">
      <c r="Z159416" s="191"/>
      <c r="AA159416" s="191"/>
    </row>
    <row r="159417" spans="26:27">
      <c r="Z159417" s="191"/>
      <c r="AA159417" s="191"/>
    </row>
    <row r="159418" spans="26:27">
      <c r="Z159418" s="191"/>
      <c r="AA159418" s="191"/>
    </row>
    <row r="159419" spans="26:27">
      <c r="Z159419" s="191"/>
      <c r="AA159419" s="191"/>
    </row>
    <row r="159420" spans="26:27">
      <c r="Z159420" s="191"/>
      <c r="AA159420" s="191"/>
    </row>
    <row r="159421" spans="26:27">
      <c r="Z159421" s="191"/>
      <c r="AA159421" s="191"/>
    </row>
    <row r="159422" spans="26:27">
      <c r="Z159422" s="191"/>
      <c r="AA159422" s="191"/>
    </row>
    <row r="159423" spans="26:27">
      <c r="Z159423" s="191"/>
      <c r="AA159423" s="191"/>
    </row>
    <row r="159424" spans="26:27">
      <c r="Z159424" s="191"/>
      <c r="AA159424" s="191"/>
    </row>
    <row r="159425" spans="26:27">
      <c r="Z159425" s="191"/>
      <c r="AA159425" s="191"/>
    </row>
    <row r="159426" spans="26:27">
      <c r="Z159426" s="191"/>
      <c r="AA159426" s="191"/>
    </row>
    <row r="159427" spans="26:27">
      <c r="Z159427" s="191"/>
      <c r="AA159427" s="191"/>
    </row>
    <row r="159428" spans="26:27">
      <c r="Z159428" s="191"/>
      <c r="AA159428" s="191"/>
    </row>
    <row r="159429" spans="26:27">
      <c r="Z159429" s="191"/>
      <c r="AA159429" s="191"/>
    </row>
    <row r="159430" spans="26:27">
      <c r="Z159430" s="191"/>
      <c r="AA159430" s="191"/>
    </row>
    <row r="159431" spans="26:27">
      <c r="Z159431" s="191"/>
      <c r="AA159431" s="191"/>
    </row>
    <row r="159432" spans="26:27">
      <c r="Z159432" s="191"/>
      <c r="AA159432" s="191"/>
    </row>
    <row r="159433" spans="26:27">
      <c r="Z159433" s="191"/>
      <c r="AA159433" s="191"/>
    </row>
    <row r="159434" spans="26:27">
      <c r="Z159434" s="191"/>
      <c r="AA159434" s="191"/>
    </row>
    <row r="159435" spans="26:27">
      <c r="Z159435" s="191"/>
      <c r="AA159435" s="191"/>
    </row>
    <row r="159436" spans="26:27">
      <c r="Z159436" s="191"/>
      <c r="AA159436" s="191"/>
    </row>
    <row r="159437" spans="26:27">
      <c r="Z159437" s="191"/>
      <c r="AA159437" s="191"/>
    </row>
    <row r="159438" spans="26:27">
      <c r="Z159438" s="191"/>
      <c r="AA159438" s="191"/>
    </row>
    <row r="159439" spans="26:27">
      <c r="Z159439" s="191"/>
      <c r="AA159439" s="191"/>
    </row>
    <row r="159440" spans="26:27">
      <c r="Z159440" s="191"/>
      <c r="AA159440" s="191"/>
    </row>
    <row r="159441" spans="26:27">
      <c r="Z159441" s="191"/>
      <c r="AA159441" s="191"/>
    </row>
    <row r="159442" spans="26:27">
      <c r="Z159442" s="191"/>
      <c r="AA159442" s="191"/>
    </row>
    <row r="159443" spans="26:27">
      <c r="Z159443" s="191"/>
      <c r="AA159443" s="191"/>
    </row>
    <row r="159444" spans="26:27">
      <c r="Z159444" s="191"/>
      <c r="AA159444" s="191"/>
    </row>
    <row r="159445" spans="26:27">
      <c r="Z159445" s="191"/>
      <c r="AA159445" s="191"/>
    </row>
    <row r="159446" spans="26:27">
      <c r="Z159446" s="191"/>
      <c r="AA159446" s="191"/>
    </row>
    <row r="159447" spans="26:27">
      <c r="Z159447" s="191"/>
      <c r="AA159447" s="191"/>
    </row>
    <row r="159448" spans="26:27">
      <c r="Z159448" s="191"/>
      <c r="AA159448" s="191"/>
    </row>
    <row r="159449" spans="26:27">
      <c r="Z159449" s="191"/>
      <c r="AA159449" s="191"/>
    </row>
    <row r="159450" spans="26:27">
      <c r="Z159450" s="191"/>
      <c r="AA159450" s="191"/>
    </row>
    <row r="159451" spans="26:27">
      <c r="Z159451" s="191"/>
      <c r="AA159451" s="191"/>
    </row>
    <row r="159452" spans="26:27">
      <c r="Z159452" s="191"/>
      <c r="AA159452" s="191"/>
    </row>
    <row r="159453" spans="26:27">
      <c r="Z159453" s="191"/>
      <c r="AA159453" s="191"/>
    </row>
    <row r="159454" spans="26:27">
      <c r="Z159454" s="191"/>
      <c r="AA159454" s="191"/>
    </row>
    <row r="159455" spans="26:27">
      <c r="Z159455" s="191"/>
      <c r="AA159455" s="191"/>
    </row>
    <row r="159456" spans="26:27">
      <c r="Z159456" s="191"/>
      <c r="AA159456" s="191"/>
    </row>
    <row r="159457" spans="26:27">
      <c r="Z159457" s="191"/>
      <c r="AA159457" s="191"/>
    </row>
    <row r="159458" spans="26:27">
      <c r="Z159458" s="191"/>
      <c r="AA159458" s="191"/>
    </row>
    <row r="159459" spans="26:27">
      <c r="Z159459" s="191"/>
      <c r="AA159459" s="191"/>
    </row>
    <row r="159460" spans="26:27">
      <c r="Z159460" s="191"/>
      <c r="AA159460" s="191"/>
    </row>
    <row r="159461" spans="26:27">
      <c r="Z159461" s="191"/>
      <c r="AA159461" s="191"/>
    </row>
    <row r="159462" spans="26:27">
      <c r="Z159462" s="191"/>
      <c r="AA159462" s="191"/>
    </row>
    <row r="159463" spans="26:27">
      <c r="Z159463" s="191"/>
      <c r="AA159463" s="191"/>
    </row>
    <row r="159464" spans="26:27">
      <c r="Z159464" s="191"/>
      <c r="AA159464" s="191"/>
    </row>
    <row r="159465" spans="26:27">
      <c r="Z159465" s="191"/>
      <c r="AA159465" s="191"/>
    </row>
    <row r="159466" spans="26:27">
      <c r="Z159466" s="191"/>
      <c r="AA159466" s="191"/>
    </row>
    <row r="159467" spans="26:27">
      <c r="Z159467" s="191"/>
      <c r="AA159467" s="191"/>
    </row>
    <row r="159468" spans="26:27">
      <c r="Z159468" s="191"/>
      <c r="AA159468" s="191"/>
    </row>
    <row r="159469" spans="26:27">
      <c r="Z159469" s="191"/>
      <c r="AA159469" s="191"/>
    </row>
    <row r="159470" spans="26:27">
      <c r="Z159470" s="191"/>
      <c r="AA159470" s="191"/>
    </row>
    <row r="159471" spans="26:27">
      <c r="Z159471" s="191"/>
      <c r="AA159471" s="191"/>
    </row>
    <row r="159472" spans="26:27">
      <c r="Z159472" s="191"/>
      <c r="AA159472" s="191"/>
    </row>
    <row r="159473" spans="26:27">
      <c r="Z159473" s="191"/>
      <c r="AA159473" s="191"/>
    </row>
    <row r="159474" spans="26:27">
      <c r="Z159474" s="191"/>
      <c r="AA159474" s="191"/>
    </row>
    <row r="159475" spans="26:27">
      <c r="Z159475" s="191"/>
      <c r="AA159475" s="191"/>
    </row>
    <row r="159476" spans="26:27">
      <c r="Z159476" s="191"/>
      <c r="AA159476" s="191"/>
    </row>
    <row r="159477" spans="26:27">
      <c r="Z159477" s="191"/>
      <c r="AA159477" s="191"/>
    </row>
    <row r="159478" spans="26:27">
      <c r="Z159478" s="191"/>
      <c r="AA159478" s="191"/>
    </row>
    <row r="159479" spans="26:27">
      <c r="Z159479" s="191"/>
      <c r="AA159479" s="191"/>
    </row>
    <row r="159480" spans="26:27">
      <c r="Z159480" s="191"/>
      <c r="AA159480" s="191"/>
    </row>
    <row r="159481" spans="26:27">
      <c r="Z159481" s="191"/>
      <c r="AA159481" s="191"/>
    </row>
    <row r="159482" spans="26:27">
      <c r="Z159482" s="191"/>
      <c r="AA159482" s="191"/>
    </row>
    <row r="159483" spans="26:27">
      <c r="Z159483" s="191"/>
      <c r="AA159483" s="191"/>
    </row>
    <row r="159484" spans="26:27">
      <c r="Z159484" s="191"/>
      <c r="AA159484" s="191"/>
    </row>
    <row r="159485" spans="26:27">
      <c r="Z159485" s="191"/>
      <c r="AA159485" s="191"/>
    </row>
    <row r="159486" spans="26:27">
      <c r="Z159486" s="191"/>
      <c r="AA159486" s="191"/>
    </row>
    <row r="159487" spans="26:27">
      <c r="Z159487" s="191"/>
      <c r="AA159487" s="191"/>
    </row>
    <row r="159488" spans="26:27">
      <c r="Z159488" s="191"/>
      <c r="AA159488" s="191"/>
    </row>
    <row r="159489" spans="26:27">
      <c r="Z159489" s="191"/>
      <c r="AA159489" s="191"/>
    </row>
    <row r="159490" spans="26:27">
      <c r="Z159490" s="191"/>
      <c r="AA159490" s="191"/>
    </row>
    <row r="159491" spans="26:27">
      <c r="Z159491" s="191"/>
      <c r="AA159491" s="191"/>
    </row>
    <row r="159492" spans="26:27">
      <c r="Z159492" s="191"/>
      <c r="AA159492" s="191"/>
    </row>
    <row r="159493" spans="26:27">
      <c r="Z159493" s="191"/>
      <c r="AA159493" s="191"/>
    </row>
    <row r="159494" spans="26:27">
      <c r="Z159494" s="191"/>
      <c r="AA159494" s="191"/>
    </row>
    <row r="159495" spans="26:27">
      <c r="Z159495" s="191"/>
      <c r="AA159495" s="191"/>
    </row>
    <row r="159496" spans="26:27">
      <c r="Z159496" s="191"/>
      <c r="AA159496" s="191"/>
    </row>
    <row r="159497" spans="26:27">
      <c r="Z159497" s="191"/>
      <c r="AA159497" s="191"/>
    </row>
    <row r="159498" spans="26:27">
      <c r="Z159498" s="191"/>
      <c r="AA159498" s="191"/>
    </row>
    <row r="159499" spans="26:27">
      <c r="Z159499" s="191"/>
      <c r="AA159499" s="191"/>
    </row>
    <row r="159500" spans="26:27">
      <c r="Z159500" s="191"/>
      <c r="AA159500" s="191"/>
    </row>
    <row r="159501" spans="26:27">
      <c r="Z159501" s="191"/>
      <c r="AA159501" s="191"/>
    </row>
    <row r="159502" spans="26:27">
      <c r="Z159502" s="191"/>
      <c r="AA159502" s="191"/>
    </row>
    <row r="159503" spans="26:27">
      <c r="Z159503" s="191"/>
      <c r="AA159503" s="191"/>
    </row>
    <row r="159504" spans="26:27">
      <c r="Z159504" s="191"/>
      <c r="AA159504" s="191"/>
    </row>
    <row r="159505" spans="26:27">
      <c r="Z159505" s="191"/>
      <c r="AA159505" s="191"/>
    </row>
    <row r="159506" spans="26:27">
      <c r="Z159506" s="191"/>
      <c r="AA159506" s="191"/>
    </row>
    <row r="159507" spans="26:27">
      <c r="Z159507" s="191"/>
      <c r="AA159507" s="191"/>
    </row>
    <row r="159508" spans="26:27">
      <c r="Z159508" s="191"/>
      <c r="AA159508" s="191"/>
    </row>
    <row r="159509" spans="26:27">
      <c r="Z159509" s="191"/>
      <c r="AA159509" s="191"/>
    </row>
    <row r="159510" spans="26:27">
      <c r="Z159510" s="191"/>
      <c r="AA159510" s="191"/>
    </row>
    <row r="159511" spans="26:27">
      <c r="Z159511" s="191"/>
      <c r="AA159511" s="191"/>
    </row>
    <row r="159512" spans="26:27">
      <c r="Z159512" s="191"/>
      <c r="AA159512" s="191"/>
    </row>
    <row r="159513" spans="26:27">
      <c r="Z159513" s="191"/>
      <c r="AA159513" s="191"/>
    </row>
    <row r="159514" spans="26:27">
      <c r="Z159514" s="191"/>
      <c r="AA159514" s="191"/>
    </row>
    <row r="159515" spans="26:27">
      <c r="Z159515" s="191"/>
      <c r="AA159515" s="191"/>
    </row>
    <row r="159516" spans="26:27">
      <c r="Z159516" s="191"/>
      <c r="AA159516" s="191"/>
    </row>
    <row r="159517" spans="26:27">
      <c r="Z159517" s="191"/>
      <c r="AA159517" s="191"/>
    </row>
    <row r="159518" spans="26:27">
      <c r="Z159518" s="191"/>
      <c r="AA159518" s="191"/>
    </row>
    <row r="159519" spans="26:27">
      <c r="Z159519" s="191"/>
      <c r="AA159519" s="191"/>
    </row>
    <row r="159520" spans="26:27">
      <c r="Z159520" s="191"/>
      <c r="AA159520" s="191"/>
    </row>
    <row r="159521" spans="26:27">
      <c r="Z159521" s="191"/>
      <c r="AA159521" s="191"/>
    </row>
    <row r="159522" spans="26:27">
      <c r="Z159522" s="191"/>
      <c r="AA159522" s="191"/>
    </row>
    <row r="159523" spans="26:27">
      <c r="Z159523" s="191"/>
      <c r="AA159523" s="191"/>
    </row>
    <row r="159524" spans="26:27">
      <c r="Z159524" s="191"/>
      <c r="AA159524" s="191"/>
    </row>
    <row r="159525" spans="26:27">
      <c r="Z159525" s="191"/>
      <c r="AA159525" s="191"/>
    </row>
    <row r="159526" spans="26:27">
      <c r="Z159526" s="191"/>
      <c r="AA159526" s="191"/>
    </row>
    <row r="159527" spans="26:27">
      <c r="Z159527" s="191"/>
      <c r="AA159527" s="191"/>
    </row>
    <row r="159528" spans="26:27">
      <c r="Z159528" s="191"/>
      <c r="AA159528" s="191"/>
    </row>
    <row r="159529" spans="26:27">
      <c r="Z159529" s="191"/>
      <c r="AA159529" s="191"/>
    </row>
    <row r="159530" spans="26:27">
      <c r="Z159530" s="191"/>
      <c r="AA159530" s="191"/>
    </row>
    <row r="159531" spans="26:27">
      <c r="Z159531" s="191"/>
      <c r="AA159531" s="191"/>
    </row>
    <row r="159532" spans="26:27">
      <c r="Z159532" s="191"/>
      <c r="AA159532" s="191"/>
    </row>
    <row r="159533" spans="26:27">
      <c r="Z159533" s="191"/>
      <c r="AA159533" s="191"/>
    </row>
    <row r="159534" spans="26:27">
      <c r="Z159534" s="191"/>
      <c r="AA159534" s="191"/>
    </row>
    <row r="159535" spans="26:27">
      <c r="Z159535" s="191"/>
      <c r="AA159535" s="191"/>
    </row>
    <row r="159536" spans="26:27">
      <c r="Z159536" s="191"/>
      <c r="AA159536" s="191"/>
    </row>
    <row r="159537" spans="26:27">
      <c r="Z159537" s="191"/>
      <c r="AA159537" s="191"/>
    </row>
    <row r="159538" spans="26:27">
      <c r="Z159538" s="191"/>
      <c r="AA159538" s="191"/>
    </row>
    <row r="159539" spans="26:27">
      <c r="Z159539" s="191"/>
      <c r="AA159539" s="191"/>
    </row>
    <row r="159540" spans="26:27">
      <c r="Z159540" s="191"/>
      <c r="AA159540" s="191"/>
    </row>
    <row r="159541" spans="26:27">
      <c r="Z159541" s="191"/>
      <c r="AA159541" s="191"/>
    </row>
    <row r="159542" spans="26:27">
      <c r="Z159542" s="191"/>
      <c r="AA159542" s="191"/>
    </row>
    <row r="159543" spans="26:27">
      <c r="Z159543" s="191"/>
      <c r="AA159543" s="191"/>
    </row>
    <row r="159544" spans="26:27">
      <c r="Z159544" s="191"/>
      <c r="AA159544" s="191"/>
    </row>
    <row r="159545" spans="26:27">
      <c r="Z159545" s="191"/>
      <c r="AA159545" s="191"/>
    </row>
    <row r="159546" spans="26:27">
      <c r="Z159546" s="191"/>
      <c r="AA159546" s="191"/>
    </row>
    <row r="159547" spans="26:27">
      <c r="Z159547" s="191"/>
      <c r="AA159547" s="191"/>
    </row>
    <row r="159548" spans="26:27">
      <c r="Z159548" s="191"/>
      <c r="AA159548" s="191"/>
    </row>
    <row r="159549" spans="26:27">
      <c r="Z159549" s="191"/>
      <c r="AA159549" s="191"/>
    </row>
    <row r="159550" spans="26:27">
      <c r="Z159550" s="191"/>
      <c r="AA159550" s="191"/>
    </row>
    <row r="159551" spans="26:27">
      <c r="Z159551" s="191"/>
      <c r="AA159551" s="191"/>
    </row>
    <row r="159552" spans="26:27">
      <c r="Z159552" s="191"/>
      <c r="AA159552" s="191"/>
    </row>
    <row r="159553" spans="26:27">
      <c r="Z159553" s="191"/>
      <c r="AA159553" s="191"/>
    </row>
    <row r="159554" spans="26:27">
      <c r="Z159554" s="191"/>
      <c r="AA159554" s="191"/>
    </row>
    <row r="159555" spans="26:27">
      <c r="Z159555" s="191"/>
      <c r="AA159555" s="191"/>
    </row>
    <row r="159556" spans="26:27">
      <c r="Z159556" s="191"/>
      <c r="AA159556" s="191"/>
    </row>
    <row r="159557" spans="26:27">
      <c r="Z159557" s="191"/>
      <c r="AA159557" s="191"/>
    </row>
    <row r="159558" spans="26:27">
      <c r="Z159558" s="191"/>
      <c r="AA159558" s="191"/>
    </row>
    <row r="159559" spans="26:27">
      <c r="Z159559" s="191"/>
      <c r="AA159559" s="191"/>
    </row>
    <row r="159560" spans="26:27">
      <c r="Z159560" s="191"/>
      <c r="AA159560" s="191"/>
    </row>
    <row r="159561" spans="26:27">
      <c r="Z159561" s="191"/>
      <c r="AA159561" s="191"/>
    </row>
    <row r="159562" spans="26:27">
      <c r="Z159562" s="191"/>
      <c r="AA159562" s="191"/>
    </row>
    <row r="159563" spans="26:27">
      <c r="Z159563" s="191"/>
      <c r="AA159563" s="191"/>
    </row>
    <row r="159564" spans="26:27">
      <c r="Z159564" s="191"/>
      <c r="AA159564" s="191"/>
    </row>
    <row r="159565" spans="26:27">
      <c r="Z159565" s="191"/>
      <c r="AA159565" s="191"/>
    </row>
    <row r="159566" spans="26:27">
      <c r="Z159566" s="191"/>
      <c r="AA159566" s="191"/>
    </row>
    <row r="159567" spans="26:27">
      <c r="Z159567" s="191"/>
      <c r="AA159567" s="191"/>
    </row>
    <row r="159568" spans="26:27">
      <c r="Z159568" s="191"/>
      <c r="AA159568" s="191"/>
    </row>
    <row r="159569" spans="26:27">
      <c r="Z159569" s="191"/>
      <c r="AA159569" s="191"/>
    </row>
    <row r="159570" spans="26:27">
      <c r="Z159570" s="191"/>
      <c r="AA159570" s="191"/>
    </row>
    <row r="159571" spans="26:27">
      <c r="Z159571" s="191"/>
      <c r="AA159571" s="191"/>
    </row>
    <row r="159572" spans="26:27">
      <c r="Z159572" s="191"/>
      <c r="AA159572" s="191"/>
    </row>
    <row r="159573" spans="26:27">
      <c r="Z159573" s="191"/>
      <c r="AA159573" s="191"/>
    </row>
    <row r="159574" spans="26:27">
      <c r="Z159574" s="191"/>
      <c r="AA159574" s="191"/>
    </row>
    <row r="159575" spans="26:27">
      <c r="Z159575" s="191"/>
      <c r="AA159575" s="191"/>
    </row>
    <row r="159576" spans="26:27">
      <c r="Z159576" s="191"/>
      <c r="AA159576" s="191"/>
    </row>
    <row r="159577" spans="26:27">
      <c r="Z159577" s="191"/>
      <c r="AA159577" s="191"/>
    </row>
    <row r="159578" spans="26:27">
      <c r="Z159578" s="191"/>
      <c r="AA159578" s="191"/>
    </row>
    <row r="159579" spans="26:27">
      <c r="Z159579" s="191"/>
      <c r="AA159579" s="191"/>
    </row>
    <row r="159580" spans="26:27">
      <c r="Z159580" s="191"/>
      <c r="AA159580" s="191"/>
    </row>
    <row r="159581" spans="26:27">
      <c r="Z159581" s="191"/>
      <c r="AA159581" s="191"/>
    </row>
    <row r="159582" spans="26:27">
      <c r="Z159582" s="191"/>
      <c r="AA159582" s="191"/>
    </row>
    <row r="159583" spans="26:27">
      <c r="Z159583" s="191"/>
      <c r="AA159583" s="191"/>
    </row>
    <row r="159584" spans="26:27">
      <c r="Z159584" s="191"/>
      <c r="AA159584" s="191"/>
    </row>
    <row r="159585" spans="26:27">
      <c r="Z159585" s="191"/>
      <c r="AA159585" s="191"/>
    </row>
    <row r="159586" spans="26:27">
      <c r="Z159586" s="191"/>
      <c r="AA159586" s="191"/>
    </row>
    <row r="159587" spans="26:27">
      <c r="Z159587" s="191"/>
      <c r="AA159587" s="191"/>
    </row>
    <row r="159588" spans="26:27">
      <c r="Z159588" s="191"/>
      <c r="AA159588" s="191"/>
    </row>
    <row r="159589" spans="26:27">
      <c r="Z159589" s="191"/>
      <c r="AA159589" s="191"/>
    </row>
    <row r="159590" spans="26:27">
      <c r="Z159590" s="191"/>
      <c r="AA159590" s="191"/>
    </row>
    <row r="159591" spans="26:27">
      <c r="Z159591" s="191"/>
      <c r="AA159591" s="191"/>
    </row>
    <row r="159592" spans="26:27">
      <c r="Z159592" s="191"/>
      <c r="AA159592" s="191"/>
    </row>
    <row r="159593" spans="26:27">
      <c r="Z159593" s="191"/>
      <c r="AA159593" s="191"/>
    </row>
    <row r="159594" spans="26:27">
      <c r="Z159594" s="191"/>
      <c r="AA159594" s="191"/>
    </row>
    <row r="159595" spans="26:27">
      <c r="Z159595" s="191"/>
      <c r="AA159595" s="191"/>
    </row>
    <row r="159596" spans="26:27">
      <c r="Z159596" s="191"/>
      <c r="AA159596" s="191"/>
    </row>
    <row r="159597" spans="26:27">
      <c r="Z159597" s="191"/>
      <c r="AA159597" s="191"/>
    </row>
    <row r="159598" spans="26:27">
      <c r="Z159598" s="191"/>
      <c r="AA159598" s="191"/>
    </row>
    <row r="159599" spans="26:27">
      <c r="Z159599" s="191"/>
      <c r="AA159599" s="191"/>
    </row>
    <row r="159600" spans="26:27">
      <c r="Z159600" s="191"/>
      <c r="AA159600" s="191"/>
    </row>
    <row r="159601" spans="26:27">
      <c r="Z159601" s="191"/>
      <c r="AA159601" s="191"/>
    </row>
    <row r="159602" spans="26:27">
      <c r="Z159602" s="191"/>
      <c r="AA159602" s="191"/>
    </row>
    <row r="159603" spans="26:27">
      <c r="Z159603" s="191"/>
      <c r="AA159603" s="191"/>
    </row>
    <row r="159604" spans="26:27">
      <c r="Z159604" s="191"/>
      <c r="AA159604" s="191"/>
    </row>
    <row r="159605" spans="26:27">
      <c r="Z159605" s="191"/>
      <c r="AA159605" s="191"/>
    </row>
    <row r="159606" spans="26:27">
      <c r="Z159606" s="191"/>
      <c r="AA159606" s="191"/>
    </row>
    <row r="159607" spans="26:27">
      <c r="Z159607" s="191"/>
      <c r="AA159607" s="191"/>
    </row>
    <row r="159608" spans="26:27">
      <c r="Z159608" s="191"/>
      <c r="AA159608" s="191"/>
    </row>
    <row r="159609" spans="26:27">
      <c r="Z159609" s="191"/>
      <c r="AA159609" s="191"/>
    </row>
    <row r="159610" spans="26:27">
      <c r="Z159610" s="191"/>
      <c r="AA159610" s="191"/>
    </row>
    <row r="159611" spans="26:27">
      <c r="Z159611" s="191"/>
      <c r="AA159611" s="191"/>
    </row>
    <row r="159612" spans="26:27">
      <c r="Z159612" s="191"/>
      <c r="AA159612" s="191"/>
    </row>
    <row r="159613" spans="26:27">
      <c r="Z159613" s="191"/>
      <c r="AA159613" s="191"/>
    </row>
    <row r="159614" spans="26:27">
      <c r="Z159614" s="191"/>
      <c r="AA159614" s="191"/>
    </row>
    <row r="159615" spans="26:27">
      <c r="Z159615" s="191"/>
      <c r="AA159615" s="191"/>
    </row>
    <row r="159616" spans="26:27">
      <c r="Z159616" s="191"/>
      <c r="AA159616" s="191"/>
    </row>
    <row r="159617" spans="26:27">
      <c r="Z159617" s="191"/>
      <c r="AA159617" s="191"/>
    </row>
    <row r="159618" spans="26:27">
      <c r="Z159618" s="191"/>
      <c r="AA159618" s="191"/>
    </row>
    <row r="159619" spans="26:27">
      <c r="Z159619" s="191"/>
      <c r="AA159619" s="191"/>
    </row>
    <row r="159620" spans="26:27">
      <c r="Z159620" s="191"/>
      <c r="AA159620" s="191"/>
    </row>
    <row r="159621" spans="26:27">
      <c r="Z159621" s="191"/>
      <c r="AA159621" s="191"/>
    </row>
    <row r="159622" spans="26:27">
      <c r="Z159622" s="191"/>
      <c r="AA159622" s="191"/>
    </row>
    <row r="159623" spans="26:27">
      <c r="Z159623" s="191"/>
      <c r="AA159623" s="191"/>
    </row>
    <row r="159624" spans="26:27">
      <c r="Z159624" s="191"/>
      <c r="AA159624" s="191"/>
    </row>
    <row r="159625" spans="26:27">
      <c r="Z159625" s="191"/>
      <c r="AA159625" s="191"/>
    </row>
    <row r="159626" spans="26:27">
      <c r="Z159626" s="191"/>
      <c r="AA159626" s="191"/>
    </row>
    <row r="159627" spans="26:27">
      <c r="Z159627" s="191"/>
      <c r="AA159627" s="191"/>
    </row>
    <row r="159628" spans="26:27">
      <c r="Z159628" s="191"/>
      <c r="AA159628" s="191"/>
    </row>
    <row r="159629" spans="26:27">
      <c r="Z159629" s="191"/>
      <c r="AA159629" s="191"/>
    </row>
    <row r="159630" spans="26:27">
      <c r="Z159630" s="191"/>
      <c r="AA159630" s="191"/>
    </row>
    <row r="159631" spans="26:27">
      <c r="Z159631" s="191"/>
      <c r="AA159631" s="191"/>
    </row>
    <row r="159632" spans="26:27">
      <c r="Z159632" s="191"/>
      <c r="AA159632" s="191"/>
    </row>
    <row r="159633" spans="26:27">
      <c r="Z159633" s="191"/>
      <c r="AA159633" s="191"/>
    </row>
    <row r="159634" spans="26:27">
      <c r="Z159634" s="191"/>
      <c r="AA159634" s="191"/>
    </row>
    <row r="159635" spans="26:27">
      <c r="Z159635" s="191"/>
      <c r="AA159635" s="191"/>
    </row>
    <row r="159636" spans="26:27">
      <c r="Z159636" s="191"/>
      <c r="AA159636" s="191"/>
    </row>
    <row r="159637" spans="26:27">
      <c r="Z159637" s="191"/>
      <c r="AA159637" s="191"/>
    </row>
    <row r="159638" spans="26:27">
      <c r="Z159638" s="191"/>
      <c r="AA159638" s="191"/>
    </row>
    <row r="159639" spans="26:27">
      <c r="Z159639" s="191"/>
      <c r="AA159639" s="191"/>
    </row>
    <row r="159640" spans="26:27">
      <c r="Z159640" s="191"/>
      <c r="AA159640" s="191"/>
    </row>
    <row r="159641" spans="26:27">
      <c r="Z159641" s="191"/>
      <c r="AA159641" s="191"/>
    </row>
    <row r="159642" spans="26:27">
      <c r="Z159642" s="191"/>
      <c r="AA159642" s="191"/>
    </row>
    <row r="159643" spans="26:27">
      <c r="Z159643" s="191"/>
      <c r="AA159643" s="191"/>
    </row>
    <row r="159644" spans="26:27">
      <c r="Z159644" s="191"/>
      <c r="AA159644" s="191"/>
    </row>
    <row r="159645" spans="26:27">
      <c r="Z159645" s="191"/>
      <c r="AA159645" s="191"/>
    </row>
    <row r="159646" spans="26:27">
      <c r="Z159646" s="191"/>
      <c r="AA159646" s="191"/>
    </row>
    <row r="159647" spans="26:27">
      <c r="Z159647" s="191"/>
      <c r="AA159647" s="191"/>
    </row>
    <row r="159648" spans="26:27">
      <c r="Z159648" s="191"/>
      <c r="AA159648" s="191"/>
    </row>
    <row r="159649" spans="26:27">
      <c r="Z159649" s="191"/>
      <c r="AA159649" s="191"/>
    </row>
    <row r="159650" spans="26:27">
      <c r="Z159650" s="191"/>
      <c r="AA159650" s="191"/>
    </row>
    <row r="159651" spans="26:27">
      <c r="Z159651" s="191"/>
      <c r="AA159651" s="191"/>
    </row>
    <row r="159652" spans="26:27">
      <c r="Z159652" s="191"/>
      <c r="AA159652" s="191"/>
    </row>
    <row r="159653" spans="26:27">
      <c r="Z159653" s="191"/>
      <c r="AA159653" s="191"/>
    </row>
    <row r="159654" spans="26:27">
      <c r="Z159654" s="191"/>
      <c r="AA159654" s="191"/>
    </row>
    <row r="159655" spans="26:27">
      <c r="Z159655" s="191"/>
      <c r="AA159655" s="191"/>
    </row>
    <row r="159656" spans="26:27">
      <c r="Z159656" s="191"/>
      <c r="AA159656" s="191"/>
    </row>
    <row r="159657" spans="26:27">
      <c r="Z159657" s="191"/>
      <c r="AA159657" s="191"/>
    </row>
    <row r="159658" spans="26:27">
      <c r="Z159658" s="191"/>
      <c r="AA159658" s="191"/>
    </row>
    <row r="159659" spans="26:27">
      <c r="Z159659" s="191"/>
      <c r="AA159659" s="191"/>
    </row>
    <row r="159660" spans="26:27">
      <c r="Z159660" s="191"/>
      <c r="AA159660" s="191"/>
    </row>
    <row r="159661" spans="26:27">
      <c r="Z159661" s="191"/>
      <c r="AA159661" s="191"/>
    </row>
    <row r="159662" spans="26:27">
      <c r="Z159662" s="191"/>
      <c r="AA159662" s="191"/>
    </row>
    <row r="159663" spans="26:27">
      <c r="Z159663" s="191"/>
      <c r="AA159663" s="191"/>
    </row>
    <row r="159664" spans="26:27">
      <c r="Z159664" s="191"/>
      <c r="AA159664" s="191"/>
    </row>
    <row r="159665" spans="26:27">
      <c r="Z159665" s="191"/>
      <c r="AA159665" s="191"/>
    </row>
    <row r="159666" spans="26:27">
      <c r="Z159666" s="191"/>
      <c r="AA159666" s="191"/>
    </row>
    <row r="159667" spans="26:27">
      <c r="Z159667" s="191"/>
      <c r="AA159667" s="191"/>
    </row>
    <row r="159668" spans="26:27">
      <c r="Z159668" s="191"/>
      <c r="AA159668" s="191"/>
    </row>
    <row r="159669" spans="26:27">
      <c r="Z159669" s="191"/>
      <c r="AA159669" s="191"/>
    </row>
    <row r="159670" spans="26:27">
      <c r="Z159670" s="191"/>
      <c r="AA159670" s="191"/>
    </row>
    <row r="159671" spans="26:27">
      <c r="Z159671" s="191"/>
      <c r="AA159671" s="191"/>
    </row>
    <row r="159672" spans="26:27">
      <c r="Z159672" s="191"/>
      <c r="AA159672" s="191"/>
    </row>
    <row r="159673" spans="26:27">
      <c r="Z159673" s="191"/>
      <c r="AA159673" s="191"/>
    </row>
    <row r="159674" spans="26:27">
      <c r="Z159674" s="191"/>
      <c r="AA159674" s="191"/>
    </row>
    <row r="159675" spans="26:27">
      <c r="Z159675" s="191"/>
      <c r="AA159675" s="191"/>
    </row>
    <row r="159676" spans="26:27">
      <c r="Z159676" s="191"/>
      <c r="AA159676" s="191"/>
    </row>
    <row r="159677" spans="26:27">
      <c r="Z159677" s="191"/>
      <c r="AA159677" s="191"/>
    </row>
    <row r="159678" spans="26:27">
      <c r="Z159678" s="191"/>
      <c r="AA159678" s="191"/>
    </row>
    <row r="159679" spans="26:27">
      <c r="Z159679" s="191"/>
      <c r="AA159679" s="191"/>
    </row>
    <row r="159680" spans="26:27">
      <c r="Z159680" s="191"/>
      <c r="AA159680" s="191"/>
    </row>
    <row r="159681" spans="26:27">
      <c r="Z159681" s="191"/>
      <c r="AA159681" s="191"/>
    </row>
    <row r="159682" spans="26:27">
      <c r="Z159682" s="191"/>
      <c r="AA159682" s="191"/>
    </row>
    <row r="159683" spans="26:27">
      <c r="Z159683" s="191"/>
      <c r="AA159683" s="191"/>
    </row>
    <row r="159684" spans="26:27">
      <c r="Z159684" s="191"/>
      <c r="AA159684" s="191"/>
    </row>
    <row r="159685" spans="26:27">
      <c r="Z159685" s="191"/>
      <c r="AA159685" s="191"/>
    </row>
    <row r="159686" spans="26:27">
      <c r="Z159686" s="191"/>
      <c r="AA159686" s="191"/>
    </row>
    <row r="159687" spans="26:27">
      <c r="Z159687" s="191"/>
      <c r="AA159687" s="191"/>
    </row>
    <row r="159688" spans="26:27">
      <c r="Z159688" s="191"/>
      <c r="AA159688" s="191"/>
    </row>
    <row r="159689" spans="26:27">
      <c r="Z159689" s="191"/>
      <c r="AA159689" s="191"/>
    </row>
    <row r="159690" spans="26:27">
      <c r="Z159690" s="191"/>
      <c r="AA159690" s="191"/>
    </row>
    <row r="159691" spans="26:27">
      <c r="Z159691" s="191"/>
      <c r="AA159691" s="191"/>
    </row>
    <row r="159692" spans="26:27">
      <c r="Z159692" s="191"/>
      <c r="AA159692" s="191"/>
    </row>
    <row r="159693" spans="26:27">
      <c r="Z159693" s="191"/>
      <c r="AA159693" s="191"/>
    </row>
    <row r="159694" spans="26:27">
      <c r="Z159694" s="191"/>
      <c r="AA159694" s="191"/>
    </row>
    <row r="159695" spans="26:27">
      <c r="Z159695" s="191"/>
      <c r="AA159695" s="191"/>
    </row>
    <row r="159696" spans="26:27">
      <c r="Z159696" s="191"/>
      <c r="AA159696" s="191"/>
    </row>
    <row r="159697" spans="26:27">
      <c r="Z159697" s="191"/>
      <c r="AA159697" s="191"/>
    </row>
    <row r="159698" spans="26:27">
      <c r="Z159698" s="191"/>
      <c r="AA159698" s="191"/>
    </row>
    <row r="159699" spans="26:27">
      <c r="Z159699" s="191"/>
      <c r="AA159699" s="191"/>
    </row>
    <row r="159700" spans="26:27">
      <c r="Z159700" s="191"/>
      <c r="AA159700" s="191"/>
    </row>
    <row r="159701" spans="26:27">
      <c r="Z159701" s="191"/>
      <c r="AA159701" s="191"/>
    </row>
    <row r="159702" spans="26:27">
      <c r="Z159702" s="191"/>
      <c r="AA159702" s="191"/>
    </row>
    <row r="159703" spans="26:27">
      <c r="Z159703" s="191"/>
      <c r="AA159703" s="191"/>
    </row>
    <row r="159704" spans="26:27">
      <c r="Z159704" s="191"/>
      <c r="AA159704" s="191"/>
    </row>
    <row r="159705" spans="26:27">
      <c r="Z159705" s="191"/>
      <c r="AA159705" s="191"/>
    </row>
    <row r="159706" spans="26:27">
      <c r="Z159706" s="191"/>
      <c r="AA159706" s="191"/>
    </row>
    <row r="159707" spans="26:27">
      <c r="Z159707" s="191"/>
      <c r="AA159707" s="191"/>
    </row>
    <row r="159708" spans="26:27">
      <c r="Z159708" s="191"/>
      <c r="AA159708" s="191"/>
    </row>
    <row r="159709" spans="26:27">
      <c r="Z159709" s="191"/>
      <c r="AA159709" s="191"/>
    </row>
    <row r="159710" spans="26:27">
      <c r="Z159710" s="191"/>
      <c r="AA159710" s="191"/>
    </row>
    <row r="159711" spans="26:27">
      <c r="Z159711" s="191"/>
      <c r="AA159711" s="191"/>
    </row>
    <row r="159712" spans="26:27">
      <c r="Z159712" s="191"/>
      <c r="AA159712" s="191"/>
    </row>
    <row r="159713" spans="26:27">
      <c r="Z159713" s="191"/>
      <c r="AA159713" s="191"/>
    </row>
    <row r="159714" spans="26:27">
      <c r="Z159714" s="191"/>
      <c r="AA159714" s="191"/>
    </row>
    <row r="159715" spans="26:27">
      <c r="Z159715" s="191"/>
      <c r="AA159715" s="191"/>
    </row>
    <row r="159716" spans="26:27">
      <c r="Z159716" s="191"/>
      <c r="AA159716" s="191"/>
    </row>
    <row r="159717" spans="26:27">
      <c r="Z159717" s="191"/>
      <c r="AA159717" s="191"/>
    </row>
    <row r="159718" spans="26:27">
      <c r="Z159718" s="191"/>
      <c r="AA159718" s="191"/>
    </row>
    <row r="159719" spans="26:27">
      <c r="Z159719" s="191"/>
      <c r="AA159719" s="191"/>
    </row>
    <row r="159720" spans="26:27">
      <c r="Z159720" s="191"/>
      <c r="AA159720" s="191"/>
    </row>
    <row r="159721" spans="26:27">
      <c r="Z159721" s="191"/>
      <c r="AA159721" s="191"/>
    </row>
    <row r="159722" spans="26:27">
      <c r="Z159722" s="191"/>
      <c r="AA159722" s="191"/>
    </row>
    <row r="159723" spans="26:27">
      <c r="Z159723" s="191"/>
      <c r="AA159723" s="191"/>
    </row>
    <row r="159724" spans="26:27">
      <c r="Z159724" s="191"/>
      <c r="AA159724" s="191"/>
    </row>
    <row r="159725" spans="26:27">
      <c r="Z159725" s="191"/>
      <c r="AA159725" s="191"/>
    </row>
    <row r="159726" spans="26:27">
      <c r="Z159726" s="191"/>
      <c r="AA159726" s="191"/>
    </row>
    <row r="159727" spans="26:27">
      <c r="Z159727" s="191"/>
      <c r="AA159727" s="191"/>
    </row>
    <row r="159728" spans="26:27">
      <c r="Z159728" s="191"/>
      <c r="AA159728" s="191"/>
    </row>
    <row r="159729" spans="26:27">
      <c r="Z159729" s="191"/>
      <c r="AA159729" s="191"/>
    </row>
    <row r="159730" spans="26:27">
      <c r="Z159730" s="191"/>
      <c r="AA159730" s="191"/>
    </row>
    <row r="159731" spans="26:27">
      <c r="Z159731" s="191"/>
      <c r="AA159731" s="191"/>
    </row>
    <row r="159732" spans="26:27">
      <c r="Z159732" s="191"/>
      <c r="AA159732" s="191"/>
    </row>
    <row r="159733" spans="26:27">
      <c r="Z159733" s="191"/>
      <c r="AA159733" s="191"/>
    </row>
    <row r="159734" spans="26:27">
      <c r="Z159734" s="191"/>
      <c r="AA159734" s="191"/>
    </row>
    <row r="159735" spans="26:27">
      <c r="Z159735" s="191"/>
      <c r="AA159735" s="191"/>
    </row>
    <row r="159736" spans="26:27">
      <c r="Z159736" s="191"/>
      <c r="AA159736" s="191"/>
    </row>
    <row r="159737" spans="26:27">
      <c r="Z159737" s="191"/>
      <c r="AA159737" s="191"/>
    </row>
    <row r="159738" spans="26:27">
      <c r="Z159738" s="191"/>
      <c r="AA159738" s="191"/>
    </row>
    <row r="159739" spans="26:27">
      <c r="Z159739" s="191"/>
      <c r="AA159739" s="191"/>
    </row>
    <row r="159740" spans="26:27">
      <c r="Z159740" s="191"/>
      <c r="AA159740" s="191"/>
    </row>
    <row r="159741" spans="26:27">
      <c r="Z159741" s="191"/>
      <c r="AA159741" s="191"/>
    </row>
    <row r="159742" spans="26:27">
      <c r="Z159742" s="191"/>
      <c r="AA159742" s="191"/>
    </row>
    <row r="159743" spans="26:27">
      <c r="Z159743" s="191"/>
      <c r="AA159743" s="191"/>
    </row>
    <row r="159744" spans="26:27">
      <c r="Z159744" s="191"/>
      <c r="AA159744" s="191"/>
    </row>
    <row r="159745" spans="26:27">
      <c r="Z159745" s="191"/>
      <c r="AA159745" s="191"/>
    </row>
    <row r="159746" spans="26:27">
      <c r="Z159746" s="191"/>
      <c r="AA159746" s="191"/>
    </row>
    <row r="159747" spans="26:27">
      <c r="Z159747" s="191"/>
      <c r="AA159747" s="191"/>
    </row>
    <row r="159748" spans="26:27">
      <c r="Z159748" s="191"/>
      <c r="AA159748" s="191"/>
    </row>
    <row r="159749" spans="26:27">
      <c r="Z159749" s="191"/>
      <c r="AA159749" s="191"/>
    </row>
    <row r="159750" spans="26:27">
      <c r="Z159750" s="191"/>
      <c r="AA159750" s="191"/>
    </row>
    <row r="159751" spans="26:27">
      <c r="Z159751" s="191"/>
      <c r="AA159751" s="191"/>
    </row>
    <row r="159752" spans="26:27">
      <c r="Z159752" s="191"/>
      <c r="AA159752" s="191"/>
    </row>
    <row r="159753" spans="26:27">
      <c r="Z159753" s="191"/>
      <c r="AA159753" s="191"/>
    </row>
    <row r="159754" spans="26:27">
      <c r="Z159754" s="191"/>
      <c r="AA159754" s="191"/>
    </row>
    <row r="159755" spans="26:27">
      <c r="Z159755" s="191"/>
      <c r="AA159755" s="191"/>
    </row>
    <row r="159756" spans="26:27">
      <c r="Z159756" s="191"/>
      <c r="AA159756" s="191"/>
    </row>
    <row r="159757" spans="26:27">
      <c r="Z159757" s="191"/>
      <c r="AA159757" s="191"/>
    </row>
    <row r="159758" spans="26:27">
      <c r="Z159758" s="191"/>
      <c r="AA159758" s="191"/>
    </row>
    <row r="159759" spans="26:27">
      <c r="Z159759" s="191"/>
      <c r="AA159759" s="191"/>
    </row>
    <row r="159760" spans="26:27">
      <c r="Z159760" s="191"/>
      <c r="AA159760" s="191"/>
    </row>
    <row r="159761" spans="26:27">
      <c r="Z159761" s="191"/>
      <c r="AA159761" s="191"/>
    </row>
    <row r="159762" spans="26:27">
      <c r="Z159762" s="191"/>
      <c r="AA159762" s="191"/>
    </row>
    <row r="159763" spans="26:27">
      <c r="Z159763" s="191"/>
      <c r="AA159763" s="191"/>
    </row>
    <row r="159764" spans="26:27">
      <c r="Z159764" s="191"/>
      <c r="AA159764" s="191"/>
    </row>
    <row r="159765" spans="26:27">
      <c r="Z159765" s="191"/>
      <c r="AA159765" s="191"/>
    </row>
    <row r="159766" spans="26:27">
      <c r="Z159766" s="191"/>
      <c r="AA159766" s="191"/>
    </row>
    <row r="159767" spans="26:27">
      <c r="Z159767" s="191"/>
      <c r="AA159767" s="191"/>
    </row>
    <row r="159768" spans="26:27">
      <c r="Z159768" s="191"/>
      <c r="AA159768" s="191"/>
    </row>
    <row r="159769" spans="26:27">
      <c r="Z159769" s="191"/>
      <c r="AA159769" s="191"/>
    </row>
    <row r="159770" spans="26:27">
      <c r="Z159770" s="191"/>
      <c r="AA159770" s="191"/>
    </row>
    <row r="159771" spans="26:27">
      <c r="Z159771" s="191"/>
      <c r="AA159771" s="191"/>
    </row>
    <row r="159772" spans="26:27">
      <c r="Z159772" s="191"/>
      <c r="AA159772" s="191"/>
    </row>
    <row r="159773" spans="26:27">
      <c r="Z159773" s="191"/>
      <c r="AA159773" s="191"/>
    </row>
    <row r="159774" spans="26:27">
      <c r="Z159774" s="191"/>
      <c r="AA159774" s="191"/>
    </row>
    <row r="159775" spans="26:27">
      <c r="Z159775" s="191"/>
      <c r="AA159775" s="191"/>
    </row>
    <row r="159776" spans="26:27">
      <c r="Z159776" s="191"/>
      <c r="AA159776" s="191"/>
    </row>
    <row r="159777" spans="26:27">
      <c r="Z159777" s="191"/>
      <c r="AA159777" s="191"/>
    </row>
    <row r="159778" spans="26:27">
      <c r="Z159778" s="191"/>
      <c r="AA159778" s="191"/>
    </row>
    <row r="159779" spans="26:27">
      <c r="Z159779" s="191"/>
      <c r="AA159779" s="191"/>
    </row>
    <row r="159780" spans="26:27">
      <c r="Z159780" s="191"/>
      <c r="AA159780" s="191"/>
    </row>
    <row r="159781" spans="26:27">
      <c r="Z159781" s="191"/>
      <c r="AA159781" s="191"/>
    </row>
    <row r="159782" spans="26:27">
      <c r="Z159782" s="191"/>
      <c r="AA159782" s="191"/>
    </row>
    <row r="159783" spans="26:27">
      <c r="Z159783" s="191"/>
      <c r="AA159783" s="191"/>
    </row>
    <row r="159784" spans="26:27">
      <c r="Z159784" s="191"/>
      <c r="AA159784" s="191"/>
    </row>
    <row r="159785" spans="26:27">
      <c r="Z159785" s="191"/>
      <c r="AA159785" s="191"/>
    </row>
    <row r="159786" spans="26:27">
      <c r="Z159786" s="191"/>
      <c r="AA159786" s="191"/>
    </row>
    <row r="159787" spans="26:27">
      <c r="Z159787" s="191"/>
      <c r="AA159787" s="191"/>
    </row>
    <row r="159788" spans="26:27">
      <c r="Z159788" s="191"/>
      <c r="AA159788" s="191"/>
    </row>
    <row r="159789" spans="26:27">
      <c r="Z159789" s="191"/>
      <c r="AA159789" s="191"/>
    </row>
    <row r="159790" spans="26:27">
      <c r="Z159790" s="191"/>
      <c r="AA159790" s="191"/>
    </row>
    <row r="159791" spans="26:27">
      <c r="Z159791" s="191"/>
      <c r="AA159791" s="191"/>
    </row>
    <row r="159792" spans="26:27">
      <c r="Z159792" s="191"/>
      <c r="AA159792" s="191"/>
    </row>
    <row r="159793" spans="26:27">
      <c r="Z159793" s="191"/>
      <c r="AA159793" s="191"/>
    </row>
    <row r="159794" spans="26:27">
      <c r="Z159794" s="191"/>
      <c r="AA159794" s="191"/>
    </row>
    <row r="159795" spans="26:27">
      <c r="Z159795" s="191"/>
      <c r="AA159795" s="191"/>
    </row>
    <row r="159796" spans="26:27">
      <c r="Z159796" s="191"/>
      <c r="AA159796" s="191"/>
    </row>
    <row r="159797" spans="26:27">
      <c r="Z159797" s="191"/>
      <c r="AA159797" s="191"/>
    </row>
    <row r="159798" spans="26:27">
      <c r="Z159798" s="191"/>
      <c r="AA159798" s="191"/>
    </row>
    <row r="159799" spans="26:27">
      <c r="Z159799" s="191"/>
      <c r="AA159799" s="191"/>
    </row>
    <row r="159800" spans="26:27">
      <c r="Z159800" s="191"/>
      <c r="AA159800" s="191"/>
    </row>
    <row r="159801" spans="26:27">
      <c r="Z159801" s="191"/>
      <c r="AA159801" s="191"/>
    </row>
    <row r="159802" spans="26:27">
      <c r="Z159802" s="191"/>
      <c r="AA159802" s="191"/>
    </row>
    <row r="159803" spans="26:27">
      <c r="Z159803" s="191"/>
      <c r="AA159803" s="191"/>
    </row>
    <row r="159804" spans="26:27">
      <c r="Z159804" s="191"/>
      <c r="AA159804" s="191"/>
    </row>
    <row r="159805" spans="26:27">
      <c r="Z159805" s="191"/>
      <c r="AA159805" s="191"/>
    </row>
    <row r="159806" spans="26:27">
      <c r="Z159806" s="191"/>
      <c r="AA159806" s="191"/>
    </row>
    <row r="159807" spans="26:27">
      <c r="Z159807" s="191"/>
      <c r="AA159807" s="191"/>
    </row>
    <row r="159808" spans="26:27">
      <c r="Z159808" s="191"/>
      <c r="AA159808" s="191"/>
    </row>
    <row r="159809" spans="26:27">
      <c r="Z159809" s="191"/>
      <c r="AA159809" s="191"/>
    </row>
    <row r="159810" spans="26:27">
      <c r="Z159810" s="191"/>
      <c r="AA159810" s="191"/>
    </row>
    <row r="159811" spans="26:27">
      <c r="Z159811" s="191"/>
      <c r="AA159811" s="191"/>
    </row>
    <row r="159812" spans="26:27">
      <c r="Z159812" s="191"/>
      <c r="AA159812" s="191"/>
    </row>
    <row r="159813" spans="26:27">
      <c r="Z159813" s="191"/>
      <c r="AA159813" s="191"/>
    </row>
    <row r="159814" spans="26:27">
      <c r="Z159814" s="191"/>
      <c r="AA159814" s="191"/>
    </row>
    <row r="159815" spans="26:27">
      <c r="Z159815" s="191"/>
      <c r="AA159815" s="191"/>
    </row>
    <row r="159816" spans="26:27">
      <c r="Z159816" s="191"/>
      <c r="AA159816" s="191"/>
    </row>
    <row r="159817" spans="26:27">
      <c r="Z159817" s="191"/>
      <c r="AA159817" s="191"/>
    </row>
    <row r="159818" spans="26:27">
      <c r="Z159818" s="191"/>
      <c r="AA159818" s="191"/>
    </row>
    <row r="159819" spans="26:27">
      <c r="Z159819" s="191"/>
      <c r="AA159819" s="191"/>
    </row>
    <row r="159820" spans="26:27">
      <c r="Z159820" s="191"/>
      <c r="AA159820" s="191"/>
    </row>
    <row r="159821" spans="26:27">
      <c r="Z159821" s="191"/>
      <c r="AA159821" s="191"/>
    </row>
    <row r="159822" spans="26:27">
      <c r="Z159822" s="191"/>
      <c r="AA159822" s="191"/>
    </row>
    <row r="159823" spans="26:27">
      <c r="Z159823" s="191"/>
      <c r="AA159823" s="191"/>
    </row>
    <row r="159824" spans="26:27">
      <c r="Z159824" s="191"/>
      <c r="AA159824" s="191"/>
    </row>
    <row r="159825" spans="26:27">
      <c r="Z159825" s="191"/>
      <c r="AA159825" s="191"/>
    </row>
    <row r="159826" spans="26:27">
      <c r="Z159826" s="191"/>
      <c r="AA159826" s="191"/>
    </row>
    <row r="159827" spans="26:27">
      <c r="Z159827" s="191"/>
      <c r="AA159827" s="191"/>
    </row>
    <row r="159828" spans="26:27">
      <c r="Z159828" s="191"/>
      <c r="AA159828" s="191"/>
    </row>
    <row r="159829" spans="26:27">
      <c r="Z159829" s="191"/>
      <c r="AA159829" s="191"/>
    </row>
    <row r="159830" spans="26:27">
      <c r="Z159830" s="191"/>
      <c r="AA159830" s="191"/>
    </row>
    <row r="159831" spans="26:27">
      <c r="Z159831" s="191"/>
      <c r="AA159831" s="191"/>
    </row>
    <row r="159832" spans="26:27">
      <c r="Z159832" s="191"/>
      <c r="AA159832" s="191"/>
    </row>
    <row r="159833" spans="26:27">
      <c r="Z159833" s="191"/>
      <c r="AA159833" s="191"/>
    </row>
    <row r="159834" spans="26:27">
      <c r="Z159834" s="191"/>
      <c r="AA159834" s="191"/>
    </row>
    <row r="159835" spans="26:27">
      <c r="Z159835" s="191"/>
      <c r="AA159835" s="191"/>
    </row>
    <row r="159836" spans="26:27">
      <c r="Z159836" s="191"/>
      <c r="AA159836" s="191"/>
    </row>
    <row r="159837" spans="26:27">
      <c r="Z159837" s="191"/>
      <c r="AA159837" s="191"/>
    </row>
    <row r="159838" spans="26:27">
      <c r="Z159838" s="191"/>
      <c r="AA159838" s="191"/>
    </row>
    <row r="159839" spans="26:27">
      <c r="Z159839" s="191"/>
      <c r="AA159839" s="191"/>
    </row>
    <row r="159840" spans="26:27">
      <c r="Z159840" s="191"/>
      <c r="AA159840" s="191"/>
    </row>
    <row r="159841" spans="26:27">
      <c r="Z159841" s="191"/>
      <c r="AA159841" s="191"/>
    </row>
    <row r="159842" spans="26:27">
      <c r="Z159842" s="191"/>
      <c r="AA159842" s="191"/>
    </row>
    <row r="159843" spans="26:27">
      <c r="Z159843" s="191"/>
      <c r="AA159843" s="191"/>
    </row>
    <row r="159844" spans="26:27">
      <c r="Z159844" s="191"/>
      <c r="AA159844" s="191"/>
    </row>
    <row r="159845" spans="26:27">
      <c r="Z159845" s="191"/>
      <c r="AA159845" s="191"/>
    </row>
    <row r="159846" spans="26:27">
      <c r="Z159846" s="191"/>
      <c r="AA159846" s="191"/>
    </row>
    <row r="159847" spans="26:27">
      <c r="Z159847" s="191"/>
      <c r="AA159847" s="191"/>
    </row>
    <row r="159848" spans="26:27">
      <c r="Z159848" s="191"/>
      <c r="AA159848" s="191"/>
    </row>
    <row r="159849" spans="26:27">
      <c r="Z159849" s="191"/>
      <c r="AA159849" s="191"/>
    </row>
    <row r="159850" spans="26:27">
      <c r="Z159850" s="191"/>
      <c r="AA159850" s="191"/>
    </row>
    <row r="159851" spans="26:27">
      <c r="Z159851" s="191"/>
      <c r="AA159851" s="191"/>
    </row>
    <row r="159852" spans="26:27">
      <c r="Z159852" s="191"/>
      <c r="AA159852" s="191"/>
    </row>
    <row r="159853" spans="26:27">
      <c r="Z159853" s="191"/>
      <c r="AA159853" s="191"/>
    </row>
    <row r="159854" spans="26:27">
      <c r="Z159854" s="191"/>
      <c r="AA159854" s="191"/>
    </row>
    <row r="159855" spans="26:27">
      <c r="Z159855" s="191"/>
      <c r="AA159855" s="191"/>
    </row>
    <row r="159856" spans="26:27">
      <c r="Z159856" s="191"/>
      <c r="AA159856" s="191"/>
    </row>
    <row r="159857" spans="26:27">
      <c r="Z159857" s="191"/>
      <c r="AA159857" s="191"/>
    </row>
    <row r="159858" spans="26:27">
      <c r="Z159858" s="191"/>
      <c r="AA159858" s="191"/>
    </row>
    <row r="159859" spans="26:27">
      <c r="Z159859" s="191"/>
      <c r="AA159859" s="191"/>
    </row>
    <row r="159860" spans="26:27">
      <c r="Z159860" s="191"/>
      <c r="AA159860" s="191"/>
    </row>
    <row r="159861" spans="26:27">
      <c r="Z159861" s="191"/>
      <c r="AA159861" s="191"/>
    </row>
    <row r="159862" spans="26:27">
      <c r="Z159862" s="191"/>
      <c r="AA159862" s="191"/>
    </row>
    <row r="159863" spans="26:27">
      <c r="Z159863" s="191"/>
      <c r="AA159863" s="191"/>
    </row>
    <row r="159864" spans="26:27">
      <c r="Z159864" s="191"/>
      <c r="AA159864" s="191"/>
    </row>
    <row r="159865" spans="26:27">
      <c r="Z159865" s="191"/>
      <c r="AA159865" s="191"/>
    </row>
    <row r="159866" spans="26:27">
      <c r="Z159866" s="191"/>
      <c r="AA159866" s="191"/>
    </row>
    <row r="159867" spans="26:27">
      <c r="Z159867" s="191"/>
      <c r="AA159867" s="191"/>
    </row>
    <row r="159868" spans="26:27">
      <c r="Z159868" s="191"/>
      <c r="AA159868" s="191"/>
    </row>
    <row r="159869" spans="26:27">
      <c r="Z159869" s="191"/>
      <c r="AA159869" s="191"/>
    </row>
    <row r="159870" spans="26:27">
      <c r="Z159870" s="191"/>
      <c r="AA159870" s="191"/>
    </row>
    <row r="159871" spans="26:27">
      <c r="Z159871" s="191"/>
      <c r="AA159871" s="191"/>
    </row>
    <row r="159872" spans="26:27">
      <c r="Z159872" s="191"/>
      <c r="AA159872" s="191"/>
    </row>
    <row r="159873" spans="26:27">
      <c r="Z159873" s="191"/>
      <c r="AA159873" s="191"/>
    </row>
    <row r="159874" spans="26:27">
      <c r="Z159874" s="191"/>
      <c r="AA159874" s="191"/>
    </row>
    <row r="159875" spans="26:27">
      <c r="Z159875" s="191"/>
      <c r="AA159875" s="191"/>
    </row>
    <row r="159876" spans="26:27">
      <c r="Z159876" s="191"/>
      <c r="AA159876" s="191"/>
    </row>
    <row r="159877" spans="26:27">
      <c r="Z159877" s="191"/>
      <c r="AA159877" s="191"/>
    </row>
    <row r="159878" spans="26:27">
      <c r="Z159878" s="191"/>
      <c r="AA159878" s="191"/>
    </row>
    <row r="159879" spans="26:27">
      <c r="Z159879" s="191"/>
      <c r="AA159879" s="191"/>
    </row>
    <row r="159880" spans="26:27">
      <c r="Z159880" s="191"/>
      <c r="AA159880" s="191"/>
    </row>
    <row r="159881" spans="26:27">
      <c r="Z159881" s="191"/>
      <c r="AA159881" s="191"/>
    </row>
    <row r="159882" spans="26:27">
      <c r="Z159882" s="191"/>
      <c r="AA159882" s="191"/>
    </row>
    <row r="159883" spans="26:27">
      <c r="Z159883" s="191"/>
      <c r="AA159883" s="191"/>
    </row>
    <row r="159884" spans="26:27">
      <c r="Z159884" s="191"/>
      <c r="AA159884" s="191"/>
    </row>
    <row r="159885" spans="26:27">
      <c r="Z159885" s="191"/>
      <c r="AA159885" s="191"/>
    </row>
    <row r="159886" spans="26:27">
      <c r="Z159886" s="191"/>
      <c r="AA159886" s="191"/>
    </row>
    <row r="159887" spans="26:27">
      <c r="Z159887" s="191"/>
      <c r="AA159887" s="191"/>
    </row>
    <row r="159888" spans="26:27">
      <c r="Z159888" s="191"/>
      <c r="AA159888" s="191"/>
    </row>
    <row r="159889" spans="26:27">
      <c r="Z159889" s="191"/>
      <c r="AA159889" s="191"/>
    </row>
    <row r="159890" spans="26:27">
      <c r="Z159890" s="191"/>
      <c r="AA159890" s="191"/>
    </row>
    <row r="159891" spans="26:27">
      <c r="Z159891" s="191"/>
      <c r="AA159891" s="191"/>
    </row>
    <row r="159892" spans="26:27">
      <c r="Z159892" s="191"/>
      <c r="AA159892" s="191"/>
    </row>
    <row r="159893" spans="26:27">
      <c r="Z159893" s="191"/>
      <c r="AA159893" s="191"/>
    </row>
    <row r="159894" spans="26:27">
      <c r="Z159894" s="191"/>
      <c r="AA159894" s="191"/>
    </row>
    <row r="159895" spans="26:27">
      <c r="Z159895" s="191"/>
      <c r="AA159895" s="191"/>
    </row>
    <row r="159896" spans="26:27">
      <c r="Z159896" s="191"/>
      <c r="AA159896" s="191"/>
    </row>
    <row r="159897" spans="26:27">
      <c r="Z159897" s="191"/>
      <c r="AA159897" s="191"/>
    </row>
    <row r="159898" spans="26:27">
      <c r="Z159898" s="191"/>
      <c r="AA159898" s="191"/>
    </row>
    <row r="159899" spans="26:27">
      <c r="Z159899" s="191"/>
      <c r="AA159899" s="191"/>
    </row>
    <row r="159900" spans="26:27">
      <c r="Z159900" s="191"/>
      <c r="AA159900" s="191"/>
    </row>
    <row r="159901" spans="26:27">
      <c r="Z159901" s="191"/>
      <c r="AA159901" s="191"/>
    </row>
    <row r="159902" spans="26:27">
      <c r="Z159902" s="191"/>
      <c r="AA159902" s="191"/>
    </row>
    <row r="159903" spans="26:27">
      <c r="Z159903" s="191"/>
      <c r="AA159903" s="191"/>
    </row>
    <row r="159904" spans="26:27">
      <c r="Z159904" s="191"/>
      <c r="AA159904" s="191"/>
    </row>
    <row r="159905" spans="26:27">
      <c r="Z159905" s="191"/>
      <c r="AA159905" s="191"/>
    </row>
    <row r="159906" spans="26:27">
      <c r="Z159906" s="191"/>
      <c r="AA159906" s="191"/>
    </row>
    <row r="159907" spans="26:27">
      <c r="Z159907" s="191"/>
      <c r="AA159907" s="191"/>
    </row>
    <row r="159908" spans="26:27">
      <c r="Z159908" s="191"/>
      <c r="AA159908" s="191"/>
    </row>
    <row r="159909" spans="26:27">
      <c r="Z159909" s="191"/>
      <c r="AA159909" s="191"/>
    </row>
    <row r="159910" spans="26:27">
      <c r="Z159910" s="191"/>
      <c r="AA159910" s="191"/>
    </row>
    <row r="159911" spans="26:27">
      <c r="Z159911" s="191"/>
      <c r="AA159911" s="191"/>
    </row>
    <row r="159912" spans="26:27">
      <c r="Z159912" s="191"/>
      <c r="AA159912" s="191"/>
    </row>
    <row r="159913" spans="26:27">
      <c r="Z159913" s="191"/>
      <c r="AA159913" s="191"/>
    </row>
    <row r="159914" spans="26:27">
      <c r="Z159914" s="191"/>
      <c r="AA159914" s="191"/>
    </row>
    <row r="159915" spans="26:27">
      <c r="Z159915" s="191"/>
      <c r="AA159915" s="191"/>
    </row>
    <row r="159916" spans="26:27">
      <c r="Z159916" s="191"/>
      <c r="AA159916" s="191"/>
    </row>
    <row r="159917" spans="26:27">
      <c r="Z159917" s="191"/>
      <c r="AA159917" s="191"/>
    </row>
    <row r="159918" spans="26:27">
      <c r="Z159918" s="191"/>
      <c r="AA159918" s="191"/>
    </row>
    <row r="159919" spans="26:27">
      <c r="Z159919" s="191"/>
      <c r="AA159919" s="191"/>
    </row>
    <row r="159920" spans="26:27">
      <c r="Z159920" s="191"/>
      <c r="AA159920" s="191"/>
    </row>
    <row r="159921" spans="26:27">
      <c r="Z159921" s="191"/>
      <c r="AA159921" s="191"/>
    </row>
    <row r="159922" spans="26:27">
      <c r="Z159922" s="191"/>
      <c r="AA159922" s="191"/>
    </row>
    <row r="159923" spans="26:27">
      <c r="Z159923" s="191"/>
      <c r="AA159923" s="191"/>
    </row>
    <row r="159924" spans="26:27">
      <c r="Z159924" s="191"/>
      <c r="AA159924" s="191"/>
    </row>
    <row r="159925" spans="26:27">
      <c r="Z159925" s="191"/>
      <c r="AA159925" s="191"/>
    </row>
    <row r="159926" spans="26:27">
      <c r="Z159926" s="191"/>
      <c r="AA159926" s="191"/>
    </row>
    <row r="159927" spans="26:27">
      <c r="Z159927" s="191"/>
      <c r="AA159927" s="191"/>
    </row>
    <row r="159928" spans="26:27">
      <c r="Z159928" s="191"/>
      <c r="AA159928" s="191"/>
    </row>
    <row r="159929" spans="26:27">
      <c r="Z159929" s="191"/>
      <c r="AA159929" s="191"/>
    </row>
    <row r="159930" spans="26:27">
      <c r="Z159930" s="191"/>
      <c r="AA159930" s="191"/>
    </row>
    <row r="159931" spans="26:27">
      <c r="Z159931" s="191"/>
      <c r="AA159931" s="191"/>
    </row>
    <row r="159932" spans="26:27">
      <c r="Z159932" s="191"/>
      <c r="AA159932" s="191"/>
    </row>
    <row r="159933" spans="26:27">
      <c r="Z159933" s="191"/>
      <c r="AA159933" s="191"/>
    </row>
    <row r="159934" spans="26:27">
      <c r="Z159934" s="191"/>
      <c r="AA159934" s="191"/>
    </row>
    <row r="159935" spans="26:27">
      <c r="Z159935" s="191"/>
      <c r="AA159935" s="191"/>
    </row>
    <row r="159936" spans="26:27">
      <c r="Z159936" s="191"/>
      <c r="AA159936" s="191"/>
    </row>
    <row r="159937" spans="26:27">
      <c r="Z159937" s="191"/>
      <c r="AA159937" s="191"/>
    </row>
    <row r="159938" spans="26:27">
      <c r="Z159938" s="191"/>
      <c r="AA159938" s="191"/>
    </row>
    <row r="159939" spans="26:27">
      <c r="Z159939" s="191"/>
      <c r="AA159939" s="191"/>
    </row>
    <row r="159940" spans="26:27">
      <c r="Z159940" s="191"/>
      <c r="AA159940" s="191"/>
    </row>
    <row r="159941" spans="26:27">
      <c r="Z159941" s="191"/>
      <c r="AA159941" s="191"/>
    </row>
    <row r="159942" spans="26:27">
      <c r="Z159942" s="191"/>
      <c r="AA159942" s="191"/>
    </row>
    <row r="159943" spans="26:27">
      <c r="Z159943" s="191"/>
      <c r="AA159943" s="191"/>
    </row>
    <row r="159944" spans="26:27">
      <c r="Z159944" s="191"/>
      <c r="AA159944" s="191"/>
    </row>
    <row r="159945" spans="26:27">
      <c r="Z159945" s="191"/>
      <c r="AA159945" s="191"/>
    </row>
    <row r="159946" spans="26:27">
      <c r="Z159946" s="191"/>
      <c r="AA159946" s="191"/>
    </row>
    <row r="159947" spans="26:27">
      <c r="Z159947" s="191"/>
      <c r="AA159947" s="191"/>
    </row>
    <row r="159948" spans="26:27">
      <c r="Z159948" s="191"/>
      <c r="AA159948" s="191"/>
    </row>
    <row r="159949" spans="26:27">
      <c r="Z159949" s="191"/>
      <c r="AA159949" s="191"/>
    </row>
    <row r="159950" spans="26:27">
      <c r="Z159950" s="191"/>
      <c r="AA159950" s="191"/>
    </row>
    <row r="159951" spans="26:27">
      <c r="Z159951" s="191"/>
      <c r="AA159951" s="191"/>
    </row>
    <row r="159952" spans="26:27">
      <c r="Z159952" s="191"/>
      <c r="AA159952" s="191"/>
    </row>
    <row r="159953" spans="26:27">
      <c r="Z159953" s="191"/>
      <c r="AA159953" s="191"/>
    </row>
    <row r="159954" spans="26:27">
      <c r="Z159954" s="191"/>
      <c r="AA159954" s="191"/>
    </row>
    <row r="159955" spans="26:27">
      <c r="Z159955" s="191"/>
      <c r="AA159955" s="191"/>
    </row>
    <row r="159956" spans="26:27">
      <c r="Z159956" s="191"/>
      <c r="AA159956" s="191"/>
    </row>
    <row r="159957" spans="26:27">
      <c r="Z159957" s="191"/>
      <c r="AA159957" s="191"/>
    </row>
    <row r="159958" spans="26:27">
      <c r="Z159958" s="191"/>
      <c r="AA159958" s="191"/>
    </row>
    <row r="159959" spans="26:27">
      <c r="Z159959" s="191"/>
      <c r="AA159959" s="191"/>
    </row>
    <row r="159960" spans="26:27">
      <c r="Z159960" s="191"/>
      <c r="AA159960" s="191"/>
    </row>
    <row r="159961" spans="26:27">
      <c r="Z159961" s="191"/>
      <c r="AA159961" s="191"/>
    </row>
    <row r="159962" spans="26:27">
      <c r="Z159962" s="191"/>
      <c r="AA159962" s="191"/>
    </row>
    <row r="159963" spans="26:27">
      <c r="Z159963" s="191"/>
      <c r="AA159963" s="191"/>
    </row>
    <row r="159964" spans="26:27">
      <c r="Z159964" s="191"/>
      <c r="AA159964" s="191"/>
    </row>
    <row r="159965" spans="26:27">
      <c r="Z159965" s="191"/>
      <c r="AA159965" s="191"/>
    </row>
    <row r="159966" spans="26:27">
      <c r="Z159966" s="191"/>
      <c r="AA159966" s="191"/>
    </row>
    <row r="159967" spans="26:27">
      <c r="Z159967" s="191"/>
      <c r="AA159967" s="191"/>
    </row>
    <row r="159968" spans="26:27">
      <c r="Z159968" s="191"/>
      <c r="AA159968" s="191"/>
    </row>
    <row r="159969" spans="26:27">
      <c r="Z159969" s="191"/>
      <c r="AA159969" s="191"/>
    </row>
    <row r="159970" spans="26:27">
      <c r="Z159970" s="191"/>
      <c r="AA159970" s="191"/>
    </row>
    <row r="159971" spans="26:27">
      <c r="Z159971" s="191"/>
      <c r="AA159971" s="191"/>
    </row>
    <row r="159972" spans="26:27">
      <c r="Z159972" s="191"/>
      <c r="AA159972" s="191"/>
    </row>
    <row r="159973" spans="26:27">
      <c r="Z159973" s="191"/>
      <c r="AA159973" s="191"/>
    </row>
    <row r="159974" spans="26:27">
      <c r="Z159974" s="191"/>
      <c r="AA159974" s="191"/>
    </row>
    <row r="159975" spans="26:27">
      <c r="Z159975" s="191"/>
      <c r="AA159975" s="191"/>
    </row>
    <row r="159976" spans="26:27">
      <c r="Z159976" s="191"/>
      <c r="AA159976" s="191"/>
    </row>
    <row r="159977" spans="26:27">
      <c r="Z159977" s="191"/>
      <c r="AA159977" s="191"/>
    </row>
    <row r="159978" spans="26:27">
      <c r="Z159978" s="191"/>
      <c r="AA159978" s="191"/>
    </row>
    <row r="159979" spans="26:27">
      <c r="Z159979" s="191"/>
      <c r="AA159979" s="191"/>
    </row>
    <row r="159980" spans="26:27">
      <c r="Z159980" s="191"/>
      <c r="AA159980" s="191"/>
    </row>
    <row r="159981" spans="26:27">
      <c r="Z159981" s="191"/>
      <c r="AA159981" s="191"/>
    </row>
    <row r="159982" spans="26:27">
      <c r="Z159982" s="191"/>
      <c r="AA159982" s="191"/>
    </row>
    <row r="159983" spans="26:27">
      <c r="Z159983" s="191"/>
      <c r="AA159983" s="191"/>
    </row>
    <row r="159984" spans="26:27">
      <c r="Z159984" s="191"/>
      <c r="AA159984" s="191"/>
    </row>
    <row r="159985" spans="26:27">
      <c r="Z159985" s="191"/>
      <c r="AA159985" s="191"/>
    </row>
    <row r="159986" spans="26:27">
      <c r="Z159986" s="191"/>
      <c r="AA159986" s="191"/>
    </row>
    <row r="159987" spans="26:27">
      <c r="Z159987" s="191"/>
      <c r="AA159987" s="191"/>
    </row>
    <row r="159988" spans="26:27">
      <c r="Z159988" s="191"/>
      <c r="AA159988" s="191"/>
    </row>
    <row r="159989" spans="26:27">
      <c r="Z159989" s="191"/>
      <c r="AA159989" s="191"/>
    </row>
    <row r="159990" spans="26:27">
      <c r="Z159990" s="191"/>
      <c r="AA159990" s="191"/>
    </row>
    <row r="159991" spans="26:27">
      <c r="Z159991" s="191"/>
      <c r="AA159991" s="191"/>
    </row>
    <row r="159992" spans="26:27">
      <c r="Z159992" s="191"/>
      <c r="AA159992" s="191"/>
    </row>
    <row r="159993" spans="26:27">
      <c r="Z159993" s="191"/>
      <c r="AA159993" s="191"/>
    </row>
    <row r="159994" spans="26:27">
      <c r="Z159994" s="191"/>
      <c r="AA159994" s="191"/>
    </row>
    <row r="159995" spans="26:27">
      <c r="Z159995" s="191"/>
      <c r="AA159995" s="191"/>
    </row>
    <row r="159996" spans="26:27">
      <c r="Z159996" s="191"/>
      <c r="AA159996" s="191"/>
    </row>
    <row r="159997" spans="26:27">
      <c r="Z159997" s="191"/>
      <c r="AA159997" s="191"/>
    </row>
    <row r="159998" spans="26:27">
      <c r="Z159998" s="191"/>
      <c r="AA159998" s="191"/>
    </row>
    <row r="159999" spans="26:27">
      <c r="Z159999" s="191"/>
      <c r="AA159999" s="191"/>
    </row>
    <row r="160000" spans="26:27">
      <c r="Z160000" s="191"/>
      <c r="AA160000" s="191"/>
    </row>
    <row r="160001" spans="26:27">
      <c r="Z160001" s="191"/>
      <c r="AA160001" s="191"/>
    </row>
    <row r="160002" spans="26:27">
      <c r="Z160002" s="191"/>
      <c r="AA160002" s="191"/>
    </row>
    <row r="160003" spans="26:27">
      <c r="Z160003" s="191"/>
      <c r="AA160003" s="191"/>
    </row>
    <row r="160004" spans="26:27">
      <c r="Z160004" s="191"/>
      <c r="AA160004" s="191"/>
    </row>
    <row r="160005" spans="26:27">
      <c r="Z160005" s="191"/>
      <c r="AA160005" s="191"/>
    </row>
    <row r="160006" spans="26:27">
      <c r="Z160006" s="191"/>
      <c r="AA160006" s="191"/>
    </row>
    <row r="160007" spans="26:27">
      <c r="Z160007" s="191"/>
      <c r="AA160007" s="191"/>
    </row>
    <row r="160008" spans="26:27">
      <c r="Z160008" s="191"/>
      <c r="AA160008" s="191"/>
    </row>
    <row r="160009" spans="26:27">
      <c r="Z160009" s="191"/>
      <c r="AA160009" s="191"/>
    </row>
    <row r="160010" spans="26:27">
      <c r="Z160010" s="191"/>
      <c r="AA160010" s="191"/>
    </row>
    <row r="160011" spans="26:27">
      <c r="Z160011" s="191"/>
      <c r="AA160011" s="191"/>
    </row>
    <row r="160012" spans="26:27">
      <c r="Z160012" s="191"/>
      <c r="AA160012" s="191"/>
    </row>
    <row r="160013" spans="26:27">
      <c r="Z160013" s="191"/>
      <c r="AA160013" s="191"/>
    </row>
    <row r="160014" spans="26:27">
      <c r="Z160014" s="191"/>
      <c r="AA160014" s="191"/>
    </row>
    <row r="160015" spans="26:27">
      <c r="Z160015" s="191"/>
      <c r="AA160015" s="191"/>
    </row>
    <row r="160016" spans="26:27">
      <c r="Z160016" s="191"/>
      <c r="AA160016" s="191"/>
    </row>
    <row r="160017" spans="26:27">
      <c r="Z160017" s="191"/>
      <c r="AA160017" s="191"/>
    </row>
    <row r="160018" spans="26:27">
      <c r="Z160018" s="191"/>
      <c r="AA160018" s="191"/>
    </row>
    <row r="160019" spans="26:27">
      <c r="Z160019" s="191"/>
      <c r="AA160019" s="191"/>
    </row>
    <row r="160020" spans="26:27">
      <c r="Z160020" s="191"/>
      <c r="AA160020" s="191"/>
    </row>
    <row r="160021" spans="26:27">
      <c r="Z160021" s="191"/>
      <c r="AA160021" s="191"/>
    </row>
    <row r="160022" spans="26:27">
      <c r="Z160022" s="191"/>
      <c r="AA160022" s="191"/>
    </row>
    <row r="160023" spans="26:27">
      <c r="Z160023" s="191"/>
      <c r="AA160023" s="191"/>
    </row>
    <row r="160024" spans="26:27">
      <c r="Z160024" s="191"/>
      <c r="AA160024" s="191"/>
    </row>
    <row r="160025" spans="26:27">
      <c r="Z160025" s="191"/>
      <c r="AA160025" s="191"/>
    </row>
    <row r="160026" spans="26:27">
      <c r="Z160026" s="191"/>
      <c r="AA160026" s="191"/>
    </row>
    <row r="160027" spans="26:27">
      <c r="Z160027" s="191"/>
      <c r="AA160027" s="191"/>
    </row>
    <row r="160028" spans="26:27">
      <c r="Z160028" s="191"/>
      <c r="AA160028" s="191"/>
    </row>
    <row r="160029" spans="26:27">
      <c r="Z160029" s="191"/>
      <c r="AA160029" s="191"/>
    </row>
    <row r="160030" spans="26:27">
      <c r="Z160030" s="191"/>
      <c r="AA160030" s="191"/>
    </row>
    <row r="160031" spans="26:27">
      <c r="Z160031" s="191"/>
      <c r="AA160031" s="191"/>
    </row>
    <row r="160032" spans="26:27">
      <c r="Z160032" s="191"/>
      <c r="AA160032" s="191"/>
    </row>
    <row r="160033" spans="26:27">
      <c r="Z160033" s="191"/>
      <c r="AA160033" s="191"/>
    </row>
    <row r="160034" spans="26:27">
      <c r="Z160034" s="191"/>
      <c r="AA160034" s="191"/>
    </row>
    <row r="160035" spans="26:27">
      <c r="Z160035" s="191"/>
      <c r="AA160035" s="191"/>
    </row>
    <row r="160036" spans="26:27">
      <c r="Z160036" s="191"/>
      <c r="AA160036" s="191"/>
    </row>
    <row r="160037" spans="26:27">
      <c r="Z160037" s="191"/>
      <c r="AA160037" s="191"/>
    </row>
    <row r="160038" spans="26:27">
      <c r="Z160038" s="191"/>
      <c r="AA160038" s="191"/>
    </row>
    <row r="160039" spans="26:27">
      <c r="Z160039" s="191"/>
      <c r="AA160039" s="191"/>
    </row>
    <row r="160040" spans="26:27">
      <c r="Z160040" s="191"/>
      <c r="AA160040" s="191"/>
    </row>
    <row r="160041" spans="26:27">
      <c r="Z160041" s="191"/>
      <c r="AA160041" s="191"/>
    </row>
    <row r="160042" spans="26:27">
      <c r="Z160042" s="191"/>
      <c r="AA160042" s="191"/>
    </row>
    <row r="160043" spans="26:27">
      <c r="Z160043" s="191"/>
      <c r="AA160043" s="191"/>
    </row>
    <row r="160044" spans="26:27">
      <c r="Z160044" s="191"/>
      <c r="AA160044" s="191"/>
    </row>
    <row r="160045" spans="26:27">
      <c r="Z160045" s="191"/>
      <c r="AA160045" s="191"/>
    </row>
    <row r="160046" spans="26:27">
      <c r="Z160046" s="191"/>
      <c r="AA160046" s="191"/>
    </row>
    <row r="160047" spans="26:27">
      <c r="Z160047" s="191"/>
      <c r="AA160047" s="191"/>
    </row>
    <row r="160048" spans="26:27">
      <c r="Z160048" s="191"/>
      <c r="AA160048" s="191"/>
    </row>
    <row r="160049" spans="26:27">
      <c r="Z160049" s="191"/>
      <c r="AA160049" s="191"/>
    </row>
    <row r="160050" spans="26:27">
      <c r="Z160050" s="191"/>
      <c r="AA160050" s="191"/>
    </row>
    <row r="160051" spans="26:27">
      <c r="Z160051" s="191"/>
      <c r="AA160051" s="191"/>
    </row>
    <row r="160052" spans="26:27">
      <c r="Z160052" s="191"/>
      <c r="AA160052" s="191"/>
    </row>
    <row r="160053" spans="26:27">
      <c r="Z160053" s="191"/>
      <c r="AA160053" s="191"/>
    </row>
    <row r="160054" spans="26:27">
      <c r="Z160054" s="191"/>
      <c r="AA160054" s="191"/>
    </row>
    <row r="160055" spans="26:27">
      <c r="Z160055" s="191"/>
      <c r="AA160055" s="191"/>
    </row>
    <row r="160056" spans="26:27">
      <c r="Z160056" s="191"/>
      <c r="AA160056" s="191"/>
    </row>
    <row r="160057" spans="26:27">
      <c r="Z160057" s="191"/>
      <c r="AA160057" s="191"/>
    </row>
    <row r="160058" spans="26:27">
      <c r="Z160058" s="191"/>
      <c r="AA160058" s="191"/>
    </row>
    <row r="160059" spans="26:27">
      <c r="Z160059" s="191"/>
      <c r="AA160059" s="191"/>
    </row>
    <row r="160060" spans="26:27">
      <c r="Z160060" s="191"/>
      <c r="AA160060" s="191"/>
    </row>
    <row r="160061" spans="26:27">
      <c r="Z160061" s="191"/>
      <c r="AA160061" s="191"/>
    </row>
    <row r="160062" spans="26:27">
      <c r="Z160062" s="191"/>
      <c r="AA160062" s="191"/>
    </row>
    <row r="160063" spans="26:27">
      <c r="Z160063" s="191"/>
      <c r="AA160063" s="191"/>
    </row>
    <row r="160064" spans="26:27">
      <c r="Z160064" s="191"/>
      <c r="AA160064" s="191"/>
    </row>
    <row r="160065" spans="26:27">
      <c r="Z160065" s="191"/>
      <c r="AA160065" s="191"/>
    </row>
    <row r="160066" spans="26:27">
      <c r="Z160066" s="191"/>
      <c r="AA160066" s="191"/>
    </row>
    <row r="160067" spans="26:27">
      <c r="Z160067" s="191"/>
      <c r="AA160067" s="191"/>
    </row>
    <row r="160068" spans="26:27">
      <c r="Z160068" s="191"/>
      <c r="AA160068" s="191"/>
    </row>
    <row r="160069" spans="26:27">
      <c r="Z160069" s="191"/>
      <c r="AA160069" s="191"/>
    </row>
    <row r="160070" spans="26:27">
      <c r="Z160070" s="191"/>
      <c r="AA160070" s="191"/>
    </row>
    <row r="160071" spans="26:27">
      <c r="Z160071" s="191"/>
      <c r="AA160071" s="191"/>
    </row>
    <row r="160072" spans="26:27">
      <c r="Z160072" s="191"/>
      <c r="AA160072" s="191"/>
    </row>
    <row r="160073" spans="26:27">
      <c r="Z160073" s="191"/>
      <c r="AA160073" s="191"/>
    </row>
    <row r="160074" spans="26:27">
      <c r="Z160074" s="191"/>
      <c r="AA160074" s="191"/>
    </row>
    <row r="160075" spans="26:27">
      <c r="Z160075" s="191"/>
      <c r="AA160075" s="191"/>
    </row>
    <row r="160076" spans="26:27">
      <c r="Z160076" s="191"/>
      <c r="AA160076" s="191"/>
    </row>
    <row r="160077" spans="26:27">
      <c r="Z160077" s="191"/>
      <c r="AA160077" s="191"/>
    </row>
    <row r="160078" spans="26:27">
      <c r="Z160078" s="191"/>
      <c r="AA160078" s="191"/>
    </row>
    <row r="160079" spans="26:27">
      <c r="Z160079" s="191"/>
      <c r="AA160079" s="191"/>
    </row>
    <row r="160080" spans="26:27">
      <c r="Z160080" s="191"/>
      <c r="AA160080" s="191"/>
    </row>
    <row r="160081" spans="26:27">
      <c r="Z160081" s="191"/>
      <c r="AA160081" s="191"/>
    </row>
    <row r="160082" spans="26:27">
      <c r="Z160082" s="191"/>
      <c r="AA160082" s="191"/>
    </row>
    <row r="160083" spans="26:27">
      <c r="Z160083" s="191"/>
      <c r="AA160083" s="191"/>
    </row>
    <row r="160084" spans="26:27">
      <c r="Z160084" s="191"/>
      <c r="AA160084" s="191"/>
    </row>
    <row r="160085" spans="26:27">
      <c r="Z160085" s="191"/>
      <c r="AA160085" s="191"/>
    </row>
    <row r="160086" spans="26:27">
      <c r="Z160086" s="191"/>
      <c r="AA160086" s="191"/>
    </row>
    <row r="160087" spans="26:27">
      <c r="Z160087" s="191"/>
      <c r="AA160087" s="191"/>
    </row>
    <row r="160088" spans="26:27">
      <c r="Z160088" s="191"/>
      <c r="AA160088" s="191"/>
    </row>
    <row r="160089" spans="26:27">
      <c r="Z160089" s="191"/>
      <c r="AA160089" s="191"/>
    </row>
    <row r="160090" spans="26:27">
      <c r="Z160090" s="191"/>
      <c r="AA160090" s="191"/>
    </row>
    <row r="160091" spans="26:27">
      <c r="Z160091" s="191"/>
      <c r="AA160091" s="191"/>
    </row>
    <row r="160092" spans="26:27">
      <c r="Z160092" s="191"/>
      <c r="AA160092" s="191"/>
    </row>
    <row r="160093" spans="26:27">
      <c r="Z160093" s="191"/>
      <c r="AA160093" s="191"/>
    </row>
    <row r="160094" spans="26:27">
      <c r="Z160094" s="191"/>
      <c r="AA160094" s="191"/>
    </row>
    <row r="160095" spans="26:27">
      <c r="Z160095" s="191"/>
      <c r="AA160095" s="191"/>
    </row>
    <row r="160096" spans="26:27">
      <c r="Z160096" s="191"/>
      <c r="AA160096" s="191"/>
    </row>
    <row r="160097" spans="26:27">
      <c r="Z160097" s="191"/>
      <c r="AA160097" s="191"/>
    </row>
    <row r="160098" spans="26:27">
      <c r="Z160098" s="191"/>
      <c r="AA160098" s="191"/>
    </row>
    <row r="160099" spans="26:27">
      <c r="Z160099" s="191"/>
      <c r="AA160099" s="191"/>
    </row>
    <row r="160100" spans="26:27">
      <c r="Z160100" s="191"/>
      <c r="AA160100" s="191"/>
    </row>
    <row r="160101" spans="26:27">
      <c r="Z160101" s="191"/>
      <c r="AA160101" s="191"/>
    </row>
    <row r="160102" spans="26:27">
      <c r="Z160102" s="191"/>
      <c r="AA160102" s="191"/>
    </row>
    <row r="160103" spans="26:27">
      <c r="Z160103" s="191"/>
      <c r="AA160103" s="191"/>
    </row>
    <row r="160104" spans="26:27">
      <c r="Z160104" s="191"/>
      <c r="AA160104" s="191"/>
    </row>
    <row r="160105" spans="26:27">
      <c r="Z160105" s="191"/>
      <c r="AA160105" s="191"/>
    </row>
    <row r="160106" spans="26:27">
      <c r="Z160106" s="191"/>
      <c r="AA160106" s="191"/>
    </row>
    <row r="160107" spans="26:27">
      <c r="Z160107" s="191"/>
      <c r="AA160107" s="191"/>
    </row>
    <row r="160108" spans="26:27">
      <c r="Z160108" s="191"/>
      <c r="AA160108" s="191"/>
    </row>
    <row r="160109" spans="26:27">
      <c r="Z160109" s="191"/>
      <c r="AA160109" s="191"/>
    </row>
    <row r="160110" spans="26:27">
      <c r="Z160110" s="191"/>
      <c r="AA160110" s="191"/>
    </row>
    <row r="160111" spans="26:27">
      <c r="Z160111" s="191"/>
      <c r="AA160111" s="191"/>
    </row>
    <row r="160112" spans="26:27">
      <c r="Z160112" s="191"/>
      <c r="AA160112" s="191"/>
    </row>
    <row r="160113" spans="26:27">
      <c r="Z160113" s="191"/>
      <c r="AA160113" s="191"/>
    </row>
    <row r="160114" spans="26:27">
      <c r="Z160114" s="191"/>
      <c r="AA160114" s="191"/>
    </row>
    <row r="160115" spans="26:27">
      <c r="Z160115" s="191"/>
      <c r="AA160115" s="191"/>
    </row>
    <row r="160116" spans="26:27">
      <c r="Z160116" s="191"/>
      <c r="AA160116" s="191"/>
    </row>
    <row r="160117" spans="26:27">
      <c r="Z160117" s="191"/>
      <c r="AA160117" s="191"/>
    </row>
    <row r="160118" spans="26:27">
      <c r="Z160118" s="191"/>
      <c r="AA160118" s="191"/>
    </row>
    <row r="160119" spans="26:27">
      <c r="Z160119" s="191"/>
      <c r="AA160119" s="191"/>
    </row>
    <row r="160120" spans="26:27">
      <c r="Z160120" s="191"/>
      <c r="AA160120" s="191"/>
    </row>
    <row r="160121" spans="26:27">
      <c r="Z160121" s="191"/>
      <c r="AA160121" s="191"/>
    </row>
    <row r="160122" spans="26:27">
      <c r="Z160122" s="191"/>
      <c r="AA160122" s="191"/>
    </row>
    <row r="160123" spans="26:27">
      <c r="Z160123" s="191"/>
      <c r="AA160123" s="191"/>
    </row>
    <row r="160124" spans="26:27">
      <c r="Z160124" s="191"/>
      <c r="AA160124" s="191"/>
    </row>
    <row r="160125" spans="26:27">
      <c r="Z160125" s="191"/>
      <c r="AA160125" s="191"/>
    </row>
    <row r="160126" spans="26:27">
      <c r="Z160126" s="191"/>
      <c r="AA160126" s="191"/>
    </row>
    <row r="160127" spans="26:27">
      <c r="Z160127" s="191"/>
      <c r="AA160127" s="191"/>
    </row>
    <row r="160128" spans="26:27">
      <c r="Z160128" s="191"/>
      <c r="AA160128" s="191"/>
    </row>
    <row r="160129" spans="26:27">
      <c r="Z160129" s="191"/>
      <c r="AA160129" s="191"/>
    </row>
    <row r="160130" spans="26:27">
      <c r="Z160130" s="191"/>
      <c r="AA160130" s="191"/>
    </row>
    <row r="160131" spans="26:27">
      <c r="Z160131" s="191"/>
      <c r="AA160131" s="191"/>
    </row>
    <row r="160132" spans="26:27">
      <c r="Z160132" s="191"/>
      <c r="AA160132" s="191"/>
    </row>
    <row r="160133" spans="26:27">
      <c r="Z160133" s="191"/>
      <c r="AA160133" s="191"/>
    </row>
    <row r="160134" spans="26:27">
      <c r="Z160134" s="191"/>
      <c r="AA160134" s="191"/>
    </row>
    <row r="160135" spans="26:27">
      <c r="Z160135" s="191"/>
      <c r="AA160135" s="191"/>
    </row>
    <row r="160136" spans="26:27">
      <c r="Z160136" s="191"/>
      <c r="AA160136" s="191"/>
    </row>
    <row r="160137" spans="26:27">
      <c r="Z160137" s="191"/>
      <c r="AA160137" s="191"/>
    </row>
    <row r="160138" spans="26:27">
      <c r="Z160138" s="191"/>
      <c r="AA160138" s="191"/>
    </row>
    <row r="160139" spans="26:27">
      <c r="Z160139" s="191"/>
      <c r="AA160139" s="191"/>
    </row>
    <row r="160140" spans="26:27">
      <c r="Z160140" s="191"/>
      <c r="AA160140" s="191"/>
    </row>
    <row r="160141" spans="26:27">
      <c r="Z160141" s="191"/>
      <c r="AA160141" s="191"/>
    </row>
    <row r="160142" spans="26:27">
      <c r="Z160142" s="191"/>
      <c r="AA160142" s="191"/>
    </row>
    <row r="160143" spans="26:27">
      <c r="Z160143" s="191"/>
      <c r="AA160143" s="191"/>
    </row>
    <row r="160144" spans="26:27">
      <c r="Z160144" s="191"/>
      <c r="AA160144" s="191"/>
    </row>
    <row r="160145" spans="26:27">
      <c r="Z160145" s="191"/>
      <c r="AA160145" s="191"/>
    </row>
    <row r="160146" spans="26:27">
      <c r="Z160146" s="191"/>
      <c r="AA160146" s="191"/>
    </row>
    <row r="160147" spans="26:27">
      <c r="Z160147" s="191"/>
      <c r="AA160147" s="191"/>
    </row>
    <row r="160148" spans="26:27">
      <c r="Z160148" s="191"/>
      <c r="AA160148" s="191"/>
    </row>
    <row r="160149" spans="26:27">
      <c r="Z160149" s="191"/>
      <c r="AA160149" s="191"/>
    </row>
    <row r="160150" spans="26:27">
      <c r="Z160150" s="191"/>
      <c r="AA160150" s="191"/>
    </row>
    <row r="160151" spans="26:27">
      <c r="Z160151" s="191"/>
      <c r="AA160151" s="191"/>
    </row>
    <row r="160152" spans="26:27">
      <c r="Z160152" s="191"/>
      <c r="AA160152" s="191"/>
    </row>
    <row r="160153" spans="26:27">
      <c r="Z160153" s="191"/>
      <c r="AA160153" s="191"/>
    </row>
    <row r="160154" spans="26:27">
      <c r="Z160154" s="191"/>
      <c r="AA160154" s="191"/>
    </row>
    <row r="160155" spans="26:27">
      <c r="Z160155" s="191"/>
      <c r="AA160155" s="191"/>
    </row>
    <row r="160156" spans="26:27">
      <c r="Z160156" s="191"/>
      <c r="AA160156" s="191"/>
    </row>
    <row r="160157" spans="26:27">
      <c r="Z160157" s="191"/>
      <c r="AA160157" s="191"/>
    </row>
    <row r="160158" spans="26:27">
      <c r="Z160158" s="191"/>
      <c r="AA160158" s="191"/>
    </row>
    <row r="160159" spans="26:27">
      <c r="Z160159" s="191"/>
      <c r="AA160159" s="191"/>
    </row>
    <row r="160160" spans="26:27">
      <c r="Z160160" s="191"/>
      <c r="AA160160" s="191"/>
    </row>
    <row r="160161" spans="26:27">
      <c r="Z160161" s="191"/>
      <c r="AA160161" s="191"/>
    </row>
    <row r="160162" spans="26:27">
      <c r="Z160162" s="191"/>
      <c r="AA160162" s="191"/>
    </row>
    <row r="160163" spans="26:27">
      <c r="Z160163" s="191"/>
      <c r="AA160163" s="191"/>
    </row>
    <row r="160164" spans="26:27">
      <c r="Z160164" s="191"/>
      <c r="AA160164" s="191"/>
    </row>
    <row r="160165" spans="26:27">
      <c r="Z160165" s="191"/>
      <c r="AA160165" s="191"/>
    </row>
    <row r="160166" spans="26:27">
      <c r="Z160166" s="191"/>
      <c r="AA160166" s="191"/>
    </row>
    <row r="160167" spans="26:27">
      <c r="Z160167" s="191"/>
      <c r="AA160167" s="191"/>
    </row>
    <row r="160168" spans="26:27">
      <c r="Z160168" s="191"/>
      <c r="AA160168" s="191"/>
    </row>
    <row r="160169" spans="26:27">
      <c r="Z160169" s="191"/>
      <c r="AA160169" s="191"/>
    </row>
    <row r="160170" spans="26:27">
      <c r="Z160170" s="191"/>
      <c r="AA160170" s="191"/>
    </row>
    <row r="160171" spans="26:27">
      <c r="Z160171" s="191"/>
      <c r="AA160171" s="191"/>
    </row>
    <row r="160172" spans="26:27">
      <c r="Z160172" s="191"/>
      <c r="AA160172" s="191"/>
    </row>
    <row r="160173" spans="26:27">
      <c r="Z160173" s="191"/>
      <c r="AA160173" s="191"/>
    </row>
    <row r="160174" spans="26:27">
      <c r="Z160174" s="191"/>
      <c r="AA160174" s="191"/>
    </row>
    <row r="160175" spans="26:27">
      <c r="Z160175" s="191"/>
      <c r="AA160175" s="191"/>
    </row>
    <row r="160176" spans="26:27">
      <c r="Z160176" s="191"/>
      <c r="AA160176" s="191"/>
    </row>
    <row r="160177" spans="26:27">
      <c r="Z160177" s="191"/>
      <c r="AA160177" s="191"/>
    </row>
    <row r="160178" spans="26:27">
      <c r="Z160178" s="191"/>
      <c r="AA160178" s="191"/>
    </row>
    <row r="160179" spans="26:27">
      <c r="Z160179" s="191"/>
      <c r="AA160179" s="191"/>
    </row>
    <row r="160180" spans="26:27">
      <c r="Z160180" s="191"/>
      <c r="AA160180" s="191"/>
    </row>
    <row r="160181" spans="26:27">
      <c r="Z160181" s="191"/>
      <c r="AA160181" s="191"/>
    </row>
    <row r="160182" spans="26:27">
      <c r="Z160182" s="191"/>
      <c r="AA160182" s="191"/>
    </row>
    <row r="160183" spans="26:27">
      <c r="Z160183" s="191"/>
      <c r="AA160183" s="191"/>
    </row>
    <row r="160184" spans="26:27">
      <c r="Z160184" s="191"/>
      <c r="AA160184" s="191"/>
    </row>
    <row r="160185" spans="26:27">
      <c r="Z160185" s="191"/>
      <c r="AA160185" s="191"/>
    </row>
    <row r="160186" spans="26:27">
      <c r="Z160186" s="191"/>
      <c r="AA160186" s="191"/>
    </row>
    <row r="160187" spans="26:27">
      <c r="Z160187" s="191"/>
      <c r="AA160187" s="191"/>
    </row>
    <row r="160188" spans="26:27">
      <c r="Z160188" s="191"/>
      <c r="AA160188" s="191"/>
    </row>
    <row r="160189" spans="26:27">
      <c r="Z160189" s="191"/>
      <c r="AA160189" s="191"/>
    </row>
    <row r="160190" spans="26:27">
      <c r="Z160190" s="191"/>
      <c r="AA160190" s="191"/>
    </row>
    <row r="160191" spans="26:27">
      <c r="Z160191" s="191"/>
      <c r="AA160191" s="191"/>
    </row>
    <row r="160192" spans="26:27">
      <c r="Z160192" s="191"/>
      <c r="AA160192" s="191"/>
    </row>
    <row r="160193" spans="26:27">
      <c r="Z160193" s="191"/>
      <c r="AA160193" s="191"/>
    </row>
    <row r="160194" spans="26:27">
      <c r="Z160194" s="191"/>
      <c r="AA160194" s="191"/>
    </row>
    <row r="160195" spans="26:27">
      <c r="Z160195" s="191"/>
      <c r="AA160195" s="191"/>
    </row>
    <row r="160196" spans="26:27">
      <c r="Z160196" s="191"/>
      <c r="AA160196" s="191"/>
    </row>
    <row r="160197" spans="26:27">
      <c r="Z160197" s="191"/>
      <c r="AA160197" s="191"/>
    </row>
    <row r="160198" spans="26:27">
      <c r="Z160198" s="191"/>
      <c r="AA160198" s="191"/>
    </row>
    <row r="160199" spans="26:27">
      <c r="Z160199" s="191"/>
      <c r="AA160199" s="191"/>
    </row>
    <row r="160200" spans="26:27">
      <c r="Z160200" s="191"/>
      <c r="AA160200" s="191"/>
    </row>
    <row r="160201" spans="26:27">
      <c r="Z160201" s="191"/>
      <c r="AA160201" s="191"/>
    </row>
    <row r="160202" spans="26:27">
      <c r="Z160202" s="191"/>
      <c r="AA160202" s="191"/>
    </row>
    <row r="160203" spans="26:27">
      <c r="Z160203" s="191"/>
      <c r="AA160203" s="191"/>
    </row>
    <row r="160204" spans="26:27">
      <c r="Z160204" s="191"/>
      <c r="AA160204" s="191"/>
    </row>
    <row r="160205" spans="26:27">
      <c r="Z160205" s="191"/>
      <c r="AA160205" s="191"/>
    </row>
    <row r="160206" spans="26:27">
      <c r="Z160206" s="191"/>
      <c r="AA160206" s="191"/>
    </row>
    <row r="160207" spans="26:27">
      <c r="Z160207" s="191"/>
      <c r="AA160207" s="191"/>
    </row>
    <row r="160208" spans="26:27">
      <c r="Z160208" s="191"/>
      <c r="AA160208" s="191"/>
    </row>
    <row r="160209" spans="26:27">
      <c r="Z160209" s="191"/>
      <c r="AA160209" s="191"/>
    </row>
    <row r="160210" spans="26:27">
      <c r="Z160210" s="191"/>
      <c r="AA160210" s="191"/>
    </row>
    <row r="160211" spans="26:27">
      <c r="Z160211" s="191"/>
      <c r="AA160211" s="191"/>
    </row>
    <row r="160212" spans="26:27">
      <c r="Z160212" s="191"/>
      <c r="AA160212" s="191"/>
    </row>
    <row r="160213" spans="26:27">
      <c r="Z160213" s="191"/>
      <c r="AA160213" s="191"/>
    </row>
    <row r="160214" spans="26:27">
      <c r="Z160214" s="191"/>
      <c r="AA160214" s="191"/>
    </row>
    <row r="160215" spans="26:27">
      <c r="Z160215" s="191"/>
      <c r="AA160215" s="191"/>
    </row>
    <row r="160216" spans="26:27">
      <c r="Z160216" s="191"/>
      <c r="AA160216" s="191"/>
    </row>
    <row r="160217" spans="26:27">
      <c r="Z160217" s="191"/>
      <c r="AA160217" s="191"/>
    </row>
    <row r="160218" spans="26:27">
      <c r="Z160218" s="191"/>
      <c r="AA160218" s="191"/>
    </row>
    <row r="160219" spans="26:27">
      <c r="Z160219" s="191"/>
      <c r="AA160219" s="191"/>
    </row>
    <row r="160220" spans="26:27">
      <c r="Z160220" s="191"/>
      <c r="AA160220" s="191"/>
    </row>
    <row r="160221" spans="26:27">
      <c r="Z160221" s="191"/>
      <c r="AA160221" s="191"/>
    </row>
    <row r="160222" spans="26:27">
      <c r="Z160222" s="191"/>
      <c r="AA160222" s="191"/>
    </row>
    <row r="160223" spans="26:27">
      <c r="Z160223" s="191"/>
      <c r="AA160223" s="191"/>
    </row>
    <row r="160224" spans="26:27">
      <c r="Z160224" s="191"/>
      <c r="AA160224" s="191"/>
    </row>
    <row r="160225" spans="26:27">
      <c r="Z160225" s="191"/>
      <c r="AA160225" s="191"/>
    </row>
    <row r="160226" spans="26:27">
      <c r="Z160226" s="191"/>
      <c r="AA160226" s="191"/>
    </row>
    <row r="160227" spans="26:27">
      <c r="Z160227" s="191"/>
      <c r="AA160227" s="191"/>
    </row>
    <row r="160228" spans="26:27">
      <c r="Z160228" s="191"/>
      <c r="AA160228" s="191"/>
    </row>
    <row r="160229" spans="26:27">
      <c r="Z160229" s="191"/>
      <c r="AA160229" s="191"/>
    </row>
    <row r="160230" spans="26:27">
      <c r="Z160230" s="191"/>
      <c r="AA160230" s="191"/>
    </row>
    <row r="160231" spans="26:27">
      <c r="Z160231" s="191"/>
      <c r="AA160231" s="191"/>
    </row>
    <row r="160232" spans="26:27">
      <c r="Z160232" s="191"/>
      <c r="AA160232" s="191"/>
    </row>
    <row r="160233" spans="26:27">
      <c r="Z160233" s="191"/>
      <c r="AA160233" s="191"/>
    </row>
    <row r="160234" spans="26:27">
      <c r="Z160234" s="191"/>
      <c r="AA160234" s="191"/>
    </row>
    <row r="160235" spans="26:27">
      <c r="Z160235" s="191"/>
      <c r="AA160235" s="191"/>
    </row>
    <row r="160236" spans="26:27">
      <c r="Z160236" s="191"/>
      <c r="AA160236" s="191"/>
    </row>
    <row r="160237" spans="26:27">
      <c r="Z160237" s="191"/>
      <c r="AA160237" s="191"/>
    </row>
    <row r="160238" spans="26:27">
      <c r="Z160238" s="191"/>
      <c r="AA160238" s="191"/>
    </row>
    <row r="160239" spans="26:27">
      <c r="Z160239" s="191"/>
      <c r="AA160239" s="191"/>
    </row>
    <row r="160240" spans="26:27">
      <c r="Z160240" s="191"/>
      <c r="AA160240" s="191"/>
    </row>
    <row r="160241" spans="26:27">
      <c r="Z160241" s="191"/>
      <c r="AA160241" s="191"/>
    </row>
    <row r="160242" spans="26:27">
      <c r="Z160242" s="191"/>
      <c r="AA160242" s="191"/>
    </row>
    <row r="160243" spans="26:27">
      <c r="Z160243" s="191"/>
      <c r="AA160243" s="191"/>
    </row>
    <row r="160244" spans="26:27">
      <c r="Z160244" s="191"/>
      <c r="AA160244" s="191"/>
    </row>
    <row r="160245" spans="26:27">
      <c r="Z160245" s="191"/>
      <c r="AA160245" s="191"/>
    </row>
    <row r="160246" spans="26:27">
      <c r="Z160246" s="191"/>
      <c r="AA160246" s="191"/>
    </row>
    <row r="160247" spans="26:27">
      <c r="Z160247" s="191"/>
      <c r="AA160247" s="191"/>
    </row>
    <row r="160248" spans="26:27">
      <c r="Z160248" s="191"/>
      <c r="AA160248" s="191"/>
    </row>
    <row r="160249" spans="26:27">
      <c r="Z160249" s="191"/>
      <c r="AA160249" s="191"/>
    </row>
    <row r="160250" spans="26:27">
      <c r="Z160250" s="191"/>
      <c r="AA160250" s="191"/>
    </row>
    <row r="160251" spans="26:27">
      <c r="Z160251" s="191"/>
      <c r="AA160251" s="191"/>
    </row>
    <row r="160252" spans="26:27">
      <c r="Z160252" s="191"/>
      <c r="AA160252" s="191"/>
    </row>
    <row r="160253" spans="26:27">
      <c r="Z160253" s="191"/>
      <c r="AA160253" s="191"/>
    </row>
    <row r="160254" spans="26:27">
      <c r="Z160254" s="191"/>
      <c r="AA160254" s="191"/>
    </row>
    <row r="160255" spans="26:27">
      <c r="Z160255" s="191"/>
      <c r="AA160255" s="191"/>
    </row>
    <row r="160256" spans="26:27">
      <c r="Z160256" s="191"/>
      <c r="AA160256" s="191"/>
    </row>
    <row r="160257" spans="26:27">
      <c r="Z160257" s="191"/>
      <c r="AA160257" s="191"/>
    </row>
    <row r="160258" spans="26:27">
      <c r="Z160258" s="191"/>
      <c r="AA160258" s="191"/>
    </row>
    <row r="160259" spans="26:27">
      <c r="Z160259" s="191"/>
      <c r="AA160259" s="191"/>
    </row>
    <row r="160260" spans="26:27">
      <c r="Z160260" s="191"/>
      <c r="AA160260" s="191"/>
    </row>
    <row r="160261" spans="26:27">
      <c r="Z160261" s="191"/>
      <c r="AA160261" s="191"/>
    </row>
    <row r="160262" spans="26:27">
      <c r="Z160262" s="191"/>
      <c r="AA160262" s="191"/>
    </row>
    <row r="160263" spans="26:27">
      <c r="Z160263" s="191"/>
      <c r="AA160263" s="191"/>
    </row>
    <row r="160264" spans="26:27">
      <c r="Z160264" s="191"/>
      <c r="AA160264" s="191"/>
    </row>
    <row r="160265" spans="26:27">
      <c r="Z160265" s="191"/>
      <c r="AA160265" s="191"/>
    </row>
    <row r="160266" spans="26:27">
      <c r="Z160266" s="191"/>
      <c r="AA160266" s="191"/>
    </row>
    <row r="160267" spans="26:27">
      <c r="Z160267" s="191"/>
      <c r="AA160267" s="191"/>
    </row>
    <row r="160268" spans="26:27">
      <c r="Z160268" s="191"/>
      <c r="AA160268" s="191"/>
    </row>
    <row r="160269" spans="26:27">
      <c r="Z160269" s="191"/>
      <c r="AA160269" s="191"/>
    </row>
    <row r="160270" spans="26:27">
      <c r="Z160270" s="191"/>
      <c r="AA160270" s="191"/>
    </row>
    <row r="160271" spans="26:27">
      <c r="Z160271" s="191"/>
      <c r="AA160271" s="191"/>
    </row>
    <row r="160272" spans="26:27">
      <c r="Z160272" s="191"/>
      <c r="AA160272" s="191"/>
    </row>
    <row r="160273" spans="26:27">
      <c r="Z160273" s="191"/>
      <c r="AA160273" s="191"/>
    </row>
    <row r="160274" spans="26:27">
      <c r="Z160274" s="191"/>
      <c r="AA160274" s="191"/>
    </row>
    <row r="160275" spans="26:27">
      <c r="Z160275" s="191"/>
      <c r="AA160275" s="191"/>
    </row>
    <row r="160276" spans="26:27">
      <c r="Z160276" s="191"/>
      <c r="AA160276" s="191"/>
    </row>
    <row r="160277" spans="26:27">
      <c r="Z160277" s="191"/>
      <c r="AA160277" s="191"/>
    </row>
    <row r="160278" spans="26:27">
      <c r="Z160278" s="191"/>
      <c r="AA160278" s="191"/>
    </row>
    <row r="160279" spans="26:27">
      <c r="Z160279" s="191"/>
      <c r="AA160279" s="191"/>
    </row>
    <row r="160280" spans="26:27">
      <c r="Z160280" s="191"/>
      <c r="AA160280" s="191"/>
    </row>
    <row r="160281" spans="26:27">
      <c r="Z160281" s="191"/>
      <c r="AA160281" s="191"/>
    </row>
    <row r="160282" spans="26:27">
      <c r="Z160282" s="191"/>
      <c r="AA160282" s="191"/>
    </row>
    <row r="160283" spans="26:27">
      <c r="Z160283" s="191"/>
      <c r="AA160283" s="191"/>
    </row>
    <row r="160284" spans="26:27">
      <c r="Z160284" s="191"/>
      <c r="AA160284" s="191"/>
    </row>
    <row r="160285" spans="26:27">
      <c r="Z160285" s="191"/>
      <c r="AA160285" s="191"/>
    </row>
    <row r="160286" spans="26:27">
      <c r="Z160286" s="191"/>
      <c r="AA160286" s="191"/>
    </row>
    <row r="160287" spans="26:27">
      <c r="Z160287" s="191"/>
      <c r="AA160287" s="191"/>
    </row>
    <row r="160288" spans="26:27">
      <c r="Z160288" s="191"/>
      <c r="AA160288" s="191"/>
    </row>
    <row r="160289" spans="26:27">
      <c r="Z160289" s="191"/>
      <c r="AA160289" s="191"/>
    </row>
    <row r="160290" spans="26:27">
      <c r="Z160290" s="191"/>
      <c r="AA160290" s="191"/>
    </row>
    <row r="160291" spans="26:27">
      <c r="Z160291" s="191"/>
      <c r="AA160291" s="191"/>
    </row>
    <row r="160292" spans="26:27">
      <c r="Z160292" s="191"/>
      <c r="AA160292" s="191"/>
    </row>
    <row r="160293" spans="26:27">
      <c r="Z160293" s="191"/>
      <c r="AA160293" s="191"/>
    </row>
    <row r="160294" spans="26:27">
      <c r="Z160294" s="191"/>
      <c r="AA160294" s="191"/>
    </row>
    <row r="160295" spans="26:27">
      <c r="Z160295" s="191"/>
      <c r="AA160295" s="191"/>
    </row>
    <row r="160296" spans="26:27">
      <c r="Z160296" s="191"/>
      <c r="AA160296" s="191"/>
    </row>
    <row r="160297" spans="26:27">
      <c r="Z160297" s="191"/>
      <c r="AA160297" s="191"/>
    </row>
    <row r="160298" spans="26:27">
      <c r="Z160298" s="191"/>
      <c r="AA160298" s="191"/>
    </row>
    <row r="160299" spans="26:27">
      <c r="Z160299" s="191"/>
      <c r="AA160299" s="191"/>
    </row>
    <row r="160300" spans="26:27">
      <c r="Z160300" s="191"/>
      <c r="AA160300" s="191"/>
    </row>
    <row r="160301" spans="26:27">
      <c r="Z160301" s="191"/>
      <c r="AA160301" s="191"/>
    </row>
    <row r="160302" spans="26:27">
      <c r="Z160302" s="191"/>
      <c r="AA160302" s="191"/>
    </row>
    <row r="160303" spans="26:27">
      <c r="Z160303" s="191"/>
      <c r="AA160303" s="191"/>
    </row>
    <row r="160304" spans="26:27">
      <c r="Z160304" s="191"/>
      <c r="AA160304" s="191"/>
    </row>
    <row r="160305" spans="26:27">
      <c r="Z160305" s="191"/>
      <c r="AA160305" s="191"/>
    </row>
    <row r="160306" spans="26:27">
      <c r="Z160306" s="191"/>
      <c r="AA160306" s="191"/>
    </row>
    <row r="160307" spans="26:27">
      <c r="Z160307" s="191"/>
      <c r="AA160307" s="191"/>
    </row>
    <row r="160308" spans="26:27">
      <c r="Z160308" s="191"/>
      <c r="AA160308" s="191"/>
    </row>
    <row r="160309" spans="26:27">
      <c r="Z160309" s="191"/>
      <c r="AA160309" s="191"/>
    </row>
    <row r="160310" spans="26:27">
      <c r="Z160310" s="191"/>
      <c r="AA160310" s="191"/>
    </row>
    <row r="160311" spans="26:27">
      <c r="Z160311" s="191"/>
      <c r="AA160311" s="191"/>
    </row>
    <row r="160312" spans="26:27">
      <c r="Z160312" s="191"/>
      <c r="AA160312" s="191"/>
    </row>
    <row r="160313" spans="26:27">
      <c r="Z160313" s="191"/>
      <c r="AA160313" s="191"/>
    </row>
    <row r="160314" spans="26:27">
      <c r="Z160314" s="191"/>
      <c r="AA160314" s="191"/>
    </row>
    <row r="160315" spans="26:27">
      <c r="Z160315" s="191"/>
      <c r="AA160315" s="191"/>
    </row>
    <row r="160316" spans="26:27">
      <c r="Z160316" s="191"/>
      <c r="AA160316" s="191"/>
    </row>
    <row r="160317" spans="26:27">
      <c r="Z160317" s="191"/>
      <c r="AA160317" s="191"/>
    </row>
    <row r="160318" spans="26:27">
      <c r="Z160318" s="191"/>
      <c r="AA160318" s="191"/>
    </row>
    <row r="160319" spans="26:27">
      <c r="Z160319" s="191"/>
      <c r="AA160319" s="191"/>
    </row>
    <row r="160320" spans="26:27">
      <c r="Z160320" s="191"/>
      <c r="AA160320" s="191"/>
    </row>
    <row r="160321" spans="26:27">
      <c r="Z160321" s="191"/>
      <c r="AA160321" s="191"/>
    </row>
    <row r="160322" spans="26:27">
      <c r="Z160322" s="191"/>
      <c r="AA160322" s="191"/>
    </row>
    <row r="160323" spans="26:27">
      <c r="Z160323" s="191"/>
      <c r="AA160323" s="191"/>
    </row>
    <row r="160324" spans="26:27">
      <c r="Z160324" s="191"/>
      <c r="AA160324" s="191"/>
    </row>
    <row r="160325" spans="26:27">
      <c r="Z160325" s="191"/>
      <c r="AA160325" s="191"/>
    </row>
    <row r="160326" spans="26:27">
      <c r="Z160326" s="191"/>
      <c r="AA160326" s="191"/>
    </row>
    <row r="160327" spans="26:27">
      <c r="Z160327" s="191"/>
      <c r="AA160327" s="191"/>
    </row>
    <row r="160328" spans="26:27">
      <c r="Z160328" s="191"/>
      <c r="AA160328" s="191"/>
    </row>
    <row r="160329" spans="26:27">
      <c r="Z160329" s="191"/>
      <c r="AA160329" s="191"/>
    </row>
    <row r="160330" spans="26:27">
      <c r="Z160330" s="191"/>
      <c r="AA160330" s="191"/>
    </row>
    <row r="160331" spans="26:27">
      <c r="Z160331" s="191"/>
      <c r="AA160331" s="191"/>
    </row>
    <row r="160332" spans="26:27">
      <c r="Z160332" s="191"/>
      <c r="AA160332" s="191"/>
    </row>
    <row r="160333" spans="26:27">
      <c r="Z160333" s="191"/>
      <c r="AA160333" s="191"/>
    </row>
    <row r="160334" spans="26:27">
      <c r="Z160334" s="191"/>
      <c r="AA160334" s="191"/>
    </row>
    <row r="160335" spans="26:27">
      <c r="Z160335" s="191"/>
      <c r="AA160335" s="191"/>
    </row>
    <row r="160336" spans="26:27">
      <c r="Z160336" s="191"/>
      <c r="AA160336" s="191"/>
    </row>
    <row r="160337" spans="26:27">
      <c r="Z160337" s="191"/>
      <c r="AA160337" s="191"/>
    </row>
    <row r="160338" spans="26:27">
      <c r="Z160338" s="191"/>
      <c r="AA160338" s="191"/>
    </row>
    <row r="160339" spans="26:27">
      <c r="Z160339" s="191"/>
      <c r="AA160339" s="191"/>
    </row>
    <row r="160340" spans="26:27">
      <c r="Z160340" s="191"/>
      <c r="AA160340" s="191"/>
    </row>
    <row r="160341" spans="26:27">
      <c r="Z160341" s="191"/>
      <c r="AA160341" s="191"/>
    </row>
    <row r="160342" spans="26:27">
      <c r="Z160342" s="191"/>
      <c r="AA160342" s="191"/>
    </row>
    <row r="160343" spans="26:27">
      <c r="Z160343" s="191"/>
      <c r="AA160343" s="191"/>
    </row>
    <row r="160344" spans="26:27">
      <c r="Z160344" s="191"/>
      <c r="AA160344" s="191"/>
    </row>
    <row r="160345" spans="26:27">
      <c r="Z160345" s="191"/>
      <c r="AA160345" s="191"/>
    </row>
    <row r="160346" spans="26:27">
      <c r="Z160346" s="191"/>
      <c r="AA160346" s="191"/>
    </row>
    <row r="160347" spans="26:27">
      <c r="Z160347" s="191"/>
      <c r="AA160347" s="191"/>
    </row>
    <row r="160348" spans="26:27">
      <c r="Z160348" s="191"/>
      <c r="AA160348" s="191"/>
    </row>
    <row r="160349" spans="26:27">
      <c r="Z160349" s="191"/>
      <c r="AA160349" s="191"/>
    </row>
    <row r="160350" spans="26:27">
      <c r="Z160350" s="191"/>
      <c r="AA160350" s="191"/>
    </row>
    <row r="160351" spans="26:27">
      <c r="Z160351" s="191"/>
      <c r="AA160351" s="191"/>
    </row>
    <row r="160352" spans="26:27">
      <c r="Z160352" s="191"/>
      <c r="AA160352" s="191"/>
    </row>
    <row r="160353" spans="26:27">
      <c r="Z160353" s="191"/>
      <c r="AA160353" s="191"/>
    </row>
    <row r="160354" spans="26:27">
      <c r="Z160354" s="191"/>
      <c r="AA160354" s="191"/>
    </row>
    <row r="160355" spans="26:27">
      <c r="Z160355" s="191"/>
      <c r="AA160355" s="191"/>
    </row>
    <row r="160356" spans="26:27">
      <c r="Z160356" s="191"/>
      <c r="AA160356" s="191"/>
    </row>
    <row r="160357" spans="26:27">
      <c r="Z160357" s="191"/>
      <c r="AA160357" s="191"/>
    </row>
    <row r="160358" spans="26:27">
      <c r="Z160358" s="191"/>
      <c r="AA160358" s="191"/>
    </row>
    <row r="160359" spans="26:27">
      <c r="Z160359" s="191"/>
      <c r="AA160359" s="191"/>
    </row>
    <row r="160360" spans="26:27">
      <c r="Z160360" s="191"/>
      <c r="AA160360" s="191"/>
    </row>
    <row r="160361" spans="26:27">
      <c r="Z160361" s="191"/>
      <c r="AA160361" s="191"/>
    </row>
    <row r="160362" spans="26:27">
      <c r="Z160362" s="191"/>
      <c r="AA160362" s="191"/>
    </row>
    <row r="160363" spans="26:27">
      <c r="Z160363" s="191"/>
      <c r="AA160363" s="191"/>
    </row>
    <row r="160364" spans="26:27">
      <c r="Z160364" s="191"/>
      <c r="AA160364" s="191"/>
    </row>
    <row r="160365" spans="26:27">
      <c r="Z160365" s="191"/>
      <c r="AA160365" s="191"/>
    </row>
    <row r="160366" spans="26:27">
      <c r="Z160366" s="191"/>
      <c r="AA160366" s="191"/>
    </row>
    <row r="160367" spans="26:27">
      <c r="Z160367" s="191"/>
      <c r="AA160367" s="191"/>
    </row>
    <row r="160368" spans="26:27">
      <c r="Z160368" s="191"/>
      <c r="AA160368" s="191"/>
    </row>
    <row r="160369" spans="26:27">
      <c r="Z160369" s="191"/>
      <c r="AA160369" s="191"/>
    </row>
    <row r="160370" spans="26:27">
      <c r="Z160370" s="191"/>
      <c r="AA160370" s="191"/>
    </row>
    <row r="160371" spans="26:27">
      <c r="Z160371" s="191"/>
      <c r="AA160371" s="191"/>
    </row>
    <row r="160372" spans="26:27">
      <c r="Z160372" s="191"/>
      <c r="AA160372" s="191"/>
    </row>
    <row r="160373" spans="26:27">
      <c r="Z160373" s="191"/>
      <c r="AA160373" s="191"/>
    </row>
    <row r="160374" spans="26:27">
      <c r="Z160374" s="191"/>
      <c r="AA160374" s="191"/>
    </row>
    <row r="160375" spans="26:27">
      <c r="Z160375" s="191"/>
      <c r="AA160375" s="191"/>
    </row>
    <row r="160376" spans="26:27">
      <c r="Z160376" s="191"/>
      <c r="AA160376" s="191"/>
    </row>
    <row r="160377" spans="26:27">
      <c r="Z160377" s="191"/>
      <c r="AA160377" s="191"/>
    </row>
    <row r="160378" spans="26:27">
      <c r="Z160378" s="191"/>
      <c r="AA160378" s="191"/>
    </row>
    <row r="160379" spans="26:27">
      <c r="Z160379" s="191"/>
      <c r="AA160379" s="191"/>
    </row>
    <row r="160380" spans="26:27">
      <c r="Z160380" s="191"/>
      <c r="AA160380" s="191"/>
    </row>
    <row r="160381" spans="26:27">
      <c r="Z160381" s="191"/>
      <c r="AA160381" s="191"/>
    </row>
    <row r="160382" spans="26:27">
      <c r="Z160382" s="191"/>
      <c r="AA160382" s="191"/>
    </row>
    <row r="160383" spans="26:27">
      <c r="Z160383" s="191"/>
      <c r="AA160383" s="191"/>
    </row>
    <row r="160384" spans="26:27">
      <c r="Z160384" s="191"/>
      <c r="AA160384" s="191"/>
    </row>
    <row r="160385" spans="26:27">
      <c r="Z160385" s="191"/>
      <c r="AA160385" s="191"/>
    </row>
    <row r="160386" spans="26:27">
      <c r="Z160386" s="191"/>
      <c r="AA160386" s="191"/>
    </row>
    <row r="160387" spans="26:27">
      <c r="Z160387" s="191"/>
      <c r="AA160387" s="191"/>
    </row>
    <row r="160388" spans="26:27">
      <c r="Z160388" s="191"/>
      <c r="AA160388" s="191"/>
    </row>
    <row r="160389" spans="26:27">
      <c r="Z160389" s="191"/>
      <c r="AA160389" s="191"/>
    </row>
    <row r="160390" spans="26:27">
      <c r="Z160390" s="191"/>
      <c r="AA160390" s="191"/>
    </row>
    <row r="160391" spans="26:27">
      <c r="Z160391" s="191"/>
      <c r="AA160391" s="191"/>
    </row>
    <row r="160392" spans="26:27">
      <c r="Z160392" s="191"/>
      <c r="AA160392" s="191"/>
    </row>
    <row r="160393" spans="26:27">
      <c r="Z160393" s="191"/>
      <c r="AA160393" s="191"/>
    </row>
    <row r="160394" spans="26:27">
      <c r="Z160394" s="191"/>
      <c r="AA160394" s="191"/>
    </row>
    <row r="160395" spans="26:27">
      <c r="Z160395" s="191"/>
      <c r="AA160395" s="191"/>
    </row>
    <row r="160396" spans="26:27">
      <c r="Z160396" s="191"/>
      <c r="AA160396" s="191"/>
    </row>
    <row r="160397" spans="26:27">
      <c r="Z160397" s="191"/>
      <c r="AA160397" s="191"/>
    </row>
    <row r="160398" spans="26:27">
      <c r="Z160398" s="191"/>
      <c r="AA160398" s="191"/>
    </row>
    <row r="160399" spans="26:27">
      <c r="Z160399" s="191"/>
      <c r="AA160399" s="191"/>
    </row>
    <row r="160400" spans="26:27">
      <c r="Z160400" s="191"/>
      <c r="AA160400" s="191"/>
    </row>
    <row r="160401" spans="26:27">
      <c r="Z160401" s="191"/>
      <c r="AA160401" s="191"/>
    </row>
    <row r="160402" spans="26:27">
      <c r="Z160402" s="191"/>
      <c r="AA160402" s="191"/>
    </row>
    <row r="160403" spans="26:27">
      <c r="Z160403" s="191"/>
      <c r="AA160403" s="191"/>
    </row>
    <row r="160404" spans="26:27">
      <c r="Z160404" s="191"/>
      <c r="AA160404" s="191"/>
    </row>
    <row r="160405" spans="26:27">
      <c r="Z160405" s="191"/>
      <c r="AA160405" s="191"/>
    </row>
    <row r="160406" spans="26:27">
      <c r="Z160406" s="191"/>
      <c r="AA160406" s="191"/>
    </row>
    <row r="160407" spans="26:27">
      <c r="Z160407" s="191"/>
      <c r="AA160407" s="191"/>
    </row>
    <row r="160408" spans="26:27">
      <c r="Z160408" s="191"/>
      <c r="AA160408" s="191"/>
    </row>
    <row r="160409" spans="26:27">
      <c r="Z160409" s="191"/>
      <c r="AA160409" s="191"/>
    </row>
    <row r="160410" spans="26:27">
      <c r="Z160410" s="191"/>
      <c r="AA160410" s="191"/>
    </row>
    <row r="160411" spans="26:27">
      <c r="Z160411" s="191"/>
      <c r="AA160411" s="191"/>
    </row>
    <row r="160412" spans="26:27">
      <c r="Z160412" s="191"/>
      <c r="AA160412" s="191"/>
    </row>
    <row r="160413" spans="26:27">
      <c r="Z160413" s="191"/>
      <c r="AA160413" s="191"/>
    </row>
    <row r="160414" spans="26:27">
      <c r="Z160414" s="191"/>
      <c r="AA160414" s="191"/>
    </row>
    <row r="160415" spans="26:27">
      <c r="Z160415" s="191"/>
      <c r="AA160415" s="191"/>
    </row>
    <row r="160416" spans="26:27">
      <c r="Z160416" s="191"/>
      <c r="AA160416" s="191"/>
    </row>
    <row r="160417" spans="26:27">
      <c r="Z160417" s="191"/>
      <c r="AA160417" s="191"/>
    </row>
    <row r="160418" spans="26:27">
      <c r="Z160418" s="191"/>
      <c r="AA160418" s="191"/>
    </row>
    <row r="160419" spans="26:27">
      <c r="Z160419" s="191"/>
      <c r="AA160419" s="191"/>
    </row>
    <row r="160420" spans="26:27">
      <c r="Z160420" s="191"/>
      <c r="AA160420" s="191"/>
    </row>
    <row r="160421" spans="26:27">
      <c r="Z160421" s="191"/>
      <c r="AA160421" s="191"/>
    </row>
    <row r="160422" spans="26:27">
      <c r="Z160422" s="191"/>
      <c r="AA160422" s="191"/>
    </row>
    <row r="160423" spans="26:27">
      <c r="Z160423" s="191"/>
      <c r="AA160423" s="191"/>
    </row>
    <row r="160424" spans="26:27">
      <c r="Z160424" s="191"/>
      <c r="AA160424" s="191"/>
    </row>
    <row r="160425" spans="26:27">
      <c r="Z160425" s="191"/>
      <c r="AA160425" s="191"/>
    </row>
    <row r="160426" spans="26:27">
      <c r="Z160426" s="191"/>
      <c r="AA160426" s="191"/>
    </row>
    <row r="160427" spans="26:27">
      <c r="Z160427" s="191"/>
      <c r="AA160427" s="191"/>
    </row>
    <row r="160428" spans="26:27">
      <c r="Z160428" s="191"/>
      <c r="AA160428" s="191"/>
    </row>
    <row r="160429" spans="26:27">
      <c r="Z160429" s="191"/>
      <c r="AA160429" s="191"/>
    </row>
    <row r="160430" spans="26:27">
      <c r="Z160430" s="191"/>
      <c r="AA160430" s="191"/>
    </row>
    <row r="160431" spans="26:27">
      <c r="Z160431" s="191"/>
      <c r="AA160431" s="191"/>
    </row>
    <row r="160432" spans="26:27">
      <c r="Z160432" s="191"/>
      <c r="AA160432" s="191"/>
    </row>
    <row r="160433" spans="26:27">
      <c r="Z160433" s="191"/>
      <c r="AA160433" s="191"/>
    </row>
    <row r="160434" spans="26:27">
      <c r="Z160434" s="191"/>
      <c r="AA160434" s="191"/>
    </row>
    <row r="160435" spans="26:27">
      <c r="Z160435" s="191"/>
      <c r="AA160435" s="191"/>
    </row>
    <row r="160436" spans="26:27">
      <c r="Z160436" s="191"/>
      <c r="AA160436" s="191"/>
    </row>
    <row r="160437" spans="26:27">
      <c r="Z160437" s="191"/>
      <c r="AA160437" s="191"/>
    </row>
    <row r="160438" spans="26:27">
      <c r="Z160438" s="191"/>
      <c r="AA160438" s="191"/>
    </row>
    <row r="160439" spans="26:27">
      <c r="Z160439" s="191"/>
      <c r="AA160439" s="191"/>
    </row>
    <row r="160440" spans="26:27">
      <c r="Z160440" s="191"/>
      <c r="AA160440" s="191"/>
    </row>
    <row r="160441" spans="26:27">
      <c r="Z160441" s="191"/>
      <c r="AA160441" s="191"/>
    </row>
    <row r="160442" spans="26:27">
      <c r="Z160442" s="191"/>
      <c r="AA160442" s="191"/>
    </row>
    <row r="160443" spans="26:27">
      <c r="Z160443" s="191"/>
      <c r="AA160443" s="191"/>
    </row>
    <row r="160444" spans="26:27">
      <c r="Z160444" s="191"/>
      <c r="AA160444" s="191"/>
    </row>
    <row r="160445" spans="26:27">
      <c r="Z160445" s="191"/>
      <c r="AA160445" s="191"/>
    </row>
    <row r="160446" spans="26:27">
      <c r="Z160446" s="191"/>
      <c r="AA160446" s="191"/>
    </row>
    <row r="160447" spans="26:27">
      <c r="Z160447" s="191"/>
      <c r="AA160447" s="191"/>
    </row>
    <row r="160448" spans="26:27">
      <c r="Z160448" s="191"/>
      <c r="AA160448" s="191"/>
    </row>
    <row r="160449" spans="26:27">
      <c r="Z160449" s="191"/>
      <c r="AA160449" s="191"/>
    </row>
    <row r="160450" spans="26:27">
      <c r="Z160450" s="191"/>
      <c r="AA160450" s="191"/>
    </row>
    <row r="160451" spans="26:27">
      <c r="Z160451" s="191"/>
      <c r="AA160451" s="191"/>
    </row>
    <row r="160452" spans="26:27">
      <c r="Z160452" s="191"/>
      <c r="AA160452" s="191"/>
    </row>
    <row r="160453" spans="26:27">
      <c r="Z160453" s="191"/>
      <c r="AA160453" s="191"/>
    </row>
    <row r="160454" spans="26:27">
      <c r="Z160454" s="191"/>
      <c r="AA160454" s="191"/>
    </row>
    <row r="160455" spans="26:27">
      <c r="Z160455" s="191"/>
      <c r="AA160455" s="191"/>
    </row>
    <row r="160456" spans="26:27">
      <c r="Z160456" s="191"/>
      <c r="AA160456" s="191"/>
    </row>
    <row r="160457" spans="26:27">
      <c r="Z160457" s="191"/>
      <c r="AA160457" s="191"/>
    </row>
    <row r="160458" spans="26:27">
      <c r="Z160458" s="191"/>
      <c r="AA160458" s="191"/>
    </row>
    <row r="160459" spans="26:27">
      <c r="Z160459" s="191"/>
      <c r="AA160459" s="191"/>
    </row>
    <row r="160460" spans="26:27">
      <c r="Z160460" s="191"/>
      <c r="AA160460" s="191"/>
    </row>
    <row r="160461" spans="26:27">
      <c r="Z160461" s="191"/>
      <c r="AA160461" s="191"/>
    </row>
    <row r="160462" spans="26:27">
      <c r="Z160462" s="191"/>
      <c r="AA160462" s="191"/>
    </row>
    <row r="160463" spans="26:27">
      <c r="Z160463" s="191"/>
      <c r="AA160463" s="191"/>
    </row>
    <row r="160464" spans="26:27">
      <c r="Z160464" s="191"/>
      <c r="AA160464" s="191"/>
    </row>
    <row r="160465" spans="26:27">
      <c r="Z160465" s="191"/>
      <c r="AA160465" s="191"/>
    </row>
    <row r="160466" spans="26:27">
      <c r="Z160466" s="191"/>
      <c r="AA160466" s="191"/>
    </row>
    <row r="160467" spans="26:27">
      <c r="Z160467" s="191"/>
      <c r="AA160467" s="191"/>
    </row>
    <row r="160468" spans="26:27">
      <c r="Z160468" s="191"/>
      <c r="AA160468" s="191"/>
    </row>
    <row r="160469" spans="26:27">
      <c r="Z160469" s="191"/>
      <c r="AA160469" s="191"/>
    </row>
    <row r="160470" spans="26:27">
      <c r="Z160470" s="191"/>
      <c r="AA160470" s="191"/>
    </row>
    <row r="160471" spans="26:27">
      <c r="Z160471" s="191"/>
      <c r="AA160471" s="191"/>
    </row>
    <row r="160472" spans="26:27">
      <c r="Z160472" s="191"/>
      <c r="AA160472" s="191"/>
    </row>
    <row r="160473" spans="26:27">
      <c r="Z160473" s="191"/>
      <c r="AA160473" s="191"/>
    </row>
    <row r="160474" spans="26:27">
      <c r="Z160474" s="191"/>
      <c r="AA160474" s="191"/>
    </row>
    <row r="160475" spans="26:27">
      <c r="Z160475" s="191"/>
      <c r="AA160475" s="191"/>
    </row>
    <row r="160476" spans="26:27">
      <c r="Z160476" s="191"/>
      <c r="AA160476" s="191"/>
    </row>
    <row r="160477" spans="26:27">
      <c r="Z160477" s="191"/>
      <c r="AA160477" s="191"/>
    </row>
    <row r="160478" spans="26:27">
      <c r="Z160478" s="191"/>
      <c r="AA160478" s="191"/>
    </row>
    <row r="160479" spans="26:27">
      <c r="Z160479" s="191"/>
      <c r="AA160479" s="191"/>
    </row>
    <row r="160480" spans="26:27">
      <c r="Z160480" s="191"/>
      <c r="AA160480" s="191"/>
    </row>
    <row r="160481" spans="26:27">
      <c r="Z160481" s="191"/>
      <c r="AA160481" s="191"/>
    </row>
    <row r="160482" spans="26:27">
      <c r="Z160482" s="191"/>
      <c r="AA160482" s="191"/>
    </row>
    <row r="160483" spans="26:27">
      <c r="Z160483" s="191"/>
      <c r="AA160483" s="191"/>
    </row>
    <row r="160484" spans="26:27">
      <c r="Z160484" s="191"/>
      <c r="AA160484" s="191"/>
    </row>
    <row r="160485" spans="26:27">
      <c r="Z160485" s="191"/>
      <c r="AA160485" s="191"/>
    </row>
    <row r="160486" spans="26:27">
      <c r="Z160486" s="191"/>
      <c r="AA160486" s="191"/>
    </row>
    <row r="160487" spans="26:27">
      <c r="Z160487" s="191"/>
      <c r="AA160487" s="191"/>
    </row>
    <row r="160488" spans="26:27">
      <c r="Z160488" s="191"/>
      <c r="AA160488" s="191"/>
    </row>
    <row r="160489" spans="26:27">
      <c r="Z160489" s="191"/>
      <c r="AA160489" s="191"/>
    </row>
    <row r="160490" spans="26:27">
      <c r="Z160490" s="191"/>
      <c r="AA160490" s="191"/>
    </row>
    <row r="160491" spans="26:27">
      <c r="Z160491" s="191"/>
      <c r="AA160491" s="191"/>
    </row>
    <row r="160492" spans="26:27">
      <c r="Z160492" s="191"/>
      <c r="AA160492" s="191"/>
    </row>
    <row r="160493" spans="26:27">
      <c r="Z160493" s="191"/>
      <c r="AA160493" s="191"/>
    </row>
    <row r="160494" spans="26:27">
      <c r="Z160494" s="191"/>
      <c r="AA160494" s="191"/>
    </row>
    <row r="160495" spans="26:27">
      <c r="Z160495" s="191"/>
      <c r="AA160495" s="191"/>
    </row>
    <row r="160496" spans="26:27">
      <c r="Z160496" s="191"/>
      <c r="AA160496" s="191"/>
    </row>
    <row r="160497" spans="26:27">
      <c r="Z160497" s="191"/>
      <c r="AA160497" s="191"/>
    </row>
    <row r="160498" spans="26:27">
      <c r="Z160498" s="191"/>
      <c r="AA160498" s="191"/>
    </row>
    <row r="160499" spans="26:27">
      <c r="Z160499" s="191"/>
      <c r="AA160499" s="191"/>
    </row>
    <row r="160500" spans="26:27">
      <c r="Z160500" s="191"/>
      <c r="AA160500" s="191"/>
    </row>
    <row r="160501" spans="26:27">
      <c r="Z160501" s="191"/>
      <c r="AA160501" s="191"/>
    </row>
    <row r="160502" spans="26:27">
      <c r="Z160502" s="191"/>
      <c r="AA160502" s="191"/>
    </row>
    <row r="160503" spans="26:27">
      <c r="Z160503" s="191"/>
      <c r="AA160503" s="191"/>
    </row>
    <row r="160504" spans="26:27">
      <c r="Z160504" s="191"/>
      <c r="AA160504" s="191"/>
    </row>
    <row r="160505" spans="26:27">
      <c r="Z160505" s="191"/>
      <c r="AA160505" s="191"/>
    </row>
    <row r="160506" spans="26:27">
      <c r="Z160506" s="191"/>
      <c r="AA160506" s="191"/>
    </row>
    <row r="160507" spans="26:27">
      <c r="Z160507" s="191"/>
      <c r="AA160507" s="191"/>
    </row>
    <row r="160508" spans="26:27">
      <c r="Z160508" s="191"/>
      <c r="AA160508" s="191"/>
    </row>
    <row r="160509" spans="26:27">
      <c r="Z160509" s="191"/>
      <c r="AA160509" s="191"/>
    </row>
    <row r="160510" spans="26:27">
      <c r="Z160510" s="191"/>
      <c r="AA160510" s="191"/>
    </row>
    <row r="160511" spans="26:27">
      <c r="Z160511" s="191"/>
      <c r="AA160511" s="191"/>
    </row>
    <row r="160512" spans="26:27">
      <c r="Z160512" s="191"/>
      <c r="AA160512" s="191"/>
    </row>
    <row r="160513" spans="26:27">
      <c r="Z160513" s="191"/>
      <c r="AA160513" s="191"/>
    </row>
    <row r="160514" spans="26:27">
      <c r="Z160514" s="191"/>
      <c r="AA160514" s="191"/>
    </row>
    <row r="160515" spans="26:27">
      <c r="Z160515" s="191"/>
      <c r="AA160515" s="191"/>
    </row>
    <row r="160516" spans="26:27">
      <c r="Z160516" s="191"/>
      <c r="AA160516" s="191"/>
    </row>
    <row r="160517" spans="26:27">
      <c r="Z160517" s="191"/>
      <c r="AA160517" s="191"/>
    </row>
    <row r="160518" spans="26:27">
      <c r="Z160518" s="191"/>
      <c r="AA160518" s="191"/>
    </row>
    <row r="160519" spans="26:27">
      <c r="Z160519" s="191"/>
      <c r="AA160519" s="191"/>
    </row>
    <row r="160520" spans="26:27">
      <c r="Z160520" s="191"/>
      <c r="AA160520" s="191"/>
    </row>
    <row r="160521" spans="26:27">
      <c r="Z160521" s="191"/>
      <c r="AA160521" s="191"/>
    </row>
    <row r="160522" spans="26:27">
      <c r="Z160522" s="191"/>
      <c r="AA160522" s="191"/>
    </row>
    <row r="160523" spans="26:27">
      <c r="Z160523" s="191"/>
      <c r="AA160523" s="191"/>
    </row>
    <row r="160524" spans="26:27">
      <c r="Z160524" s="191"/>
      <c r="AA160524" s="191"/>
    </row>
    <row r="160525" spans="26:27">
      <c r="Z160525" s="191"/>
      <c r="AA160525" s="191"/>
    </row>
    <row r="160526" spans="26:27">
      <c r="Z160526" s="191"/>
      <c r="AA160526" s="191"/>
    </row>
    <row r="160527" spans="26:27">
      <c r="Z160527" s="191"/>
      <c r="AA160527" s="191"/>
    </row>
    <row r="160528" spans="26:27">
      <c r="Z160528" s="191"/>
      <c r="AA160528" s="191"/>
    </row>
    <row r="160529" spans="26:27">
      <c r="Z160529" s="191"/>
      <c r="AA160529" s="191"/>
    </row>
    <row r="160530" spans="26:27">
      <c r="Z160530" s="191"/>
      <c r="AA160530" s="191"/>
    </row>
    <row r="160531" spans="26:27">
      <c r="Z160531" s="191"/>
      <c r="AA160531" s="191"/>
    </row>
    <row r="160532" spans="26:27">
      <c r="Z160532" s="191"/>
      <c r="AA160532" s="191"/>
    </row>
    <row r="160533" spans="26:27">
      <c r="Z160533" s="191"/>
      <c r="AA160533" s="191"/>
    </row>
    <row r="160534" spans="26:27">
      <c r="Z160534" s="191"/>
      <c r="AA160534" s="191"/>
    </row>
    <row r="160535" spans="26:27">
      <c r="Z160535" s="191"/>
      <c r="AA160535" s="191"/>
    </row>
    <row r="160536" spans="26:27">
      <c r="Z160536" s="191"/>
      <c r="AA160536" s="191"/>
    </row>
    <row r="160537" spans="26:27">
      <c r="Z160537" s="191"/>
      <c r="AA160537" s="191"/>
    </row>
    <row r="160538" spans="26:27">
      <c r="Z160538" s="191"/>
      <c r="AA160538" s="191"/>
    </row>
    <row r="160539" spans="26:27">
      <c r="Z160539" s="191"/>
      <c r="AA160539" s="191"/>
    </row>
    <row r="160540" spans="26:27">
      <c r="Z160540" s="191"/>
      <c r="AA160540" s="191"/>
    </row>
    <row r="160541" spans="26:27">
      <c r="Z160541" s="191"/>
      <c r="AA160541" s="191"/>
    </row>
    <row r="160542" spans="26:27">
      <c r="Z160542" s="191"/>
      <c r="AA160542" s="191"/>
    </row>
    <row r="160543" spans="26:27">
      <c r="Z160543" s="191"/>
      <c r="AA160543" s="191"/>
    </row>
    <row r="160544" spans="26:27">
      <c r="Z160544" s="191"/>
      <c r="AA160544" s="191"/>
    </row>
    <row r="160545" spans="26:27">
      <c r="Z160545" s="191"/>
      <c r="AA160545" s="191"/>
    </row>
    <row r="160546" spans="26:27">
      <c r="Z160546" s="191"/>
      <c r="AA160546" s="191"/>
    </row>
    <row r="160547" spans="26:27">
      <c r="Z160547" s="191"/>
      <c r="AA160547" s="191"/>
    </row>
    <row r="160548" spans="26:27">
      <c r="Z160548" s="191"/>
      <c r="AA160548" s="191"/>
    </row>
    <row r="160549" spans="26:27">
      <c r="Z160549" s="191"/>
      <c r="AA160549" s="191"/>
    </row>
    <row r="160550" spans="26:27">
      <c r="Z160550" s="191"/>
      <c r="AA160550" s="191"/>
    </row>
    <row r="160551" spans="26:27">
      <c r="Z160551" s="191"/>
      <c r="AA160551" s="191"/>
    </row>
    <row r="160552" spans="26:27">
      <c r="Z160552" s="191"/>
      <c r="AA160552" s="191"/>
    </row>
    <row r="160553" spans="26:27">
      <c r="Z160553" s="191"/>
      <c r="AA160553" s="191"/>
    </row>
    <row r="160554" spans="26:27">
      <c r="Z160554" s="191"/>
      <c r="AA160554" s="191"/>
    </row>
    <row r="160555" spans="26:27">
      <c r="Z160555" s="191"/>
      <c r="AA160555" s="191"/>
    </row>
    <row r="160556" spans="26:27">
      <c r="Z160556" s="191"/>
      <c r="AA160556" s="191"/>
    </row>
    <row r="160557" spans="26:27">
      <c r="Z160557" s="191"/>
      <c r="AA160557" s="191"/>
    </row>
    <row r="160558" spans="26:27">
      <c r="Z160558" s="191"/>
      <c r="AA160558" s="191"/>
    </row>
    <row r="160559" spans="26:27">
      <c r="Z160559" s="191"/>
      <c r="AA160559" s="191"/>
    </row>
    <row r="160560" spans="26:27">
      <c r="Z160560" s="191"/>
      <c r="AA160560" s="191"/>
    </row>
    <row r="160561" spans="26:27">
      <c r="Z160561" s="191"/>
      <c r="AA160561" s="191"/>
    </row>
    <row r="160562" spans="26:27">
      <c r="Z160562" s="191"/>
      <c r="AA160562" s="191"/>
    </row>
    <row r="160563" spans="26:27">
      <c r="Z160563" s="191"/>
      <c r="AA160563" s="191"/>
    </row>
    <row r="160564" spans="26:27">
      <c r="Z160564" s="191"/>
      <c r="AA160564" s="191"/>
    </row>
    <row r="160565" spans="26:27">
      <c r="Z160565" s="191"/>
      <c r="AA160565" s="191"/>
    </row>
    <row r="160566" spans="26:27">
      <c r="Z160566" s="191"/>
      <c r="AA160566" s="191"/>
    </row>
    <row r="160567" spans="26:27">
      <c r="Z160567" s="191"/>
      <c r="AA160567" s="191"/>
    </row>
    <row r="160568" spans="26:27">
      <c r="Z160568" s="191"/>
      <c r="AA160568" s="191"/>
    </row>
    <row r="160569" spans="26:27">
      <c r="Z160569" s="191"/>
      <c r="AA160569" s="191"/>
    </row>
    <row r="160570" spans="26:27">
      <c r="Z160570" s="191"/>
      <c r="AA160570" s="191"/>
    </row>
    <row r="160571" spans="26:27">
      <c r="Z160571" s="191"/>
      <c r="AA160571" s="191"/>
    </row>
    <row r="160572" spans="26:27">
      <c r="Z160572" s="191"/>
      <c r="AA160572" s="191"/>
    </row>
    <row r="160573" spans="26:27">
      <c r="Z160573" s="191"/>
      <c r="AA160573" s="191"/>
    </row>
    <row r="160574" spans="26:27">
      <c r="Z160574" s="191"/>
      <c r="AA160574" s="191"/>
    </row>
    <row r="160575" spans="26:27">
      <c r="Z160575" s="191"/>
      <c r="AA160575" s="191"/>
    </row>
    <row r="160576" spans="26:27">
      <c r="Z160576" s="191"/>
      <c r="AA160576" s="191"/>
    </row>
    <row r="160577" spans="26:27">
      <c r="Z160577" s="191"/>
      <c r="AA160577" s="191"/>
    </row>
    <row r="160578" spans="26:27">
      <c r="Z160578" s="191"/>
      <c r="AA160578" s="191"/>
    </row>
    <row r="160579" spans="26:27">
      <c r="Z160579" s="191"/>
      <c r="AA160579" s="191"/>
    </row>
    <row r="160580" spans="26:27">
      <c r="Z160580" s="191"/>
      <c r="AA160580" s="191"/>
    </row>
    <row r="160581" spans="26:27">
      <c r="Z160581" s="191"/>
      <c r="AA160581" s="191"/>
    </row>
    <row r="160582" spans="26:27">
      <c r="Z160582" s="191"/>
      <c r="AA160582" s="191"/>
    </row>
    <row r="160583" spans="26:27">
      <c r="Z160583" s="191"/>
      <c r="AA160583" s="191"/>
    </row>
    <row r="160584" spans="26:27">
      <c r="Z160584" s="191"/>
      <c r="AA160584" s="191"/>
    </row>
    <row r="160585" spans="26:27">
      <c r="Z160585" s="191"/>
      <c r="AA160585" s="191"/>
    </row>
    <row r="160586" spans="26:27">
      <c r="Z160586" s="191"/>
      <c r="AA160586" s="191"/>
    </row>
    <row r="160587" spans="26:27">
      <c r="Z160587" s="191"/>
      <c r="AA160587" s="191"/>
    </row>
    <row r="160588" spans="26:27">
      <c r="Z160588" s="191"/>
      <c r="AA160588" s="191"/>
    </row>
    <row r="160589" spans="26:27">
      <c r="Z160589" s="191"/>
      <c r="AA160589" s="191"/>
    </row>
    <row r="160590" spans="26:27">
      <c r="Z160590" s="191"/>
      <c r="AA160590" s="191"/>
    </row>
    <row r="160591" spans="26:27">
      <c r="Z160591" s="191"/>
      <c r="AA160591" s="191"/>
    </row>
    <row r="160592" spans="26:27">
      <c r="Z160592" s="191"/>
      <c r="AA160592" s="191"/>
    </row>
    <row r="160593" spans="26:27">
      <c r="Z160593" s="191"/>
      <c r="AA160593" s="191"/>
    </row>
    <row r="160594" spans="26:27">
      <c r="Z160594" s="191"/>
      <c r="AA160594" s="191"/>
    </row>
    <row r="160595" spans="26:27">
      <c r="Z160595" s="191"/>
      <c r="AA160595" s="191"/>
    </row>
    <row r="160596" spans="26:27">
      <c r="Z160596" s="191"/>
      <c r="AA160596" s="191"/>
    </row>
    <row r="160597" spans="26:27">
      <c r="Z160597" s="191"/>
      <c r="AA160597" s="191"/>
    </row>
    <row r="160598" spans="26:27">
      <c r="Z160598" s="191"/>
      <c r="AA160598" s="191"/>
    </row>
    <row r="160599" spans="26:27">
      <c r="Z160599" s="191"/>
      <c r="AA160599" s="191"/>
    </row>
    <row r="160600" spans="26:27">
      <c r="Z160600" s="191"/>
      <c r="AA160600" s="191"/>
    </row>
    <row r="160601" spans="26:27">
      <c r="Z160601" s="191"/>
      <c r="AA160601" s="191"/>
    </row>
    <row r="160602" spans="26:27">
      <c r="Z160602" s="191"/>
      <c r="AA160602" s="191"/>
    </row>
    <row r="160603" spans="26:27">
      <c r="Z160603" s="191"/>
      <c r="AA160603" s="191"/>
    </row>
    <row r="160604" spans="26:27">
      <c r="Z160604" s="191"/>
      <c r="AA160604" s="191"/>
    </row>
    <row r="160605" spans="26:27">
      <c r="Z160605" s="191"/>
      <c r="AA160605" s="191"/>
    </row>
    <row r="160606" spans="26:27">
      <c r="Z160606" s="191"/>
      <c r="AA160606" s="191"/>
    </row>
    <row r="160607" spans="26:27">
      <c r="Z160607" s="191"/>
      <c r="AA160607" s="191"/>
    </row>
    <row r="160608" spans="26:27">
      <c r="Z160608" s="191"/>
      <c r="AA160608" s="191"/>
    </row>
    <row r="160609" spans="26:27">
      <c r="Z160609" s="191"/>
      <c r="AA160609" s="191"/>
    </row>
    <row r="160610" spans="26:27">
      <c r="Z160610" s="191"/>
      <c r="AA160610" s="191"/>
    </row>
    <row r="160611" spans="26:27">
      <c r="Z160611" s="191"/>
      <c r="AA160611" s="191"/>
    </row>
    <row r="160612" spans="26:27">
      <c r="Z160612" s="191"/>
      <c r="AA160612" s="191"/>
    </row>
    <row r="160613" spans="26:27">
      <c r="Z160613" s="191"/>
      <c r="AA160613" s="191"/>
    </row>
    <row r="160614" spans="26:27">
      <c r="Z160614" s="191"/>
      <c r="AA160614" s="191"/>
    </row>
    <row r="160615" spans="26:27">
      <c r="Z160615" s="191"/>
      <c r="AA160615" s="191"/>
    </row>
    <row r="160616" spans="26:27">
      <c r="Z160616" s="191"/>
      <c r="AA160616" s="191"/>
    </row>
    <row r="160617" spans="26:27">
      <c r="Z160617" s="191"/>
      <c r="AA160617" s="191"/>
    </row>
    <row r="160618" spans="26:27">
      <c r="Z160618" s="191"/>
      <c r="AA160618" s="191"/>
    </row>
    <row r="160619" spans="26:27">
      <c r="Z160619" s="191"/>
      <c r="AA160619" s="191"/>
    </row>
    <row r="160620" spans="26:27">
      <c r="Z160620" s="191"/>
      <c r="AA160620" s="191"/>
    </row>
    <row r="160621" spans="26:27">
      <c r="Z160621" s="191"/>
      <c r="AA160621" s="191"/>
    </row>
    <row r="160622" spans="26:27">
      <c r="Z160622" s="191"/>
      <c r="AA160622" s="191"/>
    </row>
    <row r="160623" spans="26:27">
      <c r="Z160623" s="191"/>
      <c r="AA160623" s="191"/>
    </row>
    <row r="160624" spans="26:27">
      <c r="Z160624" s="191"/>
      <c r="AA160624" s="191"/>
    </row>
    <row r="160625" spans="26:27">
      <c r="Z160625" s="191"/>
      <c r="AA160625" s="191"/>
    </row>
    <row r="160626" spans="26:27">
      <c r="Z160626" s="191"/>
      <c r="AA160626" s="191"/>
    </row>
    <row r="160627" spans="26:27">
      <c r="Z160627" s="191"/>
      <c r="AA160627" s="191"/>
    </row>
    <row r="160628" spans="26:27">
      <c r="Z160628" s="191"/>
      <c r="AA160628" s="191"/>
    </row>
    <row r="160629" spans="26:27">
      <c r="Z160629" s="191"/>
      <c r="AA160629" s="191"/>
    </row>
    <row r="160630" spans="26:27">
      <c r="Z160630" s="191"/>
      <c r="AA160630" s="191"/>
    </row>
    <row r="160631" spans="26:27">
      <c r="Z160631" s="191"/>
      <c r="AA160631" s="191"/>
    </row>
    <row r="160632" spans="26:27">
      <c r="Z160632" s="191"/>
      <c r="AA160632" s="191"/>
    </row>
    <row r="160633" spans="26:27">
      <c r="Z160633" s="191"/>
      <c r="AA160633" s="191"/>
    </row>
    <row r="160634" spans="26:27">
      <c r="Z160634" s="191"/>
      <c r="AA160634" s="191"/>
    </row>
    <row r="160635" spans="26:27">
      <c r="Z160635" s="191"/>
      <c r="AA160635" s="191"/>
    </row>
    <row r="160636" spans="26:27">
      <c r="Z160636" s="191"/>
      <c r="AA160636" s="191"/>
    </row>
    <row r="160637" spans="26:27">
      <c r="Z160637" s="191"/>
      <c r="AA160637" s="191"/>
    </row>
    <row r="160638" spans="26:27">
      <c r="Z160638" s="191"/>
      <c r="AA160638" s="191"/>
    </row>
    <row r="160639" spans="26:27">
      <c r="Z160639" s="191"/>
      <c r="AA160639" s="191"/>
    </row>
    <row r="160640" spans="26:27">
      <c r="Z160640" s="191"/>
      <c r="AA160640" s="191"/>
    </row>
    <row r="160641" spans="26:27">
      <c r="Z160641" s="191"/>
      <c r="AA160641" s="191"/>
    </row>
    <row r="160642" spans="26:27">
      <c r="Z160642" s="191"/>
      <c r="AA160642" s="191"/>
    </row>
    <row r="160643" spans="26:27">
      <c r="Z160643" s="191"/>
      <c r="AA160643" s="191"/>
    </row>
    <row r="160644" spans="26:27">
      <c r="Z160644" s="191"/>
      <c r="AA160644" s="191"/>
    </row>
    <row r="160645" spans="26:27">
      <c r="Z160645" s="191"/>
      <c r="AA160645" s="191"/>
    </row>
    <row r="160646" spans="26:27">
      <c r="Z160646" s="191"/>
      <c r="AA160646" s="191"/>
    </row>
    <row r="160647" spans="26:27">
      <c r="Z160647" s="191"/>
      <c r="AA160647" s="191"/>
    </row>
    <row r="160648" spans="26:27">
      <c r="Z160648" s="191"/>
      <c r="AA160648" s="191"/>
    </row>
    <row r="160649" spans="26:27">
      <c r="Z160649" s="191"/>
      <c r="AA160649" s="191"/>
    </row>
    <row r="160650" spans="26:27">
      <c r="Z160650" s="191"/>
      <c r="AA160650" s="191"/>
    </row>
    <row r="160651" spans="26:27">
      <c r="Z160651" s="191"/>
      <c r="AA160651" s="191"/>
    </row>
    <row r="160652" spans="26:27">
      <c r="Z160652" s="191"/>
      <c r="AA160652" s="191"/>
    </row>
    <row r="160653" spans="26:27">
      <c r="Z160653" s="191"/>
      <c r="AA160653" s="191"/>
    </row>
    <row r="160654" spans="26:27">
      <c r="Z160654" s="191"/>
      <c r="AA160654" s="191"/>
    </row>
    <row r="160655" spans="26:27">
      <c r="Z160655" s="191"/>
      <c r="AA160655" s="191"/>
    </row>
    <row r="160656" spans="26:27">
      <c r="Z160656" s="191"/>
      <c r="AA160656" s="191"/>
    </row>
    <row r="160657" spans="26:27">
      <c r="Z160657" s="191"/>
      <c r="AA160657" s="191"/>
    </row>
    <row r="160658" spans="26:27">
      <c r="Z160658" s="191"/>
      <c r="AA160658" s="191"/>
    </row>
    <row r="160659" spans="26:27">
      <c r="Z160659" s="191"/>
      <c r="AA160659" s="191"/>
    </row>
    <row r="160660" spans="26:27">
      <c r="Z160660" s="191"/>
      <c r="AA160660" s="191"/>
    </row>
    <row r="160661" spans="26:27">
      <c r="Z160661" s="191"/>
      <c r="AA160661" s="191"/>
    </row>
    <row r="160662" spans="26:27">
      <c r="Z160662" s="191"/>
      <c r="AA160662" s="191"/>
    </row>
    <row r="160663" spans="26:27">
      <c r="Z160663" s="191"/>
      <c r="AA160663" s="191"/>
    </row>
    <row r="160664" spans="26:27">
      <c r="Z160664" s="191"/>
      <c r="AA160664" s="191"/>
    </row>
    <row r="160665" spans="26:27">
      <c r="Z160665" s="191"/>
      <c r="AA160665" s="191"/>
    </row>
    <row r="160666" spans="26:27">
      <c r="Z160666" s="191"/>
      <c r="AA160666" s="191"/>
    </row>
    <row r="160667" spans="26:27">
      <c r="Z160667" s="191"/>
      <c r="AA160667" s="191"/>
    </row>
    <row r="160668" spans="26:27">
      <c r="Z160668" s="191"/>
      <c r="AA160668" s="191"/>
    </row>
    <row r="160669" spans="26:27">
      <c r="Z160669" s="191"/>
      <c r="AA160669" s="191"/>
    </row>
    <row r="160670" spans="26:27">
      <c r="Z160670" s="191"/>
      <c r="AA160670" s="191"/>
    </row>
    <row r="160671" spans="26:27">
      <c r="Z160671" s="191"/>
      <c r="AA160671" s="191"/>
    </row>
    <row r="160672" spans="26:27">
      <c r="Z160672" s="191"/>
      <c r="AA160672" s="191"/>
    </row>
    <row r="160673" spans="26:27">
      <c r="Z160673" s="191"/>
      <c r="AA160673" s="191"/>
    </row>
    <row r="160674" spans="26:27">
      <c r="Z160674" s="191"/>
      <c r="AA160674" s="191"/>
    </row>
    <row r="160675" spans="26:27">
      <c r="Z160675" s="191"/>
      <c r="AA160675" s="191"/>
    </row>
    <row r="160676" spans="26:27">
      <c r="Z160676" s="191"/>
      <c r="AA160676" s="191"/>
    </row>
    <row r="160677" spans="26:27">
      <c r="Z160677" s="191"/>
      <c r="AA160677" s="191"/>
    </row>
    <row r="160678" spans="26:27">
      <c r="Z160678" s="191"/>
      <c r="AA160678" s="191"/>
    </row>
    <row r="160679" spans="26:27">
      <c r="Z160679" s="191"/>
      <c r="AA160679" s="191"/>
    </row>
    <row r="160680" spans="26:27">
      <c r="Z160680" s="191"/>
      <c r="AA160680" s="191"/>
    </row>
    <row r="160681" spans="26:27">
      <c r="Z160681" s="191"/>
      <c r="AA160681" s="191"/>
    </row>
    <row r="160682" spans="26:27">
      <c r="Z160682" s="191"/>
      <c r="AA160682" s="191"/>
    </row>
    <row r="160683" spans="26:27">
      <c r="Z160683" s="191"/>
      <c r="AA160683" s="191"/>
    </row>
    <row r="160684" spans="26:27">
      <c r="Z160684" s="191"/>
      <c r="AA160684" s="191"/>
    </row>
    <row r="160685" spans="26:27">
      <c r="Z160685" s="191"/>
      <c r="AA160685" s="191"/>
    </row>
    <row r="160686" spans="26:27">
      <c r="Z160686" s="191"/>
      <c r="AA160686" s="191"/>
    </row>
    <row r="160687" spans="26:27">
      <c r="Z160687" s="191"/>
      <c r="AA160687" s="191"/>
    </row>
    <row r="160688" spans="26:27">
      <c r="Z160688" s="191"/>
      <c r="AA160688" s="191"/>
    </row>
    <row r="160689" spans="26:27">
      <c r="Z160689" s="191"/>
      <c r="AA160689" s="191"/>
    </row>
    <row r="160690" spans="26:27">
      <c r="Z160690" s="191"/>
      <c r="AA160690" s="191"/>
    </row>
    <row r="160691" spans="26:27">
      <c r="Z160691" s="191"/>
      <c r="AA160691" s="191"/>
    </row>
    <row r="160692" spans="26:27">
      <c r="Z160692" s="191"/>
      <c r="AA160692" s="191"/>
    </row>
    <row r="160693" spans="26:27">
      <c r="Z160693" s="191"/>
      <c r="AA160693" s="191"/>
    </row>
    <row r="160694" spans="26:27">
      <c r="Z160694" s="191"/>
      <c r="AA160694" s="191"/>
    </row>
    <row r="160695" spans="26:27">
      <c r="Z160695" s="191"/>
      <c r="AA160695" s="191"/>
    </row>
    <row r="160696" spans="26:27">
      <c r="Z160696" s="191"/>
      <c r="AA160696" s="191"/>
    </row>
    <row r="160697" spans="26:27">
      <c r="Z160697" s="191"/>
      <c r="AA160697" s="191"/>
    </row>
    <row r="160698" spans="26:27">
      <c r="Z160698" s="191"/>
      <c r="AA160698" s="191"/>
    </row>
    <row r="160699" spans="26:27">
      <c r="Z160699" s="191"/>
      <c r="AA160699" s="191"/>
    </row>
    <row r="160700" spans="26:27">
      <c r="Z160700" s="191"/>
      <c r="AA160700" s="191"/>
    </row>
    <row r="160701" spans="26:27">
      <c r="Z160701" s="191"/>
      <c r="AA160701" s="191"/>
    </row>
    <row r="160702" spans="26:27">
      <c r="Z160702" s="191"/>
      <c r="AA160702" s="191"/>
    </row>
    <row r="160703" spans="26:27">
      <c r="Z160703" s="191"/>
      <c r="AA160703" s="191"/>
    </row>
    <row r="160704" spans="26:27">
      <c r="Z160704" s="191"/>
      <c r="AA160704" s="191"/>
    </row>
    <row r="160705" spans="26:27">
      <c r="Z160705" s="191"/>
      <c r="AA160705" s="191"/>
    </row>
    <row r="160706" spans="26:27">
      <c r="Z160706" s="191"/>
      <c r="AA160706" s="191"/>
    </row>
    <row r="160707" spans="26:27">
      <c r="Z160707" s="191"/>
      <c r="AA160707" s="191"/>
    </row>
    <row r="160708" spans="26:27">
      <c r="Z160708" s="191"/>
      <c r="AA160708" s="191"/>
    </row>
    <row r="160709" spans="26:27">
      <c r="Z160709" s="191"/>
      <c r="AA160709" s="191"/>
    </row>
    <row r="160710" spans="26:27">
      <c r="Z160710" s="191"/>
      <c r="AA160710" s="191"/>
    </row>
    <row r="160711" spans="26:27">
      <c r="Z160711" s="191"/>
      <c r="AA160711" s="191"/>
    </row>
    <row r="160712" spans="26:27">
      <c r="Z160712" s="191"/>
      <c r="AA160712" s="191"/>
    </row>
    <row r="160713" spans="26:27">
      <c r="Z160713" s="191"/>
      <c r="AA160713" s="191"/>
    </row>
    <row r="160714" spans="26:27">
      <c r="Z160714" s="191"/>
      <c r="AA160714" s="191"/>
    </row>
    <row r="160715" spans="26:27">
      <c r="Z160715" s="191"/>
      <c r="AA160715" s="191"/>
    </row>
    <row r="160716" spans="26:27">
      <c r="Z160716" s="191"/>
      <c r="AA160716" s="191"/>
    </row>
    <row r="160717" spans="26:27">
      <c r="Z160717" s="191"/>
      <c r="AA160717" s="191"/>
    </row>
    <row r="160718" spans="26:27">
      <c r="Z160718" s="191"/>
      <c r="AA160718" s="191"/>
    </row>
    <row r="160719" spans="26:27">
      <c r="Z160719" s="191"/>
      <c r="AA160719" s="191"/>
    </row>
    <row r="160720" spans="26:27">
      <c r="Z160720" s="191"/>
      <c r="AA160720" s="191"/>
    </row>
    <row r="160721" spans="26:27">
      <c r="Z160721" s="191"/>
      <c r="AA160721" s="191"/>
    </row>
    <row r="160722" spans="26:27">
      <c r="Z160722" s="191"/>
      <c r="AA160722" s="191"/>
    </row>
    <row r="160723" spans="26:27">
      <c r="Z160723" s="191"/>
      <c r="AA160723" s="191"/>
    </row>
    <row r="160724" spans="26:27">
      <c r="Z160724" s="191"/>
      <c r="AA160724" s="191"/>
    </row>
    <row r="160725" spans="26:27">
      <c r="Z160725" s="191"/>
      <c r="AA160725" s="191"/>
    </row>
    <row r="160726" spans="26:27">
      <c r="Z160726" s="191"/>
      <c r="AA160726" s="191"/>
    </row>
    <row r="160727" spans="26:27">
      <c r="Z160727" s="191"/>
      <c r="AA160727" s="191"/>
    </row>
    <row r="160728" spans="26:27">
      <c r="Z160728" s="191"/>
      <c r="AA160728" s="191"/>
    </row>
    <row r="160729" spans="26:27">
      <c r="Z160729" s="191"/>
      <c r="AA160729" s="191"/>
    </row>
    <row r="160730" spans="26:27">
      <c r="Z160730" s="191"/>
      <c r="AA160730" s="191"/>
    </row>
    <row r="160731" spans="26:27">
      <c r="Z160731" s="191"/>
      <c r="AA160731" s="191"/>
    </row>
    <row r="160732" spans="26:27">
      <c r="Z160732" s="191"/>
      <c r="AA160732" s="191"/>
    </row>
    <row r="160733" spans="26:27">
      <c r="Z160733" s="191"/>
      <c r="AA160733" s="191"/>
    </row>
    <row r="160734" spans="26:27">
      <c r="Z160734" s="191"/>
      <c r="AA160734" s="191"/>
    </row>
    <row r="160735" spans="26:27">
      <c r="Z160735" s="191"/>
      <c r="AA160735" s="191"/>
    </row>
    <row r="160736" spans="26:27">
      <c r="Z160736" s="191"/>
      <c r="AA160736" s="191"/>
    </row>
    <row r="160737" spans="26:27">
      <c r="Z160737" s="191"/>
      <c r="AA160737" s="191"/>
    </row>
    <row r="160738" spans="26:27">
      <c r="Z160738" s="191"/>
      <c r="AA160738" s="191"/>
    </row>
    <row r="160739" spans="26:27">
      <c r="Z160739" s="191"/>
      <c r="AA160739" s="191"/>
    </row>
    <row r="160740" spans="26:27">
      <c r="Z160740" s="191"/>
      <c r="AA160740" s="191"/>
    </row>
    <row r="160741" spans="26:27">
      <c r="Z160741" s="191"/>
      <c r="AA160741" s="191"/>
    </row>
    <row r="160742" spans="26:27">
      <c r="Z160742" s="191"/>
      <c r="AA160742" s="191"/>
    </row>
    <row r="160743" spans="26:27">
      <c r="Z160743" s="191"/>
      <c r="AA160743" s="191"/>
    </row>
    <row r="160744" spans="26:27">
      <c r="Z160744" s="191"/>
      <c r="AA160744" s="191"/>
    </row>
    <row r="160745" spans="26:27">
      <c r="Z160745" s="191"/>
      <c r="AA160745" s="191"/>
    </row>
    <row r="160746" spans="26:27">
      <c r="Z160746" s="191"/>
      <c r="AA160746" s="191"/>
    </row>
    <row r="160747" spans="26:27">
      <c r="Z160747" s="191"/>
      <c r="AA160747" s="191"/>
    </row>
    <row r="160748" spans="26:27">
      <c r="Z160748" s="191"/>
      <c r="AA160748" s="191"/>
    </row>
    <row r="160749" spans="26:27">
      <c r="Z160749" s="191"/>
      <c r="AA160749" s="191"/>
    </row>
    <row r="160750" spans="26:27">
      <c r="Z160750" s="191"/>
      <c r="AA160750" s="191"/>
    </row>
    <row r="160751" spans="26:27">
      <c r="Z160751" s="191"/>
      <c r="AA160751" s="191"/>
    </row>
    <row r="160752" spans="26:27">
      <c r="Z160752" s="191"/>
      <c r="AA160752" s="191"/>
    </row>
    <row r="160753" spans="26:27">
      <c r="Z160753" s="191"/>
      <c r="AA160753" s="191"/>
    </row>
    <row r="160754" spans="26:27">
      <c r="Z160754" s="191"/>
      <c r="AA160754" s="191"/>
    </row>
    <row r="160755" spans="26:27">
      <c r="Z160755" s="191"/>
      <c r="AA160755" s="191"/>
    </row>
    <row r="160756" spans="26:27">
      <c r="Z160756" s="191"/>
      <c r="AA160756" s="191"/>
    </row>
    <row r="160757" spans="26:27">
      <c r="Z160757" s="191"/>
      <c r="AA160757" s="191"/>
    </row>
    <row r="160758" spans="26:27">
      <c r="Z160758" s="191"/>
      <c r="AA160758" s="191"/>
    </row>
    <row r="160759" spans="26:27">
      <c r="Z160759" s="191"/>
      <c r="AA160759" s="191"/>
    </row>
    <row r="160760" spans="26:27">
      <c r="Z160760" s="191"/>
      <c r="AA160760" s="191"/>
    </row>
    <row r="160761" spans="26:27">
      <c r="Z160761" s="191"/>
      <c r="AA160761" s="191"/>
    </row>
    <row r="160762" spans="26:27">
      <c r="Z160762" s="191"/>
      <c r="AA160762" s="191"/>
    </row>
    <row r="160763" spans="26:27">
      <c r="Z160763" s="191"/>
      <c r="AA160763" s="191"/>
    </row>
    <row r="160764" spans="26:27">
      <c r="Z160764" s="191"/>
      <c r="AA160764" s="191"/>
    </row>
    <row r="160765" spans="26:27">
      <c r="Z160765" s="191"/>
      <c r="AA160765" s="191"/>
    </row>
    <row r="160766" spans="26:27">
      <c r="Z160766" s="191"/>
      <c r="AA160766" s="191"/>
    </row>
    <row r="160767" spans="26:27">
      <c r="Z160767" s="191"/>
      <c r="AA160767" s="191"/>
    </row>
    <row r="160768" spans="26:27">
      <c r="Z160768" s="191"/>
      <c r="AA160768" s="191"/>
    </row>
    <row r="160769" spans="26:27">
      <c r="Z160769" s="191"/>
      <c r="AA160769" s="191"/>
    </row>
    <row r="160770" spans="26:27">
      <c r="Z160770" s="191"/>
      <c r="AA160770" s="191"/>
    </row>
    <row r="160771" spans="26:27">
      <c r="Z160771" s="191"/>
      <c r="AA160771" s="191"/>
    </row>
    <row r="160772" spans="26:27">
      <c r="Z160772" s="191"/>
      <c r="AA160772" s="191"/>
    </row>
    <row r="160773" spans="26:27">
      <c r="Z160773" s="191"/>
      <c r="AA160773" s="191"/>
    </row>
    <row r="160774" spans="26:27">
      <c r="Z160774" s="191"/>
      <c r="AA160774" s="191"/>
    </row>
    <row r="160775" spans="26:27">
      <c r="Z160775" s="191"/>
      <c r="AA160775" s="191"/>
    </row>
    <row r="160776" spans="26:27">
      <c r="Z160776" s="191"/>
      <c r="AA160776" s="191"/>
    </row>
    <row r="160777" spans="26:27">
      <c r="Z160777" s="191"/>
      <c r="AA160777" s="191"/>
    </row>
    <row r="160778" spans="26:27">
      <c r="Z160778" s="191"/>
      <c r="AA160778" s="191"/>
    </row>
    <row r="160779" spans="26:27">
      <c r="Z160779" s="191"/>
      <c r="AA160779" s="191"/>
    </row>
    <row r="160780" spans="26:27">
      <c r="Z160780" s="191"/>
      <c r="AA160780" s="191"/>
    </row>
    <row r="160781" spans="26:27">
      <c r="Z160781" s="191"/>
      <c r="AA160781" s="191"/>
    </row>
    <row r="160782" spans="26:27">
      <c r="Z160782" s="191"/>
      <c r="AA160782" s="191"/>
    </row>
    <row r="160783" spans="26:27">
      <c r="Z160783" s="191"/>
      <c r="AA160783" s="191"/>
    </row>
    <row r="160784" spans="26:27">
      <c r="Z160784" s="191"/>
      <c r="AA160784" s="191"/>
    </row>
    <row r="160785" spans="26:27">
      <c r="Z160785" s="191"/>
      <c r="AA160785" s="191"/>
    </row>
    <row r="160786" spans="26:27">
      <c r="Z160786" s="191"/>
      <c r="AA160786" s="191"/>
    </row>
    <row r="160787" spans="26:27">
      <c r="Z160787" s="191"/>
      <c r="AA160787" s="191"/>
    </row>
    <row r="160788" spans="26:27">
      <c r="Z160788" s="191"/>
      <c r="AA160788" s="191"/>
    </row>
    <row r="160789" spans="26:27">
      <c r="Z160789" s="191"/>
      <c r="AA160789" s="191"/>
    </row>
    <row r="160790" spans="26:27">
      <c r="Z160790" s="191"/>
      <c r="AA160790" s="191"/>
    </row>
    <row r="160791" spans="26:27">
      <c r="Z160791" s="191"/>
      <c r="AA160791" s="191"/>
    </row>
    <row r="160792" spans="26:27">
      <c r="Z160792" s="191"/>
      <c r="AA160792" s="191"/>
    </row>
    <row r="160793" spans="26:27">
      <c r="Z160793" s="191"/>
      <c r="AA160793" s="191"/>
    </row>
    <row r="160794" spans="26:27">
      <c r="Z160794" s="191"/>
      <c r="AA160794" s="191"/>
    </row>
    <row r="160795" spans="26:27">
      <c r="Z160795" s="191"/>
      <c r="AA160795" s="191"/>
    </row>
    <row r="160796" spans="26:27">
      <c r="Z160796" s="191"/>
      <c r="AA160796" s="191"/>
    </row>
    <row r="160797" spans="26:27">
      <c r="Z160797" s="191"/>
      <c r="AA160797" s="191"/>
    </row>
    <row r="160798" spans="26:27">
      <c r="Z160798" s="191"/>
      <c r="AA160798" s="191"/>
    </row>
    <row r="160799" spans="26:27">
      <c r="Z160799" s="191"/>
      <c r="AA160799" s="191"/>
    </row>
    <row r="160800" spans="26:27">
      <c r="Z160800" s="191"/>
      <c r="AA160800" s="191"/>
    </row>
    <row r="160801" spans="26:27">
      <c r="Z160801" s="191"/>
      <c r="AA160801" s="191"/>
    </row>
    <row r="160802" spans="26:27">
      <c r="Z160802" s="191"/>
      <c r="AA160802" s="191"/>
    </row>
    <row r="160803" spans="26:27">
      <c r="Z160803" s="191"/>
      <c r="AA160803" s="191"/>
    </row>
    <row r="160804" spans="26:27">
      <c r="Z160804" s="191"/>
      <c r="AA160804" s="191"/>
    </row>
    <row r="160805" spans="26:27">
      <c r="Z160805" s="191"/>
      <c r="AA160805" s="191"/>
    </row>
    <row r="160806" spans="26:27">
      <c r="Z160806" s="191"/>
      <c r="AA160806" s="191"/>
    </row>
    <row r="160807" spans="26:27">
      <c r="Z160807" s="191"/>
      <c r="AA160807" s="191"/>
    </row>
    <row r="160808" spans="26:27">
      <c r="Z160808" s="191"/>
      <c r="AA160808" s="191"/>
    </row>
    <row r="160809" spans="26:27">
      <c r="Z160809" s="191"/>
      <c r="AA160809" s="191"/>
    </row>
    <row r="160810" spans="26:27">
      <c r="Z160810" s="191"/>
      <c r="AA160810" s="191"/>
    </row>
    <row r="160811" spans="26:27">
      <c r="Z160811" s="191"/>
      <c r="AA160811" s="191"/>
    </row>
    <row r="160812" spans="26:27">
      <c r="Z160812" s="191"/>
      <c r="AA160812" s="191"/>
    </row>
    <row r="160813" spans="26:27">
      <c r="Z160813" s="191"/>
      <c r="AA160813" s="191"/>
    </row>
    <row r="160814" spans="26:27">
      <c r="Z160814" s="191"/>
      <c r="AA160814" s="191"/>
    </row>
    <row r="160815" spans="26:27">
      <c r="Z160815" s="191"/>
      <c r="AA160815" s="191"/>
    </row>
    <row r="160816" spans="26:27">
      <c r="Z160816" s="191"/>
      <c r="AA160816" s="191"/>
    </row>
    <row r="160817" spans="26:27">
      <c r="Z160817" s="191"/>
      <c r="AA160817" s="191"/>
    </row>
    <row r="160818" spans="26:27">
      <c r="Z160818" s="191"/>
      <c r="AA160818" s="191"/>
    </row>
    <row r="160819" spans="26:27">
      <c r="Z160819" s="191"/>
      <c r="AA160819" s="191"/>
    </row>
    <row r="160820" spans="26:27">
      <c r="Z160820" s="191"/>
      <c r="AA160820" s="191"/>
    </row>
    <row r="160821" spans="26:27">
      <c r="Z160821" s="191"/>
      <c r="AA160821" s="191"/>
    </row>
    <row r="160822" spans="26:27">
      <c r="Z160822" s="191"/>
      <c r="AA160822" s="191"/>
    </row>
    <row r="160823" spans="26:27">
      <c r="Z160823" s="191"/>
      <c r="AA160823" s="191"/>
    </row>
    <row r="160824" spans="26:27">
      <c r="Z160824" s="191"/>
      <c r="AA160824" s="191"/>
    </row>
    <row r="160825" spans="26:27">
      <c r="Z160825" s="191"/>
      <c r="AA160825" s="191"/>
    </row>
    <row r="160826" spans="26:27">
      <c r="Z160826" s="191"/>
      <c r="AA160826" s="191"/>
    </row>
    <row r="160827" spans="26:27">
      <c r="Z160827" s="191"/>
      <c r="AA160827" s="191"/>
    </row>
    <row r="160828" spans="26:27">
      <c r="Z160828" s="191"/>
      <c r="AA160828" s="191"/>
    </row>
    <row r="160829" spans="26:27">
      <c r="Z160829" s="191"/>
      <c r="AA160829" s="191"/>
    </row>
    <row r="160830" spans="26:27">
      <c r="Z160830" s="191"/>
      <c r="AA160830" s="191"/>
    </row>
    <row r="160831" spans="26:27">
      <c r="Z160831" s="191"/>
      <c r="AA160831" s="191"/>
    </row>
    <row r="160832" spans="26:27">
      <c r="Z160832" s="191"/>
      <c r="AA160832" s="191"/>
    </row>
    <row r="160833" spans="26:27">
      <c r="Z160833" s="191"/>
      <c r="AA160833" s="191"/>
    </row>
    <row r="160834" spans="26:27">
      <c r="Z160834" s="191"/>
      <c r="AA160834" s="191"/>
    </row>
    <row r="160835" spans="26:27">
      <c r="Z160835" s="191"/>
      <c r="AA160835" s="191"/>
    </row>
    <row r="160836" spans="26:27">
      <c r="Z160836" s="191"/>
      <c r="AA160836" s="191"/>
    </row>
    <row r="160837" spans="26:27">
      <c r="Z160837" s="191"/>
      <c r="AA160837" s="191"/>
    </row>
    <row r="160838" spans="26:27">
      <c r="Z160838" s="191"/>
      <c r="AA160838" s="191"/>
    </row>
    <row r="160839" spans="26:27">
      <c r="Z160839" s="191"/>
      <c r="AA160839" s="191"/>
    </row>
    <row r="160840" spans="26:27">
      <c r="Z160840" s="191"/>
      <c r="AA160840" s="191"/>
    </row>
    <row r="160841" spans="26:27">
      <c r="Z160841" s="191"/>
      <c r="AA160841" s="191"/>
    </row>
    <row r="160842" spans="26:27">
      <c r="Z160842" s="191"/>
      <c r="AA160842" s="191"/>
    </row>
    <row r="160843" spans="26:27">
      <c r="Z160843" s="191"/>
      <c r="AA160843" s="191"/>
    </row>
    <row r="160844" spans="26:27">
      <c r="Z160844" s="191"/>
      <c r="AA160844" s="191"/>
    </row>
    <row r="160845" spans="26:27">
      <c r="Z160845" s="191"/>
      <c r="AA160845" s="191"/>
    </row>
    <row r="160846" spans="26:27">
      <c r="Z160846" s="191"/>
      <c r="AA160846" s="191"/>
    </row>
    <row r="160847" spans="26:27">
      <c r="Z160847" s="191"/>
      <c r="AA160847" s="191"/>
    </row>
    <row r="160848" spans="26:27">
      <c r="Z160848" s="191"/>
      <c r="AA160848" s="191"/>
    </row>
    <row r="160849" spans="26:27">
      <c r="Z160849" s="191"/>
      <c r="AA160849" s="191"/>
    </row>
    <row r="160850" spans="26:27">
      <c r="Z160850" s="191"/>
      <c r="AA160850" s="191"/>
    </row>
    <row r="160851" spans="26:27">
      <c r="Z160851" s="191"/>
      <c r="AA160851" s="191"/>
    </row>
    <row r="160852" spans="26:27">
      <c r="Z160852" s="191"/>
      <c r="AA160852" s="191"/>
    </row>
    <row r="160853" spans="26:27">
      <c r="Z160853" s="191"/>
      <c r="AA160853" s="191"/>
    </row>
    <row r="160854" spans="26:27">
      <c r="Z160854" s="191"/>
      <c r="AA160854" s="191"/>
    </row>
    <row r="160855" spans="26:27">
      <c r="Z160855" s="191"/>
      <c r="AA160855" s="191"/>
    </row>
    <row r="160856" spans="26:27">
      <c r="Z160856" s="191"/>
      <c r="AA160856" s="191"/>
    </row>
    <row r="160857" spans="26:27">
      <c r="Z160857" s="191"/>
      <c r="AA160857" s="191"/>
    </row>
    <row r="160858" spans="26:27">
      <c r="Z160858" s="191"/>
      <c r="AA160858" s="191"/>
    </row>
    <row r="160859" spans="26:27">
      <c r="Z160859" s="191"/>
      <c r="AA160859" s="191"/>
    </row>
    <row r="160860" spans="26:27">
      <c r="Z160860" s="191"/>
      <c r="AA160860" s="191"/>
    </row>
    <row r="160861" spans="26:27">
      <c r="Z160861" s="191"/>
      <c r="AA160861" s="191"/>
    </row>
    <row r="160862" spans="26:27">
      <c r="Z160862" s="191"/>
      <c r="AA160862" s="191"/>
    </row>
    <row r="160863" spans="26:27">
      <c r="Z160863" s="191"/>
      <c r="AA160863" s="191"/>
    </row>
    <row r="160864" spans="26:27">
      <c r="Z160864" s="191"/>
      <c r="AA160864" s="191"/>
    </row>
    <row r="160865" spans="26:27">
      <c r="Z160865" s="191"/>
      <c r="AA160865" s="191"/>
    </row>
    <row r="160866" spans="26:27">
      <c r="Z160866" s="191"/>
      <c r="AA160866" s="191"/>
    </row>
    <row r="160867" spans="26:27">
      <c r="Z160867" s="191"/>
      <c r="AA160867" s="191"/>
    </row>
    <row r="160868" spans="26:27">
      <c r="Z160868" s="191"/>
      <c r="AA160868" s="191"/>
    </row>
    <row r="160869" spans="26:27">
      <c r="Z160869" s="191"/>
      <c r="AA160869" s="191"/>
    </row>
    <row r="160870" spans="26:27">
      <c r="Z160870" s="191"/>
      <c r="AA160870" s="191"/>
    </row>
    <row r="160871" spans="26:27">
      <c r="Z160871" s="191"/>
      <c r="AA160871" s="191"/>
    </row>
    <row r="160872" spans="26:27">
      <c r="Z160872" s="191"/>
      <c r="AA160872" s="191"/>
    </row>
    <row r="160873" spans="26:27">
      <c r="Z160873" s="191"/>
      <c r="AA160873" s="191"/>
    </row>
    <row r="160874" spans="26:27">
      <c r="Z160874" s="191"/>
      <c r="AA160874" s="191"/>
    </row>
    <row r="160875" spans="26:27">
      <c r="Z160875" s="191"/>
      <c r="AA160875" s="191"/>
    </row>
    <row r="160876" spans="26:27">
      <c r="Z160876" s="191"/>
      <c r="AA160876" s="191"/>
    </row>
    <row r="160877" spans="26:27">
      <c r="Z160877" s="191"/>
      <c r="AA160877" s="191"/>
    </row>
    <row r="160878" spans="26:27">
      <c r="Z160878" s="191"/>
      <c r="AA160878" s="191"/>
    </row>
    <row r="160879" spans="26:27">
      <c r="Z160879" s="191"/>
      <c r="AA160879" s="191"/>
    </row>
    <row r="160880" spans="26:27">
      <c r="Z160880" s="191"/>
      <c r="AA160880" s="191"/>
    </row>
    <row r="160881" spans="26:27">
      <c r="Z160881" s="191"/>
      <c r="AA160881" s="191"/>
    </row>
    <row r="160882" spans="26:27">
      <c r="Z160882" s="191"/>
      <c r="AA160882" s="191"/>
    </row>
    <row r="160883" spans="26:27">
      <c r="Z160883" s="191"/>
      <c r="AA160883" s="191"/>
    </row>
    <row r="160884" spans="26:27">
      <c r="Z160884" s="191"/>
      <c r="AA160884" s="191"/>
    </row>
    <row r="160885" spans="26:27">
      <c r="Z160885" s="191"/>
      <c r="AA160885" s="191"/>
    </row>
    <row r="160886" spans="26:27">
      <c r="Z160886" s="191"/>
      <c r="AA160886" s="191"/>
    </row>
    <row r="160887" spans="26:27">
      <c r="Z160887" s="191"/>
      <c r="AA160887" s="191"/>
    </row>
    <row r="160888" spans="26:27">
      <c r="Z160888" s="191"/>
      <c r="AA160888" s="191"/>
    </row>
    <row r="160889" spans="26:27">
      <c r="Z160889" s="191"/>
      <c r="AA160889" s="191"/>
    </row>
    <row r="160890" spans="26:27">
      <c r="Z160890" s="191"/>
      <c r="AA160890" s="191"/>
    </row>
    <row r="160891" spans="26:27">
      <c r="Z160891" s="191"/>
      <c r="AA160891" s="191"/>
    </row>
    <row r="160892" spans="26:27">
      <c r="Z160892" s="191"/>
      <c r="AA160892" s="191"/>
    </row>
    <row r="160893" spans="26:27">
      <c r="Z160893" s="191"/>
      <c r="AA160893" s="191"/>
    </row>
    <row r="160894" spans="26:27">
      <c r="Z160894" s="191"/>
      <c r="AA160894" s="191"/>
    </row>
    <row r="160895" spans="26:27">
      <c r="Z160895" s="191"/>
      <c r="AA160895" s="191"/>
    </row>
    <row r="160896" spans="26:27">
      <c r="Z160896" s="191"/>
      <c r="AA160896" s="191"/>
    </row>
    <row r="160897" spans="26:27">
      <c r="Z160897" s="191"/>
      <c r="AA160897" s="191"/>
    </row>
    <row r="160898" spans="26:27">
      <c r="Z160898" s="191"/>
      <c r="AA160898" s="191"/>
    </row>
    <row r="160899" spans="26:27">
      <c r="Z160899" s="191"/>
      <c r="AA160899" s="191"/>
    </row>
    <row r="160900" spans="26:27">
      <c r="Z160900" s="191"/>
      <c r="AA160900" s="191"/>
    </row>
    <row r="160901" spans="26:27">
      <c r="Z160901" s="191"/>
      <c r="AA160901" s="191"/>
    </row>
    <row r="160902" spans="26:27">
      <c r="Z160902" s="191"/>
      <c r="AA160902" s="191"/>
    </row>
    <row r="160903" spans="26:27">
      <c r="Z160903" s="191"/>
      <c r="AA160903" s="191"/>
    </row>
    <row r="160904" spans="26:27">
      <c r="Z160904" s="191"/>
      <c r="AA160904" s="191"/>
    </row>
    <row r="160905" spans="26:27">
      <c r="Z160905" s="191"/>
      <c r="AA160905" s="191"/>
    </row>
    <row r="160906" spans="26:27">
      <c r="Z160906" s="191"/>
      <c r="AA160906" s="191"/>
    </row>
    <row r="160907" spans="26:27">
      <c r="Z160907" s="191"/>
      <c r="AA160907" s="191"/>
    </row>
    <row r="160908" spans="26:27">
      <c r="Z160908" s="191"/>
      <c r="AA160908" s="191"/>
    </row>
    <row r="160909" spans="26:27">
      <c r="Z160909" s="191"/>
      <c r="AA160909" s="191"/>
    </row>
    <row r="160910" spans="26:27">
      <c r="Z160910" s="191"/>
      <c r="AA160910" s="191"/>
    </row>
    <row r="160911" spans="26:27">
      <c r="Z160911" s="191"/>
      <c r="AA160911" s="191"/>
    </row>
    <row r="160912" spans="26:27">
      <c r="Z160912" s="191"/>
      <c r="AA160912" s="191"/>
    </row>
    <row r="160913" spans="26:27">
      <c r="Z160913" s="191"/>
      <c r="AA160913" s="191"/>
    </row>
    <row r="160914" spans="26:27">
      <c r="Z160914" s="191"/>
      <c r="AA160914" s="191"/>
    </row>
    <row r="160915" spans="26:27">
      <c r="Z160915" s="191"/>
      <c r="AA160915" s="191"/>
    </row>
    <row r="160916" spans="26:27">
      <c r="Z160916" s="191"/>
      <c r="AA160916" s="191"/>
    </row>
    <row r="160917" spans="26:27">
      <c r="Z160917" s="191"/>
      <c r="AA160917" s="191"/>
    </row>
    <row r="160918" spans="26:27">
      <c r="Z160918" s="191"/>
      <c r="AA160918" s="191"/>
    </row>
    <row r="160919" spans="26:27">
      <c r="Z160919" s="191"/>
      <c r="AA160919" s="191"/>
    </row>
    <row r="160920" spans="26:27">
      <c r="Z160920" s="191"/>
      <c r="AA160920" s="191"/>
    </row>
    <row r="160921" spans="26:27">
      <c r="Z160921" s="191"/>
      <c r="AA160921" s="191"/>
    </row>
    <row r="160922" spans="26:27">
      <c r="Z160922" s="191"/>
      <c r="AA160922" s="191"/>
    </row>
    <row r="160923" spans="26:27">
      <c r="Z160923" s="191"/>
      <c r="AA160923" s="191"/>
    </row>
    <row r="160924" spans="26:27">
      <c r="Z160924" s="191"/>
      <c r="AA160924" s="191"/>
    </row>
    <row r="160925" spans="26:27">
      <c r="Z160925" s="191"/>
      <c r="AA160925" s="191"/>
    </row>
    <row r="160926" spans="26:27">
      <c r="Z160926" s="191"/>
      <c r="AA160926" s="191"/>
    </row>
    <row r="160927" spans="26:27">
      <c r="Z160927" s="191"/>
      <c r="AA160927" s="191"/>
    </row>
    <row r="160928" spans="26:27">
      <c r="Z160928" s="191"/>
      <c r="AA160928" s="191"/>
    </row>
    <row r="160929" spans="26:27">
      <c r="Z160929" s="191"/>
      <c r="AA160929" s="191"/>
    </row>
    <row r="160930" spans="26:27">
      <c r="Z160930" s="191"/>
      <c r="AA160930" s="191"/>
    </row>
    <row r="160931" spans="26:27">
      <c r="Z160931" s="191"/>
      <c r="AA160931" s="191"/>
    </row>
    <row r="160932" spans="26:27">
      <c r="Z160932" s="191"/>
      <c r="AA160932" s="191"/>
    </row>
    <row r="160933" spans="26:27">
      <c r="Z160933" s="191"/>
      <c r="AA160933" s="191"/>
    </row>
    <row r="160934" spans="26:27">
      <c r="Z160934" s="191"/>
      <c r="AA160934" s="191"/>
    </row>
    <row r="160935" spans="26:27">
      <c r="Z160935" s="191"/>
      <c r="AA160935" s="191"/>
    </row>
    <row r="160936" spans="26:27">
      <c r="Z160936" s="191"/>
      <c r="AA160936" s="191"/>
    </row>
    <row r="160937" spans="26:27">
      <c r="Z160937" s="191"/>
      <c r="AA160937" s="191"/>
    </row>
    <row r="160938" spans="26:27">
      <c r="Z160938" s="191"/>
      <c r="AA160938" s="191"/>
    </row>
    <row r="160939" spans="26:27">
      <c r="Z160939" s="191"/>
      <c r="AA160939" s="191"/>
    </row>
    <row r="160940" spans="26:27">
      <c r="Z160940" s="191"/>
      <c r="AA160940" s="191"/>
    </row>
    <row r="160941" spans="26:27">
      <c r="Z160941" s="191"/>
      <c r="AA160941" s="191"/>
    </row>
    <row r="160942" spans="26:27">
      <c r="Z160942" s="191"/>
      <c r="AA160942" s="191"/>
    </row>
    <row r="160943" spans="26:27">
      <c r="Z160943" s="191"/>
      <c r="AA160943" s="191"/>
    </row>
    <row r="160944" spans="26:27">
      <c r="Z160944" s="191"/>
      <c r="AA160944" s="191"/>
    </row>
    <row r="160945" spans="26:27">
      <c r="Z160945" s="191"/>
      <c r="AA160945" s="191"/>
    </row>
    <row r="160946" spans="26:27">
      <c r="Z160946" s="191"/>
      <c r="AA160946" s="191"/>
    </row>
    <row r="160947" spans="26:27">
      <c r="Z160947" s="191"/>
      <c r="AA160947" s="191"/>
    </row>
    <row r="160948" spans="26:27">
      <c r="Z160948" s="191"/>
      <c r="AA160948" s="191"/>
    </row>
    <row r="160949" spans="26:27">
      <c r="Z160949" s="191"/>
      <c r="AA160949" s="191"/>
    </row>
    <row r="160950" spans="26:27">
      <c r="Z160950" s="191"/>
      <c r="AA160950" s="191"/>
    </row>
    <row r="160951" spans="26:27">
      <c r="Z160951" s="191"/>
      <c r="AA160951" s="191"/>
    </row>
    <row r="160952" spans="26:27">
      <c r="Z160952" s="191"/>
      <c r="AA160952" s="191"/>
    </row>
    <row r="160953" spans="26:27">
      <c r="Z160953" s="191"/>
      <c r="AA160953" s="191"/>
    </row>
    <row r="160954" spans="26:27">
      <c r="Z160954" s="191"/>
      <c r="AA160954" s="191"/>
    </row>
    <row r="160955" spans="26:27">
      <c r="Z160955" s="191"/>
      <c r="AA160955" s="191"/>
    </row>
    <row r="160956" spans="26:27">
      <c r="Z160956" s="191"/>
      <c r="AA160956" s="191"/>
    </row>
    <row r="160957" spans="26:27">
      <c r="Z160957" s="191"/>
      <c r="AA160957" s="191"/>
    </row>
    <row r="160958" spans="26:27">
      <c r="Z160958" s="191"/>
      <c r="AA160958" s="191"/>
    </row>
    <row r="160959" spans="26:27">
      <c r="Z160959" s="191"/>
      <c r="AA160959" s="191"/>
    </row>
    <row r="160960" spans="26:27">
      <c r="Z160960" s="191"/>
      <c r="AA160960" s="191"/>
    </row>
    <row r="160961" spans="26:27">
      <c r="Z160961" s="191"/>
      <c r="AA160961" s="191"/>
    </row>
    <row r="160962" spans="26:27">
      <c r="Z160962" s="191"/>
      <c r="AA160962" s="191"/>
    </row>
    <row r="160963" spans="26:27">
      <c r="Z160963" s="191"/>
      <c r="AA160963" s="191"/>
    </row>
    <row r="160964" spans="26:27">
      <c r="Z160964" s="191"/>
      <c r="AA160964" s="191"/>
    </row>
    <row r="160965" spans="26:27">
      <c r="Z160965" s="191"/>
      <c r="AA160965" s="191"/>
    </row>
    <row r="160966" spans="26:27">
      <c r="Z160966" s="191"/>
      <c r="AA160966" s="191"/>
    </row>
    <row r="160967" spans="26:27">
      <c r="Z160967" s="191"/>
      <c r="AA160967" s="191"/>
    </row>
    <row r="160968" spans="26:27">
      <c r="Z160968" s="191"/>
      <c r="AA160968" s="191"/>
    </row>
    <row r="160969" spans="26:27">
      <c r="Z160969" s="191"/>
      <c r="AA160969" s="191"/>
    </row>
    <row r="160970" spans="26:27">
      <c r="Z160970" s="191"/>
      <c r="AA160970" s="191"/>
    </row>
    <row r="160971" spans="26:27">
      <c r="Z160971" s="191"/>
      <c r="AA160971" s="191"/>
    </row>
    <row r="160972" spans="26:27">
      <c r="Z160972" s="191"/>
      <c r="AA160972" s="191"/>
    </row>
    <row r="160973" spans="26:27">
      <c r="Z160973" s="191"/>
      <c r="AA160973" s="191"/>
    </row>
    <row r="160974" spans="26:27">
      <c r="Z160974" s="191"/>
      <c r="AA160974" s="191"/>
    </row>
    <row r="160975" spans="26:27">
      <c r="Z160975" s="191"/>
      <c r="AA160975" s="191"/>
    </row>
    <row r="160976" spans="26:27">
      <c r="Z160976" s="191"/>
      <c r="AA160976" s="191"/>
    </row>
    <row r="160977" spans="26:27">
      <c r="Z160977" s="191"/>
      <c r="AA160977" s="191"/>
    </row>
    <row r="160978" spans="26:27">
      <c r="Z160978" s="191"/>
      <c r="AA160978" s="191"/>
    </row>
    <row r="160979" spans="26:27">
      <c r="Z160979" s="191"/>
      <c r="AA160979" s="191"/>
    </row>
    <row r="160980" spans="26:27">
      <c r="Z160980" s="191"/>
      <c r="AA160980" s="191"/>
    </row>
    <row r="160981" spans="26:27">
      <c r="Z160981" s="191"/>
      <c r="AA160981" s="191"/>
    </row>
    <row r="160982" spans="26:27">
      <c r="Z160982" s="191"/>
      <c r="AA160982" s="191"/>
    </row>
    <row r="160983" spans="26:27">
      <c r="Z160983" s="191"/>
      <c r="AA160983" s="191"/>
    </row>
    <row r="160984" spans="26:27">
      <c r="Z160984" s="191"/>
      <c r="AA160984" s="191"/>
    </row>
    <row r="160985" spans="26:27">
      <c r="Z160985" s="191"/>
      <c r="AA160985" s="191"/>
    </row>
    <row r="160986" spans="26:27">
      <c r="Z160986" s="191"/>
      <c r="AA160986" s="191"/>
    </row>
    <row r="160987" spans="26:27">
      <c r="Z160987" s="191"/>
      <c r="AA160987" s="191"/>
    </row>
    <row r="160988" spans="26:27">
      <c r="Z160988" s="191"/>
      <c r="AA160988" s="191"/>
    </row>
    <row r="160989" spans="26:27">
      <c r="Z160989" s="191"/>
      <c r="AA160989" s="191"/>
    </row>
    <row r="160990" spans="26:27">
      <c r="Z160990" s="191"/>
      <c r="AA160990" s="191"/>
    </row>
    <row r="160991" spans="26:27">
      <c r="Z160991" s="191"/>
      <c r="AA160991" s="191"/>
    </row>
    <row r="160992" spans="26:27">
      <c r="Z160992" s="191"/>
      <c r="AA160992" s="191"/>
    </row>
    <row r="160993" spans="26:27">
      <c r="Z160993" s="191"/>
      <c r="AA160993" s="191"/>
    </row>
    <row r="160994" spans="26:27">
      <c r="Z160994" s="191"/>
      <c r="AA160994" s="191"/>
    </row>
    <row r="160995" spans="26:27">
      <c r="Z160995" s="191"/>
      <c r="AA160995" s="191"/>
    </row>
    <row r="160996" spans="26:27">
      <c r="Z160996" s="191"/>
      <c r="AA160996" s="191"/>
    </row>
    <row r="160997" spans="26:27">
      <c r="Z160997" s="191"/>
      <c r="AA160997" s="191"/>
    </row>
    <row r="160998" spans="26:27">
      <c r="Z160998" s="191"/>
      <c r="AA160998" s="191"/>
    </row>
    <row r="160999" spans="26:27">
      <c r="Z160999" s="191"/>
      <c r="AA160999" s="191"/>
    </row>
    <row r="161000" spans="26:27">
      <c r="Z161000" s="191"/>
      <c r="AA161000" s="191"/>
    </row>
    <row r="161001" spans="26:27">
      <c r="Z161001" s="191"/>
      <c r="AA161001" s="191"/>
    </row>
    <row r="161002" spans="26:27">
      <c r="Z161002" s="191"/>
      <c r="AA161002" s="191"/>
    </row>
    <row r="161003" spans="26:27">
      <c r="Z161003" s="191"/>
      <c r="AA161003" s="191"/>
    </row>
    <row r="161004" spans="26:27">
      <c r="Z161004" s="191"/>
      <c r="AA161004" s="191"/>
    </row>
    <row r="161005" spans="26:27">
      <c r="Z161005" s="191"/>
      <c r="AA161005" s="191"/>
    </row>
    <row r="161006" spans="26:27">
      <c r="Z161006" s="191"/>
      <c r="AA161006" s="191"/>
    </row>
    <row r="161007" spans="26:27">
      <c r="Z161007" s="191"/>
      <c r="AA161007" s="191"/>
    </row>
    <row r="161008" spans="26:27">
      <c r="Z161008" s="191"/>
      <c r="AA161008" s="191"/>
    </row>
    <row r="161009" spans="26:27">
      <c r="Z161009" s="191"/>
      <c r="AA161009" s="191"/>
    </row>
    <row r="161010" spans="26:27">
      <c r="Z161010" s="191"/>
      <c r="AA161010" s="191"/>
    </row>
    <row r="161011" spans="26:27">
      <c r="Z161011" s="191"/>
      <c r="AA161011" s="191"/>
    </row>
    <row r="161012" spans="26:27">
      <c r="Z161012" s="191"/>
      <c r="AA161012" s="191"/>
    </row>
    <row r="161013" spans="26:27">
      <c r="Z161013" s="191"/>
      <c r="AA161013" s="191"/>
    </row>
    <row r="161014" spans="26:27">
      <c r="Z161014" s="191"/>
      <c r="AA161014" s="191"/>
    </row>
    <row r="161015" spans="26:27">
      <c r="Z161015" s="191"/>
      <c r="AA161015" s="191"/>
    </row>
    <row r="161016" spans="26:27">
      <c r="Z161016" s="191"/>
      <c r="AA161016" s="191"/>
    </row>
    <row r="161017" spans="26:27">
      <c r="Z161017" s="191"/>
      <c r="AA161017" s="191"/>
    </row>
    <row r="161018" spans="26:27">
      <c r="Z161018" s="191"/>
      <c r="AA161018" s="191"/>
    </row>
    <row r="161019" spans="26:27">
      <c r="Z161019" s="191"/>
      <c r="AA161019" s="191"/>
    </row>
    <row r="161020" spans="26:27">
      <c r="Z161020" s="191"/>
      <c r="AA161020" s="191"/>
    </row>
    <row r="161021" spans="26:27">
      <c r="Z161021" s="191"/>
      <c r="AA161021" s="191"/>
    </row>
    <row r="161022" spans="26:27">
      <c r="Z161022" s="191"/>
      <c r="AA161022" s="191"/>
    </row>
    <row r="161023" spans="26:27">
      <c r="Z161023" s="191"/>
      <c r="AA161023" s="191"/>
    </row>
    <row r="161024" spans="26:27">
      <c r="Z161024" s="191"/>
      <c r="AA161024" s="191"/>
    </row>
    <row r="161025" spans="26:27">
      <c r="Z161025" s="191"/>
      <c r="AA161025" s="191"/>
    </row>
    <row r="161026" spans="26:27">
      <c r="Z161026" s="191"/>
      <c r="AA161026" s="191"/>
    </row>
    <row r="161027" spans="26:27">
      <c r="Z161027" s="191"/>
      <c r="AA161027" s="191"/>
    </row>
    <row r="161028" spans="26:27">
      <c r="Z161028" s="191"/>
      <c r="AA161028" s="191"/>
    </row>
    <row r="161029" spans="26:27">
      <c r="Z161029" s="191"/>
      <c r="AA161029" s="191"/>
    </row>
    <row r="161030" spans="26:27">
      <c r="Z161030" s="191"/>
      <c r="AA161030" s="191"/>
    </row>
    <row r="161031" spans="26:27">
      <c r="Z161031" s="191"/>
      <c r="AA161031" s="191"/>
    </row>
    <row r="161032" spans="26:27">
      <c r="Z161032" s="191"/>
      <c r="AA161032" s="191"/>
    </row>
    <row r="161033" spans="26:27">
      <c r="Z161033" s="191"/>
      <c r="AA161033" s="191"/>
    </row>
    <row r="161034" spans="26:27">
      <c r="Z161034" s="191"/>
      <c r="AA161034" s="191"/>
    </row>
    <row r="161035" spans="26:27">
      <c r="Z161035" s="191"/>
      <c r="AA161035" s="191"/>
    </row>
    <row r="161036" spans="26:27">
      <c r="Z161036" s="191"/>
      <c r="AA161036" s="191"/>
    </row>
    <row r="161037" spans="26:27">
      <c r="Z161037" s="191"/>
      <c r="AA161037" s="191"/>
    </row>
    <row r="161038" spans="26:27">
      <c r="Z161038" s="191"/>
      <c r="AA161038" s="191"/>
    </row>
    <row r="161039" spans="26:27">
      <c r="Z161039" s="191"/>
      <c r="AA161039" s="191"/>
    </row>
    <row r="161040" spans="26:27">
      <c r="Z161040" s="191"/>
      <c r="AA161040" s="191"/>
    </row>
    <row r="161041" spans="26:27">
      <c r="Z161041" s="191"/>
      <c r="AA161041" s="191"/>
    </row>
    <row r="161042" spans="26:27">
      <c r="Z161042" s="191"/>
      <c r="AA161042" s="191"/>
    </row>
    <row r="161043" spans="26:27">
      <c r="Z161043" s="191"/>
      <c r="AA161043" s="191"/>
    </row>
    <row r="161044" spans="26:27">
      <c r="Z161044" s="191"/>
      <c r="AA161044" s="191"/>
    </row>
    <row r="161045" spans="26:27">
      <c r="Z161045" s="191"/>
      <c r="AA161045" s="191"/>
    </row>
    <row r="161046" spans="26:27">
      <c r="Z161046" s="191"/>
      <c r="AA161046" s="191"/>
    </row>
    <row r="161047" spans="26:27">
      <c r="Z161047" s="191"/>
      <c r="AA161047" s="191"/>
    </row>
    <row r="161048" spans="26:27">
      <c r="Z161048" s="191"/>
      <c r="AA161048" s="191"/>
    </row>
    <row r="161049" spans="26:27">
      <c r="Z161049" s="191"/>
      <c r="AA161049" s="191"/>
    </row>
    <row r="161050" spans="26:27">
      <c r="Z161050" s="191"/>
      <c r="AA161050" s="191"/>
    </row>
    <row r="161051" spans="26:27">
      <c r="Z161051" s="191"/>
      <c r="AA161051" s="191"/>
    </row>
    <row r="161052" spans="26:27">
      <c r="Z161052" s="191"/>
      <c r="AA161052" s="191"/>
    </row>
    <row r="161053" spans="26:27">
      <c r="Z161053" s="191"/>
      <c r="AA161053" s="191"/>
    </row>
    <row r="161054" spans="26:27">
      <c r="Z161054" s="191"/>
      <c r="AA161054" s="191"/>
    </row>
    <row r="161055" spans="26:27">
      <c r="Z161055" s="191"/>
      <c r="AA161055" s="191"/>
    </row>
    <row r="161056" spans="26:27">
      <c r="Z161056" s="191"/>
      <c r="AA161056" s="191"/>
    </row>
    <row r="161057" spans="26:27">
      <c r="Z161057" s="191"/>
      <c r="AA161057" s="191"/>
    </row>
    <row r="161058" spans="26:27">
      <c r="Z161058" s="191"/>
      <c r="AA161058" s="191"/>
    </row>
    <row r="161059" spans="26:27">
      <c r="Z161059" s="191"/>
      <c r="AA161059" s="191"/>
    </row>
    <row r="161060" spans="26:27">
      <c r="Z161060" s="191"/>
      <c r="AA161060" s="191"/>
    </row>
    <row r="161061" spans="26:27">
      <c r="Z161061" s="191"/>
      <c r="AA161061" s="191"/>
    </row>
    <row r="161062" spans="26:27">
      <c r="Z161062" s="191"/>
      <c r="AA161062" s="191"/>
    </row>
    <row r="161063" spans="26:27">
      <c r="Z161063" s="191"/>
      <c r="AA161063" s="191"/>
    </row>
    <row r="161064" spans="26:27">
      <c r="Z161064" s="191"/>
      <c r="AA161064" s="191"/>
    </row>
    <row r="161065" spans="26:27">
      <c r="Z161065" s="191"/>
      <c r="AA161065" s="191"/>
    </row>
    <row r="161066" spans="26:27">
      <c r="Z161066" s="191"/>
      <c r="AA161066" s="191"/>
    </row>
    <row r="161067" spans="26:27">
      <c r="Z161067" s="191"/>
      <c r="AA161067" s="191"/>
    </row>
    <row r="161068" spans="26:27">
      <c r="Z161068" s="191"/>
      <c r="AA161068" s="191"/>
    </row>
    <row r="161069" spans="26:27">
      <c r="Z161069" s="191"/>
      <c r="AA161069" s="191"/>
    </row>
    <row r="161070" spans="26:27">
      <c r="Z161070" s="191"/>
      <c r="AA161070" s="191"/>
    </row>
    <row r="161071" spans="26:27">
      <c r="Z161071" s="191"/>
      <c r="AA161071" s="191"/>
    </row>
    <row r="161072" spans="26:27">
      <c r="Z161072" s="191"/>
      <c r="AA161072" s="191"/>
    </row>
    <row r="161073" spans="26:27">
      <c r="Z161073" s="191"/>
      <c r="AA161073" s="191"/>
    </row>
    <row r="161074" spans="26:27">
      <c r="Z161074" s="191"/>
      <c r="AA161074" s="191"/>
    </row>
    <row r="161075" spans="26:27">
      <c r="Z161075" s="191"/>
      <c r="AA161075" s="191"/>
    </row>
    <row r="161076" spans="26:27">
      <c r="Z161076" s="191"/>
      <c r="AA161076" s="191"/>
    </row>
    <row r="161077" spans="26:27">
      <c r="Z161077" s="191"/>
      <c r="AA161077" s="191"/>
    </row>
    <row r="161078" spans="26:27">
      <c r="Z161078" s="191"/>
      <c r="AA161078" s="191"/>
    </row>
    <row r="161079" spans="26:27">
      <c r="Z161079" s="191"/>
      <c r="AA161079" s="191"/>
    </row>
    <row r="161080" spans="26:27">
      <c r="Z161080" s="191"/>
      <c r="AA161080" s="191"/>
    </row>
    <row r="161081" spans="26:27">
      <c r="Z161081" s="191"/>
      <c r="AA161081" s="191"/>
    </row>
    <row r="161082" spans="26:27">
      <c r="Z161082" s="191"/>
      <c r="AA161082" s="191"/>
    </row>
    <row r="161083" spans="26:27">
      <c r="Z161083" s="191"/>
      <c r="AA161083" s="191"/>
    </row>
    <row r="161084" spans="26:27">
      <c r="Z161084" s="191"/>
      <c r="AA161084" s="191"/>
    </row>
    <row r="161085" spans="26:27">
      <c r="Z161085" s="191"/>
      <c r="AA161085" s="191"/>
    </row>
    <row r="161086" spans="26:27">
      <c r="Z161086" s="191"/>
      <c r="AA161086" s="191"/>
    </row>
    <row r="161087" spans="26:27">
      <c r="Z161087" s="191"/>
      <c r="AA161087" s="191"/>
    </row>
    <row r="161088" spans="26:27">
      <c r="Z161088" s="191"/>
      <c r="AA161088" s="191"/>
    </row>
    <row r="161089" spans="26:27">
      <c r="Z161089" s="191"/>
      <c r="AA161089" s="191"/>
    </row>
    <row r="161090" spans="26:27">
      <c r="Z161090" s="191"/>
      <c r="AA161090" s="191"/>
    </row>
    <row r="161091" spans="26:27">
      <c r="Z161091" s="191"/>
      <c r="AA161091" s="191"/>
    </row>
    <row r="161092" spans="26:27">
      <c r="Z161092" s="191"/>
      <c r="AA161092" s="191"/>
    </row>
    <row r="161093" spans="26:27">
      <c r="Z161093" s="191"/>
      <c r="AA161093" s="191"/>
    </row>
    <row r="161094" spans="26:27">
      <c r="Z161094" s="191"/>
      <c r="AA161094" s="191"/>
    </row>
    <row r="161095" spans="26:27">
      <c r="Z161095" s="191"/>
      <c r="AA161095" s="191"/>
    </row>
    <row r="161096" spans="26:27">
      <c r="Z161096" s="191"/>
      <c r="AA161096" s="191"/>
    </row>
    <row r="161097" spans="26:27">
      <c r="Z161097" s="191"/>
      <c r="AA161097" s="191"/>
    </row>
    <row r="161098" spans="26:27">
      <c r="Z161098" s="191"/>
      <c r="AA161098" s="191"/>
    </row>
    <row r="161099" spans="26:27">
      <c r="Z161099" s="191"/>
      <c r="AA161099" s="191"/>
    </row>
    <row r="161100" spans="26:27">
      <c r="Z161100" s="191"/>
      <c r="AA161100" s="191"/>
    </row>
    <row r="161101" spans="26:27">
      <c r="Z161101" s="191"/>
      <c r="AA161101" s="191"/>
    </row>
    <row r="161102" spans="26:27">
      <c r="Z161102" s="191"/>
      <c r="AA161102" s="191"/>
    </row>
    <row r="161103" spans="26:27">
      <c r="Z161103" s="191"/>
      <c r="AA161103" s="191"/>
    </row>
    <row r="161104" spans="26:27">
      <c r="Z161104" s="191"/>
      <c r="AA161104" s="191"/>
    </row>
    <row r="161105" spans="26:27">
      <c r="Z161105" s="191"/>
      <c r="AA161105" s="191"/>
    </row>
    <row r="161106" spans="26:27">
      <c r="Z161106" s="191"/>
      <c r="AA161106" s="191"/>
    </row>
    <row r="161107" spans="26:27">
      <c r="Z161107" s="191"/>
      <c r="AA161107" s="191"/>
    </row>
    <row r="161108" spans="26:27">
      <c r="Z161108" s="191"/>
      <c r="AA161108" s="191"/>
    </row>
    <row r="161109" spans="26:27">
      <c r="Z161109" s="191"/>
      <c r="AA161109" s="191"/>
    </row>
    <row r="161110" spans="26:27">
      <c r="Z161110" s="191"/>
      <c r="AA161110" s="191"/>
    </row>
    <row r="161111" spans="26:27">
      <c r="Z161111" s="191"/>
      <c r="AA161111" s="191"/>
    </row>
    <row r="161112" spans="26:27">
      <c r="Z161112" s="191"/>
      <c r="AA161112" s="191"/>
    </row>
    <row r="161113" spans="26:27">
      <c r="Z161113" s="191"/>
      <c r="AA161113" s="191"/>
    </row>
    <row r="161114" spans="26:27">
      <c r="Z161114" s="191"/>
      <c r="AA161114" s="191"/>
    </row>
    <row r="161115" spans="26:27">
      <c r="Z161115" s="191"/>
      <c r="AA161115" s="191"/>
    </row>
    <row r="161116" spans="26:27">
      <c r="Z161116" s="191"/>
      <c r="AA161116" s="191"/>
    </row>
    <row r="161117" spans="26:27">
      <c r="Z161117" s="191"/>
      <c r="AA161117" s="191"/>
    </row>
    <row r="161118" spans="26:27">
      <c r="Z161118" s="191"/>
      <c r="AA161118" s="191"/>
    </row>
    <row r="161119" spans="26:27">
      <c r="Z161119" s="191"/>
      <c r="AA161119" s="191"/>
    </row>
    <row r="161120" spans="26:27">
      <c r="Z161120" s="191"/>
      <c r="AA161120" s="191"/>
    </row>
    <row r="161121" spans="26:27">
      <c r="Z161121" s="191"/>
      <c r="AA161121" s="191"/>
    </row>
    <row r="161122" spans="26:27">
      <c r="Z161122" s="191"/>
      <c r="AA161122" s="191"/>
    </row>
    <row r="161123" spans="26:27">
      <c r="Z161123" s="191"/>
      <c r="AA161123" s="191"/>
    </row>
    <row r="161124" spans="26:27">
      <c r="Z161124" s="191"/>
      <c r="AA161124" s="191"/>
    </row>
    <row r="161125" spans="26:27">
      <c r="Z161125" s="191"/>
      <c r="AA161125" s="191"/>
    </row>
    <row r="161126" spans="26:27">
      <c r="Z161126" s="191"/>
      <c r="AA161126" s="191"/>
    </row>
    <row r="161127" spans="26:27">
      <c r="Z161127" s="191"/>
      <c r="AA161127" s="191"/>
    </row>
    <row r="161128" spans="26:27">
      <c r="Z161128" s="191"/>
      <c r="AA161128" s="191"/>
    </row>
    <row r="161129" spans="26:27">
      <c r="Z161129" s="191"/>
      <c r="AA161129" s="191"/>
    </row>
    <row r="161130" spans="26:27">
      <c r="Z161130" s="191"/>
      <c r="AA161130" s="191"/>
    </row>
    <row r="161131" spans="26:27">
      <c r="Z161131" s="191"/>
      <c r="AA161131" s="191"/>
    </row>
    <row r="161132" spans="26:27">
      <c r="Z161132" s="191"/>
      <c r="AA161132" s="191"/>
    </row>
    <row r="161133" spans="26:27">
      <c r="Z161133" s="191"/>
      <c r="AA161133" s="191"/>
    </row>
    <row r="161134" spans="26:27">
      <c r="Z161134" s="191"/>
      <c r="AA161134" s="191"/>
    </row>
    <row r="161135" spans="26:27">
      <c r="Z161135" s="191"/>
      <c r="AA161135" s="191"/>
    </row>
    <row r="161136" spans="26:27">
      <c r="Z161136" s="191"/>
      <c r="AA161136" s="191"/>
    </row>
    <row r="161137" spans="26:27">
      <c r="Z161137" s="191"/>
      <c r="AA161137" s="191"/>
    </row>
    <row r="161138" spans="26:27">
      <c r="Z161138" s="191"/>
      <c r="AA161138" s="191"/>
    </row>
    <row r="161139" spans="26:27">
      <c r="Z161139" s="191"/>
      <c r="AA161139" s="191"/>
    </row>
    <row r="161140" spans="26:27">
      <c r="Z161140" s="191"/>
      <c r="AA161140" s="191"/>
    </row>
    <row r="161141" spans="26:27">
      <c r="Z161141" s="191"/>
      <c r="AA161141" s="191"/>
    </row>
    <row r="161142" spans="26:27">
      <c r="Z161142" s="191"/>
      <c r="AA161142" s="191"/>
    </row>
    <row r="161143" spans="26:27">
      <c r="Z161143" s="191"/>
      <c r="AA161143" s="191"/>
    </row>
    <row r="161144" spans="26:27">
      <c r="Z161144" s="191"/>
      <c r="AA161144" s="191"/>
    </row>
    <row r="161145" spans="26:27">
      <c r="Z161145" s="191"/>
      <c r="AA161145" s="191"/>
    </row>
    <row r="161146" spans="26:27">
      <c r="Z161146" s="191"/>
      <c r="AA161146" s="191"/>
    </row>
    <row r="161147" spans="26:27">
      <c r="Z161147" s="191"/>
      <c r="AA161147" s="191"/>
    </row>
    <row r="161148" spans="26:27">
      <c r="Z161148" s="191"/>
      <c r="AA161148" s="191"/>
    </row>
    <row r="161149" spans="26:27">
      <c r="Z161149" s="191"/>
      <c r="AA161149" s="191"/>
    </row>
    <row r="161150" spans="26:27">
      <c r="Z161150" s="191"/>
      <c r="AA161150" s="191"/>
    </row>
    <row r="161151" spans="26:27">
      <c r="Z161151" s="191"/>
      <c r="AA161151" s="191"/>
    </row>
    <row r="161152" spans="26:27">
      <c r="Z161152" s="191"/>
      <c r="AA161152" s="191"/>
    </row>
    <row r="161153" spans="26:27">
      <c r="Z161153" s="191"/>
      <c r="AA161153" s="191"/>
    </row>
    <row r="161154" spans="26:27">
      <c r="Z161154" s="191"/>
      <c r="AA161154" s="191"/>
    </row>
    <row r="161155" spans="26:27">
      <c r="Z161155" s="191"/>
      <c r="AA161155" s="191"/>
    </row>
    <row r="161156" spans="26:27">
      <c r="Z161156" s="191"/>
      <c r="AA161156" s="191"/>
    </row>
    <row r="161157" spans="26:27">
      <c r="Z161157" s="191"/>
      <c r="AA161157" s="191"/>
    </row>
    <row r="161158" spans="26:27">
      <c r="Z161158" s="191"/>
      <c r="AA161158" s="191"/>
    </row>
    <row r="161159" spans="26:27">
      <c r="Z161159" s="191"/>
      <c r="AA161159" s="191"/>
    </row>
    <row r="161160" spans="26:27">
      <c r="Z161160" s="191"/>
      <c r="AA161160" s="191"/>
    </row>
    <row r="161161" spans="26:27">
      <c r="Z161161" s="191"/>
      <c r="AA161161" s="191"/>
    </row>
    <row r="161162" spans="26:27">
      <c r="Z161162" s="191"/>
      <c r="AA161162" s="191"/>
    </row>
    <row r="161163" spans="26:27">
      <c r="Z161163" s="191"/>
      <c r="AA161163" s="191"/>
    </row>
    <row r="161164" spans="26:27">
      <c r="Z161164" s="191"/>
      <c r="AA161164" s="191"/>
    </row>
    <row r="161165" spans="26:27">
      <c r="Z161165" s="191"/>
      <c r="AA161165" s="191"/>
    </row>
    <row r="161166" spans="26:27">
      <c r="Z161166" s="191"/>
      <c r="AA161166" s="191"/>
    </row>
    <row r="161167" spans="26:27">
      <c r="Z161167" s="191"/>
      <c r="AA161167" s="191"/>
    </row>
    <row r="161168" spans="26:27">
      <c r="Z161168" s="191"/>
      <c r="AA161168" s="191"/>
    </row>
    <row r="161169" spans="26:27">
      <c r="Z161169" s="191"/>
      <c r="AA161169" s="191"/>
    </row>
    <row r="161170" spans="26:27">
      <c r="Z161170" s="191"/>
      <c r="AA161170" s="191"/>
    </row>
    <row r="161171" spans="26:27">
      <c r="Z161171" s="191"/>
      <c r="AA161171" s="191"/>
    </row>
    <row r="161172" spans="26:27">
      <c r="Z161172" s="191"/>
      <c r="AA161172" s="191"/>
    </row>
    <row r="161173" spans="26:27">
      <c r="Z161173" s="191"/>
      <c r="AA161173" s="191"/>
    </row>
    <row r="161174" spans="26:27">
      <c r="Z161174" s="191"/>
      <c r="AA161174" s="191"/>
    </row>
    <row r="161175" spans="26:27">
      <c r="Z161175" s="191"/>
      <c r="AA161175" s="191"/>
    </row>
    <row r="161176" spans="26:27">
      <c r="Z161176" s="191"/>
      <c r="AA161176" s="191"/>
    </row>
    <row r="161177" spans="26:27">
      <c r="Z161177" s="191"/>
      <c r="AA161177" s="191"/>
    </row>
    <row r="161178" spans="26:27">
      <c r="Z161178" s="191"/>
      <c r="AA161178" s="191"/>
    </row>
    <row r="161179" spans="26:27">
      <c r="Z161179" s="191"/>
      <c r="AA161179" s="191"/>
    </row>
    <row r="161180" spans="26:27">
      <c r="Z161180" s="191"/>
      <c r="AA161180" s="191"/>
    </row>
    <row r="161181" spans="26:27">
      <c r="Z161181" s="191"/>
      <c r="AA161181" s="191"/>
    </row>
    <row r="161182" spans="26:27">
      <c r="Z161182" s="191"/>
      <c r="AA161182" s="191"/>
    </row>
    <row r="161183" spans="26:27">
      <c r="Z161183" s="191"/>
      <c r="AA161183" s="191"/>
    </row>
    <row r="161184" spans="26:27">
      <c r="Z161184" s="191"/>
      <c r="AA161184" s="191"/>
    </row>
    <row r="161185" spans="26:27">
      <c r="Z161185" s="191"/>
      <c r="AA161185" s="191"/>
    </row>
    <row r="161186" spans="26:27">
      <c r="Z161186" s="191"/>
      <c r="AA161186" s="191"/>
    </row>
    <row r="161187" spans="26:27">
      <c r="Z161187" s="191"/>
      <c r="AA161187" s="191"/>
    </row>
    <row r="161188" spans="26:27">
      <c r="Z161188" s="191"/>
      <c r="AA161188" s="191"/>
    </row>
    <row r="161189" spans="26:27">
      <c r="Z161189" s="191"/>
      <c r="AA161189" s="191"/>
    </row>
    <row r="161190" spans="26:27">
      <c r="Z161190" s="191"/>
      <c r="AA161190" s="191"/>
    </row>
    <row r="161191" spans="26:27">
      <c r="Z161191" s="191"/>
      <c r="AA161191" s="191"/>
    </row>
    <row r="161192" spans="26:27">
      <c r="Z161192" s="191"/>
      <c r="AA161192" s="191"/>
    </row>
    <row r="161193" spans="26:27">
      <c r="Z161193" s="191"/>
      <c r="AA161193" s="191"/>
    </row>
    <row r="161194" spans="26:27">
      <c r="Z161194" s="191"/>
      <c r="AA161194" s="191"/>
    </row>
    <row r="161195" spans="26:27">
      <c r="Z161195" s="191"/>
      <c r="AA161195" s="191"/>
    </row>
    <row r="161196" spans="26:27">
      <c r="Z161196" s="191"/>
      <c r="AA161196" s="191"/>
    </row>
    <row r="161197" spans="26:27">
      <c r="Z161197" s="191"/>
      <c r="AA161197" s="191"/>
    </row>
    <row r="161198" spans="26:27">
      <c r="Z161198" s="191"/>
      <c r="AA161198" s="191"/>
    </row>
    <row r="161199" spans="26:27">
      <c r="Z161199" s="191"/>
      <c r="AA161199" s="191"/>
    </row>
    <row r="161200" spans="26:27">
      <c r="Z161200" s="191"/>
      <c r="AA161200" s="191"/>
    </row>
    <row r="161201" spans="26:27">
      <c r="Z161201" s="191"/>
      <c r="AA161201" s="191"/>
    </row>
    <row r="161202" spans="26:27">
      <c r="Z161202" s="191"/>
      <c r="AA161202" s="191"/>
    </row>
    <row r="161203" spans="26:27">
      <c r="Z161203" s="191"/>
      <c r="AA161203" s="191"/>
    </row>
    <row r="161204" spans="26:27">
      <c r="Z161204" s="191"/>
      <c r="AA161204" s="191"/>
    </row>
    <row r="161205" spans="26:27">
      <c r="Z161205" s="191"/>
      <c r="AA161205" s="191"/>
    </row>
    <row r="161206" spans="26:27">
      <c r="Z161206" s="191"/>
      <c r="AA161206" s="191"/>
    </row>
    <row r="161207" spans="26:27">
      <c r="Z161207" s="191"/>
      <c r="AA161207" s="191"/>
    </row>
    <row r="161208" spans="26:27">
      <c r="Z161208" s="191"/>
      <c r="AA161208" s="191"/>
    </row>
    <row r="161209" spans="26:27">
      <c r="Z161209" s="191"/>
      <c r="AA161209" s="191"/>
    </row>
    <row r="161210" spans="26:27">
      <c r="Z161210" s="191"/>
      <c r="AA161210" s="191"/>
    </row>
    <row r="161211" spans="26:27">
      <c r="Z161211" s="191"/>
      <c r="AA161211" s="191"/>
    </row>
    <row r="161212" spans="26:27">
      <c r="Z161212" s="191"/>
      <c r="AA161212" s="191"/>
    </row>
    <row r="161213" spans="26:27">
      <c r="Z161213" s="191"/>
      <c r="AA161213" s="191"/>
    </row>
    <row r="161214" spans="26:27">
      <c r="Z161214" s="191"/>
      <c r="AA161214" s="191"/>
    </row>
    <row r="161215" spans="26:27">
      <c r="Z161215" s="191"/>
      <c r="AA161215" s="191"/>
    </row>
    <row r="161216" spans="26:27">
      <c r="Z161216" s="191"/>
      <c r="AA161216" s="191"/>
    </row>
    <row r="161217" spans="26:27">
      <c r="Z161217" s="191"/>
      <c r="AA161217" s="191"/>
    </row>
    <row r="161218" spans="26:27">
      <c r="Z161218" s="191"/>
      <c r="AA161218" s="191"/>
    </row>
    <row r="161219" spans="26:27">
      <c r="Z161219" s="191"/>
      <c r="AA161219" s="191"/>
    </row>
    <row r="161220" spans="26:27">
      <c r="Z161220" s="191"/>
      <c r="AA161220" s="191"/>
    </row>
    <row r="161221" spans="26:27">
      <c r="Z161221" s="191"/>
      <c r="AA161221" s="191"/>
    </row>
    <row r="161222" spans="26:27">
      <c r="Z161222" s="191"/>
      <c r="AA161222" s="191"/>
    </row>
    <row r="161223" spans="26:27">
      <c r="Z161223" s="191"/>
      <c r="AA161223" s="191"/>
    </row>
    <row r="161224" spans="26:27">
      <c r="Z161224" s="191"/>
      <c r="AA161224" s="191"/>
    </row>
    <row r="161225" spans="26:27">
      <c r="Z161225" s="191"/>
      <c r="AA161225" s="191"/>
    </row>
    <row r="161226" spans="26:27">
      <c r="Z161226" s="191"/>
      <c r="AA161226" s="191"/>
    </row>
    <row r="161227" spans="26:27">
      <c r="Z161227" s="191"/>
      <c r="AA161227" s="191"/>
    </row>
    <row r="161228" spans="26:27">
      <c r="Z161228" s="191"/>
      <c r="AA161228" s="191"/>
    </row>
    <row r="161229" spans="26:27">
      <c r="Z161229" s="191"/>
      <c r="AA161229" s="191"/>
    </row>
    <row r="161230" spans="26:27">
      <c r="Z161230" s="191"/>
      <c r="AA161230" s="191"/>
    </row>
    <row r="161231" spans="26:27">
      <c r="Z161231" s="191"/>
      <c r="AA161231" s="191"/>
    </row>
    <row r="161232" spans="26:27">
      <c r="Z161232" s="191"/>
      <c r="AA161232" s="191"/>
    </row>
    <row r="161233" spans="26:27">
      <c r="Z161233" s="191"/>
      <c r="AA161233" s="191"/>
    </row>
    <row r="161234" spans="26:27">
      <c r="Z161234" s="191"/>
      <c r="AA161234" s="191"/>
    </row>
    <row r="161235" spans="26:27">
      <c r="Z161235" s="191"/>
      <c r="AA161235" s="191"/>
    </row>
    <row r="161236" spans="26:27">
      <c r="Z161236" s="191"/>
      <c r="AA161236" s="191"/>
    </row>
    <row r="161237" spans="26:27">
      <c r="Z161237" s="191"/>
      <c r="AA161237" s="191"/>
    </row>
    <row r="161238" spans="26:27">
      <c r="Z161238" s="191"/>
      <c r="AA161238" s="191"/>
    </row>
    <row r="161239" spans="26:27">
      <c r="Z161239" s="191"/>
      <c r="AA161239" s="191"/>
    </row>
    <row r="161240" spans="26:27">
      <c r="Z161240" s="191"/>
      <c r="AA161240" s="191"/>
    </row>
    <row r="161241" spans="26:27">
      <c r="Z161241" s="191"/>
      <c r="AA161241" s="191"/>
    </row>
    <row r="161242" spans="26:27">
      <c r="Z161242" s="191"/>
      <c r="AA161242" s="191"/>
    </row>
    <row r="161243" spans="26:27">
      <c r="Z161243" s="191"/>
      <c r="AA161243" s="191"/>
    </row>
    <row r="161244" spans="26:27">
      <c r="Z161244" s="191"/>
      <c r="AA161244" s="191"/>
    </row>
    <row r="161245" spans="26:27">
      <c r="Z161245" s="191"/>
      <c r="AA161245" s="191"/>
    </row>
    <row r="161246" spans="26:27">
      <c r="Z161246" s="191"/>
      <c r="AA161246" s="191"/>
    </row>
    <row r="161247" spans="26:27">
      <c r="Z161247" s="191"/>
      <c r="AA161247" s="191"/>
    </row>
    <row r="161248" spans="26:27">
      <c r="Z161248" s="191"/>
      <c r="AA161248" s="191"/>
    </row>
    <row r="161249" spans="26:27">
      <c r="Z161249" s="191"/>
      <c r="AA161249" s="191"/>
    </row>
    <row r="161250" spans="26:27">
      <c r="Z161250" s="191"/>
      <c r="AA161250" s="191"/>
    </row>
    <row r="161251" spans="26:27">
      <c r="Z161251" s="191"/>
      <c r="AA161251" s="191"/>
    </row>
    <row r="161252" spans="26:27">
      <c r="Z161252" s="191"/>
      <c r="AA161252" s="191"/>
    </row>
    <row r="161253" spans="26:27">
      <c r="Z161253" s="191"/>
      <c r="AA161253" s="191"/>
    </row>
    <row r="161254" spans="26:27">
      <c r="Z161254" s="191"/>
      <c r="AA161254" s="191"/>
    </row>
    <row r="161255" spans="26:27">
      <c r="Z161255" s="191"/>
      <c r="AA161255" s="191"/>
    </row>
    <row r="161256" spans="26:27">
      <c r="Z161256" s="191"/>
      <c r="AA161256" s="191"/>
    </row>
    <row r="161257" spans="26:27">
      <c r="Z161257" s="191"/>
      <c r="AA161257" s="191"/>
    </row>
    <row r="161258" spans="26:27">
      <c r="Z161258" s="191"/>
      <c r="AA161258" s="191"/>
    </row>
    <row r="161259" spans="26:27">
      <c r="Z161259" s="191"/>
      <c r="AA161259" s="191"/>
    </row>
    <row r="161260" spans="26:27">
      <c r="Z161260" s="191"/>
      <c r="AA161260" s="191"/>
    </row>
    <row r="161261" spans="26:27">
      <c r="Z161261" s="191"/>
      <c r="AA161261" s="191"/>
    </row>
    <row r="161262" spans="26:27">
      <c r="Z161262" s="191"/>
      <c r="AA161262" s="191"/>
    </row>
    <row r="161263" spans="26:27">
      <c r="Z161263" s="191"/>
      <c r="AA161263" s="191"/>
    </row>
    <row r="161264" spans="26:27">
      <c r="Z161264" s="191"/>
      <c r="AA161264" s="191"/>
    </row>
    <row r="161265" spans="26:27">
      <c r="Z161265" s="191"/>
      <c r="AA161265" s="191"/>
    </row>
    <row r="161266" spans="26:27">
      <c r="Z161266" s="191"/>
      <c r="AA161266" s="191"/>
    </row>
    <row r="161267" spans="26:27">
      <c r="Z161267" s="191"/>
      <c r="AA161267" s="191"/>
    </row>
    <row r="161268" spans="26:27">
      <c r="Z161268" s="191"/>
      <c r="AA161268" s="191"/>
    </row>
    <row r="161269" spans="26:27">
      <c r="Z161269" s="191"/>
      <c r="AA161269" s="191"/>
    </row>
    <row r="161270" spans="26:27">
      <c r="Z161270" s="191"/>
      <c r="AA161270" s="191"/>
    </row>
    <row r="161271" spans="26:27">
      <c r="Z161271" s="191"/>
      <c r="AA161271" s="191"/>
    </row>
    <row r="161272" spans="26:27">
      <c r="Z161272" s="191"/>
      <c r="AA161272" s="191"/>
    </row>
    <row r="161273" spans="26:27">
      <c r="Z161273" s="191"/>
      <c r="AA161273" s="191"/>
    </row>
    <row r="161274" spans="26:27">
      <c r="Z161274" s="191"/>
      <c r="AA161274" s="191"/>
    </row>
    <row r="161275" spans="26:27">
      <c r="Z161275" s="191"/>
      <c r="AA161275" s="191"/>
    </row>
    <row r="161276" spans="26:27">
      <c r="Z161276" s="191"/>
      <c r="AA161276" s="191"/>
    </row>
    <row r="161277" spans="26:27">
      <c r="Z161277" s="191"/>
      <c r="AA161277" s="191"/>
    </row>
    <row r="161278" spans="26:27">
      <c r="Z161278" s="191"/>
      <c r="AA161278" s="191"/>
    </row>
    <row r="161279" spans="26:27">
      <c r="Z161279" s="191"/>
      <c r="AA161279" s="191"/>
    </row>
    <row r="161280" spans="26:27">
      <c r="Z161280" s="191"/>
      <c r="AA161280" s="191"/>
    </row>
    <row r="161281" spans="26:27">
      <c r="Z161281" s="191"/>
      <c r="AA161281" s="191"/>
    </row>
    <row r="161282" spans="26:27">
      <c r="Z161282" s="191"/>
      <c r="AA161282" s="191"/>
    </row>
    <row r="161283" spans="26:27">
      <c r="Z161283" s="191"/>
      <c r="AA161283" s="191"/>
    </row>
    <row r="161284" spans="26:27">
      <c r="Z161284" s="191"/>
      <c r="AA161284" s="191"/>
    </row>
    <row r="161285" spans="26:27">
      <c r="Z161285" s="191"/>
      <c r="AA161285" s="191"/>
    </row>
    <row r="161286" spans="26:27">
      <c r="Z161286" s="191"/>
      <c r="AA161286" s="191"/>
    </row>
    <row r="161287" spans="26:27">
      <c r="Z161287" s="191"/>
      <c r="AA161287" s="191"/>
    </row>
    <row r="161288" spans="26:27">
      <c r="Z161288" s="191"/>
      <c r="AA161288" s="191"/>
    </row>
    <row r="161289" spans="26:27">
      <c r="Z161289" s="191"/>
      <c r="AA161289" s="191"/>
    </row>
    <row r="161290" spans="26:27">
      <c r="Z161290" s="191"/>
      <c r="AA161290" s="191"/>
    </row>
    <row r="161291" spans="26:27">
      <c r="Z161291" s="191"/>
      <c r="AA161291" s="191"/>
    </row>
    <row r="161292" spans="26:27">
      <c r="Z161292" s="191"/>
      <c r="AA161292" s="191"/>
    </row>
    <row r="161293" spans="26:27">
      <c r="Z161293" s="191"/>
      <c r="AA161293" s="191"/>
    </row>
    <row r="161294" spans="26:27">
      <c r="Z161294" s="191"/>
      <c r="AA161294" s="191"/>
    </row>
    <row r="161295" spans="26:27">
      <c r="Z161295" s="191"/>
      <c r="AA161295" s="191"/>
    </row>
    <row r="161296" spans="26:27">
      <c r="Z161296" s="191"/>
      <c r="AA161296" s="191"/>
    </row>
    <row r="161297" spans="26:27">
      <c r="Z161297" s="191"/>
      <c r="AA161297" s="191"/>
    </row>
    <row r="161298" spans="26:27">
      <c r="Z161298" s="191"/>
      <c r="AA161298" s="191"/>
    </row>
    <row r="161299" spans="26:27">
      <c r="Z161299" s="191"/>
      <c r="AA161299" s="191"/>
    </row>
    <row r="161300" spans="26:27">
      <c r="Z161300" s="191"/>
      <c r="AA161300" s="191"/>
    </row>
    <row r="161301" spans="26:27">
      <c r="Z161301" s="191"/>
      <c r="AA161301" s="191"/>
    </row>
    <row r="161302" spans="26:27">
      <c r="Z161302" s="191"/>
      <c r="AA161302" s="191"/>
    </row>
    <row r="161303" spans="26:27">
      <c r="Z161303" s="191"/>
      <c r="AA161303" s="191"/>
    </row>
    <row r="161304" spans="26:27">
      <c r="Z161304" s="191"/>
      <c r="AA161304" s="191"/>
    </row>
    <row r="161305" spans="26:27">
      <c r="Z161305" s="191"/>
      <c r="AA161305" s="191"/>
    </row>
    <row r="161306" spans="26:27">
      <c r="Z161306" s="191"/>
      <c r="AA161306" s="191"/>
    </row>
    <row r="161307" spans="26:27">
      <c r="Z161307" s="191"/>
      <c r="AA161307" s="191"/>
    </row>
    <row r="161308" spans="26:27">
      <c r="Z161308" s="191"/>
      <c r="AA161308" s="191"/>
    </row>
    <row r="161309" spans="26:27">
      <c r="Z161309" s="191"/>
      <c r="AA161309" s="191"/>
    </row>
    <row r="161310" spans="26:27">
      <c r="Z161310" s="191"/>
      <c r="AA161310" s="191"/>
    </row>
    <row r="161311" spans="26:27">
      <c r="Z161311" s="191"/>
      <c r="AA161311" s="191"/>
    </row>
    <row r="161312" spans="26:27">
      <c r="Z161312" s="191"/>
      <c r="AA161312" s="191"/>
    </row>
    <row r="161313" spans="26:27">
      <c r="Z161313" s="191"/>
      <c r="AA161313" s="191"/>
    </row>
    <row r="161314" spans="26:27">
      <c r="Z161314" s="191"/>
      <c r="AA161314" s="191"/>
    </row>
    <row r="161315" spans="26:27">
      <c r="Z161315" s="191"/>
      <c r="AA161315" s="191"/>
    </row>
    <row r="161316" spans="26:27">
      <c r="Z161316" s="191"/>
      <c r="AA161316" s="191"/>
    </row>
    <row r="161317" spans="26:27">
      <c r="Z161317" s="191"/>
      <c r="AA161317" s="191"/>
    </row>
    <row r="161318" spans="26:27">
      <c r="Z161318" s="191"/>
      <c r="AA161318" s="191"/>
    </row>
    <row r="161319" spans="26:27">
      <c r="Z161319" s="191"/>
      <c r="AA161319" s="191"/>
    </row>
    <row r="161320" spans="26:27">
      <c r="Z161320" s="191"/>
      <c r="AA161320" s="191"/>
    </row>
    <row r="161321" spans="26:27">
      <c r="Z161321" s="191"/>
      <c r="AA161321" s="191"/>
    </row>
    <row r="161322" spans="26:27">
      <c r="Z161322" s="191"/>
      <c r="AA161322" s="191"/>
    </row>
    <row r="161323" spans="26:27">
      <c r="Z161323" s="191"/>
      <c r="AA161323" s="191"/>
    </row>
    <row r="161324" spans="26:27">
      <c r="Z161324" s="191"/>
      <c r="AA161324" s="191"/>
    </row>
    <row r="161325" spans="26:27">
      <c r="Z161325" s="191"/>
      <c r="AA161325" s="191"/>
    </row>
    <row r="161326" spans="26:27">
      <c r="Z161326" s="191"/>
      <c r="AA161326" s="191"/>
    </row>
    <row r="161327" spans="26:27">
      <c r="Z161327" s="191"/>
      <c r="AA161327" s="191"/>
    </row>
    <row r="161328" spans="26:27">
      <c r="Z161328" s="191"/>
      <c r="AA161328" s="191"/>
    </row>
    <row r="161329" spans="26:27">
      <c r="Z161329" s="191"/>
      <c r="AA161329" s="191"/>
    </row>
    <row r="161330" spans="26:27">
      <c r="Z161330" s="191"/>
      <c r="AA161330" s="191"/>
    </row>
    <row r="161331" spans="26:27">
      <c r="Z161331" s="191"/>
      <c r="AA161331" s="191"/>
    </row>
    <row r="161332" spans="26:27">
      <c r="Z161332" s="191"/>
      <c r="AA161332" s="191"/>
    </row>
    <row r="161333" spans="26:27">
      <c r="Z161333" s="191"/>
      <c r="AA161333" s="191"/>
    </row>
    <row r="161334" spans="26:27">
      <c r="Z161334" s="191"/>
      <c r="AA161334" s="191"/>
    </row>
    <row r="161335" spans="26:27">
      <c r="Z161335" s="191"/>
      <c r="AA161335" s="191"/>
    </row>
    <row r="161336" spans="26:27">
      <c r="Z161336" s="191"/>
      <c r="AA161336" s="191"/>
    </row>
    <row r="161337" spans="26:27">
      <c r="Z161337" s="191"/>
      <c r="AA161337" s="191"/>
    </row>
    <row r="161338" spans="26:27">
      <c r="Z161338" s="191"/>
      <c r="AA161338" s="191"/>
    </row>
    <row r="161339" spans="26:27">
      <c r="Z161339" s="191"/>
      <c r="AA161339" s="191"/>
    </row>
    <row r="161340" spans="26:27">
      <c r="Z161340" s="191"/>
      <c r="AA161340" s="191"/>
    </row>
    <row r="161341" spans="26:27">
      <c r="Z161341" s="191"/>
      <c r="AA161341" s="191"/>
    </row>
    <row r="161342" spans="26:27">
      <c r="Z161342" s="191"/>
      <c r="AA161342" s="191"/>
    </row>
    <row r="161343" spans="26:27">
      <c r="Z161343" s="191"/>
      <c r="AA161343" s="191"/>
    </row>
    <row r="161344" spans="26:27">
      <c r="Z161344" s="191"/>
      <c r="AA161344" s="191"/>
    </row>
    <row r="161345" spans="26:27">
      <c r="Z161345" s="191"/>
      <c r="AA161345" s="191"/>
    </row>
    <row r="161346" spans="26:27">
      <c r="Z161346" s="191"/>
      <c r="AA161346" s="191"/>
    </row>
    <row r="161347" spans="26:27">
      <c r="Z161347" s="191"/>
      <c r="AA161347" s="191"/>
    </row>
    <row r="161348" spans="26:27">
      <c r="Z161348" s="191"/>
      <c r="AA161348" s="191"/>
    </row>
    <row r="161349" spans="26:27">
      <c r="Z161349" s="191"/>
      <c r="AA161349" s="191"/>
    </row>
    <row r="161350" spans="26:27">
      <c r="Z161350" s="191"/>
      <c r="AA161350" s="191"/>
    </row>
    <row r="161351" spans="26:27">
      <c r="Z161351" s="191"/>
      <c r="AA161351" s="191"/>
    </row>
    <row r="161352" spans="26:27">
      <c r="Z161352" s="191"/>
      <c r="AA161352" s="191"/>
    </row>
    <row r="161353" spans="26:27">
      <c r="Z161353" s="191"/>
      <c r="AA161353" s="191"/>
    </row>
    <row r="161354" spans="26:27">
      <c r="Z161354" s="191"/>
      <c r="AA161354" s="191"/>
    </row>
    <row r="161355" spans="26:27">
      <c r="Z161355" s="191"/>
      <c r="AA161355" s="191"/>
    </row>
    <row r="161356" spans="26:27">
      <c r="Z161356" s="191"/>
      <c r="AA161356" s="191"/>
    </row>
    <row r="161357" spans="26:27">
      <c r="Z161357" s="191"/>
      <c r="AA161357" s="191"/>
    </row>
    <row r="161358" spans="26:27">
      <c r="Z161358" s="191"/>
      <c r="AA161358" s="191"/>
    </row>
    <row r="161359" spans="26:27">
      <c r="Z161359" s="191"/>
      <c r="AA161359" s="191"/>
    </row>
    <row r="161360" spans="26:27">
      <c r="Z161360" s="191"/>
      <c r="AA161360" s="191"/>
    </row>
    <row r="161361" spans="26:27">
      <c r="Z161361" s="191"/>
      <c r="AA161361" s="191"/>
    </row>
    <row r="161362" spans="26:27">
      <c r="Z161362" s="191"/>
      <c r="AA161362" s="191"/>
    </row>
    <row r="161363" spans="26:27">
      <c r="Z161363" s="191"/>
      <c r="AA161363" s="191"/>
    </row>
    <row r="161364" spans="26:27">
      <c r="Z161364" s="191"/>
      <c r="AA161364" s="191"/>
    </row>
    <row r="161365" spans="26:27">
      <c r="Z161365" s="191"/>
      <c r="AA161365" s="191"/>
    </row>
    <row r="161366" spans="26:27">
      <c r="Z161366" s="191"/>
      <c r="AA161366" s="191"/>
    </row>
    <row r="161367" spans="26:27">
      <c r="Z161367" s="191"/>
      <c r="AA161367" s="191"/>
    </row>
    <row r="161368" spans="26:27">
      <c r="Z161368" s="191"/>
      <c r="AA161368" s="191"/>
    </row>
    <row r="161369" spans="26:27">
      <c r="Z161369" s="191"/>
      <c r="AA161369" s="191"/>
    </row>
    <row r="161370" spans="26:27">
      <c r="Z161370" s="191"/>
      <c r="AA161370" s="191"/>
    </row>
    <row r="161371" spans="26:27">
      <c r="Z161371" s="191"/>
      <c r="AA161371" s="191"/>
    </row>
    <row r="161372" spans="26:27">
      <c r="Z161372" s="191"/>
      <c r="AA161372" s="191"/>
    </row>
    <row r="161373" spans="26:27">
      <c r="Z161373" s="191"/>
      <c r="AA161373" s="191"/>
    </row>
    <row r="161374" spans="26:27">
      <c r="Z161374" s="191"/>
      <c r="AA161374" s="191"/>
    </row>
    <row r="161375" spans="26:27">
      <c r="Z161375" s="191"/>
      <c r="AA161375" s="191"/>
    </row>
    <row r="161376" spans="26:27">
      <c r="Z161376" s="191"/>
      <c r="AA161376" s="191"/>
    </row>
    <row r="161377" spans="26:27">
      <c r="Z161377" s="191"/>
      <c r="AA161377" s="191"/>
    </row>
    <row r="161378" spans="26:27">
      <c r="Z161378" s="191"/>
      <c r="AA161378" s="191"/>
    </row>
    <row r="161379" spans="26:27">
      <c r="Z161379" s="191"/>
      <c r="AA161379" s="191"/>
    </row>
    <row r="161380" spans="26:27">
      <c r="Z161380" s="191"/>
      <c r="AA161380" s="191"/>
    </row>
    <row r="161381" spans="26:27">
      <c r="Z161381" s="191"/>
      <c r="AA161381" s="191"/>
    </row>
    <row r="161382" spans="26:27">
      <c r="Z161382" s="191"/>
      <c r="AA161382" s="191"/>
    </row>
    <row r="161383" spans="26:27">
      <c r="Z161383" s="191"/>
      <c r="AA161383" s="191"/>
    </row>
    <row r="161384" spans="26:27">
      <c r="Z161384" s="191"/>
      <c r="AA161384" s="191"/>
    </row>
    <row r="161385" spans="26:27">
      <c r="Z161385" s="191"/>
      <c r="AA161385" s="191"/>
    </row>
    <row r="161386" spans="26:27">
      <c r="Z161386" s="191"/>
      <c r="AA161386" s="191"/>
    </row>
    <row r="161387" spans="26:27">
      <c r="Z161387" s="191"/>
      <c r="AA161387" s="191"/>
    </row>
    <row r="161388" spans="26:27">
      <c r="Z161388" s="191"/>
      <c r="AA161388" s="191"/>
    </row>
    <row r="161389" spans="26:27">
      <c r="Z161389" s="191"/>
      <c r="AA161389" s="191"/>
    </row>
    <row r="161390" spans="26:27">
      <c r="Z161390" s="191"/>
      <c r="AA161390" s="191"/>
    </row>
    <row r="161391" spans="26:27">
      <c r="Z161391" s="191"/>
      <c r="AA161391" s="191"/>
    </row>
    <row r="161392" spans="26:27">
      <c r="Z161392" s="191"/>
      <c r="AA161392" s="191"/>
    </row>
    <row r="161393" spans="26:27">
      <c r="Z161393" s="191"/>
      <c r="AA161393" s="191"/>
    </row>
    <row r="161394" spans="26:27">
      <c r="Z161394" s="191"/>
      <c r="AA161394" s="191"/>
    </row>
    <row r="161395" spans="26:27">
      <c r="Z161395" s="191"/>
      <c r="AA161395" s="191"/>
    </row>
    <row r="161396" spans="26:27">
      <c r="Z161396" s="191"/>
      <c r="AA161396" s="191"/>
    </row>
    <row r="161397" spans="26:27">
      <c r="Z161397" s="191"/>
      <c r="AA161397" s="191"/>
    </row>
    <row r="161398" spans="26:27">
      <c r="Z161398" s="191"/>
      <c r="AA161398" s="191"/>
    </row>
    <row r="161399" spans="26:27">
      <c r="Z161399" s="191"/>
      <c r="AA161399" s="191"/>
    </row>
    <row r="161400" spans="26:27">
      <c r="Z161400" s="191"/>
      <c r="AA161400" s="191"/>
    </row>
    <row r="161401" spans="26:27">
      <c r="Z161401" s="191"/>
      <c r="AA161401" s="191"/>
    </row>
    <row r="161402" spans="26:27">
      <c r="Z161402" s="191"/>
      <c r="AA161402" s="191"/>
    </row>
    <row r="161403" spans="26:27">
      <c r="Z161403" s="191"/>
      <c r="AA161403" s="191"/>
    </row>
    <row r="161404" spans="26:27">
      <c r="Z161404" s="191"/>
      <c r="AA161404" s="191"/>
    </row>
    <row r="161405" spans="26:27">
      <c r="Z161405" s="191"/>
      <c r="AA161405" s="191"/>
    </row>
    <row r="161406" spans="26:27">
      <c r="Z161406" s="191"/>
      <c r="AA161406" s="191"/>
    </row>
    <row r="161407" spans="26:27">
      <c r="Z161407" s="191"/>
      <c r="AA161407" s="191"/>
    </row>
    <row r="161408" spans="26:27">
      <c r="Z161408" s="191"/>
      <c r="AA161408" s="191"/>
    </row>
    <row r="161409" spans="26:27">
      <c r="Z161409" s="191"/>
      <c r="AA161409" s="191"/>
    </row>
    <row r="161410" spans="26:27">
      <c r="Z161410" s="191"/>
      <c r="AA161410" s="191"/>
    </row>
    <row r="161411" spans="26:27">
      <c r="Z161411" s="191"/>
      <c r="AA161411" s="191"/>
    </row>
    <row r="161412" spans="26:27">
      <c r="Z161412" s="191"/>
      <c r="AA161412" s="191"/>
    </row>
    <row r="161413" spans="26:27">
      <c r="Z161413" s="191"/>
      <c r="AA161413" s="191"/>
    </row>
    <row r="161414" spans="26:27">
      <c r="Z161414" s="191"/>
      <c r="AA161414" s="191"/>
    </row>
    <row r="161415" spans="26:27">
      <c r="Z161415" s="191"/>
      <c r="AA161415" s="191"/>
    </row>
    <row r="161416" spans="26:27">
      <c r="Z161416" s="191"/>
      <c r="AA161416" s="191"/>
    </row>
    <row r="161417" spans="26:27">
      <c r="Z161417" s="191"/>
      <c r="AA161417" s="191"/>
    </row>
    <row r="161418" spans="26:27">
      <c r="Z161418" s="191"/>
      <c r="AA161418" s="191"/>
    </row>
    <row r="161419" spans="26:27">
      <c r="Z161419" s="191"/>
      <c r="AA161419" s="191"/>
    </row>
    <row r="161420" spans="26:27">
      <c r="Z161420" s="191"/>
      <c r="AA161420" s="191"/>
    </row>
    <row r="161421" spans="26:27">
      <c r="Z161421" s="191"/>
      <c r="AA161421" s="191"/>
    </row>
    <row r="161422" spans="26:27">
      <c r="Z161422" s="191"/>
      <c r="AA161422" s="191"/>
    </row>
    <row r="161423" spans="26:27">
      <c r="Z161423" s="191"/>
      <c r="AA161423" s="191"/>
    </row>
    <row r="161424" spans="26:27">
      <c r="Z161424" s="191"/>
      <c r="AA161424" s="191"/>
    </row>
    <row r="161425" spans="26:27">
      <c r="Z161425" s="191"/>
      <c r="AA161425" s="191"/>
    </row>
    <row r="161426" spans="26:27">
      <c r="Z161426" s="191"/>
      <c r="AA161426" s="191"/>
    </row>
    <row r="161427" spans="26:27">
      <c r="Z161427" s="191"/>
      <c r="AA161427" s="191"/>
    </row>
    <row r="161428" spans="26:27">
      <c r="Z161428" s="191"/>
      <c r="AA161428" s="191"/>
    </row>
    <row r="161429" spans="26:27">
      <c r="Z161429" s="191"/>
      <c r="AA161429" s="191"/>
    </row>
    <row r="161430" spans="26:27">
      <c r="Z161430" s="191"/>
      <c r="AA161430" s="191"/>
    </row>
    <row r="161431" spans="26:27">
      <c r="Z161431" s="191"/>
      <c r="AA161431" s="191"/>
    </row>
    <row r="161432" spans="26:27">
      <c r="Z161432" s="191"/>
      <c r="AA161432" s="191"/>
    </row>
    <row r="161433" spans="26:27">
      <c r="Z161433" s="191"/>
      <c r="AA161433" s="191"/>
    </row>
    <row r="161434" spans="26:27">
      <c r="Z161434" s="191"/>
      <c r="AA161434" s="191"/>
    </row>
    <row r="161435" spans="26:27">
      <c r="Z161435" s="191"/>
      <c r="AA161435" s="191"/>
    </row>
    <row r="161436" spans="26:27">
      <c r="Z161436" s="191"/>
      <c r="AA161436" s="191"/>
    </row>
    <row r="161437" spans="26:27">
      <c r="Z161437" s="191"/>
      <c r="AA161437" s="191"/>
    </row>
    <row r="161438" spans="26:27">
      <c r="Z161438" s="191"/>
      <c r="AA161438" s="191"/>
    </row>
    <row r="161439" spans="26:27">
      <c r="Z161439" s="191"/>
      <c r="AA161439" s="191"/>
    </row>
    <row r="161440" spans="26:27">
      <c r="Z161440" s="191"/>
      <c r="AA161440" s="191"/>
    </row>
    <row r="161441" spans="26:27">
      <c r="Z161441" s="191"/>
      <c r="AA161441" s="191"/>
    </row>
    <row r="161442" spans="26:27">
      <c r="Z161442" s="191"/>
      <c r="AA161442" s="191"/>
    </row>
    <row r="161443" spans="26:27">
      <c r="Z161443" s="191"/>
      <c r="AA161443" s="191"/>
    </row>
    <row r="161444" spans="26:27">
      <c r="Z161444" s="191"/>
      <c r="AA161444" s="191"/>
    </row>
    <row r="161445" spans="26:27">
      <c r="Z161445" s="191"/>
      <c r="AA161445" s="191"/>
    </row>
    <row r="161446" spans="26:27">
      <c r="Z161446" s="191"/>
      <c r="AA161446" s="191"/>
    </row>
    <row r="161447" spans="26:27">
      <c r="Z161447" s="191"/>
      <c r="AA161447" s="191"/>
    </row>
    <row r="161448" spans="26:27">
      <c r="Z161448" s="191"/>
      <c r="AA161448" s="191"/>
    </row>
    <row r="161449" spans="26:27">
      <c r="Z161449" s="191"/>
      <c r="AA161449" s="191"/>
    </row>
    <row r="161450" spans="26:27">
      <c r="Z161450" s="191"/>
      <c r="AA161450" s="191"/>
    </row>
    <row r="161451" spans="26:27">
      <c r="Z161451" s="191"/>
      <c r="AA161451" s="191"/>
    </row>
    <row r="161452" spans="26:27">
      <c r="Z161452" s="191"/>
      <c r="AA161452" s="191"/>
    </row>
    <row r="161453" spans="26:27">
      <c r="Z161453" s="191"/>
      <c r="AA161453" s="191"/>
    </row>
    <row r="161454" spans="26:27">
      <c r="Z161454" s="191"/>
      <c r="AA161454" s="191"/>
    </row>
    <row r="161455" spans="26:27">
      <c r="Z161455" s="191"/>
      <c r="AA161455" s="191"/>
    </row>
    <row r="161456" spans="26:27">
      <c r="Z161456" s="191"/>
      <c r="AA161456" s="191"/>
    </row>
    <row r="161457" spans="26:27">
      <c r="Z161457" s="191"/>
      <c r="AA161457" s="191"/>
    </row>
    <row r="161458" spans="26:27">
      <c r="Z161458" s="191"/>
      <c r="AA161458" s="191"/>
    </row>
    <row r="161459" spans="26:27">
      <c r="Z161459" s="191"/>
      <c r="AA161459" s="191"/>
    </row>
    <row r="161460" spans="26:27">
      <c r="Z161460" s="191"/>
      <c r="AA161460" s="191"/>
    </row>
    <row r="161461" spans="26:27">
      <c r="Z161461" s="191"/>
      <c r="AA161461" s="191"/>
    </row>
    <row r="161462" spans="26:27">
      <c r="Z161462" s="191"/>
      <c r="AA161462" s="191"/>
    </row>
    <row r="161463" spans="26:27">
      <c r="Z161463" s="191"/>
      <c r="AA161463" s="191"/>
    </row>
    <row r="161464" spans="26:27">
      <c r="Z161464" s="191"/>
      <c r="AA161464" s="191"/>
    </row>
    <row r="161465" spans="26:27">
      <c r="Z161465" s="191"/>
      <c r="AA161465" s="191"/>
    </row>
    <row r="161466" spans="26:27">
      <c r="Z161466" s="191"/>
      <c r="AA161466" s="191"/>
    </row>
    <row r="161467" spans="26:27">
      <c r="Z161467" s="191"/>
      <c r="AA161467" s="191"/>
    </row>
    <row r="161468" spans="26:27">
      <c r="Z161468" s="191"/>
      <c r="AA161468" s="191"/>
    </row>
    <row r="161469" spans="26:27">
      <c r="Z161469" s="191"/>
      <c r="AA161469" s="191"/>
    </row>
    <row r="161470" spans="26:27">
      <c r="Z161470" s="191"/>
      <c r="AA161470" s="191"/>
    </row>
    <row r="161471" spans="26:27">
      <c r="Z161471" s="191"/>
      <c r="AA161471" s="191"/>
    </row>
    <row r="161472" spans="26:27">
      <c r="Z161472" s="191"/>
      <c r="AA161472" s="191"/>
    </row>
    <row r="161473" spans="26:27">
      <c r="Z161473" s="191"/>
      <c r="AA161473" s="191"/>
    </row>
    <row r="161474" spans="26:27">
      <c r="Z161474" s="191"/>
      <c r="AA161474" s="191"/>
    </row>
    <row r="161475" spans="26:27">
      <c r="Z161475" s="191"/>
      <c r="AA161475" s="191"/>
    </row>
    <row r="161476" spans="26:27">
      <c r="Z161476" s="191"/>
      <c r="AA161476" s="191"/>
    </row>
    <row r="161477" spans="26:27">
      <c r="Z161477" s="191"/>
      <c r="AA161477" s="191"/>
    </row>
    <row r="161478" spans="26:27">
      <c r="Z161478" s="191"/>
      <c r="AA161478" s="191"/>
    </row>
    <row r="161479" spans="26:27">
      <c r="Z161479" s="191"/>
      <c r="AA161479" s="191"/>
    </row>
    <row r="161480" spans="26:27">
      <c r="Z161480" s="191"/>
      <c r="AA161480" s="191"/>
    </row>
    <row r="161481" spans="26:27">
      <c r="Z161481" s="191"/>
      <c r="AA161481" s="191"/>
    </row>
    <row r="161482" spans="26:27">
      <c r="Z161482" s="191"/>
      <c r="AA161482" s="191"/>
    </row>
    <row r="161483" spans="26:27">
      <c r="Z161483" s="191"/>
      <c r="AA161483" s="191"/>
    </row>
    <row r="161484" spans="26:27">
      <c r="Z161484" s="191"/>
      <c r="AA161484" s="191"/>
    </row>
    <row r="161485" spans="26:27">
      <c r="Z161485" s="191"/>
      <c r="AA161485" s="191"/>
    </row>
    <row r="161486" spans="26:27">
      <c r="Z161486" s="191"/>
      <c r="AA161486" s="191"/>
    </row>
    <row r="161487" spans="26:27">
      <c r="Z161487" s="191"/>
      <c r="AA161487" s="191"/>
    </row>
    <row r="161488" spans="26:27">
      <c r="Z161488" s="191"/>
      <c r="AA161488" s="191"/>
    </row>
    <row r="161489" spans="26:27">
      <c r="Z161489" s="191"/>
      <c r="AA161489" s="191"/>
    </row>
    <row r="161490" spans="26:27">
      <c r="Z161490" s="191"/>
      <c r="AA161490" s="191"/>
    </row>
    <row r="161491" spans="26:27">
      <c r="Z161491" s="191"/>
      <c r="AA161491" s="191"/>
    </row>
    <row r="161492" spans="26:27">
      <c r="Z161492" s="191"/>
      <c r="AA161492" s="191"/>
    </row>
    <row r="161493" spans="26:27">
      <c r="Z161493" s="191"/>
      <c r="AA161493" s="191"/>
    </row>
    <row r="161494" spans="26:27">
      <c r="Z161494" s="191"/>
      <c r="AA161494" s="191"/>
    </row>
    <row r="161495" spans="26:27">
      <c r="Z161495" s="191"/>
      <c r="AA161495" s="191"/>
    </row>
    <row r="161496" spans="26:27">
      <c r="Z161496" s="191"/>
      <c r="AA161496" s="191"/>
    </row>
    <row r="161497" spans="26:27">
      <c r="Z161497" s="191"/>
      <c r="AA161497" s="191"/>
    </row>
    <row r="161498" spans="26:27">
      <c r="Z161498" s="191"/>
      <c r="AA161498" s="191"/>
    </row>
    <row r="161499" spans="26:27">
      <c r="Z161499" s="191"/>
      <c r="AA161499" s="191"/>
    </row>
    <row r="161500" spans="26:27">
      <c r="Z161500" s="191"/>
      <c r="AA161500" s="191"/>
    </row>
    <row r="161501" spans="26:27">
      <c r="Z161501" s="191"/>
      <c r="AA161501" s="191"/>
    </row>
    <row r="161502" spans="26:27">
      <c r="Z161502" s="191"/>
      <c r="AA161502" s="191"/>
    </row>
    <row r="161503" spans="26:27">
      <c r="Z161503" s="191"/>
      <c r="AA161503" s="191"/>
    </row>
    <row r="161504" spans="26:27">
      <c r="Z161504" s="191"/>
      <c r="AA161504" s="191"/>
    </row>
    <row r="161505" spans="26:27">
      <c r="Z161505" s="191"/>
      <c r="AA161505" s="191"/>
    </row>
    <row r="161506" spans="26:27">
      <c r="Z161506" s="191"/>
      <c r="AA161506" s="191"/>
    </row>
    <row r="161507" spans="26:27">
      <c r="Z161507" s="191"/>
      <c r="AA161507" s="191"/>
    </row>
    <row r="161508" spans="26:27">
      <c r="Z161508" s="191"/>
      <c r="AA161508" s="191"/>
    </row>
    <row r="161509" spans="26:27">
      <c r="Z161509" s="191"/>
      <c r="AA161509" s="191"/>
    </row>
    <row r="161510" spans="26:27">
      <c r="Z161510" s="191"/>
      <c r="AA161510" s="191"/>
    </row>
    <row r="161511" spans="26:27">
      <c r="Z161511" s="191"/>
      <c r="AA161511" s="191"/>
    </row>
    <row r="161512" spans="26:27">
      <c r="Z161512" s="191"/>
      <c r="AA161512" s="191"/>
    </row>
    <row r="161513" spans="26:27">
      <c r="Z161513" s="191"/>
      <c r="AA161513" s="191"/>
    </row>
    <row r="161514" spans="26:27">
      <c r="Z161514" s="191"/>
      <c r="AA161514" s="191"/>
    </row>
    <row r="161515" spans="26:27">
      <c r="Z161515" s="191"/>
      <c r="AA161515" s="191"/>
    </row>
    <row r="161516" spans="26:27">
      <c r="Z161516" s="191"/>
      <c r="AA161516" s="191"/>
    </row>
    <row r="161517" spans="26:27">
      <c r="Z161517" s="191"/>
      <c r="AA161517" s="191"/>
    </row>
    <row r="161518" spans="26:27">
      <c r="Z161518" s="191"/>
      <c r="AA161518" s="191"/>
    </row>
    <row r="161519" spans="26:27">
      <c r="Z161519" s="191"/>
      <c r="AA161519" s="191"/>
    </row>
    <row r="161520" spans="26:27">
      <c r="Z161520" s="191"/>
      <c r="AA161520" s="191"/>
    </row>
    <row r="161521" spans="26:27">
      <c r="Z161521" s="191"/>
      <c r="AA161521" s="191"/>
    </row>
    <row r="161522" spans="26:27">
      <c r="Z161522" s="191"/>
      <c r="AA161522" s="191"/>
    </row>
    <row r="161523" spans="26:27">
      <c r="Z161523" s="191"/>
      <c r="AA161523" s="191"/>
    </row>
    <row r="161524" spans="26:27">
      <c r="Z161524" s="191"/>
      <c r="AA161524" s="191"/>
    </row>
    <row r="161525" spans="26:27">
      <c r="Z161525" s="191"/>
      <c r="AA161525" s="191"/>
    </row>
    <row r="161526" spans="26:27">
      <c r="Z161526" s="191"/>
      <c r="AA161526" s="191"/>
    </row>
    <row r="161527" spans="26:27">
      <c r="Z161527" s="191"/>
      <c r="AA161527" s="191"/>
    </row>
    <row r="161528" spans="26:27">
      <c r="Z161528" s="191"/>
      <c r="AA161528" s="191"/>
    </row>
    <row r="161529" spans="26:27">
      <c r="Z161529" s="191"/>
      <c r="AA161529" s="191"/>
    </row>
    <row r="161530" spans="26:27">
      <c r="Z161530" s="191"/>
      <c r="AA161530" s="191"/>
    </row>
    <row r="161531" spans="26:27">
      <c r="Z161531" s="191"/>
      <c r="AA161531" s="191"/>
    </row>
    <row r="161532" spans="26:27">
      <c r="Z161532" s="191"/>
      <c r="AA161532" s="191"/>
    </row>
    <row r="161533" spans="26:27">
      <c r="Z161533" s="191"/>
      <c r="AA161533" s="191"/>
    </row>
    <row r="161534" spans="26:27">
      <c r="Z161534" s="191"/>
      <c r="AA161534" s="191"/>
    </row>
    <row r="161535" spans="26:27">
      <c r="Z161535" s="191"/>
      <c r="AA161535" s="191"/>
    </row>
    <row r="161536" spans="26:27">
      <c r="Z161536" s="191"/>
      <c r="AA161536" s="191"/>
    </row>
    <row r="161537" spans="26:27">
      <c r="Z161537" s="191"/>
      <c r="AA161537" s="191"/>
    </row>
    <row r="161538" spans="26:27">
      <c r="Z161538" s="191"/>
      <c r="AA161538" s="191"/>
    </row>
    <row r="161539" spans="26:27">
      <c r="Z161539" s="191"/>
      <c r="AA161539" s="191"/>
    </row>
    <row r="161540" spans="26:27">
      <c r="Z161540" s="191"/>
      <c r="AA161540" s="191"/>
    </row>
    <row r="161541" spans="26:27">
      <c r="Z161541" s="191"/>
      <c r="AA161541" s="191"/>
    </row>
    <row r="161542" spans="26:27">
      <c r="Z161542" s="191"/>
      <c r="AA161542" s="191"/>
    </row>
    <row r="161543" spans="26:27">
      <c r="Z161543" s="191"/>
      <c r="AA161543" s="191"/>
    </row>
    <row r="161544" spans="26:27">
      <c r="Z161544" s="191"/>
      <c r="AA161544" s="191"/>
    </row>
    <row r="161545" spans="26:27">
      <c r="Z161545" s="191"/>
      <c r="AA161545" s="191"/>
    </row>
    <row r="161546" spans="26:27">
      <c r="Z161546" s="191"/>
      <c r="AA161546" s="191"/>
    </row>
    <row r="161547" spans="26:27">
      <c r="Z161547" s="191"/>
      <c r="AA161547" s="191"/>
    </row>
    <row r="161548" spans="26:27">
      <c r="Z161548" s="191"/>
      <c r="AA161548" s="191"/>
    </row>
    <row r="161549" spans="26:27">
      <c r="Z161549" s="191"/>
      <c r="AA161549" s="191"/>
    </row>
    <row r="161550" spans="26:27">
      <c r="Z161550" s="191"/>
      <c r="AA161550" s="191"/>
    </row>
    <row r="161551" spans="26:27">
      <c r="Z161551" s="191"/>
      <c r="AA161551" s="191"/>
    </row>
    <row r="161552" spans="26:27">
      <c r="Z161552" s="191"/>
      <c r="AA161552" s="191"/>
    </row>
    <row r="161553" spans="26:27">
      <c r="Z161553" s="191"/>
      <c r="AA161553" s="191"/>
    </row>
    <row r="161554" spans="26:27">
      <c r="Z161554" s="191"/>
      <c r="AA161554" s="191"/>
    </row>
    <row r="161555" spans="26:27">
      <c r="Z161555" s="191"/>
      <c r="AA161555" s="191"/>
    </row>
    <row r="161556" spans="26:27">
      <c r="Z161556" s="191"/>
      <c r="AA161556" s="191"/>
    </row>
    <row r="161557" spans="26:27">
      <c r="Z161557" s="191"/>
      <c r="AA161557" s="191"/>
    </row>
    <row r="161558" spans="26:27">
      <c r="Z161558" s="191"/>
      <c r="AA161558" s="191"/>
    </row>
    <row r="161559" spans="26:27">
      <c r="Z161559" s="191"/>
      <c r="AA161559" s="191"/>
    </row>
    <row r="161560" spans="26:27">
      <c r="Z161560" s="191"/>
      <c r="AA161560" s="191"/>
    </row>
    <row r="161561" spans="26:27">
      <c r="Z161561" s="191"/>
      <c r="AA161561" s="191"/>
    </row>
    <row r="161562" spans="26:27">
      <c r="Z161562" s="191"/>
      <c r="AA161562" s="191"/>
    </row>
    <row r="161563" spans="26:27">
      <c r="Z161563" s="191"/>
      <c r="AA161563" s="191"/>
    </row>
    <row r="161564" spans="26:27">
      <c r="Z161564" s="191"/>
      <c r="AA161564" s="191"/>
    </row>
    <row r="161565" spans="26:27">
      <c r="Z161565" s="191"/>
      <c r="AA161565" s="191"/>
    </row>
    <row r="161566" spans="26:27">
      <c r="Z161566" s="191"/>
      <c r="AA161566" s="191"/>
    </row>
    <row r="161567" spans="26:27">
      <c r="Z161567" s="191"/>
      <c r="AA161567" s="191"/>
    </row>
    <row r="161568" spans="26:27">
      <c r="Z161568" s="191"/>
      <c r="AA161568" s="191"/>
    </row>
    <row r="161569" spans="26:27">
      <c r="Z161569" s="191"/>
      <c r="AA161569" s="191"/>
    </row>
    <row r="161570" spans="26:27">
      <c r="Z161570" s="191"/>
      <c r="AA161570" s="191"/>
    </row>
    <row r="161571" spans="26:27">
      <c r="Z161571" s="191"/>
      <c r="AA161571" s="191"/>
    </row>
    <row r="161572" spans="26:27">
      <c r="Z161572" s="191"/>
      <c r="AA161572" s="191"/>
    </row>
    <row r="161573" spans="26:27">
      <c r="Z161573" s="191"/>
      <c r="AA161573" s="191"/>
    </row>
    <row r="161574" spans="26:27">
      <c r="Z161574" s="191"/>
      <c r="AA161574" s="191"/>
    </row>
    <row r="161575" spans="26:27">
      <c r="Z161575" s="191"/>
      <c r="AA161575" s="191"/>
    </row>
    <row r="161576" spans="26:27">
      <c r="Z161576" s="191"/>
      <c r="AA161576" s="191"/>
    </row>
    <row r="161577" spans="26:27">
      <c r="Z161577" s="191"/>
      <c r="AA161577" s="191"/>
    </row>
    <row r="161578" spans="26:27">
      <c r="Z161578" s="191"/>
      <c r="AA161578" s="191"/>
    </row>
    <row r="161579" spans="26:27">
      <c r="Z161579" s="191"/>
      <c r="AA161579" s="191"/>
    </row>
    <row r="161580" spans="26:27">
      <c r="Z161580" s="191"/>
      <c r="AA161580" s="191"/>
    </row>
    <row r="161581" spans="26:27">
      <c r="Z161581" s="191"/>
      <c r="AA161581" s="191"/>
    </row>
    <row r="161582" spans="26:27">
      <c r="Z161582" s="191"/>
      <c r="AA161582" s="191"/>
    </row>
    <row r="161583" spans="26:27">
      <c r="Z161583" s="191"/>
      <c r="AA161583" s="191"/>
    </row>
    <row r="161584" spans="26:27">
      <c r="Z161584" s="191"/>
      <c r="AA161584" s="191"/>
    </row>
    <row r="161585" spans="26:27">
      <c r="Z161585" s="191"/>
      <c r="AA161585" s="191"/>
    </row>
    <row r="161586" spans="26:27">
      <c r="Z161586" s="191"/>
      <c r="AA161586" s="191"/>
    </row>
    <row r="161587" spans="26:27">
      <c r="Z161587" s="191"/>
      <c r="AA161587" s="191"/>
    </row>
    <row r="161588" spans="26:27">
      <c r="Z161588" s="191"/>
      <c r="AA161588" s="191"/>
    </row>
    <row r="161589" spans="26:27">
      <c r="Z161589" s="191"/>
      <c r="AA161589" s="191"/>
    </row>
    <row r="161590" spans="26:27">
      <c r="Z161590" s="191"/>
      <c r="AA161590" s="191"/>
    </row>
    <row r="161591" spans="26:27">
      <c r="Z161591" s="191"/>
      <c r="AA161591" s="191"/>
    </row>
    <row r="161592" spans="26:27">
      <c r="Z161592" s="191"/>
      <c r="AA161592" s="191"/>
    </row>
    <row r="161593" spans="26:27">
      <c r="Z161593" s="191"/>
      <c r="AA161593" s="191"/>
    </row>
    <row r="161594" spans="26:27">
      <c r="Z161594" s="191"/>
      <c r="AA161594" s="191"/>
    </row>
    <row r="161595" spans="26:27">
      <c r="Z161595" s="191"/>
      <c r="AA161595" s="191"/>
    </row>
    <row r="161596" spans="26:27">
      <c r="Z161596" s="191"/>
      <c r="AA161596" s="191"/>
    </row>
    <row r="161597" spans="26:27">
      <c r="Z161597" s="191"/>
      <c r="AA161597" s="191"/>
    </row>
    <row r="161598" spans="26:27">
      <c r="Z161598" s="191"/>
      <c r="AA161598" s="191"/>
    </row>
    <row r="161599" spans="26:27">
      <c r="Z161599" s="191"/>
      <c r="AA161599" s="191"/>
    </row>
    <row r="161600" spans="26:27">
      <c r="Z161600" s="191"/>
      <c r="AA161600" s="191"/>
    </row>
    <row r="161601" spans="26:27">
      <c r="Z161601" s="191"/>
      <c r="AA161601" s="191"/>
    </row>
    <row r="161602" spans="26:27">
      <c r="Z161602" s="191"/>
      <c r="AA161602" s="191"/>
    </row>
    <row r="161603" spans="26:27">
      <c r="Z161603" s="191"/>
      <c r="AA161603" s="191"/>
    </row>
    <row r="161604" spans="26:27">
      <c r="Z161604" s="191"/>
      <c r="AA161604" s="191"/>
    </row>
    <row r="161605" spans="26:27">
      <c r="Z161605" s="191"/>
      <c r="AA161605" s="191"/>
    </row>
    <row r="161606" spans="26:27">
      <c r="Z161606" s="191"/>
      <c r="AA161606" s="191"/>
    </row>
    <row r="161607" spans="26:27">
      <c r="Z161607" s="191"/>
      <c r="AA161607" s="191"/>
    </row>
    <row r="161608" spans="26:27">
      <c r="Z161608" s="191"/>
      <c r="AA161608" s="191"/>
    </row>
    <row r="161609" spans="26:27">
      <c r="Z161609" s="191"/>
      <c r="AA161609" s="191"/>
    </row>
    <row r="161610" spans="26:27">
      <c r="Z161610" s="191"/>
      <c r="AA161610" s="191"/>
    </row>
    <row r="161611" spans="26:27">
      <c r="Z161611" s="191"/>
      <c r="AA161611" s="191"/>
    </row>
    <row r="161612" spans="26:27">
      <c r="Z161612" s="191"/>
      <c r="AA161612" s="191"/>
    </row>
    <row r="161613" spans="26:27">
      <c r="Z161613" s="191"/>
      <c r="AA161613" s="191"/>
    </row>
    <row r="161614" spans="26:27">
      <c r="Z161614" s="191"/>
      <c r="AA161614" s="191"/>
    </row>
    <row r="161615" spans="26:27">
      <c r="Z161615" s="191"/>
      <c r="AA161615" s="191"/>
    </row>
    <row r="161616" spans="26:27">
      <c r="Z161616" s="191"/>
      <c r="AA161616" s="191"/>
    </row>
    <row r="161617" spans="26:27">
      <c r="Z161617" s="191"/>
      <c r="AA161617" s="191"/>
    </row>
    <row r="161618" spans="26:27">
      <c r="Z161618" s="191"/>
      <c r="AA161618" s="191"/>
    </row>
    <row r="161619" spans="26:27">
      <c r="Z161619" s="191"/>
      <c r="AA161619" s="191"/>
    </row>
    <row r="161620" spans="26:27">
      <c r="Z161620" s="191"/>
      <c r="AA161620" s="191"/>
    </row>
    <row r="161621" spans="26:27">
      <c r="Z161621" s="191"/>
      <c r="AA161621" s="191"/>
    </row>
    <row r="161622" spans="26:27">
      <c r="Z161622" s="191"/>
      <c r="AA161622" s="191"/>
    </row>
    <row r="161623" spans="26:27">
      <c r="Z161623" s="191"/>
      <c r="AA161623" s="191"/>
    </row>
    <row r="161624" spans="26:27">
      <c r="Z161624" s="191"/>
      <c r="AA161624" s="191"/>
    </row>
    <row r="161625" spans="26:27">
      <c r="Z161625" s="191"/>
      <c r="AA161625" s="191"/>
    </row>
    <row r="161626" spans="26:27">
      <c r="Z161626" s="191"/>
      <c r="AA161626" s="191"/>
    </row>
    <row r="161627" spans="26:27">
      <c r="Z161627" s="191"/>
      <c r="AA161627" s="191"/>
    </row>
    <row r="161628" spans="26:27">
      <c r="Z161628" s="191"/>
      <c r="AA161628" s="191"/>
    </row>
    <row r="161629" spans="26:27">
      <c r="Z161629" s="191"/>
      <c r="AA161629" s="191"/>
    </row>
    <row r="161630" spans="26:27">
      <c r="Z161630" s="191"/>
      <c r="AA161630" s="191"/>
    </row>
    <row r="161631" spans="26:27">
      <c r="Z161631" s="191"/>
      <c r="AA161631" s="191"/>
    </row>
    <row r="161632" spans="26:27">
      <c r="Z161632" s="191"/>
      <c r="AA161632" s="191"/>
    </row>
    <row r="161633" spans="26:27">
      <c r="Z161633" s="191"/>
      <c r="AA161633" s="191"/>
    </row>
    <row r="161634" spans="26:27">
      <c r="Z161634" s="191"/>
      <c r="AA161634" s="191"/>
    </row>
    <row r="161635" spans="26:27">
      <c r="Z161635" s="191"/>
      <c r="AA161635" s="191"/>
    </row>
    <row r="161636" spans="26:27">
      <c r="Z161636" s="191"/>
      <c r="AA161636" s="191"/>
    </row>
    <row r="161637" spans="26:27">
      <c r="Z161637" s="191"/>
      <c r="AA161637" s="191"/>
    </row>
    <row r="161638" spans="26:27">
      <c r="Z161638" s="191"/>
      <c r="AA161638" s="191"/>
    </row>
    <row r="161639" spans="26:27">
      <c r="Z161639" s="191"/>
      <c r="AA161639" s="191"/>
    </row>
    <row r="161640" spans="26:27">
      <c r="Z161640" s="191"/>
      <c r="AA161640" s="191"/>
    </row>
    <row r="161641" spans="26:27">
      <c r="Z161641" s="191"/>
      <c r="AA161641" s="191"/>
    </row>
    <row r="161642" spans="26:27">
      <c r="Z161642" s="191"/>
      <c r="AA161642" s="191"/>
    </row>
    <row r="161643" spans="26:27">
      <c r="Z161643" s="191"/>
      <c r="AA161643" s="191"/>
    </row>
    <row r="161644" spans="26:27">
      <c r="Z161644" s="191"/>
      <c r="AA161644" s="191"/>
    </row>
    <row r="161645" spans="26:27">
      <c r="Z161645" s="191"/>
      <c r="AA161645" s="191"/>
    </row>
    <row r="161646" spans="26:27">
      <c r="Z161646" s="191"/>
      <c r="AA161646" s="191"/>
    </row>
    <row r="161647" spans="26:27">
      <c r="Z161647" s="191"/>
      <c r="AA161647" s="191"/>
    </row>
    <row r="161648" spans="26:27">
      <c r="Z161648" s="191"/>
      <c r="AA161648" s="191"/>
    </row>
    <row r="161649" spans="26:27">
      <c r="Z161649" s="191"/>
      <c r="AA161649" s="191"/>
    </row>
    <row r="161650" spans="26:27">
      <c r="Z161650" s="191"/>
      <c r="AA161650" s="191"/>
    </row>
    <row r="161651" spans="26:27">
      <c r="Z161651" s="191"/>
      <c r="AA161651" s="191"/>
    </row>
    <row r="161652" spans="26:27">
      <c r="Z161652" s="191"/>
      <c r="AA161652" s="191"/>
    </row>
    <row r="161653" spans="26:27">
      <c r="Z161653" s="191"/>
      <c r="AA161653" s="191"/>
    </row>
    <row r="161654" spans="26:27">
      <c r="Z161654" s="191"/>
      <c r="AA161654" s="191"/>
    </row>
    <row r="161655" spans="26:27">
      <c r="Z161655" s="191"/>
      <c r="AA161655" s="191"/>
    </row>
    <row r="161656" spans="26:27">
      <c r="Z161656" s="191"/>
      <c r="AA161656" s="191"/>
    </row>
    <row r="161657" spans="26:27">
      <c r="Z161657" s="191"/>
      <c r="AA161657" s="191"/>
    </row>
    <row r="161658" spans="26:27">
      <c r="Z161658" s="191"/>
      <c r="AA161658" s="191"/>
    </row>
    <row r="161659" spans="26:27">
      <c r="Z161659" s="191"/>
      <c r="AA161659" s="191"/>
    </row>
    <row r="161660" spans="26:27">
      <c r="Z161660" s="191"/>
      <c r="AA161660" s="191"/>
    </row>
    <row r="161661" spans="26:27">
      <c r="Z161661" s="191"/>
      <c r="AA161661" s="191"/>
    </row>
    <row r="161662" spans="26:27">
      <c r="Z161662" s="191"/>
      <c r="AA161662" s="191"/>
    </row>
    <row r="161663" spans="26:27">
      <c r="Z161663" s="191"/>
      <c r="AA161663" s="191"/>
    </row>
    <row r="161664" spans="26:27">
      <c r="Z161664" s="191"/>
      <c r="AA161664" s="191"/>
    </row>
    <row r="161665" spans="26:27">
      <c r="Z161665" s="191"/>
      <c r="AA161665" s="191"/>
    </row>
    <row r="161666" spans="26:27">
      <c r="Z161666" s="191"/>
      <c r="AA161666" s="191"/>
    </row>
    <row r="161667" spans="26:27">
      <c r="Z161667" s="191"/>
      <c r="AA161667" s="191"/>
    </row>
    <row r="161668" spans="26:27">
      <c r="Z161668" s="191"/>
      <c r="AA161668" s="191"/>
    </row>
    <row r="161669" spans="26:27">
      <c r="Z161669" s="191"/>
      <c r="AA161669" s="191"/>
    </row>
    <row r="161670" spans="26:27">
      <c r="Z161670" s="191"/>
      <c r="AA161670" s="191"/>
    </row>
    <row r="161671" spans="26:27">
      <c r="Z161671" s="191"/>
      <c r="AA161671" s="191"/>
    </row>
    <row r="161672" spans="26:27">
      <c r="Z161672" s="191"/>
      <c r="AA161672" s="191"/>
    </row>
    <row r="161673" spans="26:27">
      <c r="Z161673" s="191"/>
      <c r="AA161673" s="191"/>
    </row>
    <row r="161674" spans="26:27">
      <c r="Z161674" s="191"/>
      <c r="AA161674" s="191"/>
    </row>
    <row r="161675" spans="26:27">
      <c r="Z161675" s="191"/>
      <c r="AA161675" s="191"/>
    </row>
    <row r="161676" spans="26:27">
      <c r="Z161676" s="191"/>
      <c r="AA161676" s="191"/>
    </row>
    <row r="161677" spans="26:27">
      <c r="Z161677" s="191"/>
      <c r="AA161677" s="191"/>
    </row>
    <row r="161678" spans="26:27">
      <c r="Z161678" s="191"/>
      <c r="AA161678" s="191"/>
    </row>
    <row r="161679" spans="26:27">
      <c r="Z161679" s="191"/>
      <c r="AA161679" s="191"/>
    </row>
    <row r="161680" spans="26:27">
      <c r="Z161680" s="191"/>
      <c r="AA161680" s="191"/>
    </row>
    <row r="161681" spans="26:27">
      <c r="Z161681" s="191"/>
      <c r="AA161681" s="191"/>
    </row>
    <row r="161682" spans="26:27">
      <c r="Z161682" s="191"/>
      <c r="AA161682" s="191"/>
    </row>
    <row r="161683" spans="26:27">
      <c r="Z161683" s="191"/>
      <c r="AA161683" s="191"/>
    </row>
    <row r="161684" spans="26:27">
      <c r="Z161684" s="191"/>
      <c r="AA161684" s="191"/>
    </row>
    <row r="161685" spans="26:27">
      <c r="Z161685" s="191"/>
      <c r="AA161685" s="191"/>
    </row>
    <row r="161686" spans="26:27">
      <c r="Z161686" s="191"/>
      <c r="AA161686" s="191"/>
    </row>
    <row r="161687" spans="26:27">
      <c r="Z161687" s="191"/>
      <c r="AA161687" s="191"/>
    </row>
    <row r="161688" spans="26:27">
      <c r="Z161688" s="191"/>
      <c r="AA161688" s="191"/>
    </row>
    <row r="161689" spans="26:27">
      <c r="Z161689" s="191"/>
      <c r="AA161689" s="191"/>
    </row>
    <row r="161690" spans="26:27">
      <c r="Z161690" s="191"/>
      <c r="AA161690" s="191"/>
    </row>
    <row r="161691" spans="26:27">
      <c r="Z161691" s="191"/>
      <c r="AA161691" s="191"/>
    </row>
    <row r="161692" spans="26:27">
      <c r="Z161692" s="191"/>
      <c r="AA161692" s="191"/>
    </row>
    <row r="161693" spans="26:27">
      <c r="Z161693" s="191"/>
      <c r="AA161693" s="191"/>
    </row>
    <row r="161694" spans="26:27">
      <c r="Z161694" s="191"/>
      <c r="AA161694" s="191"/>
    </row>
    <row r="161695" spans="26:27">
      <c r="Z161695" s="191"/>
      <c r="AA161695" s="191"/>
    </row>
    <row r="161696" spans="26:27">
      <c r="Z161696" s="191"/>
      <c r="AA161696" s="191"/>
    </row>
    <row r="161697" spans="26:27">
      <c r="Z161697" s="191"/>
      <c r="AA161697" s="191"/>
    </row>
    <row r="161698" spans="26:27">
      <c r="Z161698" s="191"/>
      <c r="AA161698" s="191"/>
    </row>
    <row r="161699" spans="26:27">
      <c r="Z161699" s="191"/>
      <c r="AA161699" s="191"/>
    </row>
    <row r="161700" spans="26:27">
      <c r="Z161700" s="191"/>
      <c r="AA161700" s="191"/>
    </row>
    <row r="161701" spans="26:27">
      <c r="Z161701" s="191"/>
      <c r="AA161701" s="191"/>
    </row>
    <row r="161702" spans="26:27">
      <c r="Z161702" s="191"/>
      <c r="AA161702" s="191"/>
    </row>
    <row r="161703" spans="26:27">
      <c r="Z161703" s="191"/>
      <c r="AA161703" s="191"/>
    </row>
    <row r="161704" spans="26:27">
      <c r="Z161704" s="191"/>
      <c r="AA161704" s="191"/>
    </row>
    <row r="161705" spans="26:27">
      <c r="Z161705" s="191"/>
      <c r="AA161705" s="191"/>
    </row>
    <row r="161706" spans="26:27">
      <c r="Z161706" s="191"/>
      <c r="AA161706" s="191"/>
    </row>
    <row r="161707" spans="26:27">
      <c r="Z161707" s="191"/>
      <c r="AA161707" s="191"/>
    </row>
    <row r="161708" spans="26:27">
      <c r="Z161708" s="191"/>
      <c r="AA161708" s="191"/>
    </row>
    <row r="161709" spans="26:27">
      <c r="Z161709" s="191"/>
      <c r="AA161709" s="191"/>
    </row>
    <row r="161710" spans="26:27">
      <c r="Z161710" s="191"/>
      <c r="AA161710" s="191"/>
    </row>
    <row r="161711" spans="26:27">
      <c r="Z161711" s="191"/>
      <c r="AA161711" s="191"/>
    </row>
    <row r="161712" spans="26:27">
      <c r="Z161712" s="191"/>
      <c r="AA161712" s="191"/>
    </row>
    <row r="161713" spans="26:27">
      <c r="Z161713" s="191"/>
      <c r="AA161713" s="191"/>
    </row>
    <row r="161714" spans="26:27">
      <c r="Z161714" s="191"/>
      <c r="AA161714" s="191"/>
    </row>
    <row r="161715" spans="26:27">
      <c r="Z161715" s="191"/>
      <c r="AA161715" s="191"/>
    </row>
    <row r="161716" spans="26:27">
      <c r="Z161716" s="191"/>
      <c r="AA161716" s="191"/>
    </row>
    <row r="161717" spans="26:27">
      <c r="Z161717" s="191"/>
      <c r="AA161717" s="191"/>
    </row>
    <row r="161718" spans="26:27">
      <c r="Z161718" s="191"/>
      <c r="AA161718" s="191"/>
    </row>
    <row r="161719" spans="26:27">
      <c r="Z161719" s="191"/>
      <c r="AA161719" s="191"/>
    </row>
    <row r="161720" spans="26:27">
      <c r="Z161720" s="191"/>
      <c r="AA161720" s="191"/>
    </row>
    <row r="161721" spans="26:27">
      <c r="Z161721" s="191"/>
      <c r="AA161721" s="191"/>
    </row>
    <row r="161722" spans="26:27">
      <c r="Z161722" s="191"/>
      <c r="AA161722" s="191"/>
    </row>
    <row r="161723" spans="26:27">
      <c r="Z161723" s="191"/>
      <c r="AA161723" s="191"/>
    </row>
    <row r="161724" spans="26:27">
      <c r="Z161724" s="191"/>
      <c r="AA161724" s="191"/>
    </row>
    <row r="161725" spans="26:27">
      <c r="Z161725" s="191"/>
      <c r="AA161725" s="191"/>
    </row>
    <row r="161726" spans="26:27">
      <c r="Z161726" s="191"/>
      <c r="AA161726" s="191"/>
    </row>
    <row r="161727" spans="26:27">
      <c r="Z161727" s="191"/>
      <c r="AA161727" s="191"/>
    </row>
    <row r="161728" spans="26:27">
      <c r="Z161728" s="191"/>
      <c r="AA161728" s="191"/>
    </row>
    <row r="161729" spans="26:27">
      <c r="Z161729" s="191"/>
      <c r="AA161729" s="191"/>
    </row>
    <row r="161730" spans="26:27">
      <c r="Z161730" s="191"/>
      <c r="AA161730" s="191"/>
    </row>
    <row r="161731" spans="26:27">
      <c r="Z161731" s="191"/>
      <c r="AA161731" s="191"/>
    </row>
    <row r="161732" spans="26:27">
      <c r="Z161732" s="191"/>
      <c r="AA161732" s="191"/>
    </row>
    <row r="161733" spans="26:27">
      <c r="Z161733" s="191"/>
      <c r="AA161733" s="191"/>
    </row>
    <row r="161734" spans="26:27">
      <c r="Z161734" s="191"/>
      <c r="AA161734" s="191"/>
    </row>
    <row r="161735" spans="26:27">
      <c r="Z161735" s="191"/>
      <c r="AA161735" s="191"/>
    </row>
    <row r="161736" spans="26:27">
      <c r="Z161736" s="191"/>
      <c r="AA161736" s="191"/>
    </row>
    <row r="161737" spans="26:27">
      <c r="Z161737" s="191"/>
      <c r="AA161737" s="191"/>
    </row>
    <row r="161738" spans="26:27">
      <c r="Z161738" s="191"/>
      <c r="AA161738" s="191"/>
    </row>
    <row r="161739" spans="26:27">
      <c r="Z161739" s="191"/>
      <c r="AA161739" s="191"/>
    </row>
    <row r="161740" spans="26:27">
      <c r="Z161740" s="191"/>
      <c r="AA161740" s="191"/>
    </row>
    <row r="161741" spans="26:27">
      <c r="Z161741" s="191"/>
      <c r="AA161741" s="191"/>
    </row>
    <row r="161742" spans="26:27">
      <c r="Z161742" s="191"/>
      <c r="AA161742" s="191"/>
    </row>
    <row r="161743" spans="26:27">
      <c r="Z161743" s="191"/>
      <c r="AA161743" s="191"/>
    </row>
    <row r="161744" spans="26:27">
      <c r="Z161744" s="191"/>
      <c r="AA161744" s="191"/>
    </row>
    <row r="161745" spans="26:27">
      <c r="Z161745" s="191"/>
      <c r="AA161745" s="191"/>
    </row>
    <row r="161746" spans="26:27">
      <c r="Z161746" s="191"/>
      <c r="AA161746" s="191"/>
    </row>
    <row r="161747" spans="26:27">
      <c r="Z161747" s="191"/>
      <c r="AA161747" s="191"/>
    </row>
    <row r="161748" spans="26:27">
      <c r="Z161748" s="191"/>
      <c r="AA161748" s="191"/>
    </row>
    <row r="161749" spans="26:27">
      <c r="Z161749" s="191"/>
      <c r="AA161749" s="191"/>
    </row>
    <row r="161750" spans="26:27">
      <c r="Z161750" s="191"/>
      <c r="AA161750" s="191"/>
    </row>
    <row r="161751" spans="26:27">
      <c r="Z161751" s="191"/>
      <c r="AA161751" s="191"/>
    </row>
    <row r="161752" spans="26:27">
      <c r="Z161752" s="191"/>
      <c r="AA161752" s="191"/>
    </row>
    <row r="161753" spans="26:27">
      <c r="Z161753" s="191"/>
      <c r="AA161753" s="191"/>
    </row>
    <row r="161754" spans="26:27">
      <c r="Z161754" s="191"/>
      <c r="AA161754" s="191"/>
    </row>
    <row r="161755" spans="26:27">
      <c r="Z161755" s="191"/>
      <c r="AA161755" s="191"/>
    </row>
    <row r="161756" spans="26:27">
      <c r="Z161756" s="191"/>
      <c r="AA161756" s="191"/>
    </row>
    <row r="161757" spans="26:27">
      <c r="Z161757" s="191"/>
      <c r="AA161757" s="191"/>
    </row>
    <row r="161758" spans="26:27">
      <c r="Z161758" s="191"/>
      <c r="AA161758" s="191"/>
    </row>
    <row r="161759" spans="26:27">
      <c r="Z161759" s="191"/>
      <c r="AA161759" s="191"/>
    </row>
    <row r="161760" spans="26:27">
      <c r="Z161760" s="191"/>
      <c r="AA161760" s="191"/>
    </row>
    <row r="161761" spans="26:27">
      <c r="Z161761" s="191"/>
      <c r="AA161761" s="191"/>
    </row>
    <row r="161762" spans="26:27">
      <c r="Z161762" s="191"/>
      <c r="AA161762" s="191"/>
    </row>
    <row r="161763" spans="26:27">
      <c r="Z161763" s="191"/>
      <c r="AA161763" s="191"/>
    </row>
    <row r="161764" spans="26:27">
      <c r="Z161764" s="191"/>
      <c r="AA161764" s="191"/>
    </row>
    <row r="161765" spans="26:27">
      <c r="Z161765" s="191"/>
      <c r="AA161765" s="191"/>
    </row>
    <row r="161766" spans="26:27">
      <c r="Z161766" s="191"/>
      <c r="AA161766" s="191"/>
    </row>
    <row r="161767" spans="26:27">
      <c r="Z161767" s="191"/>
      <c r="AA161767" s="191"/>
    </row>
    <row r="161768" spans="26:27">
      <c r="Z161768" s="191"/>
      <c r="AA161768" s="191"/>
    </row>
    <row r="161769" spans="26:27">
      <c r="Z161769" s="191"/>
      <c r="AA161769" s="191"/>
    </row>
    <row r="161770" spans="26:27">
      <c r="Z161770" s="191"/>
      <c r="AA161770" s="191"/>
    </row>
    <row r="161771" spans="26:27">
      <c r="Z161771" s="191"/>
      <c r="AA161771" s="191"/>
    </row>
    <row r="161772" spans="26:27">
      <c r="Z161772" s="191"/>
      <c r="AA161772" s="191"/>
    </row>
    <row r="161773" spans="26:27">
      <c r="Z161773" s="191"/>
      <c r="AA161773" s="191"/>
    </row>
    <row r="161774" spans="26:27">
      <c r="Z161774" s="191"/>
      <c r="AA161774" s="191"/>
    </row>
    <row r="161775" spans="26:27">
      <c r="Z161775" s="191"/>
      <c r="AA161775" s="191"/>
    </row>
    <row r="161776" spans="26:27">
      <c r="Z161776" s="191"/>
      <c r="AA161776" s="191"/>
    </row>
    <row r="161777" spans="26:27">
      <c r="Z161777" s="191"/>
      <c r="AA161777" s="191"/>
    </row>
    <row r="161778" spans="26:27">
      <c r="Z161778" s="191"/>
      <c r="AA161778" s="191"/>
    </row>
    <row r="161779" spans="26:27">
      <c r="Z161779" s="191"/>
      <c r="AA161779" s="191"/>
    </row>
    <row r="161780" spans="26:27">
      <c r="Z161780" s="191"/>
      <c r="AA161780" s="191"/>
    </row>
    <row r="161781" spans="26:27">
      <c r="Z161781" s="191"/>
      <c r="AA161781" s="191"/>
    </row>
    <row r="161782" spans="26:27">
      <c r="Z161782" s="191"/>
      <c r="AA161782" s="191"/>
    </row>
    <row r="161783" spans="26:27">
      <c r="Z161783" s="191"/>
      <c r="AA161783" s="191"/>
    </row>
    <row r="161784" spans="26:27">
      <c r="Z161784" s="191"/>
      <c r="AA161784" s="191"/>
    </row>
    <row r="161785" spans="26:27">
      <c r="Z161785" s="191"/>
      <c r="AA161785" s="191"/>
    </row>
    <row r="161786" spans="26:27">
      <c r="Z161786" s="191"/>
      <c r="AA161786" s="191"/>
    </row>
    <row r="161787" spans="26:27">
      <c r="Z161787" s="191"/>
      <c r="AA161787" s="191"/>
    </row>
    <row r="161788" spans="26:27">
      <c r="Z161788" s="191"/>
      <c r="AA161788" s="191"/>
    </row>
    <row r="161789" spans="26:27">
      <c r="Z161789" s="191"/>
      <c r="AA161789" s="191"/>
    </row>
    <row r="161790" spans="26:27">
      <c r="Z161790" s="191"/>
      <c r="AA161790" s="191"/>
    </row>
    <row r="161791" spans="26:27">
      <c r="Z161791" s="191"/>
      <c r="AA161791" s="191"/>
    </row>
    <row r="161792" spans="26:27">
      <c r="Z161792" s="191"/>
      <c r="AA161792" s="191"/>
    </row>
    <row r="161793" spans="26:27">
      <c r="Z161793" s="191"/>
      <c r="AA161793" s="191"/>
    </row>
    <row r="161794" spans="26:27">
      <c r="Z161794" s="191"/>
      <c r="AA161794" s="191"/>
    </row>
    <row r="161795" spans="26:27">
      <c r="Z161795" s="191"/>
      <c r="AA161795" s="191"/>
    </row>
    <row r="161796" spans="26:27">
      <c r="Z161796" s="191"/>
      <c r="AA161796" s="191"/>
    </row>
    <row r="161797" spans="26:27">
      <c r="Z161797" s="191"/>
      <c r="AA161797" s="191"/>
    </row>
    <row r="161798" spans="26:27">
      <c r="Z161798" s="191"/>
      <c r="AA161798" s="191"/>
    </row>
    <row r="161799" spans="26:27">
      <c r="Z161799" s="191"/>
      <c r="AA161799" s="191"/>
    </row>
    <row r="161800" spans="26:27">
      <c r="Z161800" s="191"/>
      <c r="AA161800" s="191"/>
    </row>
    <row r="161801" spans="26:27">
      <c r="Z161801" s="191"/>
      <c r="AA161801" s="191"/>
    </row>
    <row r="161802" spans="26:27">
      <c r="Z161802" s="191"/>
      <c r="AA161802" s="191"/>
    </row>
    <row r="161803" spans="26:27">
      <c r="Z161803" s="191"/>
      <c r="AA161803" s="191"/>
    </row>
    <row r="161804" spans="26:27">
      <c r="Z161804" s="191"/>
      <c r="AA161804" s="191"/>
    </row>
    <row r="161805" spans="26:27">
      <c r="Z161805" s="191"/>
      <c r="AA161805" s="191"/>
    </row>
    <row r="161806" spans="26:27">
      <c r="Z161806" s="191"/>
      <c r="AA161806" s="191"/>
    </row>
    <row r="161807" spans="26:27">
      <c r="Z161807" s="191"/>
      <c r="AA161807" s="191"/>
    </row>
    <row r="161808" spans="26:27">
      <c r="Z161808" s="191"/>
      <c r="AA161808" s="191"/>
    </row>
    <row r="161809" spans="26:27">
      <c r="Z161809" s="191"/>
      <c r="AA161809" s="191"/>
    </row>
    <row r="161810" spans="26:27">
      <c r="Z161810" s="191"/>
      <c r="AA161810" s="191"/>
    </row>
    <row r="161811" spans="26:27">
      <c r="Z161811" s="191"/>
      <c r="AA161811" s="191"/>
    </row>
    <row r="161812" spans="26:27">
      <c r="Z161812" s="191"/>
      <c r="AA161812" s="191"/>
    </row>
    <row r="161813" spans="26:27">
      <c r="Z161813" s="191"/>
      <c r="AA161813" s="191"/>
    </row>
    <row r="161814" spans="26:27">
      <c r="Z161814" s="191"/>
      <c r="AA161814" s="191"/>
    </row>
    <row r="161815" spans="26:27">
      <c r="Z161815" s="191"/>
      <c r="AA161815" s="191"/>
    </row>
    <row r="161816" spans="26:27">
      <c r="Z161816" s="191"/>
      <c r="AA161816" s="191"/>
    </row>
    <row r="161817" spans="26:27">
      <c r="Z161817" s="191"/>
      <c r="AA161817" s="191"/>
    </row>
    <row r="161818" spans="26:27">
      <c r="Z161818" s="191"/>
      <c r="AA161818" s="191"/>
    </row>
    <row r="161819" spans="26:27">
      <c r="Z161819" s="191"/>
      <c r="AA161819" s="191"/>
    </row>
    <row r="161820" spans="26:27">
      <c r="Z161820" s="191"/>
      <c r="AA161820" s="191"/>
    </row>
    <row r="161821" spans="26:27">
      <c r="Z161821" s="191"/>
      <c r="AA161821" s="191"/>
    </row>
    <row r="161822" spans="26:27">
      <c r="Z161822" s="191"/>
      <c r="AA161822" s="191"/>
    </row>
    <row r="161823" spans="26:27">
      <c r="Z161823" s="191"/>
      <c r="AA161823" s="191"/>
    </row>
    <row r="161824" spans="26:27">
      <c r="Z161824" s="191"/>
      <c r="AA161824" s="191"/>
    </row>
    <row r="161825" spans="26:27">
      <c r="Z161825" s="191"/>
      <c r="AA161825" s="191"/>
    </row>
    <row r="161826" spans="26:27">
      <c r="Z161826" s="191"/>
      <c r="AA161826" s="191"/>
    </row>
    <row r="161827" spans="26:27">
      <c r="Z161827" s="191"/>
      <c r="AA161827" s="191"/>
    </row>
    <row r="161828" spans="26:27">
      <c r="Z161828" s="191"/>
      <c r="AA161828" s="191"/>
    </row>
    <row r="161829" spans="26:27">
      <c r="Z161829" s="191"/>
      <c r="AA161829" s="191"/>
    </row>
    <row r="161830" spans="26:27">
      <c r="Z161830" s="191"/>
      <c r="AA161830" s="191"/>
    </row>
    <row r="161831" spans="26:27">
      <c r="Z161831" s="191"/>
      <c r="AA161831" s="191"/>
    </row>
    <row r="161832" spans="26:27">
      <c r="Z161832" s="191"/>
      <c r="AA161832" s="191"/>
    </row>
    <row r="161833" spans="26:27">
      <c r="Z161833" s="191"/>
      <c r="AA161833" s="191"/>
    </row>
    <row r="161834" spans="26:27">
      <c r="Z161834" s="191"/>
      <c r="AA161834" s="191"/>
    </row>
    <row r="161835" spans="26:27">
      <c r="Z161835" s="191"/>
      <c r="AA161835" s="191"/>
    </row>
    <row r="161836" spans="26:27">
      <c r="Z161836" s="191"/>
      <c r="AA161836" s="191"/>
    </row>
    <row r="161837" spans="26:27">
      <c r="Z161837" s="191"/>
      <c r="AA161837" s="191"/>
    </row>
    <row r="161838" spans="26:27">
      <c r="Z161838" s="191"/>
      <c r="AA161838" s="191"/>
    </row>
    <row r="161839" spans="26:27">
      <c r="Z161839" s="191"/>
      <c r="AA161839" s="191"/>
    </row>
    <row r="161840" spans="26:27">
      <c r="Z161840" s="191"/>
      <c r="AA161840" s="191"/>
    </row>
    <row r="161841" spans="26:27">
      <c r="Z161841" s="191"/>
      <c r="AA161841" s="191"/>
    </row>
    <row r="161842" spans="26:27">
      <c r="Z161842" s="191"/>
      <c r="AA161842" s="191"/>
    </row>
    <row r="161843" spans="26:27">
      <c r="Z161843" s="191"/>
      <c r="AA161843" s="191"/>
    </row>
    <row r="161844" spans="26:27">
      <c r="Z161844" s="191"/>
      <c r="AA161844" s="191"/>
    </row>
    <row r="161845" spans="26:27">
      <c r="Z161845" s="191"/>
      <c r="AA161845" s="191"/>
    </row>
    <row r="161846" spans="26:27">
      <c r="Z161846" s="191"/>
      <c r="AA161846" s="191"/>
    </row>
    <row r="161847" spans="26:27">
      <c r="Z161847" s="191"/>
      <c r="AA161847" s="191"/>
    </row>
    <row r="161848" spans="26:27">
      <c r="Z161848" s="191"/>
      <c r="AA161848" s="191"/>
    </row>
    <row r="161849" spans="26:27">
      <c r="Z161849" s="191"/>
      <c r="AA161849" s="191"/>
    </row>
    <row r="161850" spans="26:27">
      <c r="Z161850" s="191"/>
      <c r="AA161850" s="191"/>
    </row>
    <row r="161851" spans="26:27">
      <c r="Z161851" s="191"/>
      <c r="AA161851" s="191"/>
    </row>
    <row r="161852" spans="26:27">
      <c r="Z161852" s="191"/>
      <c r="AA161852" s="191"/>
    </row>
    <row r="161853" spans="26:27">
      <c r="Z161853" s="191"/>
      <c r="AA161853" s="191"/>
    </row>
    <row r="161854" spans="26:27">
      <c r="Z161854" s="191"/>
      <c r="AA161854" s="191"/>
    </row>
    <row r="161855" spans="26:27">
      <c r="Z161855" s="191"/>
      <c r="AA161855" s="191"/>
    </row>
    <row r="161856" spans="26:27">
      <c r="Z161856" s="191"/>
      <c r="AA161856" s="191"/>
    </row>
    <row r="161857" spans="26:27">
      <c r="Z161857" s="191"/>
      <c r="AA161857" s="191"/>
    </row>
    <row r="161858" spans="26:27">
      <c r="Z161858" s="191"/>
      <c r="AA161858" s="191"/>
    </row>
    <row r="161859" spans="26:27">
      <c r="Z161859" s="191"/>
      <c r="AA161859" s="191"/>
    </row>
    <row r="161860" spans="26:27">
      <c r="Z161860" s="191"/>
      <c r="AA161860" s="191"/>
    </row>
    <row r="161861" spans="26:27">
      <c r="Z161861" s="191"/>
      <c r="AA161861" s="191"/>
    </row>
    <row r="161862" spans="26:27">
      <c r="Z161862" s="191"/>
      <c r="AA161862" s="191"/>
    </row>
    <row r="161863" spans="26:27">
      <c r="Z161863" s="191"/>
      <c r="AA161863" s="191"/>
    </row>
    <row r="161864" spans="26:27">
      <c r="Z161864" s="191"/>
      <c r="AA161864" s="191"/>
    </row>
    <row r="161865" spans="26:27">
      <c r="Z161865" s="191"/>
      <c r="AA161865" s="191"/>
    </row>
    <row r="161866" spans="26:27">
      <c r="Z161866" s="191"/>
      <c r="AA161866" s="191"/>
    </row>
    <row r="161867" spans="26:27">
      <c r="Z161867" s="191"/>
      <c r="AA161867" s="191"/>
    </row>
    <row r="161868" spans="26:27">
      <c r="Z161868" s="191"/>
      <c r="AA161868" s="191"/>
    </row>
    <row r="161869" spans="26:27">
      <c r="Z161869" s="191"/>
      <c r="AA161869" s="191"/>
    </row>
    <row r="161870" spans="26:27">
      <c r="Z161870" s="191"/>
      <c r="AA161870" s="191"/>
    </row>
    <row r="161871" spans="26:27">
      <c r="Z161871" s="191"/>
      <c r="AA161871" s="191"/>
    </row>
    <row r="161872" spans="26:27">
      <c r="Z161872" s="191"/>
      <c r="AA161872" s="191"/>
    </row>
    <row r="161873" spans="26:27">
      <c r="Z161873" s="191"/>
      <c r="AA161873" s="191"/>
    </row>
    <row r="161874" spans="26:27">
      <c r="Z161874" s="191"/>
      <c r="AA161874" s="191"/>
    </row>
    <row r="161875" spans="26:27">
      <c r="Z161875" s="191"/>
      <c r="AA161875" s="191"/>
    </row>
    <row r="161876" spans="26:27">
      <c r="Z161876" s="191"/>
      <c r="AA161876" s="191"/>
    </row>
    <row r="161877" spans="26:27">
      <c r="Z161877" s="191"/>
      <c r="AA161877" s="191"/>
    </row>
    <row r="161878" spans="26:27">
      <c r="Z161878" s="191"/>
      <c r="AA161878" s="191"/>
    </row>
    <row r="161879" spans="26:27">
      <c r="Z161879" s="191"/>
      <c r="AA161879" s="191"/>
    </row>
    <row r="161880" spans="26:27">
      <c r="Z161880" s="191"/>
      <c r="AA161880" s="191"/>
    </row>
    <row r="161881" spans="26:27">
      <c r="Z161881" s="191"/>
      <c r="AA161881" s="191"/>
    </row>
    <row r="161882" spans="26:27">
      <c r="Z161882" s="191"/>
      <c r="AA161882" s="191"/>
    </row>
    <row r="161883" spans="26:27">
      <c r="Z161883" s="191"/>
      <c r="AA161883" s="191"/>
    </row>
    <row r="161884" spans="26:27">
      <c r="Z161884" s="191"/>
      <c r="AA161884" s="191"/>
    </row>
    <row r="161885" spans="26:27">
      <c r="Z161885" s="191"/>
      <c r="AA161885" s="191"/>
    </row>
    <row r="161886" spans="26:27">
      <c r="Z161886" s="191"/>
      <c r="AA161886" s="191"/>
    </row>
    <row r="161887" spans="26:27">
      <c r="Z161887" s="191"/>
      <c r="AA161887" s="191"/>
    </row>
    <row r="161888" spans="26:27">
      <c r="Z161888" s="191"/>
      <c r="AA161888" s="191"/>
    </row>
    <row r="161889" spans="26:27">
      <c r="Z161889" s="191"/>
      <c r="AA161889" s="191"/>
    </row>
    <row r="161890" spans="26:27">
      <c r="Z161890" s="191"/>
      <c r="AA161890" s="191"/>
    </row>
    <row r="161891" spans="26:27">
      <c r="Z161891" s="191"/>
      <c r="AA161891" s="191"/>
    </row>
    <row r="161892" spans="26:27">
      <c r="Z161892" s="191"/>
      <c r="AA161892" s="191"/>
    </row>
    <row r="161893" spans="26:27">
      <c r="Z161893" s="191"/>
      <c r="AA161893" s="191"/>
    </row>
    <row r="161894" spans="26:27">
      <c r="Z161894" s="191"/>
      <c r="AA161894" s="191"/>
    </row>
    <row r="161895" spans="26:27">
      <c r="Z161895" s="191"/>
      <c r="AA161895" s="191"/>
    </row>
    <row r="161896" spans="26:27">
      <c r="Z161896" s="191"/>
      <c r="AA161896" s="191"/>
    </row>
    <row r="161897" spans="26:27">
      <c r="Z161897" s="191"/>
      <c r="AA161897" s="191"/>
    </row>
    <row r="161898" spans="26:27">
      <c r="Z161898" s="191"/>
      <c r="AA161898" s="191"/>
    </row>
    <row r="161899" spans="26:27">
      <c r="Z161899" s="191"/>
      <c r="AA161899" s="191"/>
    </row>
    <row r="161900" spans="26:27">
      <c r="Z161900" s="191"/>
      <c r="AA161900" s="191"/>
    </row>
    <row r="161901" spans="26:27">
      <c r="Z161901" s="191"/>
      <c r="AA161901" s="191"/>
    </row>
    <row r="161902" spans="26:27">
      <c r="Z161902" s="191"/>
      <c r="AA161902" s="191"/>
    </row>
    <row r="161903" spans="26:27">
      <c r="Z161903" s="191"/>
      <c r="AA161903" s="191"/>
    </row>
    <row r="161904" spans="26:27">
      <c r="Z161904" s="191"/>
      <c r="AA161904" s="191"/>
    </row>
    <row r="161905" spans="26:27">
      <c r="Z161905" s="191"/>
      <c r="AA161905" s="191"/>
    </row>
    <row r="161906" spans="26:27">
      <c r="Z161906" s="191"/>
      <c r="AA161906" s="191"/>
    </row>
    <row r="161907" spans="26:27">
      <c r="Z161907" s="191"/>
      <c r="AA161907" s="191"/>
    </row>
    <row r="161908" spans="26:27">
      <c r="Z161908" s="191"/>
      <c r="AA161908" s="191"/>
    </row>
    <row r="161909" spans="26:27">
      <c r="Z161909" s="191"/>
      <c r="AA161909" s="191"/>
    </row>
    <row r="161910" spans="26:27">
      <c r="Z161910" s="191"/>
      <c r="AA161910" s="191"/>
    </row>
    <row r="161911" spans="26:27">
      <c r="Z161911" s="191"/>
      <c r="AA161911" s="191"/>
    </row>
    <row r="161912" spans="26:27">
      <c r="Z161912" s="191"/>
      <c r="AA161912" s="191"/>
    </row>
    <row r="161913" spans="26:27">
      <c r="Z161913" s="191"/>
      <c r="AA161913" s="191"/>
    </row>
    <row r="161914" spans="26:27">
      <c r="Z161914" s="191"/>
      <c r="AA161914" s="191"/>
    </row>
    <row r="161915" spans="26:27">
      <c r="Z161915" s="191"/>
      <c r="AA161915" s="191"/>
    </row>
    <row r="161916" spans="26:27">
      <c r="Z161916" s="191"/>
      <c r="AA161916" s="191"/>
    </row>
    <row r="161917" spans="26:27">
      <c r="Z161917" s="191"/>
      <c r="AA161917" s="191"/>
    </row>
    <row r="161918" spans="26:27">
      <c r="Z161918" s="191"/>
      <c r="AA161918" s="191"/>
    </row>
    <row r="161919" spans="26:27">
      <c r="Z161919" s="191"/>
      <c r="AA161919" s="191"/>
    </row>
    <row r="161920" spans="26:27">
      <c r="Z161920" s="191"/>
      <c r="AA161920" s="191"/>
    </row>
    <row r="161921" spans="26:27">
      <c r="Z161921" s="191"/>
      <c r="AA161921" s="191"/>
    </row>
    <row r="161922" spans="26:27">
      <c r="Z161922" s="191"/>
      <c r="AA161922" s="191"/>
    </row>
    <row r="161923" spans="26:27">
      <c r="Z161923" s="191"/>
      <c r="AA161923" s="191"/>
    </row>
    <row r="161924" spans="26:27">
      <c r="Z161924" s="191"/>
      <c r="AA161924" s="191"/>
    </row>
    <row r="161925" spans="26:27">
      <c r="Z161925" s="191"/>
      <c r="AA161925" s="191"/>
    </row>
    <row r="161926" spans="26:27">
      <c r="Z161926" s="191"/>
      <c r="AA161926" s="191"/>
    </row>
    <row r="161927" spans="26:27">
      <c r="Z161927" s="191"/>
      <c r="AA161927" s="191"/>
    </row>
    <row r="161928" spans="26:27">
      <c r="Z161928" s="191"/>
      <c r="AA161928" s="191"/>
    </row>
    <row r="161929" spans="26:27">
      <c r="Z161929" s="191"/>
      <c r="AA161929" s="191"/>
    </row>
    <row r="161930" spans="26:27">
      <c r="Z161930" s="191"/>
      <c r="AA161930" s="191"/>
    </row>
    <row r="161931" spans="26:27">
      <c r="Z161931" s="191"/>
      <c r="AA161931" s="191"/>
    </row>
    <row r="161932" spans="26:27">
      <c r="Z161932" s="191"/>
      <c r="AA161932" s="191"/>
    </row>
    <row r="161933" spans="26:27">
      <c r="Z161933" s="191"/>
      <c r="AA161933" s="191"/>
    </row>
    <row r="161934" spans="26:27">
      <c r="Z161934" s="191"/>
      <c r="AA161934" s="191"/>
    </row>
    <row r="161935" spans="26:27">
      <c r="Z161935" s="191"/>
      <c r="AA161935" s="191"/>
    </row>
    <row r="161936" spans="26:27">
      <c r="Z161936" s="191"/>
      <c r="AA161936" s="191"/>
    </row>
    <row r="161937" spans="26:27">
      <c r="Z161937" s="191"/>
      <c r="AA161937" s="191"/>
    </row>
    <row r="161938" spans="26:27">
      <c r="Z161938" s="191"/>
      <c r="AA161938" s="191"/>
    </row>
    <row r="161939" spans="26:27">
      <c r="Z161939" s="191"/>
      <c r="AA161939" s="191"/>
    </row>
    <row r="161940" spans="26:27">
      <c r="Z161940" s="191"/>
      <c r="AA161940" s="191"/>
    </row>
    <row r="161941" spans="26:27">
      <c r="Z161941" s="191"/>
      <c r="AA161941" s="191"/>
    </row>
    <row r="161942" spans="26:27">
      <c r="Z161942" s="191"/>
      <c r="AA161942" s="191"/>
    </row>
    <row r="161943" spans="26:27">
      <c r="Z161943" s="191"/>
      <c r="AA161943" s="191"/>
    </row>
    <row r="161944" spans="26:27">
      <c r="Z161944" s="191"/>
      <c r="AA161944" s="191"/>
    </row>
    <row r="161945" spans="26:27">
      <c r="Z161945" s="191"/>
      <c r="AA161945" s="191"/>
    </row>
    <row r="161946" spans="26:27">
      <c r="Z161946" s="191"/>
      <c r="AA161946" s="191"/>
    </row>
    <row r="161947" spans="26:27">
      <c r="Z161947" s="191"/>
      <c r="AA161947" s="191"/>
    </row>
    <row r="161948" spans="26:27">
      <c r="Z161948" s="191"/>
      <c r="AA161948" s="191"/>
    </row>
    <row r="161949" spans="26:27">
      <c r="Z161949" s="191"/>
      <c r="AA161949" s="191"/>
    </row>
    <row r="161950" spans="26:27">
      <c r="Z161950" s="191"/>
      <c r="AA161950" s="191"/>
    </row>
    <row r="161951" spans="26:27">
      <c r="Z161951" s="191"/>
      <c r="AA161951" s="191"/>
    </row>
    <row r="161952" spans="26:27">
      <c r="Z161952" s="191"/>
      <c r="AA161952" s="191"/>
    </row>
    <row r="161953" spans="26:27">
      <c r="Z161953" s="191"/>
      <c r="AA161953" s="191"/>
    </row>
    <row r="161954" spans="26:27">
      <c r="Z161954" s="191"/>
      <c r="AA161954" s="191"/>
    </row>
    <row r="161955" spans="26:27">
      <c r="Z161955" s="191"/>
      <c r="AA161955" s="191"/>
    </row>
    <row r="161956" spans="26:27">
      <c r="Z161956" s="191"/>
      <c r="AA161956" s="191"/>
    </row>
    <row r="161957" spans="26:27">
      <c r="Z161957" s="191"/>
      <c r="AA161957" s="191"/>
    </row>
    <row r="161958" spans="26:27">
      <c r="Z161958" s="191"/>
      <c r="AA161958" s="191"/>
    </row>
    <row r="161959" spans="26:27">
      <c r="Z161959" s="191"/>
      <c r="AA161959" s="191"/>
    </row>
    <row r="161960" spans="26:27">
      <c r="Z161960" s="191"/>
      <c r="AA161960" s="191"/>
    </row>
    <row r="161961" spans="26:27">
      <c r="Z161961" s="191"/>
      <c r="AA161961" s="191"/>
    </row>
    <row r="161962" spans="26:27">
      <c r="Z161962" s="191"/>
      <c r="AA161962" s="191"/>
    </row>
    <row r="161963" spans="26:27">
      <c r="Z161963" s="191"/>
      <c r="AA161963" s="191"/>
    </row>
    <row r="161964" spans="26:27">
      <c r="Z161964" s="191"/>
      <c r="AA161964" s="191"/>
    </row>
    <row r="161965" spans="26:27">
      <c r="Z161965" s="191"/>
      <c r="AA161965" s="191"/>
    </row>
    <row r="161966" spans="26:27">
      <c r="Z161966" s="191"/>
      <c r="AA161966" s="191"/>
    </row>
    <row r="161967" spans="26:27">
      <c r="Z161967" s="191"/>
      <c r="AA161967" s="191"/>
    </row>
    <row r="161968" spans="26:27">
      <c r="Z161968" s="191"/>
      <c r="AA161968" s="191"/>
    </row>
    <row r="161969" spans="26:27">
      <c r="Z161969" s="191"/>
      <c r="AA161969" s="191"/>
    </row>
    <row r="161970" spans="26:27">
      <c r="Z161970" s="191"/>
      <c r="AA161970" s="191"/>
    </row>
    <row r="161971" spans="26:27">
      <c r="Z161971" s="191"/>
      <c r="AA161971" s="191"/>
    </row>
    <row r="161972" spans="26:27">
      <c r="Z161972" s="191"/>
      <c r="AA161972" s="191"/>
    </row>
    <row r="161973" spans="26:27">
      <c r="Z161973" s="191"/>
      <c r="AA161973" s="191"/>
    </row>
    <row r="161974" spans="26:27">
      <c r="Z161974" s="191"/>
      <c r="AA161974" s="191"/>
    </row>
    <row r="161975" spans="26:27">
      <c r="Z161975" s="191"/>
      <c r="AA161975" s="191"/>
    </row>
    <row r="161976" spans="26:27">
      <c r="Z161976" s="191"/>
      <c r="AA161976" s="191"/>
    </row>
    <row r="161977" spans="26:27">
      <c r="Z161977" s="191"/>
      <c r="AA161977" s="191"/>
    </row>
    <row r="161978" spans="26:27">
      <c r="Z161978" s="191"/>
      <c r="AA161978" s="191"/>
    </row>
    <row r="161979" spans="26:27">
      <c r="Z161979" s="191"/>
      <c r="AA161979" s="191"/>
    </row>
    <row r="161980" spans="26:27">
      <c r="Z161980" s="191"/>
      <c r="AA161980" s="191"/>
    </row>
    <row r="161981" spans="26:27">
      <c r="Z161981" s="191"/>
      <c r="AA161981" s="191"/>
    </row>
    <row r="161982" spans="26:27">
      <c r="Z161982" s="191"/>
      <c r="AA161982" s="191"/>
    </row>
    <row r="161983" spans="26:27">
      <c r="Z161983" s="191"/>
      <c r="AA161983" s="191"/>
    </row>
    <row r="161984" spans="26:27">
      <c r="Z161984" s="191"/>
      <c r="AA161984" s="191"/>
    </row>
    <row r="161985" spans="26:27">
      <c r="Z161985" s="191"/>
      <c r="AA161985" s="191"/>
    </row>
    <row r="161986" spans="26:27">
      <c r="Z161986" s="191"/>
      <c r="AA161986" s="191"/>
    </row>
    <row r="161987" spans="26:27">
      <c r="Z161987" s="191"/>
      <c r="AA161987" s="191"/>
    </row>
    <row r="161988" spans="26:27">
      <c r="Z161988" s="191"/>
      <c r="AA161988" s="191"/>
    </row>
    <row r="161989" spans="26:27">
      <c r="Z161989" s="191"/>
      <c r="AA161989" s="191"/>
    </row>
    <row r="161990" spans="26:27">
      <c r="Z161990" s="191"/>
      <c r="AA161990" s="191"/>
    </row>
    <row r="161991" spans="26:27">
      <c r="Z161991" s="191"/>
      <c r="AA161991" s="191"/>
    </row>
    <row r="161992" spans="26:27">
      <c r="Z161992" s="191"/>
      <c r="AA161992" s="191"/>
    </row>
    <row r="161993" spans="26:27">
      <c r="Z161993" s="191"/>
      <c r="AA161993" s="191"/>
    </row>
    <row r="161994" spans="26:27">
      <c r="Z161994" s="191"/>
      <c r="AA161994" s="191"/>
    </row>
    <row r="161995" spans="26:27">
      <c r="Z161995" s="191"/>
      <c r="AA161995" s="191"/>
    </row>
    <row r="161996" spans="26:27">
      <c r="Z161996" s="191"/>
      <c r="AA161996" s="191"/>
    </row>
    <row r="161997" spans="26:27">
      <c r="Z161997" s="191"/>
      <c r="AA161997" s="191"/>
    </row>
    <row r="161998" spans="26:27">
      <c r="Z161998" s="191"/>
      <c r="AA161998" s="191"/>
    </row>
    <row r="161999" spans="26:27">
      <c r="Z161999" s="191"/>
      <c r="AA161999" s="191"/>
    </row>
    <row r="162000" spans="26:27">
      <c r="Z162000" s="191"/>
      <c r="AA162000" s="191"/>
    </row>
    <row r="162001" spans="26:27">
      <c r="Z162001" s="191"/>
      <c r="AA162001" s="191"/>
    </row>
    <row r="162002" spans="26:27">
      <c r="Z162002" s="191"/>
      <c r="AA162002" s="191"/>
    </row>
    <row r="162003" spans="26:27">
      <c r="Z162003" s="191"/>
      <c r="AA162003" s="191"/>
    </row>
    <row r="162004" spans="26:27">
      <c r="Z162004" s="191"/>
      <c r="AA162004" s="191"/>
    </row>
    <row r="162005" spans="26:27">
      <c r="Z162005" s="191"/>
      <c r="AA162005" s="191"/>
    </row>
    <row r="162006" spans="26:27">
      <c r="Z162006" s="191"/>
      <c r="AA162006" s="191"/>
    </row>
    <row r="162007" spans="26:27">
      <c r="Z162007" s="191"/>
      <c r="AA162007" s="191"/>
    </row>
    <row r="162008" spans="26:27">
      <c r="Z162008" s="191"/>
      <c r="AA162008" s="191"/>
    </row>
    <row r="162009" spans="26:27">
      <c r="Z162009" s="191"/>
      <c r="AA162009" s="191"/>
    </row>
    <row r="162010" spans="26:27">
      <c r="Z162010" s="191"/>
      <c r="AA162010" s="191"/>
    </row>
    <row r="162011" spans="26:27">
      <c r="Z162011" s="191"/>
      <c r="AA162011" s="191"/>
    </row>
    <row r="162012" spans="26:27">
      <c r="Z162012" s="191"/>
      <c r="AA162012" s="191"/>
    </row>
    <row r="162013" spans="26:27">
      <c r="Z162013" s="191"/>
      <c r="AA162013" s="191"/>
    </row>
    <row r="162014" spans="26:27">
      <c r="Z162014" s="191"/>
      <c r="AA162014" s="191"/>
    </row>
    <row r="162015" spans="26:27">
      <c r="Z162015" s="191"/>
      <c r="AA162015" s="191"/>
    </row>
    <row r="162016" spans="26:27">
      <c r="Z162016" s="191"/>
      <c r="AA162016" s="191"/>
    </row>
    <row r="162017" spans="26:27">
      <c r="Z162017" s="191"/>
      <c r="AA162017" s="191"/>
    </row>
    <row r="162018" spans="26:27">
      <c r="Z162018" s="191"/>
      <c r="AA162018" s="191"/>
    </row>
    <row r="162019" spans="26:27">
      <c r="Z162019" s="191"/>
      <c r="AA162019" s="191"/>
    </row>
    <row r="162020" spans="26:27">
      <c r="Z162020" s="191"/>
      <c r="AA162020" s="191"/>
    </row>
    <row r="162021" spans="26:27">
      <c r="Z162021" s="191"/>
      <c r="AA162021" s="191"/>
    </row>
    <row r="162022" spans="26:27">
      <c r="Z162022" s="191"/>
      <c r="AA162022" s="191"/>
    </row>
    <row r="162023" spans="26:27">
      <c r="Z162023" s="191"/>
      <c r="AA162023" s="191"/>
    </row>
    <row r="162024" spans="26:27">
      <c r="Z162024" s="191"/>
      <c r="AA162024" s="191"/>
    </row>
    <row r="162025" spans="26:27">
      <c r="Z162025" s="191"/>
      <c r="AA162025" s="191"/>
    </row>
    <row r="162026" spans="26:27">
      <c r="Z162026" s="191"/>
      <c r="AA162026" s="191"/>
    </row>
    <row r="162027" spans="26:27">
      <c r="Z162027" s="191"/>
      <c r="AA162027" s="191"/>
    </row>
    <row r="162028" spans="26:27">
      <c r="Z162028" s="191"/>
      <c r="AA162028" s="191"/>
    </row>
    <row r="162029" spans="26:27">
      <c r="Z162029" s="191"/>
      <c r="AA162029" s="191"/>
    </row>
    <row r="162030" spans="26:27">
      <c r="Z162030" s="191"/>
      <c r="AA162030" s="191"/>
    </row>
    <row r="162031" spans="26:27">
      <c r="Z162031" s="191"/>
      <c r="AA162031" s="191"/>
    </row>
    <row r="162032" spans="26:27">
      <c r="Z162032" s="191"/>
      <c r="AA162032" s="191"/>
    </row>
    <row r="162033" spans="26:27">
      <c r="Z162033" s="191"/>
      <c r="AA162033" s="191"/>
    </row>
    <row r="162034" spans="26:27">
      <c r="Z162034" s="191"/>
      <c r="AA162034" s="191"/>
    </row>
    <row r="162035" spans="26:27">
      <c r="Z162035" s="191"/>
      <c r="AA162035" s="191"/>
    </row>
    <row r="162036" spans="26:27">
      <c r="Z162036" s="191"/>
      <c r="AA162036" s="191"/>
    </row>
    <row r="162037" spans="26:27">
      <c r="Z162037" s="191"/>
      <c r="AA162037" s="191"/>
    </row>
    <row r="162038" spans="26:27">
      <c r="Z162038" s="191"/>
      <c r="AA162038" s="191"/>
    </row>
    <row r="162039" spans="26:27">
      <c r="Z162039" s="191"/>
      <c r="AA162039" s="191"/>
    </row>
    <row r="162040" spans="26:27">
      <c r="Z162040" s="191"/>
      <c r="AA162040" s="191"/>
    </row>
    <row r="162041" spans="26:27">
      <c r="Z162041" s="191"/>
      <c r="AA162041" s="191"/>
    </row>
    <row r="162042" spans="26:27">
      <c r="Z162042" s="191"/>
      <c r="AA162042" s="191"/>
    </row>
    <row r="162043" spans="26:27">
      <c r="Z162043" s="191"/>
      <c r="AA162043" s="191"/>
    </row>
    <row r="162044" spans="26:27">
      <c r="Z162044" s="191"/>
      <c r="AA162044" s="191"/>
    </row>
    <row r="162045" spans="26:27">
      <c r="Z162045" s="191"/>
      <c r="AA162045" s="191"/>
    </row>
    <row r="162046" spans="26:27">
      <c r="Z162046" s="191"/>
      <c r="AA162046" s="191"/>
    </row>
    <row r="162047" spans="26:27">
      <c r="Z162047" s="191"/>
      <c r="AA162047" s="191"/>
    </row>
    <row r="162048" spans="26:27">
      <c r="Z162048" s="191"/>
      <c r="AA162048" s="191"/>
    </row>
    <row r="162049" spans="26:27">
      <c r="Z162049" s="191"/>
      <c r="AA162049" s="191"/>
    </row>
    <row r="162050" spans="26:27">
      <c r="Z162050" s="191"/>
      <c r="AA162050" s="191"/>
    </row>
    <row r="162051" spans="26:27">
      <c r="Z162051" s="191"/>
      <c r="AA162051" s="191"/>
    </row>
    <row r="162052" spans="26:27">
      <c r="Z162052" s="191"/>
      <c r="AA162052" s="191"/>
    </row>
    <row r="162053" spans="26:27">
      <c r="Z162053" s="191"/>
      <c r="AA162053" s="191"/>
    </row>
    <row r="162054" spans="26:27">
      <c r="Z162054" s="191"/>
      <c r="AA162054" s="191"/>
    </row>
    <row r="162055" spans="26:27">
      <c r="Z162055" s="191"/>
      <c r="AA162055" s="191"/>
    </row>
    <row r="162056" spans="26:27">
      <c r="Z162056" s="191"/>
      <c r="AA162056" s="191"/>
    </row>
    <row r="162057" spans="26:27">
      <c r="Z162057" s="191"/>
      <c r="AA162057" s="191"/>
    </row>
    <row r="162058" spans="26:27">
      <c r="Z162058" s="191"/>
      <c r="AA162058" s="191"/>
    </row>
    <row r="162059" spans="26:27">
      <c r="Z162059" s="191"/>
      <c r="AA162059" s="191"/>
    </row>
    <row r="162060" spans="26:27">
      <c r="Z162060" s="191"/>
      <c r="AA162060" s="191"/>
    </row>
    <row r="162061" spans="26:27">
      <c r="Z162061" s="191"/>
      <c r="AA162061" s="191"/>
    </row>
    <row r="162062" spans="26:27">
      <c r="Z162062" s="191"/>
      <c r="AA162062" s="191"/>
    </row>
    <row r="162063" spans="26:27">
      <c r="Z162063" s="191"/>
      <c r="AA162063" s="191"/>
    </row>
    <row r="162064" spans="26:27">
      <c r="Z162064" s="191"/>
      <c r="AA162064" s="191"/>
    </row>
    <row r="162065" spans="26:27">
      <c r="Z162065" s="191"/>
      <c r="AA162065" s="191"/>
    </row>
    <row r="162066" spans="26:27">
      <c r="Z162066" s="191"/>
      <c r="AA162066" s="191"/>
    </row>
    <row r="162067" spans="26:27">
      <c r="Z162067" s="191"/>
      <c r="AA162067" s="191"/>
    </row>
    <row r="162068" spans="26:27">
      <c r="Z162068" s="191"/>
      <c r="AA162068" s="191"/>
    </row>
    <row r="162069" spans="26:27">
      <c r="Z162069" s="191"/>
      <c r="AA162069" s="191"/>
    </row>
    <row r="162070" spans="26:27">
      <c r="Z162070" s="191"/>
      <c r="AA162070" s="191"/>
    </row>
    <row r="162071" spans="26:27">
      <c r="Z162071" s="191"/>
      <c r="AA162071" s="191"/>
    </row>
    <row r="162072" spans="26:27">
      <c r="Z162072" s="191"/>
      <c r="AA162072" s="191"/>
    </row>
    <row r="162073" spans="26:27">
      <c r="Z162073" s="191"/>
      <c r="AA162073" s="191"/>
    </row>
    <row r="162074" spans="26:27">
      <c r="Z162074" s="191"/>
      <c r="AA162074" s="191"/>
    </row>
    <row r="162075" spans="26:27">
      <c r="Z162075" s="191"/>
      <c r="AA162075" s="191"/>
    </row>
    <row r="162076" spans="26:27">
      <c r="Z162076" s="191"/>
      <c r="AA162076" s="191"/>
    </row>
    <row r="162077" spans="26:27">
      <c r="Z162077" s="191"/>
      <c r="AA162077" s="191"/>
    </row>
    <row r="162078" spans="26:27">
      <c r="Z162078" s="191"/>
      <c r="AA162078" s="191"/>
    </row>
    <row r="162079" spans="26:27">
      <c r="Z162079" s="191"/>
      <c r="AA162079" s="191"/>
    </row>
    <row r="162080" spans="26:27">
      <c r="Z162080" s="191"/>
      <c r="AA162080" s="191"/>
    </row>
    <row r="162081" spans="26:27">
      <c r="Z162081" s="191"/>
      <c r="AA162081" s="191"/>
    </row>
    <row r="162082" spans="26:27">
      <c r="Z162082" s="191"/>
      <c r="AA162082" s="191"/>
    </row>
    <row r="162083" spans="26:27">
      <c r="Z162083" s="191"/>
      <c r="AA162083" s="191"/>
    </row>
    <row r="162084" spans="26:27">
      <c r="Z162084" s="191"/>
      <c r="AA162084" s="191"/>
    </row>
    <row r="162085" spans="26:27">
      <c r="Z162085" s="191"/>
      <c r="AA162085" s="191"/>
    </row>
    <row r="162086" spans="26:27">
      <c r="Z162086" s="191"/>
      <c r="AA162086" s="191"/>
    </row>
    <row r="162087" spans="26:27">
      <c r="Z162087" s="191"/>
      <c r="AA162087" s="191"/>
    </row>
    <row r="162088" spans="26:27">
      <c r="Z162088" s="191"/>
      <c r="AA162088" s="191"/>
    </row>
    <row r="162089" spans="26:27">
      <c r="Z162089" s="191"/>
      <c r="AA162089" s="191"/>
    </row>
    <row r="162090" spans="26:27">
      <c r="Z162090" s="191"/>
      <c r="AA162090" s="191"/>
    </row>
    <row r="162091" spans="26:27">
      <c r="Z162091" s="191"/>
      <c r="AA162091" s="191"/>
    </row>
    <row r="162092" spans="26:27">
      <c r="Z162092" s="191"/>
      <c r="AA162092" s="191"/>
    </row>
    <row r="162093" spans="26:27">
      <c r="Z162093" s="191"/>
      <c r="AA162093" s="191"/>
    </row>
    <row r="162094" spans="26:27">
      <c r="Z162094" s="191"/>
      <c r="AA162094" s="191"/>
    </row>
    <row r="162095" spans="26:27">
      <c r="Z162095" s="191"/>
      <c r="AA162095" s="191"/>
    </row>
    <row r="162096" spans="26:27">
      <c r="Z162096" s="191"/>
      <c r="AA162096" s="191"/>
    </row>
    <row r="162097" spans="26:27">
      <c r="Z162097" s="191"/>
      <c r="AA162097" s="191"/>
    </row>
    <row r="162098" spans="26:27">
      <c r="Z162098" s="191"/>
      <c r="AA162098" s="191"/>
    </row>
    <row r="162099" spans="26:27">
      <c r="Z162099" s="191"/>
      <c r="AA162099" s="191"/>
    </row>
    <row r="162100" spans="26:27">
      <c r="Z162100" s="191"/>
      <c r="AA162100" s="191"/>
    </row>
    <row r="162101" spans="26:27">
      <c r="Z162101" s="191"/>
      <c r="AA162101" s="191"/>
    </row>
    <row r="162102" spans="26:27">
      <c r="Z162102" s="191"/>
      <c r="AA162102" s="191"/>
    </row>
    <row r="162103" spans="26:27">
      <c r="Z162103" s="191"/>
      <c r="AA162103" s="191"/>
    </row>
    <row r="162104" spans="26:27">
      <c r="Z162104" s="191"/>
      <c r="AA162104" s="191"/>
    </row>
    <row r="162105" spans="26:27">
      <c r="Z162105" s="191"/>
      <c r="AA162105" s="191"/>
    </row>
    <row r="162106" spans="26:27">
      <c r="Z162106" s="191"/>
      <c r="AA162106" s="191"/>
    </row>
    <row r="162107" spans="26:27">
      <c r="Z162107" s="191"/>
      <c r="AA162107" s="191"/>
    </row>
    <row r="162108" spans="26:27">
      <c r="Z162108" s="191"/>
      <c r="AA162108" s="191"/>
    </row>
    <row r="162109" spans="26:27">
      <c r="Z162109" s="191"/>
      <c r="AA162109" s="191"/>
    </row>
    <row r="162110" spans="26:27">
      <c r="Z162110" s="191"/>
      <c r="AA162110" s="191"/>
    </row>
    <row r="162111" spans="26:27">
      <c r="Z162111" s="191"/>
      <c r="AA162111" s="191"/>
    </row>
    <row r="162112" spans="26:27">
      <c r="Z162112" s="191"/>
      <c r="AA162112" s="191"/>
    </row>
    <row r="162113" spans="26:27">
      <c r="Z162113" s="191"/>
      <c r="AA162113" s="191"/>
    </row>
    <row r="162114" spans="26:27">
      <c r="Z162114" s="191"/>
      <c r="AA162114" s="191"/>
    </row>
    <row r="162115" spans="26:27">
      <c r="Z162115" s="191"/>
      <c r="AA162115" s="191"/>
    </row>
    <row r="162116" spans="26:27">
      <c r="Z162116" s="191"/>
      <c r="AA162116" s="191"/>
    </row>
    <row r="162117" spans="26:27">
      <c r="Z162117" s="191"/>
      <c r="AA162117" s="191"/>
    </row>
    <row r="162118" spans="26:27">
      <c r="Z162118" s="191"/>
      <c r="AA162118" s="191"/>
    </row>
    <row r="162119" spans="26:27">
      <c r="Z162119" s="191"/>
      <c r="AA162119" s="191"/>
    </row>
    <row r="162120" spans="26:27">
      <c r="Z162120" s="191"/>
      <c r="AA162120" s="191"/>
    </row>
    <row r="162121" spans="26:27">
      <c r="Z162121" s="191"/>
      <c r="AA162121" s="191"/>
    </row>
    <row r="162122" spans="26:27">
      <c r="Z162122" s="191"/>
      <c r="AA162122" s="191"/>
    </row>
    <row r="162123" spans="26:27">
      <c r="Z162123" s="191"/>
      <c r="AA162123" s="191"/>
    </row>
    <row r="162124" spans="26:27">
      <c r="Z162124" s="191"/>
      <c r="AA162124" s="191"/>
    </row>
    <row r="162125" spans="26:27">
      <c r="Z162125" s="191"/>
      <c r="AA162125" s="191"/>
    </row>
    <row r="162126" spans="26:27">
      <c r="Z162126" s="191"/>
      <c r="AA162126" s="191"/>
    </row>
    <row r="162127" spans="26:27">
      <c r="Z162127" s="191"/>
      <c r="AA162127" s="191"/>
    </row>
    <row r="162128" spans="26:27">
      <c r="Z162128" s="191"/>
      <c r="AA162128" s="191"/>
    </row>
    <row r="162129" spans="26:27">
      <c r="Z162129" s="191"/>
      <c r="AA162129" s="191"/>
    </row>
    <row r="162130" spans="26:27">
      <c r="Z162130" s="191"/>
      <c r="AA162130" s="191"/>
    </row>
    <row r="162131" spans="26:27">
      <c r="Z162131" s="191"/>
      <c r="AA162131" s="191"/>
    </row>
    <row r="162132" spans="26:27">
      <c r="Z162132" s="191"/>
      <c r="AA162132" s="191"/>
    </row>
    <row r="162133" spans="26:27">
      <c r="Z162133" s="191"/>
      <c r="AA162133" s="191"/>
    </row>
    <row r="162134" spans="26:27">
      <c r="Z162134" s="191"/>
      <c r="AA162134" s="191"/>
    </row>
    <row r="162135" spans="26:27">
      <c r="Z162135" s="191"/>
      <c r="AA162135" s="191"/>
    </row>
    <row r="162136" spans="26:27">
      <c r="Z162136" s="191"/>
      <c r="AA162136" s="191"/>
    </row>
    <row r="162137" spans="26:27">
      <c r="Z162137" s="191"/>
      <c r="AA162137" s="191"/>
    </row>
    <row r="162138" spans="26:27">
      <c r="Z162138" s="191"/>
      <c r="AA162138" s="191"/>
    </row>
    <row r="162139" spans="26:27">
      <c r="Z162139" s="191"/>
      <c r="AA162139" s="191"/>
    </row>
    <row r="162140" spans="26:27">
      <c r="Z162140" s="191"/>
      <c r="AA162140" s="191"/>
    </row>
    <row r="162141" spans="26:27">
      <c r="Z162141" s="191"/>
      <c r="AA162141" s="191"/>
    </row>
    <row r="162142" spans="26:27">
      <c r="Z162142" s="191"/>
      <c r="AA162142" s="191"/>
    </row>
    <row r="162143" spans="26:27">
      <c r="Z162143" s="191"/>
      <c r="AA162143" s="191"/>
    </row>
    <row r="162144" spans="26:27">
      <c r="Z162144" s="191"/>
      <c r="AA162144" s="191"/>
    </row>
    <row r="162145" spans="26:27">
      <c r="Z162145" s="191"/>
      <c r="AA162145" s="191"/>
    </row>
    <row r="162146" spans="26:27">
      <c r="Z162146" s="191"/>
      <c r="AA162146" s="191"/>
    </row>
    <row r="162147" spans="26:27">
      <c r="Z162147" s="191"/>
      <c r="AA162147" s="191"/>
    </row>
    <row r="162148" spans="26:27">
      <c r="Z162148" s="191"/>
      <c r="AA162148" s="191"/>
    </row>
    <row r="162149" spans="26:27">
      <c r="Z162149" s="191"/>
      <c r="AA162149" s="191"/>
    </row>
    <row r="162150" spans="26:27">
      <c r="Z162150" s="191"/>
      <c r="AA162150" s="191"/>
    </row>
    <row r="162151" spans="26:27">
      <c r="Z162151" s="191"/>
      <c r="AA162151" s="191"/>
    </row>
    <row r="162152" spans="26:27">
      <c r="Z162152" s="191"/>
      <c r="AA162152" s="191"/>
    </row>
    <row r="162153" spans="26:27">
      <c r="Z162153" s="191"/>
      <c r="AA162153" s="191"/>
    </row>
    <row r="162154" spans="26:27">
      <c r="Z162154" s="191"/>
      <c r="AA162154" s="191"/>
    </row>
    <row r="162155" spans="26:27">
      <c r="Z162155" s="191"/>
      <c r="AA162155" s="191"/>
    </row>
    <row r="162156" spans="26:27">
      <c r="Z162156" s="191"/>
      <c r="AA162156" s="191"/>
    </row>
    <row r="162157" spans="26:27">
      <c r="Z162157" s="191"/>
      <c r="AA162157" s="191"/>
    </row>
    <row r="162158" spans="26:27">
      <c r="Z162158" s="191"/>
      <c r="AA162158" s="191"/>
    </row>
    <row r="162159" spans="26:27">
      <c r="Z162159" s="191"/>
      <c r="AA162159" s="191"/>
    </row>
    <row r="162160" spans="26:27">
      <c r="Z162160" s="191"/>
      <c r="AA162160" s="191"/>
    </row>
    <row r="162161" spans="26:27">
      <c r="Z162161" s="191"/>
      <c r="AA162161" s="191"/>
    </row>
    <row r="162162" spans="26:27">
      <c r="Z162162" s="191"/>
      <c r="AA162162" s="191"/>
    </row>
    <row r="162163" spans="26:27">
      <c r="Z162163" s="191"/>
      <c r="AA162163" s="191"/>
    </row>
    <row r="162164" spans="26:27">
      <c r="Z162164" s="191"/>
      <c r="AA162164" s="191"/>
    </row>
    <row r="162165" spans="26:27">
      <c r="Z162165" s="191"/>
      <c r="AA162165" s="191"/>
    </row>
    <row r="162166" spans="26:27">
      <c r="Z162166" s="191"/>
      <c r="AA162166" s="191"/>
    </row>
    <row r="162167" spans="26:27">
      <c r="Z162167" s="191"/>
      <c r="AA162167" s="191"/>
    </row>
    <row r="162168" spans="26:27">
      <c r="Z162168" s="191"/>
      <c r="AA162168" s="191"/>
    </row>
    <row r="162169" spans="26:27">
      <c r="Z162169" s="191"/>
      <c r="AA162169" s="191"/>
    </row>
    <row r="162170" spans="26:27">
      <c r="Z162170" s="191"/>
      <c r="AA162170" s="191"/>
    </row>
    <row r="162171" spans="26:27">
      <c r="Z162171" s="191"/>
      <c r="AA162171" s="191"/>
    </row>
    <row r="162172" spans="26:27">
      <c r="Z162172" s="191"/>
      <c r="AA162172" s="191"/>
    </row>
    <row r="162173" spans="26:27">
      <c r="Z162173" s="191"/>
      <c r="AA162173" s="191"/>
    </row>
    <row r="162174" spans="26:27">
      <c r="Z162174" s="191"/>
      <c r="AA162174" s="191"/>
    </row>
    <row r="162175" spans="26:27">
      <c r="Z162175" s="191"/>
      <c r="AA162175" s="191"/>
    </row>
    <row r="162176" spans="26:27">
      <c r="Z162176" s="191"/>
      <c r="AA162176" s="191"/>
    </row>
    <row r="162177" spans="26:27">
      <c r="Z162177" s="191"/>
      <c r="AA162177" s="191"/>
    </row>
    <row r="162178" spans="26:27">
      <c r="Z162178" s="191"/>
      <c r="AA162178" s="191"/>
    </row>
    <row r="162179" spans="26:27">
      <c r="Z162179" s="191"/>
      <c r="AA162179" s="191"/>
    </row>
    <row r="162180" spans="26:27">
      <c r="Z162180" s="191"/>
      <c r="AA162180" s="191"/>
    </row>
    <row r="162181" spans="26:27">
      <c r="Z162181" s="191"/>
      <c r="AA162181" s="191"/>
    </row>
    <row r="162182" spans="26:27">
      <c r="Z162182" s="191"/>
      <c r="AA162182" s="191"/>
    </row>
    <row r="162183" spans="26:27">
      <c r="Z162183" s="191"/>
      <c r="AA162183" s="191"/>
    </row>
    <row r="162184" spans="26:27">
      <c r="Z162184" s="191"/>
      <c r="AA162184" s="191"/>
    </row>
    <row r="162185" spans="26:27">
      <c r="Z162185" s="191"/>
      <c r="AA162185" s="191"/>
    </row>
    <row r="162186" spans="26:27">
      <c r="Z162186" s="191"/>
      <c r="AA162186" s="191"/>
    </row>
    <row r="162187" spans="26:27">
      <c r="Z162187" s="191"/>
      <c r="AA162187" s="191"/>
    </row>
    <row r="162188" spans="26:27">
      <c r="Z162188" s="191"/>
      <c r="AA162188" s="191"/>
    </row>
    <row r="162189" spans="26:27">
      <c r="Z162189" s="191"/>
      <c r="AA162189" s="191"/>
    </row>
    <row r="162190" spans="26:27">
      <c r="Z162190" s="191"/>
      <c r="AA162190" s="191"/>
    </row>
    <row r="162191" spans="26:27">
      <c r="Z162191" s="191"/>
      <c r="AA162191" s="191"/>
    </row>
    <row r="162192" spans="26:27">
      <c r="Z162192" s="191"/>
      <c r="AA162192" s="191"/>
    </row>
    <row r="162193" spans="26:27">
      <c r="Z162193" s="191"/>
      <c r="AA162193" s="191"/>
    </row>
    <row r="162194" spans="26:27">
      <c r="Z162194" s="191"/>
      <c r="AA162194" s="191"/>
    </row>
    <row r="162195" spans="26:27">
      <c r="Z162195" s="191"/>
      <c r="AA162195" s="191"/>
    </row>
    <row r="162196" spans="26:27">
      <c r="Z162196" s="191"/>
      <c r="AA162196" s="191"/>
    </row>
    <row r="162197" spans="26:27">
      <c r="Z162197" s="191"/>
      <c r="AA162197" s="191"/>
    </row>
    <row r="162198" spans="26:27">
      <c r="Z162198" s="191"/>
      <c r="AA162198" s="191"/>
    </row>
    <row r="162199" spans="26:27">
      <c r="Z162199" s="191"/>
      <c r="AA162199" s="191"/>
    </row>
    <row r="162200" spans="26:27">
      <c r="Z162200" s="191"/>
      <c r="AA162200" s="191"/>
    </row>
    <row r="162201" spans="26:27">
      <c r="Z162201" s="191"/>
      <c r="AA162201" s="191"/>
    </row>
    <row r="162202" spans="26:27">
      <c r="Z162202" s="191"/>
      <c r="AA162202" s="191"/>
    </row>
    <row r="162203" spans="26:27">
      <c r="Z162203" s="191"/>
      <c r="AA162203" s="191"/>
    </row>
    <row r="162204" spans="26:27">
      <c r="Z162204" s="191"/>
      <c r="AA162204" s="191"/>
    </row>
    <row r="162205" spans="26:27">
      <c r="Z162205" s="191"/>
      <c r="AA162205" s="191"/>
    </row>
    <row r="162206" spans="26:27">
      <c r="Z162206" s="191"/>
      <c r="AA162206" s="191"/>
    </row>
    <row r="162207" spans="26:27">
      <c r="Z162207" s="191"/>
      <c r="AA162207" s="191"/>
    </row>
    <row r="162208" spans="26:27">
      <c r="Z162208" s="191"/>
      <c r="AA162208" s="191"/>
    </row>
    <row r="162209" spans="26:27">
      <c r="Z162209" s="191"/>
      <c r="AA162209" s="191"/>
    </row>
    <row r="162210" spans="26:27">
      <c r="Z162210" s="191"/>
      <c r="AA162210" s="191"/>
    </row>
    <row r="162211" spans="26:27">
      <c r="Z162211" s="191"/>
      <c r="AA162211" s="191"/>
    </row>
    <row r="162212" spans="26:27">
      <c r="Z162212" s="191"/>
      <c r="AA162212" s="191"/>
    </row>
    <row r="162213" spans="26:27">
      <c r="Z162213" s="191"/>
      <c r="AA162213" s="191"/>
    </row>
    <row r="162214" spans="26:27">
      <c r="Z162214" s="191"/>
      <c r="AA162214" s="191"/>
    </row>
    <row r="162215" spans="26:27">
      <c r="Z162215" s="191"/>
      <c r="AA162215" s="191"/>
    </row>
    <row r="162216" spans="26:27">
      <c r="Z162216" s="191"/>
      <c r="AA162216" s="191"/>
    </row>
    <row r="162217" spans="26:27">
      <c r="Z162217" s="191"/>
      <c r="AA162217" s="191"/>
    </row>
    <row r="162218" spans="26:27">
      <c r="Z162218" s="191"/>
      <c r="AA162218" s="191"/>
    </row>
    <row r="162219" spans="26:27">
      <c r="Z162219" s="191"/>
      <c r="AA162219" s="191"/>
    </row>
    <row r="162220" spans="26:27">
      <c r="Z162220" s="191"/>
      <c r="AA162220" s="191"/>
    </row>
    <row r="162221" spans="26:27">
      <c r="Z162221" s="191"/>
      <c r="AA162221" s="191"/>
    </row>
    <row r="162222" spans="26:27">
      <c r="Z162222" s="191"/>
      <c r="AA162222" s="191"/>
    </row>
    <row r="162223" spans="26:27">
      <c r="Z162223" s="191"/>
      <c r="AA162223" s="191"/>
    </row>
    <row r="162224" spans="26:27">
      <c r="Z162224" s="191"/>
      <c r="AA162224" s="191"/>
    </row>
    <row r="162225" spans="26:27">
      <c r="Z162225" s="191"/>
      <c r="AA162225" s="191"/>
    </row>
    <row r="162226" spans="26:27">
      <c r="Z162226" s="191"/>
      <c r="AA162226" s="191"/>
    </row>
    <row r="162227" spans="26:27">
      <c r="Z162227" s="191"/>
      <c r="AA162227" s="191"/>
    </row>
    <row r="162228" spans="26:27">
      <c r="Z162228" s="191"/>
      <c r="AA162228" s="191"/>
    </row>
    <row r="162229" spans="26:27">
      <c r="Z162229" s="191"/>
      <c r="AA162229" s="191"/>
    </row>
    <row r="162230" spans="26:27">
      <c r="Z162230" s="191"/>
      <c r="AA162230" s="191"/>
    </row>
    <row r="162231" spans="26:27">
      <c r="Z162231" s="191"/>
      <c r="AA162231" s="191"/>
    </row>
    <row r="162232" spans="26:27">
      <c r="Z162232" s="191"/>
      <c r="AA162232" s="191"/>
    </row>
    <row r="162233" spans="26:27">
      <c r="Z162233" s="191"/>
      <c r="AA162233" s="191"/>
    </row>
    <row r="162234" spans="26:27">
      <c r="Z162234" s="191"/>
      <c r="AA162234" s="191"/>
    </row>
    <row r="162235" spans="26:27">
      <c r="Z162235" s="191"/>
      <c r="AA162235" s="191"/>
    </row>
    <row r="162236" spans="26:27">
      <c r="Z162236" s="191"/>
      <c r="AA162236" s="191"/>
    </row>
    <row r="162237" spans="26:27">
      <c r="Z162237" s="191"/>
      <c r="AA162237" s="191"/>
    </row>
    <row r="162238" spans="26:27">
      <c r="Z162238" s="191"/>
      <c r="AA162238" s="191"/>
    </row>
    <row r="162239" spans="26:27">
      <c r="Z162239" s="191"/>
      <c r="AA162239" s="191"/>
    </row>
    <row r="162240" spans="26:27">
      <c r="Z162240" s="191"/>
      <c r="AA162240" s="191"/>
    </row>
    <row r="162241" spans="26:27">
      <c r="Z162241" s="191"/>
      <c r="AA162241" s="191"/>
    </row>
    <row r="162242" spans="26:27">
      <c r="Z162242" s="191"/>
      <c r="AA162242" s="191"/>
    </row>
    <row r="162243" spans="26:27">
      <c r="Z162243" s="191"/>
      <c r="AA162243" s="191"/>
    </row>
    <row r="162244" spans="26:27">
      <c r="Z162244" s="191"/>
      <c r="AA162244" s="191"/>
    </row>
    <row r="162245" spans="26:27">
      <c r="Z162245" s="191"/>
      <c r="AA162245" s="191"/>
    </row>
    <row r="162246" spans="26:27">
      <c r="Z162246" s="191"/>
      <c r="AA162246" s="191"/>
    </row>
    <row r="162247" spans="26:27">
      <c r="Z162247" s="191"/>
      <c r="AA162247" s="191"/>
    </row>
    <row r="162248" spans="26:27">
      <c r="Z162248" s="191"/>
      <c r="AA162248" s="191"/>
    </row>
    <row r="162249" spans="26:27">
      <c r="Z162249" s="191"/>
      <c r="AA162249" s="191"/>
    </row>
    <row r="162250" spans="26:27">
      <c r="Z162250" s="191"/>
      <c r="AA162250" s="191"/>
    </row>
    <row r="162251" spans="26:27">
      <c r="Z162251" s="191"/>
      <c r="AA162251" s="191"/>
    </row>
    <row r="162252" spans="26:27">
      <c r="Z162252" s="191"/>
      <c r="AA162252" s="191"/>
    </row>
    <row r="162253" spans="26:27">
      <c r="Z162253" s="191"/>
      <c r="AA162253" s="191"/>
    </row>
    <row r="162254" spans="26:27">
      <c r="Z162254" s="191"/>
      <c r="AA162254" s="191"/>
    </row>
    <row r="162255" spans="26:27">
      <c r="Z162255" s="191"/>
      <c r="AA162255" s="191"/>
    </row>
    <row r="162256" spans="26:27">
      <c r="Z162256" s="191"/>
      <c r="AA162256" s="191"/>
    </row>
    <row r="162257" spans="26:27">
      <c r="Z162257" s="191"/>
      <c r="AA162257" s="191"/>
    </row>
    <row r="162258" spans="26:27">
      <c r="Z162258" s="191"/>
      <c r="AA162258" s="191"/>
    </row>
    <row r="162259" spans="26:27">
      <c r="Z162259" s="191"/>
      <c r="AA162259" s="191"/>
    </row>
    <row r="162260" spans="26:27">
      <c r="Z162260" s="191"/>
      <c r="AA162260" s="191"/>
    </row>
    <row r="162261" spans="26:27">
      <c r="Z162261" s="191"/>
      <c r="AA162261" s="191"/>
    </row>
    <row r="162262" spans="26:27">
      <c r="Z162262" s="191"/>
      <c r="AA162262" s="191"/>
    </row>
    <row r="162263" spans="26:27">
      <c r="Z162263" s="191"/>
      <c r="AA162263" s="191"/>
    </row>
    <row r="162264" spans="26:27">
      <c r="Z162264" s="191"/>
      <c r="AA162264" s="191"/>
    </row>
    <row r="162265" spans="26:27">
      <c r="Z162265" s="191"/>
      <c r="AA162265" s="191"/>
    </row>
    <row r="162266" spans="26:27">
      <c r="Z162266" s="191"/>
      <c r="AA162266" s="191"/>
    </row>
    <row r="162267" spans="26:27">
      <c r="Z162267" s="191"/>
      <c r="AA162267" s="191"/>
    </row>
    <row r="162268" spans="26:27">
      <c r="Z162268" s="191"/>
      <c r="AA162268" s="191"/>
    </row>
    <row r="162269" spans="26:27">
      <c r="Z162269" s="191"/>
      <c r="AA162269" s="191"/>
    </row>
    <row r="162270" spans="26:27">
      <c r="Z162270" s="191"/>
      <c r="AA162270" s="191"/>
    </row>
    <row r="162271" spans="26:27">
      <c r="Z162271" s="191"/>
      <c r="AA162271" s="191"/>
    </row>
    <row r="162272" spans="26:27">
      <c r="Z162272" s="191"/>
      <c r="AA162272" s="191"/>
    </row>
    <row r="162273" spans="26:27">
      <c r="Z162273" s="191"/>
      <c r="AA162273" s="191"/>
    </row>
    <row r="162274" spans="26:27">
      <c r="Z162274" s="191"/>
      <c r="AA162274" s="191"/>
    </row>
    <row r="162275" spans="26:27">
      <c r="Z162275" s="191"/>
      <c r="AA162275" s="191"/>
    </row>
    <row r="162276" spans="26:27">
      <c r="Z162276" s="191"/>
      <c r="AA162276" s="191"/>
    </row>
    <row r="162277" spans="26:27">
      <c r="Z162277" s="191"/>
      <c r="AA162277" s="191"/>
    </row>
    <row r="162278" spans="26:27">
      <c r="Z162278" s="191"/>
      <c r="AA162278" s="191"/>
    </row>
    <row r="162279" spans="26:27">
      <c r="Z162279" s="191"/>
      <c r="AA162279" s="191"/>
    </row>
    <row r="162280" spans="26:27">
      <c r="Z162280" s="191"/>
      <c r="AA162280" s="191"/>
    </row>
    <row r="162281" spans="26:27">
      <c r="Z162281" s="191"/>
      <c r="AA162281" s="191"/>
    </row>
    <row r="162282" spans="26:27">
      <c r="Z162282" s="191"/>
      <c r="AA162282" s="191"/>
    </row>
    <row r="162283" spans="26:27">
      <c r="Z162283" s="191"/>
      <c r="AA162283" s="191"/>
    </row>
    <row r="162284" spans="26:27">
      <c r="Z162284" s="191"/>
      <c r="AA162284" s="191"/>
    </row>
    <row r="162285" spans="26:27">
      <c r="Z162285" s="191"/>
      <c r="AA162285" s="191"/>
    </row>
    <row r="162286" spans="26:27">
      <c r="Z162286" s="191"/>
      <c r="AA162286" s="191"/>
    </row>
    <row r="162287" spans="26:27">
      <c r="Z162287" s="191"/>
      <c r="AA162287" s="191"/>
    </row>
    <row r="162288" spans="26:27">
      <c r="Z162288" s="191"/>
      <c r="AA162288" s="191"/>
    </row>
    <row r="162289" spans="26:27">
      <c r="Z162289" s="191"/>
      <c r="AA162289" s="191"/>
    </row>
    <row r="162290" spans="26:27">
      <c r="Z162290" s="191"/>
      <c r="AA162290" s="191"/>
    </row>
    <row r="162291" spans="26:27">
      <c r="Z162291" s="191"/>
      <c r="AA162291" s="191"/>
    </row>
    <row r="162292" spans="26:27">
      <c r="Z162292" s="191"/>
      <c r="AA162292" s="191"/>
    </row>
    <row r="162293" spans="26:27">
      <c r="Z162293" s="191"/>
      <c r="AA162293" s="191"/>
    </row>
    <row r="162294" spans="26:27">
      <c r="Z162294" s="191"/>
      <c r="AA162294" s="191"/>
    </row>
    <row r="162295" spans="26:27">
      <c r="Z162295" s="191"/>
      <c r="AA162295" s="191"/>
    </row>
    <row r="162296" spans="26:27">
      <c r="Z162296" s="191"/>
      <c r="AA162296" s="191"/>
    </row>
    <row r="162297" spans="26:27">
      <c r="Z162297" s="191"/>
      <c r="AA162297" s="191"/>
    </row>
    <row r="162298" spans="26:27">
      <c r="Z162298" s="191"/>
      <c r="AA162298" s="191"/>
    </row>
    <row r="162299" spans="26:27">
      <c r="Z162299" s="191"/>
      <c r="AA162299" s="191"/>
    </row>
    <row r="162300" spans="26:27">
      <c r="Z162300" s="191"/>
      <c r="AA162300" s="191"/>
    </row>
    <row r="162301" spans="26:27">
      <c r="Z162301" s="191"/>
      <c r="AA162301" s="191"/>
    </row>
    <row r="162302" spans="26:27">
      <c r="Z162302" s="191"/>
      <c r="AA162302" s="191"/>
    </row>
    <row r="162303" spans="26:27">
      <c r="Z162303" s="191"/>
      <c r="AA162303" s="191"/>
    </row>
    <row r="162304" spans="26:27">
      <c r="Z162304" s="191"/>
      <c r="AA162304" s="191"/>
    </row>
    <row r="162305" spans="26:27">
      <c r="Z162305" s="191"/>
      <c r="AA162305" s="191"/>
    </row>
    <row r="162306" spans="26:27">
      <c r="Z162306" s="191"/>
      <c r="AA162306" s="191"/>
    </row>
    <row r="162307" spans="26:27">
      <c r="Z162307" s="191"/>
      <c r="AA162307" s="191"/>
    </row>
    <row r="162308" spans="26:27">
      <c r="Z162308" s="191"/>
      <c r="AA162308" s="191"/>
    </row>
    <row r="162309" spans="26:27">
      <c r="Z162309" s="191"/>
      <c r="AA162309" s="191"/>
    </row>
    <row r="162310" spans="26:27">
      <c r="Z162310" s="191"/>
      <c r="AA162310" s="191"/>
    </row>
    <row r="162311" spans="26:27">
      <c r="Z162311" s="191"/>
      <c r="AA162311" s="191"/>
    </row>
    <row r="162312" spans="26:27">
      <c r="Z162312" s="191"/>
      <c r="AA162312" s="191"/>
    </row>
    <row r="162313" spans="26:27">
      <c r="Z162313" s="191"/>
      <c r="AA162313" s="191"/>
    </row>
    <row r="162314" spans="26:27">
      <c r="Z162314" s="191"/>
      <c r="AA162314" s="191"/>
    </row>
    <row r="162315" spans="26:27">
      <c r="Z162315" s="191"/>
      <c r="AA162315" s="191"/>
    </row>
    <row r="162316" spans="26:27">
      <c r="Z162316" s="191"/>
      <c r="AA162316" s="191"/>
    </row>
    <row r="162317" spans="26:27">
      <c r="Z162317" s="191"/>
      <c r="AA162317" s="191"/>
    </row>
    <row r="162318" spans="26:27">
      <c r="Z162318" s="191"/>
      <c r="AA162318" s="191"/>
    </row>
    <row r="162319" spans="26:27">
      <c r="Z162319" s="191"/>
      <c r="AA162319" s="191"/>
    </row>
    <row r="162320" spans="26:27">
      <c r="Z162320" s="191"/>
      <c r="AA162320" s="191"/>
    </row>
    <row r="162321" spans="26:27">
      <c r="Z162321" s="191"/>
      <c r="AA162321" s="191"/>
    </row>
    <row r="162322" spans="26:27">
      <c r="Z162322" s="191"/>
      <c r="AA162322" s="191"/>
    </row>
    <row r="162323" spans="26:27">
      <c r="Z162323" s="191"/>
      <c r="AA162323" s="191"/>
    </row>
    <row r="162324" spans="26:27">
      <c r="Z162324" s="191"/>
      <c r="AA162324" s="191"/>
    </row>
    <row r="162325" spans="26:27">
      <c r="Z162325" s="191"/>
      <c r="AA162325" s="191"/>
    </row>
    <row r="162326" spans="26:27">
      <c r="Z162326" s="191"/>
      <c r="AA162326" s="191"/>
    </row>
    <row r="162327" spans="26:27">
      <c r="Z162327" s="191"/>
      <c r="AA162327" s="191"/>
    </row>
    <row r="162328" spans="26:27">
      <c r="Z162328" s="191"/>
      <c r="AA162328" s="191"/>
    </row>
    <row r="162329" spans="26:27">
      <c r="Z162329" s="191"/>
      <c r="AA162329" s="191"/>
    </row>
    <row r="162330" spans="26:27">
      <c r="Z162330" s="191"/>
      <c r="AA162330" s="191"/>
    </row>
    <row r="162331" spans="26:27">
      <c r="Z162331" s="191"/>
      <c r="AA162331" s="191"/>
    </row>
    <row r="162332" spans="26:27">
      <c r="Z162332" s="191"/>
      <c r="AA162332" s="191"/>
    </row>
    <row r="162333" spans="26:27">
      <c r="Z162333" s="191"/>
      <c r="AA162333" s="191"/>
    </row>
    <row r="162334" spans="26:27">
      <c r="Z162334" s="191"/>
      <c r="AA162334" s="191"/>
    </row>
    <row r="162335" spans="26:27">
      <c r="Z162335" s="191"/>
      <c r="AA162335" s="191"/>
    </row>
    <row r="162336" spans="26:27">
      <c r="Z162336" s="191"/>
      <c r="AA162336" s="191"/>
    </row>
    <row r="162337" spans="26:27">
      <c r="Z162337" s="191"/>
      <c r="AA162337" s="191"/>
    </row>
    <row r="162338" spans="26:27">
      <c r="Z162338" s="191"/>
      <c r="AA162338" s="191"/>
    </row>
    <row r="162339" spans="26:27">
      <c r="Z162339" s="191"/>
      <c r="AA162339" s="191"/>
    </row>
    <row r="162340" spans="26:27">
      <c r="Z162340" s="191"/>
      <c r="AA162340" s="191"/>
    </row>
    <row r="162341" spans="26:27">
      <c r="Z162341" s="191"/>
      <c r="AA162341" s="191"/>
    </row>
    <row r="162342" spans="26:27">
      <c r="Z162342" s="191"/>
      <c r="AA162342" s="191"/>
    </row>
    <row r="162343" spans="26:27">
      <c r="Z162343" s="191"/>
      <c r="AA162343" s="191"/>
    </row>
    <row r="162344" spans="26:27">
      <c r="Z162344" s="191"/>
      <c r="AA162344" s="191"/>
    </row>
    <row r="162345" spans="26:27">
      <c r="Z162345" s="191"/>
      <c r="AA162345" s="191"/>
    </row>
    <row r="162346" spans="26:27">
      <c r="Z162346" s="191"/>
      <c r="AA162346" s="191"/>
    </row>
    <row r="162347" spans="26:27">
      <c r="Z162347" s="191"/>
      <c r="AA162347" s="191"/>
    </row>
    <row r="162348" spans="26:27">
      <c r="Z162348" s="191"/>
      <c r="AA162348" s="191"/>
    </row>
    <row r="162349" spans="26:27">
      <c r="Z162349" s="191"/>
      <c r="AA162349" s="191"/>
    </row>
    <row r="162350" spans="26:27">
      <c r="Z162350" s="191"/>
      <c r="AA162350" s="191"/>
    </row>
    <row r="162351" spans="26:27">
      <c r="Z162351" s="191"/>
      <c r="AA162351" s="191"/>
    </row>
    <row r="162352" spans="26:27">
      <c r="Z162352" s="191"/>
      <c r="AA162352" s="191"/>
    </row>
    <row r="162353" spans="26:27">
      <c r="Z162353" s="191"/>
      <c r="AA162353" s="191"/>
    </row>
    <row r="162354" spans="26:27">
      <c r="Z162354" s="191"/>
      <c r="AA162354" s="191"/>
    </row>
    <row r="162355" spans="26:27">
      <c r="Z162355" s="191"/>
      <c r="AA162355" s="191"/>
    </row>
    <row r="162356" spans="26:27">
      <c r="Z162356" s="191"/>
      <c r="AA162356" s="191"/>
    </row>
    <row r="162357" spans="26:27">
      <c r="Z162357" s="191"/>
      <c r="AA162357" s="191"/>
    </row>
    <row r="162358" spans="26:27">
      <c r="Z162358" s="191"/>
      <c r="AA162358" s="191"/>
    </row>
    <row r="162359" spans="26:27">
      <c r="Z162359" s="191"/>
      <c r="AA162359" s="191"/>
    </row>
    <row r="162360" spans="26:27">
      <c r="Z162360" s="191"/>
      <c r="AA162360" s="191"/>
    </row>
    <row r="162361" spans="26:27">
      <c r="Z162361" s="191"/>
      <c r="AA162361" s="191"/>
    </row>
    <row r="162362" spans="26:27">
      <c r="Z162362" s="191"/>
      <c r="AA162362" s="191"/>
    </row>
    <row r="162363" spans="26:27">
      <c r="Z162363" s="191"/>
      <c r="AA162363" s="191"/>
    </row>
    <row r="162364" spans="26:27">
      <c r="Z162364" s="191"/>
      <c r="AA162364" s="191"/>
    </row>
    <row r="162365" spans="26:27">
      <c r="Z162365" s="191"/>
      <c r="AA162365" s="191"/>
    </row>
    <row r="162366" spans="26:27">
      <c r="Z162366" s="191"/>
      <c r="AA162366" s="191"/>
    </row>
    <row r="162367" spans="26:27">
      <c r="Z162367" s="191"/>
      <c r="AA162367" s="191"/>
    </row>
    <row r="162368" spans="26:27">
      <c r="Z162368" s="191"/>
      <c r="AA162368" s="191"/>
    </row>
    <row r="162369" spans="26:27">
      <c r="Z162369" s="191"/>
      <c r="AA162369" s="191"/>
    </row>
    <row r="162370" spans="26:27">
      <c r="Z162370" s="191"/>
      <c r="AA162370" s="191"/>
    </row>
    <row r="162371" spans="26:27">
      <c r="Z162371" s="191"/>
      <c r="AA162371" s="191"/>
    </row>
    <row r="162372" spans="26:27">
      <c r="Z162372" s="191"/>
      <c r="AA162372" s="191"/>
    </row>
    <row r="162373" spans="26:27">
      <c r="Z162373" s="191"/>
      <c r="AA162373" s="191"/>
    </row>
    <row r="162374" spans="26:27">
      <c r="Z162374" s="191"/>
      <c r="AA162374" s="191"/>
    </row>
    <row r="162375" spans="26:27">
      <c r="Z162375" s="191"/>
      <c r="AA162375" s="191"/>
    </row>
    <row r="162376" spans="26:27">
      <c r="Z162376" s="191"/>
      <c r="AA162376" s="191"/>
    </row>
    <row r="162377" spans="26:27">
      <c r="Z162377" s="191"/>
      <c r="AA162377" s="191"/>
    </row>
    <row r="162378" spans="26:27">
      <c r="Z162378" s="191"/>
      <c r="AA162378" s="191"/>
    </row>
    <row r="162379" spans="26:27">
      <c r="Z162379" s="191"/>
      <c r="AA162379" s="191"/>
    </row>
    <row r="162380" spans="26:27">
      <c r="Z162380" s="191"/>
      <c r="AA162380" s="191"/>
    </row>
    <row r="162381" spans="26:27">
      <c r="Z162381" s="191"/>
      <c r="AA162381" s="191"/>
    </row>
    <row r="162382" spans="26:27">
      <c r="Z162382" s="191"/>
      <c r="AA162382" s="191"/>
    </row>
    <row r="162383" spans="26:27">
      <c r="Z162383" s="191"/>
      <c r="AA162383" s="191"/>
    </row>
    <row r="162384" spans="26:27">
      <c r="Z162384" s="191"/>
      <c r="AA162384" s="191"/>
    </row>
    <row r="162385" spans="26:27">
      <c r="Z162385" s="191"/>
      <c r="AA162385" s="191"/>
    </row>
    <row r="162386" spans="26:27">
      <c r="Z162386" s="191"/>
      <c r="AA162386" s="191"/>
    </row>
    <row r="162387" spans="26:27">
      <c r="Z162387" s="191"/>
      <c r="AA162387" s="191"/>
    </row>
    <row r="162388" spans="26:27">
      <c r="Z162388" s="191"/>
      <c r="AA162388" s="191"/>
    </row>
    <row r="162389" spans="26:27">
      <c r="Z162389" s="191"/>
      <c r="AA162389" s="191"/>
    </row>
    <row r="162390" spans="26:27">
      <c r="Z162390" s="191"/>
      <c r="AA162390" s="191"/>
    </row>
    <row r="162391" spans="26:27">
      <c r="Z162391" s="191"/>
      <c r="AA162391" s="191"/>
    </row>
    <row r="162392" spans="26:27">
      <c r="Z162392" s="191"/>
      <c r="AA162392" s="191"/>
    </row>
    <row r="162393" spans="26:27">
      <c r="Z162393" s="191"/>
      <c r="AA162393" s="191"/>
    </row>
    <row r="162394" spans="26:27">
      <c r="Z162394" s="191"/>
      <c r="AA162394" s="191"/>
    </row>
    <row r="162395" spans="26:27">
      <c r="Z162395" s="191"/>
      <c r="AA162395" s="191"/>
    </row>
    <row r="162396" spans="26:27">
      <c r="Z162396" s="191"/>
      <c r="AA162396" s="191"/>
    </row>
    <row r="162397" spans="26:27">
      <c r="Z162397" s="191"/>
      <c r="AA162397" s="191"/>
    </row>
    <row r="162398" spans="26:27">
      <c r="Z162398" s="191"/>
      <c r="AA162398" s="191"/>
    </row>
    <row r="162399" spans="26:27">
      <c r="Z162399" s="191"/>
      <c r="AA162399" s="191"/>
    </row>
    <row r="162400" spans="26:27">
      <c r="Z162400" s="191"/>
      <c r="AA162400" s="191"/>
    </row>
    <row r="162401" spans="26:27">
      <c r="Z162401" s="191"/>
      <c r="AA162401" s="191"/>
    </row>
    <row r="162402" spans="26:27">
      <c r="Z162402" s="191"/>
      <c r="AA162402" s="191"/>
    </row>
    <row r="162403" spans="26:27">
      <c r="Z162403" s="191"/>
      <c r="AA162403" s="191"/>
    </row>
    <row r="162404" spans="26:27">
      <c r="Z162404" s="191"/>
      <c r="AA162404" s="191"/>
    </row>
    <row r="162405" spans="26:27">
      <c r="Z162405" s="191"/>
      <c r="AA162405" s="191"/>
    </row>
    <row r="162406" spans="26:27">
      <c r="Z162406" s="191"/>
      <c r="AA162406" s="191"/>
    </row>
    <row r="162407" spans="26:27">
      <c r="Z162407" s="191"/>
      <c r="AA162407" s="191"/>
    </row>
    <row r="162408" spans="26:27">
      <c r="Z162408" s="191"/>
      <c r="AA162408" s="191"/>
    </row>
    <row r="162409" spans="26:27">
      <c r="Z162409" s="191"/>
      <c r="AA162409" s="191"/>
    </row>
    <row r="162410" spans="26:27">
      <c r="Z162410" s="191"/>
      <c r="AA162410" s="191"/>
    </row>
    <row r="162411" spans="26:27">
      <c r="Z162411" s="191"/>
      <c r="AA162411" s="191"/>
    </row>
    <row r="162412" spans="26:27">
      <c r="Z162412" s="191"/>
      <c r="AA162412" s="191"/>
    </row>
    <row r="162413" spans="26:27">
      <c r="Z162413" s="191"/>
      <c r="AA162413" s="191"/>
    </row>
    <row r="162414" spans="26:27">
      <c r="Z162414" s="191"/>
      <c r="AA162414" s="191"/>
    </row>
    <row r="162415" spans="26:27">
      <c r="Z162415" s="191"/>
      <c r="AA162415" s="191"/>
    </row>
    <row r="162416" spans="26:27">
      <c r="Z162416" s="191"/>
      <c r="AA162416" s="191"/>
    </row>
    <row r="162417" spans="26:27">
      <c r="Z162417" s="191"/>
      <c r="AA162417" s="191"/>
    </row>
    <row r="162418" spans="26:27">
      <c r="Z162418" s="191"/>
      <c r="AA162418" s="191"/>
    </row>
    <row r="162419" spans="26:27">
      <c r="Z162419" s="191"/>
      <c r="AA162419" s="191"/>
    </row>
    <row r="162420" spans="26:27">
      <c r="Z162420" s="191"/>
      <c r="AA162420" s="191"/>
    </row>
    <row r="162421" spans="26:27">
      <c r="Z162421" s="191"/>
      <c r="AA162421" s="191"/>
    </row>
    <row r="162422" spans="26:27">
      <c r="Z162422" s="191"/>
      <c r="AA162422" s="191"/>
    </row>
    <row r="162423" spans="26:27">
      <c r="Z162423" s="191"/>
      <c r="AA162423" s="191"/>
    </row>
    <row r="162424" spans="26:27">
      <c r="Z162424" s="191"/>
      <c r="AA162424" s="191"/>
    </row>
    <row r="162425" spans="26:27">
      <c r="Z162425" s="191"/>
      <c r="AA162425" s="191"/>
    </row>
    <row r="162426" spans="26:27">
      <c r="Z162426" s="191"/>
      <c r="AA162426" s="191"/>
    </row>
    <row r="162427" spans="26:27">
      <c r="Z162427" s="191"/>
      <c r="AA162427" s="191"/>
    </row>
    <row r="162428" spans="26:27">
      <c r="Z162428" s="191"/>
      <c r="AA162428" s="191"/>
    </row>
    <row r="162429" spans="26:27">
      <c r="Z162429" s="191"/>
      <c r="AA162429" s="191"/>
    </row>
    <row r="162430" spans="26:27">
      <c r="Z162430" s="191"/>
      <c r="AA162430" s="191"/>
    </row>
    <row r="162431" spans="26:27">
      <c r="Z162431" s="191"/>
      <c r="AA162431" s="191"/>
    </row>
    <row r="162432" spans="26:27">
      <c r="Z162432" s="191"/>
      <c r="AA162432" s="191"/>
    </row>
    <row r="162433" spans="26:27">
      <c r="Z162433" s="191"/>
      <c r="AA162433" s="191"/>
    </row>
    <row r="162434" spans="26:27">
      <c r="Z162434" s="191"/>
      <c r="AA162434" s="191"/>
    </row>
    <row r="162435" spans="26:27">
      <c r="Z162435" s="191"/>
      <c r="AA162435" s="191"/>
    </row>
    <row r="162436" spans="26:27">
      <c r="Z162436" s="191"/>
      <c r="AA162436" s="191"/>
    </row>
    <row r="162437" spans="26:27">
      <c r="Z162437" s="191"/>
      <c r="AA162437" s="191"/>
    </row>
    <row r="162438" spans="26:27">
      <c r="Z162438" s="191"/>
      <c r="AA162438" s="191"/>
    </row>
    <row r="162439" spans="26:27">
      <c r="Z162439" s="191"/>
      <c r="AA162439" s="191"/>
    </row>
    <row r="162440" spans="26:27">
      <c r="Z162440" s="191"/>
      <c r="AA162440" s="191"/>
    </row>
    <row r="162441" spans="26:27">
      <c r="Z162441" s="191"/>
      <c r="AA162441" s="191"/>
    </row>
    <row r="162442" spans="26:27">
      <c r="Z162442" s="191"/>
      <c r="AA162442" s="191"/>
    </row>
    <row r="162443" spans="26:27">
      <c r="Z162443" s="191"/>
      <c r="AA162443" s="191"/>
    </row>
    <row r="162444" spans="26:27">
      <c r="Z162444" s="191"/>
      <c r="AA162444" s="191"/>
    </row>
    <row r="162445" spans="26:27">
      <c r="Z162445" s="191"/>
      <c r="AA162445" s="191"/>
    </row>
    <row r="162446" spans="26:27">
      <c r="Z162446" s="191"/>
      <c r="AA162446" s="191"/>
    </row>
    <row r="162447" spans="26:27">
      <c r="Z162447" s="191"/>
      <c r="AA162447" s="191"/>
    </row>
    <row r="162448" spans="26:27">
      <c r="Z162448" s="191"/>
      <c r="AA162448" s="191"/>
    </row>
    <row r="162449" spans="26:27">
      <c r="Z162449" s="191"/>
      <c r="AA162449" s="191"/>
    </row>
    <row r="162450" spans="26:27">
      <c r="Z162450" s="191"/>
      <c r="AA162450" s="191"/>
    </row>
    <row r="162451" spans="26:27">
      <c r="Z162451" s="191"/>
      <c r="AA162451" s="191"/>
    </row>
    <row r="162452" spans="26:27">
      <c r="Z162452" s="191"/>
      <c r="AA162452" s="191"/>
    </row>
    <row r="162453" spans="26:27">
      <c r="Z162453" s="191"/>
      <c r="AA162453" s="191"/>
    </row>
    <row r="162454" spans="26:27">
      <c r="Z162454" s="191"/>
      <c r="AA162454" s="191"/>
    </row>
    <row r="162455" spans="26:27">
      <c r="Z162455" s="191"/>
      <c r="AA162455" s="191"/>
    </row>
    <row r="162456" spans="26:27">
      <c r="Z162456" s="191"/>
      <c r="AA162456" s="191"/>
    </row>
    <row r="162457" spans="26:27">
      <c r="Z162457" s="191"/>
      <c r="AA162457" s="191"/>
    </row>
    <row r="162458" spans="26:27">
      <c r="Z162458" s="191"/>
      <c r="AA162458" s="191"/>
    </row>
    <row r="162459" spans="26:27">
      <c r="Z162459" s="191"/>
      <c r="AA162459" s="191"/>
    </row>
    <row r="162460" spans="26:27">
      <c r="Z162460" s="192"/>
      <c r="AA162460" s="192"/>
    </row>
    <row r="162461" spans="26:27">
      <c r="Z162461" s="192"/>
      <c r="AA162461" s="192"/>
    </row>
    <row r="162462" spans="26:27">
      <c r="Z162462" s="192"/>
      <c r="AA162462" s="192"/>
    </row>
    <row r="162463" spans="26:27">
      <c r="Z162463" s="192"/>
      <c r="AA162463" s="192"/>
    </row>
    <row r="162464" spans="26:27">
      <c r="Z162464" s="192"/>
      <c r="AA162464" s="192"/>
    </row>
    <row r="162465" spans="26:27">
      <c r="Z162465" s="192"/>
      <c r="AA162465" s="192"/>
    </row>
    <row r="162466" spans="26:27">
      <c r="Z162466" s="192"/>
      <c r="AA162466" s="192"/>
    </row>
    <row r="162467" spans="26:27">
      <c r="Z162467" s="192"/>
      <c r="AA162467" s="192"/>
    </row>
    <row r="162468" spans="26:27">
      <c r="Z162468" s="192"/>
      <c r="AA162468" s="192"/>
    </row>
    <row r="162469" spans="26:27">
      <c r="Z162469" s="192"/>
      <c r="AA162469" s="192"/>
    </row>
    <row r="162470" spans="26:27">
      <c r="Z162470" s="192"/>
      <c r="AA162470" s="192"/>
    </row>
    <row r="162471" spans="26:27">
      <c r="Z162471" s="192"/>
      <c r="AA162471" s="192"/>
    </row>
    <row r="162472" spans="26:27">
      <c r="Z162472" s="192"/>
      <c r="AA162472" s="192"/>
    </row>
    <row r="162473" spans="26:27">
      <c r="Z162473" s="192"/>
      <c r="AA162473" s="192"/>
    </row>
    <row r="162474" spans="26:27">
      <c r="Z162474" s="192"/>
      <c r="AA162474" s="192"/>
    </row>
    <row r="162475" spans="26:27">
      <c r="Z162475" s="192"/>
      <c r="AA162475" s="192"/>
    </row>
    <row r="162476" spans="26:27">
      <c r="Z162476" s="192"/>
      <c r="AA162476" s="192"/>
    </row>
    <row r="162477" spans="26:27">
      <c r="Z162477" s="192"/>
      <c r="AA162477" s="192"/>
    </row>
    <row r="162478" spans="26:27">
      <c r="Z162478" s="192"/>
      <c r="AA162478" s="192"/>
    </row>
    <row r="162479" spans="26:27">
      <c r="Z162479" s="192"/>
      <c r="AA162479" s="192"/>
    </row>
    <row r="162480" spans="26:27">
      <c r="Z162480" s="192"/>
      <c r="AA162480" s="192"/>
    </row>
    <row r="162481" spans="26:27">
      <c r="Z162481" s="192"/>
      <c r="AA162481" s="192"/>
    </row>
    <row r="162482" spans="26:27">
      <c r="Z162482" s="192"/>
      <c r="AA162482" s="192"/>
    </row>
    <row r="162483" spans="26:27">
      <c r="Z162483" s="192"/>
      <c r="AA162483" s="192"/>
    </row>
    <row r="162484" spans="26:27">
      <c r="Z162484" s="192"/>
      <c r="AA162484" s="192"/>
    </row>
    <row r="162485" spans="26:27">
      <c r="Z162485" s="192"/>
      <c r="AA162485" s="192"/>
    </row>
    <row r="162486" spans="26:27">
      <c r="Z162486" s="192"/>
      <c r="AA162486" s="192"/>
    </row>
    <row r="162487" spans="26:27">
      <c r="Z162487" s="192"/>
      <c r="AA162487" s="192"/>
    </row>
    <row r="162488" spans="26:27">
      <c r="Z162488" s="192"/>
      <c r="AA162488" s="192"/>
    </row>
    <row r="162489" spans="26:27">
      <c r="Z162489" s="192"/>
      <c r="AA162489" s="192"/>
    </row>
    <row r="162490" spans="26:27">
      <c r="Z162490" s="192"/>
      <c r="AA162490" s="192"/>
    </row>
    <row r="162491" spans="26:27">
      <c r="Z162491" s="192"/>
      <c r="AA162491" s="192"/>
    </row>
    <row r="162492" spans="26:27">
      <c r="Z162492" s="192"/>
      <c r="AA162492" s="192"/>
    </row>
    <row r="162493" spans="26:27">
      <c r="Z162493" s="192"/>
      <c r="AA162493" s="192"/>
    </row>
    <row r="162494" spans="26:27">
      <c r="Z162494" s="192"/>
      <c r="AA162494" s="192"/>
    </row>
    <row r="162495" spans="26:27">
      <c r="Z162495" s="192"/>
      <c r="AA162495" s="192"/>
    </row>
    <row r="162496" spans="26:27">
      <c r="Z162496" s="192"/>
      <c r="AA162496" s="192"/>
    </row>
    <row r="162497" spans="26:27">
      <c r="Z162497" s="192"/>
      <c r="AA162497" s="192"/>
    </row>
    <row r="162498" spans="26:27">
      <c r="Z162498" s="192"/>
      <c r="AA162498" s="192"/>
    </row>
    <row r="162499" spans="26:27">
      <c r="Z162499" s="192"/>
      <c r="AA162499" s="192"/>
    </row>
    <row r="162500" spans="26:27">
      <c r="Z162500" s="192"/>
      <c r="AA162500" s="192"/>
    </row>
    <row r="162501" spans="26:27">
      <c r="Z162501" s="192"/>
      <c r="AA162501" s="192"/>
    </row>
    <row r="162502" spans="26:27">
      <c r="Z162502" s="192"/>
      <c r="AA162502" s="192"/>
    </row>
    <row r="162503" spans="26:27">
      <c r="Z162503" s="192"/>
      <c r="AA162503" s="192"/>
    </row>
    <row r="162504" spans="26:27">
      <c r="Z162504" s="192"/>
      <c r="AA162504" s="192"/>
    </row>
    <row r="162505" spans="26:27">
      <c r="Z162505" s="192"/>
      <c r="AA162505" s="192"/>
    </row>
    <row r="162506" spans="26:27">
      <c r="Z162506" s="192"/>
      <c r="AA162506" s="192"/>
    </row>
    <row r="162507" spans="26:27">
      <c r="Z162507" s="192"/>
      <c r="AA162507" s="192"/>
    </row>
    <row r="162508" spans="26:27">
      <c r="Z162508" s="192"/>
      <c r="AA162508" s="192"/>
    </row>
    <row r="162509" spans="26:27">
      <c r="Z162509" s="192"/>
      <c r="AA162509" s="192"/>
    </row>
    <row r="162510" spans="26:27">
      <c r="Z162510" s="192"/>
      <c r="AA162510" s="192"/>
    </row>
    <row r="162511" spans="26:27">
      <c r="Z162511" s="192"/>
      <c r="AA162511" s="192"/>
    </row>
    <row r="162512" spans="26:27">
      <c r="Z162512" s="192"/>
      <c r="AA162512" s="192"/>
    </row>
    <row r="162513" spans="26:27">
      <c r="Z162513" s="192"/>
      <c r="AA162513" s="192"/>
    </row>
    <row r="162514" spans="26:27">
      <c r="Z162514" s="192"/>
      <c r="AA162514" s="192"/>
    </row>
    <row r="162515" spans="26:27">
      <c r="Z162515" s="192"/>
      <c r="AA162515" s="192"/>
    </row>
    <row r="162516" spans="26:27">
      <c r="Z162516" s="192"/>
      <c r="AA162516" s="192"/>
    </row>
    <row r="162517" spans="26:27">
      <c r="Z162517" s="192"/>
      <c r="AA162517" s="192"/>
    </row>
    <row r="162518" spans="26:27">
      <c r="Z162518" s="192"/>
      <c r="AA162518" s="192"/>
    </row>
    <row r="162519" spans="26:27">
      <c r="Z162519" s="192"/>
      <c r="AA162519" s="192"/>
    </row>
    <row r="162520" spans="26:27">
      <c r="Z162520" s="192"/>
      <c r="AA162520" s="192"/>
    </row>
    <row r="162521" spans="26:27">
      <c r="Z162521" s="192"/>
      <c r="AA162521" s="192"/>
    </row>
    <row r="162522" spans="26:27">
      <c r="Z162522" s="192"/>
      <c r="AA162522" s="192"/>
    </row>
    <row r="162523" spans="26:27">
      <c r="Z162523" s="192"/>
      <c r="AA162523" s="192"/>
    </row>
    <row r="162524" spans="26:27">
      <c r="Z162524" s="192"/>
      <c r="AA162524" s="192"/>
    </row>
    <row r="162525" spans="26:27">
      <c r="Z162525" s="192"/>
      <c r="AA162525" s="192"/>
    </row>
    <row r="162526" spans="26:27">
      <c r="Z162526" s="192"/>
      <c r="AA162526" s="192"/>
    </row>
    <row r="162527" spans="26:27">
      <c r="Z162527" s="192"/>
      <c r="AA162527" s="192"/>
    </row>
    <row r="162528" spans="26:27">
      <c r="Z162528" s="192"/>
      <c r="AA162528" s="192"/>
    </row>
    <row r="162529" spans="26:27">
      <c r="Z162529" s="192"/>
      <c r="AA162529" s="192"/>
    </row>
    <row r="162530" spans="26:27">
      <c r="Z162530" s="192"/>
      <c r="AA162530" s="192"/>
    </row>
    <row r="162531" spans="26:27">
      <c r="Z162531" s="192"/>
      <c r="AA162531" s="192"/>
    </row>
    <row r="162532" spans="26:27">
      <c r="Z162532" s="192"/>
      <c r="AA162532" s="192"/>
    </row>
    <row r="162533" spans="26:27">
      <c r="Z162533" s="192"/>
      <c r="AA162533" s="192"/>
    </row>
    <row r="162534" spans="26:27">
      <c r="Z162534" s="192"/>
      <c r="AA162534" s="192"/>
    </row>
    <row r="162535" spans="26:27">
      <c r="Z162535" s="192"/>
      <c r="AA162535" s="192"/>
    </row>
    <row r="162536" spans="26:27">
      <c r="Z162536" s="192"/>
      <c r="AA162536" s="192"/>
    </row>
    <row r="162537" spans="26:27">
      <c r="Z162537" s="192"/>
      <c r="AA162537" s="192"/>
    </row>
    <row r="162538" spans="26:27">
      <c r="Z162538" s="192"/>
      <c r="AA162538" s="192"/>
    </row>
    <row r="162539" spans="26:27">
      <c r="Z162539" s="192"/>
      <c r="AA162539" s="192"/>
    </row>
    <row r="162540" spans="26:27">
      <c r="Z162540" s="192"/>
      <c r="AA162540" s="192"/>
    </row>
    <row r="162541" spans="26:27">
      <c r="Z162541" s="192"/>
      <c r="AA162541" s="192"/>
    </row>
    <row r="162542" spans="26:27">
      <c r="Z162542" s="192"/>
      <c r="AA162542" s="192"/>
    </row>
    <row r="162543" spans="26:27">
      <c r="Z162543" s="192"/>
      <c r="AA162543" s="192"/>
    </row>
    <row r="162544" spans="26:27">
      <c r="Z162544" s="192"/>
      <c r="AA162544" s="192"/>
    </row>
    <row r="162545" spans="26:27">
      <c r="Z162545" s="192"/>
      <c r="AA162545" s="192"/>
    </row>
    <row r="162546" spans="26:27">
      <c r="Z162546" s="192"/>
      <c r="AA162546" s="192"/>
    </row>
    <row r="162547" spans="26:27">
      <c r="Z162547" s="192"/>
      <c r="AA162547" s="192"/>
    </row>
    <row r="162548" spans="26:27">
      <c r="Z162548" s="192"/>
      <c r="AA162548" s="192"/>
    </row>
    <row r="162549" spans="26:27">
      <c r="Z162549" s="192"/>
      <c r="AA162549" s="192"/>
    </row>
    <row r="162550" spans="26:27">
      <c r="Z162550" s="192"/>
      <c r="AA162550" s="192"/>
    </row>
    <row r="162551" spans="26:27">
      <c r="Z162551" s="192"/>
      <c r="AA162551" s="192"/>
    </row>
    <row r="162552" spans="26:27">
      <c r="Z162552" s="192"/>
      <c r="AA162552" s="192"/>
    </row>
    <row r="162553" spans="26:27">
      <c r="Z162553" s="192"/>
      <c r="AA162553" s="192"/>
    </row>
    <row r="162554" spans="26:27">
      <c r="Z162554" s="192"/>
      <c r="AA162554" s="192"/>
    </row>
    <row r="162555" spans="26:27">
      <c r="Z162555" s="192"/>
      <c r="AA162555" s="192"/>
    </row>
    <row r="162556" spans="26:27">
      <c r="Z162556" s="192"/>
      <c r="AA162556" s="192"/>
    </row>
    <row r="162557" spans="26:27">
      <c r="Z162557" s="192"/>
      <c r="AA162557" s="192"/>
    </row>
    <row r="162558" spans="26:27">
      <c r="Z162558" s="192"/>
      <c r="AA162558" s="192"/>
    </row>
    <row r="162559" spans="26:27">
      <c r="Z162559" s="192"/>
      <c r="AA162559" s="192"/>
    </row>
    <row r="162560" spans="26:27">
      <c r="Z162560" s="192"/>
      <c r="AA162560" s="192"/>
    </row>
    <row r="162561" spans="26:27">
      <c r="Z162561" s="192"/>
      <c r="AA162561" s="192"/>
    </row>
    <row r="162562" spans="26:27">
      <c r="Z162562" s="192"/>
      <c r="AA162562" s="192"/>
    </row>
    <row r="162563" spans="26:27">
      <c r="Z162563" s="192"/>
      <c r="AA162563" s="192"/>
    </row>
    <row r="162564" spans="26:27">
      <c r="Z162564" s="192"/>
      <c r="AA162564" s="192"/>
    </row>
    <row r="162565" spans="26:27">
      <c r="Z162565" s="192"/>
      <c r="AA162565" s="192"/>
    </row>
    <row r="162566" spans="26:27">
      <c r="Z162566" s="192"/>
      <c r="AA162566" s="192"/>
    </row>
    <row r="162567" spans="26:27">
      <c r="Z162567" s="192"/>
      <c r="AA162567" s="192"/>
    </row>
    <row r="162568" spans="26:27">
      <c r="Z162568" s="192"/>
      <c r="AA162568" s="192"/>
    </row>
    <row r="162569" spans="26:27">
      <c r="Z162569" s="192"/>
      <c r="AA162569" s="192"/>
    </row>
    <row r="162570" spans="26:27">
      <c r="Z162570" s="192"/>
      <c r="AA162570" s="192"/>
    </row>
    <row r="162571" spans="26:27">
      <c r="Z162571" s="192"/>
      <c r="AA162571" s="192"/>
    </row>
    <row r="162572" spans="26:27">
      <c r="Z162572" s="192"/>
      <c r="AA162572" s="192"/>
    </row>
    <row r="162573" spans="26:27">
      <c r="Z162573" s="192"/>
      <c r="AA162573" s="192"/>
    </row>
    <row r="162574" spans="26:27">
      <c r="Z162574" s="192"/>
      <c r="AA162574" s="192"/>
    </row>
    <row r="162575" spans="26:27">
      <c r="Z162575" s="192"/>
      <c r="AA162575" s="192"/>
    </row>
    <row r="162576" spans="26:27">
      <c r="Z162576" s="192"/>
      <c r="AA162576" s="192"/>
    </row>
    <row r="162577" spans="26:27">
      <c r="Z162577" s="192"/>
      <c r="AA162577" s="192"/>
    </row>
    <row r="162578" spans="26:27">
      <c r="Z162578" s="192"/>
      <c r="AA162578" s="192"/>
    </row>
    <row r="162579" spans="26:27">
      <c r="Z162579" s="192"/>
      <c r="AA162579" s="192"/>
    </row>
    <row r="162580" spans="26:27">
      <c r="Z162580" s="192"/>
      <c r="AA162580" s="192"/>
    </row>
    <row r="162581" spans="26:27">
      <c r="Z162581" s="192"/>
      <c r="AA162581" s="192"/>
    </row>
    <row r="162582" spans="26:27">
      <c r="Z162582" s="192"/>
      <c r="AA162582" s="192"/>
    </row>
    <row r="162583" spans="26:27">
      <c r="Z162583" s="192"/>
      <c r="AA162583" s="192"/>
    </row>
    <row r="162584" spans="26:27">
      <c r="Z162584" s="192"/>
      <c r="AA162584" s="192"/>
    </row>
    <row r="162585" spans="26:27">
      <c r="Z162585" s="192"/>
      <c r="AA162585" s="192"/>
    </row>
    <row r="162586" spans="26:27">
      <c r="Z162586" s="192"/>
      <c r="AA162586" s="192"/>
    </row>
    <row r="162587" spans="26:27">
      <c r="Z162587" s="192"/>
      <c r="AA162587" s="192"/>
    </row>
    <row r="162588" spans="26:27">
      <c r="Z162588" s="192"/>
      <c r="AA162588" s="192"/>
    </row>
    <row r="162589" spans="26:27">
      <c r="Z162589" s="192"/>
      <c r="AA162589" s="192"/>
    </row>
    <row r="162590" spans="26:27">
      <c r="Z162590" s="192"/>
      <c r="AA162590" s="192"/>
    </row>
    <row r="162591" spans="26:27">
      <c r="Z162591" s="192"/>
      <c r="AA162591" s="192"/>
    </row>
    <row r="162592" spans="26:27">
      <c r="Z162592" s="192"/>
      <c r="AA162592" s="192"/>
    </row>
    <row r="162593" spans="26:27">
      <c r="Z162593" s="192"/>
      <c r="AA162593" s="192"/>
    </row>
    <row r="162594" spans="26:27">
      <c r="Z162594" s="192"/>
      <c r="AA162594" s="192"/>
    </row>
    <row r="162595" spans="26:27">
      <c r="Z162595" s="192"/>
      <c r="AA162595" s="192"/>
    </row>
    <row r="162596" spans="26:27">
      <c r="Z162596" s="192"/>
      <c r="AA162596" s="192"/>
    </row>
    <row r="162597" spans="26:27">
      <c r="Z162597" s="192"/>
      <c r="AA162597" s="192"/>
    </row>
    <row r="162598" spans="26:27">
      <c r="Z162598" s="192"/>
      <c r="AA162598" s="192"/>
    </row>
    <row r="162599" spans="26:27">
      <c r="Z162599" s="192"/>
      <c r="AA162599" s="192"/>
    </row>
    <row r="162600" spans="26:27">
      <c r="Z162600" s="192"/>
      <c r="AA162600" s="192"/>
    </row>
    <row r="162601" spans="26:27">
      <c r="Z162601" s="192"/>
      <c r="AA162601" s="192"/>
    </row>
    <row r="162602" spans="26:27">
      <c r="Z162602" s="192"/>
      <c r="AA162602" s="192"/>
    </row>
    <row r="162603" spans="26:27">
      <c r="Z162603" s="192"/>
      <c r="AA162603" s="192"/>
    </row>
    <row r="162604" spans="26:27">
      <c r="Z162604" s="192"/>
      <c r="AA162604" s="192"/>
    </row>
    <row r="162605" spans="26:27">
      <c r="Z162605" s="192"/>
      <c r="AA162605" s="192"/>
    </row>
    <row r="162606" spans="26:27">
      <c r="Z162606" s="192"/>
      <c r="AA162606" s="192"/>
    </row>
    <row r="162607" spans="26:27">
      <c r="Z162607" s="192"/>
      <c r="AA162607" s="192"/>
    </row>
    <row r="162608" spans="26:27">
      <c r="Z162608" s="192"/>
      <c r="AA162608" s="192"/>
    </row>
    <row r="162609" spans="26:27">
      <c r="Z162609" s="192"/>
      <c r="AA162609" s="192"/>
    </row>
    <row r="162610" spans="26:27">
      <c r="Z162610" s="192"/>
      <c r="AA162610" s="192"/>
    </row>
    <row r="162611" spans="26:27">
      <c r="Z162611" s="192"/>
      <c r="AA162611" s="192"/>
    </row>
    <row r="162612" spans="26:27">
      <c r="Z162612" s="192"/>
      <c r="AA162612" s="192"/>
    </row>
    <row r="162613" spans="26:27">
      <c r="Z162613" s="192"/>
      <c r="AA162613" s="192"/>
    </row>
    <row r="162614" spans="26:27">
      <c r="Z162614" s="192"/>
      <c r="AA162614" s="192"/>
    </row>
    <row r="162615" spans="26:27">
      <c r="Z162615" s="192"/>
      <c r="AA162615" s="192"/>
    </row>
    <row r="162616" spans="26:27">
      <c r="Z162616" s="192"/>
      <c r="AA162616" s="192"/>
    </row>
    <row r="162617" spans="26:27">
      <c r="Z162617" s="192"/>
      <c r="AA162617" s="192"/>
    </row>
    <row r="162618" spans="26:27">
      <c r="Z162618" s="192"/>
      <c r="AA162618" s="192"/>
    </row>
    <row r="162619" spans="26:27">
      <c r="Z162619" s="192"/>
      <c r="AA162619" s="192"/>
    </row>
    <row r="162620" spans="26:27">
      <c r="Z162620" s="192"/>
      <c r="AA162620" s="192"/>
    </row>
    <row r="162621" spans="26:27">
      <c r="Z162621" s="192"/>
      <c r="AA162621" s="192"/>
    </row>
    <row r="162622" spans="26:27">
      <c r="Z162622" s="192"/>
      <c r="AA162622" s="192"/>
    </row>
    <row r="162623" spans="26:27">
      <c r="Z162623" s="192"/>
      <c r="AA162623" s="192"/>
    </row>
    <row r="162624" spans="26:27">
      <c r="Z162624" s="192"/>
      <c r="AA162624" s="192"/>
    </row>
    <row r="162625" spans="26:27">
      <c r="Z162625" s="192"/>
      <c r="AA162625" s="192"/>
    </row>
    <row r="162626" spans="26:27">
      <c r="Z162626" s="192"/>
      <c r="AA162626" s="192"/>
    </row>
    <row r="162627" spans="26:27">
      <c r="Z162627" s="192"/>
      <c r="AA162627" s="192"/>
    </row>
    <row r="162628" spans="26:27">
      <c r="Z162628" s="192"/>
      <c r="AA162628" s="192"/>
    </row>
    <row r="162629" spans="26:27">
      <c r="Z162629" s="192"/>
      <c r="AA162629" s="192"/>
    </row>
    <row r="162630" spans="26:27">
      <c r="Z162630" s="192"/>
      <c r="AA162630" s="192"/>
    </row>
    <row r="162631" spans="26:27">
      <c r="Z162631" s="192"/>
      <c r="AA162631" s="192"/>
    </row>
    <row r="162632" spans="26:27">
      <c r="Z162632" s="192"/>
      <c r="AA162632" s="192"/>
    </row>
    <row r="162633" spans="26:27">
      <c r="Z162633" s="192"/>
      <c r="AA162633" s="192"/>
    </row>
    <row r="162634" spans="26:27">
      <c r="Z162634" s="192"/>
      <c r="AA162634" s="192"/>
    </row>
    <row r="162635" spans="26:27">
      <c r="Z162635" s="192"/>
      <c r="AA162635" s="192"/>
    </row>
    <row r="162636" spans="26:27">
      <c r="Z162636" s="192"/>
      <c r="AA162636" s="192"/>
    </row>
    <row r="162637" spans="26:27">
      <c r="Z162637" s="192"/>
      <c r="AA162637" s="192"/>
    </row>
    <row r="162638" spans="26:27">
      <c r="Z162638" s="192"/>
      <c r="AA162638" s="192"/>
    </row>
    <row r="162639" spans="26:27">
      <c r="Z162639" s="192"/>
      <c r="AA162639" s="192"/>
    </row>
    <row r="162640" spans="26:27">
      <c r="Z162640" s="192"/>
      <c r="AA162640" s="192"/>
    </row>
    <row r="162641" spans="26:27">
      <c r="Z162641" s="192"/>
      <c r="AA162641" s="192"/>
    </row>
    <row r="162642" spans="26:27">
      <c r="Z162642" s="192"/>
      <c r="AA162642" s="192"/>
    </row>
    <row r="162643" spans="26:27">
      <c r="Z162643" s="192"/>
      <c r="AA162643" s="192"/>
    </row>
    <row r="162644" spans="26:27">
      <c r="Z162644" s="192"/>
      <c r="AA162644" s="192"/>
    </row>
    <row r="162645" spans="26:27">
      <c r="Z162645" s="192"/>
      <c r="AA162645" s="192"/>
    </row>
    <row r="162646" spans="26:27">
      <c r="Z162646" s="192"/>
      <c r="AA162646" s="192"/>
    </row>
    <row r="162647" spans="26:27">
      <c r="Z162647" s="192"/>
      <c r="AA162647" s="192"/>
    </row>
    <row r="162648" spans="26:27">
      <c r="Z162648" s="192"/>
      <c r="AA162648" s="192"/>
    </row>
    <row r="162649" spans="26:27">
      <c r="Z162649" s="192"/>
      <c r="AA162649" s="192"/>
    </row>
    <row r="162650" spans="26:27">
      <c r="Z162650" s="192"/>
      <c r="AA162650" s="192"/>
    </row>
    <row r="162651" spans="26:27">
      <c r="Z162651" s="192"/>
      <c r="AA162651" s="192"/>
    </row>
    <row r="162652" spans="26:27">
      <c r="Z162652" s="192"/>
      <c r="AA162652" s="192"/>
    </row>
    <row r="162653" spans="26:27">
      <c r="Z162653" s="192"/>
      <c r="AA162653" s="192"/>
    </row>
    <row r="162654" spans="26:27">
      <c r="Z162654" s="192"/>
      <c r="AA162654" s="192"/>
    </row>
    <row r="162655" spans="26:27">
      <c r="Z162655" s="192"/>
      <c r="AA162655" s="192"/>
    </row>
    <row r="162656" spans="26:27">
      <c r="Z162656" s="192"/>
      <c r="AA162656" s="192"/>
    </row>
    <row r="162657" spans="26:27">
      <c r="Z162657" s="192"/>
      <c r="AA162657" s="192"/>
    </row>
    <row r="162658" spans="26:27">
      <c r="Z162658" s="192"/>
      <c r="AA162658" s="192"/>
    </row>
    <row r="162659" spans="26:27">
      <c r="Z162659" s="192"/>
      <c r="AA162659" s="192"/>
    </row>
    <row r="162660" spans="26:27">
      <c r="Z162660" s="192"/>
      <c r="AA162660" s="192"/>
    </row>
    <row r="162661" spans="26:27">
      <c r="Z162661" s="192"/>
      <c r="AA162661" s="192"/>
    </row>
    <row r="162662" spans="26:27">
      <c r="Z162662" s="192"/>
      <c r="AA162662" s="192"/>
    </row>
    <row r="162663" spans="26:27">
      <c r="Z162663" s="192"/>
      <c r="AA162663" s="192"/>
    </row>
    <row r="162664" spans="26:27">
      <c r="Z162664" s="192"/>
      <c r="AA162664" s="192"/>
    </row>
    <row r="162665" spans="26:27">
      <c r="Z162665" s="192"/>
      <c r="AA162665" s="192"/>
    </row>
    <row r="162666" spans="26:27">
      <c r="Z162666" s="192"/>
      <c r="AA162666" s="192"/>
    </row>
    <row r="162667" spans="26:27">
      <c r="Z162667" s="192"/>
      <c r="AA162667" s="192"/>
    </row>
    <row r="162668" spans="26:27">
      <c r="Z162668" s="192"/>
      <c r="AA162668" s="192"/>
    </row>
    <row r="162669" spans="26:27">
      <c r="Z162669" s="192"/>
      <c r="AA162669" s="192"/>
    </row>
    <row r="162670" spans="26:27">
      <c r="Z162670" s="192"/>
      <c r="AA162670" s="192"/>
    </row>
    <row r="162671" spans="26:27">
      <c r="Z162671" s="192"/>
      <c r="AA162671" s="192"/>
    </row>
    <row r="162672" spans="26:27">
      <c r="Z162672" s="192"/>
      <c r="AA162672" s="192"/>
    </row>
    <row r="162673" spans="26:27">
      <c r="Z162673" s="192"/>
      <c r="AA162673" s="192"/>
    </row>
    <row r="162674" spans="26:27">
      <c r="Z162674" s="192"/>
      <c r="AA162674" s="192"/>
    </row>
    <row r="162675" spans="26:27">
      <c r="Z162675" s="192"/>
      <c r="AA162675" s="192"/>
    </row>
    <row r="162676" spans="26:27">
      <c r="Z162676" s="192"/>
      <c r="AA162676" s="192"/>
    </row>
    <row r="162677" spans="26:27">
      <c r="Z162677" s="192"/>
      <c r="AA162677" s="192"/>
    </row>
    <row r="162678" spans="26:27">
      <c r="Z162678" s="192"/>
      <c r="AA162678" s="192"/>
    </row>
    <row r="162679" spans="26:27">
      <c r="Z162679" s="192"/>
      <c r="AA162679" s="192"/>
    </row>
    <row r="162680" spans="26:27">
      <c r="Z162680" s="192"/>
      <c r="AA162680" s="192"/>
    </row>
    <row r="162681" spans="26:27">
      <c r="Z162681" s="192"/>
      <c r="AA162681" s="192"/>
    </row>
    <row r="162682" spans="26:27">
      <c r="Z162682" s="192"/>
      <c r="AA162682" s="192"/>
    </row>
    <row r="162683" spans="26:27">
      <c r="Z162683" s="192"/>
      <c r="AA162683" s="192"/>
    </row>
    <row r="162684" spans="26:27">
      <c r="Z162684" s="192"/>
      <c r="AA162684" s="192"/>
    </row>
    <row r="162685" spans="26:27">
      <c r="Z162685" s="192"/>
      <c r="AA162685" s="192"/>
    </row>
    <row r="162686" spans="26:27">
      <c r="Z162686" s="192"/>
      <c r="AA162686" s="192"/>
    </row>
    <row r="162687" spans="26:27">
      <c r="Z162687" s="192"/>
      <c r="AA162687" s="192"/>
    </row>
    <row r="162688" spans="26:27">
      <c r="Z162688" s="192"/>
      <c r="AA162688" s="192"/>
    </row>
    <row r="162689" spans="26:27">
      <c r="Z162689" s="192"/>
      <c r="AA162689" s="192"/>
    </row>
    <row r="162690" spans="26:27">
      <c r="Z162690" s="192"/>
      <c r="AA162690" s="192"/>
    </row>
    <row r="162691" spans="26:27">
      <c r="Z162691" s="192"/>
      <c r="AA162691" s="192"/>
    </row>
    <row r="162692" spans="26:27">
      <c r="Z162692" s="192"/>
      <c r="AA162692" s="192"/>
    </row>
    <row r="162693" spans="26:27">
      <c r="Z162693" s="192"/>
      <c r="AA162693" s="192"/>
    </row>
    <row r="162694" spans="26:27">
      <c r="Z162694" s="192"/>
      <c r="AA162694" s="192"/>
    </row>
    <row r="162695" spans="26:27">
      <c r="Z162695" s="192"/>
      <c r="AA162695" s="192"/>
    </row>
    <row r="162696" spans="26:27">
      <c r="Z162696" s="192"/>
      <c r="AA162696" s="192"/>
    </row>
    <row r="162697" spans="26:27">
      <c r="Z162697" s="192"/>
      <c r="AA162697" s="192"/>
    </row>
    <row r="162698" spans="26:27">
      <c r="Z162698" s="192"/>
      <c r="AA162698" s="192"/>
    </row>
    <row r="162699" spans="26:27">
      <c r="Z162699" s="192"/>
      <c r="AA162699" s="192"/>
    </row>
    <row r="162700" spans="26:27">
      <c r="Z162700" s="192"/>
      <c r="AA162700" s="192"/>
    </row>
    <row r="162701" spans="26:27">
      <c r="Z162701" s="192"/>
      <c r="AA162701" s="192"/>
    </row>
    <row r="162702" spans="26:27">
      <c r="Z162702" s="192"/>
      <c r="AA162702" s="192"/>
    </row>
    <row r="162703" spans="26:27">
      <c r="Z162703" s="192"/>
      <c r="AA162703" s="192"/>
    </row>
    <row r="162704" spans="26:27">
      <c r="Z162704" s="192"/>
      <c r="AA162704" s="192"/>
    </row>
    <row r="162705" spans="26:27">
      <c r="Z162705" s="192"/>
      <c r="AA162705" s="192"/>
    </row>
    <row r="162706" spans="26:27">
      <c r="Z162706" s="192"/>
      <c r="AA162706" s="192"/>
    </row>
    <row r="162707" spans="26:27">
      <c r="Z162707" s="192"/>
      <c r="AA162707" s="192"/>
    </row>
    <row r="162708" spans="26:27">
      <c r="Z162708" s="192"/>
      <c r="AA162708" s="192"/>
    </row>
    <row r="162709" spans="26:27">
      <c r="Z162709" s="192"/>
      <c r="AA162709" s="192"/>
    </row>
    <row r="162710" spans="26:27">
      <c r="Z162710" s="192"/>
      <c r="AA162710" s="192"/>
    </row>
    <row r="162711" spans="26:27">
      <c r="Z162711" s="192"/>
      <c r="AA162711" s="192"/>
    </row>
    <row r="162712" spans="26:27">
      <c r="Z162712" s="192"/>
      <c r="AA162712" s="192"/>
    </row>
    <row r="162713" spans="26:27">
      <c r="Z162713" s="192"/>
      <c r="AA162713" s="192"/>
    </row>
    <row r="162714" spans="26:27">
      <c r="Z162714" s="192"/>
      <c r="AA162714" s="192"/>
    </row>
    <row r="162715" spans="26:27">
      <c r="Z162715" s="192"/>
      <c r="AA162715" s="192"/>
    </row>
    <row r="162716" spans="26:27">
      <c r="Z162716" s="192"/>
      <c r="AA162716" s="192"/>
    </row>
    <row r="162717" spans="26:27">
      <c r="Z162717" s="192"/>
      <c r="AA162717" s="192"/>
    </row>
    <row r="162718" spans="26:27">
      <c r="Z162718" s="192"/>
      <c r="AA162718" s="192"/>
    </row>
    <row r="162719" spans="26:27">
      <c r="Z162719" s="192"/>
      <c r="AA162719" s="192"/>
    </row>
    <row r="162720" spans="26:27">
      <c r="Z162720" s="192"/>
      <c r="AA162720" s="192"/>
    </row>
    <row r="162721" spans="26:27">
      <c r="Z162721" s="192"/>
      <c r="AA162721" s="192"/>
    </row>
    <row r="162722" spans="26:27">
      <c r="Z162722" s="192"/>
      <c r="AA162722" s="192"/>
    </row>
    <row r="162723" spans="26:27">
      <c r="Z162723" s="192"/>
      <c r="AA162723" s="192"/>
    </row>
    <row r="162724" spans="26:27">
      <c r="Z162724" s="192"/>
      <c r="AA162724" s="192"/>
    </row>
    <row r="162725" spans="26:27">
      <c r="Z162725" s="192"/>
      <c r="AA162725" s="192"/>
    </row>
    <row r="162726" spans="26:27">
      <c r="Z162726" s="192"/>
      <c r="AA162726" s="192"/>
    </row>
    <row r="162727" spans="26:27">
      <c r="Z162727" s="192"/>
      <c r="AA162727" s="192"/>
    </row>
    <row r="162728" spans="26:27">
      <c r="Z162728" s="192"/>
      <c r="AA162728" s="192"/>
    </row>
    <row r="162729" spans="26:27">
      <c r="Z162729" s="192"/>
      <c r="AA162729" s="192"/>
    </row>
    <row r="162730" spans="26:27">
      <c r="Z162730" s="192"/>
      <c r="AA162730" s="192"/>
    </row>
    <row r="162731" spans="26:27">
      <c r="Z162731" s="192"/>
      <c r="AA162731" s="192"/>
    </row>
    <row r="162732" spans="26:27">
      <c r="Z162732" s="192"/>
      <c r="AA162732" s="192"/>
    </row>
    <row r="162733" spans="26:27">
      <c r="Z162733" s="192"/>
      <c r="AA162733" s="192"/>
    </row>
    <row r="162734" spans="26:27">
      <c r="Z162734" s="192"/>
      <c r="AA162734" s="192"/>
    </row>
    <row r="162735" spans="26:27">
      <c r="Z162735" s="192"/>
      <c r="AA162735" s="192"/>
    </row>
    <row r="162736" spans="26:27">
      <c r="Z162736" s="192"/>
      <c r="AA162736" s="192"/>
    </row>
    <row r="162737" spans="26:27">
      <c r="Z162737" s="192"/>
      <c r="AA162737" s="192"/>
    </row>
    <row r="162738" spans="26:27">
      <c r="Z162738" s="192"/>
      <c r="AA162738" s="192"/>
    </row>
    <row r="162739" spans="26:27">
      <c r="Z162739" s="192"/>
      <c r="AA162739" s="192"/>
    </row>
    <row r="162740" spans="26:27">
      <c r="Z162740" s="192"/>
      <c r="AA162740" s="192"/>
    </row>
    <row r="162741" spans="26:27">
      <c r="Z162741" s="192"/>
      <c r="AA162741" s="192"/>
    </row>
    <row r="162742" spans="26:27">
      <c r="Z162742" s="192"/>
      <c r="AA162742" s="192"/>
    </row>
    <row r="162743" spans="26:27">
      <c r="Z162743" s="192"/>
      <c r="AA162743" s="192"/>
    </row>
    <row r="162744" spans="26:27">
      <c r="Z162744" s="192"/>
      <c r="AA162744" s="192"/>
    </row>
    <row r="162745" spans="26:27">
      <c r="Z162745" s="192"/>
      <c r="AA162745" s="192"/>
    </row>
    <row r="162746" spans="26:27">
      <c r="Z162746" s="192"/>
      <c r="AA162746" s="192"/>
    </row>
    <row r="162747" spans="26:27">
      <c r="Z162747" s="192"/>
      <c r="AA162747" s="192"/>
    </row>
    <row r="162748" spans="26:27">
      <c r="Z162748" s="192"/>
      <c r="AA162748" s="192"/>
    </row>
    <row r="162749" spans="26:27">
      <c r="Z162749" s="192"/>
      <c r="AA162749" s="192"/>
    </row>
    <row r="162750" spans="26:27">
      <c r="Z162750" s="192"/>
      <c r="AA162750" s="192"/>
    </row>
    <row r="162751" spans="26:27">
      <c r="Z162751" s="192"/>
      <c r="AA162751" s="192"/>
    </row>
    <row r="162752" spans="26:27">
      <c r="Z162752" s="192"/>
      <c r="AA162752" s="192"/>
    </row>
    <row r="162753" spans="26:27">
      <c r="Z162753" s="192"/>
      <c r="AA162753" s="192"/>
    </row>
    <row r="162754" spans="26:27">
      <c r="Z162754" s="192"/>
      <c r="AA162754" s="192"/>
    </row>
    <row r="162755" spans="26:27">
      <c r="Z162755" s="192"/>
      <c r="AA162755" s="192"/>
    </row>
    <row r="162756" spans="26:27">
      <c r="Z162756" s="192"/>
      <c r="AA162756" s="192"/>
    </row>
    <row r="162757" spans="26:27">
      <c r="Z162757" s="192"/>
      <c r="AA162757" s="192"/>
    </row>
    <row r="162758" spans="26:27">
      <c r="Z162758" s="192"/>
      <c r="AA162758" s="192"/>
    </row>
    <row r="162759" spans="26:27">
      <c r="Z162759" s="192"/>
      <c r="AA162759" s="192"/>
    </row>
    <row r="162760" spans="26:27">
      <c r="Z162760" s="192"/>
      <c r="AA162760" s="192"/>
    </row>
    <row r="162761" spans="26:27">
      <c r="Z162761" s="192"/>
      <c r="AA162761" s="192"/>
    </row>
    <row r="162762" spans="26:27">
      <c r="Z162762" s="192"/>
      <c r="AA162762" s="192"/>
    </row>
    <row r="162763" spans="26:27">
      <c r="Z162763" s="192"/>
      <c r="AA162763" s="192"/>
    </row>
    <row r="162764" spans="26:27">
      <c r="Z162764" s="192"/>
      <c r="AA162764" s="192"/>
    </row>
    <row r="162765" spans="26:27">
      <c r="Z162765" s="192"/>
      <c r="AA162765" s="192"/>
    </row>
    <row r="162766" spans="26:27">
      <c r="Z162766" s="192"/>
      <c r="AA162766" s="192"/>
    </row>
    <row r="162767" spans="26:27">
      <c r="Z162767" s="192"/>
      <c r="AA162767" s="192"/>
    </row>
    <row r="162768" spans="26:27">
      <c r="Z162768" s="192"/>
      <c r="AA162768" s="192"/>
    </row>
    <row r="162769" spans="26:27">
      <c r="Z162769" s="192"/>
      <c r="AA162769" s="192"/>
    </row>
    <row r="162770" spans="26:27">
      <c r="Z162770" s="192"/>
      <c r="AA162770" s="192"/>
    </row>
    <row r="162771" spans="26:27">
      <c r="Z162771" s="192"/>
      <c r="AA162771" s="192"/>
    </row>
    <row r="162772" spans="26:27">
      <c r="Z162772" s="192"/>
      <c r="AA162772" s="192"/>
    </row>
    <row r="162773" spans="26:27">
      <c r="Z162773" s="192"/>
      <c r="AA162773" s="192"/>
    </row>
    <row r="162774" spans="26:27">
      <c r="Z162774" s="192"/>
      <c r="AA162774" s="192"/>
    </row>
    <row r="162775" spans="26:27">
      <c r="Z162775" s="192"/>
      <c r="AA162775" s="192"/>
    </row>
    <row r="162776" spans="26:27">
      <c r="Z162776" s="192"/>
      <c r="AA162776" s="192"/>
    </row>
    <row r="162777" spans="26:27">
      <c r="Z162777" s="192"/>
      <c r="AA162777" s="192"/>
    </row>
    <row r="162778" spans="26:27">
      <c r="Z162778" s="192"/>
      <c r="AA162778" s="192"/>
    </row>
    <row r="162779" spans="26:27">
      <c r="Z162779" s="192"/>
      <c r="AA162779" s="192"/>
    </row>
    <row r="162780" spans="26:27">
      <c r="Z162780" s="192"/>
      <c r="AA162780" s="192"/>
    </row>
    <row r="162781" spans="26:27">
      <c r="Z162781" s="192"/>
      <c r="AA162781" s="192"/>
    </row>
    <row r="162782" spans="26:27">
      <c r="Z162782" s="192"/>
      <c r="AA162782" s="192"/>
    </row>
    <row r="162783" spans="26:27">
      <c r="Z162783" s="192"/>
      <c r="AA162783" s="192"/>
    </row>
    <row r="162784" spans="26:27">
      <c r="Z162784" s="192"/>
      <c r="AA162784" s="192"/>
    </row>
    <row r="162785" spans="26:27">
      <c r="Z162785" s="192"/>
      <c r="AA162785" s="192"/>
    </row>
    <row r="162786" spans="26:27">
      <c r="Z162786" s="192"/>
      <c r="AA162786" s="192"/>
    </row>
    <row r="162787" spans="26:27">
      <c r="Z162787" s="192"/>
      <c r="AA162787" s="192"/>
    </row>
    <row r="162788" spans="26:27">
      <c r="Z162788" s="192"/>
      <c r="AA162788" s="192"/>
    </row>
    <row r="162789" spans="26:27">
      <c r="Z162789" s="192"/>
      <c r="AA162789" s="192"/>
    </row>
    <row r="162790" spans="26:27">
      <c r="Z162790" s="192"/>
      <c r="AA162790" s="192"/>
    </row>
    <row r="162791" spans="26:27">
      <c r="Z162791" s="192"/>
      <c r="AA162791" s="192"/>
    </row>
    <row r="162792" spans="26:27">
      <c r="Z162792" s="192"/>
      <c r="AA162792" s="192"/>
    </row>
    <row r="162793" spans="26:27">
      <c r="Z162793" s="192"/>
      <c r="AA162793" s="192"/>
    </row>
    <row r="162794" spans="26:27">
      <c r="Z162794" s="192"/>
      <c r="AA162794" s="192"/>
    </row>
    <row r="162795" spans="26:27">
      <c r="Z162795" s="192"/>
      <c r="AA162795" s="192"/>
    </row>
    <row r="162796" spans="26:27">
      <c r="Z162796" s="192"/>
      <c r="AA162796" s="192"/>
    </row>
    <row r="162797" spans="26:27">
      <c r="Z162797" s="192"/>
      <c r="AA162797" s="192"/>
    </row>
    <row r="162798" spans="26:27">
      <c r="Z162798" s="192"/>
      <c r="AA162798" s="192"/>
    </row>
    <row r="162799" spans="26:27">
      <c r="Z162799" s="192"/>
      <c r="AA162799" s="192"/>
    </row>
    <row r="162800" spans="26:27">
      <c r="Z162800" s="192"/>
      <c r="AA162800" s="192"/>
    </row>
    <row r="162801" spans="26:27">
      <c r="Z162801" s="192"/>
      <c r="AA162801" s="192"/>
    </row>
    <row r="162802" spans="26:27">
      <c r="Z162802" s="192"/>
      <c r="AA162802" s="192"/>
    </row>
    <row r="162803" spans="26:27">
      <c r="Z162803" s="192"/>
      <c r="AA162803" s="192"/>
    </row>
    <row r="162804" spans="26:27">
      <c r="Z162804" s="192"/>
      <c r="AA162804" s="192"/>
    </row>
    <row r="162805" spans="26:27">
      <c r="Z162805" s="192"/>
      <c r="AA162805" s="192"/>
    </row>
    <row r="162806" spans="26:27">
      <c r="Z162806" s="192"/>
      <c r="AA162806" s="192"/>
    </row>
    <row r="162807" spans="26:27">
      <c r="Z162807" s="192"/>
      <c r="AA162807" s="192"/>
    </row>
    <row r="162808" spans="26:27">
      <c r="Z162808" s="192"/>
      <c r="AA162808" s="192"/>
    </row>
    <row r="162809" spans="26:27">
      <c r="Z162809" s="192"/>
      <c r="AA162809" s="192"/>
    </row>
    <row r="162810" spans="26:27">
      <c r="Z162810" s="192"/>
      <c r="AA162810" s="192"/>
    </row>
    <row r="162811" spans="26:27">
      <c r="Z162811" s="192"/>
      <c r="AA162811" s="192"/>
    </row>
    <row r="162812" spans="26:27">
      <c r="Z162812" s="192"/>
      <c r="AA162812" s="192"/>
    </row>
    <row r="162813" spans="26:27">
      <c r="Z162813" s="192"/>
      <c r="AA162813" s="192"/>
    </row>
    <row r="162814" spans="26:27">
      <c r="Z162814" s="192"/>
      <c r="AA162814" s="192"/>
    </row>
    <row r="162815" spans="26:27">
      <c r="Z162815" s="192"/>
      <c r="AA162815" s="192"/>
    </row>
    <row r="162816" spans="26:27">
      <c r="Z162816" s="192"/>
      <c r="AA162816" s="192"/>
    </row>
    <row r="162817" spans="26:27">
      <c r="Z162817" s="192"/>
      <c r="AA162817" s="192"/>
    </row>
    <row r="162818" spans="26:27">
      <c r="Z162818" s="192"/>
      <c r="AA162818" s="192"/>
    </row>
    <row r="162819" spans="26:27">
      <c r="Z162819" s="192"/>
      <c r="AA162819" s="192"/>
    </row>
    <row r="162820" spans="26:27">
      <c r="Z162820" s="192"/>
      <c r="AA162820" s="192"/>
    </row>
    <row r="162821" spans="26:27">
      <c r="Z162821" s="192"/>
      <c r="AA162821" s="192"/>
    </row>
    <row r="162822" spans="26:27">
      <c r="Z162822" s="192"/>
      <c r="AA162822" s="192"/>
    </row>
    <row r="162823" spans="26:27">
      <c r="Z162823" s="192"/>
      <c r="AA162823" s="192"/>
    </row>
    <row r="162824" spans="26:27">
      <c r="Z162824" s="192"/>
      <c r="AA162824" s="192"/>
    </row>
    <row r="162825" spans="26:27">
      <c r="Z162825" s="192"/>
      <c r="AA162825" s="192"/>
    </row>
    <row r="162826" spans="26:27">
      <c r="Z162826" s="192"/>
      <c r="AA162826" s="192"/>
    </row>
    <row r="162827" spans="26:27">
      <c r="Z162827" s="192"/>
      <c r="AA162827" s="192"/>
    </row>
    <row r="162828" spans="26:27">
      <c r="Z162828" s="192"/>
      <c r="AA162828" s="192"/>
    </row>
    <row r="162829" spans="26:27">
      <c r="Z162829" s="192"/>
      <c r="AA162829" s="192"/>
    </row>
    <row r="162830" spans="26:27">
      <c r="Z162830" s="192"/>
      <c r="AA162830" s="192"/>
    </row>
    <row r="162831" spans="26:27">
      <c r="Z162831" s="192"/>
      <c r="AA162831" s="192"/>
    </row>
    <row r="162832" spans="26:27">
      <c r="Z162832" s="192"/>
      <c r="AA162832" s="192"/>
    </row>
    <row r="162833" spans="26:27">
      <c r="Z162833" s="192"/>
      <c r="AA162833" s="192"/>
    </row>
    <row r="162834" spans="26:27">
      <c r="Z162834" s="192"/>
      <c r="AA162834" s="192"/>
    </row>
    <row r="162835" spans="26:27">
      <c r="Z162835" s="192"/>
      <c r="AA162835" s="192"/>
    </row>
    <row r="162836" spans="26:27">
      <c r="Z162836" s="192"/>
      <c r="AA162836" s="192"/>
    </row>
    <row r="162837" spans="26:27">
      <c r="Z162837" s="192"/>
      <c r="AA162837" s="192"/>
    </row>
    <row r="162838" spans="26:27">
      <c r="Z162838" s="192"/>
      <c r="AA162838" s="192"/>
    </row>
    <row r="162839" spans="26:27">
      <c r="Z162839" s="192"/>
      <c r="AA162839" s="192"/>
    </row>
    <row r="162840" spans="26:27">
      <c r="Z162840" s="192"/>
      <c r="AA162840" s="192"/>
    </row>
    <row r="162841" spans="26:27">
      <c r="Z162841" s="192"/>
      <c r="AA162841" s="192"/>
    </row>
    <row r="162842" spans="26:27">
      <c r="Z162842" s="192"/>
      <c r="AA162842" s="192"/>
    </row>
    <row r="162843" spans="26:27">
      <c r="Z162843" s="192"/>
      <c r="AA162843" s="192"/>
    </row>
    <row r="162844" spans="26:27">
      <c r="Z162844" s="192"/>
      <c r="AA162844" s="192"/>
    </row>
    <row r="162845" spans="26:27">
      <c r="Z162845" s="192"/>
      <c r="AA162845" s="192"/>
    </row>
    <row r="162846" spans="26:27">
      <c r="Z162846" s="192"/>
      <c r="AA162846" s="192"/>
    </row>
    <row r="162847" spans="26:27">
      <c r="Z162847" s="192"/>
      <c r="AA162847" s="192"/>
    </row>
    <row r="162848" spans="26:27">
      <c r="Z162848" s="192"/>
      <c r="AA162848" s="192"/>
    </row>
    <row r="162849" spans="26:27">
      <c r="Z162849" s="192"/>
      <c r="AA162849" s="192"/>
    </row>
    <row r="162850" spans="26:27">
      <c r="Z162850" s="192"/>
      <c r="AA162850" s="192"/>
    </row>
    <row r="162851" spans="26:27">
      <c r="Z162851" s="192"/>
      <c r="AA162851" s="192"/>
    </row>
    <row r="162852" spans="26:27">
      <c r="Z162852" s="192"/>
      <c r="AA162852" s="192"/>
    </row>
    <row r="162853" spans="26:27">
      <c r="Z162853" s="192"/>
      <c r="AA162853" s="192"/>
    </row>
    <row r="162854" spans="26:27">
      <c r="Z162854" s="192"/>
      <c r="AA162854" s="192"/>
    </row>
    <row r="162855" spans="26:27">
      <c r="Z162855" s="192"/>
      <c r="AA162855" s="192"/>
    </row>
    <row r="162856" spans="26:27">
      <c r="Z162856" s="192"/>
      <c r="AA162856" s="192"/>
    </row>
    <row r="162857" spans="26:27">
      <c r="Z162857" s="192"/>
      <c r="AA162857" s="192"/>
    </row>
    <row r="162858" spans="26:27">
      <c r="Z162858" s="192"/>
      <c r="AA162858" s="192"/>
    </row>
    <row r="162859" spans="26:27">
      <c r="Z162859" s="192"/>
      <c r="AA162859" s="192"/>
    </row>
    <row r="162860" spans="26:27">
      <c r="Z162860" s="192"/>
      <c r="AA162860" s="192"/>
    </row>
    <row r="162861" spans="26:27">
      <c r="Z162861" s="192"/>
      <c r="AA162861" s="192"/>
    </row>
    <row r="162862" spans="26:27">
      <c r="Z162862" s="192"/>
      <c r="AA162862" s="192"/>
    </row>
    <row r="162863" spans="26:27">
      <c r="Z162863" s="192"/>
      <c r="AA162863" s="192"/>
    </row>
    <row r="162864" spans="26:27">
      <c r="Z162864" s="192"/>
      <c r="AA162864" s="192"/>
    </row>
    <row r="162865" spans="26:27">
      <c r="Z162865" s="192"/>
      <c r="AA162865" s="192"/>
    </row>
    <row r="162866" spans="26:27">
      <c r="Z162866" s="192"/>
      <c r="AA162866" s="192"/>
    </row>
    <row r="162867" spans="26:27">
      <c r="Z162867" s="192"/>
      <c r="AA162867" s="192"/>
    </row>
    <row r="162868" spans="26:27">
      <c r="Z162868" s="192"/>
      <c r="AA162868" s="192"/>
    </row>
    <row r="162869" spans="26:27">
      <c r="Z162869" s="192"/>
      <c r="AA162869" s="192"/>
    </row>
    <row r="162870" spans="26:27">
      <c r="Z162870" s="192"/>
      <c r="AA162870" s="192"/>
    </row>
    <row r="162871" spans="26:27">
      <c r="Z162871" s="192"/>
      <c r="AA162871" s="192"/>
    </row>
    <row r="162872" spans="26:27">
      <c r="Z162872" s="192"/>
      <c r="AA162872" s="192"/>
    </row>
    <row r="162873" spans="26:27">
      <c r="Z162873" s="192"/>
      <c r="AA162873" s="192"/>
    </row>
    <row r="162874" spans="26:27">
      <c r="Z162874" s="192"/>
      <c r="AA162874" s="192"/>
    </row>
    <row r="162875" spans="26:27">
      <c r="Z162875" s="192"/>
      <c r="AA162875" s="192"/>
    </row>
    <row r="162876" spans="26:27">
      <c r="Z162876" s="192"/>
      <c r="AA162876" s="192"/>
    </row>
    <row r="162877" spans="26:27">
      <c r="Z162877" s="192"/>
      <c r="AA162877" s="192"/>
    </row>
    <row r="162878" spans="26:27">
      <c r="Z162878" s="192"/>
      <c r="AA162878" s="192"/>
    </row>
    <row r="162879" spans="26:27">
      <c r="Z162879" s="192"/>
      <c r="AA162879" s="192"/>
    </row>
    <row r="162880" spans="26:27">
      <c r="Z162880" s="192"/>
      <c r="AA162880" s="192"/>
    </row>
    <row r="162881" spans="26:27">
      <c r="Z162881" s="192"/>
      <c r="AA162881" s="192"/>
    </row>
    <row r="162882" spans="26:27">
      <c r="Z162882" s="192"/>
      <c r="AA162882" s="192"/>
    </row>
    <row r="162883" spans="26:27">
      <c r="Z162883" s="192"/>
      <c r="AA162883" s="192"/>
    </row>
    <row r="162884" spans="26:27">
      <c r="Z162884" s="192"/>
      <c r="AA162884" s="192"/>
    </row>
    <row r="162885" spans="26:27">
      <c r="Z162885" s="192"/>
      <c r="AA162885" s="192"/>
    </row>
    <row r="162886" spans="26:27">
      <c r="Z162886" s="192"/>
      <c r="AA162886" s="192"/>
    </row>
    <row r="162887" spans="26:27">
      <c r="Z162887" s="192"/>
      <c r="AA162887" s="192"/>
    </row>
    <row r="162888" spans="26:27">
      <c r="Z162888" s="192"/>
      <c r="AA162888" s="192"/>
    </row>
    <row r="162889" spans="26:27">
      <c r="Z162889" s="192"/>
      <c r="AA162889" s="192"/>
    </row>
    <row r="162890" spans="26:27">
      <c r="Z162890" s="192"/>
      <c r="AA162890" s="192"/>
    </row>
    <row r="162891" spans="26:27">
      <c r="Z162891" s="192"/>
      <c r="AA162891" s="192"/>
    </row>
    <row r="162892" spans="26:27">
      <c r="Z162892" s="192"/>
      <c r="AA162892" s="192"/>
    </row>
    <row r="162893" spans="26:27">
      <c r="Z162893" s="192"/>
      <c r="AA162893" s="192"/>
    </row>
    <row r="162894" spans="26:27">
      <c r="Z162894" s="192"/>
      <c r="AA162894" s="192"/>
    </row>
    <row r="162895" spans="26:27">
      <c r="Z162895" s="192"/>
      <c r="AA162895" s="192"/>
    </row>
    <row r="162896" spans="26:27">
      <c r="Z162896" s="192"/>
      <c r="AA162896" s="192"/>
    </row>
    <row r="162897" spans="26:27">
      <c r="Z162897" s="192"/>
      <c r="AA162897" s="192"/>
    </row>
    <row r="162898" spans="26:27">
      <c r="Z162898" s="192"/>
      <c r="AA162898" s="192"/>
    </row>
    <row r="162899" spans="26:27">
      <c r="Z162899" s="192"/>
      <c r="AA162899" s="192"/>
    </row>
    <row r="162900" spans="26:27">
      <c r="Z162900" s="192"/>
      <c r="AA162900" s="192"/>
    </row>
    <row r="162901" spans="26:27">
      <c r="Z162901" s="192"/>
      <c r="AA162901" s="192"/>
    </row>
    <row r="162902" spans="26:27">
      <c r="Z162902" s="192"/>
      <c r="AA162902" s="192"/>
    </row>
    <row r="162903" spans="26:27">
      <c r="Z162903" s="192"/>
      <c r="AA162903" s="192"/>
    </row>
    <row r="162904" spans="26:27">
      <c r="Z162904" s="192"/>
      <c r="AA162904" s="192"/>
    </row>
    <row r="162905" spans="26:27">
      <c r="Z162905" s="192"/>
      <c r="AA162905" s="192"/>
    </row>
    <row r="162906" spans="26:27">
      <c r="Z162906" s="192"/>
      <c r="AA162906" s="192"/>
    </row>
    <row r="162907" spans="26:27">
      <c r="Z162907" s="192"/>
      <c r="AA162907" s="192"/>
    </row>
    <row r="162908" spans="26:27">
      <c r="Z162908" s="192"/>
      <c r="AA162908" s="192"/>
    </row>
    <row r="162909" spans="26:27">
      <c r="Z162909" s="192"/>
      <c r="AA162909" s="192"/>
    </row>
    <row r="162910" spans="26:27">
      <c r="Z162910" s="192"/>
      <c r="AA162910" s="192"/>
    </row>
    <row r="162911" spans="26:27">
      <c r="Z162911" s="192"/>
      <c r="AA162911" s="192"/>
    </row>
    <row r="162912" spans="26:27">
      <c r="Z162912" s="192"/>
      <c r="AA162912" s="192"/>
    </row>
    <row r="162913" spans="26:27">
      <c r="Z162913" s="192"/>
      <c r="AA162913" s="192"/>
    </row>
    <row r="162914" spans="26:27">
      <c r="Z162914" s="192"/>
      <c r="AA162914" s="192"/>
    </row>
    <row r="162915" spans="26:27">
      <c r="Z162915" s="192"/>
      <c r="AA162915" s="192"/>
    </row>
    <row r="162916" spans="26:27">
      <c r="Z162916" s="192"/>
      <c r="AA162916" s="192"/>
    </row>
    <row r="162917" spans="26:27">
      <c r="Z162917" s="192"/>
      <c r="AA162917" s="192"/>
    </row>
    <row r="162918" spans="26:27">
      <c r="Z162918" s="192"/>
      <c r="AA162918" s="192"/>
    </row>
    <row r="162919" spans="26:27">
      <c r="Z162919" s="192"/>
      <c r="AA162919" s="192"/>
    </row>
    <row r="162920" spans="26:27">
      <c r="Z162920" s="192"/>
      <c r="AA162920" s="192"/>
    </row>
    <row r="162921" spans="26:27">
      <c r="Z162921" s="192"/>
      <c r="AA162921" s="192"/>
    </row>
    <row r="162922" spans="26:27">
      <c r="Z162922" s="192"/>
      <c r="AA162922" s="192"/>
    </row>
    <row r="162923" spans="26:27">
      <c r="Z162923" s="192"/>
      <c r="AA162923" s="192"/>
    </row>
    <row r="162924" spans="26:27">
      <c r="Z162924" s="192"/>
      <c r="AA162924" s="192"/>
    </row>
    <row r="162925" spans="26:27">
      <c r="Z162925" s="192"/>
      <c r="AA162925" s="192"/>
    </row>
    <row r="162926" spans="26:27">
      <c r="Z162926" s="192"/>
      <c r="AA162926" s="192"/>
    </row>
    <row r="162927" spans="26:27">
      <c r="Z162927" s="192"/>
      <c r="AA162927" s="192"/>
    </row>
    <row r="162928" spans="26:27">
      <c r="Z162928" s="192"/>
      <c r="AA162928" s="192"/>
    </row>
    <row r="162929" spans="26:27">
      <c r="Z162929" s="192"/>
      <c r="AA162929" s="192"/>
    </row>
    <row r="162930" spans="26:27">
      <c r="Z162930" s="192"/>
      <c r="AA162930" s="192"/>
    </row>
    <row r="162931" spans="26:27">
      <c r="Z162931" s="192"/>
      <c r="AA162931" s="192"/>
    </row>
    <row r="162932" spans="26:27">
      <c r="Z162932" s="192"/>
      <c r="AA162932" s="192"/>
    </row>
    <row r="162933" spans="26:27">
      <c r="Z162933" s="192"/>
      <c r="AA162933" s="192"/>
    </row>
    <row r="162934" spans="26:27">
      <c r="Z162934" s="192"/>
      <c r="AA162934" s="192"/>
    </row>
    <row r="162935" spans="26:27">
      <c r="Z162935" s="192"/>
      <c r="AA162935" s="192"/>
    </row>
    <row r="162936" spans="26:27">
      <c r="Z162936" s="192"/>
      <c r="AA162936" s="192"/>
    </row>
    <row r="162937" spans="26:27">
      <c r="Z162937" s="192"/>
      <c r="AA162937" s="192"/>
    </row>
    <row r="162938" spans="26:27">
      <c r="Z162938" s="192"/>
      <c r="AA162938" s="192"/>
    </row>
    <row r="162939" spans="26:27">
      <c r="Z162939" s="192"/>
      <c r="AA162939" s="192"/>
    </row>
    <row r="162940" spans="26:27">
      <c r="Z162940" s="192"/>
      <c r="AA162940" s="192"/>
    </row>
    <row r="162941" spans="26:27">
      <c r="Z162941" s="192"/>
      <c r="AA162941" s="192"/>
    </row>
    <row r="162942" spans="26:27">
      <c r="Z162942" s="192"/>
      <c r="AA162942" s="192"/>
    </row>
    <row r="162943" spans="26:27">
      <c r="Z162943" s="192"/>
      <c r="AA162943" s="192"/>
    </row>
    <row r="162944" spans="26:27">
      <c r="Z162944" s="192"/>
      <c r="AA162944" s="192"/>
    </row>
    <row r="162945" spans="26:27">
      <c r="Z162945" s="192"/>
      <c r="AA162945" s="192"/>
    </row>
    <row r="162946" spans="26:27">
      <c r="Z162946" s="192"/>
      <c r="AA162946" s="192"/>
    </row>
    <row r="162947" spans="26:27">
      <c r="Z162947" s="192"/>
      <c r="AA162947" s="192"/>
    </row>
    <row r="162948" spans="26:27">
      <c r="Z162948" s="192"/>
      <c r="AA162948" s="192"/>
    </row>
    <row r="162949" spans="26:27">
      <c r="Z162949" s="192"/>
      <c r="AA162949" s="192"/>
    </row>
    <row r="162950" spans="26:27">
      <c r="Z162950" s="192"/>
      <c r="AA162950" s="192"/>
    </row>
    <row r="162951" spans="26:27">
      <c r="Z162951" s="192"/>
      <c r="AA162951" s="192"/>
    </row>
    <row r="162952" spans="26:27">
      <c r="Z162952" s="192"/>
      <c r="AA162952" s="192"/>
    </row>
    <row r="162953" spans="26:27">
      <c r="Z162953" s="192"/>
      <c r="AA162953" s="192"/>
    </row>
    <row r="162954" spans="26:27">
      <c r="Z162954" s="192"/>
      <c r="AA162954" s="192"/>
    </row>
    <row r="162955" spans="26:27">
      <c r="Z162955" s="192"/>
      <c r="AA162955" s="192"/>
    </row>
    <row r="162956" spans="26:27">
      <c r="Z162956" s="192"/>
      <c r="AA162956" s="192"/>
    </row>
    <row r="162957" spans="26:27">
      <c r="Z162957" s="192"/>
      <c r="AA162957" s="192"/>
    </row>
    <row r="162958" spans="26:27">
      <c r="Z162958" s="192"/>
      <c r="AA162958" s="192"/>
    </row>
    <row r="162959" spans="26:27">
      <c r="Z162959" s="192"/>
      <c r="AA162959" s="192"/>
    </row>
    <row r="162960" spans="26:27">
      <c r="Z162960" s="192"/>
      <c r="AA162960" s="192"/>
    </row>
    <row r="162961" spans="26:27">
      <c r="Z162961" s="192"/>
      <c r="AA162961" s="192"/>
    </row>
    <row r="162962" spans="26:27">
      <c r="Z162962" s="192"/>
      <c r="AA162962" s="192"/>
    </row>
    <row r="162963" spans="26:27">
      <c r="Z162963" s="192"/>
      <c r="AA162963" s="192"/>
    </row>
    <row r="162964" spans="26:27">
      <c r="Z162964" s="192"/>
      <c r="AA162964" s="192"/>
    </row>
    <row r="162965" spans="26:27">
      <c r="Z162965" s="192"/>
      <c r="AA162965" s="192"/>
    </row>
    <row r="162966" spans="26:27">
      <c r="Z162966" s="192"/>
      <c r="AA162966" s="192"/>
    </row>
    <row r="162967" spans="26:27">
      <c r="Z162967" s="192"/>
      <c r="AA162967" s="192"/>
    </row>
    <row r="162968" spans="26:27">
      <c r="Z162968" s="192"/>
      <c r="AA162968" s="192"/>
    </row>
    <row r="162969" spans="26:27">
      <c r="Z162969" s="192"/>
      <c r="AA162969" s="192"/>
    </row>
    <row r="162970" spans="26:27">
      <c r="Z162970" s="192"/>
      <c r="AA162970" s="192"/>
    </row>
    <row r="162971" spans="26:27">
      <c r="Z162971" s="192"/>
      <c r="AA162971" s="192"/>
    </row>
    <row r="162972" spans="26:27">
      <c r="Z162972" s="192"/>
      <c r="AA162972" s="192"/>
    </row>
    <row r="162973" spans="26:27">
      <c r="Z162973" s="192"/>
      <c r="AA162973" s="192"/>
    </row>
    <row r="162974" spans="26:27">
      <c r="Z162974" s="192"/>
      <c r="AA162974" s="192"/>
    </row>
    <row r="162975" spans="26:27">
      <c r="Z162975" s="192"/>
      <c r="AA162975" s="192"/>
    </row>
    <row r="162976" spans="26:27">
      <c r="Z162976" s="192"/>
      <c r="AA162976" s="192"/>
    </row>
    <row r="162977" spans="26:27">
      <c r="Z162977" s="192"/>
      <c r="AA162977" s="192"/>
    </row>
    <row r="162978" spans="26:27">
      <c r="Z162978" s="192"/>
      <c r="AA162978" s="192"/>
    </row>
    <row r="162979" spans="26:27">
      <c r="Z162979" s="192"/>
      <c r="AA162979" s="192"/>
    </row>
    <row r="162980" spans="26:27">
      <c r="Z162980" s="192"/>
      <c r="AA162980" s="192"/>
    </row>
    <row r="162981" spans="26:27">
      <c r="Z162981" s="192"/>
      <c r="AA162981" s="192"/>
    </row>
    <row r="162982" spans="26:27">
      <c r="Z162982" s="192"/>
      <c r="AA162982" s="192"/>
    </row>
    <row r="162983" spans="26:27">
      <c r="Z162983" s="192"/>
      <c r="AA162983" s="192"/>
    </row>
    <row r="162984" spans="26:27">
      <c r="Z162984" s="192"/>
      <c r="AA162984" s="192"/>
    </row>
    <row r="162985" spans="26:27">
      <c r="Z162985" s="192"/>
      <c r="AA162985" s="192"/>
    </row>
    <row r="162986" spans="26:27">
      <c r="Z162986" s="192"/>
      <c r="AA162986" s="192"/>
    </row>
    <row r="162987" spans="26:27">
      <c r="Z162987" s="192"/>
      <c r="AA162987" s="192"/>
    </row>
    <row r="162988" spans="26:27">
      <c r="Z162988" s="192"/>
      <c r="AA162988" s="192"/>
    </row>
    <row r="162989" spans="26:27">
      <c r="Z162989" s="192"/>
      <c r="AA162989" s="192"/>
    </row>
    <row r="162990" spans="26:27">
      <c r="Z162990" s="192"/>
      <c r="AA162990" s="192"/>
    </row>
    <row r="162991" spans="26:27">
      <c r="Z162991" s="192"/>
      <c r="AA162991" s="192"/>
    </row>
    <row r="162992" spans="26:27">
      <c r="Z162992" s="192"/>
      <c r="AA162992" s="192"/>
    </row>
    <row r="162993" spans="26:27">
      <c r="Z162993" s="192"/>
      <c r="AA162993" s="192"/>
    </row>
    <row r="162994" spans="26:27">
      <c r="Z162994" s="192"/>
      <c r="AA162994" s="192"/>
    </row>
    <row r="162995" spans="26:27">
      <c r="Z162995" s="192"/>
      <c r="AA162995" s="192"/>
    </row>
    <row r="162996" spans="26:27">
      <c r="Z162996" s="192"/>
      <c r="AA162996" s="192"/>
    </row>
    <row r="162997" spans="26:27">
      <c r="Z162997" s="192"/>
      <c r="AA162997" s="192"/>
    </row>
    <row r="162998" spans="26:27">
      <c r="Z162998" s="192"/>
      <c r="AA162998" s="192"/>
    </row>
    <row r="162999" spans="26:27">
      <c r="Z162999" s="192"/>
      <c r="AA162999" s="192"/>
    </row>
    <row r="163000" spans="26:27">
      <c r="Z163000" s="192"/>
      <c r="AA163000" s="192"/>
    </row>
    <row r="163001" spans="26:27">
      <c r="Z163001" s="192"/>
      <c r="AA163001" s="192"/>
    </row>
    <row r="163002" spans="26:27">
      <c r="Z163002" s="192"/>
      <c r="AA163002" s="192"/>
    </row>
    <row r="163003" spans="26:27">
      <c r="Z163003" s="192"/>
      <c r="AA163003" s="192"/>
    </row>
    <row r="163004" spans="26:27">
      <c r="Z163004" s="192"/>
      <c r="AA163004" s="192"/>
    </row>
    <row r="163005" spans="26:27">
      <c r="Z163005" s="192"/>
      <c r="AA163005" s="192"/>
    </row>
    <row r="163006" spans="26:27">
      <c r="Z163006" s="192"/>
      <c r="AA163006" s="192"/>
    </row>
    <row r="163007" spans="26:27">
      <c r="Z163007" s="192"/>
      <c r="AA163007" s="192"/>
    </row>
    <row r="163008" spans="26:27">
      <c r="Z163008" s="192"/>
      <c r="AA163008" s="192"/>
    </row>
    <row r="163009" spans="26:27">
      <c r="Z163009" s="192"/>
      <c r="AA163009" s="192"/>
    </row>
    <row r="163010" spans="26:27">
      <c r="Z163010" s="192"/>
      <c r="AA163010" s="192"/>
    </row>
    <row r="163011" spans="26:27">
      <c r="Z163011" s="192"/>
      <c r="AA163011" s="192"/>
    </row>
    <row r="163012" spans="26:27">
      <c r="Z163012" s="192"/>
      <c r="AA163012" s="192"/>
    </row>
    <row r="163013" spans="26:27">
      <c r="Z163013" s="192"/>
      <c r="AA163013" s="192"/>
    </row>
    <row r="163014" spans="26:27">
      <c r="Z163014" s="192"/>
      <c r="AA163014" s="192"/>
    </row>
    <row r="163015" spans="26:27">
      <c r="Z163015" s="192"/>
      <c r="AA163015" s="192"/>
    </row>
    <row r="163016" spans="26:27">
      <c r="Z163016" s="192"/>
      <c r="AA163016" s="192"/>
    </row>
    <row r="163017" spans="26:27">
      <c r="Z163017" s="192"/>
      <c r="AA163017" s="192"/>
    </row>
    <row r="163018" spans="26:27">
      <c r="Z163018" s="192"/>
      <c r="AA163018" s="192"/>
    </row>
    <row r="163019" spans="26:27">
      <c r="Z163019" s="192"/>
      <c r="AA163019" s="192"/>
    </row>
    <row r="163020" spans="26:27">
      <c r="Z163020" s="192"/>
      <c r="AA163020" s="192"/>
    </row>
    <row r="163021" spans="26:27">
      <c r="Z163021" s="192"/>
      <c r="AA163021" s="192"/>
    </row>
    <row r="163022" spans="26:27">
      <c r="Z163022" s="192"/>
      <c r="AA163022" s="192"/>
    </row>
    <row r="163023" spans="26:27">
      <c r="Z163023" s="192"/>
      <c r="AA163023" s="192"/>
    </row>
    <row r="163024" spans="26:27">
      <c r="Z163024" s="192"/>
      <c r="AA163024" s="192"/>
    </row>
    <row r="163025" spans="26:27">
      <c r="Z163025" s="192"/>
      <c r="AA163025" s="192"/>
    </row>
    <row r="163026" spans="26:27">
      <c r="Z163026" s="192"/>
      <c r="AA163026" s="192"/>
    </row>
    <row r="163027" spans="26:27">
      <c r="Z163027" s="192"/>
      <c r="AA163027" s="192"/>
    </row>
    <row r="163028" spans="26:27">
      <c r="Z163028" s="192"/>
      <c r="AA163028" s="192"/>
    </row>
    <row r="163029" spans="26:27">
      <c r="Z163029" s="192"/>
      <c r="AA163029" s="192"/>
    </row>
    <row r="163030" spans="26:27">
      <c r="Z163030" s="192"/>
      <c r="AA163030" s="192"/>
    </row>
    <row r="163031" spans="26:27">
      <c r="Z163031" s="192"/>
      <c r="AA163031" s="192"/>
    </row>
    <row r="163032" spans="26:27">
      <c r="Z163032" s="192"/>
      <c r="AA163032" s="192"/>
    </row>
    <row r="163033" spans="26:27">
      <c r="Z163033" s="192"/>
      <c r="AA163033" s="192"/>
    </row>
    <row r="163034" spans="26:27">
      <c r="Z163034" s="192"/>
      <c r="AA163034" s="192"/>
    </row>
    <row r="163035" spans="26:27">
      <c r="Z163035" s="192"/>
      <c r="AA163035" s="192"/>
    </row>
    <row r="163036" spans="26:27">
      <c r="Z163036" s="192"/>
      <c r="AA163036" s="192"/>
    </row>
    <row r="163037" spans="26:27">
      <c r="Z163037" s="192"/>
      <c r="AA163037" s="192"/>
    </row>
    <row r="163038" spans="26:27">
      <c r="Z163038" s="192"/>
      <c r="AA163038" s="192"/>
    </row>
    <row r="163039" spans="26:27">
      <c r="Z163039" s="192"/>
      <c r="AA163039" s="192"/>
    </row>
    <row r="163040" spans="26:27">
      <c r="Z163040" s="192"/>
      <c r="AA163040" s="192"/>
    </row>
    <row r="163041" spans="26:27">
      <c r="Z163041" s="192"/>
      <c r="AA163041" s="192"/>
    </row>
    <row r="163042" spans="26:27">
      <c r="Z163042" s="192"/>
      <c r="AA163042" s="192"/>
    </row>
    <row r="163043" spans="26:27">
      <c r="Z163043" s="192"/>
      <c r="AA163043" s="192"/>
    </row>
    <row r="163044" spans="26:27">
      <c r="Z163044" s="192"/>
      <c r="AA163044" s="192"/>
    </row>
    <row r="163045" spans="26:27">
      <c r="Z163045" s="192"/>
      <c r="AA163045" s="192"/>
    </row>
    <row r="163046" spans="26:27">
      <c r="Z163046" s="192"/>
      <c r="AA163046" s="192"/>
    </row>
    <row r="163047" spans="26:27">
      <c r="Z163047" s="192"/>
      <c r="AA163047" s="192"/>
    </row>
    <row r="163048" spans="26:27">
      <c r="Z163048" s="192"/>
      <c r="AA163048" s="192"/>
    </row>
    <row r="163049" spans="26:27">
      <c r="Z163049" s="192"/>
      <c r="AA163049" s="192"/>
    </row>
    <row r="163050" spans="26:27">
      <c r="Z163050" s="192"/>
      <c r="AA163050" s="192"/>
    </row>
    <row r="163051" spans="26:27">
      <c r="Z163051" s="192"/>
      <c r="AA163051" s="192"/>
    </row>
    <row r="163052" spans="26:27">
      <c r="Z163052" s="192"/>
      <c r="AA163052" s="192"/>
    </row>
    <row r="163053" spans="26:27">
      <c r="Z163053" s="192"/>
      <c r="AA163053" s="192"/>
    </row>
    <row r="163054" spans="26:27">
      <c r="Z163054" s="192"/>
      <c r="AA163054" s="192"/>
    </row>
    <row r="163055" spans="26:27">
      <c r="Z163055" s="192"/>
      <c r="AA163055" s="192"/>
    </row>
    <row r="163056" spans="26:27">
      <c r="Z163056" s="192"/>
      <c r="AA163056" s="192"/>
    </row>
    <row r="163057" spans="26:27">
      <c r="Z163057" s="192"/>
      <c r="AA163057" s="192"/>
    </row>
    <row r="163058" spans="26:27">
      <c r="Z163058" s="192"/>
      <c r="AA163058" s="192"/>
    </row>
    <row r="163059" spans="26:27">
      <c r="Z163059" s="192"/>
      <c r="AA163059" s="192"/>
    </row>
    <row r="163060" spans="26:27">
      <c r="Z163060" s="192"/>
      <c r="AA163060" s="192"/>
    </row>
    <row r="163061" spans="26:27">
      <c r="Z163061" s="192"/>
      <c r="AA163061" s="192"/>
    </row>
    <row r="163062" spans="26:27">
      <c r="Z163062" s="192"/>
      <c r="AA163062" s="192"/>
    </row>
    <row r="163063" spans="26:27">
      <c r="Z163063" s="192"/>
      <c r="AA163063" s="192"/>
    </row>
    <row r="163064" spans="26:27">
      <c r="Z163064" s="192"/>
      <c r="AA163064" s="192"/>
    </row>
    <row r="163065" spans="26:27">
      <c r="Z163065" s="192"/>
      <c r="AA163065" s="192"/>
    </row>
    <row r="163066" spans="26:27">
      <c r="Z163066" s="192"/>
      <c r="AA163066" s="192"/>
    </row>
    <row r="163067" spans="26:27">
      <c r="Z163067" s="192"/>
      <c r="AA163067" s="192"/>
    </row>
    <row r="163068" spans="26:27">
      <c r="Z163068" s="192"/>
      <c r="AA163068" s="192"/>
    </row>
    <row r="163069" spans="26:27">
      <c r="Z163069" s="192"/>
      <c r="AA163069" s="192"/>
    </row>
    <row r="163070" spans="26:27">
      <c r="Z163070" s="192"/>
      <c r="AA163070" s="192"/>
    </row>
    <row r="163071" spans="26:27">
      <c r="Z163071" s="192"/>
      <c r="AA163071" s="192"/>
    </row>
    <row r="163072" spans="26:27">
      <c r="Z163072" s="192"/>
      <c r="AA163072" s="192"/>
    </row>
    <row r="163073" spans="26:27">
      <c r="Z163073" s="192"/>
      <c r="AA163073" s="192"/>
    </row>
    <row r="163074" spans="26:27">
      <c r="Z163074" s="192"/>
      <c r="AA163074" s="192"/>
    </row>
    <row r="163075" spans="26:27">
      <c r="Z163075" s="192"/>
      <c r="AA163075" s="192"/>
    </row>
    <row r="163076" spans="26:27">
      <c r="Z163076" s="192"/>
      <c r="AA163076" s="192"/>
    </row>
    <row r="163077" spans="26:27">
      <c r="Z163077" s="192"/>
      <c r="AA163077" s="192"/>
    </row>
    <row r="163078" spans="26:27">
      <c r="Z163078" s="192"/>
      <c r="AA163078" s="192"/>
    </row>
    <row r="163079" spans="26:27">
      <c r="Z163079" s="192"/>
      <c r="AA163079" s="192"/>
    </row>
    <row r="163080" spans="26:27">
      <c r="Z163080" s="192"/>
      <c r="AA163080" s="192"/>
    </row>
    <row r="163081" spans="26:27">
      <c r="Z163081" s="192"/>
      <c r="AA163081" s="192"/>
    </row>
    <row r="163082" spans="26:27">
      <c r="Z163082" s="192"/>
      <c r="AA163082" s="192"/>
    </row>
    <row r="163083" spans="26:27">
      <c r="Z163083" s="192"/>
      <c r="AA163083" s="192"/>
    </row>
    <row r="163084" spans="26:27">
      <c r="Z163084" s="192"/>
      <c r="AA163084" s="192"/>
    </row>
    <row r="163085" spans="26:27">
      <c r="Z163085" s="192"/>
      <c r="AA163085" s="192"/>
    </row>
    <row r="163086" spans="26:27">
      <c r="Z163086" s="192"/>
      <c r="AA163086" s="192"/>
    </row>
    <row r="163087" spans="26:27">
      <c r="Z163087" s="192"/>
      <c r="AA163087" s="192"/>
    </row>
    <row r="163088" spans="26:27">
      <c r="Z163088" s="192"/>
      <c r="AA163088" s="192"/>
    </row>
    <row r="163089" spans="26:27">
      <c r="Z163089" s="192"/>
      <c r="AA163089" s="192"/>
    </row>
    <row r="163090" spans="26:27">
      <c r="Z163090" s="192"/>
      <c r="AA163090" s="192"/>
    </row>
    <row r="163091" spans="26:27">
      <c r="Z163091" s="192"/>
      <c r="AA163091" s="192"/>
    </row>
    <row r="163092" spans="26:27">
      <c r="Z163092" s="192"/>
      <c r="AA163092" s="192"/>
    </row>
    <row r="163093" spans="26:27">
      <c r="Z163093" s="192"/>
      <c r="AA163093" s="192"/>
    </row>
    <row r="163094" spans="26:27">
      <c r="Z163094" s="192"/>
      <c r="AA163094" s="192"/>
    </row>
    <row r="163095" spans="26:27">
      <c r="Z163095" s="192"/>
      <c r="AA163095" s="192"/>
    </row>
    <row r="163096" spans="26:27">
      <c r="Z163096" s="192"/>
      <c r="AA163096" s="192"/>
    </row>
    <row r="163097" spans="26:27">
      <c r="Z163097" s="192"/>
      <c r="AA163097" s="192"/>
    </row>
    <row r="163098" spans="26:27">
      <c r="Z163098" s="192"/>
      <c r="AA163098" s="192"/>
    </row>
    <row r="163099" spans="26:27">
      <c r="Z163099" s="192"/>
      <c r="AA163099" s="192"/>
    </row>
    <row r="163100" spans="26:27">
      <c r="Z163100" s="192"/>
      <c r="AA163100" s="192"/>
    </row>
    <row r="163101" spans="26:27">
      <c r="Z163101" s="192"/>
      <c r="AA163101" s="192"/>
    </row>
    <row r="163102" spans="26:27">
      <c r="Z163102" s="192"/>
      <c r="AA163102" s="192"/>
    </row>
    <row r="163103" spans="26:27">
      <c r="Z163103" s="192"/>
      <c r="AA163103" s="192"/>
    </row>
    <row r="163104" spans="26:27">
      <c r="Z163104" s="192"/>
      <c r="AA163104" s="192"/>
    </row>
    <row r="163105" spans="26:27">
      <c r="Z163105" s="192"/>
      <c r="AA163105" s="192"/>
    </row>
    <row r="163106" spans="26:27">
      <c r="Z163106" s="192"/>
      <c r="AA163106" s="192"/>
    </row>
    <row r="163107" spans="26:27">
      <c r="Z163107" s="192"/>
      <c r="AA163107" s="192"/>
    </row>
    <row r="163108" spans="26:27">
      <c r="Z163108" s="192"/>
      <c r="AA163108" s="192"/>
    </row>
    <row r="163109" spans="26:27">
      <c r="Z163109" s="192"/>
      <c r="AA163109" s="192"/>
    </row>
    <row r="163110" spans="26:27">
      <c r="Z163110" s="192"/>
      <c r="AA163110" s="192"/>
    </row>
    <row r="163111" spans="26:27">
      <c r="Z163111" s="192"/>
      <c r="AA163111" s="192"/>
    </row>
    <row r="163112" spans="26:27">
      <c r="Z163112" s="192"/>
      <c r="AA163112" s="192"/>
    </row>
    <row r="163113" spans="26:27">
      <c r="Z163113" s="192"/>
      <c r="AA163113" s="192"/>
    </row>
    <row r="163114" spans="26:27">
      <c r="Z163114" s="192"/>
      <c r="AA163114" s="192"/>
    </row>
    <row r="163115" spans="26:27">
      <c r="Z163115" s="192"/>
      <c r="AA163115" s="192"/>
    </row>
    <row r="163116" spans="26:27">
      <c r="Z163116" s="192"/>
      <c r="AA163116" s="192"/>
    </row>
    <row r="163117" spans="26:27">
      <c r="Z163117" s="192"/>
      <c r="AA163117" s="192"/>
    </row>
    <row r="163118" spans="26:27">
      <c r="Z163118" s="192"/>
      <c r="AA163118" s="192"/>
    </row>
    <row r="163119" spans="26:27">
      <c r="Z163119" s="192"/>
      <c r="AA163119" s="192"/>
    </row>
    <row r="163120" spans="26:27">
      <c r="Z163120" s="192"/>
      <c r="AA163120" s="192"/>
    </row>
    <row r="163121" spans="26:27">
      <c r="Z163121" s="192"/>
      <c r="AA163121" s="192"/>
    </row>
    <row r="163122" spans="26:27">
      <c r="Z163122" s="192"/>
      <c r="AA163122" s="192"/>
    </row>
    <row r="163123" spans="26:27">
      <c r="Z163123" s="192"/>
      <c r="AA163123" s="192"/>
    </row>
    <row r="163124" spans="26:27">
      <c r="Z163124" s="192"/>
      <c r="AA163124" s="192"/>
    </row>
    <row r="163125" spans="26:27">
      <c r="Z163125" s="192"/>
      <c r="AA163125" s="192"/>
    </row>
    <row r="163126" spans="26:27">
      <c r="Z163126" s="192"/>
      <c r="AA163126" s="192"/>
    </row>
    <row r="163127" spans="26:27">
      <c r="Z163127" s="192"/>
      <c r="AA163127" s="192"/>
    </row>
    <row r="163128" spans="26:27">
      <c r="Z163128" s="192"/>
      <c r="AA163128" s="192"/>
    </row>
    <row r="163129" spans="26:27">
      <c r="Z163129" s="192"/>
      <c r="AA163129" s="192"/>
    </row>
    <row r="163130" spans="26:27">
      <c r="Z163130" s="192"/>
      <c r="AA163130" s="192"/>
    </row>
    <row r="163131" spans="26:27">
      <c r="Z163131" s="192"/>
      <c r="AA163131" s="192"/>
    </row>
    <row r="163132" spans="26:27">
      <c r="Z163132" s="192"/>
      <c r="AA163132" s="192"/>
    </row>
    <row r="163133" spans="26:27">
      <c r="Z163133" s="192"/>
      <c r="AA163133" s="192"/>
    </row>
    <row r="163134" spans="26:27">
      <c r="Z163134" s="192"/>
      <c r="AA163134" s="192"/>
    </row>
    <row r="163135" spans="26:27">
      <c r="Z163135" s="192"/>
      <c r="AA163135" s="192"/>
    </row>
    <row r="163136" spans="26:27">
      <c r="Z163136" s="192"/>
      <c r="AA163136" s="192"/>
    </row>
    <row r="163137" spans="26:27">
      <c r="Z163137" s="192"/>
      <c r="AA163137" s="192"/>
    </row>
    <row r="163138" spans="26:27">
      <c r="Z163138" s="192"/>
      <c r="AA163138" s="192"/>
    </row>
    <row r="163139" spans="26:27">
      <c r="Z163139" s="192"/>
      <c r="AA163139" s="192"/>
    </row>
    <row r="163140" spans="26:27">
      <c r="Z163140" s="192"/>
      <c r="AA163140" s="192"/>
    </row>
    <row r="163141" spans="26:27">
      <c r="Z163141" s="192"/>
      <c r="AA163141" s="192"/>
    </row>
    <row r="163142" spans="26:27">
      <c r="Z163142" s="192"/>
      <c r="AA163142" s="192"/>
    </row>
    <row r="163143" spans="26:27">
      <c r="Z163143" s="192"/>
      <c r="AA163143" s="192"/>
    </row>
    <row r="163144" spans="26:27">
      <c r="Z163144" s="192"/>
      <c r="AA163144" s="192"/>
    </row>
    <row r="163145" spans="26:27">
      <c r="Z163145" s="192"/>
      <c r="AA163145" s="192"/>
    </row>
    <row r="163146" spans="26:27">
      <c r="Z163146" s="192"/>
      <c r="AA163146" s="192"/>
    </row>
    <row r="163147" spans="26:27">
      <c r="Z163147" s="192"/>
      <c r="AA163147" s="192"/>
    </row>
    <row r="163148" spans="26:27">
      <c r="Z163148" s="192"/>
      <c r="AA163148" s="192"/>
    </row>
    <row r="163149" spans="26:27">
      <c r="Z163149" s="192"/>
      <c r="AA163149" s="192"/>
    </row>
    <row r="163150" spans="26:27">
      <c r="Z163150" s="192"/>
      <c r="AA163150" s="192"/>
    </row>
    <row r="163151" spans="26:27">
      <c r="Z163151" s="192"/>
      <c r="AA163151" s="192"/>
    </row>
    <row r="163152" spans="26:27">
      <c r="Z163152" s="192"/>
      <c r="AA163152" s="192"/>
    </row>
    <row r="163153" spans="26:27">
      <c r="Z163153" s="192"/>
      <c r="AA163153" s="192"/>
    </row>
    <row r="163154" spans="26:27">
      <c r="Z163154" s="192"/>
      <c r="AA163154" s="192"/>
    </row>
    <row r="163155" spans="26:27">
      <c r="Z163155" s="192"/>
      <c r="AA163155" s="192"/>
    </row>
    <row r="163156" spans="26:27">
      <c r="Z163156" s="192"/>
      <c r="AA163156" s="192"/>
    </row>
    <row r="163157" spans="26:27">
      <c r="Z163157" s="192"/>
      <c r="AA163157" s="192"/>
    </row>
    <row r="163158" spans="26:27">
      <c r="Z163158" s="192"/>
      <c r="AA163158" s="192"/>
    </row>
    <row r="163159" spans="26:27">
      <c r="Z163159" s="192"/>
      <c r="AA163159" s="192"/>
    </row>
    <row r="163160" spans="26:27">
      <c r="Z163160" s="192"/>
      <c r="AA163160" s="192"/>
    </row>
    <row r="163161" spans="26:27">
      <c r="Z163161" s="192"/>
      <c r="AA163161" s="192"/>
    </row>
    <row r="163162" spans="26:27">
      <c r="Z163162" s="192"/>
      <c r="AA163162" s="192"/>
    </row>
    <row r="163163" spans="26:27">
      <c r="Z163163" s="192"/>
      <c r="AA163163" s="192"/>
    </row>
    <row r="163164" spans="26:27">
      <c r="Z163164" s="192"/>
      <c r="AA163164" s="192"/>
    </row>
    <row r="163165" spans="26:27">
      <c r="Z163165" s="192"/>
      <c r="AA163165" s="192"/>
    </row>
    <row r="163166" spans="26:27">
      <c r="Z163166" s="192"/>
      <c r="AA163166" s="192"/>
    </row>
    <row r="163167" spans="26:27">
      <c r="Z163167" s="192"/>
      <c r="AA163167" s="192"/>
    </row>
    <row r="163168" spans="26:27">
      <c r="Z163168" s="192"/>
      <c r="AA163168" s="192"/>
    </row>
    <row r="163169" spans="26:27">
      <c r="Z163169" s="192"/>
      <c r="AA163169" s="192"/>
    </row>
    <row r="163170" spans="26:27">
      <c r="Z163170" s="192"/>
      <c r="AA163170" s="192"/>
    </row>
    <row r="163171" spans="26:27">
      <c r="Z163171" s="192"/>
      <c r="AA163171" s="192"/>
    </row>
    <row r="163172" spans="26:27">
      <c r="Z163172" s="192"/>
      <c r="AA163172" s="192"/>
    </row>
    <row r="163173" spans="26:27">
      <c r="Z163173" s="192"/>
      <c r="AA163173" s="192"/>
    </row>
    <row r="163174" spans="26:27">
      <c r="Z163174" s="192"/>
      <c r="AA163174" s="192"/>
    </row>
    <row r="163175" spans="26:27">
      <c r="Z163175" s="192"/>
      <c r="AA163175" s="192"/>
    </row>
    <row r="163176" spans="26:27">
      <c r="Z163176" s="192"/>
      <c r="AA163176" s="192"/>
    </row>
    <row r="163177" spans="26:27">
      <c r="Z163177" s="192"/>
      <c r="AA163177" s="192"/>
    </row>
    <row r="163178" spans="26:27">
      <c r="Z163178" s="192"/>
      <c r="AA163178" s="192"/>
    </row>
    <row r="163179" spans="26:27">
      <c r="Z163179" s="192"/>
      <c r="AA163179" s="192"/>
    </row>
    <row r="163180" spans="26:27">
      <c r="Z163180" s="192"/>
      <c r="AA163180" s="192"/>
    </row>
    <row r="163181" spans="26:27">
      <c r="Z163181" s="192"/>
      <c r="AA163181" s="192"/>
    </row>
    <row r="163182" spans="26:27">
      <c r="Z163182" s="192"/>
      <c r="AA163182" s="192"/>
    </row>
    <row r="163183" spans="26:27">
      <c r="Z163183" s="192"/>
      <c r="AA163183" s="192"/>
    </row>
    <row r="163184" spans="26:27">
      <c r="Z163184" s="192"/>
      <c r="AA163184" s="192"/>
    </row>
    <row r="163185" spans="26:27">
      <c r="Z163185" s="192"/>
      <c r="AA163185" s="192"/>
    </row>
    <row r="163186" spans="26:27">
      <c r="Z163186" s="192"/>
      <c r="AA163186" s="192"/>
    </row>
    <row r="163187" spans="26:27">
      <c r="Z163187" s="192"/>
      <c r="AA163187" s="192"/>
    </row>
    <row r="163188" spans="26:27">
      <c r="Z163188" s="192"/>
      <c r="AA163188" s="192"/>
    </row>
    <row r="163189" spans="26:27">
      <c r="Z163189" s="192"/>
      <c r="AA163189" s="192"/>
    </row>
    <row r="163190" spans="26:27">
      <c r="Z163190" s="192"/>
      <c r="AA163190" s="192"/>
    </row>
    <row r="163191" spans="26:27">
      <c r="Z163191" s="192"/>
      <c r="AA163191" s="192"/>
    </row>
    <row r="163192" spans="26:27">
      <c r="Z163192" s="192"/>
      <c r="AA163192" s="192"/>
    </row>
    <row r="163193" spans="26:27">
      <c r="Z163193" s="192"/>
      <c r="AA163193" s="192"/>
    </row>
    <row r="163194" spans="26:27">
      <c r="Z163194" s="192"/>
      <c r="AA163194" s="192"/>
    </row>
    <row r="163195" spans="26:27">
      <c r="Z163195" s="192"/>
      <c r="AA163195" s="192"/>
    </row>
    <row r="163196" spans="26:27">
      <c r="Z163196" s="192"/>
      <c r="AA163196" s="192"/>
    </row>
    <row r="163197" spans="26:27">
      <c r="Z163197" s="192"/>
      <c r="AA163197" s="192"/>
    </row>
    <row r="163198" spans="26:27">
      <c r="Z163198" s="192"/>
      <c r="AA163198" s="192"/>
    </row>
    <row r="163199" spans="26:27">
      <c r="Z163199" s="192"/>
      <c r="AA163199" s="192"/>
    </row>
    <row r="163200" spans="26:27">
      <c r="Z163200" s="192"/>
      <c r="AA163200" s="192"/>
    </row>
    <row r="163201" spans="26:27">
      <c r="Z163201" s="192"/>
      <c r="AA163201" s="192"/>
    </row>
    <row r="163202" spans="26:27">
      <c r="Z163202" s="192"/>
      <c r="AA163202" s="192"/>
    </row>
    <row r="163203" spans="26:27">
      <c r="Z163203" s="192"/>
      <c r="AA163203" s="192"/>
    </row>
    <row r="163204" spans="26:27">
      <c r="Z163204" s="192"/>
      <c r="AA163204" s="192"/>
    </row>
    <row r="163205" spans="26:27">
      <c r="Z163205" s="192"/>
      <c r="AA163205" s="192"/>
    </row>
    <row r="163206" spans="26:27">
      <c r="Z163206" s="192"/>
      <c r="AA163206" s="192"/>
    </row>
    <row r="163207" spans="26:27">
      <c r="Z163207" s="192"/>
      <c r="AA163207" s="192"/>
    </row>
    <row r="163208" spans="26:27">
      <c r="Z163208" s="192"/>
      <c r="AA163208" s="192"/>
    </row>
    <row r="163209" spans="26:27">
      <c r="Z163209" s="192"/>
      <c r="AA163209" s="192"/>
    </row>
    <row r="163210" spans="26:27">
      <c r="Z163210" s="192"/>
      <c r="AA163210" s="192"/>
    </row>
    <row r="163211" spans="26:27">
      <c r="Z163211" s="192"/>
      <c r="AA163211" s="192"/>
    </row>
    <row r="163212" spans="26:27">
      <c r="Z163212" s="192"/>
      <c r="AA163212" s="192"/>
    </row>
    <row r="163213" spans="26:27">
      <c r="Z163213" s="192"/>
      <c r="AA163213" s="192"/>
    </row>
    <row r="163214" spans="26:27">
      <c r="Z163214" s="192"/>
      <c r="AA163214" s="192"/>
    </row>
    <row r="163215" spans="26:27">
      <c r="Z163215" s="192"/>
      <c r="AA163215" s="192"/>
    </row>
    <row r="163216" spans="26:27">
      <c r="Z163216" s="192"/>
      <c r="AA163216" s="192"/>
    </row>
    <row r="163217" spans="26:27">
      <c r="Z163217" s="192"/>
      <c r="AA163217" s="192"/>
    </row>
    <row r="163218" spans="26:27">
      <c r="Z163218" s="192"/>
      <c r="AA163218" s="192"/>
    </row>
    <row r="163219" spans="26:27">
      <c r="Z163219" s="192"/>
      <c r="AA163219" s="192"/>
    </row>
    <row r="163220" spans="26:27">
      <c r="Z163220" s="192"/>
      <c r="AA163220" s="192"/>
    </row>
    <row r="163221" spans="26:27">
      <c r="Z163221" s="192"/>
      <c r="AA163221" s="192"/>
    </row>
    <row r="163222" spans="26:27">
      <c r="Z163222" s="192"/>
      <c r="AA163222" s="192"/>
    </row>
    <row r="163223" spans="26:27">
      <c r="Z163223" s="192"/>
      <c r="AA163223" s="192"/>
    </row>
    <row r="163224" spans="26:27">
      <c r="Z163224" s="192"/>
      <c r="AA163224" s="192"/>
    </row>
    <row r="163225" spans="26:27">
      <c r="Z163225" s="192"/>
      <c r="AA163225" s="192"/>
    </row>
    <row r="163226" spans="26:27">
      <c r="Z163226" s="192"/>
      <c r="AA163226" s="192"/>
    </row>
    <row r="163227" spans="26:27">
      <c r="Z163227" s="192"/>
      <c r="AA163227" s="192"/>
    </row>
    <row r="163228" spans="26:27">
      <c r="Z163228" s="192"/>
      <c r="AA163228" s="192"/>
    </row>
    <row r="163229" spans="26:27">
      <c r="Z163229" s="192"/>
      <c r="AA163229" s="192"/>
    </row>
    <row r="163230" spans="26:27">
      <c r="Z163230" s="192"/>
      <c r="AA163230" s="192"/>
    </row>
    <row r="163231" spans="26:27">
      <c r="Z163231" s="192"/>
      <c r="AA163231" s="192"/>
    </row>
    <row r="163232" spans="26:27">
      <c r="Z163232" s="192"/>
      <c r="AA163232" s="192"/>
    </row>
    <row r="163233" spans="26:27">
      <c r="Z163233" s="192"/>
      <c r="AA163233" s="192"/>
    </row>
    <row r="163234" spans="26:27">
      <c r="Z163234" s="192"/>
      <c r="AA163234" s="192"/>
    </row>
    <row r="163235" spans="26:27">
      <c r="Z163235" s="192"/>
      <c r="AA163235" s="192"/>
    </row>
    <row r="163236" spans="26:27">
      <c r="Z163236" s="192"/>
      <c r="AA163236" s="192"/>
    </row>
    <row r="163237" spans="26:27">
      <c r="Z163237" s="192"/>
      <c r="AA163237" s="192"/>
    </row>
    <row r="163238" spans="26:27">
      <c r="Z163238" s="192"/>
      <c r="AA163238" s="192"/>
    </row>
    <row r="163239" spans="26:27">
      <c r="Z163239" s="192"/>
      <c r="AA163239" s="192"/>
    </row>
    <row r="163240" spans="26:27">
      <c r="Z163240" s="192"/>
      <c r="AA163240" s="192"/>
    </row>
    <row r="163241" spans="26:27">
      <c r="Z163241" s="192"/>
      <c r="AA163241" s="192"/>
    </row>
    <row r="163242" spans="26:27">
      <c r="Z163242" s="192"/>
      <c r="AA163242" s="192"/>
    </row>
    <row r="163243" spans="26:27">
      <c r="Z163243" s="192"/>
      <c r="AA163243" s="192"/>
    </row>
    <row r="163244" spans="26:27">
      <c r="Z163244" s="192"/>
      <c r="AA163244" s="192"/>
    </row>
    <row r="163245" spans="26:27">
      <c r="Z163245" s="192"/>
      <c r="AA163245" s="192"/>
    </row>
    <row r="163246" spans="26:27">
      <c r="Z163246" s="192"/>
      <c r="AA163246" s="192"/>
    </row>
    <row r="163247" spans="26:27">
      <c r="Z163247" s="192"/>
      <c r="AA163247" s="192"/>
    </row>
    <row r="163248" spans="26:27">
      <c r="Z163248" s="192"/>
      <c r="AA163248" s="192"/>
    </row>
    <row r="163249" spans="26:27">
      <c r="Z163249" s="192"/>
      <c r="AA163249" s="192"/>
    </row>
    <row r="163250" spans="26:27">
      <c r="Z163250" s="192"/>
      <c r="AA163250" s="192"/>
    </row>
    <row r="163251" spans="26:27">
      <c r="Z163251" s="192"/>
      <c r="AA163251" s="192"/>
    </row>
    <row r="163252" spans="26:27">
      <c r="Z163252" s="192"/>
      <c r="AA163252" s="192"/>
    </row>
    <row r="163253" spans="26:27">
      <c r="Z163253" s="192"/>
      <c r="AA163253" s="192"/>
    </row>
    <row r="163254" spans="26:27">
      <c r="Z163254" s="192"/>
      <c r="AA163254" s="192"/>
    </row>
    <row r="163255" spans="26:27">
      <c r="Z163255" s="192"/>
      <c r="AA163255" s="192"/>
    </row>
    <row r="163256" spans="26:27">
      <c r="Z163256" s="192"/>
      <c r="AA163256" s="192"/>
    </row>
    <row r="163257" spans="26:27">
      <c r="Z163257" s="192"/>
      <c r="AA163257" s="192"/>
    </row>
    <row r="163258" spans="26:27">
      <c r="Z163258" s="192"/>
      <c r="AA163258" s="192"/>
    </row>
    <row r="163259" spans="26:27">
      <c r="Z163259" s="192"/>
      <c r="AA163259" s="192"/>
    </row>
    <row r="163260" spans="26:27">
      <c r="Z163260" s="192"/>
      <c r="AA163260" s="192"/>
    </row>
    <row r="163261" spans="26:27">
      <c r="Z163261" s="192"/>
      <c r="AA163261" s="192"/>
    </row>
    <row r="163262" spans="26:27">
      <c r="Z163262" s="192"/>
      <c r="AA163262" s="192"/>
    </row>
    <row r="163263" spans="26:27">
      <c r="Z163263" s="192"/>
      <c r="AA163263" s="192"/>
    </row>
    <row r="163264" spans="26:27">
      <c r="Z163264" s="192"/>
      <c r="AA163264" s="192"/>
    </row>
    <row r="163265" spans="26:27">
      <c r="Z163265" s="192"/>
      <c r="AA163265" s="192"/>
    </row>
    <row r="163266" spans="26:27">
      <c r="Z163266" s="192"/>
      <c r="AA163266" s="192"/>
    </row>
    <row r="163267" spans="26:27">
      <c r="Z163267" s="192"/>
      <c r="AA163267" s="192"/>
    </row>
    <row r="163268" spans="26:27">
      <c r="Z163268" s="192"/>
      <c r="AA163268" s="192"/>
    </row>
    <row r="163269" spans="26:27">
      <c r="Z163269" s="192"/>
      <c r="AA163269" s="192"/>
    </row>
    <row r="163270" spans="26:27">
      <c r="Z163270" s="192"/>
      <c r="AA163270" s="192"/>
    </row>
    <row r="163271" spans="26:27">
      <c r="Z163271" s="192"/>
      <c r="AA163271" s="192"/>
    </row>
    <row r="163272" spans="26:27">
      <c r="Z163272" s="192"/>
      <c r="AA163272" s="192"/>
    </row>
    <row r="163273" spans="26:27">
      <c r="Z163273" s="192"/>
      <c r="AA163273" s="192"/>
    </row>
    <row r="163274" spans="26:27">
      <c r="Z163274" s="192"/>
      <c r="AA163274" s="192"/>
    </row>
    <row r="163275" spans="26:27">
      <c r="Z163275" s="192"/>
      <c r="AA163275" s="192"/>
    </row>
    <row r="163276" spans="26:27">
      <c r="Z163276" s="192"/>
      <c r="AA163276" s="192"/>
    </row>
    <row r="163277" spans="26:27">
      <c r="Z163277" s="192"/>
      <c r="AA163277" s="192"/>
    </row>
    <row r="163278" spans="26:27">
      <c r="Z163278" s="192"/>
      <c r="AA163278" s="192"/>
    </row>
    <row r="163279" spans="26:27">
      <c r="Z163279" s="192"/>
      <c r="AA163279" s="192"/>
    </row>
    <row r="163280" spans="26:27">
      <c r="Z163280" s="192"/>
      <c r="AA163280" s="192"/>
    </row>
    <row r="163281" spans="26:27">
      <c r="Z163281" s="192"/>
      <c r="AA163281" s="192"/>
    </row>
    <row r="163282" spans="26:27">
      <c r="Z163282" s="192"/>
      <c r="AA163282" s="192"/>
    </row>
    <row r="163283" spans="26:27">
      <c r="Z163283" s="192"/>
      <c r="AA163283" s="192"/>
    </row>
    <row r="163284" spans="26:27">
      <c r="Z163284" s="192"/>
      <c r="AA163284" s="192"/>
    </row>
    <row r="163285" spans="26:27">
      <c r="Z163285" s="192"/>
      <c r="AA163285" s="192"/>
    </row>
    <row r="163286" spans="26:27">
      <c r="Z163286" s="192"/>
      <c r="AA163286" s="192"/>
    </row>
    <row r="163287" spans="26:27">
      <c r="Z163287" s="192"/>
      <c r="AA163287" s="192"/>
    </row>
    <row r="163288" spans="26:27">
      <c r="Z163288" s="192"/>
      <c r="AA163288" s="192"/>
    </row>
    <row r="163289" spans="26:27">
      <c r="Z163289" s="192"/>
      <c r="AA163289" s="192"/>
    </row>
    <row r="163290" spans="26:27">
      <c r="Z163290" s="192"/>
      <c r="AA163290" s="192"/>
    </row>
    <row r="163291" spans="26:27">
      <c r="Z163291" s="192"/>
      <c r="AA163291" s="192"/>
    </row>
    <row r="163292" spans="26:27">
      <c r="Z163292" s="192"/>
      <c r="AA163292" s="192"/>
    </row>
    <row r="163293" spans="26:27">
      <c r="Z163293" s="192"/>
      <c r="AA163293" s="192"/>
    </row>
    <row r="163294" spans="26:27">
      <c r="Z163294" s="192"/>
      <c r="AA163294" s="192"/>
    </row>
    <row r="163295" spans="26:27">
      <c r="Z163295" s="192"/>
      <c r="AA163295" s="192"/>
    </row>
    <row r="163296" spans="26:27">
      <c r="Z163296" s="192"/>
      <c r="AA163296" s="192"/>
    </row>
    <row r="163297" spans="26:27">
      <c r="Z163297" s="192"/>
      <c r="AA163297" s="192"/>
    </row>
    <row r="163298" spans="26:27">
      <c r="Z163298" s="192"/>
      <c r="AA163298" s="192"/>
    </row>
    <row r="163299" spans="26:27">
      <c r="Z163299" s="192"/>
      <c r="AA163299" s="192"/>
    </row>
    <row r="163300" spans="26:27">
      <c r="Z163300" s="192"/>
      <c r="AA163300" s="192"/>
    </row>
    <row r="163301" spans="26:27">
      <c r="Z163301" s="192"/>
      <c r="AA163301" s="192"/>
    </row>
    <row r="163302" spans="26:27">
      <c r="Z163302" s="192"/>
      <c r="AA163302" s="192"/>
    </row>
    <row r="163303" spans="26:27">
      <c r="Z163303" s="192"/>
      <c r="AA163303" s="192"/>
    </row>
    <row r="163304" spans="26:27">
      <c r="Z163304" s="192"/>
      <c r="AA163304" s="192"/>
    </row>
    <row r="163305" spans="26:27">
      <c r="Z163305" s="192"/>
      <c r="AA163305" s="192"/>
    </row>
    <row r="163306" spans="26:27">
      <c r="Z163306" s="192"/>
      <c r="AA163306" s="192"/>
    </row>
    <row r="163307" spans="26:27">
      <c r="Z163307" s="192"/>
      <c r="AA163307" s="192"/>
    </row>
    <row r="163308" spans="26:27">
      <c r="Z163308" s="192"/>
      <c r="AA163308" s="192"/>
    </row>
    <row r="163309" spans="26:27">
      <c r="Z163309" s="192"/>
      <c r="AA163309" s="192"/>
    </row>
    <row r="163310" spans="26:27">
      <c r="Z163310" s="192"/>
      <c r="AA163310" s="192"/>
    </row>
    <row r="163311" spans="26:27">
      <c r="Z163311" s="192"/>
      <c r="AA163311" s="192"/>
    </row>
    <row r="163312" spans="26:27">
      <c r="Z163312" s="192"/>
      <c r="AA163312" s="192"/>
    </row>
    <row r="163313" spans="26:27">
      <c r="Z163313" s="192"/>
      <c r="AA163313" s="192"/>
    </row>
    <row r="163314" spans="26:27">
      <c r="Z163314" s="192"/>
      <c r="AA163314" s="192"/>
    </row>
    <row r="163315" spans="26:27">
      <c r="Z163315" s="192"/>
      <c r="AA163315" s="192"/>
    </row>
    <row r="163316" spans="26:27">
      <c r="Z163316" s="192"/>
      <c r="AA163316" s="192"/>
    </row>
    <row r="163317" spans="26:27">
      <c r="Z163317" s="192"/>
      <c r="AA163317" s="192"/>
    </row>
    <row r="163318" spans="26:27">
      <c r="Z163318" s="192"/>
      <c r="AA163318" s="192"/>
    </row>
    <row r="163319" spans="26:27">
      <c r="Z163319" s="192"/>
      <c r="AA163319" s="192"/>
    </row>
    <row r="163320" spans="26:27">
      <c r="Z163320" s="192"/>
      <c r="AA163320" s="192"/>
    </row>
    <row r="163321" spans="26:27">
      <c r="Z163321" s="192"/>
      <c r="AA163321" s="192"/>
    </row>
    <row r="163322" spans="26:27">
      <c r="Z163322" s="192"/>
      <c r="AA163322" s="192"/>
    </row>
    <row r="163323" spans="26:27">
      <c r="Z163323" s="192"/>
      <c r="AA163323" s="192"/>
    </row>
    <row r="163324" spans="26:27">
      <c r="Z163324" s="192"/>
      <c r="AA163324" s="192"/>
    </row>
    <row r="163325" spans="26:27">
      <c r="Z163325" s="192"/>
      <c r="AA163325" s="192"/>
    </row>
    <row r="163326" spans="26:27">
      <c r="Z163326" s="192"/>
      <c r="AA163326" s="192"/>
    </row>
    <row r="163327" spans="26:27">
      <c r="Z163327" s="192"/>
      <c r="AA163327" s="192"/>
    </row>
    <row r="163328" spans="26:27">
      <c r="Z163328" s="192"/>
      <c r="AA163328" s="192"/>
    </row>
    <row r="163329" spans="26:27">
      <c r="Z163329" s="192"/>
      <c r="AA163329" s="192"/>
    </row>
    <row r="163330" spans="26:27">
      <c r="Z163330" s="192"/>
      <c r="AA163330" s="192"/>
    </row>
    <row r="163331" spans="26:27">
      <c r="Z163331" s="192"/>
      <c r="AA163331" s="192"/>
    </row>
    <row r="163332" spans="26:27">
      <c r="Z163332" s="192"/>
      <c r="AA163332" s="192"/>
    </row>
    <row r="163333" spans="26:27">
      <c r="Z163333" s="192"/>
      <c r="AA163333" s="192"/>
    </row>
    <row r="163334" spans="26:27">
      <c r="Z163334" s="192"/>
      <c r="AA163334" s="192"/>
    </row>
    <row r="163335" spans="26:27">
      <c r="Z163335" s="192"/>
      <c r="AA163335" s="192"/>
    </row>
    <row r="163336" spans="26:27">
      <c r="Z163336" s="192"/>
      <c r="AA163336" s="192"/>
    </row>
    <row r="163337" spans="26:27">
      <c r="Z163337" s="192"/>
      <c r="AA163337" s="192"/>
    </row>
    <row r="163338" spans="26:27">
      <c r="Z163338" s="192"/>
      <c r="AA163338" s="192"/>
    </row>
    <row r="163339" spans="26:27">
      <c r="Z163339" s="192"/>
      <c r="AA163339" s="192"/>
    </row>
    <row r="163340" spans="26:27">
      <c r="Z163340" s="192"/>
      <c r="AA163340" s="192"/>
    </row>
    <row r="163341" spans="26:27">
      <c r="Z163341" s="192"/>
      <c r="AA163341" s="192"/>
    </row>
    <row r="163342" spans="26:27">
      <c r="Z163342" s="192"/>
      <c r="AA163342" s="192"/>
    </row>
    <row r="163343" spans="26:27">
      <c r="Z163343" s="192"/>
      <c r="AA163343" s="192"/>
    </row>
    <row r="163344" spans="26:27">
      <c r="Z163344" s="192"/>
      <c r="AA163344" s="192"/>
    </row>
    <row r="163345" spans="26:27">
      <c r="Z163345" s="192"/>
      <c r="AA163345" s="192"/>
    </row>
    <row r="163346" spans="26:27">
      <c r="Z163346" s="192"/>
      <c r="AA163346" s="192"/>
    </row>
    <row r="163347" spans="26:27">
      <c r="Z163347" s="192"/>
      <c r="AA163347" s="192"/>
    </row>
    <row r="163348" spans="26:27">
      <c r="Z163348" s="192"/>
      <c r="AA163348" s="192"/>
    </row>
    <row r="163349" spans="26:27">
      <c r="Z163349" s="192"/>
      <c r="AA163349" s="192"/>
    </row>
    <row r="163350" spans="26:27">
      <c r="Z163350" s="192"/>
      <c r="AA163350" s="192"/>
    </row>
    <row r="163351" spans="26:27">
      <c r="Z163351" s="192"/>
      <c r="AA163351" s="192"/>
    </row>
    <row r="163352" spans="26:27">
      <c r="Z163352" s="192"/>
      <c r="AA163352" s="192"/>
    </row>
    <row r="163353" spans="26:27">
      <c r="Z163353" s="192"/>
      <c r="AA163353" s="192"/>
    </row>
    <row r="163354" spans="26:27">
      <c r="Z163354" s="192"/>
      <c r="AA163354" s="192"/>
    </row>
    <row r="163355" spans="26:27">
      <c r="Z163355" s="192"/>
      <c r="AA163355" s="192"/>
    </row>
    <row r="163356" spans="26:27">
      <c r="Z163356" s="192"/>
      <c r="AA163356" s="192"/>
    </row>
    <row r="163357" spans="26:27">
      <c r="Z163357" s="192"/>
      <c r="AA163357" s="192"/>
    </row>
    <row r="163358" spans="26:27">
      <c r="Z163358" s="192"/>
      <c r="AA163358" s="192"/>
    </row>
    <row r="163359" spans="26:27">
      <c r="Z163359" s="192"/>
      <c r="AA163359" s="192"/>
    </row>
    <row r="163360" spans="26:27">
      <c r="Z163360" s="192"/>
      <c r="AA163360" s="192"/>
    </row>
    <row r="163361" spans="26:27">
      <c r="Z163361" s="192"/>
      <c r="AA163361" s="192"/>
    </row>
    <row r="163362" spans="26:27">
      <c r="Z163362" s="192"/>
      <c r="AA163362" s="192"/>
    </row>
    <row r="163363" spans="26:27">
      <c r="Z163363" s="192"/>
      <c r="AA163363" s="192"/>
    </row>
    <row r="163364" spans="26:27">
      <c r="Z163364" s="192"/>
      <c r="AA163364" s="192"/>
    </row>
    <row r="163365" spans="26:27">
      <c r="Z163365" s="192"/>
      <c r="AA163365" s="192"/>
    </row>
    <row r="163366" spans="26:27">
      <c r="Z163366" s="192"/>
      <c r="AA163366" s="192"/>
    </row>
    <row r="163367" spans="26:27">
      <c r="Z163367" s="192"/>
      <c r="AA163367" s="192"/>
    </row>
    <row r="163368" spans="26:27">
      <c r="Z163368" s="192"/>
      <c r="AA163368" s="192"/>
    </row>
    <row r="163369" spans="26:27">
      <c r="Z163369" s="192"/>
      <c r="AA163369" s="192"/>
    </row>
    <row r="163370" spans="26:27">
      <c r="Z163370" s="192"/>
      <c r="AA163370" s="192"/>
    </row>
    <row r="163371" spans="26:27">
      <c r="Z163371" s="192"/>
      <c r="AA163371" s="192"/>
    </row>
    <row r="163372" spans="26:27">
      <c r="Z163372" s="192"/>
      <c r="AA163372" s="192"/>
    </row>
    <row r="163373" spans="26:27">
      <c r="Z163373" s="192"/>
      <c r="AA163373" s="192"/>
    </row>
    <row r="163374" spans="26:27">
      <c r="Z163374" s="192"/>
      <c r="AA163374" s="192"/>
    </row>
    <row r="163375" spans="26:27">
      <c r="Z163375" s="192"/>
      <c r="AA163375" s="192"/>
    </row>
    <row r="163376" spans="26:27">
      <c r="Z163376" s="192"/>
      <c r="AA163376" s="192"/>
    </row>
    <row r="163377" spans="26:27">
      <c r="Z163377" s="192"/>
      <c r="AA163377" s="192"/>
    </row>
    <row r="163378" spans="26:27">
      <c r="Z163378" s="192"/>
      <c r="AA163378" s="192"/>
    </row>
    <row r="163379" spans="26:27">
      <c r="Z163379" s="192"/>
      <c r="AA163379" s="192"/>
    </row>
    <row r="163380" spans="26:27">
      <c r="Z163380" s="192"/>
      <c r="AA163380" s="192"/>
    </row>
    <row r="163381" spans="26:27">
      <c r="Z163381" s="192"/>
      <c r="AA163381" s="192"/>
    </row>
    <row r="163382" spans="26:27">
      <c r="Z163382" s="192"/>
      <c r="AA163382" s="192"/>
    </row>
    <row r="163383" spans="26:27">
      <c r="Z163383" s="192"/>
      <c r="AA163383" s="192"/>
    </row>
    <row r="163384" spans="26:27">
      <c r="Z163384" s="192"/>
      <c r="AA163384" s="192"/>
    </row>
    <row r="163385" spans="26:27">
      <c r="Z163385" s="192"/>
      <c r="AA163385" s="192"/>
    </row>
    <row r="163386" spans="26:27">
      <c r="Z163386" s="192"/>
      <c r="AA163386" s="192"/>
    </row>
    <row r="163387" spans="26:27">
      <c r="Z163387" s="192"/>
      <c r="AA163387" s="192"/>
    </row>
    <row r="163388" spans="26:27">
      <c r="Z163388" s="192"/>
      <c r="AA163388" s="192"/>
    </row>
    <row r="163389" spans="26:27">
      <c r="Z163389" s="192"/>
      <c r="AA163389" s="192"/>
    </row>
    <row r="163390" spans="26:27">
      <c r="Z163390" s="192"/>
      <c r="AA163390" s="192"/>
    </row>
    <row r="163391" spans="26:27">
      <c r="Z163391" s="192"/>
      <c r="AA163391" s="192"/>
    </row>
    <row r="163392" spans="26:27">
      <c r="Z163392" s="192"/>
      <c r="AA163392" s="192"/>
    </row>
    <row r="163393" spans="26:27">
      <c r="Z163393" s="192"/>
      <c r="AA163393" s="192"/>
    </row>
    <row r="163394" spans="26:27">
      <c r="Z163394" s="192"/>
      <c r="AA163394" s="192"/>
    </row>
    <row r="163395" spans="26:27">
      <c r="Z163395" s="192"/>
      <c r="AA163395" s="192"/>
    </row>
    <row r="163396" spans="26:27">
      <c r="Z163396" s="192"/>
      <c r="AA163396" s="192"/>
    </row>
    <row r="163397" spans="26:27">
      <c r="Z163397" s="192"/>
      <c r="AA163397" s="192"/>
    </row>
    <row r="163398" spans="26:27">
      <c r="Z163398" s="192"/>
      <c r="AA163398" s="192"/>
    </row>
    <row r="163399" spans="26:27">
      <c r="Z163399" s="192"/>
      <c r="AA163399" s="192"/>
    </row>
    <row r="163400" spans="26:27">
      <c r="Z163400" s="192"/>
      <c r="AA163400" s="192"/>
    </row>
    <row r="163401" spans="26:27">
      <c r="Z163401" s="192"/>
      <c r="AA163401" s="192"/>
    </row>
    <row r="163402" spans="26:27">
      <c r="Z163402" s="192"/>
      <c r="AA163402" s="192"/>
    </row>
    <row r="163403" spans="26:27">
      <c r="Z163403" s="192"/>
      <c r="AA163403" s="192"/>
    </row>
    <row r="163404" spans="26:27">
      <c r="Z163404" s="192"/>
      <c r="AA163404" s="192"/>
    </row>
    <row r="163405" spans="26:27">
      <c r="Z163405" s="192"/>
      <c r="AA163405" s="192"/>
    </row>
    <row r="163406" spans="26:27">
      <c r="Z163406" s="192"/>
      <c r="AA163406" s="192"/>
    </row>
    <row r="163407" spans="26:27">
      <c r="Z163407" s="192"/>
      <c r="AA163407" s="192"/>
    </row>
    <row r="163408" spans="26:27">
      <c r="Z163408" s="192"/>
      <c r="AA163408" s="192"/>
    </row>
    <row r="163409" spans="26:27">
      <c r="Z163409" s="192"/>
      <c r="AA163409" s="192"/>
    </row>
    <row r="163410" spans="26:27">
      <c r="Z163410" s="192"/>
      <c r="AA163410" s="192"/>
    </row>
    <row r="163411" spans="26:27">
      <c r="Z163411" s="192"/>
      <c r="AA163411" s="192"/>
    </row>
    <row r="163412" spans="26:27">
      <c r="Z163412" s="192"/>
      <c r="AA163412" s="192"/>
    </row>
    <row r="163413" spans="26:27">
      <c r="Z163413" s="192"/>
      <c r="AA163413" s="192"/>
    </row>
    <row r="163414" spans="26:27">
      <c r="Z163414" s="192"/>
      <c r="AA163414" s="192"/>
    </row>
    <row r="163415" spans="26:27">
      <c r="Z163415" s="192"/>
      <c r="AA163415" s="192"/>
    </row>
    <row r="163416" spans="26:27">
      <c r="Z163416" s="192"/>
      <c r="AA163416" s="192"/>
    </row>
    <row r="163417" spans="26:27">
      <c r="Z163417" s="192"/>
      <c r="AA163417" s="192"/>
    </row>
    <row r="163418" spans="26:27">
      <c r="Z163418" s="192"/>
      <c r="AA163418" s="192"/>
    </row>
    <row r="163419" spans="26:27">
      <c r="Z163419" s="192"/>
      <c r="AA163419" s="192"/>
    </row>
    <row r="163420" spans="26:27">
      <c r="Z163420" s="192"/>
      <c r="AA163420" s="192"/>
    </row>
    <row r="163421" spans="26:27">
      <c r="Z163421" s="192"/>
      <c r="AA163421" s="192"/>
    </row>
    <row r="163422" spans="26:27">
      <c r="Z163422" s="192"/>
      <c r="AA163422" s="192"/>
    </row>
    <row r="163423" spans="26:27">
      <c r="Z163423" s="192"/>
      <c r="AA163423" s="192"/>
    </row>
    <row r="163424" spans="26:27">
      <c r="Z163424" s="192"/>
      <c r="AA163424" s="192"/>
    </row>
    <row r="163425" spans="26:27">
      <c r="Z163425" s="192"/>
      <c r="AA163425" s="192"/>
    </row>
    <row r="163426" spans="26:27">
      <c r="Z163426" s="192"/>
      <c r="AA163426" s="192"/>
    </row>
    <row r="163427" spans="26:27">
      <c r="Z163427" s="192"/>
      <c r="AA163427" s="192"/>
    </row>
    <row r="163428" spans="26:27">
      <c r="Z163428" s="192"/>
      <c r="AA163428" s="192"/>
    </row>
    <row r="163429" spans="26:27">
      <c r="Z163429" s="192"/>
      <c r="AA163429" s="192"/>
    </row>
    <row r="163430" spans="26:27">
      <c r="Z163430" s="192"/>
      <c r="AA163430" s="192"/>
    </row>
    <row r="163431" spans="26:27">
      <c r="Z163431" s="192"/>
      <c r="AA163431" s="192"/>
    </row>
    <row r="163432" spans="26:27">
      <c r="Z163432" s="192"/>
      <c r="AA163432" s="192"/>
    </row>
    <row r="163433" spans="26:27">
      <c r="Z163433" s="192"/>
      <c r="AA163433" s="192"/>
    </row>
    <row r="163434" spans="26:27">
      <c r="Z163434" s="192"/>
      <c r="AA163434" s="192"/>
    </row>
    <row r="163435" spans="26:27">
      <c r="Z163435" s="192"/>
      <c r="AA163435" s="192"/>
    </row>
    <row r="163436" spans="26:27">
      <c r="Z163436" s="192"/>
      <c r="AA163436" s="192"/>
    </row>
    <row r="163437" spans="26:27">
      <c r="Z163437" s="192"/>
      <c r="AA163437" s="192"/>
    </row>
    <row r="163438" spans="26:27">
      <c r="Z163438" s="192"/>
      <c r="AA163438" s="192"/>
    </row>
    <row r="163439" spans="26:27">
      <c r="Z163439" s="192"/>
      <c r="AA163439" s="192"/>
    </row>
    <row r="163440" spans="26:27">
      <c r="Z163440" s="192"/>
      <c r="AA163440" s="192"/>
    </row>
    <row r="163441" spans="26:27">
      <c r="Z163441" s="192"/>
      <c r="AA163441" s="192"/>
    </row>
    <row r="163442" spans="26:27">
      <c r="Z163442" s="192"/>
      <c r="AA163442" s="192"/>
    </row>
    <row r="163443" spans="26:27">
      <c r="Z163443" s="192"/>
      <c r="AA163443" s="192"/>
    </row>
    <row r="163444" spans="26:27">
      <c r="Z163444" s="192"/>
      <c r="AA163444" s="192"/>
    </row>
    <row r="163445" spans="26:27">
      <c r="Z163445" s="192"/>
      <c r="AA163445" s="192"/>
    </row>
    <row r="163446" spans="26:27">
      <c r="Z163446" s="192"/>
      <c r="AA163446" s="192"/>
    </row>
    <row r="163447" spans="26:27">
      <c r="Z163447" s="192"/>
      <c r="AA163447" s="192"/>
    </row>
    <row r="163448" spans="26:27">
      <c r="Z163448" s="192"/>
      <c r="AA163448" s="192"/>
    </row>
    <row r="163449" spans="26:27">
      <c r="Z163449" s="192"/>
      <c r="AA163449" s="192"/>
    </row>
    <row r="163450" spans="26:27">
      <c r="Z163450" s="192"/>
      <c r="AA163450" s="192"/>
    </row>
    <row r="163451" spans="26:27">
      <c r="Z163451" s="192"/>
      <c r="AA163451" s="192"/>
    </row>
    <row r="163452" spans="26:27">
      <c r="Z163452" s="192"/>
      <c r="AA163452" s="192"/>
    </row>
    <row r="163453" spans="26:27">
      <c r="Z163453" s="192"/>
      <c r="AA163453" s="192"/>
    </row>
    <row r="163454" spans="26:27">
      <c r="Z163454" s="192"/>
      <c r="AA163454" s="192"/>
    </row>
    <row r="163455" spans="26:27">
      <c r="Z163455" s="192"/>
      <c r="AA163455" s="192"/>
    </row>
    <row r="163456" spans="26:27">
      <c r="Z163456" s="192"/>
      <c r="AA163456" s="192"/>
    </row>
    <row r="163457" spans="26:27">
      <c r="Z163457" s="192"/>
      <c r="AA163457" s="192"/>
    </row>
    <row r="163458" spans="26:27">
      <c r="Z163458" s="192"/>
      <c r="AA163458" s="192"/>
    </row>
    <row r="163459" spans="26:27">
      <c r="Z163459" s="192"/>
      <c r="AA163459" s="192"/>
    </row>
    <row r="163460" spans="26:27">
      <c r="Z163460" s="192"/>
      <c r="AA163460" s="192"/>
    </row>
    <row r="163461" spans="26:27">
      <c r="Z163461" s="192"/>
      <c r="AA163461" s="192"/>
    </row>
    <row r="163462" spans="26:27">
      <c r="Z163462" s="192"/>
      <c r="AA163462" s="192"/>
    </row>
    <row r="163463" spans="26:27">
      <c r="Z163463" s="192"/>
      <c r="AA163463" s="192"/>
    </row>
    <row r="163464" spans="26:27">
      <c r="Z163464" s="192"/>
      <c r="AA163464" s="192"/>
    </row>
    <row r="163465" spans="26:27">
      <c r="Z163465" s="192"/>
      <c r="AA163465" s="192"/>
    </row>
    <row r="163466" spans="26:27">
      <c r="Z163466" s="192"/>
      <c r="AA163466" s="192"/>
    </row>
    <row r="163467" spans="26:27">
      <c r="Z163467" s="192"/>
      <c r="AA163467" s="192"/>
    </row>
    <row r="163468" spans="26:27">
      <c r="Z163468" s="192"/>
      <c r="AA163468" s="192"/>
    </row>
    <row r="163469" spans="26:27">
      <c r="Z163469" s="192"/>
      <c r="AA163469" s="192"/>
    </row>
    <row r="163470" spans="26:27">
      <c r="Z163470" s="192"/>
      <c r="AA163470" s="192"/>
    </row>
    <row r="163471" spans="26:27">
      <c r="Z163471" s="192"/>
      <c r="AA163471" s="192"/>
    </row>
    <row r="163472" spans="26:27">
      <c r="Z163472" s="192"/>
      <c r="AA163472" s="192"/>
    </row>
    <row r="163473" spans="26:27">
      <c r="Z163473" s="192"/>
      <c r="AA163473" s="192"/>
    </row>
    <row r="163474" spans="26:27">
      <c r="Z163474" s="192"/>
      <c r="AA163474" s="192"/>
    </row>
    <row r="163475" spans="26:27">
      <c r="Z163475" s="192"/>
      <c r="AA163475" s="192"/>
    </row>
    <row r="163476" spans="26:27">
      <c r="Z163476" s="192"/>
      <c r="AA163476" s="192"/>
    </row>
    <row r="163477" spans="26:27">
      <c r="Z163477" s="192"/>
      <c r="AA163477" s="192"/>
    </row>
    <row r="163478" spans="26:27">
      <c r="Z163478" s="192"/>
      <c r="AA163478" s="192"/>
    </row>
    <row r="163479" spans="26:27">
      <c r="Z163479" s="192"/>
      <c r="AA163479" s="192"/>
    </row>
    <row r="163480" spans="26:27">
      <c r="Z163480" s="192"/>
      <c r="AA163480" s="192"/>
    </row>
    <row r="163481" spans="26:27">
      <c r="Z163481" s="192"/>
      <c r="AA163481" s="192"/>
    </row>
    <row r="163482" spans="26:27">
      <c r="Z163482" s="192"/>
      <c r="AA163482" s="192"/>
    </row>
    <row r="163483" spans="26:27">
      <c r="Z163483" s="192"/>
      <c r="AA163483" s="192"/>
    </row>
    <row r="163484" spans="26:27">
      <c r="Z163484" s="192"/>
      <c r="AA163484" s="192"/>
    </row>
    <row r="163485" spans="26:27">
      <c r="Z163485" s="192"/>
      <c r="AA163485" s="192"/>
    </row>
    <row r="163486" spans="26:27">
      <c r="Z163486" s="192"/>
      <c r="AA163486" s="192"/>
    </row>
    <row r="163487" spans="26:27">
      <c r="Z163487" s="192"/>
      <c r="AA163487" s="192"/>
    </row>
    <row r="163488" spans="26:27">
      <c r="Z163488" s="192"/>
      <c r="AA163488" s="192"/>
    </row>
    <row r="163489" spans="26:27">
      <c r="Z163489" s="192"/>
      <c r="AA163489" s="192"/>
    </row>
    <row r="163490" spans="26:27">
      <c r="Z163490" s="192"/>
      <c r="AA163490" s="192"/>
    </row>
    <row r="163491" spans="26:27">
      <c r="Z163491" s="192"/>
      <c r="AA163491" s="192"/>
    </row>
    <row r="163492" spans="26:27">
      <c r="Z163492" s="192"/>
      <c r="AA163492" s="192"/>
    </row>
    <row r="163493" spans="26:27">
      <c r="Z163493" s="192"/>
      <c r="AA163493" s="192"/>
    </row>
    <row r="163494" spans="26:27">
      <c r="Z163494" s="192"/>
      <c r="AA163494" s="192"/>
    </row>
    <row r="163495" spans="26:27">
      <c r="Z163495" s="192"/>
      <c r="AA163495" s="192"/>
    </row>
    <row r="163496" spans="26:27">
      <c r="Z163496" s="192"/>
      <c r="AA163496" s="192"/>
    </row>
    <row r="163497" spans="26:27">
      <c r="Z163497" s="192"/>
      <c r="AA163497" s="192"/>
    </row>
    <row r="163498" spans="26:27">
      <c r="Z163498" s="192"/>
      <c r="AA163498" s="192"/>
    </row>
    <row r="163499" spans="26:27">
      <c r="Z163499" s="192"/>
      <c r="AA163499" s="192"/>
    </row>
    <row r="163500" spans="26:27">
      <c r="Z163500" s="192"/>
      <c r="AA163500" s="192"/>
    </row>
    <row r="163501" spans="26:27">
      <c r="Z163501" s="192"/>
      <c r="AA163501" s="192"/>
    </row>
    <row r="163502" spans="26:27">
      <c r="Z163502" s="192"/>
      <c r="AA163502" s="192"/>
    </row>
    <row r="163503" spans="26:27">
      <c r="Z163503" s="192"/>
      <c r="AA163503" s="192"/>
    </row>
    <row r="163504" spans="26:27">
      <c r="Z163504" s="192"/>
      <c r="AA163504" s="192"/>
    </row>
    <row r="163505" spans="26:27">
      <c r="Z163505" s="192"/>
      <c r="AA163505" s="192"/>
    </row>
    <row r="163506" spans="26:27">
      <c r="Z163506" s="192"/>
      <c r="AA163506" s="192"/>
    </row>
    <row r="163507" spans="26:27">
      <c r="Z163507" s="192"/>
      <c r="AA163507" s="192"/>
    </row>
    <row r="163508" spans="26:27">
      <c r="Z163508" s="192"/>
      <c r="AA163508" s="192"/>
    </row>
    <row r="163509" spans="26:27">
      <c r="Z163509" s="192"/>
      <c r="AA163509" s="192"/>
    </row>
    <row r="163510" spans="26:27">
      <c r="Z163510" s="192"/>
      <c r="AA163510" s="192"/>
    </row>
    <row r="163511" spans="26:27">
      <c r="Z163511" s="192"/>
      <c r="AA163511" s="192"/>
    </row>
    <row r="163512" spans="26:27">
      <c r="Z163512" s="192"/>
      <c r="AA163512" s="192"/>
    </row>
    <row r="163513" spans="26:27">
      <c r="Z163513" s="192"/>
      <c r="AA163513" s="192"/>
    </row>
    <row r="163514" spans="26:27">
      <c r="Z163514" s="192"/>
      <c r="AA163514" s="192"/>
    </row>
    <row r="163515" spans="26:27">
      <c r="Z163515" s="192"/>
      <c r="AA163515" s="192"/>
    </row>
    <row r="163516" spans="26:27">
      <c r="Z163516" s="192"/>
      <c r="AA163516" s="192"/>
    </row>
    <row r="163517" spans="26:27">
      <c r="Z163517" s="192"/>
      <c r="AA163517" s="192"/>
    </row>
    <row r="163518" spans="26:27">
      <c r="Z163518" s="192"/>
      <c r="AA163518" s="192"/>
    </row>
    <row r="163519" spans="26:27">
      <c r="Z163519" s="192"/>
      <c r="AA163519" s="192"/>
    </row>
    <row r="163520" spans="26:27">
      <c r="Z163520" s="192"/>
      <c r="AA163520" s="192"/>
    </row>
    <row r="163521" spans="26:27">
      <c r="Z163521" s="192"/>
      <c r="AA163521" s="192"/>
    </row>
    <row r="163522" spans="26:27">
      <c r="Z163522" s="192"/>
      <c r="AA163522" s="192"/>
    </row>
    <row r="163523" spans="26:27">
      <c r="Z163523" s="192"/>
      <c r="AA163523" s="192"/>
    </row>
    <row r="163524" spans="26:27">
      <c r="Z163524" s="192"/>
      <c r="AA163524" s="192"/>
    </row>
    <row r="163525" spans="26:27">
      <c r="Z163525" s="192"/>
      <c r="AA163525" s="192"/>
    </row>
    <row r="163526" spans="26:27">
      <c r="Z163526" s="192"/>
      <c r="AA163526" s="192"/>
    </row>
    <row r="163527" spans="26:27">
      <c r="Z163527" s="192"/>
      <c r="AA163527" s="192"/>
    </row>
    <row r="163528" spans="26:27">
      <c r="Z163528" s="192"/>
      <c r="AA163528" s="192"/>
    </row>
    <row r="163529" spans="26:27">
      <c r="Z163529" s="192"/>
      <c r="AA163529" s="192"/>
    </row>
    <row r="163530" spans="26:27">
      <c r="Z163530" s="192"/>
      <c r="AA163530" s="192"/>
    </row>
    <row r="163531" spans="26:27">
      <c r="Z163531" s="192"/>
      <c r="AA163531" s="192"/>
    </row>
    <row r="163532" spans="26:27">
      <c r="Z163532" s="192"/>
      <c r="AA163532" s="192"/>
    </row>
    <row r="163533" spans="26:27">
      <c r="Z163533" s="192"/>
      <c r="AA163533" s="192"/>
    </row>
    <row r="163534" spans="26:27">
      <c r="Z163534" s="192"/>
      <c r="AA163534" s="192"/>
    </row>
    <row r="163535" spans="26:27">
      <c r="Z163535" s="192"/>
      <c r="AA163535" s="192"/>
    </row>
    <row r="163536" spans="26:27">
      <c r="Z163536" s="192"/>
      <c r="AA163536" s="192"/>
    </row>
    <row r="163537" spans="26:27">
      <c r="Z163537" s="192"/>
      <c r="AA163537" s="192"/>
    </row>
    <row r="163538" spans="26:27">
      <c r="Z163538" s="192"/>
      <c r="AA163538" s="192"/>
    </row>
    <row r="163539" spans="26:27">
      <c r="Z163539" s="192"/>
      <c r="AA163539" s="192"/>
    </row>
    <row r="163540" spans="26:27">
      <c r="Z163540" s="192"/>
      <c r="AA163540" s="192"/>
    </row>
    <row r="163541" spans="26:27">
      <c r="Z163541" s="192"/>
      <c r="AA163541" s="192"/>
    </row>
    <row r="163542" spans="26:27">
      <c r="Z163542" s="192"/>
      <c r="AA163542" s="192"/>
    </row>
    <row r="163543" spans="26:27">
      <c r="Z163543" s="192"/>
      <c r="AA163543" s="192"/>
    </row>
    <row r="163544" spans="26:27">
      <c r="Z163544" s="192"/>
      <c r="AA163544" s="192"/>
    </row>
    <row r="163545" spans="26:27">
      <c r="Z163545" s="192"/>
      <c r="AA163545" s="192"/>
    </row>
    <row r="163546" spans="26:27">
      <c r="Z163546" s="192"/>
      <c r="AA163546" s="192"/>
    </row>
    <row r="163547" spans="26:27">
      <c r="Z163547" s="192"/>
      <c r="AA163547" s="192"/>
    </row>
    <row r="163548" spans="26:27">
      <c r="Z163548" s="192"/>
      <c r="AA163548" s="192"/>
    </row>
    <row r="163549" spans="26:27">
      <c r="Z163549" s="192"/>
      <c r="AA163549" s="192"/>
    </row>
    <row r="163550" spans="26:27">
      <c r="Z163550" s="192"/>
      <c r="AA163550" s="192"/>
    </row>
    <row r="163551" spans="26:27">
      <c r="Z163551" s="192"/>
      <c r="AA163551" s="192"/>
    </row>
    <row r="163552" spans="26:27">
      <c r="Z163552" s="192"/>
      <c r="AA163552" s="192"/>
    </row>
    <row r="163553" spans="26:27">
      <c r="Z163553" s="192"/>
      <c r="AA163553" s="192"/>
    </row>
    <row r="163554" spans="26:27">
      <c r="Z163554" s="192"/>
      <c r="AA163554" s="192"/>
    </row>
    <row r="163555" spans="26:27">
      <c r="Z163555" s="192"/>
      <c r="AA163555" s="192"/>
    </row>
    <row r="163556" spans="26:27">
      <c r="Z163556" s="192"/>
      <c r="AA163556" s="192"/>
    </row>
    <row r="163557" spans="26:27">
      <c r="Z163557" s="192"/>
      <c r="AA163557" s="192"/>
    </row>
    <row r="163558" spans="26:27">
      <c r="Z163558" s="192"/>
      <c r="AA163558" s="192"/>
    </row>
    <row r="163559" spans="26:27">
      <c r="Z163559" s="192"/>
      <c r="AA163559" s="192"/>
    </row>
    <row r="163560" spans="26:27">
      <c r="Z163560" s="192"/>
      <c r="AA163560" s="192"/>
    </row>
    <row r="163561" spans="26:27">
      <c r="Z163561" s="192"/>
      <c r="AA163561" s="192"/>
    </row>
    <row r="163562" spans="26:27">
      <c r="Z163562" s="192"/>
      <c r="AA163562" s="192"/>
    </row>
    <row r="163563" spans="26:27">
      <c r="Z163563" s="192"/>
      <c r="AA163563" s="192"/>
    </row>
    <row r="163564" spans="26:27">
      <c r="Z163564" s="192"/>
      <c r="AA163564" s="192"/>
    </row>
    <row r="163565" spans="26:27">
      <c r="Z163565" s="192"/>
      <c r="AA163565" s="192"/>
    </row>
    <row r="163566" spans="26:27">
      <c r="Z163566" s="192"/>
      <c r="AA163566" s="192"/>
    </row>
    <row r="163567" spans="26:27">
      <c r="Z163567" s="192"/>
      <c r="AA163567" s="192"/>
    </row>
    <row r="163568" spans="26:27">
      <c r="Z163568" s="192"/>
      <c r="AA163568" s="192"/>
    </row>
    <row r="163569" spans="26:27">
      <c r="Z163569" s="192"/>
      <c r="AA163569" s="192"/>
    </row>
    <row r="163570" spans="26:27">
      <c r="Z163570" s="192"/>
      <c r="AA163570" s="192"/>
    </row>
    <row r="163571" spans="26:27">
      <c r="Z163571" s="192"/>
      <c r="AA163571" s="192"/>
    </row>
    <row r="163572" spans="26:27">
      <c r="Z163572" s="192"/>
      <c r="AA163572" s="192"/>
    </row>
    <row r="163573" spans="26:27">
      <c r="Z163573" s="192"/>
      <c r="AA163573" s="192"/>
    </row>
    <row r="163574" spans="26:27">
      <c r="Z163574" s="192"/>
      <c r="AA163574" s="192"/>
    </row>
    <row r="163575" spans="26:27">
      <c r="Z163575" s="192"/>
      <c r="AA163575" s="192"/>
    </row>
    <row r="163576" spans="26:27">
      <c r="Z163576" s="192"/>
      <c r="AA163576" s="192"/>
    </row>
    <row r="163577" spans="26:27">
      <c r="Z163577" s="192"/>
      <c r="AA163577" s="192"/>
    </row>
    <row r="163578" spans="26:27">
      <c r="Z163578" s="192"/>
      <c r="AA163578" s="192"/>
    </row>
    <row r="163579" spans="26:27">
      <c r="Z163579" s="192"/>
      <c r="AA163579" s="192"/>
    </row>
    <row r="163580" spans="26:27">
      <c r="Z163580" s="192"/>
      <c r="AA163580" s="192"/>
    </row>
    <row r="163581" spans="26:27">
      <c r="Z163581" s="192"/>
      <c r="AA163581" s="192"/>
    </row>
    <row r="163582" spans="26:27">
      <c r="Z163582" s="192"/>
      <c r="AA163582" s="192"/>
    </row>
    <row r="163583" spans="26:27">
      <c r="Z163583" s="192"/>
      <c r="AA163583" s="192"/>
    </row>
    <row r="163584" spans="26:27">
      <c r="Z163584" s="192"/>
      <c r="AA163584" s="192"/>
    </row>
    <row r="163585" spans="26:27">
      <c r="Z163585" s="192"/>
      <c r="AA163585" s="192"/>
    </row>
    <row r="163586" spans="26:27">
      <c r="Z163586" s="192"/>
      <c r="AA163586" s="192"/>
    </row>
    <row r="163587" spans="26:27">
      <c r="Z163587" s="192"/>
      <c r="AA163587" s="192"/>
    </row>
    <row r="163588" spans="26:27">
      <c r="Z163588" s="192"/>
      <c r="AA163588" s="192"/>
    </row>
    <row r="163589" spans="26:27">
      <c r="Z163589" s="192"/>
      <c r="AA163589" s="192"/>
    </row>
    <row r="163590" spans="26:27">
      <c r="Z163590" s="192"/>
      <c r="AA163590" s="192"/>
    </row>
    <row r="163591" spans="26:27">
      <c r="Z163591" s="192"/>
      <c r="AA163591" s="192"/>
    </row>
    <row r="163592" spans="26:27">
      <c r="Z163592" s="192"/>
      <c r="AA163592" s="192"/>
    </row>
    <row r="163593" spans="26:27">
      <c r="Z163593" s="192"/>
      <c r="AA163593" s="192"/>
    </row>
    <row r="163594" spans="26:27">
      <c r="Z163594" s="192"/>
      <c r="AA163594" s="192"/>
    </row>
    <row r="163595" spans="26:27">
      <c r="Z163595" s="192"/>
      <c r="AA163595" s="192"/>
    </row>
    <row r="163596" spans="26:27">
      <c r="Z163596" s="192"/>
      <c r="AA163596" s="192"/>
    </row>
    <row r="163597" spans="26:27">
      <c r="Z163597" s="192"/>
      <c r="AA163597" s="192"/>
    </row>
    <row r="163598" spans="26:27">
      <c r="Z163598" s="192"/>
      <c r="AA163598" s="192"/>
    </row>
    <row r="163599" spans="26:27">
      <c r="Z163599" s="192"/>
      <c r="AA163599" s="192"/>
    </row>
    <row r="163600" spans="26:27">
      <c r="Z163600" s="192"/>
      <c r="AA163600" s="192"/>
    </row>
    <row r="163601" spans="26:27">
      <c r="Z163601" s="192"/>
      <c r="AA163601" s="192"/>
    </row>
    <row r="163602" spans="26:27">
      <c r="Z163602" s="192"/>
      <c r="AA163602" s="192"/>
    </row>
    <row r="163603" spans="26:27">
      <c r="Z163603" s="192"/>
      <c r="AA163603" s="192"/>
    </row>
    <row r="163604" spans="26:27">
      <c r="Z163604" s="192"/>
      <c r="AA163604" s="192"/>
    </row>
    <row r="163605" spans="26:27">
      <c r="Z163605" s="192"/>
      <c r="AA163605" s="192"/>
    </row>
    <row r="163606" spans="26:27">
      <c r="Z163606" s="192"/>
      <c r="AA163606" s="192"/>
    </row>
    <row r="163607" spans="26:27">
      <c r="Z163607" s="192"/>
      <c r="AA163607" s="192"/>
    </row>
    <row r="163608" spans="26:27">
      <c r="Z163608" s="192"/>
      <c r="AA163608" s="192"/>
    </row>
    <row r="163609" spans="26:27">
      <c r="Z163609" s="192"/>
      <c r="AA163609" s="192"/>
    </row>
    <row r="163610" spans="26:27">
      <c r="Z163610" s="192"/>
      <c r="AA163610" s="192"/>
    </row>
    <row r="163611" spans="26:27">
      <c r="Z163611" s="192"/>
      <c r="AA163611" s="192"/>
    </row>
    <row r="163612" spans="26:27">
      <c r="Z163612" s="192"/>
      <c r="AA163612" s="192"/>
    </row>
    <row r="163613" spans="26:27">
      <c r="Z163613" s="192"/>
      <c r="AA163613" s="192"/>
    </row>
    <row r="163614" spans="26:27">
      <c r="Z163614" s="192"/>
      <c r="AA163614" s="192"/>
    </row>
    <row r="163615" spans="26:27">
      <c r="Z163615" s="192"/>
      <c r="AA163615" s="192"/>
    </row>
    <row r="163616" spans="26:27">
      <c r="Z163616" s="192"/>
      <c r="AA163616" s="192"/>
    </row>
    <row r="163617" spans="26:27">
      <c r="Z163617" s="192"/>
      <c r="AA163617" s="192"/>
    </row>
    <row r="163618" spans="26:27">
      <c r="Z163618" s="192"/>
      <c r="AA163618" s="192"/>
    </row>
    <row r="163619" spans="26:27">
      <c r="Z163619" s="192"/>
      <c r="AA163619" s="192"/>
    </row>
    <row r="163620" spans="26:27">
      <c r="Z163620" s="192"/>
      <c r="AA163620" s="192"/>
    </row>
    <row r="163621" spans="26:27">
      <c r="Z163621" s="192"/>
      <c r="AA163621" s="192"/>
    </row>
    <row r="163622" spans="26:27">
      <c r="Z163622" s="192"/>
      <c r="AA163622" s="192"/>
    </row>
    <row r="163623" spans="26:27">
      <c r="Z163623" s="192"/>
      <c r="AA163623" s="192"/>
    </row>
    <row r="163624" spans="26:27">
      <c r="Z163624" s="192"/>
      <c r="AA163624" s="192"/>
    </row>
    <row r="163625" spans="26:27">
      <c r="Z163625" s="192"/>
      <c r="AA163625" s="192"/>
    </row>
    <row r="163626" spans="26:27">
      <c r="Z163626" s="192"/>
      <c r="AA163626" s="192"/>
    </row>
    <row r="163627" spans="26:27">
      <c r="Z163627" s="192"/>
      <c r="AA163627" s="192"/>
    </row>
    <row r="163628" spans="26:27">
      <c r="Z163628" s="192"/>
      <c r="AA163628" s="192"/>
    </row>
    <row r="163629" spans="26:27">
      <c r="Z163629" s="192"/>
      <c r="AA163629" s="192"/>
    </row>
    <row r="163630" spans="26:27">
      <c r="Z163630" s="192"/>
      <c r="AA163630" s="192"/>
    </row>
    <row r="163631" spans="26:27">
      <c r="Z163631" s="192"/>
      <c r="AA163631" s="192"/>
    </row>
    <row r="163632" spans="26:27">
      <c r="Z163632" s="192"/>
      <c r="AA163632" s="192"/>
    </row>
    <row r="163633" spans="26:27">
      <c r="Z163633" s="192"/>
      <c r="AA163633" s="192"/>
    </row>
    <row r="163634" spans="26:27">
      <c r="Z163634" s="192"/>
      <c r="AA163634" s="192"/>
    </row>
    <row r="163635" spans="26:27">
      <c r="Z163635" s="192"/>
      <c r="AA163635" s="192"/>
    </row>
    <row r="163636" spans="26:27">
      <c r="Z163636" s="192"/>
      <c r="AA163636" s="192"/>
    </row>
    <row r="163637" spans="26:27">
      <c r="Z163637" s="192"/>
      <c r="AA163637" s="192"/>
    </row>
    <row r="163638" spans="26:27">
      <c r="Z163638" s="192"/>
      <c r="AA163638" s="192"/>
    </row>
    <row r="163639" spans="26:27">
      <c r="Z163639" s="192"/>
      <c r="AA163639" s="192"/>
    </row>
    <row r="163640" spans="26:27">
      <c r="Z163640" s="192"/>
      <c r="AA163640" s="192"/>
    </row>
    <row r="163641" spans="26:27">
      <c r="Z163641" s="192"/>
      <c r="AA163641" s="192"/>
    </row>
    <row r="163642" spans="26:27">
      <c r="Z163642" s="192"/>
      <c r="AA163642" s="192"/>
    </row>
    <row r="163643" spans="26:27">
      <c r="Z163643" s="192"/>
      <c r="AA163643" s="192"/>
    </row>
    <row r="163644" spans="26:27">
      <c r="Z163644" s="192"/>
      <c r="AA163644" s="192"/>
    </row>
    <row r="163645" spans="26:27">
      <c r="Z163645" s="192"/>
      <c r="AA163645" s="192"/>
    </row>
    <row r="163646" spans="26:27">
      <c r="Z163646" s="192"/>
      <c r="AA163646" s="192"/>
    </row>
    <row r="163647" spans="26:27">
      <c r="Z163647" s="192"/>
      <c r="AA163647" s="192"/>
    </row>
    <row r="163648" spans="26:27">
      <c r="Z163648" s="192"/>
      <c r="AA163648" s="192"/>
    </row>
    <row r="163649" spans="26:27">
      <c r="Z163649" s="192"/>
      <c r="AA163649" s="192"/>
    </row>
    <row r="163650" spans="26:27">
      <c r="Z163650" s="192"/>
      <c r="AA163650" s="192"/>
    </row>
    <row r="163651" spans="26:27">
      <c r="Z163651" s="192"/>
      <c r="AA163651" s="192"/>
    </row>
    <row r="163652" spans="26:27">
      <c r="Z163652" s="192"/>
      <c r="AA163652" s="192"/>
    </row>
    <row r="163653" spans="26:27">
      <c r="Z163653" s="192"/>
      <c r="AA163653" s="192"/>
    </row>
    <row r="163654" spans="26:27">
      <c r="Z163654" s="192"/>
      <c r="AA163654" s="192"/>
    </row>
    <row r="163655" spans="26:27">
      <c r="Z163655" s="192"/>
      <c r="AA163655" s="192"/>
    </row>
    <row r="163656" spans="26:27">
      <c r="Z163656" s="192"/>
      <c r="AA163656" s="192"/>
    </row>
    <row r="163657" spans="26:27">
      <c r="Z163657" s="192"/>
      <c r="AA163657" s="192"/>
    </row>
    <row r="163658" spans="26:27">
      <c r="Z163658" s="192"/>
      <c r="AA163658" s="192"/>
    </row>
    <row r="163659" spans="26:27">
      <c r="Z163659" s="192"/>
      <c r="AA163659" s="192"/>
    </row>
    <row r="163660" spans="26:27">
      <c r="Z163660" s="192"/>
      <c r="AA163660" s="192"/>
    </row>
    <row r="163661" spans="26:27">
      <c r="Z163661" s="192"/>
      <c r="AA163661" s="192"/>
    </row>
    <row r="163662" spans="26:27">
      <c r="Z163662" s="192"/>
      <c r="AA163662" s="192"/>
    </row>
    <row r="163663" spans="26:27">
      <c r="Z163663" s="192"/>
      <c r="AA163663" s="192"/>
    </row>
    <row r="163664" spans="26:27">
      <c r="Z163664" s="192"/>
      <c r="AA163664" s="192"/>
    </row>
    <row r="163665" spans="26:27">
      <c r="Z163665" s="192"/>
      <c r="AA163665" s="192"/>
    </row>
    <row r="163666" spans="26:27">
      <c r="Z163666" s="192"/>
      <c r="AA163666" s="192"/>
    </row>
    <row r="163667" spans="26:27">
      <c r="Z163667" s="192"/>
      <c r="AA163667" s="192"/>
    </row>
    <row r="163668" spans="26:27">
      <c r="Z163668" s="192"/>
      <c r="AA163668" s="192"/>
    </row>
    <row r="163669" spans="26:27">
      <c r="Z163669" s="192"/>
      <c r="AA163669" s="192"/>
    </row>
    <row r="163670" spans="26:27">
      <c r="Z163670" s="192"/>
      <c r="AA163670" s="192"/>
    </row>
    <row r="163671" spans="26:27">
      <c r="Z163671" s="192"/>
      <c r="AA163671" s="192"/>
    </row>
    <row r="163672" spans="26:27">
      <c r="Z163672" s="192"/>
      <c r="AA163672" s="192"/>
    </row>
    <row r="163673" spans="26:27">
      <c r="Z163673" s="192"/>
      <c r="AA163673" s="192"/>
    </row>
    <row r="163674" spans="26:27">
      <c r="Z163674" s="192"/>
      <c r="AA163674" s="192"/>
    </row>
    <row r="163675" spans="26:27">
      <c r="Z163675" s="192"/>
      <c r="AA163675" s="192"/>
    </row>
    <row r="163676" spans="26:27">
      <c r="Z163676" s="192"/>
      <c r="AA163676" s="192"/>
    </row>
    <row r="163677" spans="26:27">
      <c r="Z163677" s="192"/>
      <c r="AA163677" s="192"/>
    </row>
    <row r="163678" spans="26:27">
      <c r="Z163678" s="192"/>
      <c r="AA163678" s="192"/>
    </row>
    <row r="163679" spans="26:27">
      <c r="Z163679" s="192"/>
      <c r="AA163679" s="192"/>
    </row>
    <row r="163680" spans="26:27">
      <c r="Z163680" s="192"/>
      <c r="AA163680" s="192"/>
    </row>
    <row r="163681" spans="26:27">
      <c r="Z163681" s="192"/>
      <c r="AA163681" s="192"/>
    </row>
    <row r="163682" spans="26:27">
      <c r="Z163682" s="192"/>
      <c r="AA163682" s="192"/>
    </row>
    <row r="163683" spans="26:27">
      <c r="Z163683" s="192"/>
      <c r="AA163683" s="192"/>
    </row>
    <row r="163684" spans="26:27">
      <c r="Z163684" s="192"/>
      <c r="AA163684" s="192"/>
    </row>
    <row r="163685" spans="26:27">
      <c r="Z163685" s="192"/>
      <c r="AA163685" s="192"/>
    </row>
    <row r="163686" spans="26:27">
      <c r="Z163686" s="192"/>
      <c r="AA163686" s="192"/>
    </row>
    <row r="163687" spans="26:27">
      <c r="Z163687" s="192"/>
      <c r="AA163687" s="192"/>
    </row>
    <row r="163688" spans="26:27">
      <c r="Z163688" s="192"/>
      <c r="AA163688" s="192"/>
    </row>
    <row r="163689" spans="26:27">
      <c r="Z163689" s="192"/>
      <c r="AA163689" s="192"/>
    </row>
    <row r="163690" spans="26:27">
      <c r="Z163690" s="192"/>
      <c r="AA163690" s="192"/>
    </row>
    <row r="163691" spans="26:27">
      <c r="Z163691" s="192"/>
      <c r="AA163691" s="192"/>
    </row>
    <row r="163692" spans="26:27">
      <c r="Z163692" s="192"/>
      <c r="AA163692" s="192"/>
    </row>
    <row r="163693" spans="26:27">
      <c r="Z163693" s="192"/>
      <c r="AA163693" s="192"/>
    </row>
    <row r="163694" spans="26:27">
      <c r="Z163694" s="192"/>
      <c r="AA163694" s="192"/>
    </row>
    <row r="163695" spans="26:27">
      <c r="Z163695" s="192"/>
      <c r="AA163695" s="192"/>
    </row>
    <row r="163696" spans="26:27">
      <c r="Z163696" s="192"/>
      <c r="AA163696" s="192"/>
    </row>
    <row r="163697" spans="26:27">
      <c r="Z163697" s="192"/>
      <c r="AA163697" s="192"/>
    </row>
    <row r="163698" spans="26:27">
      <c r="Z163698" s="192"/>
      <c r="AA163698" s="192"/>
    </row>
    <row r="163699" spans="26:27">
      <c r="Z163699" s="192"/>
      <c r="AA163699" s="192"/>
    </row>
    <row r="163700" spans="26:27">
      <c r="Z163700" s="192"/>
      <c r="AA163700" s="192"/>
    </row>
    <row r="163701" spans="26:27">
      <c r="Z163701" s="192"/>
      <c r="AA163701" s="192"/>
    </row>
    <row r="163702" spans="26:27">
      <c r="Z163702" s="192"/>
      <c r="AA163702" s="192"/>
    </row>
    <row r="163703" spans="26:27">
      <c r="Z163703" s="192"/>
      <c r="AA163703" s="192"/>
    </row>
    <row r="163704" spans="26:27">
      <c r="Z163704" s="192"/>
      <c r="AA163704" s="192"/>
    </row>
    <row r="163705" spans="26:27">
      <c r="Z163705" s="192"/>
      <c r="AA163705" s="192"/>
    </row>
    <row r="163706" spans="26:27">
      <c r="Z163706" s="192"/>
      <c r="AA163706" s="192"/>
    </row>
    <row r="163707" spans="26:27">
      <c r="Z163707" s="192"/>
      <c r="AA163707" s="192"/>
    </row>
    <row r="163708" spans="26:27">
      <c r="Z163708" s="192"/>
      <c r="AA163708" s="192"/>
    </row>
    <row r="163709" spans="26:27">
      <c r="Z163709" s="192"/>
      <c r="AA163709" s="192"/>
    </row>
    <row r="163710" spans="26:27">
      <c r="Z163710" s="192"/>
      <c r="AA163710" s="192"/>
    </row>
    <row r="163711" spans="26:27">
      <c r="Z163711" s="192"/>
      <c r="AA163711" s="192"/>
    </row>
    <row r="163712" spans="26:27">
      <c r="Z163712" s="192"/>
      <c r="AA163712" s="192"/>
    </row>
    <row r="163713" spans="26:27">
      <c r="Z163713" s="192"/>
      <c r="AA163713" s="192"/>
    </row>
    <row r="163714" spans="26:27">
      <c r="Z163714" s="192"/>
      <c r="AA163714" s="192"/>
    </row>
    <row r="163715" spans="26:27">
      <c r="Z163715" s="192"/>
      <c r="AA163715" s="192"/>
    </row>
    <row r="163716" spans="26:27">
      <c r="Z163716" s="192"/>
      <c r="AA163716" s="192"/>
    </row>
    <row r="163717" spans="26:27">
      <c r="Z163717" s="192"/>
      <c r="AA163717" s="192"/>
    </row>
    <row r="163718" spans="26:27">
      <c r="Z163718" s="192"/>
      <c r="AA163718" s="192"/>
    </row>
    <row r="163719" spans="26:27">
      <c r="Z163719" s="192"/>
      <c r="AA163719" s="192"/>
    </row>
    <row r="163720" spans="26:27">
      <c r="Z163720" s="192"/>
      <c r="AA163720" s="192"/>
    </row>
    <row r="163721" spans="26:27">
      <c r="Z163721" s="192"/>
      <c r="AA163721" s="192"/>
    </row>
    <row r="163722" spans="26:27">
      <c r="Z163722" s="192"/>
      <c r="AA163722" s="192"/>
    </row>
    <row r="163723" spans="26:27">
      <c r="Z163723" s="192"/>
      <c r="AA163723" s="192"/>
    </row>
    <row r="163724" spans="26:27">
      <c r="Z163724" s="192"/>
      <c r="AA163724" s="192"/>
    </row>
    <row r="163725" spans="26:27">
      <c r="Z163725" s="192"/>
      <c r="AA163725" s="192"/>
    </row>
    <row r="163726" spans="26:27">
      <c r="Z163726" s="192"/>
      <c r="AA163726" s="192"/>
    </row>
    <row r="163727" spans="26:27">
      <c r="Z163727" s="192"/>
      <c r="AA163727" s="192"/>
    </row>
    <row r="163728" spans="26:27">
      <c r="Z163728" s="192"/>
      <c r="AA163728" s="192"/>
    </row>
    <row r="163729" spans="26:27">
      <c r="Z163729" s="192"/>
      <c r="AA163729" s="192"/>
    </row>
    <row r="163730" spans="26:27">
      <c r="Z163730" s="192"/>
      <c r="AA163730" s="192"/>
    </row>
    <row r="163731" spans="26:27">
      <c r="Z163731" s="192"/>
      <c r="AA163731" s="192"/>
    </row>
    <row r="163732" spans="26:27">
      <c r="Z163732" s="192"/>
      <c r="AA163732" s="192"/>
    </row>
    <row r="163733" spans="26:27">
      <c r="Z163733" s="192"/>
      <c r="AA163733" s="192"/>
    </row>
    <row r="163734" spans="26:27">
      <c r="Z163734" s="192"/>
      <c r="AA163734" s="192"/>
    </row>
    <row r="163735" spans="26:27">
      <c r="Z163735" s="192"/>
      <c r="AA163735" s="192"/>
    </row>
    <row r="163736" spans="26:27">
      <c r="Z163736" s="192"/>
      <c r="AA163736" s="192"/>
    </row>
    <row r="163737" spans="26:27">
      <c r="Z163737" s="192"/>
      <c r="AA163737" s="192"/>
    </row>
    <row r="163738" spans="26:27">
      <c r="Z163738" s="192"/>
      <c r="AA163738" s="192"/>
    </row>
    <row r="163739" spans="26:27">
      <c r="Z163739" s="192"/>
      <c r="AA163739" s="192"/>
    </row>
    <row r="163740" spans="26:27">
      <c r="Z163740" s="192"/>
      <c r="AA163740" s="192"/>
    </row>
    <row r="163741" spans="26:27">
      <c r="Z163741" s="192"/>
      <c r="AA163741" s="192"/>
    </row>
    <row r="163742" spans="26:27">
      <c r="Z163742" s="192"/>
      <c r="AA163742" s="192"/>
    </row>
    <row r="163743" spans="26:27">
      <c r="Z163743" s="192"/>
      <c r="AA163743" s="192"/>
    </row>
    <row r="163744" spans="26:27">
      <c r="Z163744" s="192"/>
      <c r="AA163744" s="192"/>
    </row>
    <row r="163745" spans="26:27">
      <c r="Z163745" s="192"/>
      <c r="AA163745" s="192"/>
    </row>
    <row r="163746" spans="26:27">
      <c r="Z163746" s="192"/>
      <c r="AA163746" s="192"/>
    </row>
    <row r="163747" spans="26:27">
      <c r="Z163747" s="192"/>
      <c r="AA163747" s="192"/>
    </row>
    <row r="163748" spans="26:27">
      <c r="Z163748" s="192"/>
      <c r="AA163748" s="192"/>
    </row>
    <row r="163749" spans="26:27">
      <c r="Z163749" s="192"/>
      <c r="AA163749" s="192"/>
    </row>
    <row r="163750" spans="26:27">
      <c r="Z163750" s="192"/>
      <c r="AA163750" s="192"/>
    </row>
    <row r="163751" spans="26:27">
      <c r="Z163751" s="192"/>
      <c r="AA163751" s="192"/>
    </row>
    <row r="163752" spans="26:27">
      <c r="Z163752" s="192"/>
      <c r="AA163752" s="192"/>
    </row>
    <row r="163753" spans="26:27">
      <c r="Z163753" s="192"/>
      <c r="AA163753" s="192"/>
    </row>
    <row r="163754" spans="26:27">
      <c r="Z163754" s="192"/>
      <c r="AA163754" s="192"/>
    </row>
    <row r="163755" spans="26:27">
      <c r="Z163755" s="192"/>
      <c r="AA163755" s="192"/>
    </row>
    <row r="163756" spans="26:27">
      <c r="Z163756" s="192"/>
      <c r="AA163756" s="192"/>
    </row>
    <row r="163757" spans="26:27">
      <c r="Z163757" s="192"/>
      <c r="AA163757" s="192"/>
    </row>
    <row r="163758" spans="26:27">
      <c r="Z163758" s="192"/>
      <c r="AA163758" s="192"/>
    </row>
    <row r="163759" spans="26:27">
      <c r="Z163759" s="192"/>
      <c r="AA163759" s="192"/>
    </row>
    <row r="163760" spans="26:27">
      <c r="Z163760" s="192"/>
      <c r="AA163760" s="192"/>
    </row>
    <row r="163761" spans="26:27">
      <c r="Z163761" s="192"/>
      <c r="AA163761" s="192"/>
    </row>
    <row r="163762" spans="26:27">
      <c r="Z163762" s="192"/>
      <c r="AA163762" s="192"/>
    </row>
    <row r="163763" spans="26:27">
      <c r="Z163763" s="192"/>
      <c r="AA163763" s="192"/>
    </row>
    <row r="163764" spans="26:27">
      <c r="Z163764" s="192"/>
      <c r="AA163764" s="192"/>
    </row>
    <row r="163765" spans="26:27">
      <c r="Z163765" s="192"/>
      <c r="AA163765" s="192"/>
    </row>
    <row r="163766" spans="26:27">
      <c r="Z163766" s="192"/>
      <c r="AA163766" s="192"/>
    </row>
    <row r="163767" spans="26:27">
      <c r="Z163767" s="192"/>
      <c r="AA163767" s="192"/>
    </row>
    <row r="163768" spans="26:27">
      <c r="Z163768" s="192"/>
      <c r="AA163768" s="192"/>
    </row>
    <row r="163769" spans="26:27">
      <c r="Z163769" s="192"/>
      <c r="AA163769" s="192"/>
    </row>
    <row r="163770" spans="26:27">
      <c r="Z163770" s="192"/>
      <c r="AA163770" s="192"/>
    </row>
    <row r="163771" spans="26:27">
      <c r="Z163771" s="192"/>
      <c r="AA163771" s="192"/>
    </row>
    <row r="163772" spans="26:27">
      <c r="Z163772" s="192"/>
      <c r="AA163772" s="192"/>
    </row>
    <row r="163773" spans="26:27">
      <c r="Z163773" s="192"/>
      <c r="AA163773" s="192"/>
    </row>
    <row r="163774" spans="26:27">
      <c r="Z163774" s="192"/>
      <c r="AA163774" s="192"/>
    </row>
    <row r="163775" spans="26:27">
      <c r="Z163775" s="192"/>
      <c r="AA163775" s="192"/>
    </row>
    <row r="163776" spans="26:27">
      <c r="Z163776" s="192"/>
      <c r="AA163776" s="192"/>
    </row>
    <row r="163777" spans="26:27">
      <c r="Z163777" s="192"/>
      <c r="AA163777" s="192"/>
    </row>
    <row r="163778" spans="26:27">
      <c r="Z163778" s="192"/>
      <c r="AA163778" s="192"/>
    </row>
    <row r="163779" spans="26:27">
      <c r="Z163779" s="192"/>
      <c r="AA163779" s="192"/>
    </row>
    <row r="163780" spans="26:27">
      <c r="Z163780" s="192"/>
      <c r="AA163780" s="192"/>
    </row>
    <row r="163781" spans="26:27">
      <c r="Z163781" s="192"/>
      <c r="AA163781" s="192"/>
    </row>
    <row r="163782" spans="26:27">
      <c r="Z163782" s="192"/>
      <c r="AA163782" s="192"/>
    </row>
    <row r="163783" spans="26:27">
      <c r="Z163783" s="192"/>
      <c r="AA163783" s="192"/>
    </row>
    <row r="163784" spans="26:27">
      <c r="Z163784" s="192"/>
      <c r="AA163784" s="192"/>
    </row>
    <row r="163785" spans="26:27">
      <c r="Z163785" s="192"/>
      <c r="AA163785" s="192"/>
    </row>
    <row r="163786" spans="26:27">
      <c r="Z163786" s="192"/>
      <c r="AA163786" s="192"/>
    </row>
    <row r="163787" spans="26:27">
      <c r="Z163787" s="192"/>
      <c r="AA163787" s="192"/>
    </row>
    <row r="163788" spans="26:27">
      <c r="Z163788" s="192"/>
      <c r="AA163788" s="192"/>
    </row>
    <row r="163789" spans="26:27">
      <c r="Z163789" s="192"/>
      <c r="AA163789" s="192"/>
    </row>
    <row r="163790" spans="26:27">
      <c r="Z163790" s="192"/>
      <c r="AA163790" s="192"/>
    </row>
    <row r="163791" spans="26:27">
      <c r="Z163791" s="192"/>
      <c r="AA163791" s="192"/>
    </row>
    <row r="163792" spans="26:27">
      <c r="Z163792" s="192"/>
      <c r="AA163792" s="192"/>
    </row>
    <row r="163793" spans="26:27">
      <c r="Z163793" s="192"/>
      <c r="AA163793" s="192"/>
    </row>
    <row r="163794" spans="26:27">
      <c r="Z163794" s="192"/>
      <c r="AA163794" s="192"/>
    </row>
    <row r="163795" spans="26:27">
      <c r="Z163795" s="192"/>
      <c r="AA163795" s="192"/>
    </row>
    <row r="163796" spans="26:27">
      <c r="Z163796" s="192"/>
      <c r="AA163796" s="192"/>
    </row>
    <row r="163797" spans="26:27">
      <c r="Z163797" s="192"/>
      <c r="AA163797" s="192"/>
    </row>
    <row r="163798" spans="26:27">
      <c r="Z163798" s="192"/>
      <c r="AA163798" s="192"/>
    </row>
    <row r="163799" spans="26:27">
      <c r="Z163799" s="192"/>
      <c r="AA163799" s="192"/>
    </row>
    <row r="163800" spans="26:27">
      <c r="Z163800" s="192"/>
      <c r="AA163800" s="192"/>
    </row>
    <row r="163801" spans="26:27">
      <c r="Z163801" s="192"/>
      <c r="AA163801" s="192"/>
    </row>
    <row r="163802" spans="26:27">
      <c r="Z163802" s="192"/>
      <c r="AA163802" s="192"/>
    </row>
    <row r="163803" spans="26:27">
      <c r="Z163803" s="192"/>
      <c r="AA163803" s="192"/>
    </row>
    <row r="163804" spans="26:27">
      <c r="Z163804" s="192"/>
      <c r="AA163804" s="192"/>
    </row>
    <row r="163805" spans="26:27">
      <c r="Z163805" s="192"/>
      <c r="AA163805" s="192"/>
    </row>
    <row r="163806" spans="26:27">
      <c r="Z163806" s="192"/>
      <c r="AA163806" s="192"/>
    </row>
    <row r="163807" spans="26:27">
      <c r="Z163807" s="192"/>
      <c r="AA163807" s="192"/>
    </row>
    <row r="163808" spans="26:27">
      <c r="Z163808" s="192"/>
      <c r="AA163808" s="192"/>
    </row>
    <row r="163809" spans="26:27">
      <c r="Z163809" s="192"/>
      <c r="AA163809" s="192"/>
    </row>
    <row r="163810" spans="26:27">
      <c r="Z163810" s="192"/>
      <c r="AA163810" s="192"/>
    </row>
    <row r="163811" spans="26:27">
      <c r="Z163811" s="192"/>
      <c r="AA163811" s="192"/>
    </row>
    <row r="163812" spans="26:27">
      <c r="Z163812" s="192"/>
      <c r="AA163812" s="192"/>
    </row>
    <row r="163813" spans="26:27">
      <c r="Z163813" s="192"/>
      <c r="AA163813" s="192"/>
    </row>
    <row r="163814" spans="26:27">
      <c r="Z163814" s="192"/>
      <c r="AA163814" s="192"/>
    </row>
    <row r="163815" spans="26:27">
      <c r="Z163815" s="192"/>
      <c r="AA163815" s="192"/>
    </row>
    <row r="163816" spans="26:27">
      <c r="Z163816" s="192"/>
      <c r="AA163816" s="192"/>
    </row>
    <row r="163817" spans="26:27">
      <c r="Z163817" s="192"/>
      <c r="AA163817" s="192"/>
    </row>
    <row r="163818" spans="26:27">
      <c r="Z163818" s="192"/>
      <c r="AA163818" s="192"/>
    </row>
    <row r="163819" spans="26:27">
      <c r="Z163819" s="192"/>
      <c r="AA163819" s="192"/>
    </row>
    <row r="163820" spans="26:27">
      <c r="Z163820" s="192"/>
      <c r="AA163820" s="192"/>
    </row>
    <row r="163821" spans="26:27">
      <c r="Z163821" s="192"/>
      <c r="AA163821" s="192"/>
    </row>
    <row r="163822" spans="26:27">
      <c r="Z163822" s="192"/>
      <c r="AA163822" s="192"/>
    </row>
    <row r="163823" spans="26:27">
      <c r="Z163823" s="192"/>
      <c r="AA163823" s="192"/>
    </row>
    <row r="163824" spans="26:27">
      <c r="Z163824" s="192"/>
      <c r="AA163824" s="192"/>
    </row>
    <row r="163825" spans="26:27">
      <c r="Z163825" s="192"/>
      <c r="AA163825" s="192"/>
    </row>
    <row r="163826" spans="26:27">
      <c r="Z163826" s="192"/>
      <c r="AA163826" s="192"/>
    </row>
    <row r="163827" spans="26:27">
      <c r="Z163827" s="192"/>
      <c r="AA163827" s="192"/>
    </row>
    <row r="163828" spans="26:27">
      <c r="Z163828" s="192"/>
      <c r="AA163828" s="192"/>
    </row>
    <row r="163829" spans="26:27">
      <c r="Z163829" s="192"/>
      <c r="AA163829" s="192"/>
    </row>
    <row r="163830" spans="26:27">
      <c r="Z163830" s="192"/>
      <c r="AA163830" s="192"/>
    </row>
    <row r="163831" spans="26:27">
      <c r="Z163831" s="192"/>
      <c r="AA163831" s="192"/>
    </row>
    <row r="163832" spans="26:27">
      <c r="Z163832" s="192"/>
      <c r="AA163832" s="192"/>
    </row>
    <row r="163833" spans="26:27">
      <c r="Z163833" s="192"/>
      <c r="AA163833" s="192"/>
    </row>
    <row r="163834" spans="26:27">
      <c r="Z163834" s="192"/>
      <c r="AA163834" s="192"/>
    </row>
    <row r="163835" spans="26:27">
      <c r="Z163835" s="192"/>
      <c r="AA163835" s="192"/>
    </row>
    <row r="163836" spans="26:27">
      <c r="Z163836" s="192"/>
      <c r="AA163836" s="192"/>
    </row>
    <row r="163837" spans="26:27">
      <c r="Z163837" s="192"/>
      <c r="AA163837" s="192"/>
    </row>
    <row r="163838" spans="26:27">
      <c r="Z163838" s="192"/>
      <c r="AA163838" s="192"/>
    </row>
    <row r="163839" spans="26:27">
      <c r="Z163839" s="192"/>
      <c r="AA163839" s="192"/>
    </row>
    <row r="163840" spans="26:27">
      <c r="Z163840" s="192"/>
      <c r="AA163840" s="192"/>
    </row>
    <row r="163841" spans="26:27">
      <c r="Z163841" s="192"/>
      <c r="AA163841" s="192"/>
    </row>
    <row r="163842" spans="26:27">
      <c r="Z163842" s="192"/>
      <c r="AA163842" s="192"/>
    </row>
    <row r="163843" spans="26:27">
      <c r="Z163843" s="192"/>
      <c r="AA163843" s="192"/>
    </row>
    <row r="163844" spans="26:27">
      <c r="Z163844" s="192"/>
      <c r="AA163844" s="192"/>
    </row>
    <row r="163845" spans="26:27">
      <c r="Z163845" s="192"/>
      <c r="AA163845" s="192"/>
    </row>
    <row r="163846" spans="26:27">
      <c r="Z163846" s="192"/>
      <c r="AA163846" s="192"/>
    </row>
    <row r="163847" spans="26:27">
      <c r="Z163847" s="192"/>
      <c r="AA163847" s="192"/>
    </row>
    <row r="163848" spans="26:27">
      <c r="Z163848" s="192"/>
      <c r="AA163848" s="192"/>
    </row>
    <row r="163849" spans="26:27">
      <c r="Z163849" s="192"/>
      <c r="AA163849" s="192"/>
    </row>
    <row r="163850" spans="26:27">
      <c r="Z163850" s="192"/>
      <c r="AA163850" s="192"/>
    </row>
    <row r="163851" spans="26:27">
      <c r="Z163851" s="192"/>
      <c r="AA163851" s="192"/>
    </row>
    <row r="163852" spans="26:27">
      <c r="Z163852" s="192"/>
      <c r="AA163852" s="192"/>
    </row>
    <row r="163853" spans="26:27">
      <c r="Z163853" s="192"/>
      <c r="AA163853" s="192"/>
    </row>
    <row r="163854" spans="26:27">
      <c r="Z163854" s="192"/>
      <c r="AA163854" s="192"/>
    </row>
    <row r="163855" spans="26:27">
      <c r="Z163855" s="192"/>
      <c r="AA163855" s="192"/>
    </row>
    <row r="163856" spans="26:27">
      <c r="Z163856" s="192"/>
      <c r="AA163856" s="192"/>
    </row>
    <row r="163857" spans="26:27">
      <c r="Z163857" s="192"/>
      <c r="AA163857" s="192"/>
    </row>
    <row r="163858" spans="26:27">
      <c r="Z163858" s="192"/>
      <c r="AA163858" s="192"/>
    </row>
    <row r="163859" spans="26:27">
      <c r="Z163859" s="192"/>
      <c r="AA163859" s="192"/>
    </row>
    <row r="163860" spans="26:27">
      <c r="Z163860" s="192"/>
      <c r="AA163860" s="192"/>
    </row>
    <row r="163861" spans="26:27">
      <c r="Z163861" s="192"/>
      <c r="AA163861" s="192"/>
    </row>
    <row r="163862" spans="26:27">
      <c r="Z163862" s="192"/>
      <c r="AA163862" s="192"/>
    </row>
    <row r="163863" spans="26:27">
      <c r="Z163863" s="192"/>
      <c r="AA163863" s="192"/>
    </row>
    <row r="163864" spans="26:27">
      <c r="Z163864" s="192"/>
      <c r="AA163864" s="192"/>
    </row>
    <row r="163865" spans="26:27">
      <c r="Z163865" s="192"/>
      <c r="AA163865" s="192"/>
    </row>
    <row r="163866" spans="26:27">
      <c r="Z163866" s="192"/>
      <c r="AA163866" s="192"/>
    </row>
    <row r="163867" spans="26:27">
      <c r="Z163867" s="192"/>
      <c r="AA163867" s="192"/>
    </row>
    <row r="163868" spans="26:27">
      <c r="Z163868" s="192"/>
      <c r="AA163868" s="192"/>
    </row>
    <row r="163869" spans="26:27">
      <c r="Z163869" s="192"/>
      <c r="AA163869" s="192"/>
    </row>
    <row r="163870" spans="26:27">
      <c r="Z163870" s="192"/>
      <c r="AA163870" s="192"/>
    </row>
    <row r="163871" spans="26:27">
      <c r="Z163871" s="192"/>
      <c r="AA163871" s="192"/>
    </row>
    <row r="163872" spans="26:27">
      <c r="Z163872" s="192"/>
      <c r="AA163872" s="192"/>
    </row>
    <row r="163873" spans="26:27">
      <c r="Z163873" s="192"/>
      <c r="AA163873" s="192"/>
    </row>
    <row r="163874" spans="26:27">
      <c r="Z163874" s="192"/>
      <c r="AA163874" s="192"/>
    </row>
    <row r="163875" spans="26:27">
      <c r="Z163875" s="192"/>
      <c r="AA163875" s="192"/>
    </row>
    <row r="163876" spans="26:27">
      <c r="Z163876" s="192"/>
      <c r="AA163876" s="192"/>
    </row>
    <row r="163877" spans="26:27">
      <c r="Z163877" s="192"/>
      <c r="AA163877" s="192"/>
    </row>
    <row r="163878" spans="26:27">
      <c r="Z163878" s="192"/>
      <c r="AA163878" s="192"/>
    </row>
    <row r="163879" spans="26:27">
      <c r="Z163879" s="192"/>
      <c r="AA163879" s="192"/>
    </row>
    <row r="163880" spans="26:27">
      <c r="Z163880" s="192"/>
      <c r="AA163880" s="192"/>
    </row>
    <row r="163881" spans="26:27">
      <c r="Z163881" s="192"/>
      <c r="AA163881" s="192"/>
    </row>
    <row r="163882" spans="26:27">
      <c r="Z163882" s="192"/>
      <c r="AA163882" s="192"/>
    </row>
    <row r="163883" spans="26:27">
      <c r="Z163883" s="192"/>
      <c r="AA163883" s="192"/>
    </row>
    <row r="163884" spans="26:27">
      <c r="Z163884" s="192"/>
      <c r="AA163884" s="192"/>
    </row>
    <row r="163885" spans="26:27">
      <c r="Z163885" s="192"/>
      <c r="AA163885" s="192"/>
    </row>
    <row r="163886" spans="26:27">
      <c r="Z163886" s="192"/>
      <c r="AA163886" s="192"/>
    </row>
    <row r="163887" spans="26:27">
      <c r="Z163887" s="192"/>
      <c r="AA163887" s="192"/>
    </row>
    <row r="163888" spans="26:27">
      <c r="Z163888" s="192"/>
      <c r="AA163888" s="192"/>
    </row>
    <row r="163889" spans="26:27">
      <c r="Z163889" s="192"/>
      <c r="AA163889" s="192"/>
    </row>
    <row r="163890" spans="26:27">
      <c r="Z163890" s="192"/>
      <c r="AA163890" s="192"/>
    </row>
    <row r="163891" spans="26:27">
      <c r="Z163891" s="192"/>
      <c r="AA163891" s="192"/>
    </row>
    <row r="163892" spans="26:27">
      <c r="Z163892" s="192"/>
      <c r="AA163892" s="192"/>
    </row>
    <row r="163893" spans="26:27">
      <c r="Z163893" s="192"/>
      <c r="AA163893" s="192"/>
    </row>
    <row r="163894" spans="26:27">
      <c r="Z163894" s="192"/>
      <c r="AA163894" s="192"/>
    </row>
    <row r="163895" spans="26:27">
      <c r="Z163895" s="192"/>
      <c r="AA163895" s="192"/>
    </row>
    <row r="163896" spans="26:27">
      <c r="Z163896" s="192"/>
      <c r="AA163896" s="192"/>
    </row>
    <row r="163897" spans="26:27">
      <c r="Z163897" s="192"/>
      <c r="AA163897" s="192"/>
    </row>
    <row r="163898" spans="26:27">
      <c r="Z163898" s="192"/>
      <c r="AA163898" s="192"/>
    </row>
    <row r="163899" spans="26:27">
      <c r="Z163899" s="192"/>
      <c r="AA163899" s="192"/>
    </row>
    <row r="163900" spans="26:27">
      <c r="Z163900" s="192"/>
      <c r="AA163900" s="192"/>
    </row>
    <row r="163901" spans="26:27">
      <c r="Z163901" s="192"/>
      <c r="AA163901" s="192"/>
    </row>
    <row r="163902" spans="26:27">
      <c r="Z163902" s="192"/>
      <c r="AA163902" s="192"/>
    </row>
    <row r="163903" spans="26:27">
      <c r="Z163903" s="192"/>
      <c r="AA163903" s="192"/>
    </row>
    <row r="163904" spans="26:27">
      <c r="Z163904" s="192"/>
      <c r="AA163904" s="192"/>
    </row>
    <row r="163905" spans="26:27">
      <c r="Z163905" s="192"/>
      <c r="AA163905" s="192"/>
    </row>
    <row r="163906" spans="26:27">
      <c r="Z163906" s="192"/>
      <c r="AA163906" s="192"/>
    </row>
    <row r="163907" spans="26:27">
      <c r="Z163907" s="192"/>
      <c r="AA163907" s="192"/>
    </row>
    <row r="163908" spans="26:27">
      <c r="Z163908" s="192"/>
      <c r="AA163908" s="192"/>
    </row>
    <row r="163909" spans="26:27">
      <c r="Z163909" s="192"/>
      <c r="AA163909" s="192"/>
    </row>
    <row r="163910" spans="26:27">
      <c r="Z163910" s="192"/>
      <c r="AA163910" s="192"/>
    </row>
    <row r="163911" spans="26:27">
      <c r="Z163911" s="192"/>
      <c r="AA163911" s="192"/>
    </row>
    <row r="163912" spans="26:27">
      <c r="Z163912" s="192"/>
      <c r="AA163912" s="192"/>
    </row>
    <row r="163913" spans="26:27">
      <c r="Z163913" s="192"/>
      <c r="AA163913" s="192"/>
    </row>
    <row r="163914" spans="26:27">
      <c r="Z163914" s="192"/>
      <c r="AA163914" s="192"/>
    </row>
    <row r="163915" spans="26:27">
      <c r="Z163915" s="192"/>
      <c r="AA163915" s="192"/>
    </row>
    <row r="163916" spans="26:27">
      <c r="Z163916" s="192"/>
      <c r="AA163916" s="192"/>
    </row>
    <row r="163917" spans="26:27">
      <c r="Z163917" s="192"/>
      <c r="AA163917" s="192"/>
    </row>
    <row r="163918" spans="26:27">
      <c r="Z163918" s="192"/>
      <c r="AA163918" s="192"/>
    </row>
    <row r="163919" spans="26:27">
      <c r="Z163919" s="192"/>
      <c r="AA163919" s="192"/>
    </row>
    <row r="163920" spans="26:27">
      <c r="Z163920" s="192"/>
      <c r="AA163920" s="192"/>
    </row>
    <row r="163921" spans="26:27">
      <c r="Z163921" s="192"/>
      <c r="AA163921" s="192"/>
    </row>
    <row r="163922" spans="26:27">
      <c r="Z163922" s="192"/>
      <c r="AA163922" s="192"/>
    </row>
    <row r="163923" spans="26:27">
      <c r="Z163923" s="192"/>
      <c r="AA163923" s="192"/>
    </row>
    <row r="163924" spans="26:27">
      <c r="Z163924" s="192"/>
      <c r="AA163924" s="192"/>
    </row>
    <row r="163925" spans="26:27">
      <c r="Z163925" s="192"/>
      <c r="AA163925" s="192"/>
    </row>
    <row r="163926" spans="26:27">
      <c r="Z163926" s="192"/>
      <c r="AA163926" s="192"/>
    </row>
    <row r="163927" spans="26:27">
      <c r="Z163927" s="192"/>
      <c r="AA163927" s="192"/>
    </row>
    <row r="163928" spans="26:27">
      <c r="Z163928" s="192"/>
      <c r="AA163928" s="192"/>
    </row>
    <row r="163929" spans="26:27">
      <c r="Z163929" s="192"/>
      <c r="AA163929" s="192"/>
    </row>
    <row r="163930" spans="26:27">
      <c r="Z163930" s="192"/>
      <c r="AA163930" s="192"/>
    </row>
    <row r="163931" spans="26:27">
      <c r="Z163931" s="192"/>
      <c r="AA163931" s="192"/>
    </row>
    <row r="163932" spans="26:27">
      <c r="Z163932" s="192"/>
      <c r="AA163932" s="192"/>
    </row>
    <row r="163933" spans="26:27">
      <c r="Z163933" s="192"/>
      <c r="AA163933" s="192"/>
    </row>
    <row r="163934" spans="26:27">
      <c r="Z163934" s="192"/>
      <c r="AA163934" s="192"/>
    </row>
    <row r="163935" spans="26:27">
      <c r="Z163935" s="192"/>
      <c r="AA163935" s="192"/>
    </row>
    <row r="163936" spans="26:27">
      <c r="Z163936" s="192"/>
      <c r="AA163936" s="192"/>
    </row>
    <row r="163937" spans="26:27">
      <c r="Z163937" s="192"/>
      <c r="AA163937" s="192"/>
    </row>
    <row r="163938" spans="26:27">
      <c r="Z163938" s="192"/>
      <c r="AA163938" s="192"/>
    </row>
    <row r="163939" spans="26:27">
      <c r="Z163939" s="192"/>
      <c r="AA163939" s="192"/>
    </row>
    <row r="163940" spans="26:27">
      <c r="Z163940" s="192"/>
      <c r="AA163940" s="192"/>
    </row>
    <row r="163941" spans="26:27">
      <c r="Z163941" s="192"/>
      <c r="AA163941" s="192"/>
    </row>
    <row r="163942" spans="26:27">
      <c r="Z163942" s="192"/>
      <c r="AA163942" s="192"/>
    </row>
    <row r="163943" spans="26:27">
      <c r="Z163943" s="192"/>
      <c r="AA163943" s="192"/>
    </row>
    <row r="163944" spans="26:27">
      <c r="Z163944" s="192"/>
      <c r="AA163944" s="192"/>
    </row>
    <row r="163945" spans="26:27">
      <c r="Z163945" s="192"/>
      <c r="AA163945" s="192"/>
    </row>
    <row r="163946" spans="26:27">
      <c r="Z163946" s="192"/>
      <c r="AA163946" s="192"/>
    </row>
    <row r="163947" spans="26:27">
      <c r="Z163947" s="192"/>
      <c r="AA163947" s="192"/>
    </row>
    <row r="163948" spans="26:27">
      <c r="Z163948" s="192"/>
      <c r="AA163948" s="192"/>
    </row>
    <row r="163949" spans="26:27">
      <c r="Z163949" s="192"/>
      <c r="AA163949" s="192"/>
    </row>
    <row r="163950" spans="26:27">
      <c r="Z163950" s="192"/>
      <c r="AA163950" s="192"/>
    </row>
    <row r="163951" spans="26:27">
      <c r="Z163951" s="192"/>
      <c r="AA163951" s="192"/>
    </row>
    <row r="163952" spans="26:27">
      <c r="Z163952" s="192"/>
      <c r="AA163952" s="192"/>
    </row>
    <row r="163953" spans="26:27">
      <c r="Z163953" s="192"/>
      <c r="AA163953" s="192"/>
    </row>
    <row r="163954" spans="26:27">
      <c r="Z163954" s="192"/>
      <c r="AA163954" s="192"/>
    </row>
    <row r="163955" spans="26:27">
      <c r="Z163955" s="192"/>
      <c r="AA163955" s="192"/>
    </row>
    <row r="163956" spans="26:27">
      <c r="Z163956" s="192"/>
      <c r="AA163956" s="192"/>
    </row>
    <row r="163957" spans="26:27">
      <c r="Z163957" s="192"/>
      <c r="AA163957" s="192"/>
    </row>
    <row r="163958" spans="26:27">
      <c r="Z163958" s="192"/>
      <c r="AA163958" s="192"/>
    </row>
    <row r="163959" spans="26:27">
      <c r="Z163959" s="192"/>
      <c r="AA163959" s="192"/>
    </row>
    <row r="163960" spans="26:27">
      <c r="Z163960" s="192"/>
      <c r="AA163960" s="192"/>
    </row>
    <row r="163961" spans="26:27">
      <c r="Z163961" s="192"/>
      <c r="AA163961" s="192"/>
    </row>
    <row r="163962" spans="26:27">
      <c r="Z163962" s="192"/>
      <c r="AA163962" s="192"/>
    </row>
    <row r="163963" spans="26:27">
      <c r="Z163963" s="192"/>
      <c r="AA163963" s="192"/>
    </row>
    <row r="163964" spans="26:27">
      <c r="Z163964" s="192"/>
      <c r="AA163964" s="192"/>
    </row>
    <row r="163965" spans="26:27">
      <c r="Z163965" s="192"/>
      <c r="AA163965" s="192"/>
    </row>
    <row r="163966" spans="26:27">
      <c r="Z163966" s="192"/>
      <c r="AA163966" s="192"/>
    </row>
    <row r="163967" spans="26:27">
      <c r="Z163967" s="192"/>
      <c r="AA163967" s="192"/>
    </row>
    <row r="163968" spans="26:27">
      <c r="Z163968" s="192"/>
      <c r="AA163968" s="192"/>
    </row>
    <row r="163969" spans="26:27">
      <c r="Z163969" s="192"/>
      <c r="AA163969" s="192"/>
    </row>
    <row r="163970" spans="26:27">
      <c r="Z163970" s="192"/>
      <c r="AA163970" s="192"/>
    </row>
    <row r="163971" spans="26:27">
      <c r="Z163971" s="192"/>
      <c r="AA163971" s="192"/>
    </row>
    <row r="163972" spans="26:27">
      <c r="Z163972" s="192"/>
      <c r="AA163972" s="192"/>
    </row>
    <row r="163973" spans="26:27">
      <c r="Z163973" s="192"/>
      <c r="AA163973" s="192"/>
    </row>
    <row r="163974" spans="26:27">
      <c r="Z163974" s="192"/>
      <c r="AA163974" s="192"/>
    </row>
    <row r="163975" spans="26:27">
      <c r="Z163975" s="192"/>
      <c r="AA163975" s="192"/>
    </row>
    <row r="163976" spans="26:27">
      <c r="Z163976" s="192"/>
      <c r="AA163976" s="192"/>
    </row>
    <row r="163977" spans="26:27">
      <c r="Z163977" s="192"/>
      <c r="AA163977" s="192"/>
    </row>
    <row r="163978" spans="26:27">
      <c r="Z163978" s="192"/>
      <c r="AA163978" s="192"/>
    </row>
    <row r="163979" spans="26:27">
      <c r="Z163979" s="192"/>
      <c r="AA163979" s="192"/>
    </row>
    <row r="163980" spans="26:27">
      <c r="Z163980" s="192"/>
      <c r="AA163980" s="192"/>
    </row>
    <row r="163981" spans="26:27">
      <c r="Z163981" s="192"/>
      <c r="AA163981" s="192"/>
    </row>
    <row r="163982" spans="26:27">
      <c r="Z163982" s="192"/>
      <c r="AA163982" s="192"/>
    </row>
    <row r="163983" spans="26:27">
      <c r="Z163983" s="192"/>
      <c r="AA163983" s="192"/>
    </row>
    <row r="163984" spans="26:27">
      <c r="Z163984" s="192"/>
      <c r="AA163984" s="192"/>
    </row>
    <row r="163985" spans="26:27">
      <c r="Z163985" s="192"/>
      <c r="AA163985" s="192"/>
    </row>
    <row r="163986" spans="26:27">
      <c r="Z163986" s="192"/>
      <c r="AA163986" s="192"/>
    </row>
    <row r="163987" spans="26:27">
      <c r="Z163987" s="192"/>
      <c r="AA163987" s="192"/>
    </row>
    <row r="163988" spans="26:27">
      <c r="Z163988" s="192"/>
      <c r="AA163988" s="192"/>
    </row>
    <row r="163989" spans="26:27">
      <c r="Z163989" s="192"/>
      <c r="AA163989" s="192"/>
    </row>
    <row r="163990" spans="26:27">
      <c r="Z163990" s="192"/>
      <c r="AA163990" s="192"/>
    </row>
    <row r="163991" spans="26:27">
      <c r="Z163991" s="192"/>
      <c r="AA163991" s="192"/>
    </row>
    <row r="163992" spans="26:27">
      <c r="Z163992" s="192"/>
      <c r="AA163992" s="192"/>
    </row>
    <row r="163993" spans="26:27">
      <c r="Z163993" s="192"/>
      <c r="AA163993" s="192"/>
    </row>
    <row r="163994" spans="26:27">
      <c r="Z163994" s="192"/>
      <c r="AA163994" s="192"/>
    </row>
    <row r="163995" spans="26:27">
      <c r="Z163995" s="192"/>
      <c r="AA163995" s="192"/>
    </row>
    <row r="163996" spans="26:27">
      <c r="Z163996" s="192"/>
      <c r="AA163996" s="192"/>
    </row>
    <row r="163997" spans="26:27">
      <c r="Z163997" s="192"/>
      <c r="AA163997" s="192"/>
    </row>
    <row r="163998" spans="26:27">
      <c r="Z163998" s="192"/>
      <c r="AA163998" s="192"/>
    </row>
    <row r="163999" spans="26:27">
      <c r="Z163999" s="192"/>
      <c r="AA163999" s="192"/>
    </row>
    <row r="164000" spans="26:27">
      <c r="Z164000" s="192"/>
      <c r="AA164000" s="192"/>
    </row>
    <row r="164001" spans="26:27">
      <c r="Z164001" s="192"/>
      <c r="AA164001" s="192"/>
    </row>
    <row r="164002" spans="26:27">
      <c r="Z164002" s="192"/>
      <c r="AA164002" s="192"/>
    </row>
    <row r="164003" spans="26:27">
      <c r="Z164003" s="192"/>
      <c r="AA164003" s="192"/>
    </row>
    <row r="164004" spans="26:27">
      <c r="Z164004" s="192"/>
      <c r="AA164004" s="192"/>
    </row>
    <row r="164005" spans="26:27">
      <c r="Z164005" s="192"/>
      <c r="AA164005" s="192"/>
    </row>
    <row r="164006" spans="26:27">
      <c r="Z164006" s="192"/>
      <c r="AA164006" s="192"/>
    </row>
    <row r="164007" spans="26:27">
      <c r="Z164007" s="192"/>
      <c r="AA164007" s="192"/>
    </row>
    <row r="164008" spans="26:27">
      <c r="Z164008" s="192"/>
      <c r="AA164008" s="192"/>
    </row>
    <row r="164009" spans="26:27">
      <c r="Z164009" s="192"/>
      <c r="AA164009" s="192"/>
    </row>
    <row r="164010" spans="26:27">
      <c r="Z164010" s="192"/>
      <c r="AA164010" s="192"/>
    </row>
    <row r="164011" spans="26:27">
      <c r="Z164011" s="192"/>
      <c r="AA164011" s="192"/>
    </row>
    <row r="164012" spans="26:27">
      <c r="Z164012" s="192"/>
      <c r="AA164012" s="192"/>
    </row>
    <row r="164013" spans="26:27">
      <c r="Z164013" s="192"/>
      <c r="AA164013" s="192"/>
    </row>
    <row r="164014" spans="26:27">
      <c r="Z164014" s="192"/>
      <c r="AA164014" s="192"/>
    </row>
    <row r="164015" spans="26:27">
      <c r="Z164015" s="192"/>
      <c r="AA164015" s="192"/>
    </row>
    <row r="164016" spans="26:27">
      <c r="Z164016" s="192"/>
      <c r="AA164016" s="192"/>
    </row>
    <row r="164017" spans="26:27">
      <c r="Z164017" s="192"/>
      <c r="AA164017" s="192"/>
    </row>
    <row r="164018" spans="26:27">
      <c r="Z164018" s="192"/>
      <c r="AA164018" s="192"/>
    </row>
    <row r="164019" spans="26:27">
      <c r="Z164019" s="192"/>
      <c r="AA164019" s="192"/>
    </row>
    <row r="164020" spans="26:27">
      <c r="Z164020" s="192"/>
      <c r="AA164020" s="192"/>
    </row>
    <row r="164021" spans="26:27">
      <c r="Z164021" s="192"/>
      <c r="AA164021" s="192"/>
    </row>
    <row r="164022" spans="26:27">
      <c r="Z164022" s="192"/>
      <c r="AA164022" s="192"/>
    </row>
    <row r="164023" spans="26:27">
      <c r="Z164023" s="192"/>
      <c r="AA164023" s="192"/>
    </row>
    <row r="164024" spans="26:27">
      <c r="Z164024" s="192"/>
      <c r="AA164024" s="192"/>
    </row>
    <row r="164025" spans="26:27">
      <c r="Z164025" s="192"/>
      <c r="AA164025" s="192"/>
    </row>
    <row r="164026" spans="26:27">
      <c r="Z164026" s="192"/>
      <c r="AA164026" s="192"/>
    </row>
    <row r="164027" spans="26:27">
      <c r="Z164027" s="192"/>
      <c r="AA164027" s="192"/>
    </row>
    <row r="164028" spans="26:27">
      <c r="Z164028" s="192"/>
      <c r="AA164028" s="192"/>
    </row>
    <row r="164029" spans="26:27">
      <c r="Z164029" s="192"/>
      <c r="AA164029" s="192"/>
    </row>
    <row r="164030" spans="26:27">
      <c r="Z164030" s="192"/>
      <c r="AA164030" s="192"/>
    </row>
    <row r="164031" spans="26:27">
      <c r="Z164031" s="192"/>
      <c r="AA164031" s="192"/>
    </row>
    <row r="164032" spans="26:27">
      <c r="Z164032" s="192"/>
      <c r="AA164032" s="192"/>
    </row>
    <row r="164033" spans="26:27">
      <c r="Z164033" s="192"/>
      <c r="AA164033" s="192"/>
    </row>
    <row r="164034" spans="26:27">
      <c r="Z164034" s="192"/>
      <c r="AA164034" s="192"/>
    </row>
    <row r="164035" spans="26:27">
      <c r="Z164035" s="192"/>
      <c r="AA164035" s="192"/>
    </row>
    <row r="164036" spans="26:27">
      <c r="Z164036" s="192"/>
      <c r="AA164036" s="192"/>
    </row>
    <row r="164037" spans="26:27">
      <c r="Z164037" s="192"/>
      <c r="AA164037" s="192"/>
    </row>
    <row r="164038" spans="26:27">
      <c r="Z164038" s="192"/>
      <c r="AA164038" s="192"/>
    </row>
    <row r="164039" spans="26:27">
      <c r="Z164039" s="192"/>
      <c r="AA164039" s="192"/>
    </row>
    <row r="164040" spans="26:27">
      <c r="Z164040" s="192"/>
      <c r="AA164040" s="192"/>
    </row>
    <row r="164041" spans="26:27">
      <c r="Z164041" s="192"/>
      <c r="AA164041" s="192"/>
    </row>
    <row r="164042" spans="26:27">
      <c r="Z164042" s="192"/>
      <c r="AA164042" s="192"/>
    </row>
    <row r="164043" spans="26:27">
      <c r="Z164043" s="192"/>
      <c r="AA164043" s="192"/>
    </row>
    <row r="164044" spans="26:27">
      <c r="Z164044" s="192"/>
      <c r="AA164044" s="192"/>
    </row>
    <row r="164045" spans="26:27">
      <c r="Z164045" s="192"/>
      <c r="AA164045" s="192"/>
    </row>
    <row r="164046" spans="26:27">
      <c r="Z164046" s="192"/>
      <c r="AA164046" s="192"/>
    </row>
    <row r="164047" spans="26:27">
      <c r="Z164047" s="192"/>
      <c r="AA164047" s="192"/>
    </row>
    <row r="164048" spans="26:27">
      <c r="Z164048" s="192"/>
      <c r="AA164048" s="192"/>
    </row>
    <row r="164049" spans="26:27">
      <c r="Z164049" s="192"/>
      <c r="AA164049" s="192"/>
    </row>
    <row r="164050" spans="26:27">
      <c r="Z164050" s="192"/>
      <c r="AA164050" s="192"/>
    </row>
    <row r="164051" spans="26:27">
      <c r="Z164051" s="192"/>
      <c r="AA164051" s="192"/>
    </row>
    <row r="164052" spans="26:27">
      <c r="Z164052" s="192"/>
      <c r="AA164052" s="192"/>
    </row>
    <row r="164053" spans="26:27">
      <c r="Z164053" s="192"/>
      <c r="AA164053" s="192"/>
    </row>
    <row r="164054" spans="26:27">
      <c r="Z164054" s="192"/>
      <c r="AA164054" s="192"/>
    </row>
    <row r="164055" spans="26:27">
      <c r="Z164055" s="192"/>
      <c r="AA164055" s="192"/>
    </row>
    <row r="164056" spans="26:27">
      <c r="Z164056" s="192"/>
      <c r="AA164056" s="192"/>
    </row>
    <row r="164057" spans="26:27">
      <c r="Z164057" s="192"/>
      <c r="AA164057" s="192"/>
    </row>
    <row r="164058" spans="26:27">
      <c r="Z164058" s="192"/>
      <c r="AA164058" s="192"/>
    </row>
    <row r="164059" spans="26:27">
      <c r="Z164059" s="192"/>
      <c r="AA164059" s="192"/>
    </row>
    <row r="164060" spans="26:27">
      <c r="Z164060" s="192"/>
      <c r="AA164060" s="192"/>
    </row>
    <row r="164061" spans="26:27">
      <c r="Z164061" s="192"/>
      <c r="AA164061" s="192"/>
    </row>
    <row r="164062" spans="26:27">
      <c r="Z164062" s="192"/>
      <c r="AA164062" s="192"/>
    </row>
    <row r="164063" spans="26:27">
      <c r="Z164063" s="192"/>
      <c r="AA164063" s="192"/>
    </row>
    <row r="164064" spans="26:27">
      <c r="Z164064" s="192"/>
      <c r="AA164064" s="192"/>
    </row>
    <row r="164065" spans="26:27">
      <c r="Z164065" s="192"/>
      <c r="AA164065" s="192"/>
    </row>
    <row r="164066" spans="26:27">
      <c r="Z164066" s="192"/>
      <c r="AA164066" s="192"/>
    </row>
    <row r="164067" spans="26:27">
      <c r="Z164067" s="192"/>
      <c r="AA164067" s="192"/>
    </row>
    <row r="164068" spans="26:27">
      <c r="Z164068" s="192"/>
      <c r="AA164068" s="192"/>
    </row>
    <row r="164069" spans="26:27">
      <c r="Z164069" s="192"/>
      <c r="AA164069" s="192"/>
    </row>
    <row r="164070" spans="26:27">
      <c r="Z164070" s="192"/>
      <c r="AA164070" s="192"/>
    </row>
    <row r="164071" spans="26:27">
      <c r="Z164071" s="192"/>
      <c r="AA164071" s="192"/>
    </row>
    <row r="164072" spans="26:27">
      <c r="Z164072" s="192"/>
      <c r="AA164072" s="192"/>
    </row>
    <row r="164073" spans="26:27">
      <c r="Z164073" s="192"/>
      <c r="AA164073" s="192"/>
    </row>
    <row r="164074" spans="26:27">
      <c r="Z164074" s="192"/>
      <c r="AA164074" s="192"/>
    </row>
    <row r="164075" spans="26:27">
      <c r="Z164075" s="192"/>
      <c r="AA164075" s="192"/>
    </row>
    <row r="164076" spans="26:27">
      <c r="Z164076" s="192"/>
      <c r="AA164076" s="192"/>
    </row>
    <row r="164077" spans="26:27">
      <c r="Z164077" s="192"/>
      <c r="AA164077" s="192"/>
    </row>
    <row r="164078" spans="26:27">
      <c r="Z164078" s="192"/>
      <c r="AA164078" s="192"/>
    </row>
    <row r="164079" spans="26:27">
      <c r="Z164079" s="192"/>
      <c r="AA164079" s="192"/>
    </row>
    <row r="164080" spans="26:27">
      <c r="Z164080" s="192"/>
      <c r="AA164080" s="192"/>
    </row>
    <row r="164081" spans="26:27">
      <c r="Z164081" s="192"/>
      <c r="AA164081" s="192"/>
    </row>
    <row r="164082" spans="26:27">
      <c r="Z164082" s="192"/>
      <c r="AA164082" s="192"/>
    </row>
    <row r="164083" spans="26:27">
      <c r="Z164083" s="192"/>
      <c r="AA164083" s="192"/>
    </row>
    <row r="164084" spans="26:27">
      <c r="Z164084" s="192"/>
      <c r="AA164084" s="192"/>
    </row>
    <row r="164085" spans="26:27">
      <c r="Z164085" s="192"/>
      <c r="AA164085" s="192"/>
    </row>
    <row r="164086" spans="26:27">
      <c r="Z164086" s="192"/>
      <c r="AA164086" s="192"/>
    </row>
    <row r="164087" spans="26:27">
      <c r="Z164087" s="192"/>
      <c r="AA164087" s="192"/>
    </row>
    <row r="164088" spans="26:27">
      <c r="Z164088" s="192"/>
      <c r="AA164088" s="192"/>
    </row>
    <row r="164089" spans="26:27">
      <c r="Z164089" s="192"/>
      <c r="AA164089" s="192"/>
    </row>
    <row r="164090" spans="26:27">
      <c r="Z164090" s="192"/>
      <c r="AA164090" s="192"/>
    </row>
    <row r="164091" spans="26:27">
      <c r="Z164091" s="192"/>
      <c r="AA164091" s="192"/>
    </row>
    <row r="164092" spans="26:27">
      <c r="Z164092" s="192"/>
      <c r="AA164092" s="192"/>
    </row>
    <row r="164093" spans="26:27">
      <c r="Z164093" s="192"/>
      <c r="AA164093" s="192"/>
    </row>
    <row r="164094" spans="26:27">
      <c r="Z164094" s="192"/>
      <c r="AA164094" s="192"/>
    </row>
    <row r="164095" spans="26:27">
      <c r="Z164095" s="192"/>
      <c r="AA164095" s="192"/>
    </row>
    <row r="164096" spans="26:27">
      <c r="Z164096" s="192"/>
      <c r="AA164096" s="192"/>
    </row>
    <row r="164097" spans="26:27">
      <c r="Z164097" s="192"/>
      <c r="AA164097" s="192"/>
    </row>
    <row r="164098" spans="26:27">
      <c r="Z164098" s="192"/>
      <c r="AA164098" s="192"/>
    </row>
    <row r="164099" spans="26:27">
      <c r="Z164099" s="192"/>
      <c r="AA164099" s="192"/>
    </row>
    <row r="164100" spans="26:27">
      <c r="Z164100" s="192"/>
      <c r="AA164100" s="192"/>
    </row>
    <row r="164101" spans="26:27">
      <c r="Z164101" s="192"/>
      <c r="AA164101" s="192"/>
    </row>
    <row r="164102" spans="26:27">
      <c r="Z164102" s="192"/>
      <c r="AA164102" s="192"/>
    </row>
    <row r="164103" spans="26:27">
      <c r="Z164103" s="192"/>
      <c r="AA164103" s="192"/>
    </row>
    <row r="164104" spans="26:27">
      <c r="Z164104" s="192"/>
      <c r="AA164104" s="192"/>
    </row>
    <row r="164105" spans="26:27">
      <c r="Z164105" s="192"/>
      <c r="AA164105" s="192"/>
    </row>
    <row r="164106" spans="26:27">
      <c r="Z164106" s="192"/>
      <c r="AA164106" s="192"/>
    </row>
    <row r="164107" spans="26:27">
      <c r="Z164107" s="192"/>
      <c r="AA164107" s="192"/>
    </row>
    <row r="164108" spans="26:27">
      <c r="Z164108" s="192"/>
      <c r="AA164108" s="192"/>
    </row>
    <row r="164109" spans="26:27">
      <c r="Z164109" s="192"/>
      <c r="AA164109" s="192"/>
    </row>
    <row r="164110" spans="26:27">
      <c r="Z164110" s="192"/>
      <c r="AA164110" s="192"/>
    </row>
    <row r="164111" spans="26:27">
      <c r="Z164111" s="192"/>
      <c r="AA164111" s="192"/>
    </row>
    <row r="164112" spans="26:27">
      <c r="Z164112" s="192"/>
      <c r="AA164112" s="192"/>
    </row>
    <row r="164113" spans="26:27">
      <c r="Z164113" s="192"/>
      <c r="AA164113" s="192"/>
    </row>
    <row r="164114" spans="26:27">
      <c r="Z164114" s="192"/>
      <c r="AA164114" s="192"/>
    </row>
    <row r="164115" spans="26:27">
      <c r="Z164115" s="192"/>
      <c r="AA164115" s="192"/>
    </row>
    <row r="164116" spans="26:27">
      <c r="Z164116" s="192"/>
      <c r="AA164116" s="192"/>
    </row>
    <row r="164117" spans="26:27">
      <c r="Z164117" s="192"/>
      <c r="AA164117" s="192"/>
    </row>
    <row r="164118" spans="26:27">
      <c r="Z164118" s="192"/>
      <c r="AA164118" s="192"/>
    </row>
    <row r="164119" spans="26:27">
      <c r="Z164119" s="192"/>
      <c r="AA164119" s="192"/>
    </row>
    <row r="164120" spans="26:27">
      <c r="Z164120" s="192"/>
      <c r="AA164120" s="192"/>
    </row>
    <row r="164121" spans="26:27">
      <c r="Z164121" s="192"/>
      <c r="AA164121" s="192"/>
    </row>
    <row r="164122" spans="26:27">
      <c r="Z164122" s="192"/>
      <c r="AA164122" s="192"/>
    </row>
    <row r="164123" spans="26:27">
      <c r="Z164123" s="192"/>
      <c r="AA164123" s="192"/>
    </row>
    <row r="164124" spans="26:27">
      <c r="Z164124" s="192"/>
      <c r="AA164124" s="192"/>
    </row>
    <row r="164125" spans="26:27">
      <c r="Z164125" s="192"/>
      <c r="AA164125" s="192"/>
    </row>
    <row r="164126" spans="26:27">
      <c r="Z164126" s="192"/>
      <c r="AA164126" s="192"/>
    </row>
    <row r="164127" spans="26:27">
      <c r="Z164127" s="192"/>
      <c r="AA164127" s="192"/>
    </row>
    <row r="164128" spans="26:27">
      <c r="Z164128" s="192"/>
      <c r="AA164128" s="192"/>
    </row>
    <row r="164129" spans="26:27">
      <c r="Z164129" s="192"/>
      <c r="AA164129" s="192"/>
    </row>
    <row r="164130" spans="26:27">
      <c r="Z164130" s="192"/>
      <c r="AA164130" s="192"/>
    </row>
    <row r="164131" spans="26:27">
      <c r="Z164131" s="192"/>
      <c r="AA164131" s="192"/>
    </row>
    <row r="164132" spans="26:27">
      <c r="Z164132" s="192"/>
      <c r="AA164132" s="192"/>
    </row>
    <row r="164133" spans="26:27">
      <c r="Z164133" s="192"/>
      <c r="AA164133" s="192"/>
    </row>
    <row r="164134" spans="26:27">
      <c r="Z164134" s="192"/>
      <c r="AA164134" s="192"/>
    </row>
    <row r="164135" spans="26:27">
      <c r="Z164135" s="192"/>
      <c r="AA164135" s="192"/>
    </row>
    <row r="164136" spans="26:27">
      <c r="Z164136" s="192"/>
      <c r="AA164136" s="192"/>
    </row>
    <row r="164137" spans="26:27">
      <c r="Z164137" s="192"/>
      <c r="AA164137" s="192"/>
    </row>
    <row r="164138" spans="26:27">
      <c r="Z164138" s="192"/>
      <c r="AA164138" s="192"/>
    </row>
    <row r="164139" spans="26:27">
      <c r="Z164139" s="192"/>
      <c r="AA164139" s="192"/>
    </row>
    <row r="164140" spans="26:27">
      <c r="Z164140" s="192"/>
      <c r="AA164140" s="192"/>
    </row>
    <row r="164141" spans="26:27">
      <c r="Z164141" s="192"/>
      <c r="AA164141" s="192"/>
    </row>
    <row r="164142" spans="26:27">
      <c r="Z164142" s="192"/>
      <c r="AA164142" s="192"/>
    </row>
    <row r="164143" spans="26:27">
      <c r="Z164143" s="192"/>
      <c r="AA164143" s="192"/>
    </row>
    <row r="164144" spans="26:27">
      <c r="Z164144" s="192"/>
      <c r="AA164144" s="192"/>
    </row>
    <row r="164145" spans="26:27">
      <c r="Z164145" s="192"/>
      <c r="AA164145" s="192"/>
    </row>
    <row r="164146" spans="26:27">
      <c r="Z164146" s="192"/>
      <c r="AA164146" s="192"/>
    </row>
    <row r="164147" spans="26:27">
      <c r="Z164147" s="192"/>
      <c r="AA164147" s="192"/>
    </row>
    <row r="164148" spans="26:27">
      <c r="Z164148" s="192"/>
      <c r="AA164148" s="192"/>
    </row>
    <row r="164149" spans="26:27">
      <c r="Z164149" s="192"/>
      <c r="AA164149" s="192"/>
    </row>
    <row r="164150" spans="26:27">
      <c r="Z164150" s="192"/>
      <c r="AA164150" s="192"/>
    </row>
    <row r="164151" spans="26:27">
      <c r="Z164151" s="192"/>
      <c r="AA164151" s="192"/>
    </row>
    <row r="164152" spans="26:27">
      <c r="Z164152" s="192"/>
      <c r="AA164152" s="192"/>
    </row>
    <row r="164153" spans="26:27">
      <c r="Z164153" s="192"/>
      <c r="AA164153" s="192"/>
    </row>
    <row r="164154" spans="26:27">
      <c r="Z164154" s="192"/>
      <c r="AA164154" s="192"/>
    </row>
    <row r="164155" spans="26:27">
      <c r="Z164155" s="192"/>
      <c r="AA164155" s="192"/>
    </row>
    <row r="164156" spans="26:27">
      <c r="Z164156" s="192"/>
      <c r="AA164156" s="192"/>
    </row>
    <row r="164157" spans="26:27">
      <c r="Z164157" s="192"/>
      <c r="AA164157" s="192"/>
    </row>
    <row r="164158" spans="26:27">
      <c r="Z164158" s="192"/>
      <c r="AA164158" s="192"/>
    </row>
    <row r="164159" spans="26:27">
      <c r="Z164159" s="192"/>
      <c r="AA164159" s="192"/>
    </row>
    <row r="164160" spans="26:27">
      <c r="Z164160" s="192"/>
      <c r="AA164160" s="192"/>
    </row>
    <row r="164161" spans="26:27">
      <c r="Z164161" s="192"/>
      <c r="AA164161" s="192"/>
    </row>
    <row r="164162" spans="26:27">
      <c r="Z164162" s="192"/>
      <c r="AA164162" s="192"/>
    </row>
    <row r="164163" spans="26:27">
      <c r="Z164163" s="192"/>
      <c r="AA164163" s="192"/>
    </row>
    <row r="164164" spans="26:27">
      <c r="Z164164" s="192"/>
      <c r="AA164164" s="192"/>
    </row>
    <row r="164165" spans="26:27">
      <c r="Z164165" s="192"/>
      <c r="AA164165" s="192"/>
    </row>
    <row r="164166" spans="26:27">
      <c r="Z164166" s="192"/>
      <c r="AA164166" s="192"/>
    </row>
    <row r="164167" spans="26:27">
      <c r="Z164167" s="192"/>
      <c r="AA164167" s="192"/>
    </row>
    <row r="164168" spans="26:27">
      <c r="Z164168" s="192"/>
      <c r="AA164168" s="192"/>
    </row>
    <row r="164169" spans="26:27">
      <c r="Z164169" s="192"/>
      <c r="AA164169" s="192"/>
    </row>
    <row r="164170" spans="26:27">
      <c r="Z164170" s="192"/>
      <c r="AA164170" s="192"/>
    </row>
    <row r="164171" spans="26:27">
      <c r="Z164171" s="192"/>
      <c r="AA164171" s="192"/>
    </row>
    <row r="164172" spans="26:27">
      <c r="Z164172" s="192"/>
      <c r="AA164172" s="192"/>
    </row>
    <row r="164173" spans="26:27">
      <c r="Z164173" s="192"/>
      <c r="AA164173" s="192"/>
    </row>
    <row r="164174" spans="26:27">
      <c r="Z164174" s="192"/>
      <c r="AA164174" s="192"/>
    </row>
    <row r="164175" spans="26:27">
      <c r="Z164175" s="192"/>
      <c r="AA164175" s="192"/>
    </row>
    <row r="164176" spans="26:27">
      <c r="Z164176" s="192"/>
      <c r="AA164176" s="192"/>
    </row>
    <row r="164177" spans="26:27">
      <c r="Z164177" s="192"/>
      <c r="AA164177" s="192"/>
    </row>
    <row r="164178" spans="26:27">
      <c r="Z164178" s="192"/>
      <c r="AA164178" s="192"/>
    </row>
    <row r="164179" spans="26:27">
      <c r="Z164179" s="192"/>
      <c r="AA164179" s="192"/>
    </row>
    <row r="164180" spans="26:27">
      <c r="Z164180" s="192"/>
      <c r="AA164180" s="192"/>
    </row>
    <row r="164181" spans="26:27">
      <c r="Z164181" s="192"/>
      <c r="AA164181" s="192"/>
    </row>
    <row r="164182" spans="26:27">
      <c r="Z164182" s="192"/>
      <c r="AA164182" s="192"/>
    </row>
    <row r="164183" spans="26:27">
      <c r="Z164183" s="192"/>
      <c r="AA164183" s="192"/>
    </row>
    <row r="164184" spans="26:27">
      <c r="Z164184" s="192"/>
      <c r="AA164184" s="192"/>
    </row>
    <row r="164185" spans="26:27">
      <c r="Z164185" s="192"/>
      <c r="AA164185" s="192"/>
    </row>
    <row r="164186" spans="26:27">
      <c r="Z164186" s="192"/>
      <c r="AA164186" s="192"/>
    </row>
    <row r="164187" spans="26:27">
      <c r="Z164187" s="192"/>
      <c r="AA164187" s="192"/>
    </row>
    <row r="164188" spans="26:27">
      <c r="Z164188" s="192"/>
      <c r="AA164188" s="192"/>
    </row>
    <row r="164189" spans="26:27">
      <c r="Z164189" s="192"/>
      <c r="AA164189" s="192"/>
    </row>
    <row r="164190" spans="26:27">
      <c r="Z164190" s="192"/>
      <c r="AA164190" s="192"/>
    </row>
    <row r="164191" spans="26:27">
      <c r="Z164191" s="192"/>
      <c r="AA164191" s="192"/>
    </row>
    <row r="164192" spans="26:27">
      <c r="Z164192" s="192"/>
      <c r="AA164192" s="192"/>
    </row>
    <row r="164193" spans="26:27">
      <c r="Z164193" s="192"/>
      <c r="AA164193" s="192"/>
    </row>
    <row r="164194" spans="26:27">
      <c r="Z164194" s="192"/>
      <c r="AA164194" s="192"/>
    </row>
    <row r="164195" spans="26:27">
      <c r="Z164195" s="192"/>
      <c r="AA164195" s="192"/>
    </row>
    <row r="164196" spans="26:27">
      <c r="Z164196" s="192"/>
      <c r="AA164196" s="192"/>
    </row>
    <row r="164197" spans="26:27">
      <c r="Z164197" s="192"/>
      <c r="AA164197" s="192"/>
    </row>
    <row r="164198" spans="26:27">
      <c r="Z164198" s="192"/>
      <c r="AA164198" s="192"/>
    </row>
    <row r="164199" spans="26:27">
      <c r="Z164199" s="192"/>
      <c r="AA164199" s="192"/>
    </row>
    <row r="164200" spans="26:27">
      <c r="Z164200" s="192"/>
      <c r="AA164200" s="192"/>
    </row>
    <row r="164201" spans="26:27">
      <c r="Z164201" s="192"/>
      <c r="AA164201" s="192"/>
    </row>
    <row r="164202" spans="26:27">
      <c r="Z164202" s="192"/>
      <c r="AA164202" s="192"/>
    </row>
    <row r="164203" spans="26:27">
      <c r="Z164203" s="192"/>
      <c r="AA164203" s="192"/>
    </row>
    <row r="164204" spans="26:27">
      <c r="Z164204" s="192"/>
      <c r="AA164204" s="192"/>
    </row>
    <row r="164205" spans="26:27">
      <c r="Z164205" s="192"/>
      <c r="AA164205" s="192"/>
    </row>
    <row r="164206" spans="26:27">
      <c r="Z164206" s="192"/>
      <c r="AA164206" s="192"/>
    </row>
    <row r="164207" spans="26:27">
      <c r="Z164207" s="192"/>
      <c r="AA164207" s="192"/>
    </row>
    <row r="164208" spans="26:27">
      <c r="Z164208" s="192"/>
      <c r="AA164208" s="192"/>
    </row>
    <row r="164209" spans="26:27">
      <c r="Z164209" s="192"/>
      <c r="AA164209" s="192"/>
    </row>
    <row r="164210" spans="26:27">
      <c r="Z164210" s="192"/>
      <c r="AA164210" s="192"/>
    </row>
    <row r="164211" spans="26:27">
      <c r="Z164211" s="192"/>
      <c r="AA164211" s="192"/>
    </row>
    <row r="164212" spans="26:27">
      <c r="Z164212" s="192"/>
      <c r="AA164212" s="192"/>
    </row>
    <row r="164213" spans="26:27">
      <c r="Z164213" s="192"/>
      <c r="AA164213" s="192"/>
    </row>
    <row r="164214" spans="26:27">
      <c r="Z164214" s="192"/>
      <c r="AA164214" s="192"/>
    </row>
    <row r="164215" spans="26:27">
      <c r="Z164215" s="192"/>
      <c r="AA164215" s="192"/>
    </row>
    <row r="164216" spans="26:27">
      <c r="Z164216" s="192"/>
      <c r="AA164216" s="192"/>
    </row>
    <row r="164217" spans="26:27">
      <c r="Z164217" s="192"/>
      <c r="AA164217" s="192"/>
    </row>
    <row r="164218" spans="26:27">
      <c r="Z164218" s="192"/>
      <c r="AA164218" s="192"/>
    </row>
    <row r="164219" spans="26:27">
      <c r="Z164219" s="192"/>
      <c r="AA164219" s="192"/>
    </row>
    <row r="164220" spans="26:27">
      <c r="Z164220" s="192"/>
      <c r="AA164220" s="192"/>
    </row>
    <row r="164221" spans="26:27">
      <c r="Z164221" s="192"/>
      <c r="AA164221" s="192"/>
    </row>
    <row r="164222" spans="26:27">
      <c r="Z164222" s="192"/>
      <c r="AA164222" s="192"/>
    </row>
    <row r="164223" spans="26:27">
      <c r="Z164223" s="192"/>
      <c r="AA164223" s="192"/>
    </row>
    <row r="164224" spans="26:27">
      <c r="Z164224" s="192"/>
      <c r="AA164224" s="192"/>
    </row>
    <row r="164225" spans="26:27">
      <c r="Z164225" s="192"/>
      <c r="AA164225" s="192"/>
    </row>
    <row r="164226" spans="26:27">
      <c r="Z164226" s="192"/>
      <c r="AA164226" s="192"/>
    </row>
    <row r="164227" spans="26:27">
      <c r="Z164227" s="192"/>
      <c r="AA164227" s="192"/>
    </row>
    <row r="164228" spans="26:27">
      <c r="Z164228" s="192"/>
      <c r="AA164228" s="192"/>
    </row>
    <row r="164229" spans="26:27">
      <c r="Z164229" s="192"/>
      <c r="AA164229" s="192"/>
    </row>
    <row r="164230" spans="26:27">
      <c r="Z164230" s="192"/>
      <c r="AA164230" s="192"/>
    </row>
    <row r="164231" spans="26:27">
      <c r="Z164231" s="192"/>
      <c r="AA164231" s="192"/>
    </row>
    <row r="164232" spans="26:27">
      <c r="Z164232" s="192"/>
      <c r="AA164232" s="192"/>
    </row>
    <row r="164233" spans="26:27">
      <c r="Z164233" s="192"/>
      <c r="AA164233" s="192"/>
    </row>
    <row r="164234" spans="26:27">
      <c r="Z164234" s="192"/>
      <c r="AA164234" s="192"/>
    </row>
    <row r="164235" spans="26:27">
      <c r="Z164235" s="192"/>
      <c r="AA164235" s="192"/>
    </row>
    <row r="164236" spans="26:27">
      <c r="Z164236" s="192"/>
      <c r="AA164236" s="192"/>
    </row>
    <row r="164237" spans="26:27">
      <c r="Z164237" s="192"/>
      <c r="AA164237" s="192"/>
    </row>
    <row r="164238" spans="26:27">
      <c r="Z164238" s="192"/>
      <c r="AA164238" s="192"/>
    </row>
    <row r="164239" spans="26:27">
      <c r="Z164239" s="192"/>
      <c r="AA164239" s="192"/>
    </row>
    <row r="164240" spans="26:27">
      <c r="Z164240" s="192"/>
      <c r="AA164240" s="192"/>
    </row>
    <row r="164241" spans="26:27">
      <c r="Z164241" s="192"/>
      <c r="AA164241" s="192"/>
    </row>
    <row r="164242" spans="26:27">
      <c r="Z164242" s="192"/>
      <c r="AA164242" s="192"/>
    </row>
    <row r="164243" spans="26:27">
      <c r="Z164243" s="192"/>
      <c r="AA164243" s="192"/>
    </row>
    <row r="164244" spans="26:27">
      <c r="Z164244" s="192"/>
      <c r="AA164244" s="192"/>
    </row>
    <row r="164245" spans="26:27">
      <c r="Z164245" s="192"/>
      <c r="AA164245" s="192"/>
    </row>
    <row r="164246" spans="26:27">
      <c r="Z164246" s="192"/>
      <c r="AA164246" s="192"/>
    </row>
    <row r="164247" spans="26:27">
      <c r="Z164247" s="192"/>
      <c r="AA164247" s="192"/>
    </row>
    <row r="164248" spans="26:27">
      <c r="Z164248" s="192"/>
      <c r="AA164248" s="192"/>
    </row>
    <row r="164249" spans="26:27">
      <c r="Z164249" s="192"/>
      <c r="AA164249" s="192"/>
    </row>
    <row r="164250" spans="26:27">
      <c r="Z164250" s="192"/>
      <c r="AA164250" s="192"/>
    </row>
    <row r="164251" spans="26:27">
      <c r="Z164251" s="192"/>
      <c r="AA164251" s="192"/>
    </row>
    <row r="164252" spans="26:27">
      <c r="Z164252" s="192"/>
      <c r="AA164252" s="192"/>
    </row>
    <row r="164253" spans="26:27">
      <c r="Z164253" s="192"/>
      <c r="AA164253" s="192"/>
    </row>
    <row r="164254" spans="26:27">
      <c r="Z164254" s="192"/>
      <c r="AA164254" s="192"/>
    </row>
    <row r="164255" spans="26:27">
      <c r="Z164255" s="192"/>
      <c r="AA164255" s="192"/>
    </row>
    <row r="164256" spans="26:27">
      <c r="Z164256" s="192"/>
      <c r="AA164256" s="192"/>
    </row>
    <row r="164257" spans="26:27">
      <c r="Z164257" s="192"/>
      <c r="AA164257" s="192"/>
    </row>
    <row r="164258" spans="26:27">
      <c r="Z164258" s="192"/>
      <c r="AA164258" s="192"/>
    </row>
    <row r="164259" spans="26:27">
      <c r="Z164259" s="192"/>
      <c r="AA164259" s="192"/>
    </row>
    <row r="164260" spans="26:27">
      <c r="Z164260" s="192"/>
      <c r="AA164260" s="192"/>
    </row>
    <row r="164261" spans="26:27">
      <c r="Z164261" s="192"/>
      <c r="AA164261" s="192"/>
    </row>
    <row r="164262" spans="26:27">
      <c r="Z164262" s="192"/>
      <c r="AA164262" s="192"/>
    </row>
    <row r="164263" spans="26:27">
      <c r="Z164263" s="192"/>
      <c r="AA164263" s="192"/>
    </row>
    <row r="164264" spans="26:27">
      <c r="Z164264" s="192"/>
      <c r="AA164264" s="192"/>
    </row>
    <row r="164265" spans="26:27">
      <c r="Z164265" s="192"/>
      <c r="AA164265" s="192"/>
    </row>
    <row r="164266" spans="26:27">
      <c r="Z164266" s="192"/>
      <c r="AA164266" s="192"/>
    </row>
    <row r="164267" spans="26:27">
      <c r="Z164267" s="192"/>
      <c r="AA164267" s="192"/>
    </row>
    <row r="164268" spans="26:27">
      <c r="Z164268" s="192"/>
      <c r="AA164268" s="192"/>
    </row>
    <row r="164269" spans="26:27">
      <c r="Z164269" s="192"/>
      <c r="AA164269" s="192"/>
    </row>
    <row r="164270" spans="26:27">
      <c r="Z164270" s="192"/>
      <c r="AA164270" s="192"/>
    </row>
    <row r="164271" spans="26:27">
      <c r="Z164271" s="192"/>
      <c r="AA164271" s="192"/>
    </row>
    <row r="164272" spans="26:27">
      <c r="Z164272" s="192"/>
      <c r="AA164272" s="192"/>
    </row>
    <row r="164273" spans="26:27">
      <c r="Z164273" s="192"/>
      <c r="AA164273" s="192"/>
    </row>
    <row r="164274" spans="26:27">
      <c r="Z164274" s="192"/>
      <c r="AA164274" s="192"/>
    </row>
    <row r="164275" spans="26:27">
      <c r="Z164275" s="192"/>
      <c r="AA164275" s="192"/>
    </row>
    <row r="164276" spans="26:27">
      <c r="Z164276" s="192"/>
      <c r="AA164276" s="192"/>
    </row>
    <row r="164277" spans="26:27">
      <c r="Z164277" s="192"/>
      <c r="AA164277" s="192"/>
    </row>
    <row r="164278" spans="26:27">
      <c r="Z164278" s="192"/>
      <c r="AA164278" s="192"/>
    </row>
    <row r="164279" spans="26:27">
      <c r="Z164279" s="192"/>
      <c r="AA164279" s="192"/>
    </row>
    <row r="164280" spans="26:27">
      <c r="Z164280" s="192"/>
      <c r="AA164280" s="192"/>
    </row>
    <row r="164281" spans="26:27">
      <c r="Z164281" s="192"/>
      <c r="AA164281" s="192"/>
    </row>
    <row r="164282" spans="26:27">
      <c r="Z164282" s="192"/>
      <c r="AA164282" s="192"/>
    </row>
    <row r="164283" spans="26:27">
      <c r="Z164283" s="192"/>
      <c r="AA164283" s="192"/>
    </row>
    <row r="164284" spans="26:27">
      <c r="Z164284" s="192"/>
      <c r="AA164284" s="192"/>
    </row>
    <row r="164285" spans="26:27">
      <c r="Z164285" s="192"/>
      <c r="AA164285" s="192"/>
    </row>
    <row r="164286" spans="26:27">
      <c r="Z164286" s="192"/>
      <c r="AA164286" s="192"/>
    </row>
    <row r="164287" spans="26:27">
      <c r="Z164287" s="192"/>
      <c r="AA164287" s="192"/>
    </row>
    <row r="164288" spans="26:27">
      <c r="Z164288" s="192"/>
      <c r="AA164288" s="192"/>
    </row>
    <row r="164289" spans="26:27">
      <c r="Z164289" s="192"/>
      <c r="AA164289" s="192"/>
    </row>
    <row r="164290" spans="26:27">
      <c r="Z164290" s="192"/>
      <c r="AA164290" s="192"/>
    </row>
    <row r="164291" spans="26:27">
      <c r="Z164291" s="192"/>
      <c r="AA164291" s="192"/>
    </row>
    <row r="164292" spans="26:27">
      <c r="Z164292" s="192"/>
      <c r="AA164292" s="192"/>
    </row>
    <row r="164293" spans="26:27">
      <c r="Z164293" s="192"/>
      <c r="AA164293" s="192"/>
    </row>
    <row r="164294" spans="26:27">
      <c r="Z164294" s="192"/>
      <c r="AA164294" s="192"/>
    </row>
    <row r="164295" spans="26:27">
      <c r="Z164295" s="192"/>
      <c r="AA164295" s="192"/>
    </row>
    <row r="164296" spans="26:27">
      <c r="Z164296" s="192"/>
      <c r="AA164296" s="192"/>
    </row>
    <row r="164297" spans="26:27">
      <c r="Z164297" s="192"/>
      <c r="AA164297" s="192"/>
    </row>
    <row r="164298" spans="26:27">
      <c r="Z164298" s="192"/>
      <c r="AA164298" s="192"/>
    </row>
    <row r="164299" spans="26:27">
      <c r="Z164299" s="192"/>
      <c r="AA164299" s="192"/>
    </row>
    <row r="164300" spans="26:27">
      <c r="Z164300" s="192"/>
      <c r="AA164300" s="192"/>
    </row>
    <row r="164301" spans="26:27">
      <c r="Z164301" s="192"/>
      <c r="AA164301" s="192"/>
    </row>
    <row r="164302" spans="26:27">
      <c r="Z164302" s="192"/>
      <c r="AA164302" s="192"/>
    </row>
    <row r="164303" spans="26:27">
      <c r="Z164303" s="192"/>
      <c r="AA164303" s="192"/>
    </row>
    <row r="164304" spans="26:27">
      <c r="Z164304" s="192"/>
      <c r="AA164304" s="192"/>
    </row>
    <row r="164305" spans="26:27">
      <c r="Z164305" s="192"/>
      <c r="AA164305" s="192"/>
    </row>
    <row r="164306" spans="26:27">
      <c r="Z164306" s="192"/>
      <c r="AA164306" s="192"/>
    </row>
    <row r="164307" spans="26:27">
      <c r="Z164307" s="192"/>
      <c r="AA164307" s="192"/>
    </row>
    <row r="164308" spans="26:27">
      <c r="Z164308" s="192"/>
      <c r="AA164308" s="192"/>
    </row>
    <row r="164309" spans="26:27">
      <c r="Z164309" s="192"/>
      <c r="AA164309" s="192"/>
    </row>
    <row r="164310" spans="26:27">
      <c r="Z164310" s="192"/>
      <c r="AA164310" s="192"/>
    </row>
    <row r="164311" spans="26:27">
      <c r="Z164311" s="192"/>
      <c r="AA164311" s="192"/>
    </row>
    <row r="164312" spans="26:27">
      <c r="Z164312" s="192"/>
      <c r="AA164312" s="192"/>
    </row>
    <row r="164313" spans="26:27">
      <c r="Z164313" s="192"/>
      <c r="AA164313" s="192"/>
    </row>
    <row r="164314" spans="26:27">
      <c r="Z164314" s="192"/>
      <c r="AA164314" s="192"/>
    </row>
    <row r="164315" spans="26:27">
      <c r="Z164315" s="192"/>
      <c r="AA164315" s="192"/>
    </row>
    <row r="164316" spans="26:27">
      <c r="Z164316" s="192"/>
      <c r="AA164316" s="192"/>
    </row>
    <row r="164317" spans="26:27">
      <c r="Z164317" s="192"/>
      <c r="AA164317" s="192"/>
    </row>
    <row r="164318" spans="26:27">
      <c r="Z164318" s="192"/>
      <c r="AA164318" s="192"/>
    </row>
    <row r="164319" spans="26:27">
      <c r="Z164319" s="192"/>
      <c r="AA164319" s="192"/>
    </row>
    <row r="164320" spans="26:27">
      <c r="Z164320" s="192"/>
      <c r="AA164320" s="192"/>
    </row>
    <row r="164321" spans="26:27">
      <c r="Z164321" s="192"/>
      <c r="AA164321" s="192"/>
    </row>
    <row r="164322" spans="26:27">
      <c r="Z164322" s="192"/>
      <c r="AA164322" s="192"/>
    </row>
    <row r="164323" spans="26:27">
      <c r="Z164323" s="192"/>
      <c r="AA164323" s="192"/>
    </row>
    <row r="164324" spans="26:27">
      <c r="Z164324" s="192"/>
      <c r="AA164324" s="192"/>
    </row>
    <row r="164325" spans="26:27">
      <c r="Z164325" s="192"/>
      <c r="AA164325" s="192"/>
    </row>
    <row r="164326" spans="26:27">
      <c r="Z164326" s="192"/>
      <c r="AA164326" s="192"/>
    </row>
    <row r="164327" spans="26:27">
      <c r="Z164327" s="192"/>
      <c r="AA164327" s="192"/>
    </row>
    <row r="164328" spans="26:27">
      <c r="Z164328" s="192"/>
      <c r="AA164328" s="192"/>
    </row>
    <row r="164329" spans="26:27">
      <c r="Z164329" s="192"/>
      <c r="AA164329" s="192"/>
    </row>
    <row r="164330" spans="26:27">
      <c r="Z164330" s="192"/>
      <c r="AA164330" s="192"/>
    </row>
    <row r="164331" spans="26:27">
      <c r="Z164331" s="192"/>
      <c r="AA164331" s="192"/>
    </row>
    <row r="164332" spans="26:27">
      <c r="Z164332" s="192"/>
      <c r="AA164332" s="192"/>
    </row>
    <row r="164333" spans="26:27">
      <c r="Z164333" s="192"/>
      <c r="AA164333" s="192"/>
    </row>
    <row r="164334" spans="26:27">
      <c r="Z164334" s="192"/>
      <c r="AA164334" s="192"/>
    </row>
    <row r="164335" spans="26:27">
      <c r="Z164335" s="192"/>
      <c r="AA164335" s="192"/>
    </row>
    <row r="164336" spans="26:27">
      <c r="Z164336" s="192"/>
      <c r="AA164336" s="192"/>
    </row>
    <row r="164337" spans="26:27">
      <c r="Z164337" s="192"/>
      <c r="AA164337" s="192"/>
    </row>
    <row r="164338" spans="26:27">
      <c r="Z164338" s="192"/>
      <c r="AA164338" s="192"/>
    </row>
    <row r="164339" spans="26:27">
      <c r="Z164339" s="192"/>
      <c r="AA164339" s="192"/>
    </row>
    <row r="164340" spans="26:27">
      <c r="Z164340" s="192"/>
      <c r="AA164340" s="192"/>
    </row>
    <row r="164341" spans="26:27">
      <c r="Z164341" s="192"/>
      <c r="AA164341" s="192"/>
    </row>
    <row r="164342" spans="26:27">
      <c r="Z164342" s="192"/>
      <c r="AA164342" s="192"/>
    </row>
    <row r="164343" spans="26:27">
      <c r="Z164343" s="192"/>
      <c r="AA164343" s="192"/>
    </row>
    <row r="164344" spans="26:27">
      <c r="Z164344" s="192"/>
      <c r="AA164344" s="192"/>
    </row>
    <row r="164345" spans="26:27">
      <c r="Z164345" s="192"/>
      <c r="AA164345" s="192"/>
    </row>
    <row r="164346" spans="26:27">
      <c r="Z164346" s="192"/>
      <c r="AA164346" s="192"/>
    </row>
    <row r="164347" spans="26:27">
      <c r="Z164347" s="192"/>
      <c r="AA164347" s="192"/>
    </row>
    <row r="164348" spans="26:27">
      <c r="Z164348" s="192"/>
      <c r="AA164348" s="192"/>
    </row>
    <row r="164349" spans="26:27">
      <c r="Z164349" s="192"/>
      <c r="AA164349" s="192"/>
    </row>
    <row r="164350" spans="26:27">
      <c r="Z164350" s="192"/>
      <c r="AA164350" s="192"/>
    </row>
    <row r="164351" spans="26:27">
      <c r="Z164351" s="192"/>
      <c r="AA164351" s="192"/>
    </row>
    <row r="164352" spans="26:27">
      <c r="Z164352" s="192"/>
      <c r="AA164352" s="192"/>
    </row>
    <row r="164353" spans="26:27">
      <c r="Z164353" s="192"/>
      <c r="AA164353" s="192"/>
    </row>
    <row r="164354" spans="26:27">
      <c r="Z164354" s="192"/>
      <c r="AA164354" s="192"/>
    </row>
    <row r="164355" spans="26:27">
      <c r="Z164355" s="192"/>
      <c r="AA164355" s="192"/>
    </row>
    <row r="164356" spans="26:27">
      <c r="Z164356" s="192"/>
      <c r="AA164356" s="192"/>
    </row>
    <row r="164357" spans="26:27">
      <c r="Z164357" s="192"/>
      <c r="AA164357" s="192"/>
    </row>
    <row r="164358" spans="26:27">
      <c r="Z164358" s="192"/>
      <c r="AA164358" s="192"/>
    </row>
    <row r="164359" spans="26:27">
      <c r="Z164359" s="192"/>
      <c r="AA164359" s="192"/>
    </row>
    <row r="164360" spans="26:27">
      <c r="Z164360" s="192"/>
      <c r="AA164360" s="192"/>
    </row>
    <row r="164361" spans="26:27">
      <c r="Z164361" s="192"/>
      <c r="AA164361" s="192"/>
    </row>
    <row r="164362" spans="26:27">
      <c r="Z164362" s="192"/>
      <c r="AA164362" s="192"/>
    </row>
    <row r="164363" spans="26:27">
      <c r="Z164363" s="192"/>
      <c r="AA164363" s="192"/>
    </row>
    <row r="164364" spans="26:27">
      <c r="Z164364" s="192"/>
      <c r="AA164364" s="192"/>
    </row>
    <row r="164365" spans="26:27">
      <c r="Z164365" s="192"/>
      <c r="AA164365" s="192"/>
    </row>
    <row r="164366" spans="26:27">
      <c r="Z164366" s="192"/>
      <c r="AA164366" s="192"/>
    </row>
    <row r="164367" spans="26:27">
      <c r="Z164367" s="192"/>
      <c r="AA164367" s="192"/>
    </row>
    <row r="164368" spans="26:27">
      <c r="Z164368" s="192"/>
      <c r="AA164368" s="192"/>
    </row>
    <row r="164369" spans="26:27">
      <c r="Z164369" s="192"/>
      <c r="AA164369" s="192"/>
    </row>
    <row r="164370" spans="26:27">
      <c r="Z164370" s="192"/>
      <c r="AA164370" s="192"/>
    </row>
    <row r="164371" spans="26:27">
      <c r="Z164371" s="192"/>
      <c r="AA164371" s="192"/>
    </row>
    <row r="164372" spans="26:27">
      <c r="Z164372" s="192"/>
      <c r="AA164372" s="192"/>
    </row>
    <row r="164373" spans="26:27">
      <c r="Z164373" s="192"/>
      <c r="AA164373" s="192"/>
    </row>
    <row r="164374" spans="26:27">
      <c r="Z164374" s="192"/>
      <c r="AA164374" s="192"/>
    </row>
    <row r="164375" spans="26:27">
      <c r="Z164375" s="192"/>
      <c r="AA164375" s="192"/>
    </row>
    <row r="164376" spans="26:27">
      <c r="Z164376" s="192"/>
      <c r="AA164376" s="192"/>
    </row>
    <row r="164377" spans="26:27">
      <c r="Z164377" s="192"/>
      <c r="AA164377" s="192"/>
    </row>
    <row r="164378" spans="26:27">
      <c r="Z164378" s="192"/>
      <c r="AA164378" s="192"/>
    </row>
    <row r="164379" spans="26:27">
      <c r="Z164379" s="192"/>
      <c r="AA164379" s="192"/>
    </row>
    <row r="164380" spans="26:27">
      <c r="Z164380" s="192"/>
      <c r="AA164380" s="192"/>
    </row>
    <row r="164381" spans="26:27">
      <c r="Z164381" s="192"/>
      <c r="AA164381" s="192"/>
    </row>
    <row r="164382" spans="26:27">
      <c r="Z164382" s="192"/>
      <c r="AA164382" s="192"/>
    </row>
    <row r="164383" spans="26:27">
      <c r="Z164383" s="192"/>
      <c r="AA164383" s="192"/>
    </row>
    <row r="164384" spans="26:27">
      <c r="Z164384" s="192"/>
      <c r="AA164384" s="192"/>
    </row>
    <row r="164385" spans="26:27">
      <c r="Z164385" s="192"/>
      <c r="AA164385" s="192"/>
    </row>
    <row r="164386" spans="26:27">
      <c r="Z164386" s="192"/>
      <c r="AA164386" s="192"/>
    </row>
    <row r="164387" spans="26:27">
      <c r="Z164387" s="192"/>
      <c r="AA164387" s="192"/>
    </row>
    <row r="164388" spans="26:27">
      <c r="Z164388" s="192"/>
      <c r="AA164388" s="192"/>
    </row>
    <row r="164389" spans="26:27">
      <c r="Z164389" s="192"/>
      <c r="AA164389" s="192"/>
    </row>
    <row r="164390" spans="26:27">
      <c r="Z164390" s="192"/>
      <c r="AA164390" s="192"/>
    </row>
    <row r="164391" spans="26:27">
      <c r="Z164391" s="192"/>
      <c r="AA164391" s="192"/>
    </row>
    <row r="164392" spans="26:27">
      <c r="Z164392" s="192"/>
      <c r="AA164392" s="192"/>
    </row>
    <row r="164393" spans="26:27">
      <c r="Z164393" s="192"/>
      <c r="AA164393" s="192"/>
    </row>
    <row r="164394" spans="26:27">
      <c r="Z164394" s="192"/>
      <c r="AA164394" s="192"/>
    </row>
    <row r="164395" spans="26:27">
      <c r="Z164395" s="192"/>
      <c r="AA164395" s="192"/>
    </row>
    <row r="164396" spans="26:27">
      <c r="Z164396" s="192"/>
      <c r="AA164396" s="192"/>
    </row>
    <row r="164397" spans="26:27">
      <c r="Z164397" s="192"/>
      <c r="AA164397" s="192"/>
    </row>
    <row r="164398" spans="26:27">
      <c r="Z164398" s="192"/>
      <c r="AA164398" s="192"/>
    </row>
    <row r="164399" spans="26:27">
      <c r="Z164399" s="192"/>
      <c r="AA164399" s="192"/>
    </row>
    <row r="164400" spans="26:27">
      <c r="Z164400" s="192"/>
      <c r="AA164400" s="192"/>
    </row>
    <row r="164401" spans="26:27">
      <c r="Z164401" s="192"/>
      <c r="AA164401" s="192"/>
    </row>
    <row r="164402" spans="26:27">
      <c r="Z164402" s="192"/>
      <c r="AA164402" s="192"/>
    </row>
    <row r="164403" spans="26:27">
      <c r="Z164403" s="192"/>
      <c r="AA164403" s="192"/>
    </row>
    <row r="164404" spans="26:27">
      <c r="Z164404" s="192"/>
      <c r="AA164404" s="192"/>
    </row>
    <row r="164405" spans="26:27">
      <c r="Z164405" s="192"/>
      <c r="AA164405" s="192"/>
    </row>
    <row r="164406" spans="26:27">
      <c r="Z164406" s="192"/>
      <c r="AA164406" s="192"/>
    </row>
    <row r="164407" spans="26:27">
      <c r="Z164407" s="192"/>
      <c r="AA164407" s="192"/>
    </row>
    <row r="164408" spans="26:27">
      <c r="Z164408" s="192"/>
      <c r="AA164408" s="192"/>
    </row>
    <row r="164409" spans="26:27">
      <c r="Z164409" s="192"/>
      <c r="AA164409" s="192"/>
    </row>
    <row r="164410" spans="26:27">
      <c r="Z164410" s="192"/>
      <c r="AA164410" s="192"/>
    </row>
    <row r="164411" spans="26:27">
      <c r="Z164411" s="192"/>
      <c r="AA164411" s="192"/>
    </row>
    <row r="164412" spans="26:27">
      <c r="Z164412" s="192"/>
      <c r="AA164412" s="192"/>
    </row>
    <row r="164413" spans="26:27">
      <c r="Z164413" s="192"/>
      <c r="AA164413" s="192"/>
    </row>
    <row r="164414" spans="26:27">
      <c r="Z164414" s="192"/>
      <c r="AA164414" s="192"/>
    </row>
    <row r="164415" spans="26:27">
      <c r="Z164415" s="192"/>
      <c r="AA164415" s="192"/>
    </row>
    <row r="164416" spans="26:27">
      <c r="Z164416" s="192"/>
      <c r="AA164416" s="192"/>
    </row>
    <row r="164417" spans="26:27">
      <c r="Z164417" s="192"/>
      <c r="AA164417" s="192"/>
    </row>
    <row r="164418" spans="26:27">
      <c r="Z164418" s="192"/>
      <c r="AA164418" s="192"/>
    </row>
    <row r="164419" spans="26:27">
      <c r="Z164419" s="192"/>
      <c r="AA164419" s="192"/>
    </row>
    <row r="164420" spans="26:27">
      <c r="Z164420" s="192"/>
      <c r="AA164420" s="192"/>
    </row>
    <row r="164421" spans="26:27">
      <c r="Z164421" s="192"/>
      <c r="AA164421" s="192"/>
    </row>
    <row r="164422" spans="26:27">
      <c r="Z164422" s="192"/>
      <c r="AA164422" s="192"/>
    </row>
    <row r="164423" spans="26:27">
      <c r="Z164423" s="192"/>
      <c r="AA164423" s="192"/>
    </row>
    <row r="164424" spans="26:27">
      <c r="Z164424" s="192"/>
      <c r="AA164424" s="192"/>
    </row>
    <row r="164425" spans="26:27">
      <c r="Z164425" s="192"/>
      <c r="AA164425" s="192"/>
    </row>
    <row r="164426" spans="26:27">
      <c r="Z164426" s="192"/>
      <c r="AA164426" s="192"/>
    </row>
    <row r="164427" spans="26:27">
      <c r="Z164427" s="192"/>
      <c r="AA164427" s="192"/>
    </row>
    <row r="164428" spans="26:27">
      <c r="Z164428" s="192"/>
      <c r="AA164428" s="192"/>
    </row>
    <row r="164429" spans="26:27">
      <c r="Z164429" s="192"/>
      <c r="AA164429" s="192"/>
    </row>
    <row r="164430" spans="26:27">
      <c r="Z164430" s="192"/>
      <c r="AA164430" s="192"/>
    </row>
    <row r="164431" spans="26:27">
      <c r="Z164431" s="192"/>
      <c r="AA164431" s="192"/>
    </row>
    <row r="164432" spans="26:27">
      <c r="Z164432" s="192"/>
      <c r="AA164432" s="192"/>
    </row>
    <row r="164433" spans="26:27">
      <c r="Z164433" s="192"/>
      <c r="AA164433" s="192"/>
    </row>
    <row r="164434" spans="26:27">
      <c r="Z164434" s="192"/>
      <c r="AA164434" s="192"/>
    </row>
    <row r="164435" spans="26:27">
      <c r="Z164435" s="192"/>
      <c r="AA164435" s="192"/>
    </row>
    <row r="164436" spans="26:27">
      <c r="Z164436" s="192"/>
      <c r="AA164436" s="192"/>
    </row>
    <row r="164437" spans="26:27">
      <c r="Z164437" s="192"/>
      <c r="AA164437" s="192"/>
    </row>
    <row r="164438" spans="26:27">
      <c r="Z164438" s="192"/>
      <c r="AA164438" s="192"/>
    </row>
    <row r="164439" spans="26:27">
      <c r="Z164439" s="192"/>
      <c r="AA164439" s="192"/>
    </row>
    <row r="164440" spans="26:27">
      <c r="Z164440" s="192"/>
      <c r="AA164440" s="192"/>
    </row>
    <row r="164441" spans="26:27">
      <c r="Z164441" s="192"/>
      <c r="AA164441" s="192"/>
    </row>
    <row r="164442" spans="26:27">
      <c r="Z164442" s="192"/>
      <c r="AA164442" s="192"/>
    </row>
    <row r="164443" spans="26:27">
      <c r="Z164443" s="192"/>
      <c r="AA164443" s="192"/>
    </row>
    <row r="164444" spans="26:27">
      <c r="Z164444" s="192"/>
      <c r="AA164444" s="192"/>
    </row>
    <row r="164445" spans="26:27">
      <c r="Z164445" s="192"/>
      <c r="AA164445" s="192"/>
    </row>
    <row r="164446" spans="26:27">
      <c r="Z164446" s="192"/>
      <c r="AA164446" s="192"/>
    </row>
    <row r="164447" spans="26:27">
      <c r="Z164447" s="192"/>
      <c r="AA164447" s="192"/>
    </row>
    <row r="164448" spans="26:27">
      <c r="Z164448" s="192"/>
      <c r="AA164448" s="192"/>
    </row>
    <row r="164449" spans="26:27">
      <c r="Z164449" s="192"/>
      <c r="AA164449" s="192"/>
    </row>
    <row r="164450" spans="26:27">
      <c r="Z164450" s="192"/>
      <c r="AA164450" s="192"/>
    </row>
    <row r="164451" spans="26:27">
      <c r="Z164451" s="192"/>
      <c r="AA164451" s="192"/>
    </row>
    <row r="164452" spans="26:27">
      <c r="Z164452" s="192"/>
      <c r="AA164452" s="192"/>
    </row>
    <row r="164453" spans="26:27">
      <c r="Z164453" s="192"/>
      <c r="AA164453" s="192"/>
    </row>
    <row r="164454" spans="26:27">
      <c r="Z164454" s="192"/>
      <c r="AA164454" s="192"/>
    </row>
    <row r="164455" spans="26:27">
      <c r="Z164455" s="192"/>
      <c r="AA164455" s="192"/>
    </row>
    <row r="164456" spans="26:27">
      <c r="Z164456" s="192"/>
      <c r="AA164456" s="192"/>
    </row>
    <row r="164457" spans="26:27">
      <c r="Z164457" s="192"/>
      <c r="AA164457" s="192"/>
    </row>
    <row r="164458" spans="26:27">
      <c r="Z164458" s="192"/>
      <c r="AA164458" s="192"/>
    </row>
    <row r="164459" spans="26:27">
      <c r="Z164459" s="192"/>
      <c r="AA164459" s="192"/>
    </row>
    <row r="164460" spans="26:27">
      <c r="Z164460" s="192"/>
      <c r="AA164460" s="192"/>
    </row>
    <row r="164461" spans="26:27">
      <c r="Z164461" s="192"/>
      <c r="AA164461" s="192"/>
    </row>
    <row r="164462" spans="26:27">
      <c r="Z164462" s="192"/>
      <c r="AA164462" s="192"/>
    </row>
    <row r="164463" spans="26:27">
      <c r="Z164463" s="192"/>
      <c r="AA164463" s="192"/>
    </row>
    <row r="164464" spans="26:27">
      <c r="Z164464" s="192"/>
      <c r="AA164464" s="192"/>
    </row>
    <row r="164465" spans="26:27">
      <c r="Z164465" s="192"/>
      <c r="AA164465" s="192"/>
    </row>
    <row r="164466" spans="26:27">
      <c r="Z164466" s="192"/>
      <c r="AA164466" s="192"/>
    </row>
    <row r="164467" spans="26:27">
      <c r="Z164467" s="192"/>
      <c r="AA164467" s="192"/>
    </row>
    <row r="164468" spans="26:27">
      <c r="Z164468" s="192"/>
      <c r="AA164468" s="192"/>
    </row>
    <row r="164469" spans="26:27">
      <c r="Z164469" s="192"/>
      <c r="AA164469" s="192"/>
    </row>
    <row r="164470" spans="26:27">
      <c r="Z164470" s="192"/>
      <c r="AA164470" s="192"/>
    </row>
    <row r="164471" spans="26:27">
      <c r="Z164471" s="192"/>
      <c r="AA164471" s="192"/>
    </row>
    <row r="164472" spans="26:27">
      <c r="Z164472" s="192"/>
      <c r="AA164472" s="192"/>
    </row>
    <row r="164473" spans="26:27">
      <c r="Z164473" s="192"/>
      <c r="AA164473" s="192"/>
    </row>
    <row r="164474" spans="26:27">
      <c r="Z164474" s="192"/>
      <c r="AA164474" s="192"/>
    </row>
    <row r="164475" spans="26:27">
      <c r="Z164475" s="192"/>
      <c r="AA164475" s="192"/>
    </row>
    <row r="164476" spans="26:27">
      <c r="Z164476" s="192"/>
      <c r="AA164476" s="192"/>
    </row>
    <row r="164477" spans="26:27">
      <c r="Z164477" s="192"/>
      <c r="AA164477" s="192"/>
    </row>
    <row r="164478" spans="26:27">
      <c r="Z164478" s="192"/>
      <c r="AA164478" s="192"/>
    </row>
    <row r="164479" spans="26:27">
      <c r="Z164479" s="192"/>
      <c r="AA164479" s="192"/>
    </row>
    <row r="164480" spans="26:27">
      <c r="Z164480" s="192"/>
      <c r="AA164480" s="192"/>
    </row>
    <row r="164481" spans="26:27">
      <c r="Z164481" s="192"/>
      <c r="AA164481" s="192"/>
    </row>
    <row r="164482" spans="26:27">
      <c r="Z164482" s="192"/>
      <c r="AA164482" s="192"/>
    </row>
    <row r="164483" spans="26:27">
      <c r="Z164483" s="192"/>
      <c r="AA164483" s="192"/>
    </row>
    <row r="164484" spans="26:27">
      <c r="Z164484" s="192"/>
      <c r="AA164484" s="192"/>
    </row>
    <row r="164485" spans="26:27">
      <c r="Z164485" s="192"/>
      <c r="AA164485" s="192"/>
    </row>
    <row r="164486" spans="26:27">
      <c r="Z164486" s="192"/>
      <c r="AA164486" s="192"/>
    </row>
    <row r="164487" spans="26:27">
      <c r="Z164487" s="192"/>
      <c r="AA164487" s="192"/>
    </row>
    <row r="164488" spans="26:27">
      <c r="Z164488" s="192"/>
      <c r="AA164488" s="192"/>
    </row>
    <row r="164489" spans="26:27">
      <c r="Z164489" s="192"/>
      <c r="AA164489" s="192"/>
    </row>
    <row r="164490" spans="26:27">
      <c r="Z164490" s="192"/>
      <c r="AA164490" s="192"/>
    </row>
    <row r="164491" spans="26:27">
      <c r="Z164491" s="192"/>
      <c r="AA164491" s="192"/>
    </row>
    <row r="164492" spans="26:27">
      <c r="Z164492" s="192"/>
      <c r="AA164492" s="192"/>
    </row>
    <row r="164493" spans="26:27">
      <c r="Z164493" s="192"/>
      <c r="AA164493" s="192"/>
    </row>
    <row r="164494" spans="26:27">
      <c r="Z164494" s="192"/>
      <c r="AA164494" s="192"/>
    </row>
    <row r="164495" spans="26:27">
      <c r="Z164495" s="192"/>
      <c r="AA164495" s="192"/>
    </row>
    <row r="164496" spans="26:27">
      <c r="Z164496" s="192"/>
      <c r="AA164496" s="192"/>
    </row>
    <row r="164497" spans="26:27">
      <c r="Z164497" s="192"/>
      <c r="AA164497" s="192"/>
    </row>
    <row r="164498" spans="26:27">
      <c r="Z164498" s="192"/>
      <c r="AA164498" s="192"/>
    </row>
    <row r="164499" spans="26:27">
      <c r="Z164499" s="192"/>
      <c r="AA164499" s="192"/>
    </row>
    <row r="164500" spans="26:27">
      <c r="Z164500" s="192"/>
      <c r="AA164500" s="192"/>
    </row>
    <row r="164501" spans="26:27">
      <c r="Z164501" s="192"/>
      <c r="AA164501" s="192"/>
    </row>
    <row r="164502" spans="26:27">
      <c r="Z164502" s="192"/>
      <c r="AA164502" s="192"/>
    </row>
    <row r="164503" spans="26:27">
      <c r="Z164503" s="192"/>
      <c r="AA164503" s="192"/>
    </row>
    <row r="164504" spans="26:27">
      <c r="Z164504" s="192"/>
      <c r="AA164504" s="192"/>
    </row>
    <row r="164505" spans="26:27">
      <c r="Z164505" s="192"/>
      <c r="AA164505" s="192"/>
    </row>
    <row r="164506" spans="26:27">
      <c r="Z164506" s="192"/>
      <c r="AA164506" s="192"/>
    </row>
    <row r="164507" spans="26:27">
      <c r="Z164507" s="192"/>
      <c r="AA164507" s="192"/>
    </row>
    <row r="164508" spans="26:27">
      <c r="Z164508" s="192"/>
      <c r="AA164508" s="192"/>
    </row>
    <row r="164509" spans="26:27">
      <c r="Z164509" s="192"/>
      <c r="AA164509" s="192"/>
    </row>
    <row r="164510" spans="26:27">
      <c r="Z164510" s="192"/>
      <c r="AA164510" s="192"/>
    </row>
    <row r="164511" spans="26:27">
      <c r="Z164511" s="192"/>
      <c r="AA164511" s="192"/>
    </row>
    <row r="164512" spans="26:27">
      <c r="Z164512" s="192"/>
      <c r="AA164512" s="192"/>
    </row>
    <row r="164513" spans="26:27">
      <c r="Z164513" s="192"/>
      <c r="AA164513" s="192"/>
    </row>
    <row r="164514" spans="26:27">
      <c r="Z164514" s="192"/>
      <c r="AA164514" s="192"/>
    </row>
    <row r="164515" spans="26:27">
      <c r="Z164515" s="192"/>
      <c r="AA164515" s="192"/>
    </row>
    <row r="164516" spans="26:27">
      <c r="Z164516" s="192"/>
      <c r="AA164516" s="192"/>
    </row>
    <row r="164517" spans="26:27">
      <c r="Z164517" s="192"/>
      <c r="AA164517" s="192"/>
    </row>
    <row r="164518" spans="26:27">
      <c r="Z164518" s="192"/>
      <c r="AA164518" s="192"/>
    </row>
    <row r="164519" spans="26:27">
      <c r="Z164519" s="192"/>
      <c r="AA164519" s="192"/>
    </row>
    <row r="164520" spans="26:27">
      <c r="Z164520" s="192"/>
      <c r="AA164520" s="192"/>
    </row>
    <row r="164521" spans="26:27">
      <c r="Z164521" s="192"/>
      <c r="AA164521" s="192"/>
    </row>
    <row r="164522" spans="26:27">
      <c r="Z164522" s="192"/>
      <c r="AA164522" s="192"/>
    </row>
    <row r="164523" spans="26:27">
      <c r="Z164523" s="192"/>
      <c r="AA164523" s="192"/>
    </row>
    <row r="164524" spans="26:27">
      <c r="Z164524" s="192"/>
      <c r="AA164524" s="192"/>
    </row>
    <row r="164525" spans="26:27">
      <c r="Z164525" s="192"/>
      <c r="AA164525" s="192"/>
    </row>
    <row r="164526" spans="26:27">
      <c r="Z164526" s="192"/>
      <c r="AA164526" s="192"/>
    </row>
    <row r="164527" spans="26:27">
      <c r="Z164527" s="192"/>
      <c r="AA164527" s="192"/>
    </row>
    <row r="164528" spans="26:27">
      <c r="Z164528" s="192"/>
      <c r="AA164528" s="192"/>
    </row>
    <row r="164529" spans="26:27">
      <c r="Z164529" s="192"/>
      <c r="AA164529" s="192"/>
    </row>
    <row r="164530" spans="26:27">
      <c r="Z164530" s="192"/>
      <c r="AA164530" s="192"/>
    </row>
    <row r="164531" spans="26:27">
      <c r="Z164531" s="192"/>
      <c r="AA164531" s="192"/>
    </row>
    <row r="164532" spans="26:27">
      <c r="Z164532" s="192"/>
      <c r="AA164532" s="192"/>
    </row>
    <row r="164533" spans="26:27">
      <c r="Z164533" s="192"/>
      <c r="AA164533" s="192"/>
    </row>
    <row r="164534" spans="26:27">
      <c r="Z164534" s="192"/>
      <c r="AA164534" s="192"/>
    </row>
    <row r="164535" spans="26:27">
      <c r="Z164535" s="192"/>
      <c r="AA164535" s="192"/>
    </row>
    <row r="164536" spans="26:27">
      <c r="Z164536" s="192"/>
      <c r="AA164536" s="192"/>
    </row>
    <row r="164537" spans="26:27">
      <c r="Z164537" s="192"/>
      <c r="AA164537" s="192"/>
    </row>
    <row r="164538" spans="26:27">
      <c r="Z164538" s="192"/>
      <c r="AA164538" s="192"/>
    </row>
    <row r="164539" spans="26:27">
      <c r="Z164539" s="192"/>
      <c r="AA164539" s="192"/>
    </row>
    <row r="164540" spans="26:27">
      <c r="Z164540" s="192"/>
      <c r="AA164540" s="192"/>
    </row>
    <row r="164541" spans="26:27">
      <c r="Z164541" s="192"/>
      <c r="AA164541" s="192"/>
    </row>
    <row r="164542" spans="26:27">
      <c r="Z164542" s="192"/>
      <c r="AA164542" s="192"/>
    </row>
    <row r="164543" spans="26:27">
      <c r="Z164543" s="192"/>
      <c r="AA164543" s="192"/>
    </row>
    <row r="164544" spans="26:27">
      <c r="Z164544" s="192"/>
      <c r="AA164544" s="192"/>
    </row>
    <row r="164545" spans="26:27">
      <c r="Z164545" s="192"/>
      <c r="AA164545" s="192"/>
    </row>
    <row r="164546" spans="26:27">
      <c r="Z164546" s="192"/>
      <c r="AA164546" s="192"/>
    </row>
    <row r="164547" spans="26:27">
      <c r="Z164547" s="192"/>
      <c r="AA164547" s="192"/>
    </row>
    <row r="164548" spans="26:27">
      <c r="Z164548" s="192"/>
      <c r="AA164548" s="192"/>
    </row>
    <row r="164549" spans="26:27">
      <c r="Z164549" s="192"/>
      <c r="AA164549" s="192"/>
    </row>
    <row r="164550" spans="26:27">
      <c r="Z164550" s="192"/>
      <c r="AA164550" s="192"/>
    </row>
    <row r="164551" spans="26:27">
      <c r="Z164551" s="192"/>
      <c r="AA164551" s="192"/>
    </row>
    <row r="164552" spans="26:27">
      <c r="Z164552" s="192"/>
      <c r="AA164552" s="192"/>
    </row>
    <row r="164553" spans="26:27">
      <c r="Z164553" s="192"/>
      <c r="AA164553" s="192"/>
    </row>
    <row r="164554" spans="26:27">
      <c r="Z164554" s="192"/>
      <c r="AA164554" s="192"/>
    </row>
    <row r="164555" spans="26:27">
      <c r="Z164555" s="192"/>
      <c r="AA164555" s="192"/>
    </row>
    <row r="164556" spans="26:27">
      <c r="Z164556" s="192"/>
      <c r="AA164556" s="192"/>
    </row>
    <row r="164557" spans="26:27">
      <c r="Z164557" s="192"/>
      <c r="AA164557" s="192"/>
    </row>
    <row r="164558" spans="26:27">
      <c r="Z164558" s="192"/>
      <c r="AA164558" s="192"/>
    </row>
    <row r="164559" spans="26:27">
      <c r="Z164559" s="192"/>
      <c r="AA164559" s="192"/>
    </row>
    <row r="164560" spans="26:27">
      <c r="Z164560" s="192"/>
      <c r="AA164560" s="192"/>
    </row>
    <row r="164561" spans="26:27">
      <c r="Z164561" s="192"/>
      <c r="AA164561" s="192"/>
    </row>
    <row r="164562" spans="26:27">
      <c r="Z164562" s="192"/>
      <c r="AA164562" s="192"/>
    </row>
    <row r="164563" spans="26:27">
      <c r="Z164563" s="192"/>
      <c r="AA164563" s="192"/>
    </row>
    <row r="164564" spans="26:27">
      <c r="Z164564" s="192"/>
      <c r="AA164564" s="192"/>
    </row>
    <row r="164565" spans="26:27">
      <c r="Z164565" s="192"/>
      <c r="AA164565" s="192"/>
    </row>
    <row r="164566" spans="26:27">
      <c r="Z164566" s="192"/>
      <c r="AA164566" s="192"/>
    </row>
    <row r="164567" spans="26:27">
      <c r="Z164567" s="192"/>
      <c r="AA164567" s="192"/>
    </row>
    <row r="164568" spans="26:27">
      <c r="Z164568" s="192"/>
      <c r="AA164568" s="192"/>
    </row>
    <row r="164569" spans="26:27">
      <c r="Z164569" s="192"/>
      <c r="AA164569" s="192"/>
    </row>
    <row r="164570" spans="26:27">
      <c r="Z164570" s="192"/>
      <c r="AA164570" s="192"/>
    </row>
    <row r="164571" spans="26:27">
      <c r="Z164571" s="192"/>
      <c r="AA164571" s="192"/>
    </row>
    <row r="164572" spans="26:27">
      <c r="Z164572" s="192"/>
      <c r="AA164572" s="192"/>
    </row>
    <row r="164573" spans="26:27">
      <c r="Z164573" s="192"/>
      <c r="AA164573" s="192"/>
    </row>
    <row r="164574" spans="26:27">
      <c r="Z164574" s="192"/>
      <c r="AA164574" s="192"/>
    </row>
    <row r="164575" spans="26:27">
      <c r="Z164575" s="192"/>
      <c r="AA164575" s="192"/>
    </row>
    <row r="164576" spans="26:27">
      <c r="Z164576" s="192"/>
      <c r="AA164576" s="192"/>
    </row>
    <row r="164577" spans="26:27">
      <c r="Z164577" s="192"/>
      <c r="AA164577" s="192"/>
    </row>
    <row r="164578" spans="26:27">
      <c r="Z164578" s="192"/>
      <c r="AA164578" s="192"/>
    </row>
    <row r="164579" spans="26:27">
      <c r="Z164579" s="192"/>
      <c r="AA164579" s="192"/>
    </row>
    <row r="164580" spans="26:27">
      <c r="Z164580" s="192"/>
      <c r="AA164580" s="192"/>
    </row>
    <row r="164581" spans="26:27">
      <c r="Z164581" s="192"/>
      <c r="AA164581" s="192"/>
    </row>
    <row r="164582" spans="26:27">
      <c r="Z164582" s="192"/>
      <c r="AA164582" s="192"/>
    </row>
    <row r="164583" spans="26:27">
      <c r="Z164583" s="192"/>
      <c r="AA164583" s="192"/>
    </row>
    <row r="164584" spans="26:27">
      <c r="Z164584" s="192"/>
      <c r="AA164584" s="192"/>
    </row>
    <row r="164585" spans="26:27">
      <c r="Z164585" s="192"/>
      <c r="AA164585" s="192"/>
    </row>
    <row r="164586" spans="26:27">
      <c r="Z164586" s="192"/>
      <c r="AA164586" s="192"/>
    </row>
    <row r="164587" spans="26:27">
      <c r="Z164587" s="192"/>
      <c r="AA164587" s="192"/>
    </row>
    <row r="164588" spans="26:27">
      <c r="Z164588" s="192"/>
      <c r="AA164588" s="192"/>
    </row>
    <row r="164589" spans="26:27">
      <c r="Z164589" s="192"/>
      <c r="AA164589" s="192"/>
    </row>
    <row r="164590" spans="26:27">
      <c r="Z164590" s="192"/>
      <c r="AA164590" s="192"/>
    </row>
    <row r="164591" spans="26:27">
      <c r="Z164591" s="192"/>
      <c r="AA164591" s="192"/>
    </row>
    <row r="164592" spans="26:27">
      <c r="Z164592" s="192"/>
      <c r="AA164592" s="192"/>
    </row>
    <row r="164593" spans="26:27">
      <c r="Z164593" s="192"/>
      <c r="AA164593" s="192"/>
    </row>
    <row r="164594" spans="26:27">
      <c r="Z164594" s="192"/>
      <c r="AA164594" s="192"/>
    </row>
    <row r="164595" spans="26:27">
      <c r="Z164595" s="192"/>
      <c r="AA164595" s="192"/>
    </row>
    <row r="164596" spans="26:27">
      <c r="Z164596" s="192"/>
      <c r="AA164596" s="192"/>
    </row>
    <row r="164597" spans="26:27">
      <c r="Z164597" s="192"/>
      <c r="AA164597" s="192"/>
    </row>
    <row r="164598" spans="26:27">
      <c r="Z164598" s="192"/>
      <c r="AA164598" s="192"/>
    </row>
    <row r="164599" spans="26:27">
      <c r="Z164599" s="192"/>
      <c r="AA164599" s="192"/>
    </row>
    <row r="164600" spans="26:27">
      <c r="Z164600" s="192"/>
      <c r="AA164600" s="192"/>
    </row>
    <row r="164601" spans="26:27">
      <c r="Z164601" s="192"/>
      <c r="AA164601" s="192"/>
    </row>
    <row r="164602" spans="26:27">
      <c r="Z164602" s="192"/>
      <c r="AA164602" s="192"/>
    </row>
    <row r="164603" spans="26:27">
      <c r="Z164603" s="192"/>
      <c r="AA164603" s="192"/>
    </row>
    <row r="164604" spans="26:27">
      <c r="Z164604" s="192"/>
      <c r="AA164604" s="192"/>
    </row>
    <row r="164605" spans="26:27">
      <c r="Z164605" s="192"/>
      <c r="AA164605" s="192"/>
    </row>
    <row r="164606" spans="26:27">
      <c r="Z164606" s="192"/>
      <c r="AA164606" s="192"/>
    </row>
    <row r="164607" spans="26:27">
      <c r="Z164607" s="192"/>
      <c r="AA164607" s="192"/>
    </row>
    <row r="164608" spans="26:27">
      <c r="Z164608" s="192"/>
      <c r="AA164608" s="192"/>
    </row>
    <row r="164609" spans="26:27">
      <c r="Z164609" s="192"/>
      <c r="AA164609" s="192"/>
    </row>
    <row r="164610" spans="26:27">
      <c r="Z164610" s="192"/>
      <c r="AA164610" s="192"/>
    </row>
    <row r="164611" spans="26:27">
      <c r="Z164611" s="192"/>
      <c r="AA164611" s="192"/>
    </row>
    <row r="164612" spans="26:27">
      <c r="Z164612" s="192"/>
      <c r="AA164612" s="192"/>
    </row>
    <row r="164613" spans="26:27">
      <c r="Z164613" s="192"/>
      <c r="AA164613" s="192"/>
    </row>
    <row r="164614" spans="26:27">
      <c r="Z164614" s="192"/>
      <c r="AA164614" s="192"/>
    </row>
    <row r="164615" spans="26:27">
      <c r="Z164615" s="192"/>
      <c r="AA164615" s="192"/>
    </row>
    <row r="164616" spans="26:27">
      <c r="Z164616" s="192"/>
      <c r="AA164616" s="192"/>
    </row>
    <row r="164617" spans="26:27">
      <c r="Z164617" s="192"/>
      <c r="AA164617" s="192"/>
    </row>
    <row r="164618" spans="26:27">
      <c r="Z164618" s="192"/>
      <c r="AA164618" s="192"/>
    </row>
    <row r="164619" spans="26:27">
      <c r="Z164619" s="192"/>
      <c r="AA164619" s="192"/>
    </row>
    <row r="164620" spans="26:27">
      <c r="Z164620" s="192"/>
      <c r="AA164620" s="192"/>
    </row>
    <row r="164621" spans="26:27">
      <c r="Z164621" s="192"/>
      <c r="AA164621" s="192"/>
    </row>
    <row r="164622" spans="26:27">
      <c r="Z164622" s="192"/>
      <c r="AA164622" s="192"/>
    </row>
    <row r="164623" spans="26:27">
      <c r="Z164623" s="192"/>
      <c r="AA164623" s="192"/>
    </row>
    <row r="164624" spans="26:27">
      <c r="Z164624" s="192"/>
      <c r="AA164624" s="192"/>
    </row>
    <row r="164625" spans="26:27">
      <c r="Z164625" s="192"/>
      <c r="AA164625" s="192"/>
    </row>
    <row r="164626" spans="26:27">
      <c r="Z164626" s="192"/>
      <c r="AA164626" s="192"/>
    </row>
    <row r="164627" spans="26:27">
      <c r="Z164627" s="192"/>
      <c r="AA164627" s="192"/>
    </row>
    <row r="164628" spans="26:27">
      <c r="Z164628" s="192"/>
      <c r="AA164628" s="192"/>
    </row>
    <row r="164629" spans="26:27">
      <c r="Z164629" s="192"/>
      <c r="AA164629" s="192"/>
    </row>
    <row r="164630" spans="26:27">
      <c r="Z164630" s="192"/>
      <c r="AA164630" s="192"/>
    </row>
    <row r="164631" spans="26:27">
      <c r="Z164631" s="192"/>
      <c r="AA164631" s="192"/>
    </row>
    <row r="164632" spans="26:27">
      <c r="Z164632" s="192"/>
      <c r="AA164632" s="192"/>
    </row>
    <row r="164633" spans="26:27">
      <c r="Z164633" s="192"/>
      <c r="AA164633" s="192"/>
    </row>
    <row r="164634" spans="26:27">
      <c r="Z164634" s="192"/>
      <c r="AA164634" s="192"/>
    </row>
    <row r="164635" spans="26:27">
      <c r="Z164635" s="192"/>
      <c r="AA164635" s="192"/>
    </row>
    <row r="164636" spans="26:27">
      <c r="Z164636" s="192"/>
      <c r="AA164636" s="192"/>
    </row>
    <row r="164637" spans="26:27">
      <c r="Z164637" s="192"/>
      <c r="AA164637" s="192"/>
    </row>
    <row r="164638" spans="26:27">
      <c r="Z164638" s="192"/>
      <c r="AA164638" s="192"/>
    </row>
    <row r="164639" spans="26:27">
      <c r="Z164639" s="192"/>
      <c r="AA164639" s="192"/>
    </row>
    <row r="164640" spans="26:27">
      <c r="Z164640" s="192"/>
      <c r="AA164640" s="192"/>
    </row>
    <row r="164641" spans="26:27">
      <c r="Z164641" s="192"/>
      <c r="AA164641" s="192"/>
    </row>
    <row r="164642" spans="26:27">
      <c r="Z164642" s="192"/>
      <c r="AA164642" s="192"/>
    </row>
    <row r="164643" spans="26:27">
      <c r="Z164643" s="192"/>
      <c r="AA164643" s="192"/>
    </row>
    <row r="164644" spans="26:27">
      <c r="Z164644" s="192"/>
      <c r="AA164644" s="192"/>
    </row>
    <row r="164645" spans="26:27">
      <c r="Z164645" s="192"/>
      <c r="AA164645" s="192"/>
    </row>
    <row r="164646" spans="26:27">
      <c r="Z164646" s="192"/>
      <c r="AA164646" s="192"/>
    </row>
    <row r="164647" spans="26:27">
      <c r="Z164647" s="192"/>
      <c r="AA164647" s="192"/>
    </row>
    <row r="164648" spans="26:27">
      <c r="Z164648" s="192"/>
      <c r="AA164648" s="192"/>
    </row>
    <row r="164649" spans="26:27">
      <c r="Z164649" s="192"/>
      <c r="AA164649" s="192"/>
    </row>
    <row r="164650" spans="26:27">
      <c r="Z164650" s="192"/>
      <c r="AA164650" s="192"/>
    </row>
    <row r="164651" spans="26:27">
      <c r="Z164651" s="192"/>
      <c r="AA164651" s="192"/>
    </row>
    <row r="164652" spans="26:27">
      <c r="Z164652" s="192"/>
      <c r="AA164652" s="192"/>
    </row>
    <row r="164653" spans="26:27">
      <c r="Z164653" s="192"/>
      <c r="AA164653" s="192"/>
    </row>
    <row r="164654" spans="26:27">
      <c r="Z164654" s="192"/>
      <c r="AA164654" s="192"/>
    </row>
    <row r="164655" spans="26:27">
      <c r="Z164655" s="192"/>
      <c r="AA164655" s="192"/>
    </row>
    <row r="164656" spans="26:27">
      <c r="Z164656" s="192"/>
      <c r="AA164656" s="192"/>
    </row>
    <row r="164657" spans="26:27">
      <c r="Z164657" s="192"/>
      <c r="AA164657" s="192"/>
    </row>
    <row r="164658" spans="26:27">
      <c r="Z164658" s="192"/>
      <c r="AA164658" s="192"/>
    </row>
    <row r="164659" spans="26:27">
      <c r="Z164659" s="192"/>
      <c r="AA164659" s="192"/>
    </row>
    <row r="164660" spans="26:27">
      <c r="Z164660" s="192"/>
      <c r="AA164660" s="192"/>
    </row>
    <row r="164661" spans="26:27">
      <c r="Z164661" s="192"/>
      <c r="AA164661" s="192"/>
    </row>
    <row r="164662" spans="26:27">
      <c r="Z164662" s="192"/>
      <c r="AA164662" s="192"/>
    </row>
    <row r="164663" spans="26:27">
      <c r="Z164663" s="192"/>
      <c r="AA164663" s="192"/>
    </row>
    <row r="164664" spans="26:27">
      <c r="Z164664" s="192"/>
      <c r="AA164664" s="192"/>
    </row>
    <row r="164665" spans="26:27">
      <c r="Z164665" s="192"/>
      <c r="AA164665" s="192"/>
    </row>
    <row r="164666" spans="26:27">
      <c r="Z164666" s="192"/>
      <c r="AA164666" s="192"/>
    </row>
    <row r="164667" spans="26:27">
      <c r="Z164667" s="192"/>
      <c r="AA164667" s="192"/>
    </row>
    <row r="164668" spans="26:27">
      <c r="Z164668" s="192"/>
      <c r="AA164668" s="192"/>
    </row>
    <row r="164669" spans="26:27">
      <c r="Z164669" s="192"/>
      <c r="AA164669" s="192"/>
    </row>
    <row r="164670" spans="26:27">
      <c r="Z164670" s="192"/>
      <c r="AA164670" s="192"/>
    </row>
    <row r="164671" spans="26:27">
      <c r="Z164671" s="192"/>
      <c r="AA164671" s="192"/>
    </row>
    <row r="164672" spans="26:27">
      <c r="Z164672" s="192"/>
      <c r="AA164672" s="192"/>
    </row>
    <row r="164673" spans="26:27">
      <c r="Z164673" s="192"/>
      <c r="AA164673" s="192"/>
    </row>
    <row r="164674" spans="26:27">
      <c r="Z164674" s="192"/>
      <c r="AA164674" s="192"/>
    </row>
    <row r="164675" spans="26:27">
      <c r="Z164675" s="192"/>
      <c r="AA164675" s="192"/>
    </row>
    <row r="164676" spans="26:27">
      <c r="Z164676" s="192"/>
      <c r="AA164676" s="192"/>
    </row>
    <row r="164677" spans="26:27">
      <c r="Z164677" s="192"/>
      <c r="AA164677" s="192"/>
    </row>
    <row r="164678" spans="26:27">
      <c r="Z164678" s="192"/>
      <c r="AA164678" s="192"/>
    </row>
    <row r="164679" spans="26:27">
      <c r="Z164679" s="192"/>
      <c r="AA164679" s="192"/>
    </row>
    <row r="164680" spans="26:27">
      <c r="Z164680" s="192"/>
      <c r="AA164680" s="192"/>
    </row>
    <row r="164681" spans="26:27">
      <c r="Z164681" s="192"/>
      <c r="AA164681" s="192"/>
    </row>
    <row r="164682" spans="26:27">
      <c r="Z164682" s="192"/>
      <c r="AA164682" s="192"/>
    </row>
    <row r="164683" spans="26:27">
      <c r="Z164683" s="192"/>
      <c r="AA164683" s="192"/>
    </row>
    <row r="164684" spans="26:27">
      <c r="Z164684" s="192"/>
      <c r="AA164684" s="192"/>
    </row>
    <row r="164685" spans="26:27">
      <c r="Z164685" s="192"/>
      <c r="AA164685" s="192"/>
    </row>
    <row r="164686" spans="26:27">
      <c r="Z164686" s="192"/>
      <c r="AA164686" s="192"/>
    </row>
    <row r="164687" spans="26:27">
      <c r="Z164687" s="192"/>
      <c r="AA164687" s="192"/>
    </row>
    <row r="164688" spans="26:27">
      <c r="Z164688" s="192"/>
      <c r="AA164688" s="192"/>
    </row>
    <row r="164689" spans="26:27">
      <c r="Z164689" s="192"/>
      <c r="AA164689" s="192"/>
    </row>
    <row r="164690" spans="26:27">
      <c r="Z164690" s="192"/>
      <c r="AA164690" s="192"/>
    </row>
    <row r="164691" spans="26:27">
      <c r="Z164691" s="192"/>
      <c r="AA164691" s="192"/>
    </row>
    <row r="164692" spans="26:27">
      <c r="Z164692" s="192"/>
      <c r="AA164692" s="192"/>
    </row>
    <row r="164693" spans="26:27">
      <c r="Z164693" s="192"/>
      <c r="AA164693" s="192"/>
    </row>
    <row r="164694" spans="26:27">
      <c r="Z164694" s="192"/>
      <c r="AA164694" s="192"/>
    </row>
    <row r="164695" spans="26:27">
      <c r="Z164695" s="192"/>
      <c r="AA164695" s="192"/>
    </row>
    <row r="164696" spans="26:27">
      <c r="Z164696" s="192"/>
      <c r="AA164696" s="192"/>
    </row>
    <row r="164697" spans="26:27">
      <c r="Z164697" s="192"/>
      <c r="AA164697" s="192"/>
    </row>
    <row r="164698" spans="26:27">
      <c r="Z164698" s="192"/>
      <c r="AA164698" s="192"/>
    </row>
    <row r="164699" spans="26:27">
      <c r="Z164699" s="192"/>
      <c r="AA164699" s="192"/>
    </row>
    <row r="164700" spans="26:27">
      <c r="Z164700" s="192"/>
      <c r="AA164700" s="192"/>
    </row>
    <row r="164701" spans="26:27">
      <c r="Z164701" s="192"/>
      <c r="AA164701" s="192"/>
    </row>
    <row r="164702" spans="26:27">
      <c r="Z164702" s="192"/>
      <c r="AA164702" s="192"/>
    </row>
    <row r="164703" spans="26:27">
      <c r="Z164703" s="192"/>
      <c r="AA164703" s="192"/>
    </row>
    <row r="164704" spans="26:27">
      <c r="Z164704" s="192"/>
      <c r="AA164704" s="192"/>
    </row>
    <row r="164705" spans="26:27">
      <c r="Z164705" s="192"/>
      <c r="AA164705" s="192"/>
    </row>
    <row r="164706" spans="26:27">
      <c r="Z164706" s="192"/>
      <c r="AA164706" s="192"/>
    </row>
    <row r="164707" spans="26:27">
      <c r="Z164707" s="192"/>
      <c r="AA164707" s="192"/>
    </row>
    <row r="164708" spans="26:27">
      <c r="Z164708" s="192"/>
      <c r="AA164708" s="192"/>
    </row>
    <row r="164709" spans="26:27">
      <c r="Z164709" s="192"/>
      <c r="AA164709" s="192"/>
    </row>
    <row r="164710" spans="26:27">
      <c r="Z164710" s="192"/>
      <c r="AA164710" s="192"/>
    </row>
    <row r="164711" spans="26:27">
      <c r="Z164711" s="192"/>
      <c r="AA164711" s="192"/>
    </row>
    <row r="164712" spans="26:27">
      <c r="Z164712" s="192"/>
      <c r="AA164712" s="192"/>
    </row>
    <row r="164713" spans="26:27">
      <c r="Z164713" s="192"/>
      <c r="AA164713" s="192"/>
    </row>
    <row r="164714" spans="26:27">
      <c r="Z164714" s="192"/>
      <c r="AA164714" s="192"/>
    </row>
    <row r="164715" spans="26:27">
      <c r="Z164715" s="192"/>
      <c r="AA164715" s="192"/>
    </row>
    <row r="164716" spans="26:27">
      <c r="Z164716" s="192"/>
      <c r="AA164716" s="192"/>
    </row>
    <row r="164717" spans="26:27">
      <c r="Z164717" s="192"/>
      <c r="AA164717" s="192"/>
    </row>
    <row r="164718" spans="26:27">
      <c r="Z164718" s="192"/>
      <c r="AA164718" s="192"/>
    </row>
    <row r="164719" spans="26:27">
      <c r="Z164719" s="192"/>
      <c r="AA164719" s="192"/>
    </row>
    <row r="164720" spans="26:27">
      <c r="Z164720" s="192"/>
      <c r="AA164720" s="192"/>
    </row>
    <row r="164721" spans="26:27">
      <c r="Z164721" s="192"/>
      <c r="AA164721" s="192"/>
    </row>
    <row r="164722" spans="26:27">
      <c r="Z164722" s="192"/>
      <c r="AA164722" s="192"/>
    </row>
    <row r="164723" spans="26:27">
      <c r="Z164723" s="192"/>
      <c r="AA164723" s="192"/>
    </row>
    <row r="164724" spans="26:27">
      <c r="Z164724" s="192"/>
      <c r="AA164724" s="192"/>
    </row>
    <row r="164725" spans="26:27">
      <c r="Z164725" s="192"/>
      <c r="AA164725" s="192"/>
    </row>
    <row r="164726" spans="26:27">
      <c r="Z164726" s="192"/>
      <c r="AA164726" s="192"/>
    </row>
    <row r="164727" spans="26:27">
      <c r="Z164727" s="192"/>
      <c r="AA164727" s="192"/>
    </row>
    <row r="164728" spans="26:27">
      <c r="Z164728" s="192"/>
      <c r="AA164728" s="192"/>
    </row>
    <row r="164729" spans="26:27">
      <c r="Z164729" s="192"/>
      <c r="AA164729" s="192"/>
    </row>
    <row r="164730" spans="26:27">
      <c r="Z164730" s="192"/>
      <c r="AA164730" s="192"/>
    </row>
    <row r="164731" spans="26:27">
      <c r="Z164731" s="192"/>
      <c r="AA164731" s="192"/>
    </row>
    <row r="164732" spans="26:27">
      <c r="Z164732" s="192"/>
      <c r="AA164732" s="192"/>
    </row>
    <row r="164733" spans="26:27">
      <c r="Z164733" s="192"/>
      <c r="AA164733" s="192"/>
    </row>
    <row r="164734" spans="26:27">
      <c r="Z164734" s="192"/>
      <c r="AA164734" s="192"/>
    </row>
    <row r="164735" spans="26:27">
      <c r="Z164735" s="192"/>
      <c r="AA164735" s="192"/>
    </row>
    <row r="164736" spans="26:27">
      <c r="Z164736" s="192"/>
      <c r="AA164736" s="192"/>
    </row>
    <row r="164737" spans="26:27">
      <c r="Z164737" s="192"/>
      <c r="AA164737" s="192"/>
    </row>
    <row r="164738" spans="26:27">
      <c r="Z164738" s="192"/>
      <c r="AA164738" s="192"/>
    </row>
    <row r="164739" spans="26:27">
      <c r="Z164739" s="192"/>
      <c r="AA164739" s="192"/>
    </row>
    <row r="164740" spans="26:27">
      <c r="Z164740" s="192"/>
      <c r="AA164740" s="192"/>
    </row>
    <row r="164741" spans="26:27">
      <c r="Z164741" s="192"/>
      <c r="AA164741" s="192"/>
    </row>
    <row r="164742" spans="26:27">
      <c r="Z164742" s="192"/>
      <c r="AA164742" s="192"/>
    </row>
    <row r="164743" spans="26:27">
      <c r="Z164743" s="192"/>
      <c r="AA164743" s="192"/>
    </row>
    <row r="164744" spans="26:27">
      <c r="Z164744" s="192"/>
      <c r="AA164744" s="192"/>
    </row>
    <row r="164745" spans="26:27">
      <c r="Z164745" s="192"/>
      <c r="AA164745" s="192"/>
    </row>
    <row r="164746" spans="26:27">
      <c r="Z164746" s="192"/>
      <c r="AA164746" s="192"/>
    </row>
    <row r="164747" spans="26:27">
      <c r="Z164747" s="192"/>
      <c r="AA164747" s="192"/>
    </row>
    <row r="164748" spans="26:27">
      <c r="Z164748" s="192"/>
      <c r="AA164748" s="192"/>
    </row>
    <row r="164749" spans="26:27">
      <c r="Z164749" s="192"/>
      <c r="AA164749" s="192"/>
    </row>
    <row r="164750" spans="26:27">
      <c r="Z164750" s="192"/>
      <c r="AA164750" s="192"/>
    </row>
    <row r="164751" spans="26:27">
      <c r="Z164751" s="192"/>
      <c r="AA164751" s="192"/>
    </row>
    <row r="164752" spans="26:27">
      <c r="Z164752" s="192"/>
      <c r="AA164752" s="192"/>
    </row>
    <row r="164753" spans="26:27">
      <c r="Z164753" s="192"/>
      <c r="AA164753" s="192"/>
    </row>
    <row r="164754" spans="26:27">
      <c r="Z164754" s="192"/>
      <c r="AA164754" s="192"/>
    </row>
    <row r="164755" spans="26:27">
      <c r="Z164755" s="192"/>
      <c r="AA164755" s="192"/>
    </row>
    <row r="164756" spans="26:27">
      <c r="Z164756" s="192"/>
      <c r="AA164756" s="192"/>
    </row>
    <row r="164757" spans="26:27">
      <c r="Z164757" s="192"/>
      <c r="AA164757" s="192"/>
    </row>
    <row r="164758" spans="26:27">
      <c r="Z164758" s="192"/>
      <c r="AA164758" s="192"/>
    </row>
    <row r="164759" spans="26:27">
      <c r="Z164759" s="192"/>
      <c r="AA164759" s="192"/>
    </row>
    <row r="164760" spans="26:27">
      <c r="Z164760" s="192"/>
      <c r="AA164760" s="192"/>
    </row>
    <row r="164761" spans="26:27">
      <c r="Z164761" s="192"/>
      <c r="AA164761" s="192"/>
    </row>
    <row r="164762" spans="26:27">
      <c r="Z164762" s="192"/>
      <c r="AA164762" s="192"/>
    </row>
    <row r="164763" spans="26:27">
      <c r="Z164763" s="192"/>
      <c r="AA164763" s="192"/>
    </row>
    <row r="164764" spans="26:27">
      <c r="Z164764" s="192"/>
      <c r="AA164764" s="192"/>
    </row>
    <row r="164765" spans="26:27">
      <c r="Z164765" s="192"/>
      <c r="AA164765" s="192"/>
    </row>
    <row r="164766" spans="26:27">
      <c r="Z164766" s="192"/>
      <c r="AA164766" s="192"/>
    </row>
    <row r="164767" spans="26:27">
      <c r="Z164767" s="192"/>
      <c r="AA164767" s="192"/>
    </row>
    <row r="164768" spans="26:27">
      <c r="Z164768" s="192"/>
      <c r="AA164768" s="192"/>
    </row>
    <row r="164769" spans="26:27">
      <c r="Z164769" s="192"/>
      <c r="AA164769" s="192"/>
    </row>
    <row r="164770" spans="26:27">
      <c r="Z164770" s="192"/>
      <c r="AA164770" s="192"/>
    </row>
    <row r="164771" spans="26:27">
      <c r="Z164771" s="192"/>
      <c r="AA164771" s="192"/>
    </row>
    <row r="164772" spans="26:27">
      <c r="Z164772" s="192"/>
      <c r="AA164772" s="192"/>
    </row>
    <row r="164773" spans="26:27">
      <c r="Z164773" s="192"/>
      <c r="AA164773" s="192"/>
    </row>
    <row r="164774" spans="26:27">
      <c r="Z164774" s="192"/>
      <c r="AA164774" s="192"/>
    </row>
    <row r="164775" spans="26:27">
      <c r="Z164775" s="192"/>
      <c r="AA164775" s="192"/>
    </row>
    <row r="164776" spans="26:27">
      <c r="Z164776" s="192"/>
      <c r="AA164776" s="192"/>
    </row>
    <row r="164777" spans="26:27">
      <c r="Z164777" s="192"/>
      <c r="AA164777" s="192"/>
    </row>
    <row r="164778" spans="26:27">
      <c r="Z164778" s="192"/>
      <c r="AA164778" s="192"/>
    </row>
    <row r="164779" spans="26:27">
      <c r="Z164779" s="192"/>
      <c r="AA164779" s="192"/>
    </row>
    <row r="164780" spans="26:27">
      <c r="Z164780" s="192"/>
      <c r="AA164780" s="192"/>
    </row>
    <row r="164781" spans="26:27">
      <c r="Z164781" s="192"/>
      <c r="AA164781" s="192"/>
    </row>
    <row r="164782" spans="26:27">
      <c r="Z164782" s="192"/>
      <c r="AA164782" s="192"/>
    </row>
    <row r="164783" spans="26:27">
      <c r="Z164783" s="192"/>
      <c r="AA164783" s="192"/>
    </row>
    <row r="164784" spans="26:27">
      <c r="Z164784" s="192"/>
      <c r="AA164784" s="192"/>
    </row>
    <row r="164785" spans="26:27">
      <c r="Z164785" s="192"/>
      <c r="AA164785" s="192"/>
    </row>
    <row r="164786" spans="26:27">
      <c r="Z164786" s="192"/>
      <c r="AA164786" s="192"/>
    </row>
    <row r="164787" spans="26:27">
      <c r="Z164787" s="192"/>
      <c r="AA164787" s="192"/>
    </row>
    <row r="164788" spans="26:27">
      <c r="Z164788" s="192"/>
      <c r="AA164788" s="192"/>
    </row>
    <row r="164789" spans="26:27">
      <c r="Z164789" s="192"/>
      <c r="AA164789" s="192"/>
    </row>
    <row r="164790" spans="26:27">
      <c r="Z164790" s="192"/>
      <c r="AA164790" s="192"/>
    </row>
    <row r="164791" spans="26:27">
      <c r="Z164791" s="192"/>
      <c r="AA164791" s="192"/>
    </row>
    <row r="164792" spans="26:27">
      <c r="Z164792" s="192"/>
      <c r="AA164792" s="192"/>
    </row>
    <row r="164793" spans="26:27">
      <c r="Z164793" s="192"/>
      <c r="AA164793" s="192"/>
    </row>
    <row r="164794" spans="26:27">
      <c r="Z164794" s="192"/>
      <c r="AA164794" s="192"/>
    </row>
    <row r="164795" spans="26:27">
      <c r="Z164795" s="192"/>
      <c r="AA164795" s="192"/>
    </row>
    <row r="164796" spans="26:27">
      <c r="Z164796" s="192"/>
      <c r="AA164796" s="192"/>
    </row>
    <row r="164797" spans="26:27">
      <c r="Z164797" s="192"/>
      <c r="AA164797" s="192"/>
    </row>
    <row r="164798" spans="26:27">
      <c r="Z164798" s="192"/>
      <c r="AA164798" s="192"/>
    </row>
    <row r="164799" spans="26:27">
      <c r="Z164799" s="192"/>
      <c r="AA164799" s="192"/>
    </row>
    <row r="164800" spans="26:27">
      <c r="Z164800" s="192"/>
      <c r="AA164800" s="192"/>
    </row>
    <row r="164801" spans="26:27">
      <c r="Z164801" s="192"/>
      <c r="AA164801" s="192"/>
    </row>
    <row r="164802" spans="26:27">
      <c r="Z164802" s="192"/>
      <c r="AA164802" s="192"/>
    </row>
    <row r="164803" spans="26:27">
      <c r="Z164803" s="192"/>
      <c r="AA164803" s="192"/>
    </row>
    <row r="164804" spans="26:27">
      <c r="Z164804" s="192"/>
      <c r="AA164804" s="192"/>
    </row>
    <row r="164805" spans="26:27">
      <c r="Z164805" s="192"/>
      <c r="AA164805" s="192"/>
    </row>
    <row r="164806" spans="26:27">
      <c r="Z164806" s="192"/>
      <c r="AA164806" s="192"/>
    </row>
    <row r="164807" spans="26:27">
      <c r="Z164807" s="192"/>
      <c r="AA164807" s="192"/>
    </row>
    <row r="164808" spans="26:27">
      <c r="Z164808" s="192"/>
      <c r="AA164808" s="192"/>
    </row>
    <row r="164809" spans="26:27">
      <c r="Z164809" s="192"/>
      <c r="AA164809" s="192"/>
    </row>
    <row r="164810" spans="26:27">
      <c r="Z164810" s="192"/>
      <c r="AA164810" s="192"/>
    </row>
    <row r="164811" spans="26:27">
      <c r="Z164811" s="192"/>
      <c r="AA164811" s="192"/>
    </row>
    <row r="164812" spans="26:27">
      <c r="Z164812" s="192"/>
      <c r="AA164812" s="192"/>
    </row>
    <row r="164813" spans="26:27">
      <c r="Z164813" s="192"/>
      <c r="AA164813" s="192"/>
    </row>
    <row r="164814" spans="26:27">
      <c r="Z164814" s="192"/>
      <c r="AA164814" s="192"/>
    </row>
    <row r="164815" spans="26:27">
      <c r="Z164815" s="192"/>
      <c r="AA164815" s="192"/>
    </row>
    <row r="164816" spans="26:27">
      <c r="Z164816" s="192"/>
      <c r="AA164816" s="192"/>
    </row>
    <row r="164817" spans="26:27">
      <c r="Z164817" s="192"/>
      <c r="AA164817" s="192"/>
    </row>
    <row r="164818" spans="26:27">
      <c r="Z164818" s="192"/>
      <c r="AA164818" s="192"/>
    </row>
    <row r="164819" spans="26:27">
      <c r="Z164819" s="192"/>
      <c r="AA164819" s="192"/>
    </row>
    <row r="164820" spans="26:27">
      <c r="Z164820" s="192"/>
      <c r="AA164820" s="192"/>
    </row>
    <row r="164821" spans="26:27">
      <c r="Z164821" s="192"/>
      <c r="AA164821" s="192"/>
    </row>
    <row r="164822" spans="26:27">
      <c r="Z164822" s="192"/>
      <c r="AA164822" s="192"/>
    </row>
    <row r="164823" spans="26:27">
      <c r="Z164823" s="192"/>
      <c r="AA164823" s="192"/>
    </row>
    <row r="164824" spans="26:27">
      <c r="Z164824" s="192"/>
      <c r="AA164824" s="192"/>
    </row>
    <row r="164825" spans="26:27">
      <c r="Z164825" s="192"/>
      <c r="AA164825" s="192"/>
    </row>
    <row r="164826" spans="26:27">
      <c r="Z164826" s="192"/>
      <c r="AA164826" s="192"/>
    </row>
    <row r="164827" spans="26:27">
      <c r="Z164827" s="192"/>
      <c r="AA164827" s="192"/>
    </row>
    <row r="164828" spans="26:27">
      <c r="Z164828" s="192"/>
      <c r="AA164828" s="192"/>
    </row>
    <row r="164829" spans="26:27">
      <c r="Z164829" s="192"/>
      <c r="AA164829" s="192"/>
    </row>
    <row r="164830" spans="26:27">
      <c r="Z164830" s="192"/>
      <c r="AA164830" s="192"/>
    </row>
    <row r="164831" spans="26:27">
      <c r="Z164831" s="192"/>
      <c r="AA164831" s="192"/>
    </row>
    <row r="164832" spans="26:27">
      <c r="Z164832" s="192"/>
      <c r="AA164832" s="192"/>
    </row>
    <row r="164833" spans="26:27">
      <c r="Z164833" s="192"/>
      <c r="AA164833" s="192"/>
    </row>
    <row r="164834" spans="26:27">
      <c r="Z164834" s="192"/>
      <c r="AA164834" s="192"/>
    </row>
    <row r="164835" spans="26:27">
      <c r="Z164835" s="192"/>
      <c r="AA164835" s="192"/>
    </row>
    <row r="164836" spans="26:27">
      <c r="Z164836" s="192"/>
      <c r="AA164836" s="192"/>
    </row>
    <row r="164837" spans="26:27">
      <c r="Z164837" s="192"/>
      <c r="AA164837" s="192"/>
    </row>
    <row r="164838" spans="26:27">
      <c r="Z164838" s="192"/>
      <c r="AA164838" s="192"/>
    </row>
    <row r="164839" spans="26:27">
      <c r="Z164839" s="192"/>
      <c r="AA164839" s="192"/>
    </row>
    <row r="164840" spans="26:27">
      <c r="Z164840" s="192"/>
      <c r="AA164840" s="192"/>
    </row>
    <row r="164841" spans="26:27">
      <c r="Z164841" s="192"/>
      <c r="AA164841" s="192"/>
    </row>
    <row r="164842" spans="26:27">
      <c r="Z164842" s="192"/>
      <c r="AA164842" s="192"/>
    </row>
    <row r="164843" spans="26:27">
      <c r="Z164843" s="192"/>
      <c r="AA164843" s="192"/>
    </row>
    <row r="164844" spans="26:27">
      <c r="Z164844" s="192"/>
      <c r="AA164844" s="192"/>
    </row>
    <row r="164845" spans="26:27">
      <c r="Z164845" s="192"/>
      <c r="AA164845" s="192"/>
    </row>
    <row r="164846" spans="26:27">
      <c r="Z164846" s="192"/>
      <c r="AA164846" s="192"/>
    </row>
    <row r="164847" spans="26:27">
      <c r="Z164847" s="192"/>
      <c r="AA164847" s="192"/>
    </row>
    <row r="164848" spans="26:27">
      <c r="Z164848" s="192"/>
      <c r="AA164848" s="192"/>
    </row>
    <row r="164849" spans="26:27">
      <c r="Z164849" s="192"/>
      <c r="AA164849" s="192"/>
    </row>
    <row r="164850" spans="26:27">
      <c r="Z164850" s="192"/>
      <c r="AA164850" s="192"/>
    </row>
    <row r="164851" spans="26:27">
      <c r="Z164851" s="192"/>
      <c r="AA164851" s="192"/>
    </row>
    <row r="164852" spans="26:27">
      <c r="Z164852" s="192"/>
      <c r="AA164852" s="192"/>
    </row>
    <row r="164853" spans="26:27">
      <c r="Z164853" s="192"/>
      <c r="AA164853" s="192"/>
    </row>
    <row r="164854" spans="26:27">
      <c r="Z164854" s="192"/>
      <c r="AA164854" s="192"/>
    </row>
    <row r="164855" spans="26:27">
      <c r="Z164855" s="192"/>
      <c r="AA164855" s="192"/>
    </row>
    <row r="164856" spans="26:27">
      <c r="Z164856" s="192"/>
      <c r="AA164856" s="192"/>
    </row>
    <row r="164857" spans="26:27">
      <c r="Z164857" s="192"/>
      <c r="AA164857" s="192"/>
    </row>
    <row r="164858" spans="26:27">
      <c r="Z164858" s="192"/>
      <c r="AA164858" s="192"/>
    </row>
    <row r="164859" spans="26:27">
      <c r="Z164859" s="192"/>
      <c r="AA164859" s="192"/>
    </row>
    <row r="164860" spans="26:27">
      <c r="Z164860" s="192"/>
      <c r="AA164860" s="192"/>
    </row>
    <row r="164861" spans="26:27">
      <c r="Z164861" s="192"/>
      <c r="AA164861" s="192"/>
    </row>
    <row r="164862" spans="26:27">
      <c r="Z164862" s="192"/>
      <c r="AA164862" s="192"/>
    </row>
    <row r="164863" spans="26:27">
      <c r="Z164863" s="192"/>
      <c r="AA164863" s="192"/>
    </row>
    <row r="164864" spans="26:27">
      <c r="Z164864" s="192"/>
      <c r="AA164864" s="192"/>
    </row>
    <row r="164865" spans="26:27">
      <c r="Z164865" s="192"/>
      <c r="AA164865" s="192"/>
    </row>
    <row r="164866" spans="26:27">
      <c r="Z164866" s="192"/>
      <c r="AA164866" s="192"/>
    </row>
    <row r="164867" spans="26:27">
      <c r="Z164867" s="192"/>
      <c r="AA164867" s="192"/>
    </row>
    <row r="164868" spans="26:27">
      <c r="Z164868" s="192"/>
      <c r="AA164868" s="192"/>
    </row>
    <row r="164869" spans="26:27">
      <c r="Z164869" s="192"/>
      <c r="AA164869" s="192"/>
    </row>
    <row r="164870" spans="26:27">
      <c r="Z164870" s="192"/>
      <c r="AA164870" s="192"/>
    </row>
    <row r="164871" spans="26:27">
      <c r="Z164871" s="192"/>
      <c r="AA164871" s="192"/>
    </row>
    <row r="164872" spans="26:27">
      <c r="Z164872" s="192"/>
      <c r="AA164872" s="192"/>
    </row>
    <row r="164873" spans="26:27">
      <c r="Z164873" s="192"/>
      <c r="AA164873" s="192"/>
    </row>
    <row r="164874" spans="26:27">
      <c r="Z164874" s="192"/>
      <c r="AA164874" s="192"/>
    </row>
    <row r="164875" spans="26:27">
      <c r="Z164875" s="192"/>
      <c r="AA164875" s="192"/>
    </row>
    <row r="164876" spans="26:27">
      <c r="Z164876" s="192"/>
      <c r="AA164876" s="192"/>
    </row>
    <row r="164877" spans="26:27">
      <c r="Z164877" s="192"/>
      <c r="AA164877" s="192"/>
    </row>
    <row r="164878" spans="26:27">
      <c r="Z164878" s="192"/>
      <c r="AA164878" s="192"/>
    </row>
    <row r="164879" spans="26:27">
      <c r="Z164879" s="192"/>
      <c r="AA164879" s="192"/>
    </row>
    <row r="164880" spans="26:27">
      <c r="Z164880" s="192"/>
      <c r="AA164880" s="192"/>
    </row>
    <row r="164881" spans="26:27">
      <c r="Z164881" s="192"/>
      <c r="AA164881" s="192"/>
    </row>
    <row r="164882" spans="26:27">
      <c r="Z164882" s="192"/>
      <c r="AA164882" s="192"/>
    </row>
    <row r="164883" spans="26:27">
      <c r="Z164883" s="192"/>
      <c r="AA164883" s="192"/>
    </row>
    <row r="164884" spans="26:27">
      <c r="Z164884" s="192"/>
      <c r="AA164884" s="192"/>
    </row>
    <row r="164885" spans="26:27">
      <c r="Z164885" s="192"/>
      <c r="AA164885" s="192"/>
    </row>
    <row r="164886" spans="26:27">
      <c r="Z164886" s="192"/>
      <c r="AA164886" s="192"/>
    </row>
    <row r="164887" spans="26:27">
      <c r="Z164887" s="192"/>
      <c r="AA164887" s="192"/>
    </row>
    <row r="164888" spans="26:27">
      <c r="Z164888" s="192"/>
      <c r="AA164888" s="192"/>
    </row>
    <row r="164889" spans="26:27">
      <c r="Z164889" s="192"/>
      <c r="AA164889" s="192"/>
    </row>
    <row r="164890" spans="26:27">
      <c r="Z164890" s="192"/>
      <c r="AA164890" s="192"/>
    </row>
    <row r="164891" spans="26:27">
      <c r="Z164891" s="192"/>
      <c r="AA164891" s="192"/>
    </row>
    <row r="164892" spans="26:27">
      <c r="Z164892" s="192"/>
      <c r="AA164892" s="192"/>
    </row>
    <row r="164893" spans="26:27">
      <c r="Z164893" s="192"/>
      <c r="AA164893" s="192"/>
    </row>
    <row r="164894" spans="26:27">
      <c r="Z164894" s="192"/>
      <c r="AA164894" s="192"/>
    </row>
    <row r="164895" spans="26:27">
      <c r="Z164895" s="192"/>
      <c r="AA164895" s="192"/>
    </row>
    <row r="164896" spans="26:27">
      <c r="Z164896" s="192"/>
      <c r="AA164896" s="192"/>
    </row>
    <row r="164897" spans="26:27">
      <c r="Z164897" s="192"/>
      <c r="AA164897" s="192"/>
    </row>
    <row r="164898" spans="26:27">
      <c r="Z164898" s="192"/>
      <c r="AA164898" s="192"/>
    </row>
    <row r="164899" spans="26:27">
      <c r="Z164899" s="192"/>
      <c r="AA164899" s="192"/>
    </row>
    <row r="164900" spans="26:27">
      <c r="Z164900" s="192"/>
      <c r="AA164900" s="192"/>
    </row>
    <row r="164901" spans="26:27">
      <c r="Z164901" s="192"/>
      <c r="AA164901" s="192"/>
    </row>
    <row r="164902" spans="26:27">
      <c r="Z164902" s="192"/>
      <c r="AA164902" s="192"/>
    </row>
    <row r="164903" spans="26:27">
      <c r="Z164903" s="192"/>
      <c r="AA164903" s="192"/>
    </row>
    <row r="164904" spans="26:27">
      <c r="Z164904" s="192"/>
      <c r="AA164904" s="192"/>
    </row>
    <row r="164905" spans="26:27">
      <c r="Z164905" s="192"/>
      <c r="AA164905" s="192"/>
    </row>
    <row r="164906" spans="26:27">
      <c r="Z164906" s="192"/>
      <c r="AA164906" s="192"/>
    </row>
    <row r="164907" spans="26:27">
      <c r="Z164907" s="192"/>
      <c r="AA164907" s="192"/>
    </row>
    <row r="164908" spans="26:27">
      <c r="Z164908" s="192"/>
      <c r="AA164908" s="192"/>
    </row>
    <row r="164909" spans="26:27">
      <c r="Z164909" s="192"/>
      <c r="AA164909" s="192"/>
    </row>
    <row r="164910" spans="26:27">
      <c r="Z164910" s="192"/>
      <c r="AA164910" s="192"/>
    </row>
    <row r="164911" spans="26:27">
      <c r="Z164911" s="192"/>
      <c r="AA164911" s="192"/>
    </row>
    <row r="164912" spans="26:27">
      <c r="Z164912" s="192"/>
      <c r="AA164912" s="192"/>
    </row>
    <row r="164913" spans="26:27">
      <c r="Z164913" s="192"/>
      <c r="AA164913" s="192"/>
    </row>
    <row r="164914" spans="26:27">
      <c r="Z164914" s="192"/>
      <c r="AA164914" s="192"/>
    </row>
    <row r="164915" spans="26:27">
      <c r="Z164915" s="192"/>
      <c r="AA164915" s="192"/>
    </row>
    <row r="164916" spans="26:27">
      <c r="Z164916" s="192"/>
      <c r="AA164916" s="192"/>
    </row>
    <row r="164917" spans="26:27">
      <c r="Z164917" s="192"/>
      <c r="AA164917" s="192"/>
    </row>
    <row r="164918" spans="26:27">
      <c r="Z164918" s="192"/>
      <c r="AA164918" s="192"/>
    </row>
    <row r="164919" spans="26:27">
      <c r="Z164919" s="192"/>
      <c r="AA164919" s="192"/>
    </row>
    <row r="164920" spans="26:27">
      <c r="Z164920" s="192"/>
      <c r="AA164920" s="192"/>
    </row>
    <row r="164921" spans="26:27">
      <c r="Z164921" s="192"/>
      <c r="AA164921" s="192"/>
    </row>
    <row r="164922" spans="26:27">
      <c r="Z164922" s="192"/>
      <c r="AA164922" s="192"/>
    </row>
    <row r="164923" spans="26:27">
      <c r="Z164923" s="192"/>
      <c r="AA164923" s="192"/>
    </row>
    <row r="164924" spans="26:27">
      <c r="Z164924" s="192"/>
      <c r="AA164924" s="192"/>
    </row>
    <row r="164925" spans="26:27">
      <c r="Z164925" s="192"/>
      <c r="AA164925" s="192"/>
    </row>
    <row r="164926" spans="26:27">
      <c r="Z164926" s="192"/>
      <c r="AA164926" s="192"/>
    </row>
    <row r="164927" spans="26:27">
      <c r="Z164927" s="192"/>
      <c r="AA164927" s="192"/>
    </row>
    <row r="164928" spans="26:27">
      <c r="Z164928" s="192"/>
      <c r="AA164928" s="192"/>
    </row>
    <row r="164929" spans="26:27">
      <c r="Z164929" s="192"/>
      <c r="AA164929" s="192"/>
    </row>
    <row r="164930" spans="26:27">
      <c r="Z164930" s="192"/>
      <c r="AA164930" s="192"/>
    </row>
    <row r="164931" spans="26:27">
      <c r="Z164931" s="192"/>
      <c r="AA164931" s="192"/>
    </row>
    <row r="164932" spans="26:27">
      <c r="Z164932" s="192"/>
      <c r="AA164932" s="192"/>
    </row>
    <row r="164933" spans="26:27">
      <c r="Z164933" s="192"/>
      <c r="AA164933" s="192"/>
    </row>
    <row r="164934" spans="26:27">
      <c r="Z164934" s="192"/>
      <c r="AA164934" s="192"/>
    </row>
    <row r="164935" spans="26:27">
      <c r="Z164935" s="192"/>
      <c r="AA164935" s="192"/>
    </row>
    <row r="164936" spans="26:27">
      <c r="Z164936" s="192"/>
      <c r="AA164936" s="192"/>
    </row>
    <row r="164937" spans="26:27">
      <c r="Z164937" s="192"/>
      <c r="AA164937" s="192"/>
    </row>
    <row r="164938" spans="26:27">
      <c r="Z164938" s="192"/>
      <c r="AA164938" s="192"/>
    </row>
    <row r="164939" spans="26:27">
      <c r="Z164939" s="192"/>
      <c r="AA164939" s="192"/>
    </row>
    <row r="164940" spans="26:27">
      <c r="Z164940" s="192"/>
      <c r="AA164940" s="192"/>
    </row>
    <row r="164941" spans="26:27">
      <c r="Z164941" s="192"/>
      <c r="AA164941" s="192"/>
    </row>
    <row r="164942" spans="26:27">
      <c r="Z164942" s="192"/>
      <c r="AA164942" s="192"/>
    </row>
    <row r="164943" spans="26:27">
      <c r="Z164943" s="192"/>
      <c r="AA164943" s="192"/>
    </row>
    <row r="164944" spans="26:27">
      <c r="Z164944" s="192"/>
      <c r="AA164944" s="192"/>
    </row>
    <row r="164945" spans="26:27">
      <c r="Z164945" s="192"/>
      <c r="AA164945" s="192"/>
    </row>
    <row r="164946" spans="26:27">
      <c r="Z164946" s="192"/>
      <c r="AA164946" s="192"/>
    </row>
    <row r="164947" spans="26:27">
      <c r="Z164947" s="192"/>
      <c r="AA164947" s="192"/>
    </row>
    <row r="164948" spans="26:27">
      <c r="Z164948" s="192"/>
      <c r="AA164948" s="192"/>
    </row>
    <row r="164949" spans="26:27">
      <c r="Z164949" s="192"/>
      <c r="AA164949" s="192"/>
    </row>
    <row r="164950" spans="26:27">
      <c r="Z164950" s="192"/>
      <c r="AA164950" s="192"/>
    </row>
    <row r="164951" spans="26:27">
      <c r="Z164951" s="192"/>
      <c r="AA164951" s="192"/>
    </row>
    <row r="164952" spans="26:27">
      <c r="Z164952" s="192"/>
      <c r="AA164952" s="192"/>
    </row>
    <row r="164953" spans="26:27">
      <c r="Z164953" s="192"/>
      <c r="AA164953" s="192"/>
    </row>
    <row r="164954" spans="26:27">
      <c r="Z164954" s="192"/>
      <c r="AA164954" s="192"/>
    </row>
    <row r="164955" spans="26:27">
      <c r="Z164955" s="192"/>
      <c r="AA164955" s="192"/>
    </row>
    <row r="164956" spans="26:27">
      <c r="Z164956" s="192"/>
      <c r="AA164956" s="192"/>
    </row>
    <row r="164957" spans="26:27">
      <c r="Z164957" s="192"/>
      <c r="AA164957" s="192"/>
    </row>
    <row r="164958" spans="26:27">
      <c r="Z164958" s="192"/>
      <c r="AA164958" s="192"/>
    </row>
    <row r="164959" spans="26:27">
      <c r="Z164959" s="192"/>
      <c r="AA164959" s="192"/>
    </row>
    <row r="164960" spans="26:27">
      <c r="Z164960" s="192"/>
      <c r="AA164960" s="192"/>
    </row>
    <row r="164961" spans="26:27">
      <c r="Z164961" s="192"/>
      <c r="AA164961" s="192"/>
    </row>
    <row r="164962" spans="26:27">
      <c r="Z164962" s="192"/>
      <c r="AA164962" s="192"/>
    </row>
    <row r="164963" spans="26:27">
      <c r="Z164963" s="192"/>
      <c r="AA164963" s="192"/>
    </row>
    <row r="164964" spans="26:27">
      <c r="Z164964" s="192"/>
      <c r="AA164964" s="192"/>
    </row>
    <row r="164965" spans="26:27">
      <c r="Z164965" s="192"/>
      <c r="AA164965" s="192"/>
    </row>
    <row r="164966" spans="26:27">
      <c r="Z164966" s="192"/>
      <c r="AA164966" s="192"/>
    </row>
    <row r="164967" spans="26:27">
      <c r="Z164967" s="192"/>
      <c r="AA164967" s="192"/>
    </row>
    <row r="164968" spans="26:27">
      <c r="Z164968" s="192"/>
      <c r="AA164968" s="192"/>
    </row>
    <row r="164969" spans="26:27">
      <c r="Z164969" s="192"/>
      <c r="AA164969" s="192"/>
    </row>
    <row r="164970" spans="26:27">
      <c r="Z164970" s="192"/>
      <c r="AA164970" s="192"/>
    </row>
    <row r="164971" spans="26:27">
      <c r="Z164971" s="192"/>
      <c r="AA164971" s="192"/>
    </row>
    <row r="164972" spans="26:27">
      <c r="Z164972" s="192"/>
      <c r="AA164972" s="192"/>
    </row>
    <row r="164973" spans="26:27">
      <c r="Z164973" s="192"/>
      <c r="AA164973" s="192"/>
    </row>
    <row r="164974" spans="26:27">
      <c r="Z164974" s="192"/>
      <c r="AA164974" s="192"/>
    </row>
    <row r="164975" spans="26:27">
      <c r="Z164975" s="192"/>
      <c r="AA164975" s="192"/>
    </row>
    <row r="164976" spans="26:27">
      <c r="Z164976" s="192"/>
      <c r="AA164976" s="192"/>
    </row>
    <row r="164977" spans="26:27">
      <c r="Z164977" s="192"/>
      <c r="AA164977" s="192"/>
    </row>
    <row r="164978" spans="26:27">
      <c r="Z164978" s="192"/>
      <c r="AA164978" s="192"/>
    </row>
    <row r="164979" spans="26:27">
      <c r="Z164979" s="192"/>
      <c r="AA164979" s="192"/>
    </row>
    <row r="164980" spans="26:27">
      <c r="Z164980" s="192"/>
      <c r="AA164980" s="192"/>
    </row>
    <row r="164981" spans="26:27">
      <c r="Z164981" s="192"/>
      <c r="AA164981" s="192"/>
    </row>
    <row r="164982" spans="26:27">
      <c r="Z164982" s="192"/>
      <c r="AA164982" s="192"/>
    </row>
    <row r="164983" spans="26:27">
      <c r="Z164983" s="192"/>
      <c r="AA164983" s="192"/>
    </row>
    <row r="164984" spans="26:27">
      <c r="Z164984" s="192"/>
      <c r="AA164984" s="192"/>
    </row>
    <row r="164985" spans="26:27">
      <c r="Z164985" s="192"/>
      <c r="AA164985" s="192"/>
    </row>
    <row r="164986" spans="26:27">
      <c r="Z164986" s="192"/>
      <c r="AA164986" s="192"/>
    </row>
    <row r="164987" spans="26:27">
      <c r="Z164987" s="192"/>
      <c r="AA164987" s="192"/>
    </row>
    <row r="164988" spans="26:27">
      <c r="Z164988" s="192"/>
      <c r="AA164988" s="192"/>
    </row>
    <row r="164989" spans="26:27">
      <c r="Z164989" s="192"/>
      <c r="AA164989" s="192"/>
    </row>
    <row r="164990" spans="26:27">
      <c r="Z164990" s="192"/>
      <c r="AA164990" s="192"/>
    </row>
    <row r="164991" spans="26:27">
      <c r="Z164991" s="192"/>
      <c r="AA164991" s="192"/>
    </row>
    <row r="164992" spans="26:27">
      <c r="Z164992" s="192"/>
      <c r="AA164992" s="192"/>
    </row>
    <row r="164993" spans="26:27">
      <c r="Z164993" s="192"/>
      <c r="AA164993" s="192"/>
    </row>
    <row r="164994" spans="26:27">
      <c r="Z164994" s="192"/>
      <c r="AA164994" s="192"/>
    </row>
    <row r="164995" spans="26:27">
      <c r="Z164995" s="192"/>
      <c r="AA164995" s="192"/>
    </row>
    <row r="164996" spans="26:27">
      <c r="Z164996" s="192"/>
      <c r="AA164996" s="192"/>
    </row>
    <row r="164997" spans="26:27">
      <c r="Z164997" s="192"/>
      <c r="AA164997" s="192"/>
    </row>
    <row r="164998" spans="26:27">
      <c r="Z164998" s="192"/>
      <c r="AA164998" s="192"/>
    </row>
    <row r="164999" spans="26:27">
      <c r="Z164999" s="192"/>
      <c r="AA164999" s="192"/>
    </row>
    <row r="165000" spans="26:27">
      <c r="Z165000" s="192"/>
      <c r="AA165000" s="192"/>
    </row>
    <row r="165001" spans="26:27">
      <c r="Z165001" s="192"/>
      <c r="AA165001" s="192"/>
    </row>
    <row r="165002" spans="26:27">
      <c r="Z165002" s="192"/>
      <c r="AA165002" s="192"/>
    </row>
    <row r="165003" spans="26:27">
      <c r="Z165003" s="192"/>
      <c r="AA165003" s="192"/>
    </row>
    <row r="165004" spans="26:27">
      <c r="Z165004" s="192"/>
      <c r="AA165004" s="192"/>
    </row>
    <row r="165005" spans="26:27">
      <c r="Z165005" s="192"/>
      <c r="AA165005" s="192"/>
    </row>
    <row r="165006" spans="26:27">
      <c r="Z165006" s="192"/>
      <c r="AA165006" s="192"/>
    </row>
    <row r="165007" spans="26:27">
      <c r="Z165007" s="192"/>
      <c r="AA165007" s="192"/>
    </row>
    <row r="165008" spans="26:27">
      <c r="Z165008" s="192"/>
      <c r="AA165008" s="192"/>
    </row>
    <row r="165009" spans="26:27">
      <c r="Z165009" s="192"/>
      <c r="AA165009" s="192"/>
    </row>
    <row r="165010" spans="26:27">
      <c r="Z165010" s="192"/>
      <c r="AA165010" s="192"/>
    </row>
    <row r="165011" spans="26:27">
      <c r="Z165011" s="192"/>
      <c r="AA165011" s="192"/>
    </row>
    <row r="165012" spans="26:27">
      <c r="Z165012" s="192"/>
      <c r="AA165012" s="192"/>
    </row>
    <row r="165013" spans="26:27">
      <c r="Z165013" s="192"/>
      <c r="AA165013" s="192"/>
    </row>
    <row r="165014" spans="26:27">
      <c r="Z165014" s="192"/>
      <c r="AA165014" s="192"/>
    </row>
    <row r="165015" spans="26:27">
      <c r="Z165015" s="192"/>
      <c r="AA165015" s="192"/>
    </row>
    <row r="165016" spans="26:27">
      <c r="Z165016" s="192"/>
      <c r="AA165016" s="192"/>
    </row>
    <row r="165017" spans="26:27">
      <c r="Z165017" s="192"/>
      <c r="AA165017" s="192"/>
    </row>
    <row r="165018" spans="26:27">
      <c r="Z165018" s="192"/>
      <c r="AA165018" s="192"/>
    </row>
    <row r="165019" spans="26:27">
      <c r="Z165019" s="192"/>
      <c r="AA165019" s="192"/>
    </row>
    <row r="165020" spans="26:27">
      <c r="Z165020" s="192"/>
      <c r="AA165020" s="192"/>
    </row>
    <row r="165021" spans="26:27">
      <c r="Z165021" s="192"/>
      <c r="AA165021" s="192"/>
    </row>
    <row r="165022" spans="26:27">
      <c r="Z165022" s="192"/>
      <c r="AA165022" s="192"/>
    </row>
    <row r="165023" spans="26:27">
      <c r="Z165023" s="192"/>
      <c r="AA165023" s="192"/>
    </row>
    <row r="165024" spans="26:27">
      <c r="Z165024" s="192"/>
      <c r="AA165024" s="192"/>
    </row>
    <row r="165025" spans="26:27">
      <c r="Z165025" s="192"/>
      <c r="AA165025" s="192"/>
    </row>
    <row r="165026" spans="26:27">
      <c r="Z165026" s="192"/>
      <c r="AA165026" s="192"/>
    </row>
    <row r="165027" spans="26:27">
      <c r="Z165027" s="192"/>
      <c r="AA165027" s="192"/>
    </row>
    <row r="165028" spans="26:27">
      <c r="Z165028" s="192"/>
      <c r="AA165028" s="192"/>
    </row>
    <row r="165029" spans="26:27">
      <c r="Z165029" s="192"/>
      <c r="AA165029" s="192"/>
    </row>
    <row r="165030" spans="26:27">
      <c r="Z165030" s="192"/>
      <c r="AA165030" s="192"/>
    </row>
    <row r="165031" spans="26:27">
      <c r="Z165031" s="192"/>
      <c r="AA165031" s="192"/>
    </row>
    <row r="165032" spans="26:27">
      <c r="Z165032" s="192"/>
      <c r="AA165032" s="192"/>
    </row>
    <row r="165033" spans="26:27">
      <c r="Z165033" s="192"/>
      <c r="AA165033" s="192"/>
    </row>
    <row r="165034" spans="26:27">
      <c r="Z165034" s="192"/>
      <c r="AA165034" s="192"/>
    </row>
    <row r="165035" spans="26:27">
      <c r="Z165035" s="192"/>
      <c r="AA165035" s="192"/>
    </row>
    <row r="165036" spans="26:27">
      <c r="Z165036" s="192"/>
      <c r="AA165036" s="192"/>
    </row>
    <row r="165037" spans="26:27">
      <c r="Z165037" s="192"/>
      <c r="AA165037" s="192"/>
    </row>
    <row r="165038" spans="26:27">
      <c r="Z165038" s="192"/>
      <c r="AA165038" s="192"/>
    </row>
    <row r="165039" spans="26:27">
      <c r="Z165039" s="192"/>
      <c r="AA165039" s="192"/>
    </row>
    <row r="165040" spans="26:27">
      <c r="Z165040" s="192"/>
      <c r="AA165040" s="192"/>
    </row>
    <row r="165041" spans="26:27">
      <c r="Z165041" s="192"/>
      <c r="AA165041" s="192"/>
    </row>
    <row r="165042" spans="26:27">
      <c r="Z165042" s="192"/>
      <c r="AA165042" s="192"/>
    </row>
    <row r="165043" spans="26:27">
      <c r="Z165043" s="192"/>
      <c r="AA165043" s="192"/>
    </row>
    <row r="165044" spans="26:27">
      <c r="Z165044" s="192"/>
      <c r="AA165044" s="192"/>
    </row>
    <row r="165045" spans="26:27">
      <c r="Z165045" s="192"/>
      <c r="AA165045" s="192"/>
    </row>
    <row r="165046" spans="26:27">
      <c r="Z165046" s="192"/>
      <c r="AA165046" s="192"/>
    </row>
    <row r="165047" spans="26:27">
      <c r="Z165047" s="192"/>
      <c r="AA165047" s="192"/>
    </row>
    <row r="165048" spans="26:27">
      <c r="Z165048" s="192"/>
      <c r="AA165048" s="192"/>
    </row>
    <row r="165049" spans="26:27">
      <c r="Z165049" s="192"/>
      <c r="AA165049" s="192"/>
    </row>
    <row r="165050" spans="26:27">
      <c r="Z165050" s="192"/>
      <c r="AA165050" s="192"/>
    </row>
    <row r="165051" spans="26:27">
      <c r="Z165051" s="192"/>
      <c r="AA165051" s="192"/>
    </row>
    <row r="165052" spans="26:27">
      <c r="Z165052" s="192"/>
      <c r="AA165052" s="192"/>
    </row>
    <row r="165053" spans="26:27">
      <c r="Z165053" s="192"/>
      <c r="AA165053" s="192"/>
    </row>
    <row r="165054" spans="26:27">
      <c r="Z165054" s="192"/>
      <c r="AA165054" s="192"/>
    </row>
    <row r="165055" spans="26:27">
      <c r="Z165055" s="192"/>
      <c r="AA165055" s="192"/>
    </row>
    <row r="165056" spans="26:27">
      <c r="Z165056" s="192"/>
      <c r="AA165056" s="192"/>
    </row>
    <row r="165057" spans="26:27">
      <c r="Z165057" s="192"/>
      <c r="AA165057" s="192"/>
    </row>
    <row r="165058" spans="26:27">
      <c r="Z165058" s="192"/>
      <c r="AA165058" s="192"/>
    </row>
    <row r="165059" spans="26:27">
      <c r="Z165059" s="192"/>
      <c r="AA165059" s="192"/>
    </row>
    <row r="165060" spans="26:27">
      <c r="Z165060" s="192"/>
      <c r="AA165060" s="192"/>
    </row>
    <row r="165061" spans="26:27">
      <c r="Z165061" s="192"/>
      <c r="AA165061" s="192"/>
    </row>
    <row r="165062" spans="26:27">
      <c r="Z165062" s="192"/>
      <c r="AA165062" s="192"/>
    </row>
    <row r="165063" spans="26:27">
      <c r="Z165063" s="192"/>
      <c r="AA165063" s="192"/>
    </row>
    <row r="165064" spans="26:27">
      <c r="Z165064" s="192"/>
      <c r="AA165064" s="192"/>
    </row>
    <row r="165065" spans="26:27">
      <c r="Z165065" s="192"/>
      <c r="AA165065" s="192"/>
    </row>
    <row r="165066" spans="26:27">
      <c r="Z165066" s="192"/>
      <c r="AA165066" s="192"/>
    </row>
    <row r="165067" spans="26:27">
      <c r="Z165067" s="192"/>
      <c r="AA165067" s="192"/>
    </row>
    <row r="165068" spans="26:27">
      <c r="Z165068" s="192"/>
      <c r="AA165068" s="192"/>
    </row>
    <row r="165069" spans="26:27">
      <c r="Z165069" s="192"/>
      <c r="AA165069" s="192"/>
    </row>
    <row r="165070" spans="26:27">
      <c r="Z165070" s="192"/>
      <c r="AA165070" s="192"/>
    </row>
    <row r="165071" spans="26:27">
      <c r="Z165071" s="192"/>
      <c r="AA165071" s="192"/>
    </row>
    <row r="165072" spans="26:27">
      <c r="Z165072" s="192"/>
      <c r="AA165072" s="192"/>
    </row>
    <row r="165073" spans="26:27">
      <c r="Z165073" s="192"/>
      <c r="AA165073" s="192"/>
    </row>
    <row r="165074" spans="26:27">
      <c r="Z165074" s="192"/>
      <c r="AA165074" s="192"/>
    </row>
    <row r="165075" spans="26:27">
      <c r="Z165075" s="192"/>
      <c r="AA165075" s="192"/>
    </row>
    <row r="165076" spans="26:27">
      <c r="Z165076" s="192"/>
      <c r="AA165076" s="192"/>
    </row>
    <row r="165077" spans="26:27">
      <c r="Z165077" s="192"/>
      <c r="AA165077" s="192"/>
    </row>
    <row r="165078" spans="26:27">
      <c r="Z165078" s="192"/>
      <c r="AA165078" s="192"/>
    </row>
    <row r="165079" spans="26:27">
      <c r="Z165079" s="192"/>
      <c r="AA165079" s="192"/>
    </row>
    <row r="165080" spans="26:27">
      <c r="Z165080" s="192"/>
      <c r="AA165080" s="192"/>
    </row>
    <row r="165081" spans="26:27">
      <c r="Z165081" s="192"/>
      <c r="AA165081" s="192"/>
    </row>
    <row r="165082" spans="26:27">
      <c r="Z165082" s="192"/>
      <c r="AA165082" s="192"/>
    </row>
    <row r="165083" spans="26:27">
      <c r="Z165083" s="192"/>
      <c r="AA165083" s="192"/>
    </row>
    <row r="165084" spans="26:27">
      <c r="Z165084" s="192"/>
      <c r="AA165084" s="192"/>
    </row>
    <row r="165085" spans="26:27">
      <c r="Z165085" s="192"/>
      <c r="AA165085" s="192"/>
    </row>
    <row r="165086" spans="26:27">
      <c r="Z165086" s="192"/>
      <c r="AA165086" s="192"/>
    </row>
    <row r="165087" spans="26:27">
      <c r="Z165087" s="192"/>
      <c r="AA165087" s="192"/>
    </row>
    <row r="165088" spans="26:27">
      <c r="Z165088" s="192"/>
      <c r="AA165088" s="192"/>
    </row>
    <row r="165089" spans="26:27">
      <c r="Z165089" s="192"/>
      <c r="AA165089" s="192"/>
    </row>
    <row r="165090" spans="26:27">
      <c r="Z165090" s="192"/>
      <c r="AA165090" s="192"/>
    </row>
    <row r="165091" spans="26:27">
      <c r="Z165091" s="192"/>
      <c r="AA165091" s="192"/>
    </row>
    <row r="165092" spans="26:27">
      <c r="Z165092" s="192"/>
      <c r="AA165092" s="192"/>
    </row>
    <row r="165093" spans="26:27">
      <c r="Z165093" s="192"/>
      <c r="AA165093" s="192"/>
    </row>
    <row r="165094" spans="26:27">
      <c r="Z165094" s="192"/>
      <c r="AA165094" s="192"/>
    </row>
    <row r="165095" spans="26:27">
      <c r="Z165095" s="192"/>
      <c r="AA165095" s="192"/>
    </row>
    <row r="165096" spans="26:27">
      <c r="Z165096" s="192"/>
      <c r="AA165096" s="192"/>
    </row>
    <row r="165097" spans="26:27">
      <c r="Z165097" s="192"/>
      <c r="AA165097" s="192"/>
    </row>
    <row r="165098" spans="26:27">
      <c r="Z165098" s="192"/>
      <c r="AA165098" s="192"/>
    </row>
    <row r="165099" spans="26:27">
      <c r="Z165099" s="192"/>
      <c r="AA165099" s="192"/>
    </row>
    <row r="165100" spans="26:27">
      <c r="Z165100" s="192"/>
      <c r="AA165100" s="192"/>
    </row>
    <row r="165101" spans="26:27">
      <c r="Z165101" s="192"/>
      <c r="AA165101" s="192"/>
    </row>
    <row r="165102" spans="26:27">
      <c r="Z165102" s="192"/>
      <c r="AA165102" s="192"/>
    </row>
    <row r="165103" spans="26:27">
      <c r="Z165103" s="192"/>
      <c r="AA165103" s="192"/>
    </row>
    <row r="165104" spans="26:27">
      <c r="Z165104" s="192"/>
      <c r="AA165104" s="192"/>
    </row>
    <row r="165105" spans="26:27">
      <c r="Z165105" s="192"/>
      <c r="AA165105" s="192"/>
    </row>
    <row r="165106" spans="26:27">
      <c r="Z165106" s="192"/>
      <c r="AA165106" s="192"/>
    </row>
    <row r="165107" spans="26:27">
      <c r="Z165107" s="192"/>
      <c r="AA165107" s="192"/>
    </row>
    <row r="165108" spans="26:27">
      <c r="Z165108" s="192"/>
      <c r="AA165108" s="192"/>
    </row>
    <row r="165109" spans="26:27">
      <c r="Z165109" s="192"/>
      <c r="AA165109" s="192"/>
    </row>
    <row r="165110" spans="26:27">
      <c r="Z165110" s="192"/>
      <c r="AA165110" s="192"/>
    </row>
    <row r="165111" spans="26:27">
      <c r="Z165111" s="192"/>
      <c r="AA165111" s="192"/>
    </row>
    <row r="165112" spans="26:27">
      <c r="Z165112" s="192"/>
      <c r="AA165112" s="192"/>
    </row>
    <row r="165113" spans="26:27">
      <c r="Z165113" s="192"/>
      <c r="AA165113" s="192"/>
    </row>
    <row r="165114" spans="26:27">
      <c r="Z165114" s="192"/>
      <c r="AA165114" s="192"/>
    </row>
    <row r="165115" spans="26:27">
      <c r="Z165115" s="192"/>
      <c r="AA165115" s="192"/>
    </row>
    <row r="165116" spans="26:27">
      <c r="Z165116" s="192"/>
      <c r="AA165116" s="192"/>
    </row>
    <row r="165117" spans="26:27">
      <c r="Z165117" s="192"/>
      <c r="AA165117" s="192"/>
    </row>
    <row r="165118" spans="26:27">
      <c r="Z165118" s="192"/>
      <c r="AA165118" s="192"/>
    </row>
    <row r="165119" spans="26:27">
      <c r="Z165119" s="192"/>
      <c r="AA165119" s="192"/>
    </row>
    <row r="165120" spans="26:27">
      <c r="Z165120" s="192"/>
      <c r="AA165120" s="192"/>
    </row>
    <row r="165121" spans="26:27">
      <c r="Z165121" s="192"/>
      <c r="AA165121" s="192"/>
    </row>
    <row r="165122" spans="26:27">
      <c r="Z165122" s="192"/>
      <c r="AA165122" s="192"/>
    </row>
    <row r="165123" spans="26:27">
      <c r="Z165123" s="192"/>
      <c r="AA165123" s="192"/>
    </row>
    <row r="165124" spans="26:27">
      <c r="Z165124" s="192"/>
      <c r="AA165124" s="192"/>
    </row>
    <row r="165125" spans="26:27">
      <c r="Z165125" s="192"/>
      <c r="AA165125" s="192"/>
    </row>
    <row r="165126" spans="26:27">
      <c r="Z165126" s="192"/>
      <c r="AA165126" s="192"/>
    </row>
    <row r="165127" spans="26:27">
      <c r="Z165127" s="192"/>
      <c r="AA165127" s="192"/>
    </row>
    <row r="165128" spans="26:27">
      <c r="Z165128" s="192"/>
      <c r="AA165128" s="192"/>
    </row>
    <row r="165129" spans="26:27">
      <c r="Z165129" s="192"/>
      <c r="AA165129" s="192"/>
    </row>
    <row r="165130" spans="26:27">
      <c r="Z165130" s="192"/>
      <c r="AA165130" s="192"/>
    </row>
    <row r="165131" spans="26:27">
      <c r="Z165131" s="192"/>
      <c r="AA165131" s="192"/>
    </row>
    <row r="165132" spans="26:27">
      <c r="Z165132" s="192"/>
      <c r="AA165132" s="192"/>
    </row>
    <row r="165133" spans="26:27">
      <c r="Z165133" s="192"/>
      <c r="AA165133" s="192"/>
    </row>
    <row r="165134" spans="26:27">
      <c r="Z165134" s="192"/>
      <c r="AA165134" s="192"/>
    </row>
    <row r="165135" spans="26:27">
      <c r="Z165135" s="192"/>
      <c r="AA165135" s="192"/>
    </row>
    <row r="165136" spans="26:27">
      <c r="Z165136" s="192"/>
      <c r="AA165136" s="192"/>
    </row>
    <row r="165137" spans="26:27">
      <c r="Z165137" s="192"/>
      <c r="AA165137" s="192"/>
    </row>
    <row r="165138" spans="26:27">
      <c r="Z165138" s="192"/>
      <c r="AA165138" s="192"/>
    </row>
    <row r="165139" spans="26:27">
      <c r="Z165139" s="192"/>
      <c r="AA165139" s="192"/>
    </row>
    <row r="165140" spans="26:27">
      <c r="Z165140" s="192"/>
      <c r="AA165140" s="192"/>
    </row>
    <row r="165141" spans="26:27">
      <c r="Z165141" s="192"/>
      <c r="AA165141" s="192"/>
    </row>
    <row r="165142" spans="26:27">
      <c r="Z165142" s="192"/>
      <c r="AA165142" s="192"/>
    </row>
    <row r="165143" spans="26:27">
      <c r="Z165143" s="192"/>
      <c r="AA165143" s="192"/>
    </row>
    <row r="165144" spans="26:27">
      <c r="Z165144" s="192"/>
      <c r="AA165144" s="192"/>
    </row>
    <row r="165145" spans="26:27">
      <c r="Z165145" s="192"/>
      <c r="AA165145" s="192"/>
    </row>
    <row r="165146" spans="26:27">
      <c r="Z165146" s="192"/>
      <c r="AA165146" s="192"/>
    </row>
    <row r="165147" spans="26:27">
      <c r="Z165147" s="192"/>
      <c r="AA165147" s="192"/>
    </row>
    <row r="165148" spans="26:27">
      <c r="Z165148" s="192"/>
      <c r="AA165148" s="192"/>
    </row>
    <row r="165149" spans="26:27">
      <c r="Z165149" s="192"/>
      <c r="AA165149" s="192"/>
    </row>
    <row r="165150" spans="26:27">
      <c r="Z165150" s="192"/>
      <c r="AA165150" s="192"/>
    </row>
    <row r="165151" spans="26:27">
      <c r="Z165151" s="192"/>
      <c r="AA165151" s="192"/>
    </row>
    <row r="165152" spans="26:27">
      <c r="Z165152" s="192"/>
      <c r="AA165152" s="192"/>
    </row>
    <row r="165153" spans="26:27">
      <c r="Z165153" s="192"/>
      <c r="AA165153" s="192"/>
    </row>
    <row r="165154" spans="26:27">
      <c r="Z165154" s="192"/>
      <c r="AA165154" s="192"/>
    </row>
    <row r="165155" spans="26:27">
      <c r="Z165155" s="192"/>
      <c r="AA165155" s="192"/>
    </row>
    <row r="165156" spans="26:27">
      <c r="Z165156" s="192"/>
      <c r="AA165156" s="192"/>
    </row>
    <row r="165157" spans="26:27">
      <c r="Z165157" s="192"/>
      <c r="AA165157" s="192"/>
    </row>
    <row r="165158" spans="26:27">
      <c r="Z165158" s="192"/>
      <c r="AA165158" s="192"/>
    </row>
    <row r="165159" spans="26:27">
      <c r="Z165159" s="192"/>
      <c r="AA165159" s="192"/>
    </row>
    <row r="165160" spans="26:27">
      <c r="Z165160" s="192"/>
      <c r="AA165160" s="192"/>
    </row>
    <row r="165161" spans="26:27">
      <c r="Z165161" s="192"/>
      <c r="AA165161" s="192"/>
    </row>
    <row r="165162" spans="26:27">
      <c r="Z165162" s="192"/>
      <c r="AA165162" s="192"/>
    </row>
    <row r="165163" spans="26:27">
      <c r="Z165163" s="192"/>
      <c r="AA165163" s="192"/>
    </row>
    <row r="165164" spans="26:27">
      <c r="Z165164" s="192"/>
      <c r="AA165164" s="192"/>
    </row>
    <row r="165165" spans="26:27">
      <c r="Z165165" s="192"/>
      <c r="AA165165" s="192"/>
    </row>
    <row r="165166" spans="26:27">
      <c r="Z165166" s="192"/>
      <c r="AA165166" s="192"/>
    </row>
    <row r="165167" spans="26:27">
      <c r="Z165167" s="192"/>
      <c r="AA165167" s="192"/>
    </row>
    <row r="165168" spans="26:27">
      <c r="Z165168" s="192"/>
      <c r="AA165168" s="192"/>
    </row>
    <row r="165169" spans="26:27">
      <c r="Z165169" s="192"/>
      <c r="AA165169" s="192"/>
    </row>
    <row r="165170" spans="26:27">
      <c r="Z165170" s="192"/>
      <c r="AA165170" s="192"/>
    </row>
    <row r="165171" spans="26:27">
      <c r="Z165171" s="192"/>
      <c r="AA165171" s="192"/>
    </row>
    <row r="165172" spans="26:27">
      <c r="Z165172" s="192"/>
      <c r="AA165172" s="192"/>
    </row>
    <row r="165173" spans="26:27">
      <c r="Z165173" s="192"/>
      <c r="AA165173" s="192"/>
    </row>
    <row r="165174" spans="26:27">
      <c r="Z165174" s="192"/>
      <c r="AA165174" s="192"/>
    </row>
    <row r="165175" spans="26:27">
      <c r="Z165175" s="192"/>
      <c r="AA165175" s="192"/>
    </row>
    <row r="165176" spans="26:27">
      <c r="Z165176" s="192"/>
      <c r="AA165176" s="192"/>
    </row>
    <row r="165177" spans="26:27">
      <c r="Z165177" s="192"/>
      <c r="AA165177" s="192"/>
    </row>
    <row r="165178" spans="26:27">
      <c r="Z165178" s="192"/>
      <c r="AA165178" s="192"/>
    </row>
    <row r="165179" spans="26:27">
      <c r="Z165179" s="192"/>
      <c r="AA165179" s="192"/>
    </row>
    <row r="165180" spans="26:27">
      <c r="Z165180" s="192"/>
      <c r="AA165180" s="192"/>
    </row>
    <row r="165181" spans="26:27">
      <c r="Z165181" s="192"/>
      <c r="AA165181" s="192"/>
    </row>
    <row r="165182" spans="26:27">
      <c r="Z165182" s="192"/>
      <c r="AA165182" s="192"/>
    </row>
    <row r="165183" spans="26:27">
      <c r="Z165183" s="192"/>
      <c r="AA165183" s="192"/>
    </row>
    <row r="165184" spans="26:27">
      <c r="Z165184" s="192"/>
      <c r="AA165184" s="192"/>
    </row>
    <row r="165185" spans="26:27">
      <c r="Z165185" s="192"/>
      <c r="AA165185" s="192"/>
    </row>
    <row r="165186" spans="26:27">
      <c r="Z165186" s="192"/>
      <c r="AA165186" s="192"/>
    </row>
    <row r="165187" spans="26:27">
      <c r="Z165187" s="192"/>
      <c r="AA165187" s="192"/>
    </row>
    <row r="165188" spans="26:27">
      <c r="Z165188" s="192"/>
      <c r="AA165188" s="192"/>
    </row>
    <row r="165189" spans="26:27">
      <c r="Z165189" s="192"/>
      <c r="AA165189" s="192"/>
    </row>
    <row r="165190" spans="26:27">
      <c r="Z165190" s="192"/>
      <c r="AA165190" s="192"/>
    </row>
    <row r="165191" spans="26:27">
      <c r="Z165191" s="192"/>
      <c r="AA165191" s="192"/>
    </row>
    <row r="165192" spans="26:27">
      <c r="Z165192" s="192"/>
      <c r="AA165192" s="192"/>
    </row>
    <row r="165193" spans="26:27">
      <c r="Z165193" s="192"/>
      <c r="AA165193" s="192"/>
    </row>
    <row r="165194" spans="26:27">
      <c r="Z165194" s="192"/>
      <c r="AA165194" s="192"/>
    </row>
    <row r="165195" spans="26:27">
      <c r="Z165195" s="192"/>
      <c r="AA165195" s="192"/>
    </row>
    <row r="165196" spans="26:27">
      <c r="Z165196" s="192"/>
      <c r="AA165196" s="192"/>
    </row>
    <row r="165197" spans="26:27">
      <c r="Z165197" s="192"/>
      <c r="AA165197" s="192"/>
    </row>
    <row r="165198" spans="26:27">
      <c r="Z165198" s="192"/>
      <c r="AA165198" s="192"/>
    </row>
    <row r="165199" spans="26:27">
      <c r="Z165199" s="192"/>
      <c r="AA165199" s="192"/>
    </row>
    <row r="165200" spans="26:27">
      <c r="Z165200" s="192"/>
      <c r="AA165200" s="192"/>
    </row>
    <row r="165201" spans="26:27">
      <c r="Z165201" s="192"/>
      <c r="AA165201" s="192"/>
    </row>
    <row r="165202" spans="26:27">
      <c r="Z165202" s="192"/>
      <c r="AA165202" s="192"/>
    </row>
    <row r="165203" spans="26:27">
      <c r="Z165203" s="192"/>
      <c r="AA165203" s="192"/>
    </row>
    <row r="165204" spans="26:27">
      <c r="Z165204" s="192"/>
      <c r="AA165204" s="192"/>
    </row>
    <row r="165205" spans="26:27">
      <c r="Z165205" s="192"/>
      <c r="AA165205" s="192"/>
    </row>
    <row r="165206" spans="26:27">
      <c r="Z165206" s="192"/>
      <c r="AA165206" s="192"/>
    </row>
    <row r="165207" spans="26:27">
      <c r="Z165207" s="192"/>
      <c r="AA165207" s="192"/>
    </row>
    <row r="165208" spans="26:27">
      <c r="Z165208" s="192"/>
      <c r="AA165208" s="192"/>
    </row>
    <row r="165209" spans="26:27">
      <c r="Z165209" s="192"/>
      <c r="AA165209" s="192"/>
    </row>
    <row r="165210" spans="26:27">
      <c r="Z165210" s="192"/>
      <c r="AA165210" s="192"/>
    </row>
    <row r="165211" spans="26:27">
      <c r="Z165211" s="192"/>
      <c r="AA165211" s="192"/>
    </row>
    <row r="165212" spans="26:27">
      <c r="Z165212" s="192"/>
      <c r="AA165212" s="192"/>
    </row>
    <row r="165213" spans="26:27">
      <c r="Z165213" s="192"/>
      <c r="AA165213" s="192"/>
    </row>
    <row r="165214" spans="26:27">
      <c r="Z165214" s="192"/>
      <c r="AA165214" s="192"/>
    </row>
    <row r="165215" spans="26:27">
      <c r="Z165215" s="192"/>
      <c r="AA165215" s="192"/>
    </row>
    <row r="165216" spans="26:27">
      <c r="Z165216" s="192"/>
      <c r="AA165216" s="192"/>
    </row>
    <row r="165217" spans="26:27">
      <c r="Z165217" s="192"/>
      <c r="AA165217" s="192"/>
    </row>
    <row r="165218" spans="26:27">
      <c r="Z165218" s="192"/>
      <c r="AA165218" s="192"/>
    </row>
    <row r="165219" spans="26:27">
      <c r="Z165219" s="192"/>
      <c r="AA165219" s="192"/>
    </row>
    <row r="165220" spans="26:27">
      <c r="Z165220" s="192"/>
      <c r="AA165220" s="192"/>
    </row>
    <row r="165221" spans="26:27">
      <c r="Z165221" s="192"/>
      <c r="AA165221" s="192"/>
    </row>
    <row r="165222" spans="26:27">
      <c r="Z165222" s="192"/>
      <c r="AA165222" s="192"/>
    </row>
    <row r="165223" spans="26:27">
      <c r="Z165223" s="192"/>
      <c r="AA165223" s="192"/>
    </row>
    <row r="165224" spans="26:27">
      <c r="Z165224" s="192"/>
      <c r="AA165224" s="192"/>
    </row>
    <row r="165225" spans="26:27">
      <c r="Z165225" s="192"/>
      <c r="AA165225" s="192"/>
    </row>
    <row r="165226" spans="26:27">
      <c r="Z165226" s="192"/>
      <c r="AA165226" s="192"/>
    </row>
    <row r="165227" spans="26:27">
      <c r="Z165227" s="192"/>
      <c r="AA165227" s="192"/>
    </row>
    <row r="165228" spans="26:27">
      <c r="Z165228" s="192"/>
      <c r="AA165228" s="192"/>
    </row>
    <row r="165229" spans="26:27">
      <c r="Z165229" s="192"/>
      <c r="AA165229" s="192"/>
    </row>
    <row r="165230" spans="26:27">
      <c r="Z165230" s="192"/>
      <c r="AA165230" s="192"/>
    </row>
    <row r="165231" spans="26:27">
      <c r="Z165231" s="192"/>
      <c r="AA165231" s="192"/>
    </row>
    <row r="165232" spans="26:27">
      <c r="Z165232" s="192"/>
      <c r="AA165232" s="192"/>
    </row>
    <row r="165233" spans="26:27">
      <c r="Z165233" s="192"/>
      <c r="AA165233" s="192"/>
    </row>
    <row r="165234" spans="26:27">
      <c r="Z165234" s="192"/>
      <c r="AA165234" s="192"/>
    </row>
    <row r="165235" spans="26:27">
      <c r="Z165235" s="192"/>
      <c r="AA165235" s="192"/>
    </row>
    <row r="165236" spans="26:27">
      <c r="Z165236" s="192"/>
      <c r="AA165236" s="192"/>
    </row>
    <row r="165237" spans="26:27">
      <c r="Z165237" s="192"/>
      <c r="AA165237" s="192"/>
    </row>
    <row r="165238" spans="26:27">
      <c r="Z165238" s="192"/>
      <c r="AA165238" s="192"/>
    </row>
    <row r="165239" spans="26:27">
      <c r="Z165239" s="192"/>
      <c r="AA165239" s="192"/>
    </row>
    <row r="165240" spans="26:27">
      <c r="Z165240" s="192"/>
      <c r="AA165240" s="192"/>
    </row>
    <row r="165241" spans="26:27">
      <c r="Z165241" s="192"/>
      <c r="AA165241" s="192"/>
    </row>
    <row r="165242" spans="26:27">
      <c r="Z165242" s="192"/>
      <c r="AA165242" s="192"/>
    </row>
    <row r="165243" spans="26:27">
      <c r="Z165243" s="192"/>
      <c r="AA165243" s="192"/>
    </row>
    <row r="165244" spans="26:27">
      <c r="Z165244" s="192"/>
      <c r="AA165244" s="192"/>
    </row>
    <row r="165245" spans="26:27">
      <c r="Z165245" s="192"/>
      <c r="AA165245" s="192"/>
    </row>
    <row r="165246" spans="26:27">
      <c r="Z165246" s="192"/>
      <c r="AA165246" s="192"/>
    </row>
    <row r="165247" spans="26:27">
      <c r="Z165247" s="192"/>
      <c r="AA165247" s="192"/>
    </row>
    <row r="165248" spans="26:27">
      <c r="Z165248" s="192"/>
      <c r="AA165248" s="192"/>
    </row>
    <row r="165249" spans="26:27">
      <c r="Z165249" s="192"/>
      <c r="AA165249" s="192"/>
    </row>
    <row r="165250" spans="26:27">
      <c r="Z165250" s="192"/>
      <c r="AA165250" s="192"/>
    </row>
    <row r="165251" spans="26:27">
      <c r="Z165251" s="192"/>
      <c r="AA165251" s="192"/>
    </row>
    <row r="165252" spans="26:27">
      <c r="Z165252" s="192"/>
      <c r="AA165252" s="192"/>
    </row>
    <row r="165253" spans="26:27">
      <c r="Z165253" s="192"/>
      <c r="AA165253" s="192"/>
    </row>
    <row r="165254" spans="26:27">
      <c r="Z165254" s="192"/>
      <c r="AA165254" s="192"/>
    </row>
    <row r="165255" spans="26:27">
      <c r="Z165255" s="192"/>
      <c r="AA165255" s="192"/>
    </row>
    <row r="165256" spans="26:27">
      <c r="Z165256" s="192"/>
      <c r="AA165256" s="192"/>
    </row>
    <row r="165257" spans="26:27">
      <c r="Z165257" s="192"/>
      <c r="AA165257" s="192"/>
    </row>
    <row r="165258" spans="26:27">
      <c r="Z165258" s="192"/>
      <c r="AA165258" s="192"/>
    </row>
    <row r="165259" spans="26:27">
      <c r="Z165259" s="192"/>
      <c r="AA165259" s="192"/>
    </row>
    <row r="165260" spans="26:27">
      <c r="Z165260" s="192"/>
      <c r="AA165260" s="192"/>
    </row>
    <row r="165261" spans="26:27">
      <c r="Z165261" s="192"/>
      <c r="AA165261" s="192"/>
    </row>
    <row r="165262" spans="26:27">
      <c r="Z165262" s="192"/>
      <c r="AA165262" s="192"/>
    </row>
    <row r="165263" spans="26:27">
      <c r="Z165263" s="192"/>
      <c r="AA165263" s="192"/>
    </row>
    <row r="165264" spans="26:27">
      <c r="Z165264" s="192"/>
      <c r="AA165264" s="192"/>
    </row>
    <row r="165265" spans="26:27">
      <c r="Z165265" s="192"/>
      <c r="AA165265" s="192"/>
    </row>
    <row r="165266" spans="26:27">
      <c r="Z165266" s="192"/>
      <c r="AA165266" s="192"/>
    </row>
    <row r="165267" spans="26:27">
      <c r="Z165267" s="192"/>
      <c r="AA165267" s="192"/>
    </row>
    <row r="165268" spans="26:27">
      <c r="Z165268" s="192"/>
      <c r="AA165268" s="192"/>
    </row>
    <row r="165269" spans="26:27">
      <c r="Z165269" s="192"/>
      <c r="AA165269" s="192"/>
    </row>
    <row r="165270" spans="26:27">
      <c r="Z165270" s="192"/>
      <c r="AA165270" s="192"/>
    </row>
    <row r="165271" spans="26:27">
      <c r="Z165271" s="192"/>
      <c r="AA165271" s="192"/>
    </row>
    <row r="165272" spans="26:27">
      <c r="Z165272" s="192"/>
      <c r="AA165272" s="192"/>
    </row>
    <row r="165273" spans="26:27">
      <c r="Z165273" s="192"/>
      <c r="AA165273" s="192"/>
    </row>
    <row r="165274" spans="26:27">
      <c r="Z165274" s="192"/>
      <c r="AA165274" s="192"/>
    </row>
    <row r="165275" spans="26:27">
      <c r="Z165275" s="192"/>
      <c r="AA165275" s="192"/>
    </row>
    <row r="165276" spans="26:27">
      <c r="Z165276" s="192"/>
      <c r="AA165276" s="192"/>
    </row>
    <row r="165277" spans="26:27">
      <c r="Z165277" s="192"/>
      <c r="AA165277" s="192"/>
    </row>
    <row r="165278" spans="26:27">
      <c r="Z165278" s="192"/>
      <c r="AA165278" s="192"/>
    </row>
    <row r="165279" spans="26:27">
      <c r="Z165279" s="192"/>
      <c r="AA165279" s="192"/>
    </row>
    <row r="165280" spans="26:27">
      <c r="Z165280" s="192"/>
      <c r="AA165280" s="192"/>
    </row>
    <row r="165281" spans="26:27">
      <c r="Z165281" s="192"/>
      <c r="AA165281" s="192"/>
    </row>
    <row r="165282" spans="26:27">
      <c r="Z165282" s="192"/>
      <c r="AA165282" s="192"/>
    </row>
    <row r="165283" spans="26:27">
      <c r="Z165283" s="192"/>
      <c r="AA165283" s="192"/>
    </row>
    <row r="165284" spans="26:27">
      <c r="Z165284" s="192"/>
      <c r="AA165284" s="192"/>
    </row>
    <row r="165285" spans="26:27">
      <c r="Z165285" s="192"/>
      <c r="AA165285" s="192"/>
    </row>
    <row r="165286" spans="26:27">
      <c r="Z165286" s="192"/>
      <c r="AA165286" s="192"/>
    </row>
    <row r="165287" spans="26:27">
      <c r="Z165287" s="192"/>
      <c r="AA165287" s="192"/>
    </row>
    <row r="165288" spans="26:27">
      <c r="Z165288" s="192"/>
      <c r="AA165288" s="192"/>
    </row>
    <row r="165289" spans="26:27">
      <c r="Z165289" s="192"/>
      <c r="AA165289" s="192"/>
    </row>
    <row r="165290" spans="26:27">
      <c r="Z165290" s="192"/>
      <c r="AA165290" s="192"/>
    </row>
    <row r="165291" spans="26:27">
      <c r="Z165291" s="192"/>
      <c r="AA165291" s="192"/>
    </row>
    <row r="165292" spans="26:27">
      <c r="Z165292" s="192"/>
      <c r="AA165292" s="192"/>
    </row>
    <row r="165293" spans="26:27">
      <c r="Z165293" s="192"/>
      <c r="AA165293" s="192"/>
    </row>
    <row r="165294" spans="26:27">
      <c r="Z165294" s="192"/>
      <c r="AA165294" s="192"/>
    </row>
    <row r="165295" spans="26:27">
      <c r="Z165295" s="192"/>
      <c r="AA165295" s="192"/>
    </row>
    <row r="165296" spans="26:27">
      <c r="Z165296" s="192"/>
      <c r="AA165296" s="192"/>
    </row>
    <row r="165297" spans="26:27">
      <c r="Z165297" s="192"/>
      <c r="AA165297" s="192"/>
    </row>
    <row r="165298" spans="26:27">
      <c r="Z165298" s="192"/>
      <c r="AA165298" s="192"/>
    </row>
    <row r="165299" spans="26:27">
      <c r="Z165299" s="192"/>
      <c r="AA165299" s="192"/>
    </row>
    <row r="165300" spans="26:27">
      <c r="Z165300" s="192"/>
      <c r="AA165300" s="192"/>
    </row>
    <row r="165301" spans="26:27">
      <c r="Z165301" s="192"/>
      <c r="AA165301" s="192"/>
    </row>
    <row r="165302" spans="26:27">
      <c r="Z165302" s="192"/>
      <c r="AA165302" s="192"/>
    </row>
    <row r="165303" spans="26:27">
      <c r="Z165303" s="192"/>
      <c r="AA165303" s="192"/>
    </row>
    <row r="165304" spans="26:27">
      <c r="Z165304" s="192"/>
      <c r="AA165304" s="192"/>
    </row>
    <row r="165305" spans="26:27">
      <c r="Z165305" s="192"/>
      <c r="AA165305" s="192"/>
    </row>
    <row r="165306" spans="26:27">
      <c r="Z165306" s="192"/>
      <c r="AA165306" s="192"/>
    </row>
    <row r="165307" spans="26:27">
      <c r="Z165307" s="192"/>
      <c r="AA165307" s="192"/>
    </row>
    <row r="165308" spans="26:27">
      <c r="Z165308" s="192"/>
      <c r="AA165308" s="192"/>
    </row>
    <row r="165309" spans="26:27">
      <c r="Z165309" s="192"/>
      <c r="AA165309" s="192"/>
    </row>
    <row r="165310" spans="26:27">
      <c r="Z165310" s="192"/>
      <c r="AA165310" s="192"/>
    </row>
    <row r="165311" spans="26:27">
      <c r="Z165311" s="192"/>
      <c r="AA165311" s="192"/>
    </row>
    <row r="165312" spans="26:27">
      <c r="Z165312" s="192"/>
      <c r="AA165312" s="192"/>
    </row>
    <row r="165313" spans="26:27">
      <c r="Z165313" s="192"/>
      <c r="AA165313" s="192"/>
    </row>
    <row r="165314" spans="26:27">
      <c r="Z165314" s="192"/>
      <c r="AA165314" s="192"/>
    </row>
    <row r="165315" spans="26:27">
      <c r="Z165315" s="192"/>
      <c r="AA165315" s="192"/>
    </row>
    <row r="165316" spans="26:27">
      <c r="Z165316" s="192"/>
      <c r="AA165316" s="192"/>
    </row>
    <row r="165317" spans="26:27">
      <c r="Z165317" s="192"/>
      <c r="AA165317" s="192"/>
    </row>
    <row r="165318" spans="26:27">
      <c r="Z165318" s="192"/>
      <c r="AA165318" s="192"/>
    </row>
    <row r="165319" spans="26:27">
      <c r="Z165319" s="192"/>
      <c r="AA165319" s="192"/>
    </row>
    <row r="165320" spans="26:27">
      <c r="Z165320" s="192"/>
      <c r="AA165320" s="192"/>
    </row>
    <row r="165321" spans="26:27">
      <c r="Z165321" s="192"/>
      <c r="AA165321" s="192"/>
    </row>
    <row r="165322" spans="26:27">
      <c r="Z165322" s="192"/>
      <c r="AA165322" s="192"/>
    </row>
    <row r="165323" spans="26:27">
      <c r="Z165323" s="192"/>
      <c r="AA165323" s="192"/>
    </row>
    <row r="165324" spans="26:27">
      <c r="Z165324" s="192"/>
      <c r="AA165324" s="192"/>
    </row>
    <row r="165325" spans="26:27">
      <c r="Z165325" s="192"/>
      <c r="AA165325" s="192"/>
    </row>
    <row r="165326" spans="26:27">
      <c r="Z165326" s="192"/>
      <c r="AA165326" s="192"/>
    </row>
    <row r="165327" spans="26:27">
      <c r="Z165327" s="192"/>
      <c r="AA165327" s="192"/>
    </row>
    <row r="165328" spans="26:27">
      <c r="Z165328" s="192"/>
      <c r="AA165328" s="192"/>
    </row>
    <row r="165329" spans="26:27">
      <c r="Z165329" s="192"/>
      <c r="AA165329" s="192"/>
    </row>
    <row r="165330" spans="26:27">
      <c r="Z165330" s="192"/>
      <c r="AA165330" s="192"/>
    </row>
    <row r="165331" spans="26:27">
      <c r="Z165331" s="192"/>
      <c r="AA165331" s="192"/>
    </row>
    <row r="165332" spans="26:27">
      <c r="Z165332" s="192"/>
      <c r="AA165332" s="192"/>
    </row>
    <row r="165333" spans="26:27">
      <c r="Z165333" s="192"/>
      <c r="AA165333" s="192"/>
    </row>
    <row r="165334" spans="26:27">
      <c r="Z165334" s="192"/>
      <c r="AA165334" s="192"/>
    </row>
    <row r="165335" spans="26:27">
      <c r="Z165335" s="192"/>
      <c r="AA165335" s="192"/>
    </row>
    <row r="165336" spans="26:27">
      <c r="Z165336" s="192"/>
      <c r="AA165336" s="192"/>
    </row>
    <row r="165337" spans="26:27">
      <c r="Z165337" s="192"/>
      <c r="AA165337" s="192"/>
    </row>
    <row r="165338" spans="26:27">
      <c r="Z165338" s="192"/>
      <c r="AA165338" s="192"/>
    </row>
    <row r="165339" spans="26:27">
      <c r="Z165339" s="192"/>
      <c r="AA165339" s="192"/>
    </row>
    <row r="165340" spans="26:27">
      <c r="Z165340" s="192"/>
      <c r="AA165340" s="192"/>
    </row>
    <row r="165341" spans="26:27">
      <c r="Z165341" s="192"/>
      <c r="AA165341" s="192"/>
    </row>
    <row r="165342" spans="26:27">
      <c r="Z165342" s="192"/>
      <c r="AA165342" s="192"/>
    </row>
    <row r="165343" spans="26:27">
      <c r="Z165343" s="192"/>
      <c r="AA165343" s="192"/>
    </row>
    <row r="165344" spans="26:27">
      <c r="Z165344" s="192"/>
      <c r="AA165344" s="192"/>
    </row>
    <row r="165345" spans="26:27">
      <c r="Z165345" s="192"/>
      <c r="AA165345" s="192"/>
    </row>
    <row r="165346" spans="26:27">
      <c r="Z165346" s="192"/>
      <c r="AA165346" s="192"/>
    </row>
    <row r="165347" spans="26:27">
      <c r="Z165347" s="192"/>
      <c r="AA165347" s="192"/>
    </row>
    <row r="165348" spans="26:27">
      <c r="Z165348" s="192"/>
      <c r="AA165348" s="192"/>
    </row>
    <row r="165349" spans="26:27">
      <c r="Z165349" s="192"/>
      <c r="AA165349" s="192"/>
    </row>
    <row r="165350" spans="26:27">
      <c r="Z165350" s="192"/>
      <c r="AA165350" s="192"/>
    </row>
    <row r="165351" spans="26:27">
      <c r="Z165351" s="192"/>
      <c r="AA165351" s="192"/>
    </row>
    <row r="165352" spans="26:27">
      <c r="Z165352" s="192"/>
      <c r="AA165352" s="192"/>
    </row>
    <row r="165353" spans="26:27">
      <c r="Z165353" s="192"/>
      <c r="AA165353" s="192"/>
    </row>
    <row r="165354" spans="26:27">
      <c r="Z165354" s="192"/>
      <c r="AA165354" s="192"/>
    </row>
    <row r="165355" spans="26:27">
      <c r="Z165355" s="192"/>
      <c r="AA165355" s="192"/>
    </row>
    <row r="165356" spans="26:27">
      <c r="Z165356" s="192"/>
      <c r="AA165356" s="192"/>
    </row>
    <row r="165357" spans="26:27">
      <c r="Z165357" s="192"/>
      <c r="AA165357" s="192"/>
    </row>
    <row r="165358" spans="26:27">
      <c r="Z165358" s="192"/>
      <c r="AA165358" s="192"/>
    </row>
    <row r="165359" spans="26:27">
      <c r="Z165359" s="192"/>
      <c r="AA165359" s="192"/>
    </row>
    <row r="165360" spans="26:27">
      <c r="Z165360" s="192"/>
      <c r="AA165360" s="192"/>
    </row>
    <row r="165361" spans="26:27">
      <c r="Z165361" s="192"/>
      <c r="AA165361" s="192"/>
    </row>
    <row r="165362" spans="26:27">
      <c r="Z165362" s="192"/>
      <c r="AA165362" s="192"/>
    </row>
    <row r="165363" spans="26:27">
      <c r="Z165363" s="192"/>
      <c r="AA165363" s="192"/>
    </row>
    <row r="165364" spans="26:27">
      <c r="Z165364" s="192"/>
      <c r="AA165364" s="192"/>
    </row>
    <row r="165365" spans="26:27">
      <c r="Z165365" s="192"/>
      <c r="AA165365" s="192"/>
    </row>
    <row r="165366" spans="26:27">
      <c r="Z165366" s="192"/>
      <c r="AA165366" s="192"/>
    </row>
    <row r="165367" spans="26:27">
      <c r="Z165367" s="192"/>
      <c r="AA165367" s="192"/>
    </row>
    <row r="165368" spans="26:27">
      <c r="Z165368" s="192"/>
      <c r="AA165368" s="192"/>
    </row>
    <row r="165369" spans="26:27">
      <c r="Z165369" s="192"/>
      <c r="AA165369" s="192"/>
    </row>
    <row r="165370" spans="26:27">
      <c r="Z165370" s="192"/>
      <c r="AA165370" s="192"/>
    </row>
    <row r="165371" spans="26:27">
      <c r="Z165371" s="192"/>
      <c r="AA165371" s="192"/>
    </row>
    <row r="165372" spans="26:27">
      <c r="Z165372" s="192"/>
      <c r="AA165372" s="192"/>
    </row>
    <row r="165373" spans="26:27">
      <c r="Z165373" s="192"/>
      <c r="AA165373" s="192"/>
    </row>
    <row r="165374" spans="26:27">
      <c r="Z165374" s="192"/>
      <c r="AA165374" s="192"/>
    </row>
    <row r="165375" spans="26:27">
      <c r="Z165375" s="192"/>
      <c r="AA165375" s="192"/>
    </row>
    <row r="165376" spans="26:27">
      <c r="Z165376" s="192"/>
      <c r="AA165376" s="192"/>
    </row>
    <row r="165377" spans="26:27">
      <c r="Z165377" s="192"/>
      <c r="AA165377" s="192"/>
    </row>
    <row r="165378" spans="26:27">
      <c r="Z165378" s="192"/>
      <c r="AA165378" s="192"/>
    </row>
    <row r="165379" spans="26:27">
      <c r="Z165379" s="192"/>
      <c r="AA165379" s="192"/>
    </row>
    <row r="165380" spans="26:27">
      <c r="Z165380" s="192"/>
      <c r="AA165380" s="192"/>
    </row>
    <row r="165381" spans="26:27">
      <c r="Z165381" s="192"/>
      <c r="AA165381" s="192"/>
    </row>
    <row r="165382" spans="26:27">
      <c r="Z165382" s="192"/>
      <c r="AA165382" s="192"/>
    </row>
    <row r="165383" spans="26:27">
      <c r="Z165383" s="192"/>
      <c r="AA165383" s="192"/>
    </row>
    <row r="165384" spans="26:27">
      <c r="Z165384" s="192"/>
      <c r="AA165384" s="192"/>
    </row>
    <row r="165385" spans="26:27">
      <c r="Z165385" s="192"/>
      <c r="AA165385" s="192"/>
    </row>
    <row r="165386" spans="26:27">
      <c r="Z165386" s="192"/>
      <c r="AA165386" s="192"/>
    </row>
    <row r="165387" spans="26:27">
      <c r="Z165387" s="192"/>
      <c r="AA165387" s="192"/>
    </row>
    <row r="165388" spans="26:27">
      <c r="Z165388" s="192"/>
      <c r="AA165388" s="192"/>
    </row>
    <row r="165389" spans="26:27">
      <c r="Z165389" s="192"/>
      <c r="AA165389" s="192"/>
    </row>
    <row r="165390" spans="26:27">
      <c r="Z165390" s="192"/>
      <c r="AA165390" s="192"/>
    </row>
    <row r="165391" spans="26:27">
      <c r="Z165391" s="192"/>
      <c r="AA165391" s="192"/>
    </row>
    <row r="165392" spans="26:27">
      <c r="Z165392" s="192"/>
      <c r="AA165392" s="192"/>
    </row>
    <row r="165393" spans="26:27">
      <c r="Z165393" s="192"/>
      <c r="AA165393" s="192"/>
    </row>
    <row r="165394" spans="26:27">
      <c r="Z165394" s="192"/>
      <c r="AA165394" s="192"/>
    </row>
    <row r="165395" spans="26:27">
      <c r="Z165395" s="192"/>
      <c r="AA165395" s="192"/>
    </row>
    <row r="165396" spans="26:27">
      <c r="Z165396" s="192"/>
      <c r="AA165396" s="192"/>
    </row>
    <row r="165397" spans="26:27">
      <c r="Z165397" s="192"/>
      <c r="AA165397" s="192"/>
    </row>
    <row r="165398" spans="26:27">
      <c r="Z165398" s="192"/>
      <c r="AA165398" s="192"/>
    </row>
    <row r="165399" spans="26:27">
      <c r="Z165399" s="192"/>
      <c r="AA165399" s="192"/>
    </row>
    <row r="165400" spans="26:27">
      <c r="Z165400" s="192"/>
      <c r="AA165400" s="192"/>
    </row>
    <row r="165401" spans="26:27">
      <c r="Z165401" s="192"/>
      <c r="AA165401" s="192"/>
    </row>
    <row r="165402" spans="26:27">
      <c r="Z165402" s="192"/>
      <c r="AA165402" s="192"/>
    </row>
    <row r="165403" spans="26:27">
      <c r="Z165403" s="192"/>
      <c r="AA165403" s="192"/>
    </row>
    <row r="165404" spans="26:27">
      <c r="Z165404" s="192"/>
      <c r="AA165404" s="192"/>
    </row>
    <row r="165405" spans="26:27">
      <c r="Z165405" s="192"/>
      <c r="AA165405" s="192"/>
    </row>
    <row r="165406" spans="26:27">
      <c r="Z165406" s="192"/>
      <c r="AA165406" s="192"/>
    </row>
    <row r="165407" spans="26:27">
      <c r="Z165407" s="192"/>
      <c r="AA165407" s="192"/>
    </row>
    <row r="165408" spans="26:27">
      <c r="Z165408" s="192"/>
      <c r="AA165408" s="192"/>
    </row>
    <row r="165409" spans="26:27">
      <c r="Z165409" s="192"/>
      <c r="AA165409" s="192"/>
    </row>
    <row r="165410" spans="26:27">
      <c r="Z165410" s="192"/>
      <c r="AA165410" s="192"/>
    </row>
    <row r="165411" spans="26:27">
      <c r="Z165411" s="192"/>
      <c r="AA165411" s="192"/>
    </row>
    <row r="165412" spans="26:27">
      <c r="Z165412" s="192"/>
      <c r="AA165412" s="192"/>
    </row>
    <row r="165413" spans="26:27">
      <c r="Z165413" s="192"/>
      <c r="AA165413" s="192"/>
    </row>
    <row r="165414" spans="26:27">
      <c r="Z165414" s="192"/>
      <c r="AA165414" s="192"/>
    </row>
    <row r="165415" spans="26:27">
      <c r="Z165415" s="192"/>
      <c r="AA165415" s="192"/>
    </row>
    <row r="165416" spans="26:27">
      <c r="Z165416" s="192"/>
      <c r="AA165416" s="192"/>
    </row>
    <row r="165417" spans="26:27">
      <c r="Z165417" s="192"/>
      <c r="AA165417" s="192"/>
    </row>
    <row r="165418" spans="26:27">
      <c r="Z165418" s="192"/>
      <c r="AA165418" s="192"/>
    </row>
    <row r="165419" spans="26:27">
      <c r="Z165419" s="192"/>
      <c r="AA165419" s="192"/>
    </row>
    <row r="165420" spans="26:27">
      <c r="Z165420" s="192"/>
      <c r="AA165420" s="192"/>
    </row>
    <row r="165421" spans="26:27">
      <c r="Z165421" s="192"/>
      <c r="AA165421" s="192"/>
    </row>
    <row r="165422" spans="26:27">
      <c r="Z165422" s="192"/>
      <c r="AA165422" s="192"/>
    </row>
    <row r="165423" spans="26:27">
      <c r="Z165423" s="192"/>
      <c r="AA165423" s="192"/>
    </row>
    <row r="165424" spans="26:27">
      <c r="Z165424" s="192"/>
      <c r="AA165424" s="192"/>
    </row>
    <row r="165425" spans="26:27">
      <c r="Z165425" s="192"/>
      <c r="AA165425" s="192"/>
    </row>
    <row r="165426" spans="26:27">
      <c r="Z165426" s="192"/>
      <c r="AA165426" s="192"/>
    </row>
    <row r="165427" spans="26:27">
      <c r="Z165427" s="192"/>
      <c r="AA165427" s="192"/>
    </row>
    <row r="165428" spans="26:27">
      <c r="Z165428" s="192"/>
      <c r="AA165428" s="192"/>
    </row>
    <row r="165429" spans="26:27">
      <c r="Z165429" s="192"/>
      <c r="AA165429" s="192"/>
    </row>
    <row r="165430" spans="26:27">
      <c r="Z165430" s="192"/>
      <c r="AA165430" s="192"/>
    </row>
    <row r="165431" spans="26:27">
      <c r="Z165431" s="192"/>
      <c r="AA165431" s="192"/>
    </row>
    <row r="165432" spans="26:27">
      <c r="Z165432" s="192"/>
      <c r="AA165432" s="192"/>
    </row>
    <row r="165433" spans="26:27">
      <c r="Z165433" s="192"/>
      <c r="AA165433" s="192"/>
    </row>
    <row r="165434" spans="26:27">
      <c r="Z165434" s="192"/>
      <c r="AA165434" s="192"/>
    </row>
    <row r="165435" spans="26:27">
      <c r="Z165435" s="192"/>
      <c r="AA165435" s="192"/>
    </row>
    <row r="165436" spans="26:27">
      <c r="Z165436" s="192"/>
      <c r="AA165436" s="192"/>
    </row>
    <row r="165437" spans="26:27">
      <c r="Z165437" s="192"/>
      <c r="AA165437" s="192"/>
    </row>
    <row r="165438" spans="26:27">
      <c r="Z165438" s="192"/>
      <c r="AA165438" s="192"/>
    </row>
    <row r="165439" spans="26:27">
      <c r="Z165439" s="192"/>
      <c r="AA165439" s="192"/>
    </row>
    <row r="165440" spans="26:27">
      <c r="Z165440" s="192"/>
      <c r="AA165440" s="192"/>
    </row>
    <row r="165441" spans="26:27">
      <c r="Z165441" s="192"/>
      <c r="AA165441" s="192"/>
    </row>
    <row r="165442" spans="26:27">
      <c r="Z165442" s="192"/>
      <c r="AA165442" s="192"/>
    </row>
    <row r="165443" spans="26:27">
      <c r="Z165443" s="192"/>
      <c r="AA165443" s="192"/>
    </row>
    <row r="165444" spans="26:27">
      <c r="Z165444" s="192"/>
      <c r="AA165444" s="192"/>
    </row>
    <row r="165445" spans="26:27">
      <c r="Z165445" s="192"/>
      <c r="AA165445" s="192"/>
    </row>
    <row r="165446" spans="26:27">
      <c r="Z165446" s="192"/>
      <c r="AA165446" s="192"/>
    </row>
    <row r="165447" spans="26:27">
      <c r="Z165447" s="192"/>
      <c r="AA165447" s="192"/>
    </row>
    <row r="165448" spans="26:27">
      <c r="Z165448" s="192"/>
      <c r="AA165448" s="192"/>
    </row>
    <row r="165449" spans="26:27">
      <c r="Z165449" s="192"/>
      <c r="AA165449" s="192"/>
    </row>
    <row r="165450" spans="26:27">
      <c r="Z165450" s="192"/>
      <c r="AA165450" s="192"/>
    </row>
    <row r="165451" spans="26:27">
      <c r="Z165451" s="192"/>
      <c r="AA165451" s="192"/>
    </row>
    <row r="165452" spans="26:27">
      <c r="Z165452" s="192"/>
      <c r="AA165452" s="192"/>
    </row>
    <row r="165453" spans="26:27">
      <c r="Z165453" s="192"/>
      <c r="AA165453" s="192"/>
    </row>
    <row r="165454" spans="26:27">
      <c r="Z165454" s="192"/>
      <c r="AA165454" s="192"/>
    </row>
    <row r="165455" spans="26:27">
      <c r="Z165455" s="192"/>
      <c r="AA165455" s="192"/>
    </row>
    <row r="165456" spans="26:27">
      <c r="Z165456" s="192"/>
      <c r="AA165456" s="192"/>
    </row>
    <row r="165457" spans="26:27">
      <c r="Z165457" s="192"/>
      <c r="AA165457" s="192"/>
    </row>
    <row r="165458" spans="26:27">
      <c r="Z165458" s="192"/>
      <c r="AA165458" s="192"/>
    </row>
    <row r="165459" spans="26:27">
      <c r="Z165459" s="192"/>
      <c r="AA165459" s="192"/>
    </row>
    <row r="165460" spans="26:27">
      <c r="Z165460" s="192"/>
      <c r="AA165460" s="192"/>
    </row>
    <row r="165461" spans="26:27">
      <c r="Z165461" s="192"/>
      <c r="AA165461" s="192"/>
    </row>
    <row r="165462" spans="26:27">
      <c r="Z165462" s="192"/>
      <c r="AA165462" s="192"/>
    </row>
    <row r="165463" spans="26:27">
      <c r="Z165463" s="192"/>
      <c r="AA165463" s="192"/>
    </row>
    <row r="165464" spans="26:27">
      <c r="Z165464" s="192"/>
      <c r="AA165464" s="192"/>
    </row>
    <row r="165465" spans="26:27">
      <c r="Z165465" s="192"/>
      <c r="AA165465" s="192"/>
    </row>
    <row r="165466" spans="26:27">
      <c r="Z165466" s="192"/>
      <c r="AA165466" s="192"/>
    </row>
    <row r="165467" spans="26:27">
      <c r="Z165467" s="192"/>
      <c r="AA165467" s="192"/>
    </row>
    <row r="165468" spans="26:27">
      <c r="Z165468" s="192"/>
      <c r="AA165468" s="192"/>
    </row>
    <row r="165469" spans="26:27">
      <c r="Z165469" s="192"/>
      <c r="AA165469" s="192"/>
    </row>
    <row r="165470" spans="26:27">
      <c r="Z165470" s="192"/>
      <c r="AA165470" s="192"/>
    </row>
    <row r="165471" spans="26:27">
      <c r="Z165471" s="192"/>
      <c r="AA165471" s="192"/>
    </row>
    <row r="165472" spans="26:27">
      <c r="Z165472" s="192"/>
      <c r="AA165472" s="192"/>
    </row>
    <row r="165473" spans="26:27">
      <c r="Z165473" s="192"/>
      <c r="AA165473" s="192"/>
    </row>
    <row r="165474" spans="26:27">
      <c r="Z165474" s="192"/>
      <c r="AA165474" s="192"/>
    </row>
    <row r="165475" spans="26:27">
      <c r="Z165475" s="192"/>
      <c r="AA165475" s="192"/>
    </row>
    <row r="165476" spans="26:27">
      <c r="Z165476" s="192"/>
      <c r="AA165476" s="192"/>
    </row>
    <row r="165477" spans="26:27">
      <c r="Z165477" s="192"/>
      <c r="AA165477" s="192"/>
    </row>
    <row r="165478" spans="26:27">
      <c r="Z165478" s="192"/>
      <c r="AA165478" s="192"/>
    </row>
    <row r="165479" spans="26:27">
      <c r="Z165479" s="192"/>
      <c r="AA165479" s="192"/>
    </row>
    <row r="165480" spans="26:27">
      <c r="Z165480" s="192"/>
      <c r="AA165480" s="192"/>
    </row>
    <row r="165481" spans="26:27">
      <c r="Z165481" s="192"/>
      <c r="AA165481" s="192"/>
    </row>
    <row r="165482" spans="26:27">
      <c r="Z165482" s="192"/>
      <c r="AA165482" s="192"/>
    </row>
    <row r="165483" spans="26:27">
      <c r="Z165483" s="192"/>
      <c r="AA165483" s="192"/>
    </row>
    <row r="165484" spans="26:27">
      <c r="Z165484" s="192"/>
      <c r="AA165484" s="192"/>
    </row>
    <row r="165485" spans="26:27">
      <c r="Z165485" s="192"/>
      <c r="AA165485" s="192"/>
    </row>
    <row r="165486" spans="26:27">
      <c r="Z165486" s="192"/>
      <c r="AA165486" s="192"/>
    </row>
    <row r="165487" spans="26:27">
      <c r="Z165487" s="192"/>
      <c r="AA165487" s="192"/>
    </row>
    <row r="165488" spans="26:27">
      <c r="Z165488" s="192"/>
      <c r="AA165488" s="192"/>
    </row>
    <row r="165489" spans="26:27">
      <c r="Z165489" s="192"/>
      <c r="AA165489" s="192"/>
    </row>
    <row r="165490" spans="26:27">
      <c r="Z165490" s="192"/>
      <c r="AA165490" s="192"/>
    </row>
    <row r="165491" spans="26:27">
      <c r="Z165491" s="192"/>
      <c r="AA165491" s="192"/>
    </row>
    <row r="165492" spans="26:27">
      <c r="Z165492" s="192"/>
      <c r="AA165492" s="192"/>
    </row>
    <row r="165493" spans="26:27">
      <c r="Z165493" s="192"/>
      <c r="AA165493" s="192"/>
    </row>
    <row r="165494" spans="26:27">
      <c r="Z165494" s="192"/>
      <c r="AA165494" s="192"/>
    </row>
    <row r="165495" spans="26:27">
      <c r="Z165495" s="192"/>
      <c r="AA165495" s="192"/>
    </row>
    <row r="165496" spans="26:27">
      <c r="Z165496" s="192"/>
      <c r="AA165496" s="192"/>
    </row>
    <row r="165497" spans="26:27">
      <c r="Z165497" s="192"/>
      <c r="AA165497" s="192"/>
    </row>
    <row r="165498" spans="26:27">
      <c r="Z165498" s="192"/>
      <c r="AA165498" s="192"/>
    </row>
    <row r="165499" spans="26:27">
      <c r="Z165499" s="192"/>
      <c r="AA165499" s="192"/>
    </row>
    <row r="165500" spans="26:27">
      <c r="Z165500" s="192"/>
      <c r="AA165500" s="192"/>
    </row>
    <row r="165501" spans="26:27">
      <c r="Z165501" s="192"/>
      <c r="AA165501" s="192"/>
    </row>
    <row r="165502" spans="26:27">
      <c r="Z165502" s="192"/>
      <c r="AA165502" s="192"/>
    </row>
    <row r="165503" spans="26:27">
      <c r="Z165503" s="192"/>
      <c r="AA165503" s="192"/>
    </row>
    <row r="165504" spans="26:27">
      <c r="Z165504" s="192"/>
      <c r="AA165504" s="192"/>
    </row>
    <row r="165505" spans="26:27">
      <c r="Z165505" s="192"/>
      <c r="AA165505" s="192"/>
    </row>
    <row r="165506" spans="26:27">
      <c r="Z165506" s="192"/>
      <c r="AA165506" s="192"/>
    </row>
    <row r="165507" spans="26:27">
      <c r="Z165507" s="192"/>
      <c r="AA165507" s="192"/>
    </row>
    <row r="165508" spans="26:27">
      <c r="Z165508" s="192"/>
      <c r="AA165508" s="192"/>
    </row>
    <row r="165509" spans="26:27">
      <c r="Z165509" s="192"/>
      <c r="AA165509" s="192"/>
    </row>
    <row r="165510" spans="26:27">
      <c r="Z165510" s="192"/>
      <c r="AA165510" s="192"/>
    </row>
    <row r="165511" spans="26:27">
      <c r="Z165511" s="192"/>
      <c r="AA165511" s="192"/>
    </row>
    <row r="165512" spans="26:27">
      <c r="Z165512" s="192"/>
      <c r="AA165512" s="192"/>
    </row>
    <row r="165513" spans="26:27">
      <c r="Z165513" s="192"/>
      <c r="AA165513" s="192"/>
    </row>
    <row r="165514" spans="26:27">
      <c r="Z165514" s="192"/>
      <c r="AA165514" s="192"/>
    </row>
    <row r="165515" spans="26:27">
      <c r="Z165515" s="192"/>
      <c r="AA165515" s="192"/>
    </row>
    <row r="165516" spans="26:27">
      <c r="Z165516" s="192"/>
      <c r="AA165516" s="192"/>
    </row>
    <row r="165517" spans="26:27">
      <c r="Z165517" s="192"/>
      <c r="AA165517" s="192"/>
    </row>
    <row r="165518" spans="26:27">
      <c r="Z165518" s="192"/>
      <c r="AA165518" s="192"/>
    </row>
    <row r="165519" spans="26:27">
      <c r="Z165519" s="192"/>
      <c r="AA165519" s="192"/>
    </row>
    <row r="165520" spans="26:27">
      <c r="Z165520" s="192"/>
      <c r="AA165520" s="192"/>
    </row>
    <row r="165521" spans="26:27">
      <c r="Z165521" s="192"/>
      <c r="AA165521" s="192"/>
    </row>
    <row r="165522" spans="26:27">
      <c r="Z165522" s="192"/>
      <c r="AA165522" s="192"/>
    </row>
    <row r="165523" spans="26:27">
      <c r="Z165523" s="192"/>
      <c r="AA165523" s="192"/>
    </row>
    <row r="165524" spans="26:27">
      <c r="Z165524" s="192"/>
      <c r="AA165524" s="192"/>
    </row>
    <row r="165525" spans="26:27">
      <c r="Z165525" s="192"/>
      <c r="AA165525" s="192"/>
    </row>
    <row r="165526" spans="26:27">
      <c r="Z165526" s="192"/>
      <c r="AA165526" s="192"/>
    </row>
    <row r="165527" spans="26:27">
      <c r="Z165527" s="192"/>
      <c r="AA165527" s="192"/>
    </row>
    <row r="165528" spans="26:27">
      <c r="Z165528" s="192"/>
      <c r="AA165528" s="192"/>
    </row>
    <row r="165529" spans="26:27">
      <c r="Z165529" s="192"/>
      <c r="AA165529" s="192"/>
    </row>
    <row r="165530" spans="26:27">
      <c r="Z165530" s="192"/>
      <c r="AA165530" s="192"/>
    </row>
    <row r="165531" spans="26:27">
      <c r="Z165531" s="192"/>
      <c r="AA165531" s="192"/>
    </row>
    <row r="165532" spans="26:27">
      <c r="Z165532" s="192"/>
      <c r="AA165532" s="192"/>
    </row>
    <row r="165533" spans="26:27">
      <c r="Z165533" s="192"/>
      <c r="AA165533" s="192"/>
    </row>
    <row r="165534" spans="26:27">
      <c r="Z165534" s="192"/>
      <c r="AA165534" s="192"/>
    </row>
    <row r="165535" spans="26:27">
      <c r="Z165535" s="192"/>
      <c r="AA165535" s="192"/>
    </row>
    <row r="165536" spans="26:27">
      <c r="Z165536" s="192"/>
      <c r="AA165536" s="192"/>
    </row>
    <row r="165537" spans="26:27">
      <c r="Z165537" s="192"/>
      <c r="AA165537" s="192"/>
    </row>
    <row r="165538" spans="26:27">
      <c r="Z165538" s="192"/>
      <c r="AA165538" s="192"/>
    </row>
    <row r="165539" spans="26:27">
      <c r="Z165539" s="192"/>
      <c r="AA165539" s="192"/>
    </row>
    <row r="165540" spans="26:27">
      <c r="Z165540" s="192"/>
      <c r="AA165540" s="192"/>
    </row>
    <row r="165541" spans="26:27">
      <c r="Z165541" s="192"/>
      <c r="AA165541" s="192"/>
    </row>
    <row r="165542" spans="26:27">
      <c r="Z165542" s="192"/>
      <c r="AA165542" s="192"/>
    </row>
    <row r="165543" spans="26:27">
      <c r="Z165543" s="192"/>
      <c r="AA165543" s="192"/>
    </row>
    <row r="165544" spans="26:27">
      <c r="Z165544" s="192"/>
      <c r="AA165544" s="192"/>
    </row>
    <row r="165545" spans="26:27">
      <c r="Z165545" s="192"/>
      <c r="AA165545" s="192"/>
    </row>
    <row r="165546" spans="26:27">
      <c r="Z165546" s="192"/>
      <c r="AA165546" s="192"/>
    </row>
    <row r="165547" spans="26:27">
      <c r="Z165547" s="192"/>
      <c r="AA165547" s="192"/>
    </row>
    <row r="165548" spans="26:27">
      <c r="Z165548" s="192"/>
      <c r="AA165548" s="192"/>
    </row>
    <row r="165549" spans="26:27">
      <c r="Z165549" s="192"/>
      <c r="AA165549" s="192"/>
    </row>
    <row r="165550" spans="26:27">
      <c r="Z165550" s="192"/>
      <c r="AA165550" s="192"/>
    </row>
    <row r="165551" spans="26:27">
      <c r="Z165551" s="192"/>
      <c r="AA165551" s="192"/>
    </row>
    <row r="165552" spans="26:27">
      <c r="Z165552" s="192"/>
      <c r="AA165552" s="192"/>
    </row>
    <row r="165553" spans="26:27">
      <c r="Z165553" s="192"/>
      <c r="AA165553" s="192"/>
    </row>
    <row r="165554" spans="26:27">
      <c r="Z165554" s="192"/>
      <c r="AA165554" s="192"/>
    </row>
    <row r="165555" spans="26:27">
      <c r="Z165555" s="192"/>
      <c r="AA165555" s="192"/>
    </row>
    <row r="165556" spans="26:27">
      <c r="Z165556" s="192"/>
      <c r="AA165556" s="192"/>
    </row>
    <row r="165557" spans="26:27">
      <c r="Z165557" s="192"/>
      <c r="AA165557" s="192"/>
    </row>
    <row r="165558" spans="26:27">
      <c r="Z165558" s="192"/>
      <c r="AA165558" s="192"/>
    </row>
    <row r="165559" spans="26:27">
      <c r="Z165559" s="192"/>
      <c r="AA165559" s="192"/>
    </row>
    <row r="165560" spans="26:27">
      <c r="Z165560" s="192"/>
      <c r="AA165560" s="192"/>
    </row>
    <row r="165561" spans="26:27">
      <c r="Z165561" s="192"/>
      <c r="AA165561" s="192"/>
    </row>
    <row r="165562" spans="26:27">
      <c r="Z165562" s="192"/>
      <c r="AA165562" s="192"/>
    </row>
    <row r="165563" spans="26:27">
      <c r="Z165563" s="192"/>
      <c r="AA165563" s="192"/>
    </row>
    <row r="165564" spans="26:27">
      <c r="Z165564" s="192"/>
      <c r="AA165564" s="192"/>
    </row>
    <row r="165565" spans="26:27">
      <c r="Z165565" s="192"/>
      <c r="AA165565" s="192"/>
    </row>
    <row r="165566" spans="26:27">
      <c r="Z165566" s="192"/>
      <c r="AA165566" s="192"/>
    </row>
    <row r="165567" spans="26:27">
      <c r="Z165567" s="192"/>
      <c r="AA165567" s="192"/>
    </row>
    <row r="165568" spans="26:27">
      <c r="Z165568" s="192"/>
      <c r="AA165568" s="192"/>
    </row>
    <row r="165569" spans="26:27">
      <c r="Z165569" s="192"/>
      <c r="AA165569" s="192"/>
    </row>
    <row r="165570" spans="26:27">
      <c r="Z165570" s="192"/>
      <c r="AA165570" s="192"/>
    </row>
    <row r="165571" spans="26:27">
      <c r="Z165571" s="192"/>
      <c r="AA165571" s="192"/>
    </row>
    <row r="165572" spans="26:27">
      <c r="Z165572" s="192"/>
      <c r="AA165572" s="192"/>
    </row>
    <row r="165573" spans="26:27">
      <c r="Z165573" s="192"/>
      <c r="AA165573" s="192"/>
    </row>
    <row r="165574" spans="26:27">
      <c r="Z165574" s="192"/>
      <c r="AA165574" s="192"/>
    </row>
    <row r="165575" spans="26:27">
      <c r="Z165575" s="192"/>
      <c r="AA165575" s="192"/>
    </row>
    <row r="165576" spans="26:27">
      <c r="Z165576" s="192"/>
      <c r="AA165576" s="192"/>
    </row>
    <row r="165577" spans="26:27">
      <c r="Z165577" s="192"/>
      <c r="AA165577" s="192"/>
    </row>
    <row r="165578" spans="26:27">
      <c r="Z165578" s="192"/>
      <c r="AA165578" s="192"/>
    </row>
    <row r="165579" spans="26:27">
      <c r="Z165579" s="192"/>
      <c r="AA165579" s="192"/>
    </row>
    <row r="165580" spans="26:27">
      <c r="Z165580" s="192"/>
      <c r="AA165580" s="192"/>
    </row>
    <row r="165581" spans="26:27">
      <c r="Z165581" s="192"/>
      <c r="AA165581" s="192"/>
    </row>
    <row r="165582" spans="26:27">
      <c r="Z165582" s="192"/>
      <c r="AA165582" s="192"/>
    </row>
    <row r="165583" spans="26:27">
      <c r="Z165583" s="192"/>
      <c r="AA165583" s="192"/>
    </row>
    <row r="165584" spans="26:27">
      <c r="Z165584" s="192"/>
      <c r="AA165584" s="192"/>
    </row>
    <row r="165585" spans="26:27">
      <c r="Z165585" s="192"/>
      <c r="AA165585" s="192"/>
    </row>
    <row r="165586" spans="26:27">
      <c r="Z165586" s="192"/>
      <c r="AA165586" s="192"/>
    </row>
    <row r="165587" spans="26:27">
      <c r="Z165587" s="192"/>
      <c r="AA165587" s="192"/>
    </row>
    <row r="165588" spans="26:27">
      <c r="Z165588" s="192"/>
      <c r="AA165588" s="192"/>
    </row>
    <row r="165589" spans="26:27">
      <c r="Z165589" s="192"/>
      <c r="AA165589" s="192"/>
    </row>
    <row r="165590" spans="26:27">
      <c r="Z165590" s="192"/>
      <c r="AA165590" s="192"/>
    </row>
    <row r="165591" spans="26:27">
      <c r="Z165591" s="192"/>
      <c r="AA165591" s="192"/>
    </row>
    <row r="165592" spans="26:27">
      <c r="Z165592" s="192"/>
      <c r="AA165592" s="192"/>
    </row>
    <row r="165593" spans="26:27">
      <c r="Z165593" s="192"/>
      <c r="AA165593" s="192"/>
    </row>
    <row r="165594" spans="26:27">
      <c r="Z165594" s="192"/>
      <c r="AA165594" s="192"/>
    </row>
    <row r="165595" spans="26:27">
      <c r="Z165595" s="192"/>
      <c r="AA165595" s="192"/>
    </row>
    <row r="165596" spans="26:27">
      <c r="Z165596" s="192"/>
      <c r="AA165596" s="192"/>
    </row>
    <row r="165597" spans="26:27">
      <c r="Z165597" s="192"/>
      <c r="AA165597" s="192"/>
    </row>
    <row r="165598" spans="26:27">
      <c r="Z165598" s="192"/>
      <c r="AA165598" s="192"/>
    </row>
    <row r="165599" spans="26:27">
      <c r="Z165599" s="192"/>
      <c r="AA165599" s="192"/>
    </row>
    <row r="165600" spans="26:27">
      <c r="Z165600" s="192"/>
      <c r="AA165600" s="192"/>
    </row>
    <row r="165601" spans="26:27">
      <c r="Z165601" s="192"/>
      <c r="AA165601" s="192"/>
    </row>
    <row r="165602" spans="26:27">
      <c r="Z165602" s="192"/>
      <c r="AA165602" s="192"/>
    </row>
    <row r="165603" spans="26:27">
      <c r="Z165603" s="192"/>
      <c r="AA165603" s="192"/>
    </row>
    <row r="165604" spans="26:27">
      <c r="Z165604" s="192"/>
      <c r="AA165604" s="192"/>
    </row>
    <row r="165605" spans="26:27">
      <c r="Z165605" s="192"/>
      <c r="AA165605" s="192"/>
    </row>
    <row r="165606" spans="26:27">
      <c r="Z165606" s="192"/>
      <c r="AA165606" s="192"/>
    </row>
    <row r="165607" spans="26:27">
      <c r="Z165607" s="192"/>
      <c r="AA165607" s="192"/>
    </row>
    <row r="165608" spans="26:27">
      <c r="Z165608" s="192"/>
      <c r="AA165608" s="192"/>
    </row>
    <row r="165609" spans="26:27">
      <c r="Z165609" s="192"/>
      <c r="AA165609" s="192"/>
    </row>
    <row r="165610" spans="26:27">
      <c r="Z165610" s="192"/>
      <c r="AA165610" s="192"/>
    </row>
    <row r="165611" spans="26:27">
      <c r="Z165611" s="192"/>
      <c r="AA165611" s="192"/>
    </row>
    <row r="165612" spans="26:27">
      <c r="Z165612" s="192"/>
      <c r="AA165612" s="192"/>
    </row>
    <row r="165613" spans="26:27">
      <c r="Z165613" s="192"/>
      <c r="AA165613" s="192"/>
    </row>
    <row r="165614" spans="26:27">
      <c r="Z165614" s="192"/>
      <c r="AA165614" s="192"/>
    </row>
    <row r="165615" spans="26:27">
      <c r="Z165615" s="192"/>
      <c r="AA165615" s="192"/>
    </row>
    <row r="165616" spans="26:27">
      <c r="Z165616" s="192"/>
      <c r="AA165616" s="192"/>
    </row>
    <row r="165617" spans="26:27">
      <c r="Z165617" s="192"/>
      <c r="AA165617" s="192"/>
    </row>
    <row r="165618" spans="26:27">
      <c r="Z165618" s="192"/>
      <c r="AA165618" s="192"/>
    </row>
    <row r="165619" spans="26:27">
      <c r="Z165619" s="192"/>
      <c r="AA165619" s="192"/>
    </row>
    <row r="165620" spans="26:27">
      <c r="Z165620" s="192"/>
      <c r="AA165620" s="192"/>
    </row>
    <row r="165621" spans="26:27">
      <c r="Z165621" s="192"/>
      <c r="AA165621" s="192"/>
    </row>
    <row r="165622" spans="26:27">
      <c r="Z165622" s="192"/>
      <c r="AA165622" s="192"/>
    </row>
    <row r="165623" spans="26:27">
      <c r="Z165623" s="192"/>
      <c r="AA165623" s="192"/>
    </row>
    <row r="165624" spans="26:27">
      <c r="Z165624" s="192"/>
      <c r="AA165624" s="192"/>
    </row>
    <row r="165625" spans="26:27">
      <c r="Z165625" s="192"/>
      <c r="AA165625" s="192"/>
    </row>
    <row r="165626" spans="26:27">
      <c r="Z165626" s="192"/>
      <c r="AA165626" s="192"/>
    </row>
    <row r="165627" spans="26:27">
      <c r="Z165627" s="192"/>
      <c r="AA165627" s="192"/>
    </row>
    <row r="165628" spans="26:27">
      <c r="Z165628" s="192"/>
      <c r="AA165628" s="192"/>
    </row>
    <row r="165629" spans="26:27">
      <c r="Z165629" s="192"/>
      <c r="AA165629" s="192"/>
    </row>
    <row r="165630" spans="26:27">
      <c r="Z165630" s="192"/>
      <c r="AA165630" s="192"/>
    </row>
    <row r="165631" spans="26:27">
      <c r="Z165631" s="192"/>
      <c r="AA165631" s="192"/>
    </row>
    <row r="165632" spans="26:27">
      <c r="Z165632" s="192"/>
      <c r="AA165632" s="192"/>
    </row>
    <row r="165633" spans="26:27">
      <c r="Z165633" s="192"/>
      <c r="AA165633" s="192"/>
    </row>
    <row r="165634" spans="26:27">
      <c r="Z165634" s="192"/>
      <c r="AA165634" s="192"/>
    </row>
    <row r="165635" spans="26:27">
      <c r="Z165635" s="192"/>
      <c r="AA165635" s="192"/>
    </row>
    <row r="165636" spans="26:27">
      <c r="Z165636" s="192"/>
      <c r="AA165636" s="192"/>
    </row>
    <row r="165637" spans="26:27">
      <c r="Z165637" s="192"/>
      <c r="AA165637" s="192"/>
    </row>
    <row r="165638" spans="26:27">
      <c r="Z165638" s="192"/>
      <c r="AA165638" s="192"/>
    </row>
    <row r="165639" spans="26:27">
      <c r="Z165639" s="192"/>
      <c r="AA165639" s="192"/>
    </row>
    <row r="165640" spans="26:27">
      <c r="Z165640" s="192"/>
      <c r="AA165640" s="192"/>
    </row>
    <row r="165641" spans="26:27">
      <c r="Z165641" s="192"/>
      <c r="AA165641" s="192"/>
    </row>
    <row r="165642" spans="26:27">
      <c r="Z165642" s="192"/>
      <c r="AA165642" s="192"/>
    </row>
    <row r="165643" spans="26:27">
      <c r="Z165643" s="192"/>
      <c r="AA165643" s="192"/>
    </row>
    <row r="165644" spans="26:27">
      <c r="Z165644" s="192"/>
      <c r="AA165644" s="192"/>
    </row>
    <row r="165645" spans="26:27">
      <c r="Z165645" s="192"/>
      <c r="AA165645" s="192"/>
    </row>
    <row r="165646" spans="26:27">
      <c r="Z165646" s="192"/>
      <c r="AA165646" s="192"/>
    </row>
    <row r="165647" spans="26:27">
      <c r="Z165647" s="192"/>
      <c r="AA165647" s="192"/>
    </row>
    <row r="165648" spans="26:27">
      <c r="Z165648" s="192"/>
      <c r="AA165648" s="192"/>
    </row>
    <row r="165649" spans="26:27">
      <c r="Z165649" s="192"/>
      <c r="AA165649" s="192"/>
    </row>
    <row r="165650" spans="26:27">
      <c r="Z165650" s="192"/>
      <c r="AA165650" s="192"/>
    </row>
    <row r="165651" spans="26:27">
      <c r="Z165651" s="192"/>
      <c r="AA165651" s="192"/>
    </row>
    <row r="165652" spans="26:27">
      <c r="Z165652" s="192"/>
      <c r="AA165652" s="192"/>
    </row>
    <row r="165653" spans="26:27">
      <c r="Z165653" s="192"/>
      <c r="AA165653" s="192"/>
    </row>
    <row r="165654" spans="26:27">
      <c r="Z165654" s="192"/>
      <c r="AA165654" s="192"/>
    </row>
    <row r="165655" spans="26:27">
      <c r="Z165655" s="192"/>
      <c r="AA165655" s="192"/>
    </row>
    <row r="165656" spans="26:27">
      <c r="Z165656" s="192"/>
      <c r="AA165656" s="192"/>
    </row>
    <row r="165657" spans="26:27">
      <c r="Z165657" s="192"/>
      <c r="AA165657" s="192"/>
    </row>
    <row r="165658" spans="26:27">
      <c r="Z165658" s="192"/>
      <c r="AA165658" s="192"/>
    </row>
    <row r="165659" spans="26:27">
      <c r="Z165659" s="192"/>
      <c r="AA165659" s="192"/>
    </row>
    <row r="165660" spans="26:27">
      <c r="Z165660" s="192"/>
      <c r="AA165660" s="192"/>
    </row>
    <row r="165661" spans="26:27">
      <c r="Z165661" s="192"/>
      <c r="AA165661" s="192"/>
    </row>
    <row r="165662" spans="26:27">
      <c r="Z165662" s="192"/>
      <c r="AA165662" s="192"/>
    </row>
    <row r="165663" spans="26:27">
      <c r="Z165663" s="192"/>
      <c r="AA165663" s="192"/>
    </row>
    <row r="165664" spans="26:27">
      <c r="Z165664" s="192"/>
      <c r="AA165664" s="192"/>
    </row>
    <row r="165665" spans="26:27">
      <c r="Z165665" s="192"/>
      <c r="AA165665" s="192"/>
    </row>
    <row r="165666" spans="26:27">
      <c r="Z165666" s="192"/>
      <c r="AA165666" s="192"/>
    </row>
    <row r="165667" spans="26:27">
      <c r="Z165667" s="192"/>
      <c r="AA165667" s="192"/>
    </row>
    <row r="165668" spans="26:27">
      <c r="Z165668" s="192"/>
      <c r="AA165668" s="192"/>
    </row>
    <row r="165669" spans="26:27">
      <c r="Z165669" s="192"/>
      <c r="AA165669" s="192"/>
    </row>
    <row r="165670" spans="26:27">
      <c r="Z165670" s="192"/>
      <c r="AA165670" s="192"/>
    </row>
    <row r="165671" spans="26:27">
      <c r="Z165671" s="192"/>
      <c r="AA165671" s="192"/>
    </row>
    <row r="165672" spans="26:27">
      <c r="Z165672" s="192"/>
      <c r="AA165672" s="192"/>
    </row>
    <row r="165673" spans="26:27">
      <c r="Z165673" s="192"/>
      <c r="AA165673" s="192"/>
    </row>
    <row r="165674" spans="26:27">
      <c r="Z165674" s="192"/>
      <c r="AA165674" s="192"/>
    </row>
    <row r="165675" spans="26:27">
      <c r="Z165675" s="192"/>
      <c r="AA165675" s="192"/>
    </row>
    <row r="165676" spans="26:27">
      <c r="Z165676" s="192"/>
      <c r="AA165676" s="192"/>
    </row>
    <row r="165677" spans="26:27">
      <c r="Z165677" s="192"/>
      <c r="AA165677" s="192"/>
    </row>
    <row r="165678" spans="26:27">
      <c r="Z165678" s="192"/>
      <c r="AA165678" s="192"/>
    </row>
    <row r="165679" spans="26:27">
      <c r="Z165679" s="192"/>
      <c r="AA165679" s="192"/>
    </row>
    <row r="165680" spans="26:27">
      <c r="Z165680" s="192"/>
      <c r="AA165680" s="192"/>
    </row>
    <row r="165681" spans="26:27">
      <c r="Z165681" s="192"/>
      <c r="AA165681" s="192"/>
    </row>
    <row r="165682" spans="26:27">
      <c r="Z165682" s="192"/>
      <c r="AA165682" s="192"/>
    </row>
    <row r="165683" spans="26:27">
      <c r="Z165683" s="192"/>
      <c r="AA165683" s="192"/>
    </row>
    <row r="165684" spans="26:27">
      <c r="Z165684" s="192"/>
      <c r="AA165684" s="192"/>
    </row>
    <row r="165685" spans="26:27">
      <c r="Z165685" s="192"/>
      <c r="AA165685" s="192"/>
    </row>
    <row r="165686" spans="26:27">
      <c r="Z165686" s="192"/>
      <c r="AA165686" s="192"/>
    </row>
    <row r="165687" spans="26:27">
      <c r="Z165687" s="192"/>
      <c r="AA165687" s="192"/>
    </row>
    <row r="165688" spans="26:27">
      <c r="Z165688" s="192"/>
      <c r="AA165688" s="192"/>
    </row>
    <row r="165689" spans="26:27">
      <c r="Z165689" s="192"/>
      <c r="AA165689" s="192"/>
    </row>
    <row r="165690" spans="26:27">
      <c r="Z165690" s="192"/>
      <c r="AA165690" s="192"/>
    </row>
    <row r="165691" spans="26:27">
      <c r="Z165691" s="192"/>
      <c r="AA165691" s="192"/>
    </row>
    <row r="165692" spans="26:27">
      <c r="Z165692" s="192"/>
      <c r="AA165692" s="192"/>
    </row>
    <row r="165693" spans="26:27">
      <c r="Z165693" s="192"/>
      <c r="AA165693" s="192"/>
    </row>
    <row r="165694" spans="26:27">
      <c r="Z165694" s="192"/>
      <c r="AA165694" s="192"/>
    </row>
    <row r="165695" spans="26:27">
      <c r="Z165695" s="192"/>
      <c r="AA165695" s="192"/>
    </row>
    <row r="165696" spans="26:27">
      <c r="Z165696" s="192"/>
      <c r="AA165696" s="192"/>
    </row>
    <row r="165697" spans="26:27">
      <c r="Z165697" s="192"/>
      <c r="AA165697" s="192"/>
    </row>
    <row r="165698" spans="26:27">
      <c r="Z165698" s="192"/>
      <c r="AA165698" s="192"/>
    </row>
    <row r="165699" spans="26:27">
      <c r="Z165699" s="192"/>
      <c r="AA165699" s="192"/>
    </row>
    <row r="165700" spans="26:27">
      <c r="Z165700" s="192"/>
      <c r="AA165700" s="192"/>
    </row>
    <row r="165701" spans="26:27">
      <c r="Z165701" s="192"/>
      <c r="AA165701" s="192"/>
    </row>
    <row r="165702" spans="26:27">
      <c r="Z165702" s="192"/>
      <c r="AA165702" s="192"/>
    </row>
    <row r="165703" spans="26:27">
      <c r="Z165703" s="192"/>
      <c r="AA165703" s="192"/>
    </row>
    <row r="165704" spans="26:27">
      <c r="Z165704" s="192"/>
      <c r="AA165704" s="192"/>
    </row>
    <row r="165705" spans="26:27">
      <c r="Z165705" s="192"/>
      <c r="AA165705" s="192"/>
    </row>
    <row r="165706" spans="26:27">
      <c r="Z165706" s="192"/>
      <c r="AA165706" s="192"/>
    </row>
    <row r="165707" spans="26:27">
      <c r="Z165707" s="192"/>
      <c r="AA165707" s="192"/>
    </row>
    <row r="165708" spans="26:27">
      <c r="Z165708" s="192"/>
      <c r="AA165708" s="192"/>
    </row>
    <row r="165709" spans="26:27">
      <c r="Z165709" s="192"/>
      <c r="AA165709" s="192"/>
    </row>
    <row r="165710" spans="26:27">
      <c r="Z165710" s="192"/>
      <c r="AA165710" s="192"/>
    </row>
    <row r="165711" spans="26:27">
      <c r="Z165711" s="192"/>
      <c r="AA165711" s="192"/>
    </row>
    <row r="165712" spans="26:27">
      <c r="Z165712" s="192"/>
      <c r="AA165712" s="192"/>
    </row>
    <row r="165713" spans="26:27">
      <c r="Z165713" s="192"/>
      <c r="AA165713" s="192"/>
    </row>
    <row r="165714" spans="26:27">
      <c r="Z165714" s="192"/>
      <c r="AA165714" s="192"/>
    </row>
    <row r="165715" spans="26:27">
      <c r="Z165715" s="192"/>
      <c r="AA165715" s="192"/>
    </row>
    <row r="165716" spans="26:27">
      <c r="Z165716" s="192"/>
      <c r="AA165716" s="192"/>
    </row>
    <row r="165717" spans="26:27">
      <c r="Z165717" s="192"/>
      <c r="AA165717" s="192"/>
    </row>
    <row r="165718" spans="26:27">
      <c r="Z165718" s="192"/>
      <c r="AA165718" s="192"/>
    </row>
    <row r="165719" spans="26:27">
      <c r="Z165719" s="192"/>
      <c r="AA165719" s="192"/>
    </row>
    <row r="165720" spans="26:27">
      <c r="Z165720" s="192"/>
      <c r="AA165720" s="192"/>
    </row>
    <row r="165721" spans="26:27">
      <c r="Z165721" s="192"/>
      <c r="AA165721" s="192"/>
    </row>
    <row r="165722" spans="26:27">
      <c r="Z165722" s="192"/>
      <c r="AA165722" s="192"/>
    </row>
    <row r="165723" spans="26:27">
      <c r="Z165723" s="192"/>
      <c r="AA165723" s="192"/>
    </row>
    <row r="165724" spans="26:27">
      <c r="Z165724" s="192"/>
      <c r="AA165724" s="192"/>
    </row>
    <row r="165725" spans="26:27">
      <c r="Z165725" s="192"/>
      <c r="AA165725" s="192"/>
    </row>
    <row r="165726" spans="26:27">
      <c r="Z165726" s="192"/>
      <c r="AA165726" s="192"/>
    </row>
    <row r="165727" spans="26:27">
      <c r="Z165727" s="192"/>
      <c r="AA165727" s="192"/>
    </row>
    <row r="165728" spans="26:27">
      <c r="Z165728" s="192"/>
      <c r="AA165728" s="192"/>
    </row>
    <row r="165729" spans="26:27">
      <c r="Z165729" s="192"/>
      <c r="AA165729" s="192"/>
    </row>
    <row r="165730" spans="26:27">
      <c r="Z165730" s="192"/>
      <c r="AA165730" s="192"/>
    </row>
    <row r="165731" spans="26:27">
      <c r="Z165731" s="192"/>
      <c r="AA165731" s="192"/>
    </row>
    <row r="165732" spans="26:27">
      <c r="Z165732" s="192"/>
      <c r="AA165732" s="192"/>
    </row>
    <row r="165733" spans="26:27">
      <c r="Z165733" s="192"/>
      <c r="AA165733" s="192"/>
    </row>
    <row r="165734" spans="26:27">
      <c r="Z165734" s="192"/>
      <c r="AA165734" s="192"/>
    </row>
    <row r="165735" spans="26:27">
      <c r="Z165735" s="192"/>
      <c r="AA165735" s="192"/>
    </row>
    <row r="165736" spans="26:27">
      <c r="Z165736" s="192"/>
      <c r="AA165736" s="192"/>
    </row>
    <row r="165737" spans="26:27">
      <c r="Z165737" s="192"/>
      <c r="AA165737" s="192"/>
    </row>
    <row r="165738" spans="26:27">
      <c r="Z165738" s="192"/>
      <c r="AA165738" s="192"/>
    </row>
    <row r="165739" spans="26:27">
      <c r="Z165739" s="192"/>
      <c r="AA165739" s="192"/>
    </row>
    <row r="165740" spans="26:27">
      <c r="Z165740" s="192"/>
      <c r="AA165740" s="192"/>
    </row>
    <row r="165741" spans="26:27">
      <c r="Z165741" s="192"/>
      <c r="AA165741" s="192"/>
    </row>
    <row r="165742" spans="26:27">
      <c r="Z165742" s="192"/>
      <c r="AA165742" s="192"/>
    </row>
    <row r="165743" spans="26:27">
      <c r="Z165743" s="192"/>
      <c r="AA165743" s="192"/>
    </row>
    <row r="165744" spans="26:27">
      <c r="Z165744" s="192"/>
      <c r="AA165744" s="192"/>
    </row>
    <row r="165745" spans="26:27">
      <c r="Z165745" s="192"/>
      <c r="AA165745" s="192"/>
    </row>
    <row r="165746" spans="26:27">
      <c r="Z165746" s="192"/>
      <c r="AA165746" s="192"/>
    </row>
    <row r="165747" spans="26:27">
      <c r="Z165747" s="192"/>
      <c r="AA165747" s="192"/>
    </row>
    <row r="165748" spans="26:27">
      <c r="Z165748" s="192"/>
      <c r="AA165748" s="192"/>
    </row>
    <row r="165749" spans="26:27">
      <c r="Z165749" s="192"/>
      <c r="AA165749" s="192"/>
    </row>
    <row r="165750" spans="26:27">
      <c r="Z165750" s="192"/>
      <c r="AA165750" s="192"/>
    </row>
    <row r="165751" spans="26:27">
      <c r="Z165751" s="192"/>
      <c r="AA165751" s="192"/>
    </row>
    <row r="165752" spans="26:27">
      <c r="Z165752" s="192"/>
      <c r="AA165752" s="192"/>
    </row>
    <row r="165753" spans="26:27">
      <c r="Z165753" s="192"/>
      <c r="AA165753" s="192"/>
    </row>
    <row r="165754" spans="26:27">
      <c r="Z165754" s="192"/>
      <c r="AA165754" s="192"/>
    </row>
    <row r="165755" spans="26:27">
      <c r="Z165755" s="192"/>
      <c r="AA165755" s="192"/>
    </row>
    <row r="165756" spans="26:27">
      <c r="Z165756" s="192"/>
      <c r="AA165756" s="192"/>
    </row>
    <row r="165757" spans="26:27">
      <c r="Z165757" s="192"/>
      <c r="AA165757" s="192"/>
    </row>
    <row r="165758" spans="26:27">
      <c r="Z165758" s="192"/>
      <c r="AA165758" s="192"/>
    </row>
    <row r="165759" spans="26:27">
      <c r="Z165759" s="192"/>
      <c r="AA165759" s="192"/>
    </row>
    <row r="165760" spans="26:27">
      <c r="Z165760" s="192"/>
      <c r="AA165760" s="192"/>
    </row>
    <row r="165761" spans="26:27">
      <c r="Z165761" s="192"/>
      <c r="AA165761" s="192"/>
    </row>
    <row r="165762" spans="26:27">
      <c r="Z165762" s="192"/>
      <c r="AA165762" s="192"/>
    </row>
    <row r="165763" spans="26:27">
      <c r="Z165763" s="192"/>
      <c r="AA165763" s="192"/>
    </row>
    <row r="165764" spans="26:27">
      <c r="Z165764" s="192"/>
      <c r="AA165764" s="192"/>
    </row>
    <row r="165765" spans="26:27">
      <c r="Z165765" s="192"/>
      <c r="AA165765" s="192"/>
    </row>
    <row r="165766" spans="26:27">
      <c r="Z165766" s="192"/>
      <c r="AA165766" s="192"/>
    </row>
    <row r="165767" spans="26:27">
      <c r="Z165767" s="192"/>
      <c r="AA165767" s="192"/>
    </row>
    <row r="165768" spans="26:27">
      <c r="Z165768" s="192"/>
      <c r="AA165768" s="192"/>
    </row>
    <row r="165769" spans="26:27">
      <c r="Z165769" s="192"/>
      <c r="AA165769" s="192"/>
    </row>
    <row r="165770" spans="26:27">
      <c r="Z165770" s="192"/>
      <c r="AA165770" s="192"/>
    </row>
    <row r="165771" spans="26:27">
      <c r="Z165771" s="192"/>
      <c r="AA165771" s="192"/>
    </row>
    <row r="165772" spans="26:27">
      <c r="Z165772" s="192"/>
      <c r="AA165772" s="192"/>
    </row>
    <row r="165773" spans="26:27">
      <c r="Z165773" s="192"/>
      <c r="AA165773" s="192"/>
    </row>
    <row r="165774" spans="26:27">
      <c r="Z165774" s="192"/>
      <c r="AA165774" s="192"/>
    </row>
    <row r="165775" spans="26:27">
      <c r="Z165775" s="192"/>
      <c r="AA165775" s="192"/>
    </row>
    <row r="165776" spans="26:27">
      <c r="Z165776" s="192"/>
      <c r="AA165776" s="192"/>
    </row>
    <row r="165777" spans="26:27">
      <c r="Z165777" s="192"/>
      <c r="AA165777" s="192"/>
    </row>
    <row r="165778" spans="26:27">
      <c r="Z165778" s="192"/>
      <c r="AA165778" s="192"/>
    </row>
    <row r="165779" spans="26:27">
      <c r="Z165779" s="192"/>
      <c r="AA165779" s="192"/>
    </row>
    <row r="165780" spans="26:27">
      <c r="Z165780" s="192"/>
      <c r="AA165780" s="192"/>
    </row>
    <row r="165781" spans="26:27">
      <c r="Z165781" s="192"/>
      <c r="AA165781" s="192"/>
    </row>
    <row r="165782" spans="26:27">
      <c r="Z165782" s="192"/>
      <c r="AA165782" s="192"/>
    </row>
    <row r="165783" spans="26:27">
      <c r="Z165783" s="192"/>
      <c r="AA165783" s="192"/>
    </row>
    <row r="165784" spans="26:27">
      <c r="Z165784" s="192"/>
      <c r="AA165784" s="192"/>
    </row>
    <row r="165785" spans="26:27">
      <c r="Z165785" s="192"/>
      <c r="AA165785" s="192"/>
    </row>
    <row r="165786" spans="26:27">
      <c r="Z165786" s="192"/>
      <c r="AA165786" s="192"/>
    </row>
    <row r="165787" spans="26:27">
      <c r="Z165787" s="192"/>
      <c r="AA165787" s="192"/>
    </row>
    <row r="165788" spans="26:27">
      <c r="Z165788" s="192"/>
      <c r="AA165788" s="192"/>
    </row>
    <row r="165789" spans="26:27">
      <c r="Z165789" s="192"/>
      <c r="AA165789" s="192"/>
    </row>
    <row r="165790" spans="26:27">
      <c r="Z165790" s="192"/>
      <c r="AA165790" s="192"/>
    </row>
    <row r="165791" spans="26:27">
      <c r="Z165791" s="192"/>
      <c r="AA165791" s="192"/>
    </row>
    <row r="165792" spans="26:27">
      <c r="Z165792" s="192"/>
      <c r="AA165792" s="192"/>
    </row>
    <row r="165793" spans="26:27">
      <c r="Z165793" s="192"/>
      <c r="AA165793" s="192"/>
    </row>
    <row r="165794" spans="26:27">
      <c r="Z165794" s="192"/>
      <c r="AA165794" s="192"/>
    </row>
    <row r="165795" spans="26:27">
      <c r="Z165795" s="192"/>
      <c r="AA165795" s="192"/>
    </row>
    <row r="165796" spans="26:27">
      <c r="Z165796" s="192"/>
      <c r="AA165796" s="192"/>
    </row>
    <row r="165797" spans="26:27">
      <c r="Z165797" s="192"/>
      <c r="AA165797" s="192"/>
    </row>
    <row r="165798" spans="26:27">
      <c r="Z165798" s="192"/>
      <c r="AA165798" s="192"/>
    </row>
    <row r="165799" spans="26:27">
      <c r="Z165799" s="192"/>
      <c r="AA165799" s="192"/>
    </row>
    <row r="165800" spans="26:27">
      <c r="Z165800" s="192"/>
      <c r="AA165800" s="192"/>
    </row>
    <row r="165801" spans="26:27">
      <c r="Z165801" s="192"/>
      <c r="AA165801" s="192"/>
    </row>
    <row r="165802" spans="26:27">
      <c r="Z165802" s="192"/>
      <c r="AA165802" s="192"/>
    </row>
    <row r="165803" spans="26:27">
      <c r="Z165803" s="192"/>
      <c r="AA165803" s="192"/>
    </row>
    <row r="165804" spans="26:27">
      <c r="Z165804" s="192"/>
      <c r="AA165804" s="192"/>
    </row>
    <row r="165805" spans="26:27">
      <c r="Z165805" s="192"/>
      <c r="AA165805" s="192"/>
    </row>
    <row r="165806" spans="26:27">
      <c r="Z165806" s="192"/>
      <c r="AA165806" s="192"/>
    </row>
    <row r="165807" spans="26:27">
      <c r="Z165807" s="192"/>
      <c r="AA165807" s="192"/>
    </row>
    <row r="165808" spans="26:27">
      <c r="Z165808" s="192"/>
      <c r="AA165808" s="192"/>
    </row>
    <row r="165809" spans="26:27">
      <c r="Z165809" s="192"/>
      <c r="AA165809" s="192"/>
    </row>
    <row r="165810" spans="26:27">
      <c r="Z165810" s="192"/>
      <c r="AA165810" s="192"/>
    </row>
    <row r="165811" spans="26:27">
      <c r="Z165811" s="192"/>
      <c r="AA165811" s="192"/>
    </row>
    <row r="165812" spans="26:27">
      <c r="Z165812" s="192"/>
      <c r="AA165812" s="192"/>
    </row>
    <row r="165813" spans="26:27">
      <c r="Z165813" s="192"/>
      <c r="AA165813" s="192"/>
    </row>
    <row r="165814" spans="26:27">
      <c r="Z165814" s="192"/>
      <c r="AA165814" s="192"/>
    </row>
    <row r="165815" spans="26:27">
      <c r="Z165815" s="192"/>
      <c r="AA165815" s="192"/>
    </row>
    <row r="165816" spans="26:27">
      <c r="Z165816" s="192"/>
      <c r="AA165816" s="192"/>
    </row>
    <row r="165817" spans="26:27">
      <c r="Z165817" s="192"/>
      <c r="AA165817" s="192"/>
    </row>
    <row r="165818" spans="26:27">
      <c r="Z165818" s="192"/>
      <c r="AA165818" s="192"/>
    </row>
    <row r="165819" spans="26:27">
      <c r="Z165819" s="192"/>
      <c r="AA165819" s="192"/>
    </row>
    <row r="165820" spans="26:27">
      <c r="Z165820" s="192"/>
      <c r="AA165820" s="192"/>
    </row>
    <row r="165821" spans="26:27">
      <c r="Z165821" s="192"/>
      <c r="AA165821" s="192"/>
    </row>
    <row r="165822" spans="26:27">
      <c r="Z165822" s="192"/>
      <c r="AA165822" s="192"/>
    </row>
    <row r="165823" spans="26:27">
      <c r="Z165823" s="192"/>
      <c r="AA165823" s="192"/>
    </row>
    <row r="165824" spans="26:27">
      <c r="Z165824" s="192"/>
      <c r="AA165824" s="192"/>
    </row>
    <row r="165825" spans="26:27">
      <c r="Z165825" s="192"/>
      <c r="AA165825" s="192"/>
    </row>
    <row r="165826" spans="26:27">
      <c r="Z165826" s="192"/>
      <c r="AA165826" s="192"/>
    </row>
    <row r="165827" spans="26:27">
      <c r="Z165827" s="192"/>
      <c r="AA165827" s="192"/>
    </row>
    <row r="165828" spans="26:27">
      <c r="Z165828" s="192"/>
      <c r="AA165828" s="192"/>
    </row>
    <row r="165829" spans="26:27">
      <c r="Z165829" s="192"/>
      <c r="AA165829" s="192"/>
    </row>
    <row r="165830" spans="26:27">
      <c r="Z165830" s="192"/>
      <c r="AA165830" s="192"/>
    </row>
    <row r="165831" spans="26:27">
      <c r="Z165831" s="192"/>
      <c r="AA165831" s="192"/>
    </row>
    <row r="165832" spans="26:27">
      <c r="Z165832" s="192"/>
      <c r="AA165832" s="192"/>
    </row>
    <row r="165833" spans="26:27">
      <c r="Z165833" s="192"/>
      <c r="AA165833" s="192"/>
    </row>
    <row r="165834" spans="26:27">
      <c r="Z165834" s="192"/>
      <c r="AA165834" s="192"/>
    </row>
    <row r="165835" spans="26:27">
      <c r="Z165835" s="192"/>
      <c r="AA165835" s="192"/>
    </row>
    <row r="165836" spans="26:27">
      <c r="Z165836" s="192"/>
      <c r="AA165836" s="192"/>
    </row>
    <row r="165837" spans="26:27">
      <c r="Z165837" s="192"/>
      <c r="AA165837" s="192"/>
    </row>
    <row r="165838" spans="26:27">
      <c r="Z165838" s="192"/>
      <c r="AA165838" s="192"/>
    </row>
    <row r="165839" spans="26:27">
      <c r="Z165839" s="192"/>
      <c r="AA165839" s="192"/>
    </row>
    <row r="165840" spans="26:27">
      <c r="Z165840" s="192"/>
      <c r="AA165840" s="192"/>
    </row>
    <row r="165841" spans="26:27">
      <c r="Z165841" s="192"/>
      <c r="AA165841" s="192"/>
    </row>
    <row r="165842" spans="26:27">
      <c r="Z165842" s="192"/>
      <c r="AA165842" s="192"/>
    </row>
    <row r="165843" spans="26:27">
      <c r="Z165843" s="192"/>
      <c r="AA165843" s="192"/>
    </row>
    <row r="165844" spans="26:27">
      <c r="Z165844" s="192"/>
      <c r="AA165844" s="192"/>
    </row>
    <row r="165845" spans="26:27">
      <c r="Z165845" s="192"/>
      <c r="AA165845" s="192"/>
    </row>
    <row r="165846" spans="26:27">
      <c r="Z165846" s="192"/>
      <c r="AA165846" s="192"/>
    </row>
    <row r="165847" spans="26:27">
      <c r="Z165847" s="192"/>
      <c r="AA165847" s="192"/>
    </row>
    <row r="165848" spans="26:27">
      <c r="Z165848" s="192"/>
      <c r="AA165848" s="192"/>
    </row>
    <row r="165849" spans="26:27">
      <c r="Z165849" s="192"/>
      <c r="AA165849" s="192"/>
    </row>
    <row r="165850" spans="26:27">
      <c r="Z165850" s="192"/>
      <c r="AA165850" s="192"/>
    </row>
    <row r="165851" spans="26:27">
      <c r="Z165851" s="192"/>
      <c r="AA165851" s="192"/>
    </row>
    <row r="165852" spans="26:27">
      <c r="Z165852" s="192"/>
      <c r="AA165852" s="192"/>
    </row>
    <row r="165853" spans="26:27">
      <c r="Z165853" s="192"/>
      <c r="AA165853" s="192"/>
    </row>
    <row r="165854" spans="26:27">
      <c r="Z165854" s="192"/>
      <c r="AA165854" s="192"/>
    </row>
    <row r="165855" spans="26:27">
      <c r="Z165855" s="192"/>
      <c r="AA165855" s="192"/>
    </row>
    <row r="165856" spans="26:27">
      <c r="Z165856" s="192"/>
      <c r="AA165856" s="192"/>
    </row>
    <row r="165857" spans="26:27">
      <c r="Z165857" s="192"/>
      <c r="AA165857" s="192"/>
    </row>
    <row r="165858" spans="26:27">
      <c r="Z165858" s="192"/>
      <c r="AA165858" s="192"/>
    </row>
    <row r="165859" spans="26:27">
      <c r="Z165859" s="192"/>
      <c r="AA165859" s="192"/>
    </row>
    <row r="165860" spans="26:27">
      <c r="Z165860" s="192"/>
      <c r="AA165860" s="192"/>
    </row>
    <row r="165861" spans="26:27">
      <c r="Z165861" s="192"/>
      <c r="AA165861" s="192"/>
    </row>
    <row r="165862" spans="26:27">
      <c r="Z165862" s="192"/>
      <c r="AA165862" s="192"/>
    </row>
    <row r="165863" spans="26:27">
      <c r="Z165863" s="192"/>
      <c r="AA165863" s="192"/>
    </row>
    <row r="165864" spans="26:27">
      <c r="Z165864" s="192"/>
      <c r="AA165864" s="192"/>
    </row>
    <row r="165865" spans="26:27">
      <c r="Z165865" s="192"/>
      <c r="AA165865" s="192"/>
    </row>
    <row r="165866" spans="26:27">
      <c r="Z165866" s="192"/>
      <c r="AA165866" s="192"/>
    </row>
    <row r="165867" spans="26:27">
      <c r="Z165867" s="192"/>
      <c r="AA165867" s="192"/>
    </row>
    <row r="165868" spans="26:27">
      <c r="Z165868" s="192"/>
      <c r="AA165868" s="192"/>
    </row>
    <row r="165869" spans="26:27">
      <c r="Z165869" s="192"/>
      <c r="AA165869" s="192"/>
    </row>
    <row r="165870" spans="26:27">
      <c r="Z165870" s="192"/>
      <c r="AA165870" s="192"/>
    </row>
    <row r="165871" spans="26:27">
      <c r="Z165871" s="192"/>
      <c r="AA165871" s="192"/>
    </row>
    <row r="165872" spans="26:27">
      <c r="Z165872" s="192"/>
      <c r="AA165872" s="192"/>
    </row>
    <row r="165873" spans="26:27">
      <c r="Z165873" s="192"/>
      <c r="AA165873" s="192"/>
    </row>
    <row r="165874" spans="26:27">
      <c r="Z165874" s="192"/>
      <c r="AA165874" s="192"/>
    </row>
    <row r="165875" spans="26:27">
      <c r="Z165875" s="192"/>
      <c r="AA165875" s="192"/>
    </row>
    <row r="165876" spans="26:27">
      <c r="Z165876" s="192"/>
      <c r="AA165876" s="192"/>
    </row>
    <row r="165877" spans="26:27">
      <c r="Z165877" s="192"/>
      <c r="AA165877" s="192"/>
    </row>
    <row r="165878" spans="26:27">
      <c r="Z165878" s="192"/>
      <c r="AA165878" s="192"/>
    </row>
    <row r="165879" spans="26:27">
      <c r="Z165879" s="192"/>
      <c r="AA165879" s="192"/>
    </row>
    <row r="165880" spans="26:27">
      <c r="Z165880" s="192"/>
      <c r="AA165880" s="192"/>
    </row>
    <row r="165881" spans="26:27">
      <c r="Z165881" s="192"/>
      <c r="AA165881" s="192"/>
    </row>
    <row r="165882" spans="26:27">
      <c r="Z165882" s="192"/>
      <c r="AA165882" s="192"/>
    </row>
    <row r="165883" spans="26:27">
      <c r="Z165883" s="192"/>
      <c r="AA165883" s="192"/>
    </row>
    <row r="165884" spans="26:27">
      <c r="Z165884" s="192"/>
      <c r="AA165884" s="192"/>
    </row>
    <row r="165885" spans="26:27">
      <c r="Z165885" s="192"/>
      <c r="AA165885" s="192"/>
    </row>
    <row r="165886" spans="26:27">
      <c r="Z165886" s="192"/>
      <c r="AA165886" s="192"/>
    </row>
    <row r="165887" spans="26:27">
      <c r="Z165887" s="192"/>
      <c r="AA165887" s="192"/>
    </row>
    <row r="165888" spans="26:27">
      <c r="Z165888" s="192"/>
      <c r="AA165888" s="192"/>
    </row>
    <row r="165889" spans="26:27">
      <c r="Z165889" s="192"/>
      <c r="AA165889" s="192"/>
    </row>
    <row r="165890" spans="26:27">
      <c r="Z165890" s="192"/>
      <c r="AA165890" s="192"/>
    </row>
    <row r="165891" spans="26:27">
      <c r="Z165891" s="192"/>
      <c r="AA165891" s="192"/>
    </row>
    <row r="165892" spans="26:27">
      <c r="Z165892" s="192"/>
      <c r="AA165892" s="192"/>
    </row>
    <row r="165893" spans="26:27">
      <c r="Z165893" s="192"/>
      <c r="AA165893" s="192"/>
    </row>
    <row r="165894" spans="26:27">
      <c r="Z165894" s="192"/>
      <c r="AA165894" s="192"/>
    </row>
    <row r="165895" spans="26:27">
      <c r="Z165895" s="192"/>
      <c r="AA165895" s="192"/>
    </row>
    <row r="165896" spans="26:27">
      <c r="Z165896" s="192"/>
      <c r="AA165896" s="192"/>
    </row>
    <row r="165897" spans="26:27">
      <c r="Z165897" s="192"/>
      <c r="AA165897" s="192"/>
    </row>
    <row r="165898" spans="26:27">
      <c r="Z165898" s="192"/>
      <c r="AA165898" s="192"/>
    </row>
    <row r="165899" spans="26:27">
      <c r="Z165899" s="192"/>
      <c r="AA165899" s="192"/>
    </row>
    <row r="165900" spans="26:27">
      <c r="Z165900" s="192"/>
      <c r="AA165900" s="192"/>
    </row>
    <row r="165901" spans="26:27">
      <c r="Z165901" s="192"/>
      <c r="AA165901" s="192"/>
    </row>
    <row r="165902" spans="26:27">
      <c r="Z165902" s="192"/>
      <c r="AA165902" s="192"/>
    </row>
    <row r="165903" spans="26:27">
      <c r="Z165903" s="192"/>
      <c r="AA165903" s="192"/>
    </row>
    <row r="165904" spans="26:27">
      <c r="Z165904" s="192"/>
      <c r="AA165904" s="192"/>
    </row>
    <row r="165905" spans="26:27">
      <c r="Z165905" s="192"/>
      <c r="AA165905" s="192"/>
    </row>
    <row r="165906" spans="26:27">
      <c r="Z165906" s="192"/>
      <c r="AA165906" s="192"/>
    </row>
    <row r="165907" spans="26:27">
      <c r="Z165907" s="192"/>
      <c r="AA165907" s="192"/>
    </row>
    <row r="165908" spans="26:27">
      <c r="Z165908" s="192"/>
      <c r="AA165908" s="192"/>
    </row>
    <row r="165909" spans="26:27">
      <c r="Z165909" s="192"/>
      <c r="AA165909" s="192"/>
    </row>
    <row r="165910" spans="26:27">
      <c r="Z165910" s="192"/>
      <c r="AA165910" s="192"/>
    </row>
    <row r="165911" spans="26:27">
      <c r="Z165911" s="192"/>
      <c r="AA165911" s="192"/>
    </row>
    <row r="165912" spans="26:27">
      <c r="Z165912" s="192"/>
      <c r="AA165912" s="192"/>
    </row>
    <row r="165913" spans="26:27">
      <c r="Z165913" s="192"/>
      <c r="AA165913" s="192"/>
    </row>
    <row r="165914" spans="26:27">
      <c r="Z165914" s="192"/>
      <c r="AA165914" s="192"/>
    </row>
    <row r="165915" spans="26:27">
      <c r="Z165915" s="192"/>
      <c r="AA165915" s="192"/>
    </row>
    <row r="165916" spans="26:27">
      <c r="Z165916" s="192"/>
      <c r="AA165916" s="192"/>
    </row>
    <row r="165917" spans="26:27">
      <c r="Z165917" s="192"/>
      <c r="AA165917" s="192"/>
    </row>
    <row r="165918" spans="26:27">
      <c r="Z165918" s="192"/>
      <c r="AA165918" s="192"/>
    </row>
    <row r="165919" spans="26:27">
      <c r="Z165919" s="192"/>
      <c r="AA165919" s="192"/>
    </row>
    <row r="165920" spans="26:27">
      <c r="Z165920" s="192"/>
      <c r="AA165920" s="192"/>
    </row>
    <row r="165921" spans="26:27">
      <c r="Z165921" s="192"/>
      <c r="AA165921" s="192"/>
    </row>
    <row r="165922" spans="26:27">
      <c r="Z165922" s="192"/>
      <c r="AA165922" s="192"/>
    </row>
    <row r="165923" spans="26:27">
      <c r="Z165923" s="192"/>
      <c r="AA165923" s="192"/>
    </row>
    <row r="165924" spans="26:27">
      <c r="Z165924" s="192"/>
      <c r="AA165924" s="192"/>
    </row>
    <row r="165925" spans="26:27">
      <c r="Z165925" s="192"/>
      <c r="AA165925" s="192"/>
    </row>
    <row r="165926" spans="26:27">
      <c r="Z165926" s="192"/>
      <c r="AA165926" s="192"/>
    </row>
    <row r="165927" spans="26:27">
      <c r="Z165927" s="192"/>
      <c r="AA165927" s="192"/>
    </row>
    <row r="165928" spans="26:27">
      <c r="Z165928" s="192"/>
      <c r="AA165928" s="192"/>
    </row>
    <row r="165929" spans="26:27">
      <c r="Z165929" s="192"/>
      <c r="AA165929" s="192"/>
    </row>
    <row r="165930" spans="26:27">
      <c r="Z165930" s="192"/>
      <c r="AA165930" s="192"/>
    </row>
    <row r="165931" spans="26:27">
      <c r="Z165931" s="192"/>
      <c r="AA165931" s="192"/>
    </row>
    <row r="165932" spans="26:27">
      <c r="Z165932" s="192"/>
      <c r="AA165932" s="192"/>
    </row>
    <row r="165933" spans="26:27">
      <c r="Z165933" s="192"/>
      <c r="AA165933" s="192"/>
    </row>
    <row r="165934" spans="26:27">
      <c r="Z165934" s="192"/>
      <c r="AA165934" s="192"/>
    </row>
    <row r="165935" spans="26:27">
      <c r="Z165935" s="192"/>
      <c r="AA165935" s="192"/>
    </row>
    <row r="165936" spans="26:27">
      <c r="Z165936" s="192"/>
      <c r="AA165936" s="192"/>
    </row>
    <row r="165937" spans="26:27">
      <c r="Z165937" s="192"/>
      <c r="AA165937" s="192"/>
    </row>
    <row r="165938" spans="26:27">
      <c r="Z165938" s="192"/>
      <c r="AA165938" s="192"/>
    </row>
    <row r="165939" spans="26:27">
      <c r="Z165939" s="192"/>
      <c r="AA165939" s="192"/>
    </row>
    <row r="165940" spans="26:27">
      <c r="Z165940" s="192"/>
      <c r="AA165940" s="192"/>
    </row>
    <row r="165941" spans="26:27">
      <c r="Z165941" s="192"/>
      <c r="AA165941" s="192"/>
    </row>
    <row r="165942" spans="26:27">
      <c r="Z165942" s="192"/>
      <c r="AA165942" s="192"/>
    </row>
    <row r="165943" spans="26:27">
      <c r="Z165943" s="192"/>
      <c r="AA165943" s="192"/>
    </row>
    <row r="165944" spans="26:27">
      <c r="Z165944" s="192"/>
      <c r="AA165944" s="192"/>
    </row>
    <row r="165945" spans="26:27">
      <c r="Z165945" s="192"/>
      <c r="AA165945" s="192"/>
    </row>
    <row r="165946" spans="26:27">
      <c r="Z165946" s="192"/>
      <c r="AA165946" s="192"/>
    </row>
    <row r="165947" spans="26:27">
      <c r="Z165947" s="192"/>
      <c r="AA165947" s="192"/>
    </row>
    <row r="165948" spans="26:27">
      <c r="Z165948" s="192"/>
      <c r="AA165948" s="192"/>
    </row>
    <row r="165949" spans="26:27">
      <c r="Z165949" s="192"/>
      <c r="AA165949" s="192"/>
    </row>
    <row r="165950" spans="26:27">
      <c r="Z165950" s="192"/>
      <c r="AA165950" s="192"/>
    </row>
    <row r="165951" spans="26:27">
      <c r="Z165951" s="192"/>
      <c r="AA165951" s="192"/>
    </row>
    <row r="165952" spans="26:27">
      <c r="Z165952" s="192"/>
      <c r="AA165952" s="192"/>
    </row>
    <row r="165953" spans="26:27">
      <c r="Z165953" s="192"/>
      <c r="AA165953" s="192"/>
    </row>
    <row r="165954" spans="26:27">
      <c r="Z165954" s="192"/>
      <c r="AA165954" s="192"/>
    </row>
    <row r="165955" spans="26:27">
      <c r="Z165955" s="192"/>
      <c r="AA165955" s="192"/>
    </row>
    <row r="165956" spans="26:27">
      <c r="Z165956" s="192"/>
      <c r="AA165956" s="192"/>
    </row>
    <row r="165957" spans="26:27">
      <c r="Z165957" s="192"/>
      <c r="AA165957" s="192"/>
    </row>
    <row r="165958" spans="26:27">
      <c r="Z165958" s="192"/>
      <c r="AA165958" s="192"/>
    </row>
    <row r="165959" spans="26:27">
      <c r="Z165959" s="192"/>
      <c r="AA165959" s="192"/>
    </row>
    <row r="165960" spans="26:27">
      <c r="Z165960" s="192"/>
      <c r="AA165960" s="192"/>
    </row>
    <row r="165961" spans="26:27">
      <c r="Z165961" s="192"/>
      <c r="AA165961" s="192"/>
    </row>
    <row r="165962" spans="26:27">
      <c r="Z165962" s="192"/>
      <c r="AA165962" s="192"/>
    </row>
    <row r="165963" spans="26:27">
      <c r="Z165963" s="192"/>
      <c r="AA165963" s="192"/>
    </row>
    <row r="165964" spans="26:27">
      <c r="Z165964" s="192"/>
      <c r="AA165964" s="192"/>
    </row>
    <row r="165965" spans="26:27">
      <c r="Z165965" s="192"/>
      <c r="AA165965" s="192"/>
    </row>
    <row r="165966" spans="26:27">
      <c r="Z165966" s="192"/>
      <c r="AA165966" s="192"/>
    </row>
    <row r="165967" spans="26:27">
      <c r="Z165967" s="192"/>
      <c r="AA165967" s="192"/>
    </row>
    <row r="165968" spans="26:27">
      <c r="Z165968" s="192"/>
      <c r="AA165968" s="192"/>
    </row>
    <row r="165969" spans="26:27">
      <c r="Z165969" s="192"/>
      <c r="AA165969" s="192"/>
    </row>
    <row r="165970" spans="26:27">
      <c r="Z165970" s="192"/>
      <c r="AA165970" s="192"/>
    </row>
    <row r="165971" spans="26:27">
      <c r="Z165971" s="192"/>
      <c r="AA165971" s="192"/>
    </row>
    <row r="165972" spans="26:27">
      <c r="Z165972" s="192"/>
      <c r="AA165972" s="192"/>
    </row>
    <row r="165973" spans="26:27">
      <c r="Z165973" s="192"/>
      <c r="AA165973" s="192"/>
    </row>
    <row r="165974" spans="26:27">
      <c r="Z165974" s="192"/>
      <c r="AA165974" s="192"/>
    </row>
    <row r="165975" spans="26:27">
      <c r="Z165975" s="192"/>
      <c r="AA165975" s="192"/>
    </row>
    <row r="165976" spans="26:27">
      <c r="Z165976" s="192"/>
      <c r="AA165976" s="192"/>
    </row>
    <row r="165977" spans="26:27">
      <c r="Z165977" s="192"/>
      <c r="AA165977" s="192"/>
    </row>
    <row r="165978" spans="26:27">
      <c r="Z165978" s="192"/>
      <c r="AA165978" s="192"/>
    </row>
    <row r="165979" spans="26:27">
      <c r="Z165979" s="192"/>
      <c r="AA165979" s="192"/>
    </row>
    <row r="165980" spans="26:27">
      <c r="Z165980" s="192"/>
      <c r="AA165980" s="192"/>
    </row>
    <row r="165981" spans="26:27">
      <c r="Z165981" s="192"/>
      <c r="AA165981" s="192"/>
    </row>
    <row r="165982" spans="26:27">
      <c r="Z165982" s="192"/>
      <c r="AA165982" s="192"/>
    </row>
    <row r="165983" spans="26:27">
      <c r="Z165983" s="192"/>
      <c r="AA165983" s="192"/>
    </row>
    <row r="165984" spans="26:27">
      <c r="Z165984" s="192"/>
      <c r="AA165984" s="192"/>
    </row>
    <row r="165985" spans="26:27">
      <c r="Z165985" s="192"/>
      <c r="AA165985" s="192"/>
    </row>
    <row r="165986" spans="26:27">
      <c r="Z165986" s="192"/>
      <c r="AA165986" s="192"/>
    </row>
    <row r="165987" spans="26:27">
      <c r="Z165987" s="192"/>
      <c r="AA165987" s="192"/>
    </row>
    <row r="165988" spans="26:27">
      <c r="Z165988" s="192"/>
      <c r="AA165988" s="192"/>
    </row>
    <row r="165989" spans="26:27">
      <c r="Z165989" s="192"/>
      <c r="AA165989" s="192"/>
    </row>
    <row r="165990" spans="26:27">
      <c r="Z165990" s="192"/>
      <c r="AA165990" s="192"/>
    </row>
    <row r="165991" spans="26:27">
      <c r="Z165991" s="192"/>
      <c r="AA165991" s="192"/>
    </row>
    <row r="165992" spans="26:27">
      <c r="Z165992" s="192"/>
      <c r="AA165992" s="192"/>
    </row>
    <row r="165993" spans="26:27">
      <c r="Z165993" s="192"/>
      <c r="AA165993" s="192"/>
    </row>
    <row r="165994" spans="26:27">
      <c r="Z165994" s="192"/>
      <c r="AA165994" s="192"/>
    </row>
    <row r="165995" spans="26:27">
      <c r="Z165995" s="192"/>
      <c r="AA165995" s="192"/>
    </row>
    <row r="165996" spans="26:27">
      <c r="Z165996" s="192"/>
      <c r="AA165996" s="192"/>
    </row>
    <row r="165997" spans="26:27">
      <c r="Z165997" s="192"/>
      <c r="AA165997" s="192"/>
    </row>
    <row r="165998" spans="26:27">
      <c r="Z165998" s="192"/>
      <c r="AA165998" s="192"/>
    </row>
    <row r="165999" spans="26:27">
      <c r="Z165999" s="192"/>
      <c r="AA165999" s="192"/>
    </row>
    <row r="166000" spans="26:27">
      <c r="Z166000" s="192"/>
      <c r="AA166000" s="192"/>
    </row>
    <row r="166001" spans="26:27">
      <c r="Z166001" s="192"/>
      <c r="AA166001" s="192"/>
    </row>
    <row r="166002" spans="26:27">
      <c r="Z166002" s="192"/>
      <c r="AA166002" s="192"/>
    </row>
    <row r="166003" spans="26:27">
      <c r="Z166003" s="192"/>
      <c r="AA166003" s="192"/>
    </row>
    <row r="166004" spans="26:27">
      <c r="Z166004" s="192"/>
      <c r="AA166004" s="192"/>
    </row>
    <row r="166005" spans="26:27">
      <c r="Z166005" s="192"/>
      <c r="AA166005" s="192"/>
    </row>
    <row r="166006" spans="26:27">
      <c r="Z166006" s="192"/>
      <c r="AA166006" s="192"/>
    </row>
    <row r="166007" spans="26:27">
      <c r="Z166007" s="192"/>
      <c r="AA166007" s="192"/>
    </row>
    <row r="166008" spans="26:27">
      <c r="Z166008" s="192"/>
      <c r="AA166008" s="192"/>
    </row>
    <row r="166009" spans="26:27">
      <c r="Z166009" s="192"/>
      <c r="AA166009" s="192"/>
    </row>
    <row r="166010" spans="26:27">
      <c r="Z166010" s="192"/>
      <c r="AA166010" s="192"/>
    </row>
    <row r="166011" spans="26:27">
      <c r="Z166011" s="192"/>
      <c r="AA166011" s="192"/>
    </row>
    <row r="166012" spans="26:27">
      <c r="Z166012" s="192"/>
      <c r="AA166012" s="192"/>
    </row>
    <row r="166013" spans="26:27">
      <c r="Z166013" s="192"/>
      <c r="AA166013" s="192"/>
    </row>
    <row r="166014" spans="26:27">
      <c r="Z166014" s="192"/>
      <c r="AA166014" s="192"/>
    </row>
    <row r="166015" spans="26:27">
      <c r="Z166015" s="192"/>
      <c r="AA166015" s="192"/>
    </row>
    <row r="166016" spans="26:27">
      <c r="Z166016" s="192"/>
      <c r="AA166016" s="192"/>
    </row>
    <row r="166017" spans="26:27">
      <c r="Z166017" s="192"/>
      <c r="AA166017" s="192"/>
    </row>
    <row r="166018" spans="26:27">
      <c r="Z166018" s="192"/>
      <c r="AA166018" s="192"/>
    </row>
    <row r="166019" spans="26:27">
      <c r="Z166019" s="192"/>
      <c r="AA166019" s="192"/>
    </row>
    <row r="166020" spans="26:27">
      <c r="Z166020" s="192"/>
      <c r="AA166020" s="192"/>
    </row>
    <row r="166021" spans="26:27">
      <c r="Z166021" s="192"/>
      <c r="AA166021" s="192"/>
    </row>
    <row r="166022" spans="26:27">
      <c r="Z166022" s="192"/>
      <c r="AA166022" s="192"/>
    </row>
    <row r="166023" spans="26:27">
      <c r="Z166023" s="192"/>
      <c r="AA166023" s="192"/>
    </row>
    <row r="166024" spans="26:27">
      <c r="Z166024" s="192"/>
      <c r="AA166024" s="192"/>
    </row>
    <row r="166025" spans="26:27">
      <c r="Z166025" s="192"/>
      <c r="AA166025" s="192"/>
    </row>
    <row r="166026" spans="26:27">
      <c r="Z166026" s="192"/>
      <c r="AA166026" s="192"/>
    </row>
    <row r="166027" spans="26:27">
      <c r="Z166027" s="192"/>
      <c r="AA166027" s="192"/>
    </row>
    <row r="166028" spans="26:27">
      <c r="Z166028" s="192"/>
      <c r="AA166028" s="192"/>
    </row>
    <row r="166029" spans="26:27">
      <c r="Z166029" s="192"/>
      <c r="AA166029" s="192"/>
    </row>
    <row r="166030" spans="26:27">
      <c r="Z166030" s="192"/>
      <c r="AA166030" s="192"/>
    </row>
    <row r="166031" spans="26:27">
      <c r="Z166031" s="192"/>
      <c r="AA166031" s="192"/>
    </row>
    <row r="166032" spans="26:27">
      <c r="Z166032" s="192"/>
      <c r="AA166032" s="192"/>
    </row>
    <row r="166033" spans="26:27">
      <c r="Z166033" s="192"/>
      <c r="AA166033" s="192"/>
    </row>
    <row r="166034" spans="26:27">
      <c r="Z166034" s="192"/>
      <c r="AA166034" s="192"/>
    </row>
    <row r="166035" spans="26:27">
      <c r="Z166035" s="192"/>
      <c r="AA166035" s="192"/>
    </row>
    <row r="166036" spans="26:27">
      <c r="Z166036" s="192"/>
      <c r="AA166036" s="192"/>
    </row>
    <row r="166037" spans="26:27">
      <c r="Z166037" s="192"/>
      <c r="AA166037" s="192"/>
    </row>
    <row r="166038" spans="26:27">
      <c r="Z166038" s="192"/>
      <c r="AA166038" s="192"/>
    </row>
    <row r="166039" spans="26:27">
      <c r="Z166039" s="192"/>
      <c r="AA166039" s="192"/>
    </row>
    <row r="166040" spans="26:27">
      <c r="Z166040" s="192"/>
      <c r="AA166040" s="192"/>
    </row>
    <row r="166041" spans="26:27">
      <c r="Z166041" s="192"/>
      <c r="AA166041" s="192"/>
    </row>
    <row r="166042" spans="26:27">
      <c r="Z166042" s="192"/>
      <c r="AA166042" s="192"/>
    </row>
    <row r="166043" spans="26:27">
      <c r="Z166043" s="192"/>
      <c r="AA166043" s="192"/>
    </row>
    <row r="166044" spans="26:27">
      <c r="Z166044" s="192"/>
      <c r="AA166044" s="192"/>
    </row>
    <row r="166045" spans="26:27">
      <c r="Z166045" s="192"/>
      <c r="AA166045" s="192"/>
    </row>
    <row r="166046" spans="26:27">
      <c r="Z166046" s="192"/>
      <c r="AA166046" s="192"/>
    </row>
    <row r="166047" spans="26:27">
      <c r="Z166047" s="192"/>
      <c r="AA166047" s="192"/>
    </row>
    <row r="166048" spans="26:27">
      <c r="Z166048" s="192"/>
      <c r="AA166048" s="192"/>
    </row>
    <row r="166049" spans="26:27">
      <c r="Z166049" s="192"/>
      <c r="AA166049" s="192"/>
    </row>
    <row r="166050" spans="26:27">
      <c r="Z166050" s="192"/>
      <c r="AA166050" s="192"/>
    </row>
    <row r="166051" spans="26:27">
      <c r="Z166051" s="192"/>
      <c r="AA166051" s="192"/>
    </row>
    <row r="166052" spans="26:27">
      <c r="Z166052" s="192"/>
      <c r="AA166052" s="192"/>
    </row>
    <row r="166053" spans="26:27">
      <c r="Z166053" s="192"/>
      <c r="AA166053" s="192"/>
    </row>
    <row r="166054" spans="26:27">
      <c r="Z166054" s="192"/>
      <c r="AA166054" s="192"/>
    </row>
    <row r="166055" spans="26:27">
      <c r="Z166055" s="192"/>
      <c r="AA166055" s="192"/>
    </row>
    <row r="166056" spans="26:27">
      <c r="Z166056" s="192"/>
      <c r="AA166056" s="192"/>
    </row>
    <row r="166057" spans="26:27">
      <c r="Z166057" s="192"/>
      <c r="AA166057" s="192"/>
    </row>
    <row r="166058" spans="26:27">
      <c r="Z166058" s="192"/>
      <c r="AA166058" s="192"/>
    </row>
    <row r="166059" spans="26:27">
      <c r="Z166059" s="192"/>
      <c r="AA166059" s="192"/>
    </row>
    <row r="166060" spans="26:27">
      <c r="Z166060" s="192"/>
      <c r="AA166060" s="192"/>
    </row>
    <row r="166061" spans="26:27">
      <c r="Z166061" s="192"/>
      <c r="AA166061" s="192"/>
    </row>
    <row r="166062" spans="26:27">
      <c r="Z166062" s="192"/>
      <c r="AA166062" s="192"/>
    </row>
    <row r="166063" spans="26:27">
      <c r="Z166063" s="192"/>
      <c r="AA166063" s="192"/>
    </row>
    <row r="166064" spans="26:27">
      <c r="Z166064" s="192"/>
      <c r="AA166064" s="192"/>
    </row>
    <row r="166065" spans="26:27">
      <c r="Z166065" s="192"/>
      <c r="AA166065" s="192"/>
    </row>
    <row r="166066" spans="26:27">
      <c r="Z166066" s="192"/>
      <c r="AA166066" s="192"/>
    </row>
    <row r="166067" spans="26:27">
      <c r="Z166067" s="192"/>
      <c r="AA166067" s="192"/>
    </row>
    <row r="166068" spans="26:27">
      <c r="Z166068" s="192"/>
      <c r="AA166068" s="192"/>
    </row>
    <row r="166069" spans="26:27">
      <c r="Z166069" s="192"/>
      <c r="AA166069" s="192"/>
    </row>
    <row r="166070" spans="26:27">
      <c r="Z166070" s="192"/>
      <c r="AA166070" s="192"/>
    </row>
    <row r="166071" spans="26:27">
      <c r="Z166071" s="192"/>
      <c r="AA166071" s="192"/>
    </row>
    <row r="166072" spans="26:27">
      <c r="Z166072" s="192"/>
      <c r="AA166072" s="192"/>
    </row>
    <row r="166073" spans="26:27">
      <c r="Z166073" s="192"/>
      <c r="AA166073" s="192"/>
    </row>
    <row r="166074" spans="26:27">
      <c r="Z166074" s="192"/>
      <c r="AA166074" s="192"/>
    </row>
    <row r="166075" spans="26:27">
      <c r="Z166075" s="192"/>
      <c r="AA166075" s="192"/>
    </row>
    <row r="166076" spans="26:27">
      <c r="Z166076" s="192"/>
      <c r="AA166076" s="192"/>
    </row>
    <row r="166077" spans="26:27">
      <c r="Z166077" s="192"/>
      <c r="AA166077" s="192"/>
    </row>
    <row r="166078" spans="26:27">
      <c r="Z166078" s="192"/>
      <c r="AA166078" s="192"/>
    </row>
    <row r="166079" spans="26:27">
      <c r="Z166079" s="192"/>
      <c r="AA166079" s="192"/>
    </row>
    <row r="166080" spans="26:27">
      <c r="Z166080" s="192"/>
      <c r="AA166080" s="192"/>
    </row>
    <row r="166081" spans="26:27">
      <c r="Z166081" s="192"/>
      <c r="AA166081" s="192"/>
    </row>
    <row r="166082" spans="26:27">
      <c r="Z166082" s="192"/>
      <c r="AA166082" s="192"/>
    </row>
    <row r="166083" spans="26:27">
      <c r="Z166083" s="192"/>
      <c r="AA166083" s="192"/>
    </row>
    <row r="166084" spans="26:27">
      <c r="Z166084" s="192"/>
      <c r="AA166084" s="192"/>
    </row>
    <row r="166085" spans="26:27">
      <c r="Z166085" s="192"/>
      <c r="AA166085" s="192"/>
    </row>
    <row r="166086" spans="26:27">
      <c r="Z166086" s="192"/>
      <c r="AA166086" s="192"/>
    </row>
    <row r="166087" spans="26:27">
      <c r="Z166087" s="192"/>
      <c r="AA166087" s="192"/>
    </row>
    <row r="166088" spans="26:27">
      <c r="Z166088" s="192"/>
      <c r="AA166088" s="192"/>
    </row>
    <row r="166089" spans="26:27">
      <c r="Z166089" s="192"/>
      <c r="AA166089" s="192"/>
    </row>
    <row r="166090" spans="26:27">
      <c r="Z166090" s="192"/>
      <c r="AA166090" s="192"/>
    </row>
    <row r="166091" spans="26:27">
      <c r="Z166091" s="192"/>
      <c r="AA166091" s="192"/>
    </row>
    <row r="166092" spans="26:27">
      <c r="Z166092" s="192"/>
      <c r="AA166092" s="192"/>
    </row>
    <row r="166093" spans="26:27">
      <c r="Z166093" s="192"/>
      <c r="AA166093" s="192"/>
    </row>
    <row r="166094" spans="26:27">
      <c r="Z166094" s="192"/>
      <c r="AA166094" s="192"/>
    </row>
    <row r="166095" spans="26:27">
      <c r="Z166095" s="192"/>
      <c r="AA166095" s="192"/>
    </row>
    <row r="166096" spans="26:27">
      <c r="Z166096" s="192"/>
      <c r="AA166096" s="192"/>
    </row>
    <row r="166097" spans="26:27">
      <c r="Z166097" s="192"/>
      <c r="AA166097" s="192"/>
    </row>
    <row r="166098" spans="26:27">
      <c r="Z166098" s="192"/>
      <c r="AA166098" s="192"/>
    </row>
    <row r="166099" spans="26:27">
      <c r="Z166099" s="192"/>
      <c r="AA166099" s="192"/>
    </row>
    <row r="166100" spans="26:27">
      <c r="Z166100" s="192"/>
      <c r="AA166100" s="192"/>
    </row>
    <row r="166101" spans="26:27">
      <c r="Z166101" s="192"/>
      <c r="AA166101" s="192"/>
    </row>
    <row r="166102" spans="26:27">
      <c r="Z166102" s="192"/>
      <c r="AA166102" s="192"/>
    </row>
    <row r="166103" spans="26:27">
      <c r="Z166103" s="192"/>
      <c r="AA166103" s="192"/>
    </row>
    <row r="166104" spans="26:27">
      <c r="Z166104" s="192"/>
      <c r="AA166104" s="192"/>
    </row>
    <row r="166105" spans="26:27">
      <c r="Z166105" s="192"/>
      <c r="AA166105" s="192"/>
    </row>
    <row r="166106" spans="26:27">
      <c r="Z166106" s="192"/>
      <c r="AA166106" s="192"/>
    </row>
    <row r="166107" spans="26:27">
      <c r="Z166107" s="192"/>
      <c r="AA166107" s="192"/>
    </row>
    <row r="166108" spans="26:27">
      <c r="Z166108" s="192"/>
      <c r="AA166108" s="192"/>
    </row>
    <row r="166109" spans="26:27">
      <c r="Z166109" s="192"/>
      <c r="AA166109" s="192"/>
    </row>
    <row r="166110" spans="26:27">
      <c r="Z166110" s="192"/>
      <c r="AA166110" s="192"/>
    </row>
    <row r="166111" spans="26:27">
      <c r="Z166111" s="192"/>
      <c r="AA166111" s="192"/>
    </row>
    <row r="166112" spans="26:27">
      <c r="Z166112" s="192"/>
      <c r="AA166112" s="192"/>
    </row>
    <row r="166113" spans="26:27">
      <c r="Z166113" s="192"/>
      <c r="AA166113" s="192"/>
    </row>
    <row r="166114" spans="26:27">
      <c r="Z166114" s="192"/>
      <c r="AA166114" s="192"/>
    </row>
    <row r="166115" spans="26:27">
      <c r="Z166115" s="192"/>
      <c r="AA166115" s="192"/>
    </row>
    <row r="166116" spans="26:27">
      <c r="Z166116" s="192"/>
      <c r="AA166116" s="192"/>
    </row>
    <row r="166117" spans="26:27">
      <c r="Z166117" s="192"/>
      <c r="AA166117" s="192"/>
    </row>
    <row r="166118" spans="26:27">
      <c r="Z166118" s="192"/>
      <c r="AA166118" s="192"/>
    </row>
    <row r="166119" spans="26:27">
      <c r="Z166119" s="192"/>
      <c r="AA166119" s="192"/>
    </row>
    <row r="166120" spans="26:27">
      <c r="Z166120" s="192"/>
      <c r="AA166120" s="192"/>
    </row>
    <row r="166121" spans="26:27">
      <c r="Z166121" s="192"/>
      <c r="AA166121" s="192"/>
    </row>
    <row r="166122" spans="26:27">
      <c r="Z166122" s="192"/>
      <c r="AA166122" s="192"/>
    </row>
    <row r="166123" spans="26:27">
      <c r="Z166123" s="192"/>
      <c r="AA166123" s="192"/>
    </row>
    <row r="166124" spans="26:27">
      <c r="Z166124" s="192"/>
      <c r="AA166124" s="192"/>
    </row>
    <row r="166125" spans="26:27">
      <c r="Z166125" s="192"/>
      <c r="AA166125" s="192"/>
    </row>
    <row r="166126" spans="26:27">
      <c r="Z166126" s="192"/>
      <c r="AA166126" s="192"/>
    </row>
    <row r="166127" spans="26:27">
      <c r="Z166127" s="192"/>
      <c r="AA166127" s="192"/>
    </row>
    <row r="166128" spans="26:27">
      <c r="Z166128" s="192"/>
      <c r="AA166128" s="192"/>
    </row>
    <row r="166129" spans="26:27">
      <c r="Z166129" s="192"/>
      <c r="AA166129" s="192"/>
    </row>
    <row r="166130" spans="26:27">
      <c r="Z166130" s="192"/>
      <c r="AA166130" s="192"/>
    </row>
    <row r="166131" spans="26:27">
      <c r="Z166131" s="192"/>
      <c r="AA166131" s="192"/>
    </row>
    <row r="166132" spans="26:27">
      <c r="Z166132" s="192"/>
      <c r="AA166132" s="192"/>
    </row>
    <row r="166133" spans="26:27">
      <c r="Z166133" s="192"/>
      <c r="AA166133" s="192"/>
    </row>
    <row r="166134" spans="26:27">
      <c r="Z166134" s="192"/>
      <c r="AA166134" s="192"/>
    </row>
    <row r="166135" spans="26:27">
      <c r="Z166135" s="192"/>
      <c r="AA166135" s="192"/>
    </row>
    <row r="166136" spans="26:27">
      <c r="Z166136" s="192"/>
      <c r="AA166136" s="192"/>
    </row>
    <row r="166137" spans="26:27">
      <c r="Z166137" s="192"/>
      <c r="AA166137" s="192"/>
    </row>
    <row r="166138" spans="26:27">
      <c r="Z166138" s="192"/>
      <c r="AA166138" s="192"/>
    </row>
    <row r="166139" spans="26:27">
      <c r="Z166139" s="192"/>
      <c r="AA166139" s="192"/>
    </row>
    <row r="166140" spans="26:27">
      <c r="Z166140" s="192"/>
      <c r="AA166140" s="192"/>
    </row>
    <row r="166141" spans="26:27">
      <c r="Z166141" s="192"/>
      <c r="AA166141" s="192"/>
    </row>
    <row r="166142" spans="26:27">
      <c r="Z166142" s="192"/>
      <c r="AA166142" s="192"/>
    </row>
    <row r="166143" spans="26:27">
      <c r="Z166143" s="192"/>
      <c r="AA166143" s="192"/>
    </row>
    <row r="166144" spans="26:27">
      <c r="Z166144" s="192"/>
      <c r="AA166144" s="192"/>
    </row>
    <row r="166145" spans="26:27">
      <c r="Z166145" s="192"/>
      <c r="AA166145" s="192"/>
    </row>
    <row r="166146" spans="26:27">
      <c r="Z166146" s="192"/>
      <c r="AA166146" s="192"/>
    </row>
    <row r="166147" spans="26:27">
      <c r="Z166147" s="192"/>
      <c r="AA166147" s="192"/>
    </row>
    <row r="166148" spans="26:27">
      <c r="Z166148" s="192"/>
      <c r="AA166148" s="192"/>
    </row>
    <row r="166149" spans="26:27">
      <c r="Z166149" s="192"/>
      <c r="AA166149" s="192"/>
    </row>
    <row r="166150" spans="26:27">
      <c r="Z166150" s="192"/>
      <c r="AA166150" s="192"/>
    </row>
    <row r="166151" spans="26:27">
      <c r="Z166151" s="192"/>
      <c r="AA166151" s="192"/>
    </row>
    <row r="166152" spans="26:27">
      <c r="Z166152" s="192"/>
      <c r="AA166152" s="192"/>
    </row>
    <row r="166153" spans="26:27">
      <c r="Z166153" s="192"/>
      <c r="AA166153" s="192"/>
    </row>
    <row r="166154" spans="26:27">
      <c r="Z166154" s="192"/>
      <c r="AA166154" s="192"/>
    </row>
    <row r="166155" spans="26:27">
      <c r="Z166155" s="192"/>
      <c r="AA166155" s="192"/>
    </row>
    <row r="166156" spans="26:27">
      <c r="Z166156" s="192"/>
      <c r="AA166156" s="192"/>
    </row>
    <row r="166157" spans="26:27">
      <c r="Z166157" s="192"/>
      <c r="AA166157" s="192"/>
    </row>
    <row r="166158" spans="26:27">
      <c r="Z166158" s="192"/>
      <c r="AA166158" s="192"/>
    </row>
    <row r="166159" spans="26:27">
      <c r="Z166159" s="192"/>
      <c r="AA166159" s="192"/>
    </row>
    <row r="166160" spans="26:27">
      <c r="Z166160" s="192"/>
      <c r="AA166160" s="192"/>
    </row>
    <row r="166161" spans="26:27">
      <c r="Z166161" s="192"/>
      <c r="AA166161" s="192"/>
    </row>
    <row r="166162" spans="26:27">
      <c r="Z166162" s="192"/>
      <c r="AA166162" s="192"/>
    </row>
    <row r="166163" spans="26:27">
      <c r="Z166163" s="192"/>
      <c r="AA166163" s="192"/>
    </row>
    <row r="166164" spans="26:27">
      <c r="Z166164" s="192"/>
      <c r="AA166164" s="192"/>
    </row>
    <row r="166165" spans="26:27">
      <c r="Z166165" s="192"/>
      <c r="AA166165" s="192"/>
    </row>
    <row r="166166" spans="26:27">
      <c r="Z166166" s="192"/>
      <c r="AA166166" s="192"/>
    </row>
    <row r="166167" spans="26:27">
      <c r="Z166167" s="192"/>
      <c r="AA166167" s="192"/>
    </row>
    <row r="166168" spans="26:27">
      <c r="Z166168" s="192"/>
      <c r="AA166168" s="192"/>
    </row>
    <row r="166169" spans="26:27">
      <c r="Z166169" s="192"/>
      <c r="AA166169" s="192"/>
    </row>
    <row r="166170" spans="26:27">
      <c r="Z166170" s="192"/>
      <c r="AA166170" s="192"/>
    </row>
    <row r="166171" spans="26:27">
      <c r="Z166171" s="192"/>
      <c r="AA166171" s="192"/>
    </row>
    <row r="166172" spans="26:27">
      <c r="Z166172" s="192"/>
      <c r="AA166172" s="192"/>
    </row>
    <row r="166173" spans="26:27">
      <c r="Z166173" s="192"/>
      <c r="AA166173" s="192"/>
    </row>
    <row r="166174" spans="26:27">
      <c r="Z166174" s="192"/>
      <c r="AA166174" s="192"/>
    </row>
    <row r="166175" spans="26:27">
      <c r="Z166175" s="192"/>
      <c r="AA166175" s="192"/>
    </row>
    <row r="166176" spans="26:27">
      <c r="Z166176" s="192"/>
      <c r="AA166176" s="192"/>
    </row>
    <row r="166177" spans="26:27">
      <c r="Z166177" s="192"/>
      <c r="AA166177" s="192"/>
    </row>
    <row r="166178" spans="26:27">
      <c r="Z166178" s="192"/>
      <c r="AA166178" s="192"/>
    </row>
    <row r="166179" spans="26:27">
      <c r="Z166179" s="192"/>
      <c r="AA166179" s="192"/>
    </row>
    <row r="166180" spans="26:27">
      <c r="Z166180" s="192"/>
      <c r="AA166180" s="192"/>
    </row>
    <row r="166181" spans="26:27">
      <c r="Z166181" s="192"/>
      <c r="AA166181" s="192"/>
    </row>
    <row r="166182" spans="26:27">
      <c r="Z166182" s="192"/>
      <c r="AA166182" s="192"/>
    </row>
    <row r="166183" spans="26:27">
      <c r="Z166183" s="192"/>
      <c r="AA166183" s="192"/>
    </row>
    <row r="166184" spans="26:27">
      <c r="Z166184" s="192"/>
      <c r="AA166184" s="192"/>
    </row>
    <row r="166185" spans="26:27">
      <c r="Z166185" s="192"/>
      <c r="AA166185" s="192"/>
    </row>
    <row r="166186" spans="26:27">
      <c r="Z166186" s="192"/>
      <c r="AA166186" s="192"/>
    </row>
    <row r="166187" spans="26:27">
      <c r="Z166187" s="192"/>
      <c r="AA166187" s="192"/>
    </row>
    <row r="166188" spans="26:27">
      <c r="Z166188" s="192"/>
      <c r="AA166188" s="192"/>
    </row>
    <row r="166189" spans="26:27">
      <c r="Z166189" s="192"/>
      <c r="AA166189" s="192"/>
    </row>
    <row r="166190" spans="26:27">
      <c r="Z166190" s="192"/>
      <c r="AA166190" s="192"/>
    </row>
    <row r="166191" spans="26:27">
      <c r="Z166191" s="192"/>
      <c r="AA166191" s="192"/>
    </row>
    <row r="166192" spans="26:27">
      <c r="Z166192" s="192"/>
      <c r="AA166192" s="192"/>
    </row>
    <row r="166193" spans="26:27">
      <c r="Z166193" s="192"/>
      <c r="AA166193" s="192"/>
    </row>
    <row r="166194" spans="26:27">
      <c r="Z166194" s="192"/>
      <c r="AA166194" s="192"/>
    </row>
    <row r="166195" spans="26:27">
      <c r="Z166195" s="192"/>
      <c r="AA166195" s="192"/>
    </row>
    <row r="166196" spans="26:27">
      <c r="Z166196" s="192"/>
      <c r="AA166196" s="192"/>
    </row>
    <row r="166197" spans="26:27">
      <c r="Z166197" s="192"/>
      <c r="AA166197" s="192"/>
    </row>
    <row r="166198" spans="26:27">
      <c r="Z166198" s="192"/>
      <c r="AA166198" s="192"/>
    </row>
    <row r="166199" spans="26:27">
      <c r="Z166199" s="192"/>
      <c r="AA166199" s="192"/>
    </row>
    <row r="166200" spans="26:27">
      <c r="Z166200" s="192"/>
      <c r="AA166200" s="192"/>
    </row>
    <row r="166201" spans="26:27">
      <c r="Z166201" s="192"/>
      <c r="AA166201" s="192"/>
    </row>
    <row r="166202" spans="26:27">
      <c r="Z166202" s="192"/>
      <c r="AA166202" s="192"/>
    </row>
    <row r="166203" spans="26:27">
      <c r="Z166203" s="192"/>
      <c r="AA166203" s="192"/>
    </row>
    <row r="166204" spans="26:27">
      <c r="Z166204" s="192"/>
      <c r="AA166204" s="192"/>
    </row>
    <row r="166205" spans="26:27">
      <c r="Z166205" s="192"/>
      <c r="AA166205" s="192"/>
    </row>
    <row r="166206" spans="26:27">
      <c r="Z166206" s="192"/>
      <c r="AA166206" s="192"/>
    </row>
    <row r="166207" spans="26:27">
      <c r="Z166207" s="192"/>
      <c r="AA166207" s="192"/>
    </row>
    <row r="166208" spans="26:27">
      <c r="Z166208" s="192"/>
      <c r="AA166208" s="192"/>
    </row>
    <row r="166209" spans="26:27">
      <c r="Z166209" s="192"/>
      <c r="AA166209" s="192"/>
    </row>
    <row r="166210" spans="26:27">
      <c r="Z166210" s="192"/>
      <c r="AA166210" s="192"/>
    </row>
    <row r="166211" spans="26:27">
      <c r="Z166211" s="192"/>
      <c r="AA166211" s="192"/>
    </row>
    <row r="166212" spans="26:27">
      <c r="Z166212" s="192"/>
      <c r="AA166212" s="192"/>
    </row>
    <row r="166213" spans="26:27">
      <c r="Z166213" s="192"/>
      <c r="AA166213" s="192"/>
    </row>
    <row r="166214" spans="26:27">
      <c r="Z166214" s="192"/>
      <c r="AA166214" s="192"/>
    </row>
    <row r="166215" spans="26:27">
      <c r="Z166215" s="192"/>
      <c r="AA166215" s="192"/>
    </row>
    <row r="166216" spans="26:27">
      <c r="Z166216" s="192"/>
      <c r="AA166216" s="192"/>
    </row>
    <row r="166217" spans="26:27">
      <c r="Z166217" s="192"/>
      <c r="AA166217" s="192"/>
    </row>
    <row r="166218" spans="26:27">
      <c r="Z166218" s="192"/>
      <c r="AA166218" s="192"/>
    </row>
    <row r="166219" spans="26:27">
      <c r="Z166219" s="192"/>
      <c r="AA166219" s="192"/>
    </row>
    <row r="166220" spans="26:27">
      <c r="Z166220" s="192"/>
      <c r="AA166220" s="192"/>
    </row>
    <row r="166221" spans="26:27">
      <c r="Z166221" s="192"/>
      <c r="AA166221" s="192"/>
    </row>
    <row r="166222" spans="26:27">
      <c r="Z166222" s="192"/>
      <c r="AA166222" s="192"/>
    </row>
    <row r="166223" spans="26:27">
      <c r="Z166223" s="192"/>
      <c r="AA166223" s="192"/>
    </row>
    <row r="166224" spans="26:27">
      <c r="Z166224" s="192"/>
      <c r="AA166224" s="192"/>
    </row>
    <row r="166225" spans="26:27">
      <c r="Z166225" s="192"/>
      <c r="AA166225" s="192"/>
    </row>
    <row r="166226" spans="26:27">
      <c r="Z166226" s="192"/>
      <c r="AA166226" s="192"/>
    </row>
    <row r="166227" spans="26:27">
      <c r="Z166227" s="192"/>
      <c r="AA166227" s="192"/>
    </row>
    <row r="166228" spans="26:27">
      <c r="Z166228" s="192"/>
      <c r="AA166228" s="192"/>
    </row>
    <row r="166229" spans="26:27">
      <c r="Z166229" s="192"/>
      <c r="AA166229" s="192"/>
    </row>
    <row r="166230" spans="26:27">
      <c r="Z166230" s="192"/>
      <c r="AA166230" s="192"/>
    </row>
    <row r="166231" spans="26:27">
      <c r="Z166231" s="192"/>
      <c r="AA166231" s="192"/>
    </row>
    <row r="166232" spans="26:27">
      <c r="Z166232" s="192"/>
      <c r="AA166232" s="192"/>
    </row>
    <row r="166233" spans="26:27">
      <c r="Z166233" s="192"/>
      <c r="AA166233" s="192"/>
    </row>
    <row r="166234" spans="26:27">
      <c r="Z166234" s="192"/>
      <c r="AA166234" s="192"/>
    </row>
    <row r="166235" spans="26:27">
      <c r="Z166235" s="192"/>
      <c r="AA166235" s="192"/>
    </row>
    <row r="166236" spans="26:27">
      <c r="Z166236" s="192"/>
      <c r="AA166236" s="192"/>
    </row>
    <row r="166237" spans="26:27">
      <c r="Z166237" s="192"/>
      <c r="AA166237" s="192"/>
    </row>
    <row r="166238" spans="26:27">
      <c r="Z166238" s="192"/>
      <c r="AA166238" s="192"/>
    </row>
    <row r="166239" spans="26:27">
      <c r="Z166239" s="192"/>
      <c r="AA166239" s="192"/>
    </row>
    <row r="166240" spans="26:27">
      <c r="Z166240" s="192"/>
      <c r="AA166240" s="192"/>
    </row>
    <row r="166241" spans="26:27">
      <c r="Z166241" s="192"/>
      <c r="AA166241" s="192"/>
    </row>
    <row r="166242" spans="26:27">
      <c r="Z166242" s="192"/>
      <c r="AA166242" s="192"/>
    </row>
    <row r="166243" spans="26:27">
      <c r="Z166243" s="192"/>
      <c r="AA166243" s="192"/>
    </row>
    <row r="166244" spans="26:27">
      <c r="Z166244" s="192"/>
      <c r="AA166244" s="192"/>
    </row>
    <row r="166245" spans="26:27">
      <c r="Z166245" s="192"/>
      <c r="AA166245" s="192"/>
    </row>
    <row r="166246" spans="26:27">
      <c r="Z166246" s="192"/>
      <c r="AA166246" s="192"/>
    </row>
    <row r="166247" spans="26:27">
      <c r="Z166247" s="192"/>
      <c r="AA166247" s="192"/>
    </row>
    <row r="166248" spans="26:27">
      <c r="Z166248" s="192"/>
      <c r="AA166248" s="192"/>
    </row>
    <row r="166249" spans="26:27">
      <c r="Z166249" s="192"/>
      <c r="AA166249" s="192"/>
    </row>
    <row r="166250" spans="26:27">
      <c r="Z166250" s="192"/>
      <c r="AA166250" s="192"/>
    </row>
    <row r="166251" spans="26:27">
      <c r="Z166251" s="192"/>
      <c r="AA166251" s="192"/>
    </row>
    <row r="166252" spans="26:27">
      <c r="Z166252" s="192"/>
      <c r="AA166252" s="192"/>
    </row>
    <row r="166253" spans="26:27">
      <c r="Z166253" s="192"/>
      <c r="AA166253" s="192"/>
    </row>
    <row r="166254" spans="26:27">
      <c r="Z166254" s="192"/>
      <c r="AA166254" s="192"/>
    </row>
    <row r="166255" spans="26:27">
      <c r="Z166255" s="192"/>
      <c r="AA166255" s="192"/>
    </row>
    <row r="166256" spans="26:27">
      <c r="Z166256" s="192"/>
      <c r="AA166256" s="192"/>
    </row>
    <row r="166257" spans="26:27">
      <c r="Z166257" s="192"/>
      <c r="AA166257" s="192"/>
    </row>
    <row r="166258" spans="26:27">
      <c r="Z166258" s="192"/>
      <c r="AA166258" s="192"/>
    </row>
    <row r="166259" spans="26:27">
      <c r="Z166259" s="192"/>
      <c r="AA166259" s="192"/>
    </row>
    <row r="166260" spans="26:27">
      <c r="Z166260" s="192"/>
      <c r="AA166260" s="192"/>
    </row>
    <row r="166261" spans="26:27">
      <c r="Z166261" s="192"/>
      <c r="AA166261" s="192"/>
    </row>
    <row r="166262" spans="26:27">
      <c r="Z166262" s="192"/>
      <c r="AA166262" s="192"/>
    </row>
    <row r="166263" spans="26:27">
      <c r="Z166263" s="192"/>
      <c r="AA166263" s="192"/>
    </row>
    <row r="166264" spans="26:27">
      <c r="Z166264" s="192"/>
      <c r="AA166264" s="192"/>
    </row>
    <row r="166265" spans="26:27">
      <c r="Z166265" s="192"/>
      <c r="AA166265" s="192"/>
    </row>
    <row r="166266" spans="26:27">
      <c r="Z166266" s="192"/>
      <c r="AA166266" s="192"/>
    </row>
    <row r="166267" spans="26:27">
      <c r="Z166267" s="192"/>
      <c r="AA166267" s="192"/>
    </row>
    <row r="166268" spans="26:27">
      <c r="Z166268" s="192"/>
      <c r="AA166268" s="192"/>
    </row>
    <row r="166269" spans="26:27">
      <c r="Z166269" s="192"/>
      <c r="AA166269" s="192"/>
    </row>
    <row r="166270" spans="26:27">
      <c r="Z166270" s="192"/>
      <c r="AA166270" s="192"/>
    </row>
    <row r="166271" spans="26:27">
      <c r="Z166271" s="192"/>
      <c r="AA166271" s="192"/>
    </row>
    <row r="166272" spans="26:27">
      <c r="Z166272" s="192"/>
      <c r="AA166272" s="192"/>
    </row>
    <row r="166273" spans="26:27">
      <c r="Z166273" s="192"/>
      <c r="AA166273" s="192"/>
    </row>
    <row r="166274" spans="26:27">
      <c r="Z166274" s="192"/>
      <c r="AA166274" s="192"/>
    </row>
    <row r="166275" spans="26:27">
      <c r="Z166275" s="192"/>
      <c r="AA166275" s="192"/>
    </row>
    <row r="166276" spans="26:27">
      <c r="Z166276" s="192"/>
      <c r="AA166276" s="192"/>
    </row>
    <row r="166277" spans="26:27">
      <c r="Z166277" s="192"/>
      <c r="AA166277" s="192"/>
    </row>
    <row r="166278" spans="26:27">
      <c r="Z166278" s="192"/>
      <c r="AA166278" s="192"/>
    </row>
    <row r="166279" spans="26:27">
      <c r="Z166279" s="192"/>
      <c r="AA166279" s="192"/>
    </row>
    <row r="166280" spans="26:27">
      <c r="Z166280" s="192"/>
      <c r="AA166280" s="192"/>
    </row>
    <row r="166281" spans="26:27">
      <c r="Z166281" s="192"/>
      <c r="AA166281" s="192"/>
    </row>
    <row r="166282" spans="26:27">
      <c r="Z166282" s="192"/>
      <c r="AA166282" s="192"/>
    </row>
    <row r="166283" spans="26:27">
      <c r="Z166283" s="192"/>
      <c r="AA166283" s="192"/>
    </row>
    <row r="166284" spans="26:27">
      <c r="Z166284" s="192"/>
      <c r="AA166284" s="192"/>
    </row>
    <row r="166285" spans="26:27">
      <c r="Z166285" s="192"/>
      <c r="AA166285" s="192"/>
    </row>
    <row r="166286" spans="26:27">
      <c r="Z166286" s="192"/>
      <c r="AA166286" s="192"/>
    </row>
    <row r="166287" spans="26:27">
      <c r="Z166287" s="192"/>
      <c r="AA166287" s="192"/>
    </row>
    <row r="166288" spans="26:27">
      <c r="Z166288" s="192"/>
      <c r="AA166288" s="192"/>
    </row>
    <row r="166289" spans="26:27">
      <c r="Z166289" s="192"/>
      <c r="AA166289" s="192"/>
    </row>
    <row r="166290" spans="26:27">
      <c r="Z166290" s="192"/>
      <c r="AA166290" s="192"/>
    </row>
    <row r="166291" spans="26:27">
      <c r="Z166291" s="192"/>
      <c r="AA166291" s="192"/>
    </row>
    <row r="166292" spans="26:27">
      <c r="Z166292" s="192"/>
      <c r="AA166292" s="192"/>
    </row>
    <row r="166293" spans="26:27">
      <c r="Z166293" s="192"/>
      <c r="AA166293" s="192"/>
    </row>
    <row r="166294" spans="26:27">
      <c r="Z166294" s="192"/>
      <c r="AA166294" s="192"/>
    </row>
    <row r="166295" spans="26:27">
      <c r="Z166295" s="192"/>
      <c r="AA166295" s="192"/>
    </row>
    <row r="166296" spans="26:27">
      <c r="Z166296" s="192"/>
      <c r="AA166296" s="192"/>
    </row>
    <row r="166297" spans="26:27">
      <c r="Z166297" s="192"/>
      <c r="AA166297" s="192"/>
    </row>
    <row r="166298" spans="26:27">
      <c r="Z166298" s="192"/>
      <c r="AA166298" s="192"/>
    </row>
    <row r="166299" spans="26:27">
      <c r="Z166299" s="192"/>
      <c r="AA166299" s="192"/>
    </row>
    <row r="166300" spans="26:27">
      <c r="Z166300" s="192"/>
      <c r="AA166300" s="192"/>
    </row>
    <row r="166301" spans="26:27">
      <c r="Z166301" s="192"/>
      <c r="AA166301" s="192"/>
    </row>
    <row r="166302" spans="26:27">
      <c r="Z166302" s="192"/>
      <c r="AA166302" s="192"/>
    </row>
    <row r="166303" spans="26:27">
      <c r="Z166303" s="192"/>
      <c r="AA166303" s="192"/>
    </row>
    <row r="166304" spans="26:27">
      <c r="Z166304" s="192"/>
      <c r="AA166304" s="192"/>
    </row>
    <row r="166305" spans="26:27">
      <c r="Z166305" s="192"/>
      <c r="AA166305" s="192"/>
    </row>
    <row r="166306" spans="26:27">
      <c r="Z166306" s="192"/>
      <c r="AA166306" s="192"/>
    </row>
    <row r="166307" spans="26:27">
      <c r="Z166307" s="192"/>
      <c r="AA166307" s="192"/>
    </row>
    <row r="166308" spans="26:27">
      <c r="Z166308" s="192"/>
      <c r="AA166308" s="192"/>
    </row>
    <row r="166309" spans="26:27">
      <c r="Z166309" s="192"/>
      <c r="AA166309" s="192"/>
    </row>
    <row r="166310" spans="26:27">
      <c r="Z166310" s="192"/>
      <c r="AA166310" s="192"/>
    </row>
    <row r="166311" spans="26:27">
      <c r="Z166311" s="192"/>
      <c r="AA166311" s="192"/>
    </row>
    <row r="166312" spans="26:27">
      <c r="Z166312" s="192"/>
      <c r="AA166312" s="192"/>
    </row>
    <row r="166313" spans="26:27">
      <c r="Z166313" s="192"/>
      <c r="AA166313" s="192"/>
    </row>
    <row r="166314" spans="26:27">
      <c r="Z166314" s="192"/>
      <c r="AA166314" s="192"/>
    </row>
    <row r="166315" spans="26:27">
      <c r="Z166315" s="192"/>
      <c r="AA166315" s="192"/>
    </row>
    <row r="166316" spans="26:27">
      <c r="Z166316" s="192"/>
      <c r="AA166316" s="192"/>
    </row>
    <row r="166317" spans="26:27">
      <c r="Z166317" s="192"/>
      <c r="AA166317" s="192"/>
    </row>
    <row r="166318" spans="26:27">
      <c r="Z166318" s="192"/>
      <c r="AA166318" s="192"/>
    </row>
    <row r="166319" spans="26:27">
      <c r="Z166319" s="192"/>
      <c r="AA166319" s="192"/>
    </row>
    <row r="166320" spans="26:27">
      <c r="Z166320" s="192"/>
      <c r="AA166320" s="192"/>
    </row>
    <row r="166321" spans="26:27">
      <c r="Z166321" s="192"/>
      <c r="AA166321" s="192"/>
    </row>
    <row r="166322" spans="26:27">
      <c r="Z166322" s="192"/>
      <c r="AA166322" s="192"/>
    </row>
    <row r="166323" spans="26:27">
      <c r="Z166323" s="192"/>
      <c r="AA166323" s="192"/>
    </row>
    <row r="166324" spans="26:27">
      <c r="Z166324" s="192"/>
      <c r="AA166324" s="192"/>
    </row>
    <row r="166325" spans="26:27">
      <c r="Z166325" s="192"/>
      <c r="AA166325" s="192"/>
    </row>
    <row r="166326" spans="26:27">
      <c r="Z166326" s="192"/>
      <c r="AA166326" s="192"/>
    </row>
    <row r="166327" spans="26:27">
      <c r="Z166327" s="192"/>
      <c r="AA166327" s="192"/>
    </row>
    <row r="166328" spans="26:27">
      <c r="Z166328" s="192"/>
      <c r="AA166328" s="192"/>
    </row>
    <row r="166329" spans="26:27">
      <c r="Z166329" s="192"/>
      <c r="AA166329" s="192"/>
    </row>
    <row r="166330" spans="26:27">
      <c r="Z166330" s="192"/>
      <c r="AA166330" s="192"/>
    </row>
    <row r="166331" spans="26:27">
      <c r="Z166331" s="192"/>
      <c r="AA166331" s="192"/>
    </row>
    <row r="166332" spans="26:27">
      <c r="Z166332" s="192"/>
      <c r="AA166332" s="192"/>
    </row>
    <row r="166333" spans="26:27">
      <c r="Z166333" s="192"/>
      <c r="AA166333" s="192"/>
    </row>
    <row r="166334" spans="26:27">
      <c r="Z166334" s="192"/>
      <c r="AA166334" s="192"/>
    </row>
    <row r="166335" spans="26:27">
      <c r="Z166335" s="192"/>
      <c r="AA166335" s="192"/>
    </row>
    <row r="166336" spans="26:27">
      <c r="Z166336" s="192"/>
      <c r="AA166336" s="192"/>
    </row>
    <row r="166337" spans="26:27">
      <c r="Z166337" s="192"/>
      <c r="AA166337" s="192"/>
    </row>
    <row r="166338" spans="26:27">
      <c r="Z166338" s="192"/>
      <c r="AA166338" s="192"/>
    </row>
    <row r="166339" spans="26:27">
      <c r="Z166339" s="192"/>
      <c r="AA166339" s="192"/>
    </row>
    <row r="166340" spans="26:27">
      <c r="Z166340" s="192"/>
      <c r="AA166340" s="192"/>
    </row>
    <row r="166341" spans="26:27">
      <c r="Z166341" s="192"/>
      <c r="AA166341" s="192"/>
    </row>
    <row r="166342" spans="26:27">
      <c r="Z166342" s="192"/>
      <c r="AA166342" s="192"/>
    </row>
    <row r="166343" spans="26:27">
      <c r="Z166343" s="192"/>
      <c r="AA166343" s="192"/>
    </row>
    <row r="166344" spans="26:27">
      <c r="Z166344" s="192"/>
      <c r="AA166344" s="192"/>
    </row>
    <row r="166345" spans="26:27">
      <c r="Z166345" s="192"/>
      <c r="AA166345" s="192"/>
    </row>
    <row r="166346" spans="26:27">
      <c r="Z166346" s="192"/>
      <c r="AA166346" s="192"/>
    </row>
    <row r="166347" spans="26:27">
      <c r="Z166347" s="192"/>
      <c r="AA166347" s="192"/>
    </row>
    <row r="166348" spans="26:27">
      <c r="Z166348" s="192"/>
      <c r="AA166348" s="192"/>
    </row>
    <row r="166349" spans="26:27">
      <c r="Z166349" s="192"/>
      <c r="AA166349" s="192"/>
    </row>
    <row r="166350" spans="26:27">
      <c r="Z166350" s="192"/>
      <c r="AA166350" s="192"/>
    </row>
    <row r="166351" spans="26:27">
      <c r="Z166351" s="192"/>
      <c r="AA166351" s="192"/>
    </row>
    <row r="166352" spans="26:27">
      <c r="Z166352" s="192"/>
      <c r="AA166352" s="192"/>
    </row>
    <row r="166353" spans="26:27">
      <c r="Z166353" s="192"/>
      <c r="AA166353" s="192"/>
    </row>
    <row r="166354" spans="26:27">
      <c r="Z166354" s="192"/>
      <c r="AA166354" s="192"/>
    </row>
    <row r="166355" spans="26:27">
      <c r="Z166355" s="192"/>
      <c r="AA166355" s="192"/>
    </row>
    <row r="166356" spans="26:27">
      <c r="Z166356" s="192"/>
      <c r="AA166356" s="192"/>
    </row>
    <row r="166357" spans="26:27">
      <c r="Z166357" s="192"/>
      <c r="AA166357" s="192"/>
    </row>
    <row r="166358" spans="26:27">
      <c r="Z166358" s="192"/>
      <c r="AA166358" s="192"/>
    </row>
    <row r="166359" spans="26:27">
      <c r="Z166359" s="192"/>
      <c r="AA166359" s="192"/>
    </row>
    <row r="166360" spans="26:27">
      <c r="Z166360" s="192"/>
      <c r="AA166360" s="192"/>
    </row>
    <row r="166361" spans="26:27">
      <c r="Z166361" s="192"/>
      <c r="AA166361" s="192"/>
    </row>
    <row r="166362" spans="26:27">
      <c r="Z166362" s="192"/>
      <c r="AA166362" s="192"/>
    </row>
    <row r="166363" spans="26:27">
      <c r="Z166363" s="192"/>
      <c r="AA166363" s="192"/>
    </row>
    <row r="166364" spans="26:27">
      <c r="Z166364" s="192"/>
      <c r="AA166364" s="192"/>
    </row>
    <row r="166365" spans="26:27">
      <c r="Z166365" s="192"/>
      <c r="AA166365" s="192"/>
    </row>
    <row r="166366" spans="26:27">
      <c r="Z166366" s="192"/>
      <c r="AA166366" s="192"/>
    </row>
    <row r="166367" spans="26:27">
      <c r="Z166367" s="192"/>
      <c r="AA166367" s="192"/>
    </row>
    <row r="166368" spans="26:27">
      <c r="Z166368" s="192"/>
      <c r="AA166368" s="192"/>
    </row>
    <row r="166369" spans="26:27">
      <c r="Z166369" s="192"/>
      <c r="AA166369" s="192"/>
    </row>
    <row r="166370" spans="26:27">
      <c r="Z166370" s="192"/>
      <c r="AA166370" s="192"/>
    </row>
    <row r="166371" spans="26:27">
      <c r="Z166371" s="192"/>
      <c r="AA166371" s="192"/>
    </row>
    <row r="166372" spans="26:27">
      <c r="Z166372" s="192"/>
      <c r="AA166372" s="192"/>
    </row>
    <row r="166373" spans="26:27">
      <c r="Z166373" s="192"/>
      <c r="AA166373" s="192"/>
    </row>
    <row r="166374" spans="26:27">
      <c r="Z166374" s="192"/>
      <c r="AA166374" s="192"/>
    </row>
    <row r="166375" spans="26:27">
      <c r="Z166375" s="192"/>
      <c r="AA166375" s="192"/>
    </row>
    <row r="166376" spans="26:27">
      <c r="Z166376" s="192"/>
      <c r="AA166376" s="192"/>
    </row>
    <row r="166377" spans="26:27">
      <c r="Z166377" s="192"/>
      <c r="AA166377" s="192"/>
    </row>
    <row r="166378" spans="26:27">
      <c r="Z166378" s="192"/>
      <c r="AA166378" s="192"/>
    </row>
    <row r="166379" spans="26:27">
      <c r="Z166379" s="192"/>
      <c r="AA166379" s="192"/>
    </row>
    <row r="166380" spans="26:27">
      <c r="Z166380" s="192"/>
      <c r="AA166380" s="192"/>
    </row>
    <row r="166381" spans="26:27">
      <c r="Z166381" s="192"/>
      <c r="AA166381" s="192"/>
    </row>
    <row r="166382" spans="26:27">
      <c r="Z166382" s="192"/>
      <c r="AA166382" s="192"/>
    </row>
    <row r="166383" spans="26:27">
      <c r="Z166383" s="192"/>
      <c r="AA166383" s="192"/>
    </row>
    <row r="166384" spans="26:27">
      <c r="Z166384" s="192"/>
      <c r="AA166384" s="192"/>
    </row>
    <row r="166385" spans="26:27">
      <c r="Z166385" s="192"/>
      <c r="AA166385" s="192"/>
    </row>
    <row r="166386" spans="26:27">
      <c r="Z166386" s="192"/>
      <c r="AA166386" s="192"/>
    </row>
    <row r="166387" spans="26:27">
      <c r="Z166387" s="192"/>
      <c r="AA166387" s="192"/>
    </row>
    <row r="166388" spans="26:27">
      <c r="Z166388" s="192"/>
      <c r="AA166388" s="192"/>
    </row>
    <row r="166389" spans="26:27">
      <c r="Z166389" s="192"/>
      <c r="AA166389" s="192"/>
    </row>
    <row r="166390" spans="26:27">
      <c r="Z166390" s="192"/>
      <c r="AA166390" s="192"/>
    </row>
    <row r="166391" spans="26:27">
      <c r="Z166391" s="192"/>
      <c r="AA166391" s="192"/>
    </row>
    <row r="166392" spans="26:27">
      <c r="Z166392" s="192"/>
      <c r="AA166392" s="192"/>
    </row>
    <row r="166393" spans="26:27">
      <c r="Z166393" s="192"/>
      <c r="AA166393" s="192"/>
    </row>
    <row r="166394" spans="26:27">
      <c r="Z166394" s="192"/>
      <c r="AA166394" s="192"/>
    </row>
    <row r="166395" spans="26:27">
      <c r="Z166395" s="192"/>
      <c r="AA166395" s="192"/>
    </row>
    <row r="166396" spans="26:27">
      <c r="Z166396" s="192"/>
      <c r="AA166396" s="192"/>
    </row>
    <row r="166397" spans="26:27">
      <c r="Z166397" s="192"/>
      <c r="AA166397" s="192"/>
    </row>
    <row r="166398" spans="26:27">
      <c r="Z166398" s="192"/>
      <c r="AA166398" s="192"/>
    </row>
    <row r="166399" spans="26:27">
      <c r="Z166399" s="192"/>
      <c r="AA166399" s="192"/>
    </row>
    <row r="166400" spans="26:27">
      <c r="Z166400" s="192"/>
      <c r="AA166400" s="192"/>
    </row>
    <row r="166401" spans="26:27">
      <c r="Z166401" s="192"/>
      <c r="AA166401" s="192"/>
    </row>
    <row r="166402" spans="26:27">
      <c r="Z166402" s="192"/>
      <c r="AA166402" s="192"/>
    </row>
    <row r="166403" spans="26:27">
      <c r="Z166403" s="192"/>
      <c r="AA166403" s="192"/>
    </row>
    <row r="166404" spans="26:27">
      <c r="Z166404" s="192"/>
      <c r="AA166404" s="192"/>
    </row>
    <row r="166405" spans="26:27">
      <c r="Z166405" s="192"/>
      <c r="AA166405" s="192"/>
    </row>
    <row r="166406" spans="26:27">
      <c r="Z166406" s="192"/>
      <c r="AA166406" s="192"/>
    </row>
    <row r="166407" spans="26:27">
      <c r="Z166407" s="192"/>
      <c r="AA166407" s="192"/>
    </row>
    <row r="166408" spans="26:27">
      <c r="Z166408" s="192"/>
      <c r="AA166408" s="192"/>
    </row>
    <row r="166409" spans="26:27">
      <c r="Z166409" s="192"/>
      <c r="AA166409" s="192"/>
    </row>
    <row r="166410" spans="26:27">
      <c r="Z166410" s="192"/>
      <c r="AA166410" s="192"/>
    </row>
    <row r="166411" spans="26:27">
      <c r="Z166411" s="192"/>
      <c r="AA166411" s="192"/>
    </row>
    <row r="166412" spans="26:27">
      <c r="Z166412" s="192"/>
      <c r="AA166412" s="192"/>
    </row>
    <row r="166413" spans="26:27">
      <c r="Z166413" s="192"/>
      <c r="AA166413" s="192"/>
    </row>
    <row r="166414" spans="26:27">
      <c r="Z166414" s="192"/>
      <c r="AA166414" s="192"/>
    </row>
    <row r="166415" spans="26:27">
      <c r="Z166415" s="192"/>
      <c r="AA166415" s="192"/>
    </row>
    <row r="166416" spans="26:27">
      <c r="Z166416" s="192"/>
      <c r="AA166416" s="192"/>
    </row>
    <row r="166417" spans="26:27">
      <c r="Z166417" s="192"/>
      <c r="AA166417" s="192"/>
    </row>
    <row r="166418" spans="26:27">
      <c r="Z166418" s="192"/>
      <c r="AA166418" s="192"/>
    </row>
    <row r="166419" spans="26:27">
      <c r="Z166419" s="192"/>
      <c r="AA166419" s="192"/>
    </row>
    <row r="166420" spans="26:27">
      <c r="Z166420" s="192"/>
      <c r="AA166420" s="192"/>
    </row>
    <row r="166421" spans="26:27">
      <c r="Z166421" s="192"/>
      <c r="AA166421" s="192"/>
    </row>
    <row r="166422" spans="26:27">
      <c r="Z166422" s="192"/>
      <c r="AA166422" s="192"/>
    </row>
    <row r="166423" spans="26:27">
      <c r="Z166423" s="192"/>
      <c r="AA166423" s="192"/>
    </row>
    <row r="166424" spans="26:27">
      <c r="Z166424" s="192"/>
      <c r="AA166424" s="192"/>
    </row>
    <row r="166425" spans="26:27">
      <c r="Z166425" s="192"/>
      <c r="AA166425" s="192"/>
    </row>
    <row r="166426" spans="26:27">
      <c r="Z166426" s="192"/>
      <c r="AA166426" s="192"/>
    </row>
    <row r="166427" spans="26:27">
      <c r="Z166427" s="192"/>
      <c r="AA166427" s="192"/>
    </row>
    <row r="166428" spans="26:27">
      <c r="Z166428" s="192"/>
      <c r="AA166428" s="192"/>
    </row>
    <row r="166429" spans="26:27">
      <c r="Z166429" s="192"/>
      <c r="AA166429" s="192"/>
    </row>
    <row r="166430" spans="26:27">
      <c r="Z166430" s="192"/>
      <c r="AA166430" s="192"/>
    </row>
    <row r="166431" spans="26:27">
      <c r="Z166431" s="192"/>
      <c r="AA166431" s="192"/>
    </row>
    <row r="166432" spans="26:27">
      <c r="Z166432" s="192"/>
      <c r="AA166432" s="192"/>
    </row>
    <row r="166433" spans="26:27">
      <c r="Z166433" s="192"/>
      <c r="AA166433" s="192"/>
    </row>
    <row r="166434" spans="26:27">
      <c r="Z166434" s="192"/>
      <c r="AA166434" s="192"/>
    </row>
    <row r="166435" spans="26:27">
      <c r="Z166435" s="192"/>
      <c r="AA166435" s="192"/>
    </row>
    <row r="166436" spans="26:27">
      <c r="Z166436" s="192"/>
      <c r="AA166436" s="192"/>
    </row>
    <row r="166437" spans="26:27">
      <c r="Z166437" s="192"/>
      <c r="AA166437" s="192"/>
    </row>
    <row r="166438" spans="26:27">
      <c r="Z166438" s="192"/>
      <c r="AA166438" s="192"/>
    </row>
    <row r="166439" spans="26:27">
      <c r="Z166439" s="192"/>
      <c r="AA166439" s="192"/>
    </row>
    <row r="166440" spans="26:27">
      <c r="Z166440" s="192"/>
      <c r="AA166440" s="192"/>
    </row>
    <row r="166441" spans="26:27">
      <c r="Z166441" s="192"/>
      <c r="AA166441" s="192"/>
    </row>
    <row r="166442" spans="26:27">
      <c r="Z166442" s="192"/>
      <c r="AA166442" s="192"/>
    </row>
    <row r="166443" spans="26:27">
      <c r="Z166443" s="192"/>
      <c r="AA166443" s="192"/>
    </row>
    <row r="166444" spans="26:27">
      <c r="Z166444" s="192"/>
      <c r="AA166444" s="192"/>
    </row>
    <row r="166445" spans="26:27">
      <c r="Z166445" s="192"/>
      <c r="AA166445" s="192"/>
    </row>
    <row r="166446" spans="26:27">
      <c r="Z166446" s="192"/>
      <c r="AA166446" s="192"/>
    </row>
    <row r="166447" spans="26:27">
      <c r="Z166447" s="192"/>
      <c r="AA166447" s="192"/>
    </row>
    <row r="166448" spans="26:27">
      <c r="Z166448" s="192"/>
      <c r="AA166448" s="192"/>
    </row>
    <row r="166449" spans="26:27">
      <c r="Z166449" s="192"/>
      <c r="AA166449" s="192"/>
    </row>
    <row r="166450" spans="26:27">
      <c r="Z166450" s="192"/>
      <c r="AA166450" s="192"/>
    </row>
    <row r="166451" spans="26:27">
      <c r="Z166451" s="192"/>
      <c r="AA166451" s="192"/>
    </row>
    <row r="166452" spans="26:27">
      <c r="Z166452" s="192"/>
      <c r="AA166452" s="192"/>
    </row>
    <row r="166453" spans="26:27">
      <c r="Z166453" s="192"/>
      <c r="AA166453" s="192"/>
    </row>
    <row r="166454" spans="26:27">
      <c r="Z166454" s="192"/>
      <c r="AA166454" s="192"/>
    </row>
    <row r="166455" spans="26:27">
      <c r="Z166455" s="192"/>
      <c r="AA166455" s="192"/>
    </row>
    <row r="166456" spans="26:27">
      <c r="Z166456" s="192"/>
      <c r="AA166456" s="192"/>
    </row>
    <row r="166457" spans="26:27">
      <c r="Z166457" s="192"/>
      <c r="AA166457" s="192"/>
    </row>
    <row r="166458" spans="26:27">
      <c r="Z166458" s="192"/>
      <c r="AA166458" s="192"/>
    </row>
    <row r="166459" spans="26:27">
      <c r="Z166459" s="192"/>
      <c r="AA166459" s="192"/>
    </row>
    <row r="166460" spans="26:27">
      <c r="Z166460" s="192"/>
      <c r="AA166460" s="192"/>
    </row>
    <row r="166461" spans="26:27">
      <c r="Z166461" s="192"/>
      <c r="AA166461" s="192"/>
    </row>
    <row r="166462" spans="26:27">
      <c r="Z166462" s="192"/>
      <c r="AA166462" s="192"/>
    </row>
    <row r="166463" spans="26:27">
      <c r="Z166463" s="192"/>
      <c r="AA166463" s="192"/>
    </row>
    <row r="166464" spans="26:27">
      <c r="Z166464" s="192"/>
      <c r="AA166464" s="192"/>
    </row>
    <row r="166465" spans="26:27">
      <c r="Z166465" s="192"/>
      <c r="AA166465" s="192"/>
    </row>
    <row r="166466" spans="26:27">
      <c r="Z166466" s="192"/>
      <c r="AA166466" s="192"/>
    </row>
    <row r="166467" spans="26:27">
      <c r="Z166467" s="192"/>
      <c r="AA166467" s="192"/>
    </row>
    <row r="166468" spans="26:27">
      <c r="Z166468" s="192"/>
      <c r="AA166468" s="192"/>
    </row>
    <row r="166469" spans="26:27">
      <c r="Z166469" s="192"/>
      <c r="AA166469" s="192"/>
    </row>
    <row r="166470" spans="26:27">
      <c r="Z166470" s="192"/>
      <c r="AA166470" s="192"/>
    </row>
    <row r="166471" spans="26:27">
      <c r="Z166471" s="192"/>
      <c r="AA166471" s="192"/>
    </row>
    <row r="166472" spans="26:27">
      <c r="Z166472" s="192"/>
      <c r="AA166472" s="192"/>
    </row>
    <row r="166473" spans="26:27">
      <c r="Z166473" s="192"/>
      <c r="AA166473" s="192"/>
    </row>
    <row r="166474" spans="26:27">
      <c r="Z166474" s="192"/>
      <c r="AA166474" s="192"/>
    </row>
    <row r="166475" spans="26:27">
      <c r="Z166475" s="192"/>
      <c r="AA166475" s="192"/>
    </row>
    <row r="166476" spans="26:27">
      <c r="Z166476" s="192"/>
      <c r="AA166476" s="192"/>
    </row>
    <row r="166477" spans="26:27">
      <c r="Z166477" s="192"/>
      <c r="AA166477" s="192"/>
    </row>
    <row r="166478" spans="26:27">
      <c r="Z166478" s="192"/>
      <c r="AA166478" s="192"/>
    </row>
    <row r="166479" spans="26:27">
      <c r="Z166479" s="192"/>
      <c r="AA166479" s="192"/>
    </row>
    <row r="166480" spans="26:27">
      <c r="Z166480" s="192"/>
      <c r="AA166480" s="192"/>
    </row>
    <row r="166481" spans="26:27">
      <c r="Z166481" s="192"/>
      <c r="AA166481" s="192"/>
    </row>
    <row r="166482" spans="26:27">
      <c r="Z166482" s="192"/>
      <c r="AA166482" s="192"/>
    </row>
    <row r="166483" spans="26:27">
      <c r="Z166483" s="192"/>
      <c r="AA166483" s="192"/>
    </row>
    <row r="166484" spans="26:27">
      <c r="Z166484" s="192"/>
      <c r="AA166484" s="192"/>
    </row>
    <row r="166485" spans="26:27">
      <c r="Z166485" s="192"/>
      <c r="AA166485" s="192"/>
    </row>
    <row r="166486" spans="26:27">
      <c r="Z166486" s="192"/>
      <c r="AA166486" s="192"/>
    </row>
    <row r="166487" spans="26:27">
      <c r="Z166487" s="192"/>
      <c r="AA166487" s="192"/>
    </row>
    <row r="166488" spans="26:27">
      <c r="Z166488" s="192"/>
      <c r="AA166488" s="192"/>
    </row>
    <row r="166489" spans="26:27">
      <c r="Z166489" s="192"/>
      <c r="AA166489" s="192"/>
    </row>
    <row r="166490" spans="26:27">
      <c r="Z166490" s="192"/>
      <c r="AA166490" s="192"/>
    </row>
    <row r="166491" spans="26:27">
      <c r="Z166491" s="192"/>
      <c r="AA166491" s="192"/>
    </row>
    <row r="166492" spans="26:27">
      <c r="Z166492" s="192"/>
      <c r="AA166492" s="192"/>
    </row>
    <row r="166493" spans="26:27">
      <c r="Z166493" s="192"/>
      <c r="AA166493" s="192"/>
    </row>
    <row r="166494" spans="26:27">
      <c r="Z166494" s="192"/>
      <c r="AA166494" s="192"/>
    </row>
    <row r="166495" spans="26:27">
      <c r="Z166495" s="192"/>
      <c r="AA166495" s="192"/>
    </row>
    <row r="166496" spans="26:27">
      <c r="Z166496" s="192"/>
      <c r="AA166496" s="192"/>
    </row>
    <row r="166497" spans="26:27">
      <c r="Z166497" s="192"/>
      <c r="AA166497" s="192"/>
    </row>
    <row r="166498" spans="26:27">
      <c r="Z166498" s="192"/>
      <c r="AA166498" s="192"/>
    </row>
    <row r="166499" spans="26:27">
      <c r="Z166499" s="192"/>
      <c r="AA166499" s="192"/>
    </row>
    <row r="166500" spans="26:27">
      <c r="Z166500" s="192"/>
      <c r="AA166500" s="192"/>
    </row>
    <row r="166501" spans="26:27">
      <c r="Z166501" s="192"/>
      <c r="AA166501" s="192"/>
    </row>
    <row r="166502" spans="26:27">
      <c r="Z166502" s="192"/>
      <c r="AA166502" s="192"/>
    </row>
    <row r="166503" spans="26:27">
      <c r="Z166503" s="192"/>
      <c r="AA166503" s="192"/>
    </row>
    <row r="166504" spans="26:27">
      <c r="Z166504" s="192"/>
      <c r="AA166504" s="192"/>
    </row>
    <row r="166505" spans="26:27">
      <c r="Z166505" s="192"/>
      <c r="AA166505" s="192"/>
    </row>
    <row r="166506" spans="26:27">
      <c r="Z166506" s="192"/>
      <c r="AA166506" s="192"/>
    </row>
    <row r="166507" spans="26:27">
      <c r="Z166507" s="192"/>
      <c r="AA166507" s="192"/>
    </row>
    <row r="166508" spans="26:27">
      <c r="Z166508" s="192"/>
      <c r="AA166508" s="192"/>
    </row>
    <row r="166509" spans="26:27">
      <c r="Z166509" s="192"/>
      <c r="AA166509" s="192"/>
    </row>
    <row r="166510" spans="26:27">
      <c r="Z166510" s="192"/>
      <c r="AA166510" s="192"/>
    </row>
    <row r="166511" spans="26:27">
      <c r="Z166511" s="192"/>
      <c r="AA166511" s="192"/>
    </row>
    <row r="166512" spans="26:27">
      <c r="Z166512" s="192"/>
      <c r="AA166512" s="192"/>
    </row>
    <row r="166513" spans="26:27">
      <c r="Z166513" s="192"/>
      <c r="AA166513" s="192"/>
    </row>
    <row r="166514" spans="26:27">
      <c r="Z166514" s="192"/>
      <c r="AA166514" s="192"/>
    </row>
    <row r="166515" spans="26:27">
      <c r="Z166515" s="192"/>
      <c r="AA166515" s="192"/>
    </row>
    <row r="166516" spans="26:27">
      <c r="Z166516" s="192"/>
      <c r="AA166516" s="192"/>
    </row>
    <row r="166517" spans="26:27">
      <c r="Z166517" s="192"/>
      <c r="AA166517" s="192"/>
    </row>
    <row r="166518" spans="26:27">
      <c r="Z166518" s="192"/>
      <c r="AA166518" s="192"/>
    </row>
    <row r="166519" spans="26:27">
      <c r="Z166519" s="192"/>
      <c r="AA166519" s="192"/>
    </row>
    <row r="166520" spans="26:27">
      <c r="Z166520" s="192"/>
      <c r="AA166520" s="192"/>
    </row>
    <row r="166521" spans="26:27">
      <c r="Z166521" s="192"/>
      <c r="AA166521" s="192"/>
    </row>
    <row r="166522" spans="26:27">
      <c r="Z166522" s="192"/>
      <c r="AA166522" s="192"/>
    </row>
    <row r="166523" spans="26:27">
      <c r="Z166523" s="192"/>
      <c r="AA166523" s="192"/>
    </row>
    <row r="166524" spans="26:27">
      <c r="Z166524" s="192"/>
      <c r="AA166524" s="192"/>
    </row>
    <row r="166525" spans="26:27">
      <c r="Z166525" s="192"/>
      <c r="AA166525" s="192"/>
    </row>
    <row r="166526" spans="26:27">
      <c r="Z166526" s="192"/>
      <c r="AA166526" s="192"/>
    </row>
    <row r="166527" spans="26:27">
      <c r="Z166527" s="192"/>
      <c r="AA166527" s="192"/>
    </row>
    <row r="166528" spans="26:27">
      <c r="Z166528" s="192"/>
      <c r="AA166528" s="192"/>
    </row>
    <row r="166529" spans="26:27">
      <c r="Z166529" s="192"/>
      <c r="AA166529" s="192"/>
    </row>
    <row r="166530" spans="26:27">
      <c r="Z166530" s="192"/>
      <c r="AA166530" s="192"/>
    </row>
    <row r="166531" spans="26:27">
      <c r="Z166531" s="192"/>
      <c r="AA166531" s="192"/>
    </row>
    <row r="166532" spans="26:27">
      <c r="Z166532" s="192"/>
      <c r="AA166532" s="192"/>
    </row>
    <row r="166533" spans="26:27">
      <c r="Z166533" s="192"/>
      <c r="AA166533" s="192"/>
    </row>
    <row r="166534" spans="26:27">
      <c r="Z166534" s="192"/>
      <c r="AA166534" s="192"/>
    </row>
    <row r="166535" spans="26:27">
      <c r="Z166535" s="192"/>
      <c r="AA166535" s="192"/>
    </row>
    <row r="166536" spans="26:27">
      <c r="Z166536" s="192"/>
      <c r="AA166536" s="192"/>
    </row>
    <row r="166537" spans="26:27">
      <c r="Z166537" s="192"/>
      <c r="AA166537" s="192"/>
    </row>
    <row r="166538" spans="26:27">
      <c r="Z166538" s="192"/>
      <c r="AA166538" s="192"/>
    </row>
    <row r="166539" spans="26:27">
      <c r="Z166539" s="192"/>
      <c r="AA166539" s="192"/>
    </row>
    <row r="166540" spans="26:27">
      <c r="Z166540" s="192"/>
      <c r="AA166540" s="192"/>
    </row>
    <row r="166541" spans="26:27">
      <c r="Z166541" s="192"/>
      <c r="AA166541" s="192"/>
    </row>
    <row r="166542" spans="26:27">
      <c r="Z166542" s="192"/>
      <c r="AA166542" s="192"/>
    </row>
    <row r="166543" spans="26:27">
      <c r="Z166543" s="192"/>
      <c r="AA166543" s="192"/>
    </row>
    <row r="166544" spans="26:27">
      <c r="Z166544" s="192"/>
      <c r="AA166544" s="192"/>
    </row>
    <row r="166545" spans="26:27">
      <c r="Z166545" s="192"/>
      <c r="AA166545" s="192"/>
    </row>
    <row r="166546" spans="26:27">
      <c r="Z166546" s="192"/>
      <c r="AA166546" s="192"/>
    </row>
    <row r="166547" spans="26:27">
      <c r="Z166547" s="192"/>
      <c r="AA166547" s="192"/>
    </row>
    <row r="166548" spans="26:27">
      <c r="Z166548" s="192"/>
      <c r="AA166548" s="192"/>
    </row>
    <row r="166549" spans="26:27">
      <c r="Z166549" s="192"/>
      <c r="AA166549" s="192"/>
    </row>
    <row r="166550" spans="26:27">
      <c r="Z166550" s="192"/>
      <c r="AA166550" s="192"/>
    </row>
    <row r="166551" spans="26:27">
      <c r="Z166551" s="192"/>
      <c r="AA166551" s="192"/>
    </row>
    <row r="166552" spans="26:27">
      <c r="Z166552" s="192"/>
      <c r="AA166552" s="192"/>
    </row>
    <row r="166553" spans="26:27">
      <c r="Z166553" s="192"/>
      <c r="AA166553" s="192"/>
    </row>
    <row r="166554" spans="26:27">
      <c r="Z166554" s="192"/>
      <c r="AA166554" s="192"/>
    </row>
    <row r="166555" spans="26:27">
      <c r="Z166555" s="192"/>
      <c r="AA166555" s="192"/>
    </row>
    <row r="166556" spans="26:27">
      <c r="Z166556" s="192"/>
      <c r="AA166556" s="192"/>
    </row>
    <row r="166557" spans="26:27">
      <c r="Z166557" s="192"/>
      <c r="AA166557" s="192"/>
    </row>
    <row r="166558" spans="26:27">
      <c r="Z166558" s="192"/>
      <c r="AA166558" s="192"/>
    </row>
    <row r="166559" spans="26:27">
      <c r="Z166559" s="192"/>
      <c r="AA166559" s="192"/>
    </row>
    <row r="166560" spans="26:27">
      <c r="Z166560" s="192"/>
      <c r="AA166560" s="192"/>
    </row>
    <row r="166561" spans="26:27">
      <c r="Z166561" s="192"/>
      <c r="AA166561" s="192"/>
    </row>
    <row r="166562" spans="26:27">
      <c r="Z166562" s="192"/>
      <c r="AA166562" s="192"/>
    </row>
    <row r="166563" spans="26:27">
      <c r="Z166563" s="192"/>
      <c r="AA166563" s="192"/>
    </row>
    <row r="166564" spans="26:27">
      <c r="Z166564" s="192"/>
      <c r="AA166564" s="192"/>
    </row>
    <row r="166565" spans="26:27">
      <c r="Z166565" s="192"/>
      <c r="AA166565" s="192"/>
    </row>
    <row r="166566" spans="26:27">
      <c r="Z166566" s="192"/>
      <c r="AA166566" s="192"/>
    </row>
    <row r="166567" spans="26:27">
      <c r="Z166567" s="192"/>
      <c r="AA166567" s="192"/>
    </row>
    <row r="166568" spans="26:27">
      <c r="Z166568" s="192"/>
      <c r="AA166568" s="192"/>
    </row>
    <row r="166569" spans="26:27">
      <c r="Z166569" s="192"/>
      <c r="AA166569" s="192"/>
    </row>
    <row r="166570" spans="26:27">
      <c r="Z166570" s="192"/>
      <c r="AA166570" s="192"/>
    </row>
    <row r="166571" spans="26:27">
      <c r="Z166571" s="192"/>
      <c r="AA166571" s="192"/>
    </row>
    <row r="166572" spans="26:27">
      <c r="Z166572" s="192"/>
      <c r="AA166572" s="192"/>
    </row>
    <row r="166573" spans="26:27">
      <c r="Z166573" s="192"/>
      <c r="AA166573" s="192"/>
    </row>
    <row r="166574" spans="26:27">
      <c r="Z166574" s="192"/>
      <c r="AA166574" s="192"/>
    </row>
    <row r="166575" spans="26:27">
      <c r="Z166575" s="192"/>
      <c r="AA166575" s="192"/>
    </row>
    <row r="166576" spans="26:27">
      <c r="Z166576" s="192"/>
      <c r="AA166576" s="192"/>
    </row>
    <row r="166577" spans="26:27">
      <c r="Z166577" s="192"/>
      <c r="AA166577" s="192"/>
    </row>
    <row r="166578" spans="26:27">
      <c r="Z166578" s="192"/>
      <c r="AA166578" s="192"/>
    </row>
    <row r="166579" spans="26:27">
      <c r="Z166579" s="192"/>
      <c r="AA166579" s="192"/>
    </row>
    <row r="166580" spans="26:27">
      <c r="Z166580" s="192"/>
      <c r="AA166580" s="192"/>
    </row>
    <row r="166581" spans="26:27">
      <c r="Z166581" s="192"/>
      <c r="AA166581" s="192"/>
    </row>
    <row r="166582" spans="26:27">
      <c r="Z166582" s="192"/>
      <c r="AA166582" s="192"/>
    </row>
    <row r="166583" spans="26:27">
      <c r="Z166583" s="192"/>
      <c r="AA166583" s="192"/>
    </row>
    <row r="166584" spans="26:27">
      <c r="Z166584" s="192"/>
      <c r="AA166584" s="192"/>
    </row>
    <row r="166585" spans="26:27">
      <c r="Z166585" s="192"/>
      <c r="AA166585" s="192"/>
    </row>
    <row r="166586" spans="26:27">
      <c r="Z166586" s="192"/>
      <c r="AA166586" s="192"/>
    </row>
    <row r="166587" spans="26:27">
      <c r="Z166587" s="192"/>
      <c r="AA166587" s="192"/>
    </row>
    <row r="166588" spans="26:27">
      <c r="Z166588" s="192"/>
      <c r="AA166588" s="192"/>
    </row>
    <row r="166589" spans="26:27">
      <c r="Z166589" s="192"/>
      <c r="AA166589" s="192"/>
    </row>
    <row r="166590" spans="26:27">
      <c r="Z166590" s="192"/>
      <c r="AA166590" s="192"/>
    </row>
    <row r="166591" spans="26:27">
      <c r="Z166591" s="192"/>
      <c r="AA166591" s="192"/>
    </row>
    <row r="166592" spans="26:27">
      <c r="Z166592" s="192"/>
      <c r="AA166592" s="192"/>
    </row>
    <row r="166593" spans="26:27">
      <c r="Z166593" s="192"/>
      <c r="AA166593" s="192"/>
    </row>
    <row r="166594" spans="26:27">
      <c r="Z166594" s="192"/>
      <c r="AA166594" s="192"/>
    </row>
    <row r="166595" spans="26:27">
      <c r="Z166595" s="192"/>
      <c r="AA166595" s="192"/>
    </row>
    <row r="166596" spans="26:27">
      <c r="Z166596" s="192"/>
      <c r="AA166596" s="192"/>
    </row>
    <row r="166597" spans="26:27">
      <c r="Z166597" s="192"/>
      <c r="AA166597" s="192"/>
    </row>
    <row r="166598" spans="26:27">
      <c r="Z166598" s="192"/>
      <c r="AA166598" s="192"/>
    </row>
    <row r="166599" spans="26:27">
      <c r="Z166599" s="192"/>
      <c r="AA166599" s="192"/>
    </row>
    <row r="166600" spans="26:27">
      <c r="Z166600" s="192"/>
      <c r="AA166600" s="192"/>
    </row>
    <row r="166601" spans="26:27">
      <c r="Z166601" s="192"/>
      <c r="AA166601" s="192"/>
    </row>
    <row r="166602" spans="26:27">
      <c r="Z166602" s="192"/>
      <c r="AA166602" s="192"/>
    </row>
    <row r="166603" spans="26:27">
      <c r="Z166603" s="192"/>
      <c r="AA166603" s="192"/>
    </row>
    <row r="166604" spans="26:27">
      <c r="Z166604" s="192"/>
      <c r="AA166604" s="192"/>
    </row>
    <row r="166605" spans="26:27">
      <c r="Z166605" s="192"/>
      <c r="AA166605" s="192"/>
    </row>
    <row r="166606" spans="26:27">
      <c r="Z166606" s="192"/>
      <c r="AA166606" s="192"/>
    </row>
    <row r="166607" spans="26:27">
      <c r="Z166607" s="192"/>
      <c r="AA166607" s="192"/>
    </row>
    <row r="166608" spans="26:27">
      <c r="Z166608" s="192"/>
      <c r="AA166608" s="192"/>
    </row>
    <row r="166609" spans="26:27">
      <c r="Z166609" s="192"/>
      <c r="AA166609" s="192"/>
    </row>
    <row r="166610" spans="26:27">
      <c r="Z166610" s="192"/>
      <c r="AA166610" s="192"/>
    </row>
    <row r="166611" spans="26:27">
      <c r="Z166611" s="192"/>
      <c r="AA166611" s="192"/>
    </row>
    <row r="166612" spans="26:27">
      <c r="Z166612" s="192"/>
      <c r="AA166612" s="192"/>
    </row>
    <row r="166613" spans="26:27">
      <c r="Z166613" s="192"/>
      <c r="AA166613" s="192"/>
    </row>
    <row r="166614" spans="26:27">
      <c r="Z166614" s="192"/>
      <c r="AA166614" s="192"/>
    </row>
    <row r="166615" spans="26:27">
      <c r="Z166615" s="192"/>
      <c r="AA166615" s="192"/>
    </row>
    <row r="166616" spans="26:27">
      <c r="Z166616" s="192"/>
      <c r="AA166616" s="192"/>
    </row>
    <row r="166617" spans="26:27">
      <c r="Z166617" s="192"/>
      <c r="AA166617" s="192"/>
    </row>
    <row r="166618" spans="26:27">
      <c r="Z166618" s="192"/>
      <c r="AA166618" s="192"/>
    </row>
    <row r="166619" spans="26:27">
      <c r="Z166619" s="192"/>
      <c r="AA166619" s="192"/>
    </row>
    <row r="166620" spans="26:27">
      <c r="Z166620" s="192"/>
      <c r="AA166620" s="192"/>
    </row>
    <row r="166621" spans="26:27">
      <c r="Z166621" s="192"/>
      <c r="AA166621" s="192"/>
    </row>
    <row r="166622" spans="26:27">
      <c r="Z166622" s="192"/>
      <c r="AA166622" s="192"/>
    </row>
    <row r="166623" spans="26:27">
      <c r="Z166623" s="192"/>
      <c r="AA166623" s="192"/>
    </row>
    <row r="166624" spans="26:27">
      <c r="Z166624" s="192"/>
      <c r="AA166624" s="192"/>
    </row>
    <row r="166625" spans="26:27">
      <c r="Z166625" s="192"/>
      <c r="AA166625" s="192"/>
    </row>
    <row r="166626" spans="26:27">
      <c r="Z166626" s="192"/>
      <c r="AA166626" s="192"/>
    </row>
    <row r="166627" spans="26:27">
      <c r="Z166627" s="192"/>
      <c r="AA166627" s="192"/>
    </row>
    <row r="166628" spans="26:27">
      <c r="Z166628" s="192"/>
      <c r="AA166628" s="192"/>
    </row>
    <row r="166629" spans="26:27">
      <c r="Z166629" s="192"/>
      <c r="AA166629" s="192"/>
    </row>
    <row r="166630" spans="26:27">
      <c r="Z166630" s="192"/>
      <c r="AA166630" s="192"/>
    </row>
    <row r="166631" spans="26:27">
      <c r="Z166631" s="192"/>
      <c r="AA166631" s="192"/>
    </row>
    <row r="166632" spans="26:27">
      <c r="Z166632" s="192"/>
      <c r="AA166632" s="192"/>
    </row>
    <row r="166633" spans="26:27">
      <c r="Z166633" s="192"/>
      <c r="AA166633" s="192"/>
    </row>
    <row r="166634" spans="26:27">
      <c r="Z166634" s="192"/>
      <c r="AA166634" s="192"/>
    </row>
    <row r="166635" spans="26:27">
      <c r="Z166635" s="192"/>
      <c r="AA166635" s="192"/>
    </row>
    <row r="166636" spans="26:27">
      <c r="Z166636" s="192"/>
      <c r="AA166636" s="192"/>
    </row>
    <row r="166637" spans="26:27">
      <c r="Z166637" s="192"/>
      <c r="AA166637" s="192"/>
    </row>
    <row r="166638" spans="26:27">
      <c r="Z166638" s="192"/>
      <c r="AA166638" s="192"/>
    </row>
    <row r="166639" spans="26:27">
      <c r="Z166639" s="192"/>
      <c r="AA166639" s="192"/>
    </row>
    <row r="166640" spans="26:27">
      <c r="Z166640" s="192"/>
      <c r="AA166640" s="192"/>
    </row>
    <row r="166641" spans="26:27">
      <c r="Z166641" s="192"/>
      <c r="AA166641" s="192"/>
    </row>
    <row r="166642" spans="26:27">
      <c r="Z166642" s="192"/>
      <c r="AA166642" s="192"/>
    </row>
    <row r="166643" spans="26:27">
      <c r="Z166643" s="192"/>
      <c r="AA166643" s="192"/>
    </row>
    <row r="166644" spans="26:27">
      <c r="Z166644" s="192"/>
      <c r="AA166644" s="192"/>
    </row>
    <row r="166645" spans="26:27">
      <c r="Z166645" s="192"/>
      <c r="AA166645" s="192"/>
    </row>
    <row r="166646" spans="26:27">
      <c r="Z166646" s="192"/>
      <c r="AA166646" s="192"/>
    </row>
    <row r="166647" spans="26:27">
      <c r="Z166647" s="192"/>
      <c r="AA166647" s="192"/>
    </row>
    <row r="166648" spans="26:27">
      <c r="Z166648" s="192"/>
      <c r="AA166648" s="192"/>
    </row>
    <row r="166649" spans="26:27">
      <c r="Z166649" s="192"/>
      <c r="AA166649" s="192"/>
    </row>
    <row r="166650" spans="26:27">
      <c r="Z166650" s="192"/>
      <c r="AA166650" s="192"/>
    </row>
    <row r="166651" spans="26:27">
      <c r="Z166651" s="192"/>
      <c r="AA166651" s="192"/>
    </row>
    <row r="166652" spans="26:27">
      <c r="Z166652" s="192"/>
      <c r="AA166652" s="192"/>
    </row>
    <row r="166653" spans="26:27">
      <c r="Z166653" s="192"/>
      <c r="AA166653" s="192"/>
    </row>
    <row r="166654" spans="26:27">
      <c r="Z166654" s="192"/>
      <c r="AA166654" s="192"/>
    </row>
    <row r="166655" spans="26:27">
      <c r="Z166655" s="192"/>
      <c r="AA166655" s="192"/>
    </row>
    <row r="166656" spans="26:27">
      <c r="Z166656" s="192"/>
      <c r="AA166656" s="192"/>
    </row>
    <row r="166657" spans="26:27">
      <c r="Z166657" s="192"/>
      <c r="AA166657" s="192"/>
    </row>
    <row r="166658" spans="26:27">
      <c r="Z166658" s="192"/>
      <c r="AA166658" s="192"/>
    </row>
    <row r="166659" spans="26:27">
      <c r="Z166659" s="192"/>
      <c r="AA166659" s="192"/>
    </row>
    <row r="166660" spans="26:27">
      <c r="Z166660" s="192"/>
      <c r="AA166660" s="192"/>
    </row>
    <row r="166661" spans="26:27">
      <c r="Z166661" s="192"/>
      <c r="AA166661" s="192"/>
    </row>
    <row r="166662" spans="26:27">
      <c r="Z166662" s="192"/>
      <c r="AA166662" s="192"/>
    </row>
    <row r="166663" spans="26:27">
      <c r="Z166663" s="192"/>
      <c r="AA166663" s="192"/>
    </row>
    <row r="166664" spans="26:27">
      <c r="Z166664" s="192"/>
      <c r="AA166664" s="192"/>
    </row>
    <row r="166665" spans="26:27">
      <c r="Z166665" s="192"/>
      <c r="AA166665" s="192"/>
    </row>
    <row r="166666" spans="26:27">
      <c r="Z166666" s="192"/>
      <c r="AA166666" s="192"/>
    </row>
    <row r="166667" spans="26:27">
      <c r="Z166667" s="192"/>
      <c r="AA166667" s="192"/>
    </row>
    <row r="166668" spans="26:27">
      <c r="Z166668" s="192"/>
      <c r="AA166668" s="192"/>
    </row>
    <row r="166669" spans="26:27">
      <c r="Z166669" s="192"/>
      <c r="AA166669" s="192"/>
    </row>
    <row r="166670" spans="26:27">
      <c r="Z166670" s="192"/>
      <c r="AA166670" s="192"/>
    </row>
    <row r="166671" spans="26:27">
      <c r="Z166671" s="192"/>
      <c r="AA166671" s="192"/>
    </row>
    <row r="166672" spans="26:27">
      <c r="Z166672" s="192"/>
      <c r="AA166672" s="192"/>
    </row>
    <row r="166673" spans="26:27">
      <c r="Z166673" s="192"/>
      <c r="AA166673" s="192"/>
    </row>
    <row r="166674" spans="26:27">
      <c r="Z166674" s="192"/>
      <c r="AA166674" s="192"/>
    </row>
    <row r="166675" spans="26:27">
      <c r="Z166675" s="192"/>
      <c r="AA166675" s="192"/>
    </row>
    <row r="166676" spans="26:27">
      <c r="Z166676" s="192"/>
      <c r="AA166676" s="192"/>
    </row>
    <row r="166677" spans="26:27">
      <c r="Z166677" s="192"/>
      <c r="AA166677" s="192"/>
    </row>
    <row r="166678" spans="26:27">
      <c r="Z166678" s="192"/>
      <c r="AA166678" s="192"/>
    </row>
    <row r="166679" spans="26:27">
      <c r="Z166679" s="192"/>
      <c r="AA166679" s="192"/>
    </row>
    <row r="166680" spans="26:27">
      <c r="Z166680" s="192"/>
      <c r="AA166680" s="192"/>
    </row>
    <row r="166681" spans="26:27">
      <c r="Z166681" s="192"/>
      <c r="AA166681" s="192"/>
    </row>
    <row r="166682" spans="26:27">
      <c r="Z166682" s="192"/>
      <c r="AA166682" s="192"/>
    </row>
    <row r="166683" spans="26:27">
      <c r="Z166683" s="192"/>
      <c r="AA166683" s="192"/>
    </row>
    <row r="166684" spans="26:27">
      <c r="Z166684" s="192"/>
      <c r="AA166684" s="192"/>
    </row>
    <row r="166685" spans="26:27">
      <c r="Z166685" s="192"/>
      <c r="AA166685" s="192"/>
    </row>
    <row r="166686" spans="26:27">
      <c r="Z166686" s="192"/>
      <c r="AA166686" s="192"/>
    </row>
    <row r="166687" spans="26:27">
      <c r="Z166687" s="192"/>
      <c r="AA166687" s="192"/>
    </row>
    <row r="166688" spans="26:27">
      <c r="Z166688" s="192"/>
      <c r="AA166688" s="192"/>
    </row>
    <row r="166689" spans="26:27">
      <c r="Z166689" s="192"/>
      <c r="AA166689" s="192"/>
    </row>
    <row r="166690" spans="26:27">
      <c r="Z166690" s="192"/>
      <c r="AA166690" s="192"/>
    </row>
    <row r="166691" spans="26:27">
      <c r="Z166691" s="192"/>
      <c r="AA166691" s="192"/>
    </row>
    <row r="166692" spans="26:27">
      <c r="Z166692" s="192"/>
      <c r="AA166692" s="192"/>
    </row>
    <row r="166693" spans="26:27">
      <c r="Z166693" s="192"/>
      <c r="AA166693" s="192"/>
    </row>
    <row r="166694" spans="26:27">
      <c r="Z166694" s="192"/>
      <c r="AA166694" s="192"/>
    </row>
    <row r="166695" spans="26:27">
      <c r="Z166695" s="192"/>
      <c r="AA166695" s="192"/>
    </row>
    <row r="166696" spans="26:27">
      <c r="Z166696" s="192"/>
      <c r="AA166696" s="192"/>
    </row>
    <row r="166697" spans="26:27">
      <c r="Z166697" s="192"/>
      <c r="AA166697" s="192"/>
    </row>
    <row r="166698" spans="26:27">
      <c r="Z166698" s="192"/>
      <c r="AA166698" s="192"/>
    </row>
    <row r="166699" spans="26:27">
      <c r="Z166699" s="192"/>
      <c r="AA166699" s="192"/>
    </row>
    <row r="166700" spans="26:27">
      <c r="Z166700" s="192"/>
      <c r="AA166700" s="192"/>
    </row>
    <row r="166701" spans="26:27">
      <c r="Z166701" s="192"/>
      <c r="AA166701" s="192"/>
    </row>
    <row r="166702" spans="26:27">
      <c r="Z166702" s="192"/>
      <c r="AA166702" s="192"/>
    </row>
    <row r="166703" spans="26:27">
      <c r="Z166703" s="192"/>
      <c r="AA166703" s="192"/>
    </row>
    <row r="166704" spans="26:27">
      <c r="Z166704" s="192"/>
      <c r="AA166704" s="192"/>
    </row>
    <row r="166705" spans="26:27">
      <c r="Z166705" s="192"/>
      <c r="AA166705" s="192"/>
    </row>
    <row r="166706" spans="26:27">
      <c r="Z166706" s="192"/>
      <c r="AA166706" s="192"/>
    </row>
    <row r="166707" spans="26:27">
      <c r="Z166707" s="192"/>
      <c r="AA166707" s="192"/>
    </row>
    <row r="166708" spans="26:27">
      <c r="Z166708" s="192"/>
      <c r="AA166708" s="192"/>
    </row>
    <row r="166709" spans="26:27">
      <c r="Z166709" s="192"/>
      <c r="AA166709" s="192"/>
    </row>
    <row r="166710" spans="26:27">
      <c r="Z166710" s="192"/>
      <c r="AA166710" s="192"/>
    </row>
    <row r="166711" spans="26:27">
      <c r="Z166711" s="192"/>
      <c r="AA166711" s="192"/>
    </row>
    <row r="166712" spans="26:27">
      <c r="Z166712" s="192"/>
      <c r="AA166712" s="192"/>
    </row>
    <row r="166713" spans="26:27">
      <c r="Z166713" s="192"/>
      <c r="AA166713" s="192"/>
    </row>
    <row r="166714" spans="26:27">
      <c r="Z166714" s="192"/>
      <c r="AA166714" s="192"/>
    </row>
    <row r="166715" spans="26:27">
      <c r="Z166715" s="192"/>
      <c r="AA166715" s="192"/>
    </row>
    <row r="166716" spans="26:27">
      <c r="Z166716" s="192"/>
      <c r="AA166716" s="192"/>
    </row>
    <row r="166717" spans="26:27">
      <c r="Z166717" s="192"/>
      <c r="AA166717" s="192"/>
    </row>
    <row r="166718" spans="26:27">
      <c r="Z166718" s="192"/>
      <c r="AA166718" s="192"/>
    </row>
    <row r="166719" spans="26:27">
      <c r="Z166719" s="192"/>
      <c r="AA166719" s="192"/>
    </row>
    <row r="166720" spans="26:27">
      <c r="Z166720" s="192"/>
      <c r="AA166720" s="192"/>
    </row>
    <row r="166721" spans="26:27">
      <c r="Z166721" s="192"/>
      <c r="AA166721" s="192"/>
    </row>
    <row r="166722" spans="26:27">
      <c r="Z166722" s="192"/>
      <c r="AA166722" s="192"/>
    </row>
    <row r="166723" spans="26:27">
      <c r="Z166723" s="192"/>
      <c r="AA166723" s="192"/>
    </row>
    <row r="166724" spans="26:27">
      <c r="Z166724" s="192"/>
      <c r="AA166724" s="192"/>
    </row>
    <row r="166725" spans="26:27">
      <c r="Z166725" s="192"/>
      <c r="AA166725" s="192"/>
    </row>
    <row r="166726" spans="26:27">
      <c r="Z166726" s="192"/>
      <c r="AA166726" s="192"/>
    </row>
    <row r="166727" spans="26:27">
      <c r="Z166727" s="192"/>
      <c r="AA166727" s="192"/>
    </row>
    <row r="166728" spans="26:27">
      <c r="Z166728" s="192"/>
      <c r="AA166728" s="192"/>
    </row>
    <row r="166729" spans="26:27">
      <c r="Z166729" s="192"/>
      <c r="AA166729" s="192"/>
    </row>
    <row r="166730" spans="26:27">
      <c r="Z166730" s="192"/>
      <c r="AA166730" s="192"/>
    </row>
    <row r="166731" spans="26:27">
      <c r="Z166731" s="192"/>
      <c r="AA166731" s="192"/>
    </row>
    <row r="166732" spans="26:27">
      <c r="Z166732" s="192"/>
      <c r="AA166732" s="192"/>
    </row>
    <row r="166733" spans="26:27">
      <c r="Z166733" s="192"/>
      <c r="AA166733" s="192"/>
    </row>
    <row r="166734" spans="26:27">
      <c r="Z166734" s="192"/>
      <c r="AA166734" s="192"/>
    </row>
    <row r="166735" spans="26:27">
      <c r="Z166735" s="192"/>
      <c r="AA166735" s="192"/>
    </row>
    <row r="166736" spans="26:27">
      <c r="Z166736" s="192"/>
      <c r="AA166736" s="192"/>
    </row>
    <row r="166737" spans="26:27">
      <c r="Z166737" s="192"/>
      <c r="AA166737" s="192"/>
    </row>
    <row r="166738" spans="26:27">
      <c r="Z166738" s="192"/>
      <c r="AA166738" s="192"/>
    </row>
    <row r="166739" spans="26:27">
      <c r="Z166739" s="192"/>
      <c r="AA166739" s="192"/>
    </row>
    <row r="166740" spans="26:27">
      <c r="Z166740" s="192"/>
      <c r="AA166740" s="192"/>
    </row>
    <row r="166741" spans="26:27">
      <c r="Z166741" s="192"/>
      <c r="AA166741" s="192"/>
    </row>
    <row r="166742" spans="26:27">
      <c r="Z166742" s="192"/>
      <c r="AA166742" s="192"/>
    </row>
    <row r="166743" spans="26:27">
      <c r="Z166743" s="192"/>
      <c r="AA166743" s="192"/>
    </row>
    <row r="166744" spans="26:27">
      <c r="Z166744" s="192"/>
      <c r="AA166744" s="192"/>
    </row>
    <row r="166745" spans="26:27">
      <c r="Z166745" s="192"/>
      <c r="AA166745" s="192"/>
    </row>
    <row r="166746" spans="26:27">
      <c r="Z166746" s="192"/>
      <c r="AA166746" s="192"/>
    </row>
    <row r="166747" spans="26:27">
      <c r="Z166747" s="192"/>
      <c r="AA166747" s="192"/>
    </row>
    <row r="166748" spans="26:27">
      <c r="Z166748" s="192"/>
      <c r="AA166748" s="192"/>
    </row>
    <row r="166749" spans="26:27">
      <c r="Z166749" s="192"/>
      <c r="AA166749" s="192"/>
    </row>
    <row r="166750" spans="26:27">
      <c r="Z166750" s="192"/>
      <c r="AA166750" s="192"/>
    </row>
    <row r="166751" spans="26:27">
      <c r="Z166751" s="192"/>
      <c r="AA166751" s="192"/>
    </row>
    <row r="166752" spans="26:27">
      <c r="Z166752" s="192"/>
      <c r="AA166752" s="192"/>
    </row>
    <row r="166753" spans="26:27">
      <c r="Z166753" s="192"/>
      <c r="AA166753" s="192"/>
    </row>
    <row r="166754" spans="26:27">
      <c r="Z166754" s="192"/>
      <c r="AA166754" s="192"/>
    </row>
    <row r="166755" spans="26:27">
      <c r="Z166755" s="192"/>
      <c r="AA166755" s="192"/>
    </row>
    <row r="166756" spans="26:27">
      <c r="Z166756" s="192"/>
      <c r="AA166756" s="192"/>
    </row>
    <row r="166757" spans="26:27">
      <c r="Z166757" s="192"/>
      <c r="AA166757" s="192"/>
    </row>
    <row r="166758" spans="26:27">
      <c r="Z166758" s="192"/>
      <c r="AA166758" s="192"/>
    </row>
    <row r="166759" spans="26:27">
      <c r="Z166759" s="192"/>
      <c r="AA166759" s="192"/>
    </row>
    <row r="166760" spans="26:27">
      <c r="Z166760" s="192"/>
      <c r="AA166760" s="192"/>
    </row>
    <row r="166761" spans="26:27">
      <c r="Z166761" s="192"/>
      <c r="AA166761" s="192"/>
    </row>
    <row r="166762" spans="26:27">
      <c r="Z166762" s="192"/>
      <c r="AA166762" s="192"/>
    </row>
    <row r="166763" spans="26:27">
      <c r="Z166763" s="192"/>
      <c r="AA166763" s="192"/>
    </row>
    <row r="166764" spans="26:27">
      <c r="Z166764" s="192"/>
      <c r="AA166764" s="192"/>
    </row>
    <row r="166765" spans="26:27">
      <c r="Z166765" s="192"/>
      <c r="AA166765" s="192"/>
    </row>
    <row r="166766" spans="26:27">
      <c r="Z166766" s="192"/>
      <c r="AA166766" s="192"/>
    </row>
    <row r="166767" spans="26:27">
      <c r="Z166767" s="192"/>
      <c r="AA166767" s="192"/>
    </row>
    <row r="166768" spans="26:27">
      <c r="Z166768" s="192"/>
      <c r="AA166768" s="192"/>
    </row>
    <row r="166769" spans="26:27">
      <c r="Z166769" s="192"/>
      <c r="AA166769" s="192"/>
    </row>
    <row r="166770" spans="26:27">
      <c r="Z166770" s="192"/>
      <c r="AA166770" s="192"/>
    </row>
    <row r="166771" spans="26:27">
      <c r="Z166771" s="192"/>
      <c r="AA166771" s="192"/>
    </row>
    <row r="166772" spans="26:27">
      <c r="Z166772" s="192"/>
      <c r="AA166772" s="192"/>
    </row>
    <row r="166773" spans="26:27">
      <c r="Z166773" s="192"/>
      <c r="AA166773" s="192"/>
    </row>
    <row r="166774" spans="26:27">
      <c r="Z166774" s="192"/>
      <c r="AA166774" s="192"/>
    </row>
    <row r="166775" spans="26:27">
      <c r="Z166775" s="192"/>
      <c r="AA166775" s="192"/>
    </row>
    <row r="166776" spans="26:27">
      <c r="Z166776" s="192"/>
      <c r="AA166776" s="192"/>
    </row>
    <row r="166777" spans="26:27">
      <c r="Z166777" s="192"/>
      <c r="AA166777" s="192"/>
    </row>
    <row r="166778" spans="26:27">
      <c r="Z166778" s="192"/>
      <c r="AA166778" s="192"/>
    </row>
    <row r="166779" spans="26:27">
      <c r="Z166779" s="192"/>
      <c r="AA166779" s="192"/>
    </row>
    <row r="166780" spans="26:27">
      <c r="Z166780" s="192"/>
      <c r="AA166780" s="192"/>
    </row>
    <row r="166781" spans="26:27">
      <c r="Z166781" s="192"/>
      <c r="AA166781" s="192"/>
    </row>
    <row r="166782" spans="26:27">
      <c r="Z166782" s="192"/>
      <c r="AA166782" s="192"/>
    </row>
    <row r="166783" spans="26:27">
      <c r="Z166783" s="192"/>
      <c r="AA166783" s="192"/>
    </row>
    <row r="166784" spans="26:27">
      <c r="Z166784" s="192"/>
      <c r="AA166784" s="192"/>
    </row>
    <row r="166785" spans="26:27">
      <c r="Z166785" s="192"/>
      <c r="AA166785" s="192"/>
    </row>
    <row r="166786" spans="26:27">
      <c r="Z166786" s="192"/>
      <c r="AA166786" s="192"/>
    </row>
    <row r="166787" spans="26:27">
      <c r="Z166787" s="192"/>
      <c r="AA166787" s="192"/>
    </row>
    <row r="166788" spans="26:27">
      <c r="Z166788" s="192"/>
      <c r="AA166788" s="192"/>
    </row>
    <row r="166789" spans="26:27">
      <c r="Z166789" s="192"/>
      <c r="AA166789" s="192"/>
    </row>
    <row r="166790" spans="26:27">
      <c r="Z166790" s="192"/>
      <c r="AA166790" s="192"/>
    </row>
    <row r="166791" spans="26:27">
      <c r="Z166791" s="192"/>
      <c r="AA166791" s="192"/>
    </row>
    <row r="166792" spans="26:27">
      <c r="Z166792" s="192"/>
      <c r="AA166792" s="192"/>
    </row>
    <row r="166793" spans="26:27">
      <c r="Z166793" s="192"/>
      <c r="AA166793" s="192"/>
    </row>
    <row r="166794" spans="26:27">
      <c r="Z166794" s="192"/>
      <c r="AA166794" s="192"/>
    </row>
    <row r="166795" spans="26:27">
      <c r="Z166795" s="192"/>
      <c r="AA166795" s="192"/>
    </row>
    <row r="166796" spans="26:27">
      <c r="Z166796" s="192"/>
      <c r="AA166796" s="192"/>
    </row>
    <row r="166797" spans="26:27">
      <c r="Z166797" s="192"/>
      <c r="AA166797" s="192"/>
    </row>
    <row r="166798" spans="26:27">
      <c r="Z166798" s="192"/>
      <c r="AA166798" s="192"/>
    </row>
    <row r="166799" spans="26:27">
      <c r="Z166799" s="192"/>
      <c r="AA166799" s="192"/>
    </row>
    <row r="166800" spans="26:27">
      <c r="Z166800" s="192"/>
      <c r="AA166800" s="192"/>
    </row>
    <row r="166801" spans="26:27">
      <c r="Z166801" s="192"/>
      <c r="AA166801" s="192"/>
    </row>
    <row r="166802" spans="26:27">
      <c r="Z166802" s="192"/>
      <c r="AA166802" s="192"/>
    </row>
    <row r="166803" spans="26:27">
      <c r="Z166803" s="192"/>
      <c r="AA166803" s="192"/>
    </row>
    <row r="166804" spans="26:27">
      <c r="Z166804" s="192"/>
      <c r="AA166804" s="192"/>
    </row>
    <row r="166805" spans="26:27">
      <c r="Z166805" s="192"/>
      <c r="AA166805" s="192"/>
    </row>
    <row r="166806" spans="26:27">
      <c r="Z166806" s="192"/>
      <c r="AA166806" s="192"/>
    </row>
    <row r="166807" spans="26:27">
      <c r="Z166807" s="192"/>
      <c r="AA166807" s="192"/>
    </row>
    <row r="166808" spans="26:27">
      <c r="Z166808" s="192"/>
      <c r="AA166808" s="192"/>
    </row>
    <row r="166809" spans="26:27">
      <c r="Z166809" s="192"/>
      <c r="AA166809" s="192"/>
    </row>
    <row r="166810" spans="26:27">
      <c r="Z166810" s="192"/>
      <c r="AA166810" s="192"/>
    </row>
    <row r="166811" spans="26:27">
      <c r="Z166811" s="192"/>
      <c r="AA166811" s="192"/>
    </row>
    <row r="166812" spans="26:27">
      <c r="Z166812" s="192"/>
      <c r="AA166812" s="192"/>
    </row>
    <row r="166813" spans="26:27">
      <c r="Z166813" s="192"/>
      <c r="AA166813" s="192"/>
    </row>
    <row r="166814" spans="26:27">
      <c r="Z166814" s="192"/>
      <c r="AA166814" s="192"/>
    </row>
    <row r="166815" spans="26:27">
      <c r="Z166815" s="192"/>
      <c r="AA166815" s="192"/>
    </row>
    <row r="166816" spans="26:27">
      <c r="Z166816" s="192"/>
      <c r="AA166816" s="192"/>
    </row>
    <row r="166817" spans="26:27">
      <c r="Z166817" s="192"/>
      <c r="AA166817" s="192"/>
    </row>
    <row r="166818" spans="26:27">
      <c r="Z166818" s="192"/>
      <c r="AA166818" s="192"/>
    </row>
    <row r="166819" spans="26:27">
      <c r="Z166819" s="192"/>
      <c r="AA166819" s="192"/>
    </row>
    <row r="166820" spans="26:27">
      <c r="Z166820" s="192"/>
      <c r="AA166820" s="192"/>
    </row>
    <row r="166821" spans="26:27">
      <c r="Z166821" s="192"/>
      <c r="AA166821" s="192"/>
    </row>
    <row r="166822" spans="26:27">
      <c r="Z166822" s="192"/>
      <c r="AA166822" s="192"/>
    </row>
    <row r="166823" spans="26:27">
      <c r="Z166823" s="192"/>
      <c r="AA166823" s="192"/>
    </row>
    <row r="166824" spans="26:27">
      <c r="Z166824" s="192"/>
      <c r="AA166824" s="192"/>
    </row>
    <row r="166825" spans="26:27">
      <c r="Z166825" s="192"/>
      <c r="AA166825" s="192"/>
    </row>
    <row r="166826" spans="26:27">
      <c r="Z166826" s="192"/>
      <c r="AA166826" s="192"/>
    </row>
    <row r="166827" spans="26:27">
      <c r="Z166827" s="192"/>
      <c r="AA166827" s="192"/>
    </row>
    <row r="166828" spans="26:27">
      <c r="Z166828" s="192"/>
      <c r="AA166828" s="192"/>
    </row>
    <row r="166829" spans="26:27">
      <c r="Z166829" s="192"/>
      <c r="AA166829" s="192"/>
    </row>
    <row r="166830" spans="26:27">
      <c r="Z166830" s="192"/>
      <c r="AA166830" s="192"/>
    </row>
    <row r="166831" spans="26:27">
      <c r="Z166831" s="192"/>
      <c r="AA166831" s="192"/>
    </row>
    <row r="166832" spans="26:27">
      <c r="Z166832" s="192"/>
      <c r="AA166832" s="192"/>
    </row>
    <row r="166833" spans="26:27">
      <c r="Z166833" s="192"/>
      <c r="AA166833" s="192"/>
    </row>
    <row r="166834" spans="26:27">
      <c r="Z166834" s="192"/>
      <c r="AA166834" s="192"/>
    </row>
    <row r="166835" spans="26:27">
      <c r="Z166835" s="192"/>
      <c r="AA166835" s="192"/>
    </row>
    <row r="166836" spans="26:27">
      <c r="Z166836" s="192"/>
      <c r="AA166836" s="192"/>
    </row>
    <row r="166837" spans="26:27">
      <c r="Z166837" s="192"/>
      <c r="AA166837" s="192"/>
    </row>
    <row r="166838" spans="26:27">
      <c r="Z166838" s="192"/>
      <c r="AA166838" s="192"/>
    </row>
    <row r="166839" spans="26:27">
      <c r="Z166839" s="192"/>
      <c r="AA166839" s="192"/>
    </row>
    <row r="166840" spans="26:27">
      <c r="Z166840" s="192"/>
      <c r="AA166840" s="192"/>
    </row>
    <row r="166841" spans="26:27">
      <c r="Z166841" s="192"/>
      <c r="AA166841" s="192"/>
    </row>
    <row r="166842" spans="26:27">
      <c r="Z166842" s="192"/>
      <c r="AA166842" s="192"/>
    </row>
    <row r="166843" spans="26:27">
      <c r="Z166843" s="192"/>
      <c r="AA166843" s="192"/>
    </row>
    <row r="166844" spans="26:27">
      <c r="Z166844" s="192"/>
      <c r="AA166844" s="192"/>
    </row>
    <row r="166845" spans="26:27">
      <c r="Z166845" s="192"/>
      <c r="AA166845" s="192"/>
    </row>
    <row r="166846" spans="26:27">
      <c r="Z166846" s="192"/>
      <c r="AA166846" s="192"/>
    </row>
    <row r="166847" spans="26:27">
      <c r="Z166847" s="192"/>
      <c r="AA166847" s="192"/>
    </row>
    <row r="166848" spans="26:27">
      <c r="Z166848" s="192"/>
      <c r="AA166848" s="192"/>
    </row>
    <row r="166849" spans="26:27">
      <c r="Z166849" s="192"/>
      <c r="AA166849" s="192"/>
    </row>
    <row r="166850" spans="26:27">
      <c r="Z166850" s="192"/>
      <c r="AA166850" s="192"/>
    </row>
    <row r="166851" spans="26:27">
      <c r="Z166851" s="192"/>
      <c r="AA166851" s="192"/>
    </row>
    <row r="166852" spans="26:27">
      <c r="Z166852" s="192"/>
      <c r="AA166852" s="192"/>
    </row>
    <row r="166853" spans="26:27">
      <c r="Z166853" s="192"/>
      <c r="AA166853" s="192"/>
    </row>
    <row r="166854" spans="26:27">
      <c r="Z166854" s="192"/>
      <c r="AA166854" s="192"/>
    </row>
    <row r="166855" spans="26:27">
      <c r="Z166855" s="192"/>
      <c r="AA166855" s="192"/>
    </row>
    <row r="166856" spans="26:27">
      <c r="Z166856" s="192"/>
      <c r="AA166856" s="192"/>
    </row>
    <row r="166857" spans="26:27">
      <c r="Z166857" s="192"/>
      <c r="AA166857" s="192"/>
    </row>
    <row r="166858" spans="26:27">
      <c r="Z166858" s="192"/>
      <c r="AA166858" s="192"/>
    </row>
    <row r="166859" spans="26:27">
      <c r="Z166859" s="192"/>
      <c r="AA166859" s="192"/>
    </row>
    <row r="166860" spans="26:27">
      <c r="Z166860" s="192"/>
      <c r="AA166860" s="192"/>
    </row>
    <row r="166861" spans="26:27">
      <c r="Z166861" s="192"/>
      <c r="AA166861" s="192"/>
    </row>
    <row r="166862" spans="26:27">
      <c r="Z166862" s="192"/>
      <c r="AA166862" s="192"/>
    </row>
    <row r="166863" spans="26:27">
      <c r="Z166863" s="192"/>
      <c r="AA166863" s="192"/>
    </row>
    <row r="166864" spans="26:27">
      <c r="Z166864" s="192"/>
      <c r="AA166864" s="192"/>
    </row>
    <row r="166865" spans="26:27">
      <c r="Z166865" s="192"/>
      <c r="AA166865" s="192"/>
    </row>
    <row r="166866" spans="26:27">
      <c r="Z166866" s="192"/>
      <c r="AA166866" s="192"/>
    </row>
    <row r="166867" spans="26:27">
      <c r="Z166867" s="192"/>
      <c r="AA166867" s="192"/>
    </row>
    <row r="166868" spans="26:27">
      <c r="Z166868" s="192"/>
      <c r="AA166868" s="192"/>
    </row>
    <row r="166869" spans="26:27">
      <c r="Z166869" s="192"/>
      <c r="AA166869" s="192"/>
    </row>
    <row r="166870" spans="26:27">
      <c r="Z166870" s="192"/>
      <c r="AA166870" s="192"/>
    </row>
    <row r="166871" spans="26:27">
      <c r="Z166871" s="192"/>
      <c r="AA166871" s="192"/>
    </row>
    <row r="166872" spans="26:27">
      <c r="Z166872" s="192"/>
      <c r="AA166872" s="192"/>
    </row>
    <row r="166873" spans="26:27">
      <c r="Z166873" s="192"/>
      <c r="AA166873" s="192"/>
    </row>
    <row r="166874" spans="26:27">
      <c r="Z166874" s="192"/>
      <c r="AA166874" s="192"/>
    </row>
    <row r="166875" spans="26:27">
      <c r="Z166875" s="192"/>
      <c r="AA166875" s="192"/>
    </row>
    <row r="166876" spans="26:27">
      <c r="Z166876" s="192"/>
      <c r="AA166876" s="192"/>
    </row>
    <row r="166877" spans="26:27">
      <c r="Z166877" s="192"/>
      <c r="AA166877" s="192"/>
    </row>
    <row r="166878" spans="26:27">
      <c r="Z166878" s="192"/>
      <c r="AA166878" s="192"/>
    </row>
    <row r="166879" spans="26:27">
      <c r="Z166879" s="192"/>
      <c r="AA166879" s="192"/>
    </row>
    <row r="166880" spans="26:27">
      <c r="Z166880" s="192"/>
      <c r="AA166880" s="192"/>
    </row>
    <row r="166881" spans="26:27">
      <c r="Z166881" s="192"/>
      <c r="AA166881" s="192"/>
    </row>
    <row r="166882" spans="26:27">
      <c r="Z166882" s="192"/>
      <c r="AA166882" s="192"/>
    </row>
    <row r="166883" spans="26:27">
      <c r="Z166883" s="192"/>
      <c r="AA166883" s="192"/>
    </row>
    <row r="166884" spans="26:27">
      <c r="Z166884" s="192"/>
      <c r="AA166884" s="192"/>
    </row>
    <row r="166885" spans="26:27">
      <c r="Z166885" s="192"/>
      <c r="AA166885" s="192"/>
    </row>
    <row r="166886" spans="26:27">
      <c r="Z166886" s="192"/>
      <c r="AA166886" s="192"/>
    </row>
    <row r="166887" spans="26:27">
      <c r="Z166887" s="192"/>
      <c r="AA166887" s="192"/>
    </row>
    <row r="166888" spans="26:27">
      <c r="Z166888" s="192"/>
      <c r="AA166888" s="192"/>
    </row>
    <row r="166889" spans="26:27">
      <c r="Z166889" s="192"/>
      <c r="AA166889" s="192"/>
    </row>
    <row r="166890" spans="26:27">
      <c r="Z166890" s="192"/>
      <c r="AA166890" s="192"/>
    </row>
    <row r="166891" spans="26:27">
      <c r="Z166891" s="192"/>
      <c r="AA166891" s="192"/>
    </row>
    <row r="166892" spans="26:27">
      <c r="Z166892" s="192"/>
      <c r="AA166892" s="192"/>
    </row>
    <row r="166893" spans="26:27">
      <c r="Z166893" s="192"/>
      <c r="AA166893" s="192"/>
    </row>
    <row r="166894" spans="26:27">
      <c r="Z166894" s="192"/>
      <c r="AA166894" s="192"/>
    </row>
    <row r="166895" spans="26:27">
      <c r="Z166895" s="192"/>
      <c r="AA166895" s="192"/>
    </row>
    <row r="166896" spans="26:27">
      <c r="Z166896" s="192"/>
      <c r="AA166896" s="192"/>
    </row>
    <row r="166897" spans="26:27">
      <c r="Z166897" s="192"/>
      <c r="AA166897" s="192"/>
    </row>
    <row r="166898" spans="26:27">
      <c r="Z166898" s="192"/>
      <c r="AA166898" s="192"/>
    </row>
    <row r="166899" spans="26:27">
      <c r="Z166899" s="192"/>
      <c r="AA166899" s="192"/>
    </row>
    <row r="166900" spans="26:27">
      <c r="Z166900" s="192"/>
      <c r="AA166900" s="192"/>
    </row>
    <row r="166901" spans="26:27">
      <c r="Z166901" s="192"/>
      <c r="AA166901" s="192"/>
    </row>
    <row r="166902" spans="26:27">
      <c r="Z166902" s="192"/>
      <c r="AA166902" s="192"/>
    </row>
    <row r="166903" spans="26:27">
      <c r="Z166903" s="192"/>
      <c r="AA166903" s="192"/>
    </row>
    <row r="166904" spans="26:27">
      <c r="Z166904" s="192"/>
      <c r="AA166904" s="192"/>
    </row>
    <row r="166905" spans="26:27">
      <c r="Z166905" s="192"/>
      <c r="AA166905" s="192"/>
    </row>
    <row r="166906" spans="26:27">
      <c r="Z166906" s="192"/>
      <c r="AA166906" s="192"/>
    </row>
    <row r="166907" spans="26:27">
      <c r="Z166907" s="192"/>
      <c r="AA166907" s="192"/>
    </row>
    <row r="166908" spans="26:27">
      <c r="Z166908" s="192"/>
      <c r="AA166908" s="192"/>
    </row>
    <row r="166909" spans="26:27">
      <c r="Z166909" s="192"/>
      <c r="AA166909" s="192"/>
    </row>
    <row r="166910" spans="26:27">
      <c r="Z166910" s="192"/>
      <c r="AA166910" s="192"/>
    </row>
    <row r="166911" spans="26:27">
      <c r="Z166911" s="192"/>
      <c r="AA166911" s="192"/>
    </row>
    <row r="166912" spans="26:27">
      <c r="Z166912" s="192"/>
      <c r="AA166912" s="192"/>
    </row>
    <row r="166913" spans="26:27">
      <c r="Z166913" s="192"/>
      <c r="AA166913" s="192"/>
    </row>
    <row r="166914" spans="26:27">
      <c r="Z166914" s="192"/>
      <c r="AA166914" s="192"/>
    </row>
    <row r="166915" spans="26:27">
      <c r="Z166915" s="192"/>
      <c r="AA166915" s="192"/>
    </row>
    <row r="166916" spans="26:27">
      <c r="Z166916" s="192"/>
      <c r="AA166916" s="192"/>
    </row>
    <row r="166917" spans="26:27">
      <c r="Z166917" s="192"/>
      <c r="AA166917" s="192"/>
    </row>
    <row r="166918" spans="26:27">
      <c r="Z166918" s="192"/>
      <c r="AA166918" s="192"/>
    </row>
    <row r="166919" spans="26:27">
      <c r="Z166919" s="192"/>
      <c r="AA166919" s="192"/>
    </row>
    <row r="166920" spans="26:27">
      <c r="Z166920" s="192"/>
      <c r="AA166920" s="192"/>
    </row>
    <row r="166921" spans="26:27">
      <c r="Z166921" s="192"/>
      <c r="AA166921" s="192"/>
    </row>
    <row r="166922" spans="26:27">
      <c r="Z166922" s="192"/>
      <c r="AA166922" s="192"/>
    </row>
    <row r="166923" spans="26:27">
      <c r="Z166923" s="192"/>
      <c r="AA166923" s="192"/>
    </row>
    <row r="166924" spans="26:27">
      <c r="Z166924" s="192"/>
      <c r="AA166924" s="192"/>
    </row>
    <row r="166925" spans="26:27">
      <c r="Z166925" s="192"/>
      <c r="AA166925" s="192"/>
    </row>
    <row r="166926" spans="26:27">
      <c r="Z166926" s="192"/>
      <c r="AA166926" s="192"/>
    </row>
    <row r="166927" spans="26:27">
      <c r="Z166927" s="192"/>
      <c r="AA166927" s="192"/>
    </row>
    <row r="166928" spans="26:27">
      <c r="Z166928" s="192"/>
      <c r="AA166928" s="192"/>
    </row>
    <row r="166929" spans="26:27">
      <c r="Z166929" s="192"/>
      <c r="AA166929" s="192"/>
    </row>
    <row r="166930" spans="26:27">
      <c r="Z166930" s="192"/>
      <c r="AA166930" s="192"/>
    </row>
    <row r="166931" spans="26:27">
      <c r="Z166931" s="192"/>
      <c r="AA166931" s="192"/>
    </row>
    <row r="166932" spans="26:27">
      <c r="Z166932" s="192"/>
      <c r="AA166932" s="192"/>
    </row>
    <row r="166933" spans="26:27">
      <c r="Z166933" s="192"/>
      <c r="AA166933" s="192"/>
    </row>
    <row r="166934" spans="26:27">
      <c r="Z166934" s="192"/>
      <c r="AA166934" s="192"/>
    </row>
    <row r="166935" spans="26:27">
      <c r="Z166935" s="192"/>
      <c r="AA166935" s="192"/>
    </row>
    <row r="166936" spans="26:27">
      <c r="Z166936" s="192"/>
      <c r="AA166936" s="192"/>
    </row>
    <row r="166937" spans="26:27">
      <c r="Z166937" s="192"/>
      <c r="AA166937" s="192"/>
    </row>
    <row r="166938" spans="26:27">
      <c r="Z166938" s="192"/>
      <c r="AA166938" s="192"/>
    </row>
    <row r="166939" spans="26:27">
      <c r="Z166939" s="192"/>
      <c r="AA166939" s="192"/>
    </row>
    <row r="166940" spans="26:27">
      <c r="Z166940" s="192"/>
      <c r="AA166940" s="192"/>
    </row>
    <row r="166941" spans="26:27">
      <c r="Z166941" s="192"/>
      <c r="AA166941" s="192"/>
    </row>
    <row r="166942" spans="26:27">
      <c r="Z166942" s="192"/>
      <c r="AA166942" s="192"/>
    </row>
    <row r="166943" spans="26:27">
      <c r="Z166943" s="192"/>
      <c r="AA166943" s="192"/>
    </row>
    <row r="166944" spans="26:27">
      <c r="Z166944" s="192"/>
      <c r="AA166944" s="192"/>
    </row>
    <row r="166945" spans="26:27">
      <c r="Z166945" s="192"/>
      <c r="AA166945" s="192"/>
    </row>
    <row r="166946" spans="26:27">
      <c r="Z166946" s="192"/>
      <c r="AA166946" s="192"/>
    </row>
    <row r="166947" spans="26:27">
      <c r="Z166947" s="192"/>
      <c r="AA166947" s="192"/>
    </row>
    <row r="166948" spans="26:27">
      <c r="Z166948" s="192"/>
      <c r="AA166948" s="192"/>
    </row>
    <row r="166949" spans="26:27">
      <c r="Z166949" s="192"/>
      <c r="AA166949" s="192"/>
    </row>
    <row r="166950" spans="26:27">
      <c r="Z166950" s="192"/>
      <c r="AA166950" s="192"/>
    </row>
    <row r="166951" spans="26:27">
      <c r="Z166951" s="192"/>
      <c r="AA166951" s="192"/>
    </row>
    <row r="166952" spans="26:27">
      <c r="Z166952" s="192"/>
      <c r="AA166952" s="192"/>
    </row>
    <row r="166953" spans="26:27">
      <c r="Z166953" s="192"/>
      <c r="AA166953" s="192"/>
    </row>
    <row r="166954" spans="26:27">
      <c r="Z166954" s="192"/>
      <c r="AA166954" s="192"/>
    </row>
    <row r="166955" spans="26:27">
      <c r="Z166955" s="192"/>
      <c r="AA166955" s="192"/>
    </row>
    <row r="166956" spans="26:27">
      <c r="Z166956" s="192"/>
      <c r="AA166956" s="192"/>
    </row>
    <row r="166957" spans="26:27">
      <c r="Z166957" s="192"/>
      <c r="AA166957" s="192"/>
    </row>
    <row r="166958" spans="26:27">
      <c r="Z166958" s="192"/>
      <c r="AA166958" s="192"/>
    </row>
    <row r="166959" spans="26:27">
      <c r="Z166959" s="192"/>
      <c r="AA166959" s="192"/>
    </row>
    <row r="166960" spans="26:27">
      <c r="Z166960" s="192"/>
      <c r="AA166960" s="192"/>
    </row>
    <row r="166961" spans="26:27">
      <c r="Z166961" s="192"/>
      <c r="AA166961" s="192"/>
    </row>
    <row r="166962" spans="26:27">
      <c r="Z166962" s="192"/>
      <c r="AA166962" s="192"/>
    </row>
    <row r="166963" spans="26:27">
      <c r="Z166963" s="192"/>
      <c r="AA166963" s="192"/>
    </row>
    <row r="166964" spans="26:27">
      <c r="Z166964" s="192"/>
      <c r="AA166964" s="192"/>
    </row>
    <row r="166965" spans="26:27">
      <c r="Z166965" s="192"/>
      <c r="AA166965" s="192"/>
    </row>
    <row r="166966" spans="26:27">
      <c r="Z166966" s="192"/>
      <c r="AA166966" s="192"/>
    </row>
    <row r="166967" spans="26:27">
      <c r="Z166967" s="192"/>
      <c r="AA166967" s="192"/>
    </row>
    <row r="166968" spans="26:27">
      <c r="Z166968" s="192"/>
      <c r="AA166968" s="192"/>
    </row>
    <row r="166969" spans="26:27">
      <c r="Z166969" s="192"/>
      <c r="AA166969" s="192"/>
    </row>
    <row r="166970" spans="26:27">
      <c r="Z166970" s="192"/>
      <c r="AA166970" s="192"/>
    </row>
    <row r="166971" spans="26:27">
      <c r="Z166971" s="192"/>
      <c r="AA166971" s="192"/>
    </row>
    <row r="166972" spans="26:27">
      <c r="Z166972" s="192"/>
      <c r="AA166972" s="192"/>
    </row>
    <row r="166973" spans="26:27">
      <c r="Z166973" s="192"/>
      <c r="AA166973" s="192"/>
    </row>
    <row r="166974" spans="26:27">
      <c r="Z166974" s="192"/>
      <c r="AA166974" s="192"/>
    </row>
    <row r="166975" spans="26:27">
      <c r="Z166975" s="192"/>
      <c r="AA166975" s="192"/>
    </row>
    <row r="166976" spans="26:27">
      <c r="Z166976" s="192"/>
      <c r="AA166976" s="192"/>
    </row>
    <row r="166977" spans="26:27">
      <c r="Z166977" s="192"/>
      <c r="AA166977" s="192"/>
    </row>
    <row r="166978" spans="26:27">
      <c r="Z166978" s="192"/>
      <c r="AA166978" s="192"/>
    </row>
    <row r="166979" spans="26:27">
      <c r="Z166979" s="192"/>
      <c r="AA166979" s="192"/>
    </row>
    <row r="166980" spans="26:27">
      <c r="Z166980" s="192"/>
      <c r="AA166980" s="192"/>
    </row>
    <row r="166981" spans="26:27">
      <c r="Z166981" s="192"/>
      <c r="AA166981" s="192"/>
    </row>
    <row r="166982" spans="26:27">
      <c r="Z166982" s="192"/>
      <c r="AA166982" s="192"/>
    </row>
    <row r="166983" spans="26:27">
      <c r="Z166983" s="192"/>
      <c r="AA166983" s="192"/>
    </row>
    <row r="166984" spans="26:27">
      <c r="Z166984" s="192"/>
      <c r="AA166984" s="192"/>
    </row>
    <row r="166985" spans="26:27">
      <c r="Z166985" s="192"/>
      <c r="AA166985" s="192"/>
    </row>
    <row r="166986" spans="26:27">
      <c r="Z166986" s="192"/>
      <c r="AA166986" s="192"/>
    </row>
    <row r="166987" spans="26:27">
      <c r="Z166987" s="192"/>
      <c r="AA166987" s="192"/>
    </row>
    <row r="166988" spans="26:27">
      <c r="Z166988" s="192"/>
      <c r="AA166988" s="192"/>
    </row>
    <row r="166989" spans="26:27">
      <c r="Z166989" s="192"/>
      <c r="AA166989" s="192"/>
    </row>
    <row r="166990" spans="26:27">
      <c r="Z166990" s="192"/>
      <c r="AA166990" s="192"/>
    </row>
    <row r="166991" spans="26:27">
      <c r="Z166991" s="192"/>
      <c r="AA166991" s="192"/>
    </row>
    <row r="166992" spans="26:27">
      <c r="Z166992" s="192"/>
      <c r="AA166992" s="192"/>
    </row>
    <row r="166993" spans="26:27">
      <c r="Z166993" s="192"/>
      <c r="AA166993" s="192"/>
    </row>
    <row r="166994" spans="26:27">
      <c r="Z166994" s="192"/>
      <c r="AA166994" s="192"/>
    </row>
    <row r="166995" spans="26:27">
      <c r="Z166995" s="192"/>
      <c r="AA166995" s="192"/>
    </row>
    <row r="166996" spans="26:27">
      <c r="Z166996" s="192"/>
      <c r="AA166996" s="192"/>
    </row>
    <row r="166997" spans="26:27">
      <c r="Z166997" s="192"/>
      <c r="AA166997" s="192"/>
    </row>
    <row r="166998" spans="26:27">
      <c r="Z166998" s="192"/>
      <c r="AA166998" s="192"/>
    </row>
    <row r="166999" spans="26:27">
      <c r="Z166999" s="192"/>
      <c r="AA166999" s="192"/>
    </row>
    <row r="167000" spans="26:27">
      <c r="Z167000" s="192"/>
      <c r="AA167000" s="192"/>
    </row>
    <row r="167001" spans="26:27">
      <c r="Z167001" s="192"/>
      <c r="AA167001" s="192"/>
    </row>
    <row r="167002" spans="26:27">
      <c r="Z167002" s="192"/>
      <c r="AA167002" s="192"/>
    </row>
    <row r="167003" spans="26:27">
      <c r="Z167003" s="192"/>
      <c r="AA167003" s="192"/>
    </row>
    <row r="167004" spans="26:27">
      <c r="Z167004" s="192"/>
      <c r="AA167004" s="192"/>
    </row>
    <row r="167005" spans="26:27">
      <c r="Z167005" s="192"/>
      <c r="AA167005" s="192"/>
    </row>
    <row r="167006" spans="26:27">
      <c r="Z167006" s="192"/>
      <c r="AA167006" s="192"/>
    </row>
    <row r="167007" spans="26:27">
      <c r="Z167007" s="192"/>
      <c r="AA167007" s="192"/>
    </row>
    <row r="167008" spans="26:27">
      <c r="Z167008" s="192"/>
      <c r="AA167008" s="192"/>
    </row>
    <row r="167009" spans="26:27">
      <c r="Z167009" s="192"/>
      <c r="AA167009" s="192"/>
    </row>
    <row r="167010" spans="26:27">
      <c r="Z167010" s="192"/>
      <c r="AA167010" s="192"/>
    </row>
    <row r="167011" spans="26:27">
      <c r="Z167011" s="192"/>
      <c r="AA167011" s="192"/>
    </row>
    <row r="167012" spans="26:27">
      <c r="Z167012" s="192"/>
      <c r="AA167012" s="192"/>
    </row>
    <row r="167013" spans="26:27">
      <c r="Z167013" s="192"/>
      <c r="AA167013" s="192"/>
    </row>
    <row r="167014" spans="26:27">
      <c r="Z167014" s="192"/>
      <c r="AA167014" s="192"/>
    </row>
    <row r="167015" spans="26:27">
      <c r="Z167015" s="192"/>
      <c r="AA167015" s="192"/>
    </row>
    <row r="167016" spans="26:27">
      <c r="Z167016" s="192"/>
      <c r="AA167016" s="192"/>
    </row>
    <row r="167017" spans="26:27">
      <c r="Z167017" s="192"/>
      <c r="AA167017" s="192"/>
    </row>
    <row r="167018" spans="26:27">
      <c r="Z167018" s="192"/>
      <c r="AA167018" s="192"/>
    </row>
    <row r="167019" spans="26:27">
      <c r="Z167019" s="192"/>
      <c r="AA167019" s="192"/>
    </row>
    <row r="167020" spans="26:27">
      <c r="Z167020" s="192"/>
      <c r="AA167020" s="192"/>
    </row>
    <row r="167021" spans="26:27">
      <c r="Z167021" s="192"/>
      <c r="AA167021" s="192"/>
    </row>
    <row r="167022" spans="26:27">
      <c r="Z167022" s="192"/>
      <c r="AA167022" s="192"/>
    </row>
    <row r="167023" spans="26:27">
      <c r="Z167023" s="192"/>
      <c r="AA167023" s="192"/>
    </row>
    <row r="167024" spans="26:27">
      <c r="Z167024" s="192"/>
      <c r="AA167024" s="192"/>
    </row>
    <row r="167025" spans="26:27">
      <c r="Z167025" s="192"/>
      <c r="AA167025" s="192"/>
    </row>
    <row r="167026" spans="26:27">
      <c r="Z167026" s="192"/>
      <c r="AA167026" s="192"/>
    </row>
    <row r="167027" spans="26:27">
      <c r="Z167027" s="192"/>
      <c r="AA167027" s="192"/>
    </row>
    <row r="167028" spans="26:27">
      <c r="Z167028" s="192"/>
      <c r="AA167028" s="192"/>
    </row>
    <row r="167029" spans="26:27">
      <c r="Z167029" s="192"/>
      <c r="AA167029" s="192"/>
    </row>
    <row r="167030" spans="26:27">
      <c r="Z167030" s="192"/>
      <c r="AA167030" s="192"/>
    </row>
    <row r="167031" spans="26:27">
      <c r="Z167031" s="192"/>
      <c r="AA167031" s="192"/>
    </row>
    <row r="167032" spans="26:27">
      <c r="Z167032" s="192"/>
      <c r="AA167032" s="192"/>
    </row>
    <row r="167033" spans="26:27">
      <c r="Z167033" s="192"/>
      <c r="AA167033" s="192"/>
    </row>
    <row r="167034" spans="26:27">
      <c r="Z167034" s="192"/>
      <c r="AA167034" s="192"/>
    </row>
    <row r="167035" spans="26:27">
      <c r="Z167035" s="192"/>
      <c r="AA167035" s="192"/>
    </row>
    <row r="167036" spans="26:27">
      <c r="Z167036" s="192"/>
      <c r="AA167036" s="192"/>
    </row>
    <row r="167037" spans="26:27">
      <c r="Z167037" s="192"/>
      <c r="AA167037" s="192"/>
    </row>
    <row r="167038" spans="26:27">
      <c r="Z167038" s="192"/>
      <c r="AA167038" s="192"/>
    </row>
    <row r="167039" spans="26:27">
      <c r="Z167039" s="192"/>
      <c r="AA167039" s="192"/>
    </row>
    <row r="167040" spans="26:27">
      <c r="Z167040" s="192"/>
      <c r="AA167040" s="192"/>
    </row>
    <row r="167041" spans="26:27">
      <c r="Z167041" s="192"/>
      <c r="AA167041" s="192"/>
    </row>
    <row r="167042" spans="26:27">
      <c r="Z167042" s="192"/>
      <c r="AA167042" s="192"/>
    </row>
    <row r="167043" spans="26:27">
      <c r="Z167043" s="192"/>
      <c r="AA167043" s="192"/>
    </row>
    <row r="167044" spans="26:27">
      <c r="Z167044" s="192"/>
      <c r="AA167044" s="192"/>
    </row>
    <row r="167045" spans="26:27">
      <c r="Z167045" s="192"/>
      <c r="AA167045" s="192"/>
    </row>
    <row r="167046" spans="26:27">
      <c r="Z167046" s="192"/>
      <c r="AA167046" s="192"/>
    </row>
    <row r="167047" spans="26:27">
      <c r="Z167047" s="192"/>
      <c r="AA167047" s="192"/>
    </row>
    <row r="167048" spans="26:27">
      <c r="Z167048" s="192"/>
      <c r="AA167048" s="192"/>
    </row>
    <row r="167049" spans="26:27">
      <c r="Z167049" s="192"/>
      <c r="AA167049" s="192"/>
    </row>
    <row r="167050" spans="26:27">
      <c r="Z167050" s="192"/>
      <c r="AA167050" s="192"/>
    </row>
    <row r="167051" spans="26:27">
      <c r="Z167051" s="192"/>
      <c r="AA167051" s="192"/>
    </row>
    <row r="167052" spans="26:27">
      <c r="Z167052" s="192"/>
      <c r="AA167052" s="192"/>
    </row>
    <row r="167053" spans="26:27">
      <c r="Z167053" s="192"/>
      <c r="AA167053" s="192"/>
    </row>
    <row r="167054" spans="26:27">
      <c r="Z167054" s="192"/>
      <c r="AA167054" s="192"/>
    </row>
    <row r="167055" spans="26:27">
      <c r="Z167055" s="192"/>
      <c r="AA167055" s="192"/>
    </row>
    <row r="167056" spans="26:27">
      <c r="Z167056" s="192"/>
      <c r="AA167056" s="192"/>
    </row>
    <row r="167057" spans="26:27">
      <c r="Z167057" s="192"/>
      <c r="AA167057" s="192"/>
    </row>
    <row r="167058" spans="26:27">
      <c r="Z167058" s="192"/>
      <c r="AA167058" s="192"/>
    </row>
    <row r="167059" spans="26:27">
      <c r="Z167059" s="192"/>
      <c r="AA167059" s="192"/>
    </row>
    <row r="167060" spans="26:27">
      <c r="Z167060" s="192"/>
      <c r="AA167060" s="192"/>
    </row>
    <row r="167061" spans="26:27">
      <c r="Z167061" s="192"/>
      <c r="AA167061" s="192"/>
    </row>
    <row r="167062" spans="26:27">
      <c r="Z167062" s="192"/>
      <c r="AA167062" s="192"/>
    </row>
    <row r="167063" spans="26:27">
      <c r="Z167063" s="192"/>
      <c r="AA167063" s="192"/>
    </row>
    <row r="167064" spans="26:27">
      <c r="Z167064" s="192"/>
      <c r="AA167064" s="192"/>
    </row>
    <row r="167065" spans="26:27">
      <c r="Z167065" s="192"/>
      <c r="AA167065" s="192"/>
    </row>
    <row r="167066" spans="26:27">
      <c r="Z167066" s="192"/>
      <c r="AA167066" s="192"/>
    </row>
    <row r="167067" spans="26:27">
      <c r="Z167067" s="192"/>
      <c r="AA167067" s="192"/>
    </row>
    <row r="167068" spans="26:27">
      <c r="Z167068" s="192"/>
      <c r="AA167068" s="192"/>
    </row>
    <row r="167069" spans="26:27">
      <c r="Z167069" s="192"/>
      <c r="AA167069" s="192"/>
    </row>
    <row r="167070" spans="26:27">
      <c r="Z167070" s="192"/>
      <c r="AA167070" s="192"/>
    </row>
    <row r="167071" spans="26:27">
      <c r="Z167071" s="192"/>
      <c r="AA167071" s="192"/>
    </row>
    <row r="167072" spans="26:27">
      <c r="Z167072" s="192"/>
      <c r="AA167072" s="192"/>
    </row>
    <row r="167073" spans="26:27">
      <c r="Z167073" s="192"/>
      <c r="AA167073" s="192"/>
    </row>
    <row r="167074" spans="26:27">
      <c r="Z167074" s="192"/>
      <c r="AA167074" s="192"/>
    </row>
    <row r="167075" spans="26:27">
      <c r="Z167075" s="192"/>
      <c r="AA167075" s="192"/>
    </row>
    <row r="167076" spans="26:27">
      <c r="Z167076" s="192"/>
      <c r="AA167076" s="192"/>
    </row>
    <row r="167077" spans="26:27">
      <c r="Z167077" s="192"/>
      <c r="AA167077" s="192"/>
    </row>
    <row r="167078" spans="26:27">
      <c r="Z167078" s="192"/>
      <c r="AA167078" s="192"/>
    </row>
    <row r="167079" spans="26:27">
      <c r="Z167079" s="192"/>
      <c r="AA167079" s="192"/>
    </row>
    <row r="167080" spans="26:27">
      <c r="Z167080" s="192"/>
      <c r="AA167080" s="192"/>
    </row>
    <row r="167081" spans="26:27">
      <c r="Z167081" s="192"/>
      <c r="AA167081" s="192"/>
    </row>
    <row r="167082" spans="26:27">
      <c r="Z167082" s="192"/>
      <c r="AA167082" s="192"/>
    </row>
    <row r="167083" spans="26:27">
      <c r="Z167083" s="192"/>
      <c r="AA167083" s="192"/>
    </row>
    <row r="167084" spans="26:27">
      <c r="Z167084" s="192"/>
      <c r="AA167084" s="192"/>
    </row>
    <row r="167085" spans="26:27">
      <c r="Z167085" s="192"/>
      <c r="AA167085" s="192"/>
    </row>
    <row r="167086" spans="26:27">
      <c r="Z167086" s="192"/>
      <c r="AA167086" s="192"/>
    </row>
    <row r="167087" spans="26:27">
      <c r="Z167087" s="192"/>
      <c r="AA167087" s="192"/>
    </row>
    <row r="167088" spans="26:27">
      <c r="Z167088" s="192"/>
      <c r="AA167088" s="192"/>
    </row>
    <row r="167089" spans="26:27">
      <c r="Z167089" s="192"/>
      <c r="AA167089" s="192"/>
    </row>
    <row r="167090" spans="26:27">
      <c r="Z167090" s="192"/>
      <c r="AA167090" s="192"/>
    </row>
    <row r="167091" spans="26:27">
      <c r="Z167091" s="192"/>
      <c r="AA167091" s="192"/>
    </row>
    <row r="167092" spans="26:27">
      <c r="Z167092" s="192"/>
      <c r="AA167092" s="192"/>
    </row>
    <row r="167093" spans="26:27">
      <c r="Z167093" s="192"/>
      <c r="AA167093" s="192"/>
    </row>
    <row r="167094" spans="26:27">
      <c r="Z167094" s="192"/>
      <c r="AA167094" s="192"/>
    </row>
    <row r="167095" spans="26:27">
      <c r="Z167095" s="192"/>
      <c r="AA167095" s="192"/>
    </row>
    <row r="167096" spans="26:27">
      <c r="Z167096" s="192"/>
      <c r="AA167096" s="192"/>
    </row>
    <row r="167097" spans="26:27">
      <c r="Z167097" s="192"/>
      <c r="AA167097" s="192"/>
    </row>
    <row r="167098" spans="26:27">
      <c r="Z167098" s="192"/>
      <c r="AA167098" s="192"/>
    </row>
    <row r="167099" spans="26:27">
      <c r="Z167099" s="192"/>
      <c r="AA167099" s="192"/>
    </row>
    <row r="167100" spans="26:27">
      <c r="Z167100" s="192"/>
      <c r="AA167100" s="192"/>
    </row>
    <row r="167101" spans="26:27">
      <c r="Z167101" s="192"/>
      <c r="AA167101" s="192"/>
    </row>
    <row r="167102" spans="26:27">
      <c r="Z167102" s="192"/>
      <c r="AA167102" s="192"/>
    </row>
    <row r="167103" spans="26:27">
      <c r="Z167103" s="192"/>
      <c r="AA167103" s="192"/>
    </row>
    <row r="167104" spans="26:27">
      <c r="Z167104" s="192"/>
      <c r="AA167104" s="192"/>
    </row>
    <row r="167105" spans="26:27">
      <c r="Z167105" s="192"/>
      <c r="AA167105" s="192"/>
    </row>
    <row r="167106" spans="26:27">
      <c r="Z167106" s="192"/>
      <c r="AA167106" s="192"/>
    </row>
    <row r="167107" spans="26:27">
      <c r="Z167107" s="192"/>
      <c r="AA167107" s="192"/>
    </row>
    <row r="167108" spans="26:27">
      <c r="Z167108" s="192"/>
      <c r="AA167108" s="192"/>
    </row>
    <row r="167109" spans="26:27">
      <c r="Z167109" s="192"/>
      <c r="AA167109" s="192"/>
    </row>
    <row r="167110" spans="26:27">
      <c r="Z167110" s="192"/>
      <c r="AA167110" s="192"/>
    </row>
    <row r="167111" spans="26:27">
      <c r="Z167111" s="192"/>
      <c r="AA167111" s="192"/>
    </row>
    <row r="167112" spans="26:27">
      <c r="Z167112" s="192"/>
      <c r="AA167112" s="192"/>
    </row>
    <row r="167113" spans="26:27">
      <c r="Z167113" s="192"/>
      <c r="AA167113" s="192"/>
    </row>
    <row r="167114" spans="26:27">
      <c r="Z167114" s="192"/>
      <c r="AA167114" s="192"/>
    </row>
    <row r="167115" spans="26:27">
      <c r="Z167115" s="192"/>
      <c r="AA167115" s="192"/>
    </row>
    <row r="167116" spans="26:27">
      <c r="Z167116" s="192"/>
      <c r="AA167116" s="192"/>
    </row>
    <row r="167117" spans="26:27">
      <c r="Z167117" s="192"/>
      <c r="AA167117" s="192"/>
    </row>
    <row r="167118" spans="26:27">
      <c r="Z167118" s="192"/>
      <c r="AA167118" s="192"/>
    </row>
    <row r="167119" spans="26:27">
      <c r="Z167119" s="192"/>
      <c r="AA167119" s="192"/>
    </row>
    <row r="167120" spans="26:27">
      <c r="Z167120" s="192"/>
      <c r="AA167120" s="192"/>
    </row>
    <row r="167121" spans="26:27">
      <c r="Z167121" s="192"/>
      <c r="AA167121" s="192"/>
    </row>
    <row r="167122" spans="26:27">
      <c r="Z167122" s="192"/>
      <c r="AA167122" s="192"/>
    </row>
    <row r="167123" spans="26:27">
      <c r="Z167123" s="192"/>
      <c r="AA167123" s="192"/>
    </row>
    <row r="167124" spans="26:27">
      <c r="Z167124" s="192"/>
      <c r="AA167124" s="192"/>
    </row>
    <row r="167125" spans="26:27">
      <c r="Z167125" s="192"/>
      <c r="AA167125" s="192"/>
    </row>
    <row r="167126" spans="26:27">
      <c r="Z167126" s="192"/>
      <c r="AA167126" s="192"/>
    </row>
    <row r="167127" spans="26:27">
      <c r="Z167127" s="192"/>
      <c r="AA167127" s="192"/>
    </row>
    <row r="167128" spans="26:27">
      <c r="Z167128" s="192"/>
      <c r="AA167128" s="192"/>
    </row>
    <row r="167129" spans="26:27">
      <c r="Z167129" s="192"/>
      <c r="AA167129" s="192"/>
    </row>
    <row r="167130" spans="26:27">
      <c r="Z167130" s="192"/>
      <c r="AA167130" s="192"/>
    </row>
    <row r="167131" spans="26:27">
      <c r="Z167131" s="192"/>
      <c r="AA167131" s="192"/>
    </row>
    <row r="167132" spans="26:27">
      <c r="Z167132" s="192"/>
      <c r="AA167132" s="192"/>
    </row>
    <row r="167133" spans="26:27">
      <c r="Z167133" s="192"/>
      <c r="AA167133" s="192"/>
    </row>
    <row r="167134" spans="26:27">
      <c r="Z167134" s="192"/>
      <c r="AA167134" s="192"/>
    </row>
    <row r="167135" spans="26:27">
      <c r="Z167135" s="192"/>
      <c r="AA167135" s="192"/>
    </row>
    <row r="167136" spans="26:27">
      <c r="Z167136" s="192"/>
      <c r="AA167136" s="192"/>
    </row>
    <row r="167137" spans="26:27">
      <c r="Z167137" s="192"/>
      <c r="AA167137" s="192"/>
    </row>
    <row r="167138" spans="26:27">
      <c r="Z167138" s="192"/>
      <c r="AA167138" s="192"/>
    </row>
    <row r="167139" spans="26:27">
      <c r="Z167139" s="192"/>
      <c r="AA167139" s="192"/>
    </row>
    <row r="167140" spans="26:27">
      <c r="Z167140" s="192"/>
      <c r="AA167140" s="192"/>
    </row>
    <row r="167141" spans="26:27">
      <c r="Z167141" s="192"/>
      <c r="AA167141" s="192"/>
    </row>
    <row r="167142" spans="26:27">
      <c r="Z167142" s="192"/>
      <c r="AA167142" s="192"/>
    </row>
    <row r="167143" spans="26:27">
      <c r="Z167143" s="192"/>
      <c r="AA167143" s="192"/>
    </row>
    <row r="167144" spans="26:27">
      <c r="Z167144" s="192"/>
      <c r="AA167144" s="192"/>
    </row>
    <row r="167145" spans="26:27">
      <c r="Z167145" s="192"/>
      <c r="AA167145" s="192"/>
    </row>
    <row r="167146" spans="26:27">
      <c r="Z167146" s="192"/>
      <c r="AA167146" s="192"/>
    </row>
    <row r="167147" spans="26:27">
      <c r="Z167147" s="192"/>
      <c r="AA167147" s="192"/>
    </row>
    <row r="167148" spans="26:27">
      <c r="Z167148" s="192"/>
      <c r="AA167148" s="192"/>
    </row>
    <row r="167149" spans="26:27">
      <c r="Z167149" s="192"/>
      <c r="AA167149" s="192"/>
    </row>
    <row r="167150" spans="26:27">
      <c r="Z167150" s="192"/>
      <c r="AA167150" s="192"/>
    </row>
    <row r="167151" spans="26:27">
      <c r="Z167151" s="192"/>
      <c r="AA167151" s="192"/>
    </row>
    <row r="167152" spans="26:27">
      <c r="Z167152" s="192"/>
      <c r="AA167152" s="192"/>
    </row>
    <row r="167153" spans="26:27">
      <c r="Z167153" s="192"/>
      <c r="AA167153" s="192"/>
    </row>
    <row r="167154" spans="26:27">
      <c r="Z167154" s="192"/>
      <c r="AA167154" s="192"/>
    </row>
    <row r="167155" spans="26:27">
      <c r="Z167155" s="192"/>
      <c r="AA167155" s="192"/>
    </row>
    <row r="167156" spans="26:27">
      <c r="Z167156" s="192"/>
      <c r="AA167156" s="192"/>
    </row>
    <row r="167157" spans="26:27">
      <c r="Z167157" s="192"/>
      <c r="AA167157" s="192"/>
    </row>
    <row r="167158" spans="26:27">
      <c r="Z167158" s="192"/>
      <c r="AA167158" s="192"/>
    </row>
    <row r="167159" spans="26:27">
      <c r="Z167159" s="192"/>
      <c r="AA167159" s="192"/>
    </row>
    <row r="167160" spans="26:27">
      <c r="Z167160" s="192"/>
      <c r="AA167160" s="192"/>
    </row>
    <row r="167161" spans="26:27">
      <c r="Z167161" s="192"/>
      <c r="AA167161" s="192"/>
    </row>
    <row r="167162" spans="26:27">
      <c r="Z167162" s="192"/>
      <c r="AA167162" s="192"/>
    </row>
    <row r="167163" spans="26:27">
      <c r="Z167163" s="192"/>
      <c r="AA167163" s="192"/>
    </row>
    <row r="167164" spans="26:27">
      <c r="Z167164" s="192"/>
      <c r="AA167164" s="192"/>
    </row>
    <row r="167165" spans="26:27">
      <c r="Z167165" s="192"/>
      <c r="AA167165" s="192"/>
    </row>
    <row r="167166" spans="26:27">
      <c r="Z167166" s="192"/>
      <c r="AA167166" s="192"/>
    </row>
    <row r="167167" spans="26:27">
      <c r="Z167167" s="192"/>
      <c r="AA167167" s="192"/>
    </row>
    <row r="167168" spans="26:27">
      <c r="Z167168" s="192"/>
      <c r="AA167168" s="192"/>
    </row>
    <row r="167169" spans="26:27">
      <c r="Z167169" s="192"/>
      <c r="AA167169" s="192"/>
    </row>
    <row r="167170" spans="26:27">
      <c r="Z167170" s="192"/>
      <c r="AA167170" s="192"/>
    </row>
    <row r="167171" spans="26:27">
      <c r="Z167171" s="192"/>
      <c r="AA167171" s="192"/>
    </row>
    <row r="167172" spans="26:27">
      <c r="Z167172" s="192"/>
      <c r="AA167172" s="192"/>
    </row>
    <row r="167173" spans="26:27">
      <c r="Z167173" s="192"/>
      <c r="AA167173" s="192"/>
    </row>
    <row r="167174" spans="26:27">
      <c r="Z167174" s="192"/>
      <c r="AA167174" s="192"/>
    </row>
    <row r="167175" spans="26:27">
      <c r="Z167175" s="192"/>
      <c r="AA167175" s="192"/>
    </row>
    <row r="167176" spans="26:27">
      <c r="Z167176" s="192"/>
      <c r="AA167176" s="192"/>
    </row>
    <row r="167177" spans="26:27">
      <c r="Z167177" s="192"/>
      <c r="AA167177" s="192"/>
    </row>
    <row r="167178" spans="26:27">
      <c r="Z167178" s="192"/>
      <c r="AA167178" s="192"/>
    </row>
    <row r="167179" spans="26:27">
      <c r="Z167179" s="192"/>
      <c r="AA167179" s="192"/>
    </row>
    <row r="167180" spans="26:27">
      <c r="Z167180" s="192"/>
      <c r="AA167180" s="192"/>
    </row>
    <row r="167181" spans="26:27">
      <c r="Z167181" s="192"/>
      <c r="AA167181" s="192"/>
    </row>
    <row r="167182" spans="26:27">
      <c r="Z167182" s="192"/>
      <c r="AA167182" s="192"/>
    </row>
    <row r="167183" spans="26:27">
      <c r="Z167183" s="192"/>
      <c r="AA167183" s="192"/>
    </row>
    <row r="167184" spans="26:27">
      <c r="Z167184" s="192"/>
      <c r="AA167184" s="192"/>
    </row>
    <row r="167185" spans="26:27">
      <c r="Z167185" s="192"/>
      <c r="AA167185" s="192"/>
    </row>
    <row r="167186" spans="26:27">
      <c r="Z167186" s="192"/>
      <c r="AA167186" s="192"/>
    </row>
    <row r="167187" spans="26:27">
      <c r="Z167187" s="192"/>
      <c r="AA167187" s="192"/>
    </row>
    <row r="167188" spans="26:27">
      <c r="Z167188" s="192"/>
      <c r="AA167188" s="192"/>
    </row>
    <row r="167189" spans="26:27">
      <c r="Z167189" s="192"/>
      <c r="AA167189" s="192"/>
    </row>
    <row r="167190" spans="26:27">
      <c r="Z167190" s="192"/>
      <c r="AA167190" s="192"/>
    </row>
    <row r="167191" spans="26:27">
      <c r="Z167191" s="192"/>
      <c r="AA167191" s="192"/>
    </row>
    <row r="167192" spans="26:27">
      <c r="Z167192" s="192"/>
      <c r="AA167192" s="192"/>
    </row>
    <row r="167193" spans="26:27">
      <c r="Z167193" s="192"/>
      <c r="AA167193" s="192"/>
    </row>
    <row r="167194" spans="26:27">
      <c r="Z167194" s="192"/>
      <c r="AA167194" s="192"/>
    </row>
    <row r="167195" spans="26:27">
      <c r="Z167195" s="192"/>
      <c r="AA167195" s="192"/>
    </row>
    <row r="167196" spans="26:27">
      <c r="Z167196" s="192"/>
      <c r="AA167196" s="192"/>
    </row>
    <row r="167197" spans="26:27">
      <c r="Z167197" s="192"/>
      <c r="AA167197" s="192"/>
    </row>
    <row r="167198" spans="26:27">
      <c r="Z167198" s="192"/>
      <c r="AA167198" s="192"/>
    </row>
    <row r="167199" spans="26:27">
      <c r="Z167199" s="192"/>
      <c r="AA167199" s="192"/>
    </row>
    <row r="167200" spans="26:27">
      <c r="Z167200" s="192"/>
      <c r="AA167200" s="192"/>
    </row>
    <row r="167201" spans="26:27">
      <c r="Z167201" s="192"/>
      <c r="AA167201" s="192"/>
    </row>
    <row r="167202" spans="26:27">
      <c r="Z167202" s="192"/>
      <c r="AA167202" s="192"/>
    </row>
    <row r="167203" spans="26:27">
      <c r="Z167203" s="192"/>
      <c r="AA167203" s="192"/>
    </row>
    <row r="167204" spans="26:27">
      <c r="Z167204" s="192"/>
      <c r="AA167204" s="192"/>
    </row>
    <row r="167205" spans="26:27">
      <c r="Z167205" s="192"/>
      <c r="AA167205" s="192"/>
    </row>
    <row r="167206" spans="26:27">
      <c r="Z167206" s="192"/>
      <c r="AA167206" s="192"/>
    </row>
    <row r="167207" spans="26:27">
      <c r="Z167207" s="192"/>
      <c r="AA167207" s="192"/>
    </row>
    <row r="167208" spans="26:27">
      <c r="Z167208" s="192"/>
      <c r="AA167208" s="192"/>
    </row>
    <row r="167209" spans="26:27">
      <c r="Z167209" s="192"/>
      <c r="AA167209" s="192"/>
    </row>
    <row r="167210" spans="26:27">
      <c r="Z167210" s="192"/>
      <c r="AA167210" s="192"/>
    </row>
    <row r="167211" spans="26:27">
      <c r="Z167211" s="192"/>
      <c r="AA167211" s="192"/>
    </row>
    <row r="167212" spans="26:27">
      <c r="Z167212" s="192"/>
      <c r="AA167212" s="192"/>
    </row>
    <row r="167213" spans="26:27">
      <c r="Z167213" s="192"/>
      <c r="AA167213" s="192"/>
    </row>
    <row r="167214" spans="26:27">
      <c r="Z167214" s="192"/>
      <c r="AA167214" s="192"/>
    </row>
    <row r="167215" spans="26:27">
      <c r="Z167215" s="192"/>
      <c r="AA167215" s="192"/>
    </row>
    <row r="167216" spans="26:27">
      <c r="Z167216" s="192"/>
      <c r="AA167216" s="192"/>
    </row>
    <row r="167217" spans="26:27">
      <c r="Z167217" s="192"/>
      <c r="AA167217" s="192"/>
    </row>
    <row r="167218" spans="26:27">
      <c r="Z167218" s="192"/>
      <c r="AA167218" s="192"/>
    </row>
    <row r="167219" spans="26:27">
      <c r="Z167219" s="192"/>
      <c r="AA167219" s="192"/>
    </row>
    <row r="167220" spans="26:27">
      <c r="Z167220" s="192"/>
      <c r="AA167220" s="192"/>
    </row>
    <row r="167221" spans="26:27">
      <c r="Z167221" s="192"/>
      <c r="AA167221" s="192"/>
    </row>
    <row r="167222" spans="26:27">
      <c r="Z167222" s="192"/>
      <c r="AA167222" s="192"/>
    </row>
    <row r="167223" spans="26:27">
      <c r="Z167223" s="192"/>
      <c r="AA167223" s="192"/>
    </row>
    <row r="167224" spans="26:27">
      <c r="Z167224" s="192"/>
      <c r="AA167224" s="192"/>
    </row>
    <row r="167225" spans="26:27">
      <c r="Z167225" s="192"/>
      <c r="AA167225" s="192"/>
    </row>
    <row r="167226" spans="26:27">
      <c r="Z167226" s="192"/>
      <c r="AA167226" s="192"/>
    </row>
    <row r="167227" spans="26:27">
      <c r="Z167227" s="192"/>
      <c r="AA167227" s="192"/>
    </row>
    <row r="167228" spans="26:27">
      <c r="Z167228" s="192"/>
      <c r="AA167228" s="192"/>
    </row>
    <row r="167229" spans="26:27">
      <c r="Z167229" s="192"/>
      <c r="AA167229" s="192"/>
    </row>
    <row r="167230" spans="26:27">
      <c r="Z167230" s="192"/>
      <c r="AA167230" s="192"/>
    </row>
    <row r="167231" spans="26:27">
      <c r="Z167231" s="192"/>
      <c r="AA167231" s="192"/>
    </row>
    <row r="167232" spans="26:27">
      <c r="Z167232" s="192"/>
      <c r="AA167232" s="192"/>
    </row>
    <row r="167233" spans="26:27">
      <c r="Z167233" s="192"/>
      <c r="AA167233" s="192"/>
    </row>
    <row r="167234" spans="26:27">
      <c r="Z167234" s="192"/>
      <c r="AA167234" s="192"/>
    </row>
    <row r="167235" spans="26:27">
      <c r="Z167235" s="192"/>
      <c r="AA167235" s="192"/>
    </row>
    <row r="167236" spans="26:27">
      <c r="Z167236" s="192"/>
      <c r="AA167236" s="192"/>
    </row>
    <row r="167237" spans="26:27">
      <c r="Z167237" s="192"/>
      <c r="AA167237" s="192"/>
    </row>
    <row r="167238" spans="26:27">
      <c r="Z167238" s="192"/>
      <c r="AA167238" s="192"/>
    </row>
    <row r="167239" spans="26:27">
      <c r="Z167239" s="192"/>
      <c r="AA167239" s="192"/>
    </row>
    <row r="167240" spans="26:27">
      <c r="Z167240" s="192"/>
      <c r="AA167240" s="192"/>
    </row>
    <row r="167241" spans="26:27">
      <c r="Z167241" s="192"/>
      <c r="AA167241" s="192"/>
    </row>
    <row r="167242" spans="26:27">
      <c r="Z167242" s="192"/>
      <c r="AA167242" s="192"/>
    </row>
    <row r="167243" spans="26:27">
      <c r="Z167243" s="192"/>
      <c r="AA167243" s="192"/>
    </row>
    <row r="167244" spans="26:27">
      <c r="Z167244" s="192"/>
      <c r="AA167244" s="192"/>
    </row>
    <row r="167245" spans="26:27">
      <c r="Z167245" s="192"/>
      <c r="AA167245" s="192"/>
    </row>
    <row r="167246" spans="26:27">
      <c r="Z167246" s="192"/>
      <c r="AA167246" s="192"/>
    </row>
    <row r="167247" spans="26:27">
      <c r="Z167247" s="192"/>
      <c r="AA167247" s="192"/>
    </row>
    <row r="167248" spans="26:27">
      <c r="Z167248" s="192"/>
      <c r="AA167248" s="192"/>
    </row>
    <row r="167249" spans="26:27">
      <c r="Z167249" s="192"/>
      <c r="AA167249" s="192"/>
    </row>
    <row r="167250" spans="26:27">
      <c r="Z167250" s="192"/>
      <c r="AA167250" s="192"/>
    </row>
    <row r="167251" spans="26:27">
      <c r="Z167251" s="192"/>
      <c r="AA167251" s="192"/>
    </row>
    <row r="167252" spans="26:27">
      <c r="Z167252" s="192"/>
      <c r="AA167252" s="192"/>
    </row>
    <row r="167253" spans="26:27">
      <c r="Z167253" s="192"/>
      <c r="AA167253" s="192"/>
    </row>
    <row r="167254" spans="26:27">
      <c r="Z167254" s="192"/>
      <c r="AA167254" s="192"/>
    </row>
    <row r="167255" spans="26:27">
      <c r="Z167255" s="192"/>
      <c r="AA167255" s="192"/>
    </row>
    <row r="167256" spans="26:27">
      <c r="Z167256" s="192"/>
      <c r="AA167256" s="192"/>
    </row>
    <row r="167257" spans="26:27">
      <c r="Z167257" s="192"/>
      <c r="AA167257" s="192"/>
    </row>
    <row r="167258" spans="26:27">
      <c r="Z167258" s="192"/>
      <c r="AA167258" s="192"/>
    </row>
    <row r="167259" spans="26:27">
      <c r="Z167259" s="192"/>
      <c r="AA167259" s="192"/>
    </row>
    <row r="167260" spans="26:27">
      <c r="Z167260" s="192"/>
      <c r="AA167260" s="192"/>
    </row>
    <row r="167261" spans="26:27">
      <c r="Z167261" s="192"/>
      <c r="AA167261" s="192"/>
    </row>
    <row r="167262" spans="26:27">
      <c r="Z167262" s="192"/>
      <c r="AA167262" s="192"/>
    </row>
    <row r="167263" spans="26:27">
      <c r="Z167263" s="192"/>
      <c r="AA167263" s="192"/>
    </row>
    <row r="167264" spans="26:27">
      <c r="Z167264" s="192"/>
      <c r="AA167264" s="192"/>
    </row>
    <row r="167265" spans="26:27">
      <c r="Z167265" s="192"/>
      <c r="AA167265" s="192"/>
    </row>
    <row r="167266" spans="26:27">
      <c r="Z167266" s="192"/>
      <c r="AA167266" s="192"/>
    </row>
    <row r="167267" spans="26:27">
      <c r="Z167267" s="192"/>
      <c r="AA167267" s="192"/>
    </row>
    <row r="167268" spans="26:27">
      <c r="Z167268" s="192"/>
      <c r="AA167268" s="192"/>
    </row>
    <row r="167269" spans="26:27">
      <c r="Z167269" s="192"/>
      <c r="AA167269" s="192"/>
    </row>
    <row r="167270" spans="26:27">
      <c r="Z167270" s="192"/>
      <c r="AA167270" s="192"/>
    </row>
    <row r="167271" spans="26:27">
      <c r="Z167271" s="192"/>
      <c r="AA167271" s="192"/>
    </row>
    <row r="167272" spans="26:27">
      <c r="Z167272" s="192"/>
      <c r="AA167272" s="192"/>
    </row>
    <row r="167273" spans="26:27">
      <c r="Z167273" s="192"/>
      <c r="AA167273" s="192"/>
    </row>
    <row r="167274" spans="26:27">
      <c r="Z167274" s="192"/>
      <c r="AA167274" s="192"/>
    </row>
    <row r="167275" spans="26:27">
      <c r="Z167275" s="192"/>
      <c r="AA167275" s="192"/>
    </row>
    <row r="167276" spans="26:27">
      <c r="Z167276" s="192"/>
      <c r="AA167276" s="192"/>
    </row>
    <row r="167277" spans="26:27">
      <c r="Z167277" s="192"/>
      <c r="AA167277" s="192"/>
    </row>
    <row r="167278" spans="26:27">
      <c r="Z167278" s="192"/>
      <c r="AA167278" s="192"/>
    </row>
    <row r="167279" spans="26:27">
      <c r="Z167279" s="192"/>
      <c r="AA167279" s="192"/>
    </row>
    <row r="167280" spans="26:27">
      <c r="Z167280" s="192"/>
      <c r="AA167280" s="192"/>
    </row>
    <row r="167281" spans="26:27">
      <c r="Z167281" s="192"/>
      <c r="AA167281" s="192"/>
    </row>
    <row r="167282" spans="26:27">
      <c r="Z167282" s="192"/>
      <c r="AA167282" s="192"/>
    </row>
    <row r="167283" spans="26:27">
      <c r="Z167283" s="192"/>
      <c r="AA167283" s="192"/>
    </row>
    <row r="167284" spans="26:27">
      <c r="Z167284" s="192"/>
      <c r="AA167284" s="192"/>
    </row>
    <row r="167285" spans="26:27">
      <c r="Z167285" s="192"/>
      <c r="AA167285" s="192"/>
    </row>
    <row r="167286" spans="26:27">
      <c r="Z167286" s="192"/>
      <c r="AA167286" s="192"/>
    </row>
    <row r="167287" spans="26:27">
      <c r="Z167287" s="192"/>
      <c r="AA167287" s="192"/>
    </row>
    <row r="167288" spans="26:27">
      <c r="Z167288" s="192"/>
      <c r="AA167288" s="192"/>
    </row>
    <row r="167289" spans="26:27">
      <c r="Z167289" s="192"/>
      <c r="AA167289" s="192"/>
    </row>
    <row r="167290" spans="26:27">
      <c r="Z167290" s="192"/>
      <c r="AA167290" s="192"/>
    </row>
    <row r="167291" spans="26:27">
      <c r="Z167291" s="192"/>
      <c r="AA167291" s="192"/>
    </row>
    <row r="167292" spans="26:27">
      <c r="Z167292" s="192"/>
      <c r="AA167292" s="192"/>
    </row>
    <row r="167293" spans="26:27">
      <c r="Z167293" s="192"/>
      <c r="AA167293" s="192"/>
    </row>
    <row r="167294" spans="26:27">
      <c r="Z167294" s="192"/>
      <c r="AA167294" s="192"/>
    </row>
    <row r="167295" spans="26:27">
      <c r="Z167295" s="192"/>
      <c r="AA167295" s="192"/>
    </row>
    <row r="167296" spans="26:27">
      <c r="Z167296" s="192"/>
      <c r="AA167296" s="192"/>
    </row>
    <row r="167297" spans="26:27">
      <c r="Z167297" s="192"/>
      <c r="AA167297" s="192"/>
    </row>
    <row r="167298" spans="26:27">
      <c r="Z167298" s="192"/>
      <c r="AA167298" s="192"/>
    </row>
    <row r="167299" spans="26:27">
      <c r="Z167299" s="192"/>
      <c r="AA167299" s="192"/>
    </row>
    <row r="167300" spans="26:27">
      <c r="Z167300" s="192"/>
      <c r="AA167300" s="192"/>
    </row>
    <row r="167301" spans="26:27">
      <c r="Z167301" s="192"/>
      <c r="AA167301" s="192"/>
    </row>
    <row r="167302" spans="26:27">
      <c r="Z167302" s="192"/>
      <c r="AA167302" s="192"/>
    </row>
    <row r="167303" spans="26:27">
      <c r="Z167303" s="192"/>
      <c r="AA167303" s="192"/>
    </row>
    <row r="167304" spans="26:27">
      <c r="Z167304" s="192"/>
      <c r="AA167304" s="192"/>
    </row>
    <row r="167305" spans="26:27">
      <c r="Z167305" s="192"/>
      <c r="AA167305" s="192"/>
    </row>
    <row r="167306" spans="26:27">
      <c r="Z167306" s="192"/>
      <c r="AA167306" s="192"/>
    </row>
    <row r="167307" spans="26:27">
      <c r="Z167307" s="192"/>
      <c r="AA167307" s="192"/>
    </row>
    <row r="167308" spans="26:27">
      <c r="Z167308" s="192"/>
      <c r="AA167308" s="192"/>
    </row>
    <row r="167309" spans="26:27">
      <c r="Z167309" s="192"/>
      <c r="AA167309" s="192"/>
    </row>
    <row r="167310" spans="26:27">
      <c r="Z167310" s="192"/>
      <c r="AA167310" s="192"/>
    </row>
    <row r="167311" spans="26:27">
      <c r="Z167311" s="192"/>
      <c r="AA167311" s="192"/>
    </row>
    <row r="167312" spans="26:27">
      <c r="Z167312" s="192"/>
      <c r="AA167312" s="192"/>
    </row>
    <row r="167313" spans="26:27">
      <c r="Z167313" s="192"/>
      <c r="AA167313" s="192"/>
    </row>
    <row r="167314" spans="26:27">
      <c r="Z167314" s="192"/>
      <c r="AA167314" s="192"/>
    </row>
    <row r="167315" spans="26:27">
      <c r="Z167315" s="192"/>
      <c r="AA167315" s="192"/>
    </row>
    <row r="167316" spans="26:27">
      <c r="Z167316" s="192"/>
      <c r="AA167316" s="192"/>
    </row>
    <row r="167317" spans="26:27">
      <c r="Z167317" s="192"/>
      <c r="AA167317" s="192"/>
    </row>
    <row r="167318" spans="26:27">
      <c r="Z167318" s="192"/>
      <c r="AA167318" s="192"/>
    </row>
    <row r="167319" spans="26:27">
      <c r="Z167319" s="192"/>
      <c r="AA167319" s="192"/>
    </row>
    <row r="167320" spans="26:27">
      <c r="Z167320" s="192"/>
      <c r="AA167320" s="192"/>
    </row>
    <row r="167321" spans="26:27">
      <c r="Z167321" s="192"/>
      <c r="AA167321" s="192"/>
    </row>
    <row r="167322" spans="26:27">
      <c r="Z167322" s="192"/>
      <c r="AA167322" s="192"/>
    </row>
    <row r="167323" spans="26:27">
      <c r="Z167323" s="192"/>
      <c r="AA167323" s="192"/>
    </row>
    <row r="167324" spans="26:27">
      <c r="Z167324" s="192"/>
      <c r="AA167324" s="192"/>
    </row>
    <row r="167325" spans="26:27">
      <c r="Z167325" s="192"/>
      <c r="AA167325" s="192"/>
    </row>
    <row r="167326" spans="26:27">
      <c r="Z167326" s="192"/>
      <c r="AA167326" s="192"/>
    </row>
    <row r="167327" spans="26:27">
      <c r="Z167327" s="192"/>
      <c r="AA167327" s="192"/>
    </row>
    <row r="167328" spans="26:27">
      <c r="Z167328" s="192"/>
      <c r="AA167328" s="192"/>
    </row>
    <row r="167329" spans="26:27">
      <c r="Z167329" s="192"/>
      <c r="AA167329" s="192"/>
    </row>
    <row r="167330" spans="26:27">
      <c r="Z167330" s="192"/>
      <c r="AA167330" s="192"/>
    </row>
    <row r="167331" spans="26:27">
      <c r="Z167331" s="192"/>
      <c r="AA167331" s="192"/>
    </row>
    <row r="167332" spans="26:27">
      <c r="Z167332" s="192"/>
      <c r="AA167332" s="192"/>
    </row>
    <row r="167333" spans="26:27">
      <c r="Z167333" s="192"/>
      <c r="AA167333" s="192"/>
    </row>
    <row r="167334" spans="26:27">
      <c r="Z167334" s="192"/>
      <c r="AA167334" s="192"/>
    </row>
    <row r="167335" spans="26:27">
      <c r="Z167335" s="192"/>
      <c r="AA167335" s="192"/>
    </row>
    <row r="167336" spans="26:27">
      <c r="Z167336" s="192"/>
      <c r="AA167336" s="192"/>
    </row>
    <row r="167337" spans="26:27">
      <c r="Z167337" s="192"/>
      <c r="AA167337" s="192"/>
    </row>
    <row r="167338" spans="26:27">
      <c r="Z167338" s="192"/>
      <c r="AA167338" s="192"/>
    </row>
    <row r="167339" spans="26:27">
      <c r="Z167339" s="192"/>
      <c r="AA167339" s="192"/>
    </row>
    <row r="167340" spans="26:27">
      <c r="Z167340" s="192"/>
      <c r="AA167340" s="192"/>
    </row>
    <row r="167341" spans="26:27">
      <c r="Z167341" s="192"/>
      <c r="AA167341" s="192"/>
    </row>
    <row r="167342" spans="26:27">
      <c r="Z167342" s="192"/>
      <c r="AA167342" s="192"/>
    </row>
    <row r="167343" spans="26:27">
      <c r="Z167343" s="192"/>
      <c r="AA167343" s="192"/>
    </row>
    <row r="167344" spans="26:27">
      <c r="Z167344" s="192"/>
      <c r="AA167344" s="192"/>
    </row>
    <row r="167345" spans="26:27">
      <c r="Z167345" s="192"/>
      <c r="AA167345" s="192"/>
    </row>
    <row r="167346" spans="26:27">
      <c r="Z167346" s="192"/>
      <c r="AA167346" s="192"/>
    </row>
    <row r="167347" spans="26:27">
      <c r="Z167347" s="192"/>
      <c r="AA167347" s="192"/>
    </row>
    <row r="167348" spans="26:27">
      <c r="Z167348" s="192"/>
      <c r="AA167348" s="192"/>
    </row>
    <row r="167349" spans="26:27">
      <c r="Z167349" s="192"/>
      <c r="AA167349" s="192"/>
    </row>
    <row r="167350" spans="26:27">
      <c r="Z167350" s="192"/>
      <c r="AA167350" s="192"/>
    </row>
    <row r="167351" spans="26:27">
      <c r="Z167351" s="192"/>
      <c r="AA167351" s="192"/>
    </row>
    <row r="167352" spans="26:27">
      <c r="Z167352" s="192"/>
      <c r="AA167352" s="192"/>
    </row>
    <row r="167353" spans="26:27">
      <c r="Z167353" s="192"/>
      <c r="AA167353" s="192"/>
    </row>
    <row r="167354" spans="26:27">
      <c r="Z167354" s="192"/>
      <c r="AA167354" s="192"/>
    </row>
    <row r="167355" spans="26:27">
      <c r="Z167355" s="192"/>
      <c r="AA167355" s="192"/>
    </row>
    <row r="167356" spans="26:27">
      <c r="Z167356" s="192"/>
      <c r="AA167356" s="192"/>
    </row>
    <row r="167357" spans="26:27">
      <c r="Z167357" s="192"/>
      <c r="AA167357" s="192"/>
    </row>
    <row r="167358" spans="26:27">
      <c r="Z167358" s="192"/>
      <c r="AA167358" s="192"/>
    </row>
    <row r="167359" spans="26:27">
      <c r="Z167359" s="192"/>
      <c r="AA167359" s="192"/>
    </row>
    <row r="167360" spans="26:27">
      <c r="Z167360" s="192"/>
      <c r="AA167360" s="192"/>
    </row>
    <row r="167361" spans="26:27">
      <c r="Z167361" s="192"/>
      <c r="AA167361" s="192"/>
    </row>
    <row r="167362" spans="26:27">
      <c r="Z167362" s="192"/>
      <c r="AA167362" s="192"/>
    </row>
    <row r="167363" spans="26:27">
      <c r="Z167363" s="192"/>
      <c r="AA167363" s="192"/>
    </row>
    <row r="167364" spans="26:27">
      <c r="Z167364" s="192"/>
      <c r="AA167364" s="192"/>
    </row>
    <row r="167365" spans="26:27">
      <c r="Z167365" s="192"/>
      <c r="AA167365" s="192"/>
    </row>
    <row r="167366" spans="26:27">
      <c r="Z167366" s="192"/>
      <c r="AA167366" s="192"/>
    </row>
    <row r="167367" spans="26:27">
      <c r="Z167367" s="192"/>
      <c r="AA167367" s="192"/>
    </row>
    <row r="167368" spans="26:27">
      <c r="Z167368" s="192"/>
      <c r="AA167368" s="192"/>
    </row>
    <row r="167369" spans="26:27">
      <c r="Z167369" s="192"/>
      <c r="AA167369" s="192"/>
    </row>
    <row r="167370" spans="26:27">
      <c r="Z167370" s="192"/>
      <c r="AA167370" s="192"/>
    </row>
    <row r="167371" spans="26:27">
      <c r="Z167371" s="192"/>
      <c r="AA167371" s="192"/>
    </row>
    <row r="167372" spans="26:27">
      <c r="Z167372" s="192"/>
      <c r="AA167372" s="192"/>
    </row>
    <row r="167373" spans="26:27">
      <c r="Z167373" s="192"/>
      <c r="AA167373" s="192"/>
    </row>
    <row r="167374" spans="26:27">
      <c r="Z167374" s="192"/>
      <c r="AA167374" s="192"/>
    </row>
    <row r="167375" spans="26:27">
      <c r="Z167375" s="192"/>
      <c r="AA167375" s="192"/>
    </row>
    <row r="167376" spans="26:27">
      <c r="Z167376" s="192"/>
      <c r="AA167376" s="192"/>
    </row>
    <row r="167377" spans="26:27">
      <c r="Z167377" s="192"/>
      <c r="AA167377" s="192"/>
    </row>
    <row r="167378" spans="26:27">
      <c r="Z167378" s="192"/>
      <c r="AA167378" s="192"/>
    </row>
    <row r="167379" spans="26:27">
      <c r="Z167379" s="192"/>
      <c r="AA167379" s="192"/>
    </row>
    <row r="167380" spans="26:27">
      <c r="Z167380" s="192"/>
      <c r="AA167380" s="192"/>
    </row>
    <row r="167381" spans="26:27">
      <c r="Z167381" s="192"/>
      <c r="AA167381" s="192"/>
    </row>
    <row r="167382" spans="26:27">
      <c r="Z167382" s="192"/>
      <c r="AA167382" s="192"/>
    </row>
    <row r="167383" spans="26:27">
      <c r="Z167383" s="192"/>
      <c r="AA167383" s="192"/>
    </row>
    <row r="167384" spans="26:27">
      <c r="Z167384" s="192"/>
      <c r="AA167384" s="192"/>
    </row>
    <row r="167385" spans="26:27">
      <c r="Z167385" s="192"/>
      <c r="AA167385" s="192"/>
    </row>
    <row r="167386" spans="26:27">
      <c r="Z167386" s="192"/>
      <c r="AA167386" s="192"/>
    </row>
    <row r="167387" spans="26:27">
      <c r="Z167387" s="192"/>
      <c r="AA167387" s="192"/>
    </row>
    <row r="167388" spans="26:27">
      <c r="Z167388" s="192"/>
      <c r="AA167388" s="192"/>
    </row>
    <row r="167389" spans="26:27">
      <c r="Z167389" s="192"/>
      <c r="AA167389" s="192"/>
    </row>
    <row r="167390" spans="26:27">
      <c r="Z167390" s="192"/>
      <c r="AA167390" s="192"/>
    </row>
    <row r="167391" spans="26:27">
      <c r="Z167391" s="192"/>
      <c r="AA167391" s="192"/>
    </row>
    <row r="167392" spans="26:27">
      <c r="Z167392" s="192"/>
      <c r="AA167392" s="192"/>
    </row>
    <row r="167393" spans="26:27">
      <c r="Z167393" s="192"/>
      <c r="AA167393" s="192"/>
    </row>
    <row r="167394" spans="26:27">
      <c r="Z167394" s="192"/>
      <c r="AA167394" s="192"/>
    </row>
    <row r="167395" spans="26:27">
      <c r="Z167395" s="192"/>
      <c r="AA167395" s="192"/>
    </row>
    <row r="167396" spans="26:27">
      <c r="Z167396" s="192"/>
      <c r="AA167396" s="192"/>
    </row>
    <row r="167397" spans="26:27">
      <c r="Z167397" s="192"/>
      <c r="AA167397" s="192"/>
    </row>
    <row r="167398" spans="26:27">
      <c r="Z167398" s="192"/>
      <c r="AA167398" s="192"/>
    </row>
    <row r="167399" spans="26:27">
      <c r="Z167399" s="192"/>
      <c r="AA167399" s="192"/>
    </row>
    <row r="167400" spans="26:27">
      <c r="Z167400" s="192"/>
      <c r="AA167400" s="192"/>
    </row>
    <row r="167401" spans="26:27">
      <c r="Z167401" s="192"/>
      <c r="AA167401" s="192"/>
    </row>
    <row r="167402" spans="26:27">
      <c r="Z167402" s="192"/>
      <c r="AA167402" s="192"/>
    </row>
    <row r="167403" spans="26:27">
      <c r="Z167403" s="192"/>
      <c r="AA167403" s="192"/>
    </row>
    <row r="167404" spans="26:27">
      <c r="Z167404" s="192"/>
      <c r="AA167404" s="192"/>
    </row>
    <row r="167405" spans="26:27">
      <c r="Z167405" s="192"/>
      <c r="AA167405" s="192"/>
    </row>
    <row r="167406" spans="26:27">
      <c r="Z167406" s="192"/>
      <c r="AA167406" s="192"/>
    </row>
    <row r="167407" spans="26:27">
      <c r="Z167407" s="192"/>
      <c r="AA167407" s="192"/>
    </row>
    <row r="167408" spans="26:27">
      <c r="Z167408" s="192"/>
      <c r="AA167408" s="192"/>
    </row>
    <row r="167409" spans="26:27">
      <c r="Z167409" s="192"/>
      <c r="AA167409" s="192"/>
    </row>
    <row r="167410" spans="26:27">
      <c r="Z167410" s="192"/>
      <c r="AA167410" s="192"/>
    </row>
    <row r="167411" spans="26:27">
      <c r="Z167411" s="192"/>
      <c r="AA167411" s="192"/>
    </row>
    <row r="167412" spans="26:27">
      <c r="Z167412" s="192"/>
      <c r="AA167412" s="192"/>
    </row>
    <row r="167413" spans="26:27">
      <c r="Z167413" s="192"/>
      <c r="AA167413" s="192"/>
    </row>
    <row r="167414" spans="26:27">
      <c r="Z167414" s="192"/>
      <c r="AA167414" s="192"/>
    </row>
    <row r="167415" spans="26:27">
      <c r="Z167415" s="192"/>
      <c r="AA167415" s="192"/>
    </row>
    <row r="167416" spans="26:27">
      <c r="Z167416" s="192"/>
      <c r="AA167416" s="192"/>
    </row>
    <row r="167417" spans="26:27">
      <c r="Z167417" s="192"/>
      <c r="AA167417" s="192"/>
    </row>
    <row r="167418" spans="26:27">
      <c r="Z167418" s="192"/>
      <c r="AA167418" s="192"/>
    </row>
    <row r="167419" spans="26:27">
      <c r="Z167419" s="192"/>
      <c r="AA167419" s="192"/>
    </row>
    <row r="167420" spans="26:27">
      <c r="Z167420" s="192"/>
      <c r="AA167420" s="192"/>
    </row>
    <row r="167421" spans="26:27">
      <c r="Z167421" s="192"/>
      <c r="AA167421" s="192"/>
    </row>
    <row r="167422" spans="26:27">
      <c r="Z167422" s="192"/>
      <c r="AA167422" s="192"/>
    </row>
    <row r="167423" spans="26:27">
      <c r="Z167423" s="192"/>
      <c r="AA167423" s="192"/>
    </row>
    <row r="167424" spans="26:27">
      <c r="Z167424" s="192"/>
      <c r="AA167424" s="192"/>
    </row>
    <row r="167425" spans="26:27">
      <c r="Z167425" s="192"/>
      <c r="AA167425" s="192"/>
    </row>
    <row r="167426" spans="26:27">
      <c r="Z167426" s="192"/>
      <c r="AA167426" s="192"/>
    </row>
    <row r="167427" spans="26:27">
      <c r="Z167427" s="192"/>
      <c r="AA167427" s="192"/>
    </row>
    <row r="167428" spans="26:27">
      <c r="Z167428" s="192"/>
      <c r="AA167428" s="192"/>
    </row>
    <row r="167429" spans="26:27">
      <c r="Z167429" s="192"/>
      <c r="AA167429" s="192"/>
    </row>
    <row r="167430" spans="26:27">
      <c r="Z167430" s="192"/>
      <c r="AA167430" s="192"/>
    </row>
    <row r="167431" spans="26:27">
      <c r="Z167431" s="192"/>
      <c r="AA167431" s="192"/>
    </row>
    <row r="167432" spans="26:27">
      <c r="Z167432" s="192"/>
      <c r="AA167432" s="192"/>
    </row>
    <row r="167433" spans="26:27">
      <c r="Z167433" s="192"/>
      <c r="AA167433" s="192"/>
    </row>
    <row r="167434" spans="26:27">
      <c r="Z167434" s="192"/>
      <c r="AA167434" s="192"/>
    </row>
    <row r="167435" spans="26:27">
      <c r="Z167435" s="192"/>
      <c r="AA167435" s="192"/>
    </row>
    <row r="167436" spans="26:27">
      <c r="Z167436" s="192"/>
      <c r="AA167436" s="192"/>
    </row>
    <row r="167437" spans="26:27">
      <c r="Z167437" s="192"/>
      <c r="AA167437" s="192"/>
    </row>
    <row r="167438" spans="26:27">
      <c r="Z167438" s="192"/>
      <c r="AA167438" s="192"/>
    </row>
    <row r="167439" spans="26:27">
      <c r="Z167439" s="192"/>
      <c r="AA167439" s="192"/>
    </row>
    <row r="167440" spans="26:27">
      <c r="Z167440" s="192"/>
      <c r="AA167440" s="192"/>
    </row>
    <row r="167441" spans="26:27">
      <c r="Z167441" s="192"/>
      <c r="AA167441" s="192"/>
    </row>
    <row r="167442" spans="26:27">
      <c r="Z167442" s="192"/>
      <c r="AA167442" s="192"/>
    </row>
    <row r="167443" spans="26:27">
      <c r="Z167443" s="192"/>
      <c r="AA167443" s="192"/>
    </row>
    <row r="167444" spans="26:27">
      <c r="Z167444" s="192"/>
      <c r="AA167444" s="192"/>
    </row>
    <row r="167445" spans="26:27">
      <c r="Z167445" s="192"/>
      <c r="AA167445" s="192"/>
    </row>
    <row r="167446" spans="26:27">
      <c r="Z167446" s="192"/>
      <c r="AA167446" s="192"/>
    </row>
    <row r="167447" spans="26:27">
      <c r="Z167447" s="192"/>
      <c r="AA167447" s="192"/>
    </row>
    <row r="167448" spans="26:27">
      <c r="Z167448" s="192"/>
      <c r="AA167448" s="192"/>
    </row>
    <row r="167449" spans="26:27">
      <c r="Z167449" s="192"/>
      <c r="AA167449" s="192"/>
    </row>
    <row r="167450" spans="26:27">
      <c r="Z167450" s="192"/>
      <c r="AA167450" s="192"/>
    </row>
    <row r="167451" spans="26:27">
      <c r="Z167451" s="192"/>
      <c r="AA167451" s="192"/>
    </row>
    <row r="167452" spans="26:27">
      <c r="Z167452" s="192"/>
      <c r="AA167452" s="192"/>
    </row>
    <row r="167453" spans="26:27">
      <c r="Z167453" s="192"/>
      <c r="AA167453" s="192"/>
    </row>
    <row r="167454" spans="26:27">
      <c r="Z167454" s="192"/>
      <c r="AA167454" s="192"/>
    </row>
    <row r="167455" spans="26:27">
      <c r="Z167455" s="192"/>
      <c r="AA167455" s="192"/>
    </row>
    <row r="167456" spans="26:27">
      <c r="Z167456" s="192"/>
      <c r="AA167456" s="192"/>
    </row>
    <row r="167457" spans="26:27">
      <c r="Z167457" s="192"/>
      <c r="AA167457" s="192"/>
    </row>
    <row r="167458" spans="26:27">
      <c r="Z167458" s="192"/>
      <c r="AA167458" s="192"/>
    </row>
    <row r="167459" spans="26:27">
      <c r="Z167459" s="192"/>
      <c r="AA167459" s="192"/>
    </row>
    <row r="167460" spans="26:27">
      <c r="Z167460" s="192"/>
      <c r="AA167460" s="192"/>
    </row>
    <row r="167461" spans="26:27">
      <c r="Z167461" s="192"/>
      <c r="AA167461" s="192"/>
    </row>
    <row r="167462" spans="26:27">
      <c r="Z167462" s="192"/>
      <c r="AA167462" s="192"/>
    </row>
    <row r="167463" spans="26:27">
      <c r="Z167463" s="192"/>
      <c r="AA167463" s="192"/>
    </row>
    <row r="167464" spans="26:27">
      <c r="Z167464" s="192"/>
      <c r="AA167464" s="192"/>
    </row>
    <row r="167465" spans="26:27">
      <c r="Z167465" s="192"/>
      <c r="AA167465" s="192"/>
    </row>
    <row r="167466" spans="26:27">
      <c r="Z167466" s="192"/>
      <c r="AA167466" s="192"/>
    </row>
    <row r="167467" spans="26:27">
      <c r="Z167467" s="192"/>
      <c r="AA167467" s="192"/>
    </row>
    <row r="167468" spans="26:27">
      <c r="Z167468" s="192"/>
      <c r="AA167468" s="192"/>
    </row>
    <row r="167469" spans="26:27">
      <c r="Z167469" s="192"/>
      <c r="AA167469" s="192"/>
    </row>
    <row r="167470" spans="26:27">
      <c r="Z167470" s="192"/>
      <c r="AA167470" s="192"/>
    </row>
    <row r="167471" spans="26:27">
      <c r="Z167471" s="192"/>
      <c r="AA167471" s="192"/>
    </row>
    <row r="167472" spans="26:27">
      <c r="Z167472" s="192"/>
      <c r="AA167472" s="192"/>
    </row>
    <row r="167473" spans="26:27">
      <c r="Z167473" s="192"/>
      <c r="AA167473" s="192"/>
    </row>
    <row r="167474" spans="26:27">
      <c r="Z167474" s="192"/>
      <c r="AA167474" s="192"/>
    </row>
    <row r="167475" spans="26:27">
      <c r="Z167475" s="192"/>
      <c r="AA167475" s="192"/>
    </row>
    <row r="167476" spans="26:27">
      <c r="Z167476" s="192"/>
      <c r="AA167476" s="192"/>
    </row>
    <row r="167477" spans="26:27">
      <c r="Z167477" s="192"/>
      <c r="AA167477" s="192"/>
    </row>
    <row r="167478" spans="26:27">
      <c r="Z167478" s="192"/>
      <c r="AA167478" s="192"/>
    </row>
    <row r="167479" spans="26:27">
      <c r="Z167479" s="192"/>
      <c r="AA167479" s="192"/>
    </row>
    <row r="167480" spans="26:27">
      <c r="Z167480" s="192"/>
      <c r="AA167480" s="192"/>
    </row>
    <row r="167481" spans="26:27">
      <c r="Z167481" s="192"/>
      <c r="AA167481" s="192"/>
    </row>
    <row r="167482" spans="26:27">
      <c r="Z167482" s="192"/>
      <c r="AA167482" s="192"/>
    </row>
    <row r="167483" spans="26:27">
      <c r="Z167483" s="192"/>
      <c r="AA167483" s="192"/>
    </row>
    <row r="167484" spans="26:27">
      <c r="Z167484" s="192"/>
      <c r="AA167484" s="192"/>
    </row>
    <row r="167485" spans="26:27">
      <c r="Z167485" s="192"/>
      <c r="AA167485" s="192"/>
    </row>
    <row r="167486" spans="26:27">
      <c r="Z167486" s="192"/>
      <c r="AA167486" s="192"/>
    </row>
    <row r="167487" spans="26:27">
      <c r="Z167487" s="192"/>
      <c r="AA167487" s="192"/>
    </row>
    <row r="167488" spans="26:27">
      <c r="Z167488" s="192"/>
      <c r="AA167488" s="192"/>
    </row>
    <row r="167489" spans="26:27">
      <c r="Z167489" s="192"/>
      <c r="AA167489" s="192"/>
    </row>
    <row r="167490" spans="26:27">
      <c r="Z167490" s="192"/>
      <c r="AA167490" s="192"/>
    </row>
    <row r="167491" spans="26:27">
      <c r="Z167491" s="192"/>
      <c r="AA167491" s="192"/>
    </row>
    <row r="167492" spans="26:27">
      <c r="Z167492" s="192"/>
      <c r="AA167492" s="192"/>
    </row>
    <row r="167493" spans="26:27">
      <c r="Z167493" s="192"/>
      <c r="AA167493" s="192"/>
    </row>
    <row r="167494" spans="26:27">
      <c r="Z167494" s="192"/>
      <c r="AA167494" s="192"/>
    </row>
    <row r="167495" spans="26:27">
      <c r="Z167495" s="192"/>
      <c r="AA167495" s="192"/>
    </row>
    <row r="167496" spans="26:27">
      <c r="Z167496" s="192"/>
      <c r="AA167496" s="192"/>
    </row>
    <row r="167497" spans="26:27">
      <c r="Z167497" s="192"/>
      <c r="AA167497" s="192"/>
    </row>
    <row r="167498" spans="26:27">
      <c r="Z167498" s="192"/>
      <c r="AA167498" s="192"/>
    </row>
    <row r="167499" spans="26:27">
      <c r="Z167499" s="192"/>
      <c r="AA167499" s="192"/>
    </row>
    <row r="167500" spans="26:27">
      <c r="Z167500" s="192"/>
      <c r="AA167500" s="192"/>
    </row>
    <row r="167501" spans="26:27">
      <c r="Z167501" s="192"/>
      <c r="AA167501" s="192"/>
    </row>
    <row r="167502" spans="26:27">
      <c r="Z167502" s="192"/>
      <c r="AA167502" s="192"/>
    </row>
    <row r="167503" spans="26:27">
      <c r="Z167503" s="192"/>
      <c r="AA167503" s="192"/>
    </row>
    <row r="167504" spans="26:27">
      <c r="Z167504" s="192"/>
      <c r="AA167504" s="192"/>
    </row>
    <row r="167505" spans="26:27">
      <c r="Z167505" s="192"/>
      <c r="AA167505" s="192"/>
    </row>
    <row r="167506" spans="26:27">
      <c r="Z167506" s="192"/>
      <c r="AA167506" s="192"/>
    </row>
    <row r="167507" spans="26:27">
      <c r="Z167507" s="192"/>
      <c r="AA167507" s="192"/>
    </row>
    <row r="167508" spans="26:27">
      <c r="Z167508" s="192"/>
      <c r="AA167508" s="192"/>
    </row>
    <row r="167509" spans="26:27">
      <c r="Z167509" s="192"/>
      <c r="AA167509" s="192"/>
    </row>
    <row r="167510" spans="26:27">
      <c r="Z167510" s="192"/>
      <c r="AA167510" s="192"/>
    </row>
    <row r="167511" spans="26:27">
      <c r="Z167511" s="192"/>
      <c r="AA167511" s="192"/>
    </row>
    <row r="167512" spans="26:27">
      <c r="Z167512" s="192"/>
      <c r="AA167512" s="192"/>
    </row>
    <row r="167513" spans="26:27">
      <c r="Z167513" s="192"/>
      <c r="AA167513" s="192"/>
    </row>
    <row r="167514" spans="26:27">
      <c r="Z167514" s="192"/>
      <c r="AA167514" s="192"/>
    </row>
    <row r="167515" spans="26:27">
      <c r="Z167515" s="192"/>
      <c r="AA167515" s="192"/>
    </row>
    <row r="167516" spans="26:27">
      <c r="Z167516" s="192"/>
      <c r="AA167516" s="192"/>
    </row>
    <row r="167517" spans="26:27">
      <c r="Z167517" s="192"/>
      <c r="AA167517" s="192"/>
    </row>
    <row r="167518" spans="26:27">
      <c r="Z167518" s="192"/>
      <c r="AA167518" s="192"/>
    </row>
    <row r="167519" spans="26:27">
      <c r="Z167519" s="192"/>
      <c r="AA167519" s="192"/>
    </row>
    <row r="167520" spans="26:27">
      <c r="Z167520" s="192"/>
      <c r="AA167520" s="192"/>
    </row>
    <row r="167521" spans="26:27">
      <c r="Z167521" s="192"/>
      <c r="AA167521" s="192"/>
    </row>
    <row r="167522" spans="26:27">
      <c r="Z167522" s="192"/>
      <c r="AA167522" s="192"/>
    </row>
    <row r="167523" spans="26:27">
      <c r="Z167523" s="192"/>
      <c r="AA167523" s="192"/>
    </row>
    <row r="167524" spans="26:27">
      <c r="Z167524" s="192"/>
      <c r="AA167524" s="192"/>
    </row>
    <row r="167525" spans="26:27">
      <c r="Z167525" s="192"/>
      <c r="AA167525" s="192"/>
    </row>
    <row r="167526" spans="26:27">
      <c r="Z167526" s="192"/>
      <c r="AA167526" s="192"/>
    </row>
    <row r="167527" spans="26:27">
      <c r="Z167527" s="192"/>
      <c r="AA167527" s="192"/>
    </row>
    <row r="167528" spans="26:27">
      <c r="Z167528" s="192"/>
      <c r="AA167528" s="192"/>
    </row>
    <row r="167529" spans="26:27">
      <c r="Z167529" s="192"/>
      <c r="AA167529" s="192"/>
    </row>
    <row r="167530" spans="26:27">
      <c r="Z167530" s="192"/>
      <c r="AA167530" s="192"/>
    </row>
    <row r="167531" spans="26:27">
      <c r="Z167531" s="192"/>
      <c r="AA167531" s="192"/>
    </row>
    <row r="167532" spans="26:27">
      <c r="Z167532" s="192"/>
      <c r="AA167532" s="192"/>
    </row>
    <row r="167533" spans="26:27">
      <c r="Z167533" s="192"/>
      <c r="AA167533" s="192"/>
    </row>
    <row r="167534" spans="26:27">
      <c r="Z167534" s="192"/>
      <c r="AA167534" s="192"/>
    </row>
    <row r="167535" spans="26:27">
      <c r="Z167535" s="192"/>
      <c r="AA167535" s="192"/>
    </row>
    <row r="167536" spans="26:27">
      <c r="Z167536" s="192"/>
      <c r="AA167536" s="192"/>
    </row>
    <row r="167537" spans="26:27">
      <c r="Z167537" s="192"/>
      <c r="AA167537" s="192"/>
    </row>
    <row r="167538" spans="26:27">
      <c r="Z167538" s="192"/>
      <c r="AA167538" s="192"/>
    </row>
    <row r="167539" spans="26:27">
      <c r="Z167539" s="192"/>
      <c r="AA167539" s="192"/>
    </row>
    <row r="167540" spans="26:27">
      <c r="Z167540" s="192"/>
      <c r="AA167540" s="192"/>
    </row>
    <row r="167541" spans="26:27">
      <c r="Z167541" s="192"/>
      <c r="AA167541" s="192"/>
    </row>
    <row r="167542" spans="26:27">
      <c r="Z167542" s="192"/>
      <c r="AA167542" s="192"/>
    </row>
    <row r="167543" spans="26:27">
      <c r="Z167543" s="192"/>
      <c r="AA167543" s="192"/>
    </row>
    <row r="167544" spans="26:27">
      <c r="Z167544" s="192"/>
      <c r="AA167544" s="192"/>
    </row>
    <row r="167545" spans="26:27">
      <c r="Z167545" s="192"/>
      <c r="AA167545" s="192"/>
    </row>
    <row r="167546" spans="26:27">
      <c r="Z167546" s="192"/>
      <c r="AA167546" s="192"/>
    </row>
    <row r="167547" spans="26:27">
      <c r="Z167547" s="192"/>
      <c r="AA167547" s="192"/>
    </row>
    <row r="167548" spans="26:27">
      <c r="Z167548" s="192"/>
      <c r="AA167548" s="192"/>
    </row>
    <row r="167549" spans="26:27">
      <c r="Z167549" s="192"/>
      <c r="AA167549" s="192"/>
    </row>
    <row r="167550" spans="26:27">
      <c r="Z167550" s="192"/>
      <c r="AA167550" s="192"/>
    </row>
    <row r="167551" spans="26:27">
      <c r="Z167551" s="192"/>
      <c r="AA167551" s="192"/>
    </row>
    <row r="167552" spans="26:27">
      <c r="Z167552" s="192"/>
      <c r="AA167552" s="192"/>
    </row>
    <row r="167553" spans="26:27">
      <c r="Z167553" s="192"/>
      <c r="AA167553" s="192"/>
    </row>
    <row r="167554" spans="26:27">
      <c r="Z167554" s="192"/>
      <c r="AA167554" s="192"/>
    </row>
    <row r="167555" spans="26:27">
      <c r="Z167555" s="192"/>
      <c r="AA167555" s="192"/>
    </row>
    <row r="167556" spans="26:27">
      <c r="Z167556" s="192"/>
      <c r="AA167556" s="192"/>
    </row>
    <row r="167557" spans="26:27">
      <c r="Z167557" s="192"/>
      <c r="AA167557" s="192"/>
    </row>
    <row r="167558" spans="26:27">
      <c r="Z167558" s="192"/>
      <c r="AA167558" s="192"/>
    </row>
    <row r="167559" spans="26:27">
      <c r="Z167559" s="192"/>
      <c r="AA167559" s="192"/>
    </row>
    <row r="167560" spans="26:27">
      <c r="Z167560" s="192"/>
      <c r="AA167560" s="192"/>
    </row>
    <row r="167561" spans="26:27">
      <c r="Z167561" s="192"/>
      <c r="AA167561" s="192"/>
    </row>
    <row r="167562" spans="26:27">
      <c r="Z167562" s="192"/>
      <c r="AA167562" s="192"/>
    </row>
    <row r="167563" spans="26:27">
      <c r="Z167563" s="192"/>
      <c r="AA167563" s="192"/>
    </row>
    <row r="167564" spans="26:27">
      <c r="Z167564" s="192"/>
      <c r="AA167564" s="192"/>
    </row>
    <row r="167565" spans="26:27">
      <c r="Z167565" s="192"/>
      <c r="AA167565" s="192"/>
    </row>
    <row r="167566" spans="26:27">
      <c r="Z167566" s="192"/>
      <c r="AA167566" s="192"/>
    </row>
    <row r="167567" spans="26:27">
      <c r="Z167567" s="192"/>
      <c r="AA167567" s="192"/>
    </row>
    <row r="167568" spans="26:27">
      <c r="Z167568" s="192"/>
      <c r="AA167568" s="192"/>
    </row>
    <row r="167569" spans="26:27">
      <c r="Z167569" s="192"/>
      <c r="AA167569" s="192"/>
    </row>
    <row r="167570" spans="26:27">
      <c r="Z167570" s="192"/>
      <c r="AA167570" s="192"/>
    </row>
    <row r="167571" spans="26:27">
      <c r="Z167571" s="192"/>
      <c r="AA167571" s="192"/>
    </row>
    <row r="167572" spans="26:27">
      <c r="Z167572" s="192"/>
      <c r="AA167572" s="192"/>
    </row>
    <row r="167573" spans="26:27">
      <c r="Z167573" s="192"/>
      <c r="AA167573" s="192"/>
    </row>
    <row r="167574" spans="26:27">
      <c r="Z167574" s="192"/>
      <c r="AA167574" s="192"/>
    </row>
    <row r="167575" spans="26:27">
      <c r="Z167575" s="192"/>
      <c r="AA167575" s="192"/>
    </row>
    <row r="167576" spans="26:27">
      <c r="Z167576" s="192"/>
      <c r="AA167576" s="192"/>
    </row>
    <row r="167577" spans="26:27">
      <c r="Z167577" s="192"/>
      <c r="AA167577" s="192"/>
    </row>
    <row r="167578" spans="26:27">
      <c r="Z167578" s="192"/>
      <c r="AA167578" s="192"/>
    </row>
    <row r="167579" spans="26:27">
      <c r="Z167579" s="192"/>
      <c r="AA167579" s="192"/>
    </row>
    <row r="167580" spans="26:27">
      <c r="Z167580" s="192"/>
      <c r="AA167580" s="192"/>
    </row>
    <row r="167581" spans="26:27">
      <c r="Z167581" s="192"/>
      <c r="AA167581" s="192"/>
    </row>
    <row r="167582" spans="26:27">
      <c r="Z167582" s="192"/>
      <c r="AA167582" s="192"/>
    </row>
    <row r="167583" spans="26:27">
      <c r="Z167583" s="192"/>
      <c r="AA167583" s="192"/>
    </row>
    <row r="167584" spans="26:27">
      <c r="Z167584" s="192"/>
      <c r="AA167584" s="192"/>
    </row>
    <row r="167585" spans="26:27">
      <c r="Z167585" s="192"/>
      <c r="AA167585" s="192"/>
    </row>
    <row r="167586" spans="26:27">
      <c r="Z167586" s="192"/>
      <c r="AA167586" s="192"/>
    </row>
    <row r="167587" spans="26:27">
      <c r="Z167587" s="192"/>
      <c r="AA167587" s="192"/>
    </row>
    <row r="167588" spans="26:27">
      <c r="Z167588" s="192"/>
      <c r="AA167588" s="192"/>
    </row>
    <row r="167589" spans="26:27">
      <c r="Z167589" s="192"/>
      <c r="AA167589" s="192"/>
    </row>
    <row r="167590" spans="26:27">
      <c r="Z167590" s="192"/>
      <c r="AA167590" s="192"/>
    </row>
    <row r="167591" spans="26:27">
      <c r="Z167591" s="192"/>
      <c r="AA167591" s="192"/>
    </row>
    <row r="167592" spans="26:27">
      <c r="Z167592" s="192"/>
      <c r="AA167592" s="192"/>
    </row>
    <row r="167593" spans="26:27">
      <c r="Z167593" s="192"/>
      <c r="AA167593" s="192"/>
    </row>
    <row r="167594" spans="26:27">
      <c r="Z167594" s="192"/>
      <c r="AA167594" s="192"/>
    </row>
    <row r="167595" spans="26:27">
      <c r="Z167595" s="192"/>
      <c r="AA167595" s="192"/>
    </row>
    <row r="167596" spans="26:27">
      <c r="Z167596" s="192"/>
      <c r="AA167596" s="192"/>
    </row>
    <row r="167597" spans="26:27">
      <c r="Z167597" s="192"/>
      <c r="AA167597" s="192"/>
    </row>
    <row r="167598" spans="26:27">
      <c r="Z167598" s="192"/>
      <c r="AA167598" s="192"/>
    </row>
    <row r="167599" spans="26:27">
      <c r="Z167599" s="192"/>
      <c r="AA167599" s="192"/>
    </row>
    <row r="167600" spans="26:27">
      <c r="Z167600" s="192"/>
      <c r="AA167600" s="192"/>
    </row>
    <row r="167601" spans="26:27">
      <c r="Z167601" s="192"/>
      <c r="AA167601" s="192"/>
    </row>
    <row r="167602" spans="26:27">
      <c r="Z167602" s="192"/>
      <c r="AA167602" s="192"/>
    </row>
    <row r="167603" spans="26:27">
      <c r="Z167603" s="192"/>
      <c r="AA167603" s="192"/>
    </row>
    <row r="167604" spans="26:27">
      <c r="Z167604" s="192"/>
      <c r="AA167604" s="192"/>
    </row>
    <row r="167605" spans="26:27">
      <c r="Z167605" s="192"/>
      <c r="AA167605" s="192"/>
    </row>
    <row r="167606" spans="26:27">
      <c r="Z167606" s="192"/>
      <c r="AA167606" s="192"/>
    </row>
    <row r="167607" spans="26:27">
      <c r="Z167607" s="192"/>
      <c r="AA167607" s="192"/>
    </row>
    <row r="167608" spans="26:27">
      <c r="Z167608" s="192"/>
      <c r="AA167608" s="192"/>
    </row>
    <row r="167609" spans="26:27">
      <c r="Z167609" s="192"/>
      <c r="AA167609" s="192"/>
    </row>
    <row r="167610" spans="26:27">
      <c r="Z167610" s="192"/>
      <c r="AA167610" s="192"/>
    </row>
    <row r="167611" spans="26:27">
      <c r="Z167611" s="192"/>
      <c r="AA167611" s="192"/>
    </row>
    <row r="167612" spans="26:27">
      <c r="Z167612" s="192"/>
      <c r="AA167612" s="192"/>
    </row>
    <row r="167613" spans="26:27">
      <c r="Z167613" s="192"/>
      <c r="AA167613" s="192"/>
    </row>
    <row r="167614" spans="26:27">
      <c r="Z167614" s="192"/>
      <c r="AA167614" s="192"/>
    </row>
    <row r="167615" spans="26:27">
      <c r="Z167615" s="192"/>
      <c r="AA167615" s="192"/>
    </row>
    <row r="167616" spans="26:27">
      <c r="Z167616" s="192"/>
      <c r="AA167616" s="192"/>
    </row>
    <row r="167617" spans="26:27">
      <c r="Z167617" s="192"/>
      <c r="AA167617" s="192"/>
    </row>
    <row r="167618" spans="26:27">
      <c r="Z167618" s="192"/>
      <c r="AA167618" s="192"/>
    </row>
    <row r="167619" spans="26:27">
      <c r="Z167619" s="192"/>
      <c r="AA167619" s="192"/>
    </row>
    <row r="167620" spans="26:27">
      <c r="Z167620" s="192"/>
      <c r="AA167620" s="192"/>
    </row>
    <row r="167621" spans="26:27">
      <c r="Z167621" s="192"/>
      <c r="AA167621" s="192"/>
    </row>
    <row r="167622" spans="26:27">
      <c r="Z167622" s="192"/>
      <c r="AA167622" s="192"/>
    </row>
    <row r="167623" spans="26:27">
      <c r="Z167623" s="192"/>
      <c r="AA167623" s="192"/>
    </row>
    <row r="167624" spans="26:27">
      <c r="Z167624" s="192"/>
      <c r="AA167624" s="192"/>
    </row>
    <row r="167625" spans="26:27">
      <c r="Z167625" s="192"/>
      <c r="AA167625" s="192"/>
    </row>
    <row r="167626" spans="26:27">
      <c r="Z167626" s="192"/>
      <c r="AA167626" s="192"/>
    </row>
    <row r="167627" spans="26:27">
      <c r="Z167627" s="192"/>
      <c r="AA167627" s="192"/>
    </row>
    <row r="167628" spans="26:27">
      <c r="Z167628" s="192"/>
      <c r="AA167628" s="192"/>
    </row>
    <row r="167629" spans="26:27">
      <c r="Z167629" s="192"/>
      <c r="AA167629" s="192"/>
    </row>
    <row r="167630" spans="26:27">
      <c r="Z167630" s="192"/>
      <c r="AA167630" s="192"/>
    </row>
    <row r="167631" spans="26:27">
      <c r="Z167631" s="192"/>
      <c r="AA167631" s="192"/>
    </row>
    <row r="167632" spans="26:27">
      <c r="Z167632" s="192"/>
      <c r="AA167632" s="192"/>
    </row>
    <row r="167633" spans="26:27">
      <c r="Z167633" s="192"/>
      <c r="AA167633" s="192"/>
    </row>
    <row r="167634" spans="26:27">
      <c r="Z167634" s="192"/>
      <c r="AA167634" s="192"/>
    </row>
    <row r="167635" spans="26:27">
      <c r="Z167635" s="192"/>
      <c r="AA167635" s="192"/>
    </row>
    <row r="167636" spans="26:27">
      <c r="Z167636" s="192"/>
      <c r="AA167636" s="192"/>
    </row>
    <row r="167637" spans="26:27">
      <c r="Z167637" s="192"/>
      <c r="AA167637" s="192"/>
    </row>
    <row r="167638" spans="26:27">
      <c r="Z167638" s="192"/>
      <c r="AA167638" s="192"/>
    </row>
    <row r="167639" spans="26:27">
      <c r="Z167639" s="192"/>
      <c r="AA167639" s="192"/>
    </row>
    <row r="167640" spans="26:27">
      <c r="Z167640" s="192"/>
      <c r="AA167640" s="192"/>
    </row>
    <row r="167641" spans="26:27">
      <c r="Z167641" s="192"/>
      <c r="AA167641" s="192"/>
    </row>
    <row r="167642" spans="26:27">
      <c r="Z167642" s="192"/>
      <c r="AA167642" s="192"/>
    </row>
    <row r="167643" spans="26:27">
      <c r="Z167643" s="192"/>
      <c r="AA167643" s="192"/>
    </row>
    <row r="167644" spans="26:27">
      <c r="Z167644" s="192"/>
      <c r="AA167644" s="192"/>
    </row>
    <row r="167645" spans="26:27">
      <c r="Z167645" s="192"/>
      <c r="AA167645" s="192"/>
    </row>
    <row r="167646" spans="26:27">
      <c r="Z167646" s="192"/>
      <c r="AA167646" s="192"/>
    </row>
    <row r="167647" spans="26:27">
      <c r="Z167647" s="192"/>
      <c r="AA167647" s="192"/>
    </row>
    <row r="167648" spans="26:27">
      <c r="Z167648" s="192"/>
      <c r="AA167648" s="192"/>
    </row>
    <row r="167649" spans="26:27">
      <c r="Z167649" s="192"/>
      <c r="AA167649" s="192"/>
    </row>
    <row r="167650" spans="26:27">
      <c r="Z167650" s="192"/>
      <c r="AA167650" s="192"/>
    </row>
    <row r="167651" spans="26:27">
      <c r="Z167651" s="192"/>
      <c r="AA167651" s="192"/>
    </row>
    <row r="167652" spans="26:27">
      <c r="Z167652" s="192"/>
      <c r="AA167652" s="192"/>
    </row>
    <row r="167653" spans="26:27">
      <c r="Z167653" s="192"/>
      <c r="AA167653" s="192"/>
    </row>
    <row r="167654" spans="26:27">
      <c r="Z167654" s="192"/>
      <c r="AA167654" s="192"/>
    </row>
    <row r="167655" spans="26:27">
      <c r="Z167655" s="192"/>
      <c r="AA167655" s="192"/>
    </row>
    <row r="167656" spans="26:27">
      <c r="Z167656" s="192"/>
      <c r="AA167656" s="192"/>
    </row>
    <row r="167657" spans="26:27">
      <c r="Z167657" s="192"/>
      <c r="AA167657" s="192"/>
    </row>
    <row r="167658" spans="26:27">
      <c r="Z167658" s="192"/>
      <c r="AA167658" s="192"/>
    </row>
    <row r="167659" spans="26:27">
      <c r="Z167659" s="192"/>
      <c r="AA167659" s="192"/>
    </row>
    <row r="167660" spans="26:27">
      <c r="Z167660" s="192"/>
      <c r="AA167660" s="192"/>
    </row>
    <row r="167661" spans="26:27">
      <c r="Z167661" s="192"/>
      <c r="AA167661" s="192"/>
    </row>
    <row r="167662" spans="26:27">
      <c r="Z167662" s="192"/>
      <c r="AA167662" s="192"/>
    </row>
    <row r="167663" spans="26:27">
      <c r="Z167663" s="192"/>
      <c r="AA167663" s="192"/>
    </row>
    <row r="167664" spans="26:27">
      <c r="Z167664" s="192"/>
      <c r="AA167664" s="192"/>
    </row>
    <row r="167665" spans="26:27">
      <c r="Z167665" s="192"/>
      <c r="AA167665" s="192"/>
    </row>
    <row r="167666" spans="26:27">
      <c r="Z167666" s="192"/>
      <c r="AA167666" s="192"/>
    </row>
    <row r="167667" spans="26:27">
      <c r="Z167667" s="192"/>
      <c r="AA167667" s="192"/>
    </row>
    <row r="167668" spans="26:27">
      <c r="Z167668" s="192"/>
      <c r="AA167668" s="192"/>
    </row>
    <row r="167669" spans="26:27">
      <c r="Z167669" s="192"/>
      <c r="AA167669" s="192"/>
    </row>
    <row r="167670" spans="26:27">
      <c r="Z167670" s="192"/>
      <c r="AA167670" s="192"/>
    </row>
    <row r="167671" spans="26:27">
      <c r="Z167671" s="192"/>
      <c r="AA167671" s="192"/>
    </row>
    <row r="167672" spans="26:27">
      <c r="Z167672" s="192"/>
      <c r="AA167672" s="192"/>
    </row>
    <row r="167673" spans="26:27">
      <c r="Z167673" s="192"/>
      <c r="AA167673" s="192"/>
    </row>
    <row r="167674" spans="26:27">
      <c r="Z167674" s="192"/>
      <c r="AA167674" s="192"/>
    </row>
    <row r="167675" spans="26:27">
      <c r="Z167675" s="192"/>
      <c r="AA167675" s="192"/>
    </row>
    <row r="167676" spans="26:27">
      <c r="Z167676" s="192"/>
      <c r="AA167676" s="192"/>
    </row>
    <row r="167677" spans="26:27">
      <c r="Z167677" s="192"/>
      <c r="AA167677" s="192"/>
    </row>
    <row r="167678" spans="26:27">
      <c r="Z167678" s="192"/>
      <c r="AA167678" s="192"/>
    </row>
    <row r="167679" spans="26:27">
      <c r="Z167679" s="192"/>
      <c r="AA167679" s="192"/>
    </row>
    <row r="167680" spans="26:27">
      <c r="Z167680" s="192"/>
      <c r="AA167680" s="192"/>
    </row>
    <row r="167681" spans="26:27">
      <c r="Z167681" s="192"/>
      <c r="AA167681" s="192"/>
    </row>
    <row r="167682" spans="26:27">
      <c r="Z167682" s="192"/>
      <c r="AA167682" s="192"/>
    </row>
    <row r="167683" spans="26:27">
      <c r="Z167683" s="192"/>
      <c r="AA167683" s="192"/>
    </row>
    <row r="167684" spans="26:27">
      <c r="Z167684" s="192"/>
      <c r="AA167684" s="192"/>
    </row>
    <row r="167685" spans="26:27">
      <c r="Z167685" s="192"/>
      <c r="AA167685" s="192"/>
    </row>
    <row r="167686" spans="26:27">
      <c r="Z167686" s="192"/>
      <c r="AA167686" s="192"/>
    </row>
    <row r="167687" spans="26:27">
      <c r="Z167687" s="192"/>
      <c r="AA167687" s="192"/>
    </row>
    <row r="167688" spans="26:27">
      <c r="Z167688" s="192"/>
      <c r="AA167688" s="192"/>
    </row>
    <row r="167689" spans="26:27">
      <c r="Z167689" s="192"/>
      <c r="AA167689" s="192"/>
    </row>
    <row r="167690" spans="26:27">
      <c r="Z167690" s="192"/>
      <c r="AA167690" s="192"/>
    </row>
    <row r="167691" spans="26:27">
      <c r="Z167691" s="192"/>
      <c r="AA167691" s="192"/>
    </row>
    <row r="167692" spans="26:27">
      <c r="Z167692" s="192"/>
      <c r="AA167692" s="192"/>
    </row>
    <row r="167693" spans="26:27">
      <c r="Z167693" s="192"/>
      <c r="AA167693" s="192"/>
    </row>
    <row r="167694" spans="26:27">
      <c r="Z167694" s="192"/>
      <c r="AA167694" s="192"/>
    </row>
    <row r="167695" spans="26:27">
      <c r="Z167695" s="192"/>
      <c r="AA167695" s="192"/>
    </row>
    <row r="167696" spans="26:27">
      <c r="Z167696" s="192"/>
      <c r="AA167696" s="192"/>
    </row>
    <row r="167697" spans="26:27">
      <c r="Z167697" s="192"/>
      <c r="AA167697" s="192"/>
    </row>
    <row r="167698" spans="26:27">
      <c r="Z167698" s="192"/>
      <c r="AA167698" s="192"/>
    </row>
    <row r="167699" spans="26:27">
      <c r="Z167699" s="192"/>
      <c r="AA167699" s="192"/>
    </row>
    <row r="167700" spans="26:27">
      <c r="Z167700" s="192"/>
      <c r="AA167700" s="192"/>
    </row>
    <row r="167701" spans="26:27">
      <c r="Z167701" s="192"/>
      <c r="AA167701" s="192"/>
    </row>
    <row r="167702" spans="26:27">
      <c r="Z167702" s="192"/>
      <c r="AA167702" s="192"/>
    </row>
    <row r="167703" spans="26:27">
      <c r="Z167703" s="192"/>
      <c r="AA167703" s="192"/>
    </row>
    <row r="167704" spans="26:27">
      <c r="Z167704" s="192"/>
      <c r="AA167704" s="192"/>
    </row>
    <row r="167705" spans="26:27">
      <c r="Z167705" s="192"/>
      <c r="AA167705" s="192"/>
    </row>
    <row r="167706" spans="26:27">
      <c r="Z167706" s="192"/>
      <c r="AA167706" s="192"/>
    </row>
    <row r="167707" spans="26:27">
      <c r="Z167707" s="192"/>
      <c r="AA167707" s="192"/>
    </row>
    <row r="167708" spans="26:27">
      <c r="Z167708" s="192"/>
      <c r="AA167708" s="192"/>
    </row>
    <row r="167709" spans="26:27">
      <c r="Z167709" s="192"/>
      <c r="AA167709" s="192"/>
    </row>
    <row r="167710" spans="26:27">
      <c r="Z167710" s="192"/>
      <c r="AA167710" s="192"/>
    </row>
    <row r="167711" spans="26:27">
      <c r="Z167711" s="192"/>
      <c r="AA167711" s="192"/>
    </row>
    <row r="167712" spans="26:27">
      <c r="Z167712" s="192"/>
      <c r="AA167712" s="192"/>
    </row>
    <row r="167713" spans="26:27">
      <c r="Z167713" s="192"/>
      <c r="AA167713" s="192"/>
    </row>
    <row r="167714" spans="26:27">
      <c r="Z167714" s="192"/>
      <c r="AA167714" s="192"/>
    </row>
    <row r="167715" spans="26:27">
      <c r="Z167715" s="192"/>
      <c r="AA167715" s="192"/>
    </row>
    <row r="167716" spans="26:27">
      <c r="Z167716" s="192"/>
      <c r="AA167716" s="192"/>
    </row>
    <row r="167717" spans="26:27">
      <c r="Z167717" s="192"/>
      <c r="AA167717" s="192"/>
    </row>
    <row r="167718" spans="26:27">
      <c r="Z167718" s="192"/>
      <c r="AA167718" s="192"/>
    </row>
    <row r="167719" spans="26:27">
      <c r="Z167719" s="192"/>
      <c r="AA167719" s="192"/>
    </row>
    <row r="167720" spans="26:27">
      <c r="Z167720" s="192"/>
      <c r="AA167720" s="192"/>
    </row>
    <row r="167721" spans="26:27">
      <c r="Z167721" s="192"/>
      <c r="AA167721" s="192"/>
    </row>
    <row r="167722" spans="26:27">
      <c r="Z167722" s="192"/>
      <c r="AA167722" s="192"/>
    </row>
    <row r="167723" spans="26:27">
      <c r="Z167723" s="192"/>
      <c r="AA167723" s="192"/>
    </row>
    <row r="167724" spans="26:27">
      <c r="Z167724" s="192"/>
      <c r="AA167724" s="192"/>
    </row>
    <row r="167725" spans="26:27">
      <c r="Z167725" s="192"/>
      <c r="AA167725" s="192"/>
    </row>
    <row r="167726" spans="26:27">
      <c r="Z167726" s="192"/>
      <c r="AA167726" s="192"/>
    </row>
    <row r="167727" spans="26:27">
      <c r="Z167727" s="192"/>
      <c r="AA167727" s="192"/>
    </row>
    <row r="167728" spans="26:27">
      <c r="Z167728" s="192"/>
      <c r="AA167728" s="192"/>
    </row>
    <row r="167729" spans="26:27">
      <c r="Z167729" s="192"/>
      <c r="AA167729" s="192"/>
    </row>
    <row r="167730" spans="26:27">
      <c r="Z167730" s="192"/>
      <c r="AA167730" s="192"/>
    </row>
    <row r="167731" spans="26:27">
      <c r="Z167731" s="192"/>
      <c r="AA167731" s="192"/>
    </row>
    <row r="167732" spans="26:27">
      <c r="Z167732" s="192"/>
      <c r="AA167732" s="192"/>
    </row>
    <row r="167733" spans="26:27">
      <c r="Z167733" s="192"/>
      <c r="AA167733" s="192"/>
    </row>
    <row r="167734" spans="26:27">
      <c r="Z167734" s="192"/>
      <c r="AA167734" s="192"/>
    </row>
    <row r="167735" spans="26:27">
      <c r="Z167735" s="192"/>
      <c r="AA167735" s="192"/>
    </row>
    <row r="167736" spans="26:27">
      <c r="Z167736" s="192"/>
      <c r="AA167736" s="192"/>
    </row>
    <row r="167737" spans="26:27">
      <c r="Z167737" s="192"/>
      <c r="AA167737" s="192"/>
    </row>
    <row r="167738" spans="26:27">
      <c r="Z167738" s="192"/>
      <c r="AA167738" s="192"/>
    </row>
    <row r="167739" spans="26:27">
      <c r="Z167739" s="192"/>
      <c r="AA167739" s="192"/>
    </row>
    <row r="167740" spans="26:27">
      <c r="Z167740" s="192"/>
      <c r="AA167740" s="192"/>
    </row>
    <row r="167741" spans="26:27">
      <c r="Z167741" s="192"/>
      <c r="AA167741" s="192"/>
    </row>
    <row r="167742" spans="26:27">
      <c r="Z167742" s="192"/>
      <c r="AA167742" s="192"/>
    </row>
    <row r="167743" spans="26:27">
      <c r="Z167743" s="192"/>
      <c r="AA167743" s="192"/>
    </row>
    <row r="167744" spans="26:27">
      <c r="Z167744" s="192"/>
      <c r="AA167744" s="192"/>
    </row>
    <row r="167745" spans="26:27">
      <c r="Z167745" s="192"/>
      <c r="AA167745" s="192"/>
    </row>
    <row r="167746" spans="26:27">
      <c r="Z167746" s="192"/>
      <c r="AA167746" s="192"/>
    </row>
    <row r="167747" spans="26:27">
      <c r="Z167747" s="192"/>
      <c r="AA167747" s="192"/>
    </row>
    <row r="167748" spans="26:27">
      <c r="Z167748" s="192"/>
      <c r="AA167748" s="192"/>
    </row>
    <row r="167749" spans="26:27">
      <c r="Z167749" s="192"/>
      <c r="AA167749" s="192"/>
    </row>
    <row r="167750" spans="26:27">
      <c r="Z167750" s="192"/>
      <c r="AA167750" s="192"/>
    </row>
    <row r="167751" spans="26:27">
      <c r="Z167751" s="192"/>
      <c r="AA167751" s="192"/>
    </row>
    <row r="167752" spans="26:27">
      <c r="Z167752" s="192"/>
      <c r="AA167752" s="192"/>
    </row>
    <row r="167753" spans="26:27">
      <c r="Z167753" s="192"/>
      <c r="AA167753" s="192"/>
    </row>
    <row r="167754" spans="26:27">
      <c r="Z167754" s="192"/>
      <c r="AA167754" s="192"/>
    </row>
    <row r="167755" spans="26:27">
      <c r="Z167755" s="192"/>
      <c r="AA167755" s="192"/>
    </row>
    <row r="167756" spans="26:27">
      <c r="Z167756" s="192"/>
      <c r="AA167756" s="192"/>
    </row>
    <row r="167757" spans="26:27">
      <c r="Z167757" s="192"/>
      <c r="AA167757" s="192"/>
    </row>
    <row r="167758" spans="26:27">
      <c r="Z167758" s="192"/>
      <c r="AA167758" s="192"/>
    </row>
    <row r="167759" spans="26:27">
      <c r="Z167759" s="192"/>
      <c r="AA167759" s="192"/>
    </row>
    <row r="167760" spans="26:27">
      <c r="Z167760" s="192"/>
      <c r="AA167760" s="192"/>
    </row>
    <row r="167761" spans="26:27">
      <c r="Z167761" s="192"/>
      <c r="AA167761" s="192"/>
    </row>
    <row r="167762" spans="26:27">
      <c r="Z167762" s="192"/>
      <c r="AA167762" s="192"/>
    </row>
    <row r="167763" spans="26:27">
      <c r="Z167763" s="192"/>
      <c r="AA167763" s="192"/>
    </row>
    <row r="167764" spans="26:27">
      <c r="Z167764" s="192"/>
      <c r="AA167764" s="192"/>
    </row>
    <row r="167765" spans="26:27">
      <c r="Z167765" s="192"/>
      <c r="AA167765" s="192"/>
    </row>
    <row r="167766" spans="26:27">
      <c r="Z167766" s="192"/>
      <c r="AA167766" s="192"/>
    </row>
    <row r="167767" spans="26:27">
      <c r="Z167767" s="192"/>
      <c r="AA167767" s="192"/>
    </row>
    <row r="167768" spans="26:27">
      <c r="Z167768" s="192"/>
      <c r="AA167768" s="192"/>
    </row>
    <row r="167769" spans="26:27">
      <c r="Z167769" s="192"/>
      <c r="AA167769" s="192"/>
    </row>
    <row r="167770" spans="26:27">
      <c r="Z167770" s="192"/>
      <c r="AA167770" s="192"/>
    </row>
    <row r="167771" spans="26:27">
      <c r="Z167771" s="192"/>
      <c r="AA167771" s="192"/>
    </row>
    <row r="167772" spans="26:27">
      <c r="Z167772" s="192"/>
      <c r="AA167772" s="192"/>
    </row>
    <row r="167773" spans="26:27">
      <c r="Z167773" s="192"/>
      <c r="AA167773" s="192"/>
    </row>
    <row r="167774" spans="26:27">
      <c r="Z167774" s="192"/>
      <c r="AA167774" s="192"/>
    </row>
    <row r="167775" spans="26:27">
      <c r="Z167775" s="192"/>
      <c r="AA167775" s="192"/>
    </row>
    <row r="167776" spans="26:27">
      <c r="Z167776" s="192"/>
      <c r="AA167776" s="192"/>
    </row>
    <row r="167777" spans="26:27">
      <c r="Z167777" s="192"/>
      <c r="AA167777" s="192"/>
    </row>
    <row r="167778" spans="26:27">
      <c r="Z167778" s="192"/>
      <c r="AA167778" s="192"/>
    </row>
    <row r="167779" spans="26:27">
      <c r="Z167779" s="192"/>
      <c r="AA167779" s="192"/>
    </row>
    <row r="167780" spans="26:27">
      <c r="Z167780" s="192"/>
      <c r="AA167780" s="192"/>
    </row>
    <row r="167781" spans="26:27">
      <c r="Z167781" s="192"/>
      <c r="AA167781" s="192"/>
    </row>
    <row r="167782" spans="26:27">
      <c r="Z167782" s="192"/>
      <c r="AA167782" s="192"/>
    </row>
    <row r="167783" spans="26:27">
      <c r="Z167783" s="192"/>
      <c r="AA167783" s="192"/>
    </row>
    <row r="167784" spans="26:27">
      <c r="Z167784" s="192"/>
      <c r="AA167784" s="192"/>
    </row>
    <row r="167785" spans="26:27">
      <c r="Z167785" s="192"/>
      <c r="AA167785" s="192"/>
    </row>
    <row r="167786" spans="26:27">
      <c r="Z167786" s="192"/>
      <c r="AA167786" s="192"/>
    </row>
    <row r="167787" spans="26:27">
      <c r="Z167787" s="192"/>
      <c r="AA167787" s="192"/>
    </row>
    <row r="167788" spans="26:27">
      <c r="Z167788" s="192"/>
      <c r="AA167788" s="192"/>
    </row>
    <row r="167789" spans="26:27">
      <c r="Z167789" s="192"/>
      <c r="AA167789" s="192"/>
    </row>
    <row r="167790" spans="26:27">
      <c r="Z167790" s="192"/>
      <c r="AA167790" s="192"/>
    </row>
    <row r="167791" spans="26:27">
      <c r="Z167791" s="192"/>
      <c r="AA167791" s="192"/>
    </row>
    <row r="167792" spans="26:27">
      <c r="Z167792" s="192"/>
      <c r="AA167792" s="192"/>
    </row>
    <row r="167793" spans="26:27">
      <c r="Z167793" s="192"/>
      <c r="AA167793" s="192"/>
    </row>
    <row r="167794" spans="26:27">
      <c r="Z167794" s="192"/>
      <c r="AA167794" s="192"/>
    </row>
    <row r="167795" spans="26:27">
      <c r="Z167795" s="192"/>
      <c r="AA167795" s="192"/>
    </row>
    <row r="167796" spans="26:27">
      <c r="Z167796" s="192"/>
      <c r="AA167796" s="192"/>
    </row>
    <row r="167797" spans="26:27">
      <c r="Z167797" s="192"/>
      <c r="AA167797" s="192"/>
    </row>
    <row r="167798" spans="26:27">
      <c r="Z167798" s="192"/>
      <c r="AA167798" s="192"/>
    </row>
    <row r="167799" spans="26:27">
      <c r="Z167799" s="192"/>
      <c r="AA167799" s="192"/>
    </row>
    <row r="167800" spans="26:27">
      <c r="Z167800" s="192"/>
      <c r="AA167800" s="192"/>
    </row>
    <row r="167801" spans="26:27">
      <c r="Z167801" s="192"/>
      <c r="AA167801" s="192"/>
    </row>
    <row r="167802" spans="26:27">
      <c r="Z167802" s="192"/>
      <c r="AA167802" s="192"/>
    </row>
    <row r="167803" spans="26:27">
      <c r="Z167803" s="192"/>
      <c r="AA167803" s="192"/>
    </row>
    <row r="167804" spans="26:27">
      <c r="Z167804" s="192"/>
      <c r="AA167804" s="192"/>
    </row>
    <row r="167805" spans="26:27">
      <c r="Z167805" s="192"/>
      <c r="AA167805" s="192"/>
    </row>
    <row r="167806" spans="26:27">
      <c r="Z167806" s="192"/>
      <c r="AA167806" s="192"/>
    </row>
    <row r="167807" spans="26:27">
      <c r="Z167807" s="192"/>
      <c r="AA167807" s="192"/>
    </row>
    <row r="167808" spans="26:27">
      <c r="Z167808" s="192"/>
      <c r="AA167808" s="192"/>
    </row>
    <row r="167809" spans="26:27">
      <c r="Z167809" s="192"/>
      <c r="AA167809" s="192"/>
    </row>
    <row r="167810" spans="26:27">
      <c r="Z167810" s="192"/>
      <c r="AA167810" s="192"/>
    </row>
    <row r="167811" spans="26:27">
      <c r="Z167811" s="192"/>
      <c r="AA167811" s="192"/>
    </row>
    <row r="167812" spans="26:27">
      <c r="Z167812" s="192"/>
      <c r="AA167812" s="192"/>
    </row>
    <row r="167813" spans="26:27">
      <c r="Z167813" s="192"/>
      <c r="AA167813" s="192"/>
    </row>
    <row r="167814" spans="26:27">
      <c r="Z167814" s="192"/>
      <c r="AA167814" s="192"/>
    </row>
    <row r="167815" spans="26:27">
      <c r="Z167815" s="192"/>
      <c r="AA167815" s="192"/>
    </row>
    <row r="167816" spans="26:27">
      <c r="Z167816" s="192"/>
      <c r="AA167816" s="192"/>
    </row>
    <row r="167817" spans="26:27">
      <c r="Z167817" s="192"/>
      <c r="AA167817" s="192"/>
    </row>
    <row r="167818" spans="26:27">
      <c r="Z167818" s="192"/>
      <c r="AA167818" s="192"/>
    </row>
    <row r="167819" spans="26:27">
      <c r="Z167819" s="192"/>
      <c r="AA167819" s="192"/>
    </row>
    <row r="167820" spans="26:27">
      <c r="Z167820" s="192"/>
      <c r="AA167820" s="192"/>
    </row>
    <row r="167821" spans="26:27">
      <c r="Z167821" s="192"/>
      <c r="AA167821" s="192"/>
    </row>
    <row r="167822" spans="26:27">
      <c r="Z167822" s="192"/>
      <c r="AA167822" s="192"/>
    </row>
    <row r="167823" spans="26:27">
      <c r="Z167823" s="192"/>
      <c r="AA167823" s="192"/>
    </row>
    <row r="167824" spans="26:27">
      <c r="Z167824" s="192"/>
      <c r="AA167824" s="192"/>
    </row>
    <row r="167825" spans="26:27">
      <c r="Z167825" s="192"/>
      <c r="AA167825" s="192"/>
    </row>
    <row r="167826" spans="26:27">
      <c r="Z167826" s="192"/>
      <c r="AA167826" s="192"/>
    </row>
    <row r="167827" spans="26:27">
      <c r="Z167827" s="192"/>
      <c r="AA167827" s="192"/>
    </row>
    <row r="167828" spans="26:27">
      <c r="Z167828" s="192"/>
      <c r="AA167828" s="192"/>
    </row>
    <row r="167829" spans="26:27">
      <c r="Z167829" s="192"/>
      <c r="AA167829" s="192"/>
    </row>
    <row r="167830" spans="26:27">
      <c r="Z167830" s="192"/>
      <c r="AA167830" s="192"/>
    </row>
    <row r="167831" spans="26:27">
      <c r="Z167831" s="192"/>
      <c r="AA167831" s="192"/>
    </row>
    <row r="167832" spans="26:27">
      <c r="Z167832" s="192"/>
      <c r="AA167832" s="192"/>
    </row>
    <row r="167833" spans="26:27">
      <c r="Z167833" s="192"/>
      <c r="AA167833" s="192"/>
    </row>
    <row r="167834" spans="26:27">
      <c r="Z167834" s="192"/>
      <c r="AA167834" s="192"/>
    </row>
    <row r="167835" spans="26:27">
      <c r="Z167835" s="192"/>
      <c r="AA167835" s="192"/>
    </row>
    <row r="167836" spans="26:27">
      <c r="Z167836" s="192"/>
      <c r="AA167836" s="192"/>
    </row>
    <row r="167837" spans="26:27">
      <c r="Z167837" s="192"/>
      <c r="AA167837" s="192"/>
    </row>
    <row r="167838" spans="26:27">
      <c r="Z167838" s="192"/>
      <c r="AA167838" s="192"/>
    </row>
    <row r="167839" spans="26:27">
      <c r="Z167839" s="192"/>
      <c r="AA167839" s="192"/>
    </row>
    <row r="167840" spans="26:27">
      <c r="Z167840" s="192"/>
      <c r="AA167840" s="192"/>
    </row>
    <row r="167841" spans="26:27">
      <c r="Z167841" s="192"/>
      <c r="AA167841" s="192"/>
    </row>
    <row r="167842" spans="26:27">
      <c r="Z167842" s="192"/>
      <c r="AA167842" s="192"/>
    </row>
    <row r="167843" spans="26:27">
      <c r="Z167843" s="192"/>
      <c r="AA167843" s="192"/>
    </row>
    <row r="167844" spans="26:27">
      <c r="Z167844" s="192"/>
      <c r="AA167844" s="192"/>
    </row>
    <row r="167845" spans="26:27">
      <c r="Z167845" s="192"/>
      <c r="AA167845" s="192"/>
    </row>
    <row r="167846" spans="26:27">
      <c r="Z167846" s="192"/>
      <c r="AA167846" s="192"/>
    </row>
    <row r="167847" spans="26:27">
      <c r="Z167847" s="192"/>
      <c r="AA167847" s="192"/>
    </row>
    <row r="167848" spans="26:27">
      <c r="Z167848" s="192"/>
      <c r="AA167848" s="192"/>
    </row>
    <row r="167849" spans="26:27">
      <c r="Z167849" s="192"/>
      <c r="AA167849" s="192"/>
    </row>
    <row r="167850" spans="26:27">
      <c r="Z167850" s="192"/>
      <c r="AA167850" s="192"/>
    </row>
    <row r="167851" spans="26:27">
      <c r="Z167851" s="192"/>
      <c r="AA167851" s="192"/>
    </row>
    <row r="167852" spans="26:27">
      <c r="Z167852" s="192"/>
      <c r="AA167852" s="192"/>
    </row>
    <row r="167853" spans="26:27">
      <c r="Z167853" s="192"/>
      <c r="AA167853" s="192"/>
    </row>
    <row r="167854" spans="26:27">
      <c r="Z167854" s="192"/>
      <c r="AA167854" s="192"/>
    </row>
    <row r="167855" spans="26:27">
      <c r="Z167855" s="192"/>
      <c r="AA167855" s="192"/>
    </row>
    <row r="167856" spans="26:27">
      <c r="Z167856" s="192"/>
      <c r="AA167856" s="192"/>
    </row>
    <row r="167857" spans="26:27">
      <c r="Z167857" s="192"/>
      <c r="AA167857" s="192"/>
    </row>
    <row r="167858" spans="26:27">
      <c r="Z167858" s="192"/>
      <c r="AA167858" s="192"/>
    </row>
    <row r="167859" spans="26:27">
      <c r="Z167859" s="192"/>
      <c r="AA167859" s="192"/>
    </row>
    <row r="167860" spans="26:27">
      <c r="Z167860" s="192"/>
      <c r="AA167860" s="192"/>
    </row>
    <row r="167861" spans="26:27">
      <c r="Z167861" s="192"/>
      <c r="AA167861" s="192"/>
    </row>
    <row r="167862" spans="26:27">
      <c r="Z167862" s="192"/>
      <c r="AA167862" s="192"/>
    </row>
    <row r="167863" spans="26:27">
      <c r="Z167863" s="192"/>
      <c r="AA167863" s="192"/>
    </row>
    <row r="167864" spans="26:27">
      <c r="Z167864" s="192"/>
      <c r="AA167864" s="192"/>
    </row>
    <row r="167865" spans="26:27">
      <c r="Z167865" s="192"/>
      <c r="AA167865" s="192"/>
    </row>
    <row r="167866" spans="26:27">
      <c r="Z167866" s="192"/>
      <c r="AA167866" s="192"/>
    </row>
    <row r="167867" spans="26:27">
      <c r="Z167867" s="192"/>
      <c r="AA167867" s="192"/>
    </row>
    <row r="167868" spans="26:27">
      <c r="Z167868" s="192"/>
      <c r="AA167868" s="192"/>
    </row>
    <row r="167869" spans="26:27">
      <c r="Z167869" s="192"/>
      <c r="AA167869" s="192"/>
    </row>
    <row r="167870" spans="26:27">
      <c r="Z167870" s="192"/>
      <c r="AA167870" s="192"/>
    </row>
    <row r="167871" spans="26:27">
      <c r="Z167871" s="192"/>
      <c r="AA167871" s="192"/>
    </row>
    <row r="167872" spans="26:27">
      <c r="Z167872" s="192"/>
      <c r="AA167872" s="192"/>
    </row>
    <row r="167873" spans="26:27">
      <c r="Z167873" s="192"/>
      <c r="AA167873" s="192"/>
    </row>
    <row r="167874" spans="26:27">
      <c r="Z167874" s="192"/>
      <c r="AA167874" s="192"/>
    </row>
    <row r="167875" spans="26:27">
      <c r="Z167875" s="192"/>
      <c r="AA167875" s="192"/>
    </row>
    <row r="167876" spans="26:27">
      <c r="Z167876" s="192"/>
      <c r="AA167876" s="192"/>
    </row>
    <row r="167877" spans="26:27">
      <c r="Z167877" s="192"/>
      <c r="AA167877" s="192"/>
    </row>
    <row r="167878" spans="26:27">
      <c r="Z167878" s="192"/>
      <c r="AA167878" s="192"/>
    </row>
    <row r="167879" spans="26:27">
      <c r="Z167879" s="192"/>
      <c r="AA167879" s="192"/>
    </row>
    <row r="167880" spans="26:27">
      <c r="Z167880" s="192"/>
      <c r="AA167880" s="192"/>
    </row>
    <row r="167881" spans="26:27">
      <c r="Z167881" s="192"/>
      <c r="AA167881" s="192"/>
    </row>
    <row r="167882" spans="26:27">
      <c r="Z167882" s="192"/>
      <c r="AA167882" s="192"/>
    </row>
    <row r="167883" spans="26:27">
      <c r="Z167883" s="192"/>
      <c r="AA167883" s="192"/>
    </row>
    <row r="167884" spans="26:27">
      <c r="Z167884" s="192"/>
      <c r="AA167884" s="192"/>
    </row>
    <row r="167885" spans="26:27">
      <c r="Z167885" s="192"/>
      <c r="AA167885" s="192"/>
    </row>
    <row r="167886" spans="26:27">
      <c r="Z167886" s="192"/>
      <c r="AA167886" s="192"/>
    </row>
    <row r="167887" spans="26:27">
      <c r="Z167887" s="192"/>
      <c r="AA167887" s="192"/>
    </row>
    <row r="167888" spans="26:27">
      <c r="Z167888" s="192"/>
      <c r="AA167888" s="192"/>
    </row>
    <row r="167889" spans="26:27">
      <c r="Z167889" s="192"/>
      <c r="AA167889" s="192"/>
    </row>
    <row r="167890" spans="26:27">
      <c r="Z167890" s="192"/>
      <c r="AA167890" s="192"/>
    </row>
    <row r="167891" spans="26:27">
      <c r="Z167891" s="192"/>
      <c r="AA167891" s="192"/>
    </row>
    <row r="167892" spans="26:27">
      <c r="Z167892" s="192"/>
      <c r="AA167892" s="192"/>
    </row>
    <row r="167893" spans="26:27">
      <c r="Z167893" s="192"/>
      <c r="AA167893" s="192"/>
    </row>
    <row r="167894" spans="26:27">
      <c r="Z167894" s="192"/>
      <c r="AA167894" s="192"/>
    </row>
    <row r="167895" spans="26:27">
      <c r="Z167895" s="192"/>
      <c r="AA167895" s="192"/>
    </row>
    <row r="167896" spans="26:27">
      <c r="Z167896" s="192"/>
      <c r="AA167896" s="192"/>
    </row>
    <row r="167897" spans="26:27">
      <c r="Z167897" s="192"/>
      <c r="AA167897" s="192"/>
    </row>
    <row r="167898" spans="26:27">
      <c r="Z167898" s="192"/>
      <c r="AA167898" s="192"/>
    </row>
    <row r="167899" spans="26:27">
      <c r="Z167899" s="192"/>
      <c r="AA167899" s="192"/>
    </row>
    <row r="167900" spans="26:27">
      <c r="Z167900" s="192"/>
      <c r="AA167900" s="192"/>
    </row>
    <row r="167901" spans="26:27">
      <c r="Z167901" s="192"/>
      <c r="AA167901" s="192"/>
    </row>
    <row r="167902" spans="26:27">
      <c r="Z167902" s="192"/>
      <c r="AA167902" s="192"/>
    </row>
    <row r="167903" spans="26:27">
      <c r="Z167903" s="192"/>
      <c r="AA167903" s="192"/>
    </row>
    <row r="167904" spans="26:27">
      <c r="Z167904" s="192"/>
      <c r="AA167904" s="192"/>
    </row>
    <row r="167905" spans="26:27">
      <c r="Z167905" s="192"/>
      <c r="AA167905" s="192"/>
    </row>
    <row r="167906" spans="26:27">
      <c r="Z167906" s="192"/>
      <c r="AA167906" s="192"/>
    </row>
    <row r="167907" spans="26:27">
      <c r="Z167907" s="192"/>
      <c r="AA167907" s="192"/>
    </row>
    <row r="167908" spans="26:27">
      <c r="Z167908" s="192"/>
      <c r="AA167908" s="192"/>
    </row>
    <row r="167909" spans="26:27">
      <c r="Z167909" s="192"/>
      <c r="AA167909" s="192"/>
    </row>
    <row r="167910" spans="26:27">
      <c r="Z167910" s="192"/>
      <c r="AA167910" s="192"/>
    </row>
    <row r="167911" spans="26:27">
      <c r="Z167911" s="192"/>
      <c r="AA167911" s="192"/>
    </row>
    <row r="167912" spans="26:27">
      <c r="Z167912" s="192"/>
      <c r="AA167912" s="192"/>
    </row>
    <row r="167913" spans="26:27">
      <c r="Z167913" s="192"/>
      <c r="AA167913" s="192"/>
    </row>
    <row r="167914" spans="26:27">
      <c r="Z167914" s="192"/>
      <c r="AA167914" s="192"/>
    </row>
    <row r="167915" spans="26:27">
      <c r="Z167915" s="192"/>
      <c r="AA167915" s="192"/>
    </row>
    <row r="167916" spans="26:27">
      <c r="Z167916" s="192"/>
      <c r="AA167916" s="192"/>
    </row>
    <row r="167917" spans="26:27">
      <c r="Z167917" s="192"/>
      <c r="AA167917" s="192"/>
    </row>
    <row r="167918" spans="26:27">
      <c r="Z167918" s="192"/>
      <c r="AA167918" s="192"/>
    </row>
    <row r="167919" spans="26:27">
      <c r="Z167919" s="192"/>
      <c r="AA167919" s="192"/>
    </row>
    <row r="167920" spans="26:27">
      <c r="Z167920" s="192"/>
      <c r="AA167920" s="192"/>
    </row>
    <row r="167921" spans="26:27">
      <c r="Z167921" s="192"/>
      <c r="AA167921" s="192"/>
    </row>
    <row r="167922" spans="26:27">
      <c r="Z167922" s="192"/>
      <c r="AA167922" s="192"/>
    </row>
    <row r="167923" spans="26:27">
      <c r="Z167923" s="192"/>
      <c r="AA167923" s="192"/>
    </row>
    <row r="167924" spans="26:27">
      <c r="Z167924" s="192"/>
      <c r="AA167924" s="192"/>
    </row>
    <row r="167925" spans="26:27">
      <c r="Z167925" s="192"/>
      <c r="AA167925" s="192"/>
    </row>
    <row r="167926" spans="26:27">
      <c r="Z167926" s="192"/>
      <c r="AA167926" s="192"/>
    </row>
    <row r="167927" spans="26:27">
      <c r="Z167927" s="192"/>
      <c r="AA167927" s="192"/>
    </row>
    <row r="167928" spans="26:27">
      <c r="Z167928" s="192"/>
      <c r="AA167928" s="192"/>
    </row>
    <row r="167929" spans="26:27">
      <c r="Z167929" s="192"/>
      <c r="AA167929" s="192"/>
    </row>
    <row r="167930" spans="26:27">
      <c r="Z167930" s="192"/>
      <c r="AA167930" s="192"/>
    </row>
    <row r="167931" spans="26:27">
      <c r="Z167931" s="192"/>
      <c r="AA167931" s="192"/>
    </row>
    <row r="167932" spans="26:27">
      <c r="Z167932" s="192"/>
      <c r="AA167932" s="192"/>
    </row>
    <row r="167933" spans="26:27">
      <c r="Z167933" s="192"/>
      <c r="AA167933" s="192"/>
    </row>
    <row r="167934" spans="26:27">
      <c r="Z167934" s="192"/>
      <c r="AA167934" s="192"/>
    </row>
    <row r="167935" spans="26:27">
      <c r="Z167935" s="192"/>
      <c r="AA167935" s="192"/>
    </row>
    <row r="167936" spans="26:27">
      <c r="Z167936" s="192"/>
      <c r="AA167936" s="192"/>
    </row>
    <row r="167937" spans="26:27">
      <c r="Z167937" s="192"/>
      <c r="AA167937" s="192"/>
    </row>
    <row r="167938" spans="26:27">
      <c r="Z167938" s="192"/>
      <c r="AA167938" s="192"/>
    </row>
    <row r="167939" spans="26:27">
      <c r="Z167939" s="192"/>
      <c r="AA167939" s="192"/>
    </row>
    <row r="167940" spans="26:27">
      <c r="Z167940" s="192"/>
      <c r="AA167940" s="192"/>
    </row>
    <row r="167941" spans="26:27">
      <c r="Z167941" s="192"/>
      <c r="AA167941" s="192"/>
    </row>
    <row r="167942" spans="26:27">
      <c r="Z167942" s="192"/>
      <c r="AA167942" s="192"/>
    </row>
    <row r="167943" spans="26:27">
      <c r="Z167943" s="192"/>
      <c r="AA167943" s="192"/>
    </row>
    <row r="167944" spans="26:27">
      <c r="Z167944" s="192"/>
      <c r="AA167944" s="192"/>
    </row>
    <row r="167945" spans="26:27">
      <c r="Z167945" s="192"/>
      <c r="AA167945" s="192"/>
    </row>
    <row r="167946" spans="26:27">
      <c r="Z167946" s="192"/>
      <c r="AA167946" s="192"/>
    </row>
    <row r="167947" spans="26:27">
      <c r="Z167947" s="192"/>
      <c r="AA167947" s="192"/>
    </row>
    <row r="167948" spans="26:27">
      <c r="Z167948" s="192"/>
      <c r="AA167948" s="192"/>
    </row>
    <row r="167949" spans="26:27">
      <c r="Z167949" s="192"/>
      <c r="AA167949" s="192"/>
    </row>
    <row r="167950" spans="26:27">
      <c r="Z167950" s="192"/>
      <c r="AA167950" s="192"/>
    </row>
    <row r="167951" spans="26:27">
      <c r="Z167951" s="192"/>
      <c r="AA167951" s="192"/>
    </row>
    <row r="167952" spans="26:27">
      <c r="Z167952" s="192"/>
      <c r="AA167952" s="192"/>
    </row>
    <row r="167953" spans="26:27">
      <c r="Z167953" s="192"/>
      <c r="AA167953" s="192"/>
    </row>
    <row r="167954" spans="26:27">
      <c r="Z167954" s="192"/>
      <c r="AA167954" s="192"/>
    </row>
    <row r="167955" spans="26:27">
      <c r="Z167955" s="192"/>
      <c r="AA167955" s="192"/>
    </row>
    <row r="167956" spans="26:27">
      <c r="Z167956" s="192"/>
      <c r="AA167956" s="192"/>
    </row>
    <row r="167957" spans="26:27">
      <c r="Z167957" s="192"/>
      <c r="AA167957" s="192"/>
    </row>
    <row r="167958" spans="26:27">
      <c r="Z167958" s="192"/>
      <c r="AA167958" s="192"/>
    </row>
    <row r="167959" spans="26:27">
      <c r="Z167959" s="192"/>
      <c r="AA167959" s="192"/>
    </row>
    <row r="167960" spans="26:27">
      <c r="Z167960" s="192"/>
      <c r="AA167960" s="192"/>
    </row>
    <row r="167961" spans="26:27">
      <c r="Z167961" s="192"/>
      <c r="AA167961" s="192"/>
    </row>
    <row r="167962" spans="26:27">
      <c r="Z167962" s="192"/>
      <c r="AA167962" s="192"/>
    </row>
    <row r="167963" spans="26:27">
      <c r="Z167963" s="192"/>
      <c r="AA167963" s="192"/>
    </row>
    <row r="167964" spans="26:27">
      <c r="Z167964" s="192"/>
      <c r="AA167964" s="192"/>
    </row>
    <row r="167965" spans="26:27">
      <c r="Z167965" s="192"/>
      <c r="AA167965" s="192"/>
    </row>
    <row r="167966" spans="26:27">
      <c r="Z167966" s="192"/>
      <c r="AA167966" s="192"/>
    </row>
    <row r="167967" spans="26:27">
      <c r="Z167967" s="192"/>
      <c r="AA167967" s="192"/>
    </row>
    <row r="167968" spans="26:27">
      <c r="Z167968" s="192"/>
      <c r="AA167968" s="192"/>
    </row>
    <row r="167969" spans="26:27">
      <c r="Z167969" s="192"/>
      <c r="AA167969" s="192"/>
    </row>
    <row r="167970" spans="26:27">
      <c r="Z167970" s="192"/>
      <c r="AA167970" s="192"/>
    </row>
    <row r="167971" spans="26:27">
      <c r="Z167971" s="192"/>
      <c r="AA167971" s="192"/>
    </row>
    <row r="167972" spans="26:27">
      <c r="Z167972" s="192"/>
      <c r="AA167972" s="192"/>
    </row>
    <row r="167973" spans="26:27">
      <c r="Z167973" s="192"/>
      <c r="AA167973" s="192"/>
    </row>
    <row r="167974" spans="26:27">
      <c r="Z167974" s="192"/>
      <c r="AA167974" s="192"/>
    </row>
    <row r="167975" spans="26:27">
      <c r="Z167975" s="192"/>
      <c r="AA167975" s="192"/>
    </row>
    <row r="167976" spans="26:27">
      <c r="Z167976" s="192"/>
      <c r="AA167976" s="192"/>
    </row>
    <row r="167977" spans="26:27">
      <c r="Z167977" s="192"/>
      <c r="AA167977" s="192"/>
    </row>
    <row r="167978" spans="26:27">
      <c r="Z167978" s="192"/>
      <c r="AA167978" s="192"/>
    </row>
    <row r="167979" spans="26:27">
      <c r="Z167979" s="192"/>
      <c r="AA167979" s="192"/>
    </row>
    <row r="167980" spans="26:27">
      <c r="Z167980" s="192"/>
      <c r="AA167980" s="192"/>
    </row>
    <row r="167981" spans="26:27">
      <c r="Z167981" s="192"/>
      <c r="AA167981" s="192"/>
    </row>
    <row r="167982" spans="26:27">
      <c r="Z167982" s="192"/>
      <c r="AA167982" s="192"/>
    </row>
    <row r="167983" spans="26:27">
      <c r="Z167983" s="192"/>
      <c r="AA167983" s="192"/>
    </row>
    <row r="167984" spans="26:27">
      <c r="Z167984" s="192"/>
      <c r="AA167984" s="192"/>
    </row>
    <row r="167985" spans="26:27">
      <c r="Z167985" s="192"/>
      <c r="AA167985" s="192"/>
    </row>
    <row r="167986" spans="26:27">
      <c r="Z167986" s="192"/>
      <c r="AA167986" s="192"/>
    </row>
    <row r="167987" spans="26:27">
      <c r="Z167987" s="192"/>
      <c r="AA167987" s="192"/>
    </row>
    <row r="167988" spans="26:27">
      <c r="Z167988" s="192"/>
      <c r="AA167988" s="192"/>
    </row>
    <row r="167989" spans="26:27">
      <c r="Z167989" s="192"/>
      <c r="AA167989" s="192"/>
    </row>
    <row r="167990" spans="26:27">
      <c r="Z167990" s="192"/>
      <c r="AA167990" s="192"/>
    </row>
    <row r="167991" spans="26:27">
      <c r="Z167991" s="192"/>
      <c r="AA167991" s="192"/>
    </row>
    <row r="167992" spans="26:27">
      <c r="Z167992" s="192"/>
      <c r="AA167992" s="192"/>
    </row>
    <row r="167993" spans="26:27">
      <c r="Z167993" s="192"/>
      <c r="AA167993" s="192"/>
    </row>
    <row r="167994" spans="26:27">
      <c r="Z167994" s="192"/>
      <c r="AA167994" s="192"/>
    </row>
    <row r="167995" spans="26:27">
      <c r="Z167995" s="192"/>
      <c r="AA167995" s="192"/>
    </row>
    <row r="167996" spans="26:27">
      <c r="Z167996" s="192"/>
      <c r="AA167996" s="192"/>
    </row>
    <row r="167997" spans="26:27">
      <c r="Z167997" s="192"/>
      <c r="AA167997" s="192"/>
    </row>
    <row r="167998" spans="26:27">
      <c r="Z167998" s="192"/>
      <c r="AA167998" s="192"/>
    </row>
    <row r="167999" spans="26:27">
      <c r="Z167999" s="192"/>
      <c r="AA167999" s="192"/>
    </row>
    <row r="168000" spans="26:27">
      <c r="Z168000" s="192"/>
      <c r="AA168000" s="192"/>
    </row>
    <row r="168001" spans="26:27">
      <c r="Z168001" s="192"/>
      <c r="AA168001" s="192"/>
    </row>
    <row r="168002" spans="26:27">
      <c r="Z168002" s="192"/>
      <c r="AA168002" s="192"/>
    </row>
    <row r="168003" spans="26:27">
      <c r="Z168003" s="192"/>
      <c r="AA168003" s="192"/>
    </row>
    <row r="168004" spans="26:27">
      <c r="Z168004" s="192"/>
      <c r="AA168004" s="192"/>
    </row>
    <row r="168005" spans="26:27">
      <c r="Z168005" s="192"/>
      <c r="AA168005" s="192"/>
    </row>
    <row r="168006" spans="26:27">
      <c r="Z168006" s="192"/>
      <c r="AA168006" s="192"/>
    </row>
    <row r="168007" spans="26:27">
      <c r="Z168007" s="192"/>
      <c r="AA168007" s="192"/>
    </row>
    <row r="168008" spans="26:27">
      <c r="Z168008" s="192"/>
      <c r="AA168008" s="192"/>
    </row>
    <row r="168009" spans="26:27">
      <c r="Z168009" s="192"/>
      <c r="AA168009" s="192"/>
    </row>
    <row r="168010" spans="26:27">
      <c r="Z168010" s="192"/>
      <c r="AA168010" s="192"/>
    </row>
    <row r="168011" spans="26:27">
      <c r="Z168011" s="192"/>
      <c r="AA168011" s="192"/>
    </row>
    <row r="168012" spans="26:27">
      <c r="Z168012" s="192"/>
      <c r="AA168012" s="192"/>
    </row>
    <row r="168013" spans="26:27">
      <c r="Z168013" s="192"/>
      <c r="AA168013" s="192"/>
    </row>
    <row r="168014" spans="26:27">
      <c r="Z168014" s="192"/>
      <c r="AA168014" s="192"/>
    </row>
    <row r="168015" spans="26:27">
      <c r="Z168015" s="192"/>
      <c r="AA168015" s="192"/>
    </row>
    <row r="168016" spans="26:27">
      <c r="Z168016" s="192"/>
      <c r="AA168016" s="192"/>
    </row>
    <row r="168017" spans="26:27">
      <c r="Z168017" s="192"/>
      <c r="AA168017" s="192"/>
    </row>
    <row r="168018" spans="26:27">
      <c r="Z168018" s="192"/>
      <c r="AA168018" s="192"/>
    </row>
    <row r="168019" spans="26:27">
      <c r="Z168019" s="192"/>
      <c r="AA168019" s="192"/>
    </row>
    <row r="168020" spans="26:27">
      <c r="Z168020" s="192"/>
      <c r="AA168020" s="192"/>
    </row>
    <row r="168021" spans="26:27">
      <c r="Z168021" s="192"/>
      <c r="AA168021" s="192"/>
    </row>
    <row r="168022" spans="26:27">
      <c r="Z168022" s="192"/>
      <c r="AA168022" s="192"/>
    </row>
    <row r="168023" spans="26:27">
      <c r="Z168023" s="192"/>
      <c r="AA168023" s="192"/>
    </row>
    <row r="168024" spans="26:27">
      <c r="Z168024" s="192"/>
      <c r="AA168024" s="192"/>
    </row>
    <row r="168025" spans="26:27">
      <c r="Z168025" s="192"/>
      <c r="AA168025" s="192"/>
    </row>
    <row r="168026" spans="26:27">
      <c r="Z168026" s="192"/>
      <c r="AA168026" s="192"/>
    </row>
    <row r="168027" spans="26:27">
      <c r="Z168027" s="192"/>
      <c r="AA168027" s="192"/>
    </row>
    <row r="168028" spans="26:27">
      <c r="Z168028" s="192"/>
      <c r="AA168028" s="192"/>
    </row>
    <row r="168029" spans="26:27">
      <c r="Z168029" s="192"/>
      <c r="AA168029" s="192"/>
    </row>
    <row r="168030" spans="26:27">
      <c r="Z168030" s="192"/>
      <c r="AA168030" s="192"/>
    </row>
    <row r="168031" spans="26:27">
      <c r="Z168031" s="192"/>
      <c r="AA168031" s="192"/>
    </row>
    <row r="168032" spans="26:27">
      <c r="Z168032" s="192"/>
      <c r="AA168032" s="192"/>
    </row>
    <row r="168033" spans="26:27">
      <c r="Z168033" s="192"/>
      <c r="AA168033" s="192"/>
    </row>
    <row r="168034" spans="26:27">
      <c r="Z168034" s="192"/>
      <c r="AA168034" s="192"/>
    </row>
    <row r="168035" spans="26:27">
      <c r="Z168035" s="192"/>
      <c r="AA168035" s="192"/>
    </row>
    <row r="168036" spans="26:27">
      <c r="Z168036" s="192"/>
      <c r="AA168036" s="192"/>
    </row>
    <row r="168037" spans="26:27">
      <c r="Z168037" s="192"/>
      <c r="AA168037" s="192"/>
    </row>
    <row r="168038" spans="26:27">
      <c r="Z168038" s="192"/>
      <c r="AA168038" s="192"/>
    </row>
    <row r="168039" spans="26:27">
      <c r="Z168039" s="192"/>
      <c r="AA168039" s="192"/>
    </row>
    <row r="168040" spans="26:27">
      <c r="Z168040" s="192"/>
      <c r="AA168040" s="192"/>
    </row>
    <row r="168041" spans="26:27">
      <c r="Z168041" s="192"/>
      <c r="AA168041" s="192"/>
    </row>
    <row r="168042" spans="26:27">
      <c r="Z168042" s="192"/>
      <c r="AA168042" s="192"/>
    </row>
    <row r="168043" spans="26:27">
      <c r="Z168043" s="192"/>
      <c r="AA168043" s="192"/>
    </row>
    <row r="168044" spans="26:27">
      <c r="Z168044" s="192"/>
      <c r="AA168044" s="192"/>
    </row>
    <row r="168045" spans="26:27">
      <c r="Z168045" s="192"/>
      <c r="AA168045" s="192"/>
    </row>
    <row r="168046" spans="26:27">
      <c r="Z168046" s="192"/>
      <c r="AA168046" s="192"/>
    </row>
    <row r="168047" spans="26:27">
      <c r="Z168047" s="192"/>
      <c r="AA168047" s="192"/>
    </row>
    <row r="168048" spans="26:27">
      <c r="Z168048" s="192"/>
      <c r="AA168048" s="192"/>
    </row>
    <row r="168049" spans="26:27">
      <c r="Z168049" s="192"/>
      <c r="AA168049" s="192"/>
    </row>
    <row r="168050" spans="26:27">
      <c r="Z168050" s="192"/>
      <c r="AA168050" s="192"/>
    </row>
    <row r="168051" spans="26:27">
      <c r="Z168051" s="192"/>
      <c r="AA168051" s="192"/>
    </row>
    <row r="168052" spans="26:27">
      <c r="Z168052" s="192"/>
      <c r="AA168052" s="192"/>
    </row>
    <row r="168053" spans="26:27">
      <c r="Z168053" s="192"/>
      <c r="AA168053" s="192"/>
    </row>
    <row r="168054" spans="26:27">
      <c r="Z168054" s="192"/>
      <c r="AA168054" s="192"/>
    </row>
    <row r="168055" spans="26:27">
      <c r="Z168055" s="192"/>
      <c r="AA168055" s="192"/>
    </row>
    <row r="168056" spans="26:27">
      <c r="Z168056" s="192"/>
      <c r="AA168056" s="192"/>
    </row>
    <row r="168057" spans="26:27">
      <c r="Z168057" s="192"/>
      <c r="AA168057" s="192"/>
    </row>
    <row r="168058" spans="26:27">
      <c r="Z168058" s="192"/>
      <c r="AA168058" s="192"/>
    </row>
    <row r="168059" spans="26:27">
      <c r="Z168059" s="192"/>
      <c r="AA168059" s="192"/>
    </row>
    <row r="168060" spans="26:27">
      <c r="Z168060" s="192"/>
      <c r="AA168060" s="192"/>
    </row>
    <row r="168061" spans="26:27">
      <c r="Z168061" s="192"/>
      <c r="AA168061" s="192"/>
    </row>
    <row r="168062" spans="26:27">
      <c r="Z168062" s="192"/>
      <c r="AA168062" s="192"/>
    </row>
    <row r="168063" spans="26:27">
      <c r="Z168063" s="192"/>
      <c r="AA168063" s="192"/>
    </row>
    <row r="168064" spans="26:27">
      <c r="Z168064" s="192"/>
      <c r="AA168064" s="192"/>
    </row>
    <row r="168065" spans="26:27">
      <c r="Z168065" s="192"/>
      <c r="AA168065" s="192"/>
    </row>
    <row r="168066" spans="26:27">
      <c r="Z168066" s="192"/>
      <c r="AA168066" s="192"/>
    </row>
    <row r="168067" spans="26:27">
      <c r="Z168067" s="192"/>
      <c r="AA168067" s="192"/>
    </row>
    <row r="168068" spans="26:27">
      <c r="Z168068" s="192"/>
      <c r="AA168068" s="192"/>
    </row>
    <row r="168069" spans="26:27">
      <c r="Z168069" s="192"/>
      <c r="AA168069" s="192"/>
    </row>
    <row r="168070" spans="26:27">
      <c r="Z168070" s="192"/>
      <c r="AA168070" s="192"/>
    </row>
    <row r="168071" spans="26:27">
      <c r="Z168071" s="192"/>
      <c r="AA168071" s="192"/>
    </row>
    <row r="168072" spans="26:27">
      <c r="Z168072" s="192"/>
      <c r="AA168072" s="192"/>
    </row>
    <row r="168073" spans="26:27">
      <c r="Z168073" s="192"/>
      <c r="AA168073" s="192"/>
    </row>
    <row r="168074" spans="26:27">
      <c r="Z168074" s="192"/>
      <c r="AA168074" s="192"/>
    </row>
    <row r="168075" spans="26:27">
      <c r="Z168075" s="192"/>
      <c r="AA168075" s="192"/>
    </row>
    <row r="168076" spans="26:27">
      <c r="Z168076" s="192"/>
      <c r="AA168076" s="192"/>
    </row>
    <row r="168077" spans="26:27">
      <c r="Z168077" s="192"/>
      <c r="AA168077" s="192"/>
    </row>
    <row r="168078" spans="26:27">
      <c r="Z168078" s="192"/>
      <c r="AA168078" s="192"/>
    </row>
    <row r="168079" spans="26:27">
      <c r="Z168079" s="192"/>
      <c r="AA168079" s="192"/>
    </row>
    <row r="168080" spans="26:27">
      <c r="Z168080" s="192"/>
      <c r="AA168080" s="192"/>
    </row>
    <row r="168081" spans="26:27">
      <c r="Z168081" s="192"/>
      <c r="AA168081" s="192"/>
    </row>
    <row r="168082" spans="26:27">
      <c r="Z168082" s="192"/>
      <c r="AA168082" s="192"/>
    </row>
    <row r="168083" spans="26:27">
      <c r="Z168083" s="192"/>
      <c r="AA168083" s="192"/>
    </row>
    <row r="168084" spans="26:27">
      <c r="Z168084" s="192"/>
      <c r="AA168084" s="192"/>
    </row>
    <row r="168085" spans="26:27">
      <c r="Z168085" s="192"/>
      <c r="AA168085" s="192"/>
    </row>
    <row r="168086" spans="26:27">
      <c r="Z168086" s="192"/>
      <c r="AA168086" s="192"/>
    </row>
    <row r="168087" spans="26:27">
      <c r="Z168087" s="192"/>
      <c r="AA168087" s="192"/>
    </row>
    <row r="168088" spans="26:27">
      <c r="Z168088" s="192"/>
      <c r="AA168088" s="192"/>
    </row>
    <row r="168089" spans="26:27">
      <c r="Z168089" s="192"/>
      <c r="AA168089" s="192"/>
    </row>
    <row r="168090" spans="26:27">
      <c r="Z168090" s="192"/>
      <c r="AA168090" s="192"/>
    </row>
    <row r="168091" spans="26:27">
      <c r="Z168091" s="192"/>
      <c r="AA168091" s="192"/>
    </row>
    <row r="168092" spans="26:27">
      <c r="Z168092" s="192"/>
      <c r="AA168092" s="192"/>
    </row>
    <row r="168093" spans="26:27">
      <c r="Z168093" s="192"/>
      <c r="AA168093" s="192"/>
    </row>
    <row r="168094" spans="26:27">
      <c r="Z168094" s="192"/>
      <c r="AA168094" s="192"/>
    </row>
    <row r="168095" spans="26:27">
      <c r="Z168095" s="192"/>
      <c r="AA168095" s="192"/>
    </row>
    <row r="168096" spans="26:27">
      <c r="Z168096" s="192"/>
      <c r="AA168096" s="192"/>
    </row>
    <row r="168097" spans="26:27">
      <c r="Z168097" s="192"/>
      <c r="AA168097" s="192"/>
    </row>
    <row r="168098" spans="26:27">
      <c r="Z168098" s="192"/>
      <c r="AA168098" s="192"/>
    </row>
    <row r="168099" spans="26:27">
      <c r="Z168099" s="192"/>
      <c r="AA168099" s="192"/>
    </row>
    <row r="168100" spans="26:27">
      <c r="Z168100" s="192"/>
      <c r="AA168100" s="192"/>
    </row>
    <row r="168101" spans="26:27">
      <c r="Z168101" s="192"/>
      <c r="AA168101" s="192"/>
    </row>
    <row r="168102" spans="26:27">
      <c r="Z168102" s="192"/>
      <c r="AA168102" s="192"/>
    </row>
    <row r="168103" spans="26:27">
      <c r="Z168103" s="192"/>
      <c r="AA168103" s="192"/>
    </row>
    <row r="168104" spans="26:27">
      <c r="Z168104" s="192"/>
      <c r="AA168104" s="192"/>
    </row>
    <row r="168105" spans="26:27">
      <c r="Z168105" s="192"/>
      <c r="AA168105" s="192"/>
    </row>
    <row r="168106" spans="26:27">
      <c r="Z168106" s="192"/>
      <c r="AA168106" s="192"/>
    </row>
    <row r="168107" spans="26:27">
      <c r="Z168107" s="192"/>
      <c r="AA168107" s="192"/>
    </row>
    <row r="168108" spans="26:27">
      <c r="Z168108" s="192"/>
      <c r="AA168108" s="192"/>
    </row>
    <row r="168109" spans="26:27">
      <c r="Z168109" s="192"/>
      <c r="AA168109" s="192"/>
    </row>
    <row r="168110" spans="26:27">
      <c r="Z168110" s="192"/>
      <c r="AA168110" s="192"/>
    </row>
    <row r="168111" spans="26:27">
      <c r="Z168111" s="192"/>
      <c r="AA168111" s="192"/>
    </row>
    <row r="168112" spans="26:27">
      <c r="Z168112" s="192"/>
      <c r="AA168112" s="192"/>
    </row>
    <row r="168113" spans="26:27">
      <c r="Z168113" s="192"/>
      <c r="AA168113" s="192"/>
    </row>
    <row r="168114" spans="26:27">
      <c r="Z168114" s="192"/>
      <c r="AA168114" s="192"/>
    </row>
    <row r="168115" spans="26:27">
      <c r="Z168115" s="192"/>
      <c r="AA168115" s="192"/>
    </row>
    <row r="168116" spans="26:27">
      <c r="Z168116" s="192"/>
      <c r="AA168116" s="192"/>
    </row>
    <row r="168117" spans="26:27">
      <c r="Z168117" s="192"/>
      <c r="AA168117" s="192"/>
    </row>
    <row r="168118" spans="26:27">
      <c r="Z168118" s="192"/>
      <c r="AA168118" s="192"/>
    </row>
    <row r="168119" spans="26:27">
      <c r="Z168119" s="192"/>
      <c r="AA168119" s="192"/>
    </row>
    <row r="168120" spans="26:27">
      <c r="Z168120" s="192"/>
      <c r="AA168120" s="192"/>
    </row>
    <row r="168121" spans="26:27">
      <c r="Z168121" s="192"/>
      <c r="AA168121" s="192"/>
    </row>
    <row r="168122" spans="26:27">
      <c r="Z168122" s="192"/>
      <c r="AA168122" s="192"/>
    </row>
    <row r="168123" spans="26:27">
      <c r="Z168123" s="192"/>
      <c r="AA168123" s="192"/>
    </row>
    <row r="168124" spans="26:27">
      <c r="Z168124" s="192"/>
      <c r="AA168124" s="192"/>
    </row>
    <row r="168125" spans="26:27">
      <c r="Z168125" s="192"/>
      <c r="AA168125" s="192"/>
    </row>
    <row r="168126" spans="26:27">
      <c r="Z168126" s="192"/>
      <c r="AA168126" s="192"/>
    </row>
    <row r="168127" spans="26:27">
      <c r="Z168127" s="192"/>
      <c r="AA168127" s="192"/>
    </row>
    <row r="168128" spans="26:27">
      <c r="Z168128" s="192"/>
      <c r="AA168128" s="192"/>
    </row>
    <row r="168129" spans="26:27">
      <c r="Z168129" s="192"/>
      <c r="AA168129" s="192"/>
    </row>
    <row r="168130" spans="26:27">
      <c r="Z168130" s="192"/>
      <c r="AA168130" s="192"/>
    </row>
    <row r="168131" spans="26:27">
      <c r="Z168131" s="192"/>
      <c r="AA168131" s="192"/>
    </row>
    <row r="168132" spans="26:27">
      <c r="Z168132" s="192"/>
      <c r="AA168132" s="192"/>
    </row>
    <row r="168133" spans="26:27">
      <c r="Z168133" s="192"/>
      <c r="AA168133" s="192"/>
    </row>
    <row r="168134" spans="26:27">
      <c r="Z168134" s="192"/>
      <c r="AA168134" s="192"/>
    </row>
    <row r="168135" spans="26:27">
      <c r="Z168135" s="192"/>
      <c r="AA168135" s="192"/>
    </row>
    <row r="168136" spans="26:27">
      <c r="Z168136" s="192"/>
      <c r="AA168136" s="192"/>
    </row>
    <row r="168137" spans="26:27">
      <c r="Z168137" s="192"/>
      <c r="AA168137" s="192"/>
    </row>
    <row r="168138" spans="26:27">
      <c r="Z168138" s="192"/>
      <c r="AA168138" s="192"/>
    </row>
    <row r="168139" spans="26:27">
      <c r="Z168139" s="192"/>
      <c r="AA168139" s="192"/>
    </row>
    <row r="168140" spans="26:27">
      <c r="Z168140" s="192"/>
      <c r="AA168140" s="192"/>
    </row>
    <row r="168141" spans="26:27">
      <c r="Z168141" s="192"/>
      <c r="AA168141" s="192"/>
    </row>
    <row r="168142" spans="26:27">
      <c r="Z168142" s="192"/>
      <c r="AA168142" s="192"/>
    </row>
    <row r="168143" spans="26:27">
      <c r="Z168143" s="192"/>
      <c r="AA168143" s="192"/>
    </row>
    <row r="168144" spans="26:27">
      <c r="Z168144" s="192"/>
      <c r="AA168144" s="192"/>
    </row>
    <row r="168145" spans="26:27">
      <c r="Z168145" s="192"/>
      <c r="AA168145" s="192"/>
    </row>
    <row r="168146" spans="26:27">
      <c r="Z168146" s="192"/>
      <c r="AA168146" s="192"/>
    </row>
    <row r="168147" spans="26:27">
      <c r="Z168147" s="192"/>
      <c r="AA168147" s="192"/>
    </row>
    <row r="168148" spans="26:27">
      <c r="Z168148" s="192"/>
      <c r="AA168148" s="192"/>
    </row>
    <row r="168149" spans="26:27">
      <c r="Z168149" s="192"/>
      <c r="AA168149" s="192"/>
    </row>
    <row r="168150" spans="26:27">
      <c r="Z168150" s="192"/>
      <c r="AA168150" s="192"/>
    </row>
    <row r="168151" spans="26:27">
      <c r="Z168151" s="192"/>
      <c r="AA168151" s="192"/>
    </row>
    <row r="168152" spans="26:27">
      <c r="Z168152" s="192"/>
      <c r="AA168152" s="192"/>
    </row>
    <row r="168153" spans="26:27">
      <c r="Z168153" s="192"/>
      <c r="AA168153" s="192"/>
    </row>
    <row r="168154" spans="26:27">
      <c r="Z168154" s="192"/>
      <c r="AA168154" s="192"/>
    </row>
    <row r="168155" spans="26:27">
      <c r="Z168155" s="192"/>
      <c r="AA168155" s="192"/>
    </row>
    <row r="168156" spans="26:27">
      <c r="Z168156" s="192"/>
      <c r="AA168156" s="192"/>
    </row>
    <row r="168157" spans="26:27">
      <c r="Z168157" s="192"/>
      <c r="AA168157" s="192"/>
    </row>
    <row r="168158" spans="26:27">
      <c r="Z168158" s="192"/>
      <c r="AA168158" s="192"/>
    </row>
    <row r="168159" spans="26:27">
      <c r="Z168159" s="192"/>
      <c r="AA168159" s="192"/>
    </row>
    <row r="168160" spans="26:27">
      <c r="Z168160" s="192"/>
      <c r="AA168160" s="192"/>
    </row>
    <row r="168161" spans="26:27">
      <c r="Z168161" s="192"/>
      <c r="AA168161" s="192"/>
    </row>
    <row r="168162" spans="26:27">
      <c r="Z168162" s="192"/>
      <c r="AA168162" s="192"/>
    </row>
    <row r="168163" spans="26:27">
      <c r="Z168163" s="192"/>
      <c r="AA168163" s="192"/>
    </row>
    <row r="168164" spans="26:27">
      <c r="Z168164" s="192"/>
      <c r="AA168164" s="192"/>
    </row>
    <row r="168165" spans="26:27">
      <c r="Z168165" s="192"/>
      <c r="AA168165" s="192"/>
    </row>
    <row r="168166" spans="26:27">
      <c r="Z168166" s="192"/>
      <c r="AA168166" s="192"/>
    </row>
    <row r="168167" spans="26:27">
      <c r="Z168167" s="192"/>
      <c r="AA168167" s="192"/>
    </row>
    <row r="168168" spans="26:27">
      <c r="Z168168" s="192"/>
      <c r="AA168168" s="192"/>
    </row>
    <row r="168169" spans="26:27">
      <c r="Z168169" s="192"/>
      <c r="AA168169" s="192"/>
    </row>
    <row r="168170" spans="26:27">
      <c r="Z168170" s="192"/>
      <c r="AA168170" s="192"/>
    </row>
    <row r="168171" spans="26:27">
      <c r="Z168171" s="192"/>
      <c r="AA168171" s="192"/>
    </row>
    <row r="168172" spans="26:27">
      <c r="Z168172" s="192"/>
      <c r="AA168172" s="192"/>
    </row>
    <row r="168173" spans="26:27">
      <c r="Z168173" s="192"/>
      <c r="AA168173" s="192"/>
    </row>
    <row r="168174" spans="26:27">
      <c r="Z168174" s="192"/>
      <c r="AA168174" s="192"/>
    </row>
    <row r="168175" spans="26:27">
      <c r="Z168175" s="192"/>
      <c r="AA168175" s="192"/>
    </row>
    <row r="168176" spans="26:27">
      <c r="Z168176" s="192"/>
      <c r="AA168176" s="192"/>
    </row>
    <row r="168177" spans="26:27">
      <c r="Z168177" s="192"/>
      <c r="AA168177" s="192"/>
    </row>
    <row r="168178" spans="26:27">
      <c r="Z168178" s="192"/>
      <c r="AA168178" s="192"/>
    </row>
    <row r="168179" spans="26:27">
      <c r="Z168179" s="192"/>
      <c r="AA168179" s="192"/>
    </row>
    <row r="168180" spans="26:27">
      <c r="Z168180" s="192"/>
      <c r="AA168180" s="192"/>
    </row>
    <row r="168181" spans="26:27">
      <c r="Z168181" s="192"/>
      <c r="AA168181" s="192"/>
    </row>
    <row r="168182" spans="26:27">
      <c r="Z168182" s="192"/>
      <c r="AA168182" s="192"/>
    </row>
    <row r="168183" spans="26:27">
      <c r="Z168183" s="192"/>
      <c r="AA168183" s="192"/>
    </row>
    <row r="168184" spans="26:27">
      <c r="Z168184" s="192"/>
      <c r="AA168184" s="192"/>
    </row>
    <row r="168185" spans="26:27">
      <c r="Z168185" s="192"/>
      <c r="AA168185" s="192"/>
    </row>
    <row r="168186" spans="26:27">
      <c r="Z168186" s="192"/>
      <c r="AA168186" s="192"/>
    </row>
    <row r="168187" spans="26:27">
      <c r="Z168187" s="192"/>
      <c r="AA168187" s="192"/>
    </row>
    <row r="168188" spans="26:27">
      <c r="Z168188" s="192"/>
      <c r="AA168188" s="192"/>
    </row>
    <row r="168189" spans="26:27">
      <c r="Z168189" s="192"/>
      <c r="AA168189" s="192"/>
    </row>
    <row r="168190" spans="26:27">
      <c r="Z168190" s="192"/>
      <c r="AA168190" s="192"/>
    </row>
    <row r="168191" spans="26:27">
      <c r="Z168191" s="192"/>
      <c r="AA168191" s="192"/>
    </row>
    <row r="168192" spans="26:27">
      <c r="Z168192" s="192"/>
      <c r="AA168192" s="192"/>
    </row>
    <row r="168193" spans="26:27">
      <c r="Z168193" s="192"/>
      <c r="AA168193" s="192"/>
    </row>
    <row r="168194" spans="26:27">
      <c r="Z168194" s="192"/>
      <c r="AA168194" s="192"/>
    </row>
    <row r="168195" spans="26:27">
      <c r="Z168195" s="192"/>
      <c r="AA168195" s="192"/>
    </row>
    <row r="168196" spans="26:27">
      <c r="Z168196" s="192"/>
      <c r="AA168196" s="192"/>
    </row>
    <row r="168197" spans="26:27">
      <c r="Z168197" s="192"/>
      <c r="AA168197" s="192"/>
    </row>
    <row r="168198" spans="26:27">
      <c r="Z168198" s="192"/>
      <c r="AA168198" s="192"/>
    </row>
    <row r="168199" spans="26:27">
      <c r="Z168199" s="192"/>
      <c r="AA168199" s="192"/>
    </row>
    <row r="168200" spans="26:27">
      <c r="Z168200" s="192"/>
      <c r="AA168200" s="192"/>
    </row>
    <row r="168201" spans="26:27">
      <c r="Z168201" s="192"/>
      <c r="AA168201" s="192"/>
    </row>
    <row r="168202" spans="26:27">
      <c r="Z168202" s="192"/>
      <c r="AA168202" s="192"/>
    </row>
    <row r="168203" spans="26:27">
      <c r="Z168203" s="192"/>
      <c r="AA168203" s="192"/>
    </row>
    <row r="168204" spans="26:27">
      <c r="Z168204" s="192"/>
      <c r="AA168204" s="192"/>
    </row>
    <row r="168205" spans="26:27">
      <c r="Z168205" s="192"/>
      <c r="AA168205" s="192"/>
    </row>
    <row r="168206" spans="26:27">
      <c r="Z168206" s="192"/>
      <c r="AA168206" s="192"/>
    </row>
    <row r="168207" spans="26:27">
      <c r="Z168207" s="192"/>
      <c r="AA168207" s="192"/>
    </row>
    <row r="168208" spans="26:27">
      <c r="Z168208" s="192"/>
      <c r="AA168208" s="192"/>
    </row>
    <row r="168209" spans="26:27">
      <c r="Z168209" s="192"/>
      <c r="AA168209" s="192"/>
    </row>
    <row r="168210" spans="26:27">
      <c r="Z168210" s="192"/>
      <c r="AA168210" s="192"/>
    </row>
    <row r="168211" spans="26:27">
      <c r="Z168211" s="192"/>
      <c r="AA168211" s="192"/>
    </row>
    <row r="168212" spans="26:27">
      <c r="Z168212" s="192"/>
      <c r="AA168212" s="192"/>
    </row>
    <row r="168213" spans="26:27">
      <c r="Z168213" s="192"/>
      <c r="AA168213" s="192"/>
    </row>
    <row r="168214" spans="26:27">
      <c r="Z168214" s="192"/>
      <c r="AA168214" s="192"/>
    </row>
    <row r="168215" spans="26:27">
      <c r="Z168215" s="192"/>
      <c r="AA168215" s="192"/>
    </row>
    <row r="168216" spans="26:27">
      <c r="Z168216" s="192"/>
      <c r="AA168216" s="192"/>
    </row>
    <row r="168217" spans="26:27">
      <c r="Z168217" s="192"/>
      <c r="AA168217" s="192"/>
    </row>
    <row r="168218" spans="26:27">
      <c r="Z168218" s="192"/>
      <c r="AA168218" s="192"/>
    </row>
    <row r="168219" spans="26:27">
      <c r="Z168219" s="192"/>
      <c r="AA168219" s="192"/>
    </row>
    <row r="168220" spans="26:27">
      <c r="Z168220" s="192"/>
      <c r="AA168220" s="192"/>
    </row>
    <row r="168221" spans="26:27">
      <c r="Z168221" s="192"/>
      <c r="AA168221" s="192"/>
    </row>
    <row r="168222" spans="26:27">
      <c r="Z168222" s="192"/>
      <c r="AA168222" s="192"/>
    </row>
    <row r="168223" spans="26:27">
      <c r="Z168223" s="192"/>
      <c r="AA168223" s="192"/>
    </row>
    <row r="168224" spans="26:27">
      <c r="Z168224" s="192"/>
      <c r="AA168224" s="192"/>
    </row>
    <row r="168225" spans="26:27">
      <c r="Z168225" s="192"/>
      <c r="AA168225" s="192"/>
    </row>
    <row r="168226" spans="26:27">
      <c r="Z168226" s="192"/>
      <c r="AA168226" s="192"/>
    </row>
    <row r="168227" spans="26:27">
      <c r="Z168227" s="192"/>
      <c r="AA168227" s="192"/>
    </row>
    <row r="168228" spans="26:27">
      <c r="Z168228" s="192"/>
      <c r="AA168228" s="192"/>
    </row>
    <row r="168229" spans="26:27">
      <c r="Z168229" s="192"/>
      <c r="AA168229" s="192"/>
    </row>
    <row r="168230" spans="26:27">
      <c r="Z168230" s="192"/>
      <c r="AA168230" s="192"/>
    </row>
    <row r="168231" spans="26:27">
      <c r="Z168231" s="192"/>
      <c r="AA168231" s="192"/>
    </row>
    <row r="168232" spans="26:27">
      <c r="Z168232" s="192"/>
      <c r="AA168232" s="192"/>
    </row>
    <row r="168233" spans="26:27">
      <c r="Z168233" s="192"/>
      <c r="AA168233" s="192"/>
    </row>
    <row r="168234" spans="26:27">
      <c r="Z168234" s="192"/>
      <c r="AA168234" s="192"/>
    </row>
    <row r="168235" spans="26:27">
      <c r="Z168235" s="192"/>
      <c r="AA168235" s="192"/>
    </row>
    <row r="168236" spans="26:27">
      <c r="Z168236" s="192"/>
      <c r="AA168236" s="192"/>
    </row>
    <row r="168237" spans="26:27">
      <c r="Z168237" s="192"/>
      <c r="AA168237" s="192"/>
    </row>
    <row r="168238" spans="26:27">
      <c r="Z168238" s="192"/>
      <c r="AA168238" s="192"/>
    </row>
    <row r="168239" spans="26:27">
      <c r="Z168239" s="192"/>
      <c r="AA168239" s="192"/>
    </row>
    <row r="168240" spans="26:27">
      <c r="Z168240" s="192"/>
      <c r="AA168240" s="192"/>
    </row>
    <row r="168241" spans="26:27">
      <c r="Z168241" s="192"/>
      <c r="AA168241" s="192"/>
    </row>
    <row r="168242" spans="26:27">
      <c r="Z168242" s="192"/>
      <c r="AA168242" s="192"/>
    </row>
    <row r="168243" spans="26:27">
      <c r="Z168243" s="192"/>
      <c r="AA168243" s="192"/>
    </row>
    <row r="168244" spans="26:27">
      <c r="Z168244" s="192"/>
      <c r="AA168244" s="192"/>
    </row>
    <row r="168245" spans="26:27">
      <c r="Z168245" s="192"/>
      <c r="AA168245" s="192"/>
    </row>
    <row r="168246" spans="26:27">
      <c r="Z168246" s="192"/>
      <c r="AA168246" s="192"/>
    </row>
    <row r="168247" spans="26:27">
      <c r="Z168247" s="192"/>
      <c r="AA168247" s="192"/>
    </row>
    <row r="168248" spans="26:27">
      <c r="Z168248" s="192"/>
      <c r="AA168248" s="192"/>
    </row>
    <row r="168249" spans="26:27">
      <c r="Z168249" s="192"/>
      <c r="AA168249" s="192"/>
    </row>
    <row r="168250" spans="26:27">
      <c r="Z168250" s="192"/>
      <c r="AA168250" s="192"/>
    </row>
    <row r="168251" spans="26:27">
      <c r="Z168251" s="192"/>
      <c r="AA168251" s="192"/>
    </row>
    <row r="168252" spans="26:27">
      <c r="Z168252" s="192"/>
      <c r="AA168252" s="192"/>
    </row>
    <row r="168253" spans="26:27">
      <c r="Z168253" s="192"/>
      <c r="AA168253" s="192"/>
    </row>
    <row r="168254" spans="26:27">
      <c r="Z168254" s="192"/>
      <c r="AA168254" s="192"/>
    </row>
    <row r="168255" spans="26:27">
      <c r="Z168255" s="192"/>
      <c r="AA168255" s="192"/>
    </row>
    <row r="168256" spans="26:27">
      <c r="Z168256" s="192"/>
      <c r="AA168256" s="192"/>
    </row>
    <row r="168257" spans="26:27">
      <c r="Z168257" s="192"/>
      <c r="AA168257" s="192"/>
    </row>
    <row r="168258" spans="26:27">
      <c r="Z168258" s="192"/>
      <c r="AA168258" s="192"/>
    </row>
    <row r="168259" spans="26:27">
      <c r="Z168259" s="192"/>
      <c r="AA168259" s="192"/>
    </row>
    <row r="168260" spans="26:27">
      <c r="Z168260" s="192"/>
      <c r="AA168260" s="192"/>
    </row>
    <row r="168261" spans="26:27">
      <c r="Z168261" s="192"/>
      <c r="AA168261" s="192"/>
    </row>
    <row r="168262" spans="26:27">
      <c r="Z168262" s="192"/>
      <c r="AA168262" s="192"/>
    </row>
    <row r="168263" spans="26:27">
      <c r="Z168263" s="192"/>
      <c r="AA168263" s="192"/>
    </row>
    <row r="168264" spans="26:27">
      <c r="Z168264" s="192"/>
      <c r="AA168264" s="192"/>
    </row>
    <row r="168265" spans="26:27">
      <c r="Z168265" s="192"/>
      <c r="AA168265" s="192"/>
    </row>
    <row r="168266" spans="26:27">
      <c r="Z168266" s="192"/>
      <c r="AA168266" s="192"/>
    </row>
    <row r="168267" spans="26:27">
      <c r="Z168267" s="192"/>
      <c r="AA168267" s="192"/>
    </row>
    <row r="168268" spans="26:27">
      <c r="Z168268" s="192"/>
      <c r="AA168268" s="192"/>
    </row>
    <row r="168269" spans="26:27">
      <c r="Z168269" s="192"/>
      <c r="AA168269" s="192"/>
    </row>
    <row r="168270" spans="26:27">
      <c r="Z168270" s="192"/>
      <c r="AA168270" s="192"/>
    </row>
    <row r="168271" spans="26:27">
      <c r="Z168271" s="192"/>
      <c r="AA168271" s="192"/>
    </row>
    <row r="168272" spans="26:27">
      <c r="Z168272" s="192"/>
      <c r="AA168272" s="192"/>
    </row>
    <row r="168273" spans="26:27">
      <c r="Z168273" s="192"/>
      <c r="AA168273" s="192"/>
    </row>
    <row r="168274" spans="26:27">
      <c r="Z168274" s="192"/>
      <c r="AA168274" s="192"/>
    </row>
    <row r="168275" spans="26:27">
      <c r="Z168275" s="192"/>
      <c r="AA168275" s="192"/>
    </row>
    <row r="168276" spans="26:27">
      <c r="Z168276" s="192"/>
      <c r="AA168276" s="192"/>
    </row>
    <row r="168277" spans="26:27">
      <c r="Z168277" s="192"/>
      <c r="AA168277" s="192"/>
    </row>
    <row r="168278" spans="26:27">
      <c r="Z168278" s="192"/>
      <c r="AA168278" s="192"/>
    </row>
    <row r="168279" spans="26:27">
      <c r="Z168279" s="192"/>
      <c r="AA168279" s="192"/>
    </row>
    <row r="168280" spans="26:27">
      <c r="Z168280" s="192"/>
      <c r="AA168280" s="192"/>
    </row>
    <row r="168281" spans="26:27">
      <c r="Z168281" s="192"/>
      <c r="AA168281" s="192"/>
    </row>
    <row r="168282" spans="26:27">
      <c r="Z168282" s="192"/>
      <c r="AA168282" s="192"/>
    </row>
    <row r="168283" spans="26:27">
      <c r="Z168283" s="192"/>
      <c r="AA168283" s="192"/>
    </row>
    <row r="168284" spans="26:27">
      <c r="Z168284" s="192"/>
      <c r="AA168284" s="192"/>
    </row>
    <row r="168285" spans="26:27">
      <c r="Z168285" s="192"/>
      <c r="AA168285" s="192"/>
    </row>
    <row r="168286" spans="26:27">
      <c r="Z168286" s="192"/>
      <c r="AA168286" s="192"/>
    </row>
    <row r="168287" spans="26:27">
      <c r="Z168287" s="192"/>
      <c r="AA168287" s="192"/>
    </row>
    <row r="168288" spans="26:27">
      <c r="Z168288" s="192"/>
      <c r="AA168288" s="192"/>
    </row>
    <row r="168289" spans="26:27">
      <c r="Z168289" s="192"/>
      <c r="AA168289" s="192"/>
    </row>
    <row r="168290" spans="26:27">
      <c r="Z168290" s="192"/>
      <c r="AA168290" s="192"/>
    </row>
    <row r="168291" spans="26:27">
      <c r="Z168291" s="192"/>
      <c r="AA168291" s="192"/>
    </row>
    <row r="168292" spans="26:27">
      <c r="Z168292" s="192"/>
      <c r="AA168292" s="192"/>
    </row>
    <row r="168293" spans="26:27">
      <c r="Z168293" s="192"/>
      <c r="AA168293" s="192"/>
    </row>
    <row r="168294" spans="26:27">
      <c r="Z168294" s="192"/>
      <c r="AA168294" s="192"/>
    </row>
    <row r="168295" spans="26:27">
      <c r="Z168295" s="192"/>
      <c r="AA168295" s="192"/>
    </row>
    <row r="168296" spans="26:27">
      <c r="Z168296" s="192"/>
      <c r="AA168296" s="192"/>
    </row>
    <row r="168297" spans="26:27">
      <c r="Z168297" s="192"/>
      <c r="AA168297" s="192"/>
    </row>
    <row r="168298" spans="26:27">
      <c r="Z168298" s="192"/>
      <c r="AA168298" s="192"/>
    </row>
    <row r="168299" spans="26:27">
      <c r="Z168299" s="192"/>
      <c r="AA168299" s="192"/>
    </row>
    <row r="168300" spans="26:27">
      <c r="Z168300" s="192"/>
      <c r="AA168300" s="192"/>
    </row>
    <row r="168301" spans="26:27">
      <c r="Z168301" s="192"/>
      <c r="AA168301" s="192"/>
    </row>
    <row r="168302" spans="26:27">
      <c r="Z168302" s="192"/>
      <c r="AA168302" s="192"/>
    </row>
    <row r="168303" spans="26:27">
      <c r="Z168303" s="192"/>
      <c r="AA168303" s="192"/>
    </row>
    <row r="168304" spans="26:27">
      <c r="Z168304" s="192"/>
      <c r="AA168304" s="192"/>
    </row>
    <row r="168305" spans="26:27">
      <c r="Z168305" s="192"/>
      <c r="AA168305" s="192"/>
    </row>
    <row r="168306" spans="26:27">
      <c r="Z168306" s="192"/>
      <c r="AA168306" s="192"/>
    </row>
    <row r="168307" spans="26:27">
      <c r="Z168307" s="192"/>
      <c r="AA168307" s="192"/>
    </row>
    <row r="168308" spans="26:27">
      <c r="Z168308" s="192"/>
      <c r="AA168308" s="192"/>
    </row>
    <row r="168309" spans="26:27">
      <c r="Z168309" s="192"/>
      <c r="AA168309" s="192"/>
    </row>
    <row r="168310" spans="26:27">
      <c r="Z168310" s="192"/>
      <c r="AA168310" s="192"/>
    </row>
    <row r="168311" spans="26:27">
      <c r="Z168311" s="192"/>
      <c r="AA168311" s="192"/>
    </row>
    <row r="168312" spans="26:27">
      <c r="Z168312" s="192"/>
      <c r="AA168312" s="192"/>
    </row>
    <row r="168313" spans="26:27">
      <c r="Z168313" s="192"/>
      <c r="AA168313" s="192"/>
    </row>
    <row r="168314" spans="26:27">
      <c r="Z168314" s="192"/>
      <c r="AA168314" s="192"/>
    </row>
    <row r="168315" spans="26:27">
      <c r="Z168315" s="192"/>
      <c r="AA168315" s="192"/>
    </row>
    <row r="168316" spans="26:27">
      <c r="Z168316" s="192"/>
      <c r="AA168316" s="192"/>
    </row>
    <row r="168317" spans="26:27">
      <c r="Z168317" s="192"/>
      <c r="AA168317" s="192"/>
    </row>
    <row r="168318" spans="26:27">
      <c r="Z168318" s="192"/>
      <c r="AA168318" s="192"/>
    </row>
    <row r="168319" spans="26:27">
      <c r="Z168319" s="192"/>
      <c r="AA168319" s="192"/>
    </row>
    <row r="168320" spans="26:27">
      <c r="Z168320" s="192"/>
      <c r="AA168320" s="192"/>
    </row>
    <row r="168321" spans="26:27">
      <c r="Z168321" s="192"/>
      <c r="AA168321" s="192"/>
    </row>
    <row r="168322" spans="26:27">
      <c r="Z168322" s="192"/>
      <c r="AA168322" s="192"/>
    </row>
    <row r="168323" spans="26:27">
      <c r="Z168323" s="192"/>
      <c r="AA168323" s="192"/>
    </row>
    <row r="168324" spans="26:27">
      <c r="Z168324" s="192"/>
      <c r="AA168324" s="192"/>
    </row>
    <row r="168325" spans="26:27">
      <c r="Z168325" s="192"/>
      <c r="AA168325" s="192"/>
    </row>
    <row r="168326" spans="26:27">
      <c r="Z168326" s="192"/>
      <c r="AA168326" s="192"/>
    </row>
    <row r="168327" spans="26:27">
      <c r="Z168327" s="192"/>
      <c r="AA168327" s="192"/>
    </row>
    <row r="168328" spans="26:27">
      <c r="Z168328" s="192"/>
      <c r="AA168328" s="192"/>
    </row>
    <row r="168329" spans="26:27">
      <c r="Z168329" s="192"/>
      <c r="AA168329" s="192"/>
    </row>
    <row r="168330" spans="26:27">
      <c r="Z168330" s="192"/>
      <c r="AA168330" s="192"/>
    </row>
    <row r="168331" spans="26:27">
      <c r="Z168331" s="192"/>
      <c r="AA168331" s="192"/>
    </row>
    <row r="168332" spans="26:27">
      <c r="Z168332" s="192"/>
      <c r="AA168332" s="192"/>
    </row>
    <row r="168333" spans="26:27">
      <c r="Z168333" s="192"/>
      <c r="AA168333" s="192"/>
    </row>
    <row r="168334" spans="26:27">
      <c r="Z168334" s="192"/>
      <c r="AA168334" s="192"/>
    </row>
    <row r="168335" spans="26:27">
      <c r="Z168335" s="192"/>
      <c r="AA168335" s="192"/>
    </row>
    <row r="168336" spans="26:27">
      <c r="Z168336" s="192"/>
      <c r="AA168336" s="192"/>
    </row>
    <row r="168337" spans="26:27">
      <c r="Z168337" s="192"/>
      <c r="AA168337" s="192"/>
    </row>
    <row r="168338" spans="26:27">
      <c r="Z168338" s="192"/>
      <c r="AA168338" s="192"/>
    </row>
    <row r="168339" spans="26:27">
      <c r="Z168339" s="192"/>
      <c r="AA168339" s="192"/>
    </row>
    <row r="168340" spans="26:27">
      <c r="Z168340" s="192"/>
      <c r="AA168340" s="192"/>
    </row>
    <row r="168341" spans="26:27">
      <c r="Z168341" s="192"/>
      <c r="AA168341" s="192"/>
    </row>
    <row r="168342" spans="26:27">
      <c r="Z168342" s="192"/>
      <c r="AA168342" s="192"/>
    </row>
    <row r="168343" spans="26:27">
      <c r="Z168343" s="192"/>
      <c r="AA168343" s="192"/>
    </row>
    <row r="168344" spans="26:27">
      <c r="Z168344" s="192"/>
      <c r="AA168344" s="192"/>
    </row>
    <row r="168345" spans="26:27">
      <c r="Z168345" s="192"/>
      <c r="AA168345" s="192"/>
    </row>
    <row r="168346" spans="26:27">
      <c r="Z168346" s="192"/>
      <c r="AA168346" s="192"/>
    </row>
    <row r="168347" spans="26:27">
      <c r="Z168347" s="192"/>
      <c r="AA168347" s="192"/>
    </row>
    <row r="168348" spans="26:27">
      <c r="Z168348" s="192"/>
      <c r="AA168348" s="192"/>
    </row>
    <row r="168349" spans="26:27">
      <c r="Z168349" s="192"/>
      <c r="AA168349" s="192"/>
    </row>
    <row r="168350" spans="26:27">
      <c r="Z168350" s="192"/>
      <c r="AA168350" s="192"/>
    </row>
    <row r="168351" spans="26:27">
      <c r="Z168351" s="192"/>
      <c r="AA168351" s="192"/>
    </row>
    <row r="168352" spans="26:27">
      <c r="Z168352" s="192"/>
      <c r="AA168352" s="192"/>
    </row>
    <row r="168353" spans="26:27">
      <c r="Z168353" s="192"/>
      <c r="AA168353" s="192"/>
    </row>
    <row r="168354" spans="26:27">
      <c r="Z168354" s="192"/>
      <c r="AA168354" s="192"/>
    </row>
    <row r="168355" spans="26:27">
      <c r="Z168355" s="192"/>
      <c r="AA168355" s="192"/>
    </row>
    <row r="168356" spans="26:27">
      <c r="Z168356" s="192"/>
      <c r="AA168356" s="192"/>
    </row>
    <row r="168357" spans="26:27">
      <c r="Z168357" s="192"/>
      <c r="AA168357" s="192"/>
    </row>
    <row r="168358" spans="26:27">
      <c r="Z168358" s="192"/>
      <c r="AA168358" s="192"/>
    </row>
    <row r="168359" spans="26:27">
      <c r="Z168359" s="192"/>
      <c r="AA168359" s="192"/>
    </row>
    <row r="168360" spans="26:27">
      <c r="Z168360" s="192"/>
      <c r="AA168360" s="192"/>
    </row>
    <row r="168361" spans="26:27">
      <c r="Z168361" s="192"/>
      <c r="AA168361" s="192"/>
    </row>
    <row r="168362" spans="26:27">
      <c r="Z168362" s="192"/>
      <c r="AA168362" s="192"/>
    </row>
    <row r="168363" spans="26:27">
      <c r="Z168363" s="192"/>
      <c r="AA168363" s="192"/>
    </row>
    <row r="168364" spans="26:27">
      <c r="Z168364" s="192"/>
      <c r="AA168364" s="192"/>
    </row>
    <row r="168365" spans="26:27">
      <c r="Z168365" s="192"/>
      <c r="AA168365" s="192"/>
    </row>
    <row r="168366" spans="26:27">
      <c r="Z168366" s="192"/>
      <c r="AA168366" s="192"/>
    </row>
    <row r="168367" spans="26:27">
      <c r="Z168367" s="192"/>
      <c r="AA168367" s="192"/>
    </row>
    <row r="168368" spans="26:27">
      <c r="Z168368" s="192"/>
      <c r="AA168368" s="192"/>
    </row>
    <row r="168369" spans="26:27">
      <c r="Z168369" s="192"/>
      <c r="AA168369" s="192"/>
    </row>
    <row r="168370" spans="26:27">
      <c r="Z168370" s="192"/>
      <c r="AA168370" s="192"/>
    </row>
    <row r="168371" spans="26:27">
      <c r="Z168371" s="192"/>
      <c r="AA168371" s="192"/>
    </row>
    <row r="168372" spans="26:27">
      <c r="Z168372" s="192"/>
      <c r="AA168372" s="192"/>
    </row>
    <row r="168373" spans="26:27">
      <c r="Z168373" s="192"/>
      <c r="AA168373" s="192"/>
    </row>
    <row r="168374" spans="26:27">
      <c r="Z168374" s="192"/>
      <c r="AA168374" s="192"/>
    </row>
    <row r="168375" spans="26:27">
      <c r="Z168375" s="192"/>
      <c r="AA168375" s="192"/>
    </row>
    <row r="168376" spans="26:27">
      <c r="Z168376" s="192"/>
      <c r="AA168376" s="192"/>
    </row>
    <row r="168377" spans="26:27">
      <c r="Z168377" s="192"/>
      <c r="AA168377" s="192"/>
    </row>
    <row r="168378" spans="26:27">
      <c r="Z168378" s="192"/>
      <c r="AA168378" s="192"/>
    </row>
    <row r="168379" spans="26:27">
      <c r="Z168379" s="192"/>
      <c r="AA168379" s="192"/>
    </row>
    <row r="168380" spans="26:27">
      <c r="Z168380" s="192"/>
      <c r="AA168380" s="192"/>
    </row>
    <row r="168381" spans="26:27">
      <c r="Z168381" s="192"/>
      <c r="AA168381" s="192"/>
    </row>
    <row r="168382" spans="26:27">
      <c r="Z168382" s="192"/>
      <c r="AA168382" s="192"/>
    </row>
    <row r="168383" spans="26:27">
      <c r="Z168383" s="192"/>
      <c r="AA168383" s="192"/>
    </row>
    <row r="168384" spans="26:27">
      <c r="Z168384" s="192"/>
      <c r="AA168384" s="192"/>
    </row>
    <row r="168385" spans="26:27">
      <c r="Z168385" s="192"/>
      <c r="AA168385" s="192"/>
    </row>
    <row r="168386" spans="26:27">
      <c r="Z168386" s="192"/>
      <c r="AA168386" s="192"/>
    </row>
    <row r="168387" spans="26:27">
      <c r="Z168387" s="192"/>
      <c r="AA168387" s="192"/>
    </row>
    <row r="168388" spans="26:27">
      <c r="Z168388" s="192"/>
      <c r="AA168388" s="192"/>
    </row>
    <row r="168389" spans="26:27">
      <c r="Z168389" s="192"/>
      <c r="AA168389" s="192"/>
    </row>
    <row r="168390" spans="26:27">
      <c r="Z168390" s="192"/>
      <c r="AA168390" s="192"/>
    </row>
    <row r="168391" spans="26:27">
      <c r="Z168391" s="192"/>
      <c r="AA168391" s="192"/>
    </row>
    <row r="168392" spans="26:27">
      <c r="Z168392" s="192"/>
      <c r="AA168392" s="192"/>
    </row>
    <row r="168393" spans="26:27">
      <c r="Z168393" s="192"/>
      <c r="AA168393" s="192"/>
    </row>
    <row r="168394" spans="26:27">
      <c r="Z168394" s="192"/>
      <c r="AA168394" s="192"/>
    </row>
    <row r="168395" spans="26:27">
      <c r="Z168395" s="192"/>
      <c r="AA168395" s="192"/>
    </row>
    <row r="168396" spans="26:27">
      <c r="Z168396" s="192"/>
      <c r="AA168396" s="192"/>
    </row>
    <row r="168397" spans="26:27">
      <c r="Z168397" s="192"/>
      <c r="AA168397" s="192"/>
    </row>
    <row r="168398" spans="26:27">
      <c r="Z168398" s="192"/>
      <c r="AA168398" s="192"/>
    </row>
    <row r="168399" spans="26:27">
      <c r="Z168399" s="192"/>
      <c r="AA168399" s="192"/>
    </row>
    <row r="168400" spans="26:27">
      <c r="Z168400" s="192"/>
      <c r="AA168400" s="192"/>
    </row>
    <row r="168401" spans="26:27">
      <c r="Z168401" s="192"/>
      <c r="AA168401" s="192"/>
    </row>
    <row r="168402" spans="26:27">
      <c r="Z168402" s="192"/>
      <c r="AA168402" s="192"/>
    </row>
    <row r="168403" spans="26:27">
      <c r="Z168403" s="192"/>
      <c r="AA168403" s="192"/>
    </row>
    <row r="168404" spans="26:27">
      <c r="Z168404" s="192"/>
      <c r="AA168404" s="192"/>
    </row>
    <row r="168405" spans="26:27">
      <c r="Z168405" s="192"/>
      <c r="AA168405" s="192"/>
    </row>
    <row r="168406" spans="26:27">
      <c r="Z168406" s="192"/>
      <c r="AA168406" s="192"/>
    </row>
    <row r="168407" spans="26:27">
      <c r="Z168407" s="192"/>
      <c r="AA168407" s="192"/>
    </row>
    <row r="168408" spans="26:27">
      <c r="Z168408" s="192"/>
      <c r="AA168408" s="192"/>
    </row>
    <row r="168409" spans="26:27">
      <c r="Z168409" s="192"/>
      <c r="AA168409" s="192"/>
    </row>
    <row r="168410" spans="26:27">
      <c r="Z168410" s="192"/>
      <c r="AA168410" s="192"/>
    </row>
    <row r="168411" spans="26:27">
      <c r="Z168411" s="192"/>
      <c r="AA168411" s="192"/>
    </row>
    <row r="168412" spans="26:27">
      <c r="Z168412" s="192"/>
      <c r="AA168412" s="192"/>
    </row>
    <row r="168413" spans="26:27">
      <c r="Z168413" s="192"/>
      <c r="AA168413" s="192"/>
    </row>
    <row r="168414" spans="26:27">
      <c r="Z168414" s="192"/>
      <c r="AA168414" s="192"/>
    </row>
    <row r="168415" spans="26:27">
      <c r="Z168415" s="192"/>
      <c r="AA168415" s="192"/>
    </row>
    <row r="168416" spans="26:27">
      <c r="Z168416" s="192"/>
      <c r="AA168416" s="192"/>
    </row>
    <row r="168417" spans="26:27">
      <c r="Z168417" s="192"/>
      <c r="AA168417" s="192"/>
    </row>
    <row r="168418" spans="26:27">
      <c r="Z168418" s="192"/>
      <c r="AA168418" s="192"/>
    </row>
    <row r="168419" spans="26:27">
      <c r="Z168419" s="192"/>
      <c r="AA168419" s="192"/>
    </row>
    <row r="168420" spans="26:27">
      <c r="Z168420" s="192"/>
      <c r="AA168420" s="192"/>
    </row>
    <row r="168421" spans="26:27">
      <c r="Z168421" s="192"/>
      <c r="AA168421" s="192"/>
    </row>
    <row r="168422" spans="26:27">
      <c r="Z168422" s="192"/>
      <c r="AA168422" s="192"/>
    </row>
    <row r="168423" spans="26:27">
      <c r="Z168423" s="192"/>
      <c r="AA168423" s="192"/>
    </row>
    <row r="168424" spans="26:27">
      <c r="Z168424" s="192"/>
      <c r="AA168424" s="192"/>
    </row>
    <row r="168425" spans="26:27">
      <c r="Z168425" s="192"/>
      <c r="AA168425" s="192"/>
    </row>
    <row r="168426" spans="26:27">
      <c r="Z168426" s="192"/>
      <c r="AA168426" s="192"/>
    </row>
    <row r="168427" spans="26:27">
      <c r="Z168427" s="192"/>
      <c r="AA168427" s="192"/>
    </row>
    <row r="168428" spans="26:27">
      <c r="Z168428" s="192"/>
      <c r="AA168428" s="192"/>
    </row>
    <row r="168429" spans="26:27">
      <c r="Z168429" s="192"/>
      <c r="AA168429" s="192"/>
    </row>
    <row r="168430" spans="26:27">
      <c r="Z168430" s="192"/>
      <c r="AA168430" s="192"/>
    </row>
    <row r="168431" spans="26:27">
      <c r="Z168431" s="192"/>
      <c r="AA168431" s="192"/>
    </row>
    <row r="168432" spans="26:27">
      <c r="Z168432" s="192"/>
      <c r="AA168432" s="192"/>
    </row>
    <row r="168433" spans="26:27">
      <c r="Z168433" s="192"/>
      <c r="AA168433" s="192"/>
    </row>
    <row r="168434" spans="26:27">
      <c r="Z168434" s="192"/>
      <c r="AA168434" s="192"/>
    </row>
    <row r="168435" spans="26:27">
      <c r="Z168435" s="192"/>
      <c r="AA168435" s="192"/>
    </row>
    <row r="168436" spans="26:27">
      <c r="Z168436" s="192"/>
      <c r="AA168436" s="192"/>
    </row>
    <row r="168437" spans="26:27">
      <c r="Z168437" s="192"/>
      <c r="AA168437" s="192"/>
    </row>
    <row r="168438" spans="26:27">
      <c r="Z168438" s="192"/>
      <c r="AA168438" s="192"/>
    </row>
    <row r="168439" spans="26:27">
      <c r="Z168439" s="192"/>
      <c r="AA168439" s="192"/>
    </row>
    <row r="168440" spans="26:27">
      <c r="Z168440" s="192"/>
      <c r="AA168440" s="192"/>
    </row>
    <row r="168441" spans="26:27">
      <c r="Z168441" s="192"/>
      <c r="AA168441" s="192"/>
    </row>
    <row r="168442" spans="26:27">
      <c r="Z168442" s="192"/>
      <c r="AA168442" s="192"/>
    </row>
    <row r="168443" spans="26:27">
      <c r="Z168443" s="192"/>
      <c r="AA168443" s="192"/>
    </row>
    <row r="168444" spans="26:27">
      <c r="Z168444" s="192"/>
      <c r="AA168444" s="192"/>
    </row>
    <row r="168445" spans="26:27">
      <c r="Z168445" s="192"/>
      <c r="AA168445" s="192"/>
    </row>
    <row r="168446" spans="26:27">
      <c r="Z168446" s="192"/>
      <c r="AA168446" s="192"/>
    </row>
    <row r="168447" spans="26:27">
      <c r="Z168447" s="192"/>
      <c r="AA168447" s="192"/>
    </row>
    <row r="168448" spans="26:27">
      <c r="Z168448" s="192"/>
      <c r="AA168448" s="192"/>
    </row>
    <row r="168449" spans="26:27">
      <c r="Z168449" s="192"/>
      <c r="AA168449" s="192"/>
    </row>
    <row r="168450" spans="26:27">
      <c r="Z168450" s="192"/>
      <c r="AA168450" s="192"/>
    </row>
    <row r="168451" spans="26:27">
      <c r="Z168451" s="192"/>
      <c r="AA168451" s="192"/>
    </row>
    <row r="168452" spans="26:27">
      <c r="Z168452" s="192"/>
      <c r="AA168452" s="192"/>
    </row>
    <row r="168453" spans="26:27">
      <c r="Z168453" s="192"/>
      <c r="AA168453" s="192"/>
    </row>
    <row r="168454" spans="26:27">
      <c r="Z168454" s="192"/>
      <c r="AA168454" s="192"/>
    </row>
    <row r="168455" spans="26:27">
      <c r="Z168455" s="192"/>
      <c r="AA168455" s="192"/>
    </row>
    <row r="168456" spans="26:27">
      <c r="Z168456" s="192"/>
      <c r="AA168456" s="192"/>
    </row>
    <row r="168457" spans="26:27">
      <c r="Z168457" s="192"/>
      <c r="AA168457" s="192"/>
    </row>
    <row r="168458" spans="26:27">
      <c r="Z168458" s="192"/>
      <c r="AA168458" s="192"/>
    </row>
    <row r="168459" spans="26:27">
      <c r="Z168459" s="192"/>
      <c r="AA168459" s="192"/>
    </row>
    <row r="168460" spans="26:27">
      <c r="Z168460" s="192"/>
      <c r="AA168460" s="192"/>
    </row>
    <row r="168461" spans="26:27">
      <c r="Z168461" s="192"/>
      <c r="AA168461" s="192"/>
    </row>
    <row r="168462" spans="26:27">
      <c r="Z168462" s="192"/>
      <c r="AA168462" s="192"/>
    </row>
    <row r="168463" spans="26:27">
      <c r="Z168463" s="192"/>
      <c r="AA168463" s="192"/>
    </row>
    <row r="168464" spans="26:27">
      <c r="Z168464" s="192"/>
      <c r="AA168464" s="192"/>
    </row>
    <row r="168465" spans="26:27">
      <c r="Z168465" s="192"/>
      <c r="AA168465" s="192"/>
    </row>
    <row r="168466" spans="26:27">
      <c r="Z168466" s="192"/>
      <c r="AA168466" s="192"/>
    </row>
    <row r="168467" spans="26:27">
      <c r="Z168467" s="192"/>
      <c r="AA168467" s="192"/>
    </row>
    <row r="168468" spans="26:27">
      <c r="Z168468" s="192"/>
      <c r="AA168468" s="192"/>
    </row>
    <row r="168469" spans="26:27">
      <c r="Z168469" s="192"/>
      <c r="AA168469" s="192"/>
    </row>
    <row r="168470" spans="26:27">
      <c r="Z168470" s="192"/>
      <c r="AA168470" s="192"/>
    </row>
    <row r="168471" spans="26:27">
      <c r="Z168471" s="192"/>
      <c r="AA168471" s="192"/>
    </row>
    <row r="168472" spans="26:27">
      <c r="Z168472" s="192"/>
      <c r="AA168472" s="192"/>
    </row>
    <row r="168473" spans="26:27">
      <c r="Z168473" s="192"/>
      <c r="AA168473" s="192"/>
    </row>
    <row r="168474" spans="26:27">
      <c r="Z168474" s="192"/>
      <c r="AA168474" s="192"/>
    </row>
    <row r="168475" spans="26:27">
      <c r="Z168475" s="192"/>
      <c r="AA168475" s="192"/>
    </row>
    <row r="168476" spans="26:27">
      <c r="Z168476" s="192"/>
      <c r="AA168476" s="192"/>
    </row>
    <row r="168477" spans="26:27">
      <c r="Z168477" s="192"/>
      <c r="AA168477" s="192"/>
    </row>
    <row r="168478" spans="26:27">
      <c r="Z168478" s="192"/>
      <c r="AA168478" s="192"/>
    </row>
    <row r="168479" spans="26:27">
      <c r="Z168479" s="192"/>
      <c r="AA168479" s="192"/>
    </row>
    <row r="168480" spans="26:27">
      <c r="Z168480" s="192"/>
      <c r="AA168480" s="192"/>
    </row>
    <row r="168481" spans="26:27">
      <c r="Z168481" s="192"/>
      <c r="AA168481" s="192"/>
    </row>
    <row r="168482" spans="26:27">
      <c r="Z168482" s="192"/>
      <c r="AA168482" s="192"/>
    </row>
    <row r="168483" spans="26:27">
      <c r="Z168483" s="192"/>
      <c r="AA168483" s="192"/>
    </row>
    <row r="168484" spans="26:27">
      <c r="Z168484" s="192"/>
      <c r="AA168484" s="192"/>
    </row>
    <row r="168485" spans="26:27">
      <c r="Z168485" s="192"/>
      <c r="AA168485" s="192"/>
    </row>
    <row r="168486" spans="26:27">
      <c r="Z168486" s="192"/>
      <c r="AA168486" s="192"/>
    </row>
    <row r="168487" spans="26:27">
      <c r="Z168487" s="192"/>
      <c r="AA168487" s="192"/>
    </row>
    <row r="168488" spans="26:27">
      <c r="Z168488" s="192"/>
      <c r="AA168488" s="192"/>
    </row>
    <row r="168489" spans="26:27">
      <c r="Z168489" s="192"/>
      <c r="AA168489" s="192"/>
    </row>
    <row r="168490" spans="26:27">
      <c r="Z168490" s="192"/>
      <c r="AA168490" s="192"/>
    </row>
    <row r="168491" spans="26:27">
      <c r="Z168491" s="192"/>
      <c r="AA168491" s="192"/>
    </row>
    <row r="168492" spans="26:27">
      <c r="Z168492" s="192"/>
      <c r="AA168492" s="192"/>
    </row>
    <row r="168493" spans="26:27">
      <c r="Z168493" s="192"/>
      <c r="AA168493" s="192"/>
    </row>
    <row r="168494" spans="26:27">
      <c r="Z168494" s="192"/>
      <c r="AA168494" s="192"/>
    </row>
    <row r="168495" spans="26:27">
      <c r="Z168495" s="192"/>
      <c r="AA168495" s="192"/>
    </row>
    <row r="168496" spans="26:27">
      <c r="Z168496" s="192"/>
      <c r="AA168496" s="192"/>
    </row>
    <row r="168497" spans="26:27">
      <c r="Z168497" s="192"/>
      <c r="AA168497" s="192"/>
    </row>
    <row r="168498" spans="26:27">
      <c r="Z168498" s="192"/>
      <c r="AA168498" s="192"/>
    </row>
    <row r="168499" spans="26:27">
      <c r="Z168499" s="192"/>
      <c r="AA168499" s="192"/>
    </row>
    <row r="168500" spans="26:27">
      <c r="Z168500" s="192"/>
      <c r="AA168500" s="192"/>
    </row>
    <row r="168501" spans="26:27">
      <c r="Z168501" s="192"/>
      <c r="AA168501" s="192"/>
    </row>
    <row r="168502" spans="26:27">
      <c r="Z168502" s="192"/>
      <c r="AA168502" s="192"/>
    </row>
    <row r="168503" spans="26:27">
      <c r="Z168503" s="192"/>
      <c r="AA168503" s="192"/>
    </row>
    <row r="168504" spans="26:27">
      <c r="Z168504" s="192"/>
      <c r="AA168504" s="192"/>
    </row>
    <row r="168505" spans="26:27">
      <c r="Z168505" s="192"/>
      <c r="AA168505" s="192"/>
    </row>
    <row r="168506" spans="26:27">
      <c r="Z168506" s="192"/>
      <c r="AA168506" s="192"/>
    </row>
    <row r="168507" spans="26:27">
      <c r="Z168507" s="192"/>
      <c r="AA168507" s="192"/>
    </row>
    <row r="168508" spans="26:27">
      <c r="Z168508" s="192"/>
      <c r="AA168508" s="192"/>
    </row>
    <row r="168509" spans="26:27">
      <c r="Z168509" s="192"/>
      <c r="AA168509" s="192"/>
    </row>
    <row r="168510" spans="26:27">
      <c r="Z168510" s="192"/>
      <c r="AA168510" s="192"/>
    </row>
    <row r="168511" spans="26:27">
      <c r="Z168511" s="192"/>
      <c r="AA168511" s="192"/>
    </row>
    <row r="168512" spans="26:27">
      <c r="Z168512" s="192"/>
      <c r="AA168512" s="192"/>
    </row>
    <row r="168513" spans="26:27">
      <c r="Z168513" s="192"/>
      <c r="AA168513" s="192"/>
    </row>
    <row r="168514" spans="26:27">
      <c r="Z168514" s="192"/>
      <c r="AA168514" s="192"/>
    </row>
    <row r="168515" spans="26:27">
      <c r="Z168515" s="192"/>
      <c r="AA168515" s="192"/>
    </row>
    <row r="168516" spans="26:27">
      <c r="Z168516" s="192"/>
      <c r="AA168516" s="192"/>
    </row>
    <row r="168517" spans="26:27">
      <c r="Z168517" s="192"/>
      <c r="AA168517" s="192"/>
    </row>
    <row r="168518" spans="26:27">
      <c r="Z168518" s="192"/>
      <c r="AA168518" s="192"/>
    </row>
    <row r="168519" spans="26:27">
      <c r="Z168519" s="192"/>
      <c r="AA168519" s="192"/>
    </row>
    <row r="168520" spans="26:27">
      <c r="Z168520" s="192"/>
      <c r="AA168520" s="192"/>
    </row>
    <row r="168521" spans="26:27">
      <c r="Z168521" s="192"/>
      <c r="AA168521" s="192"/>
    </row>
    <row r="168522" spans="26:27">
      <c r="Z168522" s="192"/>
      <c r="AA168522" s="192"/>
    </row>
    <row r="168523" spans="26:27">
      <c r="Z168523" s="192"/>
      <c r="AA168523" s="192"/>
    </row>
    <row r="168524" spans="26:27">
      <c r="Z168524" s="192"/>
      <c r="AA168524" s="192"/>
    </row>
    <row r="168525" spans="26:27">
      <c r="Z168525" s="192"/>
      <c r="AA168525" s="192"/>
    </row>
    <row r="168526" spans="26:27">
      <c r="Z168526" s="192"/>
      <c r="AA168526" s="192"/>
    </row>
    <row r="168527" spans="26:27">
      <c r="Z168527" s="192"/>
      <c r="AA168527" s="192"/>
    </row>
    <row r="168528" spans="26:27">
      <c r="Z168528" s="192"/>
      <c r="AA168528" s="192"/>
    </row>
    <row r="168529" spans="26:27">
      <c r="Z168529" s="192"/>
      <c r="AA168529" s="192"/>
    </row>
    <row r="168530" spans="26:27">
      <c r="Z168530" s="192"/>
      <c r="AA168530" s="192"/>
    </row>
    <row r="168531" spans="26:27">
      <c r="Z168531" s="192"/>
      <c r="AA168531" s="192"/>
    </row>
    <row r="168532" spans="26:27">
      <c r="Z168532" s="192"/>
      <c r="AA168532" s="192"/>
    </row>
    <row r="168533" spans="26:27">
      <c r="Z168533" s="192"/>
      <c r="AA168533" s="192"/>
    </row>
    <row r="168534" spans="26:27">
      <c r="Z168534" s="192"/>
      <c r="AA168534" s="192"/>
    </row>
    <row r="168535" spans="26:27">
      <c r="Z168535" s="192"/>
      <c r="AA168535" s="192"/>
    </row>
    <row r="168536" spans="26:27">
      <c r="Z168536" s="192"/>
      <c r="AA168536" s="192"/>
    </row>
    <row r="168537" spans="26:27">
      <c r="Z168537" s="192"/>
      <c r="AA168537" s="192"/>
    </row>
    <row r="168538" spans="26:27">
      <c r="Z168538" s="192"/>
      <c r="AA168538" s="192"/>
    </row>
    <row r="168539" spans="26:27">
      <c r="Z168539" s="192"/>
      <c r="AA168539" s="192"/>
    </row>
    <row r="168540" spans="26:27">
      <c r="Z168540" s="192"/>
      <c r="AA168540" s="192"/>
    </row>
    <row r="168541" spans="26:27">
      <c r="Z168541" s="192"/>
      <c r="AA168541" s="192"/>
    </row>
    <row r="168542" spans="26:27">
      <c r="Z168542" s="192"/>
      <c r="AA168542" s="192"/>
    </row>
    <row r="168543" spans="26:27">
      <c r="Z168543" s="192"/>
      <c r="AA168543" s="192"/>
    </row>
    <row r="168544" spans="26:27">
      <c r="Z168544" s="192"/>
      <c r="AA168544" s="192"/>
    </row>
    <row r="168545" spans="26:27">
      <c r="Z168545" s="192"/>
      <c r="AA168545" s="192"/>
    </row>
    <row r="168546" spans="26:27">
      <c r="Z168546" s="192"/>
      <c r="AA168546" s="192"/>
    </row>
    <row r="168547" spans="26:27">
      <c r="Z168547" s="192"/>
      <c r="AA168547" s="192"/>
    </row>
    <row r="168548" spans="26:27">
      <c r="Z168548" s="192"/>
      <c r="AA168548" s="192"/>
    </row>
    <row r="168549" spans="26:27">
      <c r="Z168549" s="192"/>
      <c r="AA168549" s="192"/>
    </row>
    <row r="168550" spans="26:27">
      <c r="Z168550" s="192"/>
      <c r="AA168550" s="192"/>
    </row>
    <row r="168551" spans="26:27">
      <c r="Z168551" s="192"/>
      <c r="AA168551" s="192"/>
    </row>
    <row r="168552" spans="26:27">
      <c r="Z168552" s="192"/>
      <c r="AA168552" s="192"/>
    </row>
    <row r="168553" spans="26:27">
      <c r="Z168553" s="192"/>
      <c r="AA168553" s="192"/>
    </row>
    <row r="168554" spans="26:27">
      <c r="Z168554" s="192"/>
      <c r="AA168554" s="192"/>
    </row>
    <row r="168555" spans="26:27">
      <c r="Z168555" s="192"/>
      <c r="AA168555" s="192"/>
    </row>
    <row r="168556" spans="26:27">
      <c r="Z168556" s="192"/>
      <c r="AA168556" s="192"/>
    </row>
    <row r="168557" spans="26:27">
      <c r="Z168557" s="192"/>
      <c r="AA168557" s="192"/>
    </row>
    <row r="168558" spans="26:27">
      <c r="Z168558" s="192"/>
      <c r="AA168558" s="192"/>
    </row>
    <row r="168559" spans="26:27">
      <c r="Z168559" s="192"/>
      <c r="AA168559" s="192"/>
    </row>
    <row r="168560" spans="26:27">
      <c r="Z168560" s="192"/>
      <c r="AA168560" s="192"/>
    </row>
    <row r="168561" spans="26:27">
      <c r="Z168561" s="192"/>
      <c r="AA168561" s="192"/>
    </row>
    <row r="168562" spans="26:27">
      <c r="Z168562" s="192"/>
      <c r="AA168562" s="192"/>
    </row>
    <row r="168563" spans="26:27">
      <c r="Z168563" s="192"/>
      <c r="AA168563" s="192"/>
    </row>
    <row r="168564" spans="26:27">
      <c r="Z168564" s="192"/>
      <c r="AA168564" s="192"/>
    </row>
    <row r="168565" spans="26:27">
      <c r="Z168565" s="192"/>
      <c r="AA168565" s="192"/>
    </row>
    <row r="168566" spans="26:27">
      <c r="Z168566" s="192"/>
      <c r="AA168566" s="192"/>
    </row>
    <row r="168567" spans="26:27">
      <c r="Z168567" s="192"/>
      <c r="AA168567" s="192"/>
    </row>
    <row r="168568" spans="26:27">
      <c r="Z168568" s="192"/>
      <c r="AA168568" s="192"/>
    </row>
    <row r="168569" spans="26:27">
      <c r="Z168569" s="192"/>
      <c r="AA168569" s="192"/>
    </row>
    <row r="168570" spans="26:27">
      <c r="Z168570" s="192"/>
      <c r="AA168570" s="192"/>
    </row>
    <row r="168571" spans="26:27">
      <c r="Z168571" s="192"/>
      <c r="AA168571" s="192"/>
    </row>
    <row r="168572" spans="26:27">
      <c r="Z168572" s="192"/>
      <c r="AA168572" s="192"/>
    </row>
    <row r="168573" spans="26:27">
      <c r="Z168573" s="192"/>
      <c r="AA168573" s="192"/>
    </row>
    <row r="168574" spans="26:27">
      <c r="Z168574" s="192"/>
      <c r="AA168574" s="192"/>
    </row>
    <row r="168575" spans="26:27">
      <c r="Z168575" s="192"/>
      <c r="AA168575" s="192"/>
    </row>
    <row r="168576" spans="26:27">
      <c r="Z168576" s="192"/>
      <c r="AA168576" s="192"/>
    </row>
    <row r="168577" spans="26:27">
      <c r="Z168577" s="192"/>
      <c r="AA168577" s="192"/>
    </row>
    <row r="168578" spans="26:27">
      <c r="Z168578" s="192"/>
      <c r="AA168578" s="192"/>
    </row>
    <row r="168579" spans="26:27">
      <c r="Z168579" s="192"/>
      <c r="AA168579" s="192"/>
    </row>
    <row r="168580" spans="26:27">
      <c r="Z168580" s="192"/>
      <c r="AA168580" s="192"/>
    </row>
    <row r="168581" spans="26:27">
      <c r="Z168581" s="192"/>
      <c r="AA168581" s="192"/>
    </row>
    <row r="168582" spans="26:27">
      <c r="Z168582" s="192"/>
      <c r="AA168582" s="192"/>
    </row>
    <row r="168583" spans="26:27">
      <c r="Z168583" s="192"/>
      <c r="AA168583" s="192"/>
    </row>
    <row r="168584" spans="26:27">
      <c r="Z168584" s="192"/>
      <c r="AA168584" s="192"/>
    </row>
    <row r="168585" spans="26:27">
      <c r="Z168585" s="192"/>
      <c r="AA168585" s="192"/>
    </row>
    <row r="168586" spans="26:27">
      <c r="Z168586" s="192"/>
      <c r="AA168586" s="192"/>
    </row>
    <row r="168587" spans="26:27">
      <c r="Z168587" s="192"/>
      <c r="AA168587" s="192"/>
    </row>
    <row r="168588" spans="26:27">
      <c r="Z168588" s="192"/>
      <c r="AA168588" s="192"/>
    </row>
    <row r="168589" spans="26:27">
      <c r="Z168589" s="192"/>
      <c r="AA168589" s="192"/>
    </row>
    <row r="168590" spans="26:27">
      <c r="Z168590" s="192"/>
      <c r="AA168590" s="192"/>
    </row>
    <row r="168591" spans="26:27">
      <c r="Z168591" s="192"/>
      <c r="AA168591" s="192"/>
    </row>
    <row r="168592" spans="26:27">
      <c r="Z168592" s="192"/>
      <c r="AA168592" s="192"/>
    </row>
    <row r="168593" spans="26:27">
      <c r="Z168593" s="192"/>
      <c r="AA168593" s="192"/>
    </row>
    <row r="168594" spans="26:27">
      <c r="Z168594" s="192"/>
      <c r="AA168594" s="192"/>
    </row>
    <row r="168595" spans="26:27">
      <c r="Z168595" s="192"/>
      <c r="AA168595" s="192"/>
    </row>
    <row r="168596" spans="26:27">
      <c r="Z168596" s="192"/>
      <c r="AA168596" s="192"/>
    </row>
    <row r="168597" spans="26:27">
      <c r="Z168597" s="192"/>
      <c r="AA168597" s="192"/>
    </row>
    <row r="168598" spans="26:27">
      <c r="Z168598" s="192"/>
      <c r="AA168598" s="192"/>
    </row>
    <row r="168599" spans="26:27">
      <c r="Z168599" s="192"/>
      <c r="AA168599" s="192"/>
    </row>
    <row r="168600" spans="26:27">
      <c r="Z168600" s="192"/>
      <c r="AA168600" s="192"/>
    </row>
    <row r="168601" spans="26:27">
      <c r="Z168601" s="192"/>
      <c r="AA168601" s="192"/>
    </row>
    <row r="168602" spans="26:27">
      <c r="Z168602" s="192"/>
      <c r="AA168602" s="192"/>
    </row>
    <row r="168603" spans="26:27">
      <c r="Z168603" s="192"/>
      <c r="AA168603" s="192"/>
    </row>
    <row r="168604" spans="26:27">
      <c r="Z168604" s="192"/>
      <c r="AA168604" s="192"/>
    </row>
    <row r="168605" spans="26:27">
      <c r="Z168605" s="192"/>
      <c r="AA168605" s="192"/>
    </row>
    <row r="168606" spans="26:27">
      <c r="Z168606" s="192"/>
      <c r="AA168606" s="192"/>
    </row>
    <row r="168607" spans="26:27">
      <c r="Z168607" s="192"/>
      <c r="AA168607" s="192"/>
    </row>
    <row r="168608" spans="26:27">
      <c r="Z168608" s="192"/>
      <c r="AA168608" s="192"/>
    </row>
    <row r="168609" spans="26:27">
      <c r="Z168609" s="192"/>
      <c r="AA168609" s="192"/>
    </row>
    <row r="168610" spans="26:27">
      <c r="Z168610" s="192"/>
      <c r="AA168610" s="192"/>
    </row>
    <row r="168611" spans="26:27">
      <c r="Z168611" s="192"/>
      <c r="AA168611" s="192"/>
    </row>
    <row r="168612" spans="26:27">
      <c r="Z168612" s="192"/>
      <c r="AA168612" s="192"/>
    </row>
    <row r="168613" spans="26:27">
      <c r="Z168613" s="192"/>
      <c r="AA168613" s="192"/>
    </row>
    <row r="168614" spans="26:27">
      <c r="Z168614" s="192"/>
      <c r="AA168614" s="192"/>
    </row>
    <row r="168615" spans="26:27">
      <c r="Z168615" s="192"/>
      <c r="AA168615" s="192"/>
    </row>
    <row r="168616" spans="26:27">
      <c r="Z168616" s="192"/>
      <c r="AA168616" s="192"/>
    </row>
    <row r="168617" spans="26:27">
      <c r="Z168617" s="192"/>
      <c r="AA168617" s="192"/>
    </row>
    <row r="168618" spans="26:27">
      <c r="Z168618" s="192"/>
      <c r="AA168618" s="192"/>
    </row>
    <row r="168619" spans="26:27">
      <c r="Z168619" s="192"/>
      <c r="AA168619" s="192"/>
    </row>
    <row r="168620" spans="26:27">
      <c r="Z168620" s="192"/>
      <c r="AA168620" s="192"/>
    </row>
    <row r="168621" spans="26:27">
      <c r="Z168621" s="192"/>
      <c r="AA168621" s="192"/>
    </row>
    <row r="168622" spans="26:27">
      <c r="Z168622" s="192"/>
      <c r="AA168622" s="192"/>
    </row>
    <row r="168623" spans="26:27">
      <c r="Z168623" s="192"/>
      <c r="AA168623" s="192"/>
    </row>
    <row r="168624" spans="26:27">
      <c r="Z168624" s="192"/>
      <c r="AA168624" s="192"/>
    </row>
    <row r="168625" spans="26:27">
      <c r="Z168625" s="192"/>
      <c r="AA168625" s="192"/>
    </row>
    <row r="168626" spans="26:27">
      <c r="Z168626" s="192"/>
      <c r="AA168626" s="192"/>
    </row>
    <row r="168627" spans="26:27">
      <c r="Z168627" s="192"/>
      <c r="AA168627" s="192"/>
    </row>
    <row r="168628" spans="26:27">
      <c r="Z168628" s="192"/>
      <c r="AA168628" s="192"/>
    </row>
    <row r="168629" spans="26:27">
      <c r="Z168629" s="192"/>
      <c r="AA168629" s="192"/>
    </row>
    <row r="168630" spans="26:27">
      <c r="Z168630" s="192"/>
      <c r="AA168630" s="192"/>
    </row>
    <row r="168631" spans="26:27">
      <c r="Z168631" s="192"/>
      <c r="AA168631" s="192"/>
    </row>
    <row r="168632" spans="26:27">
      <c r="Z168632" s="192"/>
      <c r="AA168632" s="192"/>
    </row>
    <row r="168633" spans="26:27">
      <c r="Z168633" s="192"/>
      <c r="AA168633" s="192"/>
    </row>
    <row r="168634" spans="26:27">
      <c r="Z168634" s="192"/>
      <c r="AA168634" s="192"/>
    </row>
    <row r="168635" spans="26:27">
      <c r="Z168635" s="192"/>
      <c r="AA168635" s="192"/>
    </row>
    <row r="168636" spans="26:27">
      <c r="Z168636" s="192"/>
      <c r="AA168636" s="192"/>
    </row>
    <row r="168637" spans="26:27">
      <c r="Z168637" s="192"/>
      <c r="AA168637" s="192"/>
    </row>
    <row r="168638" spans="26:27">
      <c r="Z168638" s="192"/>
      <c r="AA168638" s="192"/>
    </row>
    <row r="168639" spans="26:27">
      <c r="Z168639" s="192"/>
      <c r="AA168639" s="192"/>
    </row>
    <row r="168640" spans="26:27">
      <c r="Z168640" s="192"/>
      <c r="AA168640" s="192"/>
    </row>
    <row r="168641" spans="26:27">
      <c r="Z168641" s="192"/>
      <c r="AA168641" s="192"/>
    </row>
    <row r="168642" spans="26:27">
      <c r="Z168642" s="192"/>
      <c r="AA168642" s="192"/>
    </row>
    <row r="168643" spans="26:27">
      <c r="Z168643" s="192"/>
      <c r="AA168643" s="192"/>
    </row>
    <row r="168644" spans="26:27">
      <c r="Z168644" s="192"/>
      <c r="AA168644" s="192"/>
    </row>
    <row r="168645" spans="26:27">
      <c r="Z168645" s="192"/>
      <c r="AA168645" s="192"/>
    </row>
    <row r="168646" spans="26:27">
      <c r="Z168646" s="192"/>
      <c r="AA168646" s="192"/>
    </row>
    <row r="168647" spans="26:27">
      <c r="Z168647" s="192"/>
      <c r="AA168647" s="192"/>
    </row>
    <row r="168648" spans="26:27">
      <c r="Z168648" s="192"/>
      <c r="AA168648" s="192"/>
    </row>
    <row r="168649" spans="26:27">
      <c r="Z168649" s="192"/>
      <c r="AA168649" s="192"/>
    </row>
    <row r="168650" spans="26:27">
      <c r="Z168650" s="192"/>
      <c r="AA168650" s="192"/>
    </row>
    <row r="168651" spans="26:27">
      <c r="Z168651" s="192"/>
      <c r="AA168651" s="192"/>
    </row>
    <row r="168652" spans="26:27">
      <c r="Z168652" s="192"/>
      <c r="AA168652" s="192"/>
    </row>
    <row r="168653" spans="26:27">
      <c r="Z168653" s="192"/>
      <c r="AA168653" s="192"/>
    </row>
    <row r="168654" spans="26:27">
      <c r="Z168654" s="192"/>
      <c r="AA168654" s="192"/>
    </row>
    <row r="168655" spans="26:27">
      <c r="Z168655" s="192"/>
      <c r="AA168655" s="192"/>
    </row>
    <row r="168656" spans="26:27">
      <c r="Z168656" s="192"/>
      <c r="AA168656" s="192"/>
    </row>
    <row r="168657" spans="26:27">
      <c r="Z168657" s="192"/>
      <c r="AA168657" s="192"/>
    </row>
    <row r="168658" spans="26:27">
      <c r="Z168658" s="192"/>
      <c r="AA168658" s="192"/>
    </row>
    <row r="168659" spans="26:27">
      <c r="Z168659" s="192"/>
      <c r="AA168659" s="192"/>
    </row>
    <row r="168660" spans="26:27">
      <c r="Z168660" s="192"/>
      <c r="AA168660" s="192"/>
    </row>
    <row r="168661" spans="26:27">
      <c r="Z168661" s="192"/>
      <c r="AA168661" s="192"/>
    </row>
    <row r="168662" spans="26:27">
      <c r="Z168662" s="192"/>
      <c r="AA168662" s="192"/>
    </row>
    <row r="168663" spans="26:27">
      <c r="Z168663" s="192"/>
      <c r="AA168663" s="192"/>
    </row>
    <row r="168664" spans="26:27">
      <c r="Z168664" s="192"/>
      <c r="AA168664" s="192"/>
    </row>
    <row r="168665" spans="26:27">
      <c r="Z168665" s="192"/>
      <c r="AA168665" s="192"/>
    </row>
    <row r="168666" spans="26:27">
      <c r="Z168666" s="192"/>
      <c r="AA168666" s="192"/>
    </row>
    <row r="168667" spans="26:27">
      <c r="Z168667" s="192"/>
      <c r="AA168667" s="192"/>
    </row>
    <row r="168668" spans="26:27">
      <c r="Z168668" s="192"/>
      <c r="AA168668" s="192"/>
    </row>
    <row r="168669" spans="26:27">
      <c r="Z168669" s="192"/>
      <c r="AA168669" s="192"/>
    </row>
    <row r="168670" spans="26:27">
      <c r="Z168670" s="192"/>
      <c r="AA168670" s="192"/>
    </row>
    <row r="168671" spans="26:27">
      <c r="Z168671" s="192"/>
      <c r="AA168671" s="192"/>
    </row>
    <row r="168672" spans="26:27">
      <c r="Z168672" s="192"/>
      <c r="AA168672" s="192"/>
    </row>
    <row r="168673" spans="26:27">
      <c r="Z168673" s="192"/>
      <c r="AA168673" s="192"/>
    </row>
    <row r="168674" spans="26:27">
      <c r="Z168674" s="192"/>
      <c r="AA168674" s="192"/>
    </row>
    <row r="168675" spans="26:27">
      <c r="Z168675" s="192"/>
      <c r="AA168675" s="192"/>
    </row>
    <row r="168676" spans="26:27">
      <c r="Z168676" s="192"/>
      <c r="AA168676" s="192"/>
    </row>
    <row r="168677" spans="26:27">
      <c r="Z168677" s="192"/>
      <c r="AA168677" s="192"/>
    </row>
    <row r="168678" spans="26:27">
      <c r="Z168678" s="192"/>
      <c r="AA168678" s="192"/>
    </row>
    <row r="168679" spans="26:27">
      <c r="Z168679" s="192"/>
      <c r="AA168679" s="192"/>
    </row>
    <row r="168680" spans="26:27">
      <c r="Z168680" s="192"/>
      <c r="AA168680" s="192"/>
    </row>
    <row r="168681" spans="26:27">
      <c r="Z168681" s="192"/>
      <c r="AA168681" s="192"/>
    </row>
    <row r="168682" spans="26:27">
      <c r="Z168682" s="192"/>
      <c r="AA168682" s="192"/>
    </row>
    <row r="168683" spans="26:27">
      <c r="Z168683" s="192"/>
      <c r="AA168683" s="192"/>
    </row>
    <row r="168684" spans="26:27">
      <c r="Z168684" s="192"/>
      <c r="AA168684" s="192"/>
    </row>
    <row r="168685" spans="26:27">
      <c r="Z168685" s="192"/>
      <c r="AA168685" s="192"/>
    </row>
    <row r="168686" spans="26:27">
      <c r="Z168686" s="192"/>
      <c r="AA168686" s="192"/>
    </row>
    <row r="168687" spans="26:27">
      <c r="Z168687" s="192"/>
      <c r="AA168687" s="192"/>
    </row>
    <row r="168688" spans="26:27">
      <c r="Z168688" s="192"/>
      <c r="AA168688" s="192"/>
    </row>
    <row r="168689" spans="26:27">
      <c r="Z168689" s="192"/>
      <c r="AA168689" s="192"/>
    </row>
    <row r="168690" spans="26:27">
      <c r="Z168690" s="192"/>
      <c r="AA168690" s="192"/>
    </row>
    <row r="168691" spans="26:27">
      <c r="Z168691" s="192"/>
      <c r="AA168691" s="192"/>
    </row>
    <row r="168692" spans="26:27">
      <c r="Z168692" s="192"/>
      <c r="AA168692" s="192"/>
    </row>
    <row r="168693" spans="26:27">
      <c r="Z168693" s="192"/>
      <c r="AA168693" s="192"/>
    </row>
    <row r="168694" spans="26:27">
      <c r="Z168694" s="192"/>
      <c r="AA168694" s="192"/>
    </row>
    <row r="168695" spans="26:27">
      <c r="Z168695" s="192"/>
      <c r="AA168695" s="192"/>
    </row>
    <row r="168696" spans="26:27">
      <c r="Z168696" s="192"/>
      <c r="AA168696" s="192"/>
    </row>
    <row r="168697" spans="26:27">
      <c r="Z168697" s="192"/>
      <c r="AA168697" s="192"/>
    </row>
    <row r="168698" spans="26:27">
      <c r="Z168698" s="192"/>
      <c r="AA168698" s="192"/>
    </row>
    <row r="168699" spans="26:27">
      <c r="Z168699" s="192"/>
      <c r="AA168699" s="192"/>
    </row>
    <row r="168700" spans="26:27">
      <c r="Z168700" s="192"/>
      <c r="AA168700" s="192"/>
    </row>
    <row r="168701" spans="26:27">
      <c r="Z168701" s="192"/>
      <c r="AA168701" s="192"/>
    </row>
    <row r="168702" spans="26:27">
      <c r="Z168702" s="192"/>
      <c r="AA168702" s="192"/>
    </row>
    <row r="168703" spans="26:27">
      <c r="Z168703" s="192"/>
      <c r="AA168703" s="192"/>
    </row>
    <row r="168704" spans="26:27">
      <c r="Z168704" s="192"/>
      <c r="AA168704" s="192"/>
    </row>
    <row r="168705" spans="26:27">
      <c r="Z168705" s="192"/>
      <c r="AA168705" s="192"/>
    </row>
    <row r="168706" spans="26:27">
      <c r="Z168706" s="192"/>
      <c r="AA168706" s="192"/>
    </row>
    <row r="168707" spans="26:27">
      <c r="Z168707" s="192"/>
      <c r="AA168707" s="192"/>
    </row>
    <row r="168708" spans="26:27">
      <c r="Z168708" s="192"/>
      <c r="AA168708" s="192"/>
    </row>
    <row r="168709" spans="26:27">
      <c r="Z168709" s="192"/>
      <c r="AA168709" s="192"/>
    </row>
    <row r="168710" spans="26:27">
      <c r="Z168710" s="192"/>
      <c r="AA168710" s="192"/>
    </row>
    <row r="168711" spans="26:27">
      <c r="Z168711" s="192"/>
      <c r="AA168711" s="192"/>
    </row>
    <row r="168712" spans="26:27">
      <c r="Z168712" s="192"/>
      <c r="AA168712" s="192"/>
    </row>
    <row r="168713" spans="26:27">
      <c r="Z168713" s="192"/>
      <c r="AA168713" s="192"/>
    </row>
    <row r="168714" spans="26:27">
      <c r="Z168714" s="192"/>
      <c r="AA168714" s="192"/>
    </row>
    <row r="168715" spans="26:27">
      <c r="Z168715" s="192"/>
      <c r="AA168715" s="192"/>
    </row>
    <row r="168716" spans="26:27">
      <c r="Z168716" s="192"/>
      <c r="AA168716" s="192"/>
    </row>
    <row r="168717" spans="26:27">
      <c r="Z168717" s="192"/>
      <c r="AA168717" s="192"/>
    </row>
    <row r="168718" spans="26:27">
      <c r="Z168718" s="192"/>
      <c r="AA168718" s="192"/>
    </row>
    <row r="168719" spans="26:27">
      <c r="Z168719" s="192"/>
      <c r="AA168719" s="192"/>
    </row>
    <row r="168720" spans="26:27">
      <c r="Z168720" s="192"/>
      <c r="AA168720" s="192"/>
    </row>
    <row r="168721" spans="26:27">
      <c r="Z168721" s="192"/>
      <c r="AA168721" s="192"/>
    </row>
    <row r="168722" spans="26:27">
      <c r="Z168722" s="192"/>
      <c r="AA168722" s="192"/>
    </row>
    <row r="168723" spans="26:27">
      <c r="Z168723" s="192"/>
      <c r="AA168723" s="192"/>
    </row>
    <row r="168724" spans="26:27">
      <c r="Z168724" s="192"/>
      <c r="AA168724" s="192"/>
    </row>
    <row r="168725" spans="26:27">
      <c r="Z168725" s="192"/>
      <c r="AA168725" s="192"/>
    </row>
    <row r="168726" spans="26:27">
      <c r="Z168726" s="192"/>
      <c r="AA168726" s="192"/>
    </row>
    <row r="168727" spans="26:27">
      <c r="Z168727" s="192"/>
      <c r="AA168727" s="192"/>
    </row>
    <row r="168728" spans="26:27">
      <c r="Z168728" s="192"/>
      <c r="AA168728" s="192"/>
    </row>
    <row r="168729" spans="26:27">
      <c r="Z168729" s="192"/>
      <c r="AA168729" s="192"/>
    </row>
    <row r="168730" spans="26:27">
      <c r="Z168730" s="192"/>
      <c r="AA168730" s="192"/>
    </row>
    <row r="168731" spans="26:27">
      <c r="Z168731" s="192"/>
      <c r="AA168731" s="192"/>
    </row>
    <row r="168732" spans="26:27">
      <c r="Z168732" s="192"/>
      <c r="AA168732" s="192"/>
    </row>
    <row r="168733" spans="26:27">
      <c r="Z168733" s="192"/>
      <c r="AA168733" s="192"/>
    </row>
    <row r="168734" spans="26:27">
      <c r="Z168734" s="192"/>
      <c r="AA168734" s="192"/>
    </row>
    <row r="168735" spans="26:27">
      <c r="Z168735" s="192"/>
      <c r="AA168735" s="192"/>
    </row>
    <row r="168736" spans="26:27">
      <c r="Z168736" s="192"/>
      <c r="AA168736" s="192"/>
    </row>
    <row r="168737" spans="26:27">
      <c r="Z168737" s="192"/>
      <c r="AA168737" s="192"/>
    </row>
    <row r="168738" spans="26:27">
      <c r="Z168738" s="192"/>
      <c r="AA168738" s="192"/>
    </row>
    <row r="168739" spans="26:27">
      <c r="Z168739" s="192"/>
      <c r="AA168739" s="192"/>
    </row>
    <row r="168740" spans="26:27">
      <c r="Z168740" s="192"/>
      <c r="AA168740" s="192"/>
    </row>
    <row r="168741" spans="26:27">
      <c r="Z168741" s="192"/>
      <c r="AA168741" s="192"/>
    </row>
    <row r="168742" spans="26:27">
      <c r="Z168742" s="192"/>
      <c r="AA168742" s="192"/>
    </row>
    <row r="168743" spans="26:27">
      <c r="Z168743" s="192"/>
      <c r="AA168743" s="192"/>
    </row>
    <row r="168744" spans="26:27">
      <c r="Z168744" s="192"/>
      <c r="AA168744" s="192"/>
    </row>
    <row r="168745" spans="26:27">
      <c r="Z168745" s="192"/>
      <c r="AA168745" s="192"/>
    </row>
    <row r="168746" spans="26:27">
      <c r="Z168746" s="192"/>
      <c r="AA168746" s="192"/>
    </row>
    <row r="168747" spans="26:27">
      <c r="Z168747" s="192"/>
      <c r="AA168747" s="192"/>
    </row>
    <row r="168748" spans="26:27">
      <c r="Z168748" s="192"/>
      <c r="AA168748" s="192"/>
    </row>
    <row r="168749" spans="26:27">
      <c r="Z168749" s="192"/>
      <c r="AA168749" s="192"/>
    </row>
    <row r="168750" spans="26:27">
      <c r="Z168750" s="192"/>
      <c r="AA168750" s="192"/>
    </row>
    <row r="168751" spans="26:27">
      <c r="Z168751" s="192"/>
      <c r="AA168751" s="192"/>
    </row>
    <row r="168752" spans="26:27">
      <c r="Z168752" s="192"/>
      <c r="AA168752" s="192"/>
    </row>
    <row r="168753" spans="26:27">
      <c r="Z168753" s="192"/>
      <c r="AA168753" s="192"/>
    </row>
    <row r="168754" spans="26:27">
      <c r="Z168754" s="192"/>
      <c r="AA168754" s="192"/>
    </row>
    <row r="168755" spans="26:27">
      <c r="Z168755" s="192"/>
      <c r="AA168755" s="192"/>
    </row>
    <row r="168756" spans="26:27">
      <c r="Z168756" s="192"/>
      <c r="AA168756" s="192"/>
    </row>
    <row r="168757" spans="26:27">
      <c r="Z168757" s="192"/>
      <c r="AA168757" s="192"/>
    </row>
    <row r="168758" spans="26:27">
      <c r="Z168758" s="192"/>
      <c r="AA168758" s="192"/>
    </row>
    <row r="168759" spans="26:27">
      <c r="Z168759" s="192"/>
      <c r="AA168759" s="192"/>
    </row>
    <row r="168760" spans="26:27">
      <c r="Z168760" s="192"/>
      <c r="AA168760" s="192"/>
    </row>
    <row r="168761" spans="26:27">
      <c r="Z168761" s="192"/>
      <c r="AA168761" s="192"/>
    </row>
    <row r="168762" spans="26:27">
      <c r="Z168762" s="192"/>
      <c r="AA168762" s="192"/>
    </row>
    <row r="168763" spans="26:27">
      <c r="Z168763" s="192"/>
      <c r="AA168763" s="192"/>
    </row>
    <row r="168764" spans="26:27">
      <c r="Z168764" s="192"/>
      <c r="AA168764" s="192"/>
    </row>
    <row r="168765" spans="26:27">
      <c r="Z168765" s="192"/>
      <c r="AA168765" s="192"/>
    </row>
    <row r="168766" spans="26:27">
      <c r="Z168766" s="192"/>
      <c r="AA168766" s="192"/>
    </row>
    <row r="168767" spans="26:27">
      <c r="Z168767" s="192"/>
      <c r="AA168767" s="192"/>
    </row>
    <row r="168768" spans="26:27">
      <c r="Z168768" s="192"/>
      <c r="AA168768" s="192"/>
    </row>
    <row r="168769" spans="26:27">
      <c r="Z168769" s="192"/>
      <c r="AA168769" s="192"/>
    </row>
    <row r="168770" spans="26:27">
      <c r="Z168770" s="192"/>
      <c r="AA168770" s="192"/>
    </row>
    <row r="168771" spans="26:27">
      <c r="Z168771" s="192"/>
      <c r="AA168771" s="192"/>
    </row>
    <row r="168772" spans="26:27">
      <c r="Z168772" s="192"/>
      <c r="AA168772" s="192"/>
    </row>
    <row r="168773" spans="26:27">
      <c r="Z168773" s="192"/>
      <c r="AA168773" s="192"/>
    </row>
    <row r="168774" spans="26:27">
      <c r="Z168774" s="192"/>
      <c r="AA168774" s="192"/>
    </row>
    <row r="168775" spans="26:27">
      <c r="Z168775" s="192"/>
      <c r="AA168775" s="192"/>
    </row>
    <row r="168776" spans="26:27">
      <c r="Z168776" s="192"/>
      <c r="AA168776" s="192"/>
    </row>
    <row r="168777" spans="26:27">
      <c r="Z168777" s="192"/>
      <c r="AA168777" s="192"/>
    </row>
    <row r="168778" spans="26:27">
      <c r="Z168778" s="192"/>
      <c r="AA168778" s="192"/>
    </row>
    <row r="168779" spans="26:27">
      <c r="Z168779" s="192"/>
      <c r="AA168779" s="192"/>
    </row>
    <row r="168780" spans="26:27">
      <c r="Z168780" s="192"/>
      <c r="AA168780" s="192"/>
    </row>
    <row r="168781" spans="26:27">
      <c r="Z168781" s="192"/>
      <c r="AA168781" s="192"/>
    </row>
    <row r="168782" spans="26:27">
      <c r="Z168782" s="192"/>
      <c r="AA168782" s="192"/>
    </row>
    <row r="168783" spans="26:27">
      <c r="Z168783" s="192"/>
      <c r="AA168783" s="192"/>
    </row>
    <row r="168784" spans="26:27">
      <c r="Z168784" s="192"/>
      <c r="AA168784" s="192"/>
    </row>
    <row r="168785" spans="26:27">
      <c r="Z168785" s="192"/>
      <c r="AA168785" s="192"/>
    </row>
    <row r="168786" spans="26:27">
      <c r="Z168786" s="192"/>
      <c r="AA168786" s="192"/>
    </row>
    <row r="168787" spans="26:27">
      <c r="Z168787" s="192"/>
      <c r="AA168787" s="192"/>
    </row>
    <row r="168788" spans="26:27">
      <c r="Z168788" s="192"/>
      <c r="AA168788" s="192"/>
    </row>
    <row r="168789" spans="26:27">
      <c r="Z168789" s="192"/>
      <c r="AA168789" s="192"/>
    </row>
    <row r="168790" spans="26:27">
      <c r="Z168790" s="192"/>
      <c r="AA168790" s="192"/>
    </row>
    <row r="168791" spans="26:27">
      <c r="Z168791" s="192"/>
      <c r="AA168791" s="192"/>
    </row>
    <row r="168792" spans="26:27">
      <c r="Z168792" s="192"/>
      <c r="AA168792" s="192"/>
    </row>
    <row r="168793" spans="26:27">
      <c r="Z168793" s="192"/>
      <c r="AA168793" s="192"/>
    </row>
    <row r="168794" spans="26:27">
      <c r="Z168794" s="192"/>
      <c r="AA168794" s="192"/>
    </row>
    <row r="168795" spans="26:27">
      <c r="Z168795" s="192"/>
      <c r="AA168795" s="192"/>
    </row>
    <row r="168796" spans="26:27">
      <c r="Z168796" s="192"/>
      <c r="AA168796" s="192"/>
    </row>
    <row r="168797" spans="26:27">
      <c r="Z168797" s="192"/>
      <c r="AA168797" s="192"/>
    </row>
    <row r="168798" spans="26:27">
      <c r="Z168798" s="192"/>
      <c r="AA168798" s="192"/>
    </row>
    <row r="168799" spans="26:27">
      <c r="Z168799" s="192"/>
      <c r="AA168799" s="192"/>
    </row>
    <row r="168800" spans="26:27">
      <c r="Z168800" s="192"/>
      <c r="AA168800" s="192"/>
    </row>
    <row r="168801" spans="26:27">
      <c r="Z168801" s="192"/>
      <c r="AA168801" s="192"/>
    </row>
    <row r="168802" spans="26:27">
      <c r="Z168802" s="192"/>
      <c r="AA168802" s="192"/>
    </row>
    <row r="168803" spans="26:27">
      <c r="Z168803" s="192"/>
      <c r="AA168803" s="192"/>
    </row>
    <row r="168804" spans="26:27">
      <c r="Z168804" s="192"/>
      <c r="AA168804" s="192"/>
    </row>
    <row r="168805" spans="26:27">
      <c r="Z168805" s="192"/>
      <c r="AA168805" s="192"/>
    </row>
    <row r="168806" spans="26:27">
      <c r="Z168806" s="192"/>
      <c r="AA168806" s="192"/>
    </row>
    <row r="168807" spans="26:27">
      <c r="Z168807" s="192"/>
      <c r="AA168807" s="192"/>
    </row>
    <row r="168808" spans="26:27">
      <c r="Z168808" s="192"/>
      <c r="AA168808" s="192"/>
    </row>
    <row r="168809" spans="26:27">
      <c r="Z168809" s="192"/>
      <c r="AA168809" s="192"/>
    </row>
    <row r="168810" spans="26:27">
      <c r="Z168810" s="192"/>
      <c r="AA168810" s="192"/>
    </row>
    <row r="168811" spans="26:27">
      <c r="Z168811" s="192"/>
      <c r="AA168811" s="192"/>
    </row>
    <row r="168812" spans="26:27">
      <c r="Z168812" s="192"/>
      <c r="AA168812" s="192"/>
    </row>
    <row r="168813" spans="26:27">
      <c r="Z168813" s="192"/>
      <c r="AA168813" s="192"/>
    </row>
    <row r="168814" spans="26:27">
      <c r="Z168814" s="192"/>
      <c r="AA168814" s="192"/>
    </row>
    <row r="168815" spans="26:27">
      <c r="Z168815" s="192"/>
      <c r="AA168815" s="192"/>
    </row>
    <row r="168816" spans="26:27">
      <c r="Z168816" s="192"/>
      <c r="AA168816" s="192"/>
    </row>
    <row r="168817" spans="26:27">
      <c r="Z168817" s="192"/>
      <c r="AA168817" s="192"/>
    </row>
    <row r="168818" spans="26:27">
      <c r="Z168818" s="192"/>
      <c r="AA168818" s="192"/>
    </row>
    <row r="168819" spans="26:27">
      <c r="Z168819" s="192"/>
      <c r="AA168819" s="192"/>
    </row>
    <row r="168820" spans="26:27">
      <c r="Z168820" s="192"/>
      <c r="AA168820" s="192"/>
    </row>
    <row r="168821" spans="26:27">
      <c r="Z168821" s="192"/>
      <c r="AA168821" s="192"/>
    </row>
    <row r="168822" spans="26:27">
      <c r="Z168822" s="192"/>
      <c r="AA168822" s="192"/>
    </row>
    <row r="168823" spans="26:27">
      <c r="Z168823" s="192"/>
      <c r="AA168823" s="192"/>
    </row>
    <row r="168824" spans="26:27">
      <c r="Z168824" s="192"/>
      <c r="AA168824" s="192"/>
    </row>
    <row r="168825" spans="26:27">
      <c r="Z168825" s="192"/>
      <c r="AA168825" s="192"/>
    </row>
    <row r="168826" spans="26:27">
      <c r="Z168826" s="192"/>
      <c r="AA168826" s="192"/>
    </row>
    <row r="168827" spans="26:27">
      <c r="Z168827" s="192"/>
      <c r="AA168827" s="192"/>
    </row>
    <row r="168828" spans="26:27">
      <c r="Z168828" s="192"/>
      <c r="AA168828" s="192"/>
    </row>
    <row r="168829" spans="26:27">
      <c r="Z168829" s="192"/>
      <c r="AA168829" s="192"/>
    </row>
    <row r="168830" spans="26:27">
      <c r="Z168830" s="192"/>
      <c r="AA168830" s="192"/>
    </row>
    <row r="168831" spans="26:27">
      <c r="Z168831" s="192"/>
      <c r="AA168831" s="192"/>
    </row>
    <row r="168832" spans="26:27">
      <c r="Z168832" s="192"/>
      <c r="AA168832" s="192"/>
    </row>
    <row r="168833" spans="26:27">
      <c r="Z168833" s="192"/>
      <c r="AA168833" s="192"/>
    </row>
    <row r="168834" spans="26:27">
      <c r="Z168834" s="192"/>
      <c r="AA168834" s="192"/>
    </row>
    <row r="168835" spans="26:27">
      <c r="Z168835" s="192"/>
      <c r="AA168835" s="192"/>
    </row>
    <row r="168836" spans="26:27">
      <c r="Z168836" s="192"/>
      <c r="AA168836" s="192"/>
    </row>
    <row r="168837" spans="26:27">
      <c r="Z168837" s="192"/>
      <c r="AA168837" s="192"/>
    </row>
    <row r="168838" spans="26:27">
      <c r="Z168838" s="192"/>
      <c r="AA168838" s="192"/>
    </row>
    <row r="168839" spans="26:27">
      <c r="Z168839" s="192"/>
      <c r="AA168839" s="192"/>
    </row>
    <row r="168840" spans="26:27">
      <c r="Z168840" s="192"/>
      <c r="AA168840" s="192"/>
    </row>
    <row r="168841" spans="26:27">
      <c r="Z168841" s="192"/>
      <c r="AA168841" s="192"/>
    </row>
    <row r="168842" spans="26:27">
      <c r="Z168842" s="192"/>
      <c r="AA168842" s="192"/>
    </row>
    <row r="168843" spans="26:27">
      <c r="Z168843" s="192"/>
      <c r="AA168843" s="192"/>
    </row>
    <row r="168844" spans="26:27">
      <c r="Z168844" s="192"/>
      <c r="AA168844" s="192"/>
    </row>
    <row r="168845" spans="26:27">
      <c r="Z168845" s="192"/>
      <c r="AA168845" s="192"/>
    </row>
    <row r="168846" spans="26:27">
      <c r="Z168846" s="192"/>
      <c r="AA168846" s="192"/>
    </row>
    <row r="168847" spans="26:27">
      <c r="Z168847" s="192"/>
      <c r="AA168847" s="192"/>
    </row>
    <row r="168848" spans="26:27">
      <c r="Z168848" s="192"/>
      <c r="AA168848" s="192"/>
    </row>
    <row r="168849" spans="26:27">
      <c r="Z168849" s="192"/>
      <c r="AA168849" s="192"/>
    </row>
    <row r="168850" spans="26:27">
      <c r="Z168850" s="192"/>
      <c r="AA168850" s="192"/>
    </row>
    <row r="168851" spans="26:27">
      <c r="Z168851" s="192"/>
      <c r="AA168851" s="192"/>
    </row>
    <row r="168852" spans="26:27">
      <c r="Z168852" s="192"/>
      <c r="AA168852" s="192"/>
    </row>
    <row r="168853" spans="26:27">
      <c r="Z168853" s="192"/>
      <c r="AA168853" s="192"/>
    </row>
    <row r="168854" spans="26:27">
      <c r="Z168854" s="192"/>
      <c r="AA168854" s="192"/>
    </row>
    <row r="168855" spans="26:27">
      <c r="Z168855" s="192"/>
      <c r="AA168855" s="192"/>
    </row>
    <row r="168856" spans="26:27">
      <c r="Z168856" s="192"/>
      <c r="AA168856" s="192"/>
    </row>
    <row r="168857" spans="26:27">
      <c r="Z168857" s="192"/>
      <c r="AA168857" s="192"/>
    </row>
    <row r="168858" spans="26:27">
      <c r="Z168858" s="192"/>
      <c r="AA168858" s="192"/>
    </row>
    <row r="168859" spans="26:27">
      <c r="Z168859" s="192"/>
      <c r="AA168859" s="192"/>
    </row>
    <row r="168860" spans="26:27">
      <c r="Z168860" s="192"/>
      <c r="AA168860" s="192"/>
    </row>
    <row r="168861" spans="26:27">
      <c r="Z168861" s="192"/>
      <c r="AA168861" s="192"/>
    </row>
    <row r="168862" spans="26:27">
      <c r="Z168862" s="192"/>
      <c r="AA168862" s="192"/>
    </row>
    <row r="168863" spans="26:27">
      <c r="Z168863" s="192"/>
      <c r="AA168863" s="192"/>
    </row>
    <row r="168864" spans="26:27">
      <c r="Z168864" s="192"/>
      <c r="AA168864" s="192"/>
    </row>
    <row r="168865" spans="26:27">
      <c r="Z168865" s="192"/>
      <c r="AA168865" s="192"/>
    </row>
    <row r="168866" spans="26:27">
      <c r="Z168866" s="192"/>
      <c r="AA168866" s="192"/>
    </row>
    <row r="168867" spans="26:27">
      <c r="Z168867" s="192"/>
      <c r="AA168867" s="192"/>
    </row>
    <row r="168868" spans="26:27">
      <c r="Z168868" s="192"/>
      <c r="AA168868" s="192"/>
    </row>
    <row r="168869" spans="26:27">
      <c r="Z168869" s="192"/>
      <c r="AA168869" s="192"/>
    </row>
    <row r="168870" spans="26:27">
      <c r="Z168870" s="192"/>
      <c r="AA168870" s="192"/>
    </row>
    <row r="168871" spans="26:27">
      <c r="Z168871" s="192"/>
      <c r="AA168871" s="192"/>
    </row>
    <row r="168872" spans="26:27">
      <c r="Z168872" s="192"/>
      <c r="AA168872" s="192"/>
    </row>
    <row r="168873" spans="26:27">
      <c r="Z168873" s="192"/>
      <c r="AA168873" s="192"/>
    </row>
    <row r="168874" spans="26:27">
      <c r="Z168874" s="192"/>
      <c r="AA168874" s="192"/>
    </row>
    <row r="168875" spans="26:27">
      <c r="Z168875" s="192"/>
      <c r="AA168875" s="192"/>
    </row>
    <row r="168876" spans="26:27">
      <c r="Z168876" s="192"/>
      <c r="AA168876" s="192"/>
    </row>
    <row r="168877" spans="26:27">
      <c r="Z168877" s="192"/>
      <c r="AA168877" s="192"/>
    </row>
    <row r="168878" spans="26:27">
      <c r="Z168878" s="192"/>
      <c r="AA168878" s="192"/>
    </row>
    <row r="168879" spans="26:27">
      <c r="Z168879" s="192"/>
      <c r="AA168879" s="192"/>
    </row>
    <row r="168880" spans="26:27">
      <c r="Z168880" s="192"/>
      <c r="AA168880" s="192"/>
    </row>
    <row r="168881" spans="26:27">
      <c r="Z168881" s="192"/>
      <c r="AA168881" s="192"/>
    </row>
    <row r="168882" spans="26:27">
      <c r="Z168882" s="192"/>
      <c r="AA168882" s="192"/>
    </row>
    <row r="168883" spans="26:27">
      <c r="Z168883" s="192"/>
      <c r="AA168883" s="192"/>
    </row>
    <row r="168884" spans="26:27">
      <c r="Z168884" s="192"/>
      <c r="AA168884" s="192"/>
    </row>
    <row r="168885" spans="26:27">
      <c r="Z168885" s="192"/>
      <c r="AA168885" s="192"/>
    </row>
    <row r="168886" spans="26:27">
      <c r="Z168886" s="192"/>
      <c r="AA168886" s="192"/>
    </row>
    <row r="168887" spans="26:27">
      <c r="Z168887" s="192"/>
      <c r="AA168887" s="192"/>
    </row>
    <row r="168888" spans="26:27">
      <c r="Z168888" s="192"/>
      <c r="AA168888" s="192"/>
    </row>
    <row r="168889" spans="26:27">
      <c r="Z168889" s="192"/>
      <c r="AA168889" s="192"/>
    </row>
    <row r="168890" spans="26:27">
      <c r="Z168890" s="192"/>
      <c r="AA168890" s="192"/>
    </row>
    <row r="168891" spans="26:27">
      <c r="Z168891" s="192"/>
      <c r="AA168891" s="192"/>
    </row>
    <row r="168892" spans="26:27">
      <c r="Z168892" s="192"/>
      <c r="AA168892" s="192"/>
    </row>
    <row r="168893" spans="26:27">
      <c r="Z168893" s="192"/>
      <c r="AA168893" s="192"/>
    </row>
    <row r="168894" spans="26:27">
      <c r="Z168894" s="192"/>
      <c r="AA168894" s="192"/>
    </row>
    <row r="168895" spans="26:27">
      <c r="Z168895" s="192"/>
      <c r="AA168895" s="192"/>
    </row>
    <row r="168896" spans="26:27">
      <c r="Z168896" s="192"/>
      <c r="AA168896" s="192"/>
    </row>
    <row r="168897" spans="26:27">
      <c r="Z168897" s="192"/>
      <c r="AA168897" s="192"/>
    </row>
    <row r="168898" spans="26:27">
      <c r="Z168898" s="192"/>
      <c r="AA168898" s="192"/>
    </row>
    <row r="168899" spans="26:27">
      <c r="Z168899" s="192"/>
      <c r="AA168899" s="192"/>
    </row>
    <row r="168900" spans="26:27">
      <c r="Z168900" s="192"/>
      <c r="AA168900" s="192"/>
    </row>
    <row r="168901" spans="26:27">
      <c r="Z168901" s="192"/>
      <c r="AA168901" s="192"/>
    </row>
    <row r="168902" spans="26:27">
      <c r="Z168902" s="192"/>
      <c r="AA168902" s="192"/>
    </row>
    <row r="168903" spans="26:27">
      <c r="Z168903" s="192"/>
      <c r="AA168903" s="192"/>
    </row>
    <row r="168904" spans="26:27">
      <c r="Z168904" s="192"/>
      <c r="AA168904" s="192"/>
    </row>
    <row r="168905" spans="26:27">
      <c r="Z168905" s="192"/>
      <c r="AA168905" s="192"/>
    </row>
    <row r="168906" spans="26:27">
      <c r="Z168906" s="192"/>
      <c r="AA168906" s="192"/>
    </row>
    <row r="168907" spans="26:27">
      <c r="Z168907" s="192"/>
      <c r="AA168907" s="192"/>
    </row>
    <row r="168908" spans="26:27">
      <c r="Z168908" s="192"/>
      <c r="AA168908" s="192"/>
    </row>
    <row r="168909" spans="26:27">
      <c r="Z168909" s="192"/>
      <c r="AA168909" s="192"/>
    </row>
    <row r="168910" spans="26:27">
      <c r="Z168910" s="192"/>
      <c r="AA168910" s="192"/>
    </row>
    <row r="168911" spans="26:27">
      <c r="Z168911" s="192"/>
      <c r="AA168911" s="192"/>
    </row>
    <row r="168912" spans="26:27">
      <c r="Z168912" s="192"/>
      <c r="AA168912" s="192"/>
    </row>
    <row r="168913" spans="26:27">
      <c r="Z168913" s="192"/>
      <c r="AA168913" s="192"/>
    </row>
    <row r="168914" spans="26:27">
      <c r="Z168914" s="192"/>
      <c r="AA168914" s="192"/>
    </row>
    <row r="168915" spans="26:27">
      <c r="Z168915" s="192"/>
      <c r="AA168915" s="192"/>
    </row>
    <row r="168916" spans="26:27">
      <c r="Z168916" s="192"/>
      <c r="AA168916" s="192"/>
    </row>
    <row r="168917" spans="26:27">
      <c r="Z168917" s="192"/>
      <c r="AA168917" s="192"/>
    </row>
    <row r="168918" spans="26:27">
      <c r="Z168918" s="192"/>
      <c r="AA168918" s="192"/>
    </row>
    <row r="168919" spans="26:27">
      <c r="Z168919" s="192"/>
      <c r="AA168919" s="192"/>
    </row>
    <row r="168920" spans="26:27">
      <c r="Z168920" s="192"/>
      <c r="AA168920" s="192"/>
    </row>
    <row r="168921" spans="26:27">
      <c r="Z168921" s="192"/>
      <c r="AA168921" s="192"/>
    </row>
    <row r="168922" spans="26:27">
      <c r="Z168922" s="192"/>
      <c r="AA168922" s="192"/>
    </row>
    <row r="168923" spans="26:27">
      <c r="Z168923" s="192"/>
      <c r="AA168923" s="192"/>
    </row>
    <row r="168924" spans="26:27">
      <c r="Z168924" s="192"/>
      <c r="AA168924" s="192"/>
    </row>
    <row r="168925" spans="26:27">
      <c r="Z168925" s="192"/>
      <c r="AA168925" s="192"/>
    </row>
    <row r="168926" spans="26:27">
      <c r="Z168926" s="192"/>
      <c r="AA168926" s="192"/>
    </row>
    <row r="168927" spans="26:27">
      <c r="Z168927" s="192"/>
      <c r="AA168927" s="192"/>
    </row>
    <row r="168928" spans="26:27">
      <c r="Z168928" s="192"/>
      <c r="AA168928" s="192"/>
    </row>
    <row r="168929" spans="26:27">
      <c r="Z168929" s="192"/>
      <c r="AA168929" s="192"/>
    </row>
    <row r="168930" spans="26:27">
      <c r="Z168930" s="192"/>
      <c r="AA168930" s="192"/>
    </row>
    <row r="168931" spans="26:27">
      <c r="Z168931" s="192"/>
      <c r="AA168931" s="192"/>
    </row>
    <row r="168932" spans="26:27">
      <c r="Z168932" s="192"/>
      <c r="AA168932" s="192"/>
    </row>
    <row r="168933" spans="26:27">
      <c r="Z168933" s="192"/>
      <c r="AA168933" s="192"/>
    </row>
    <row r="168934" spans="26:27">
      <c r="Z168934" s="192"/>
      <c r="AA168934" s="192"/>
    </row>
    <row r="168935" spans="26:27">
      <c r="Z168935" s="192"/>
      <c r="AA168935" s="192"/>
    </row>
    <row r="168936" spans="26:27">
      <c r="Z168936" s="192"/>
      <c r="AA168936" s="192"/>
    </row>
    <row r="168937" spans="26:27">
      <c r="Z168937" s="192"/>
      <c r="AA168937" s="192"/>
    </row>
    <row r="168938" spans="26:27">
      <c r="Z168938" s="192"/>
      <c r="AA168938" s="192"/>
    </row>
    <row r="168939" spans="26:27">
      <c r="Z168939" s="192"/>
      <c r="AA168939" s="192"/>
    </row>
    <row r="168940" spans="26:27">
      <c r="Z168940" s="192"/>
      <c r="AA168940" s="192"/>
    </row>
    <row r="168941" spans="26:27">
      <c r="Z168941" s="192"/>
      <c r="AA168941" s="192"/>
    </row>
    <row r="168942" spans="26:27">
      <c r="Z168942" s="192"/>
      <c r="AA168942" s="192"/>
    </row>
    <row r="168943" spans="26:27">
      <c r="Z168943" s="192"/>
      <c r="AA168943" s="192"/>
    </row>
    <row r="168944" spans="26:27">
      <c r="Z168944" s="192"/>
      <c r="AA168944" s="192"/>
    </row>
    <row r="168945" spans="26:27">
      <c r="Z168945" s="192"/>
      <c r="AA168945" s="192"/>
    </row>
    <row r="168946" spans="26:27">
      <c r="Z168946" s="192"/>
      <c r="AA168946" s="192"/>
    </row>
    <row r="168947" spans="26:27">
      <c r="Z168947" s="192"/>
      <c r="AA168947" s="192"/>
    </row>
    <row r="168948" spans="26:27">
      <c r="Z168948" s="192"/>
      <c r="AA168948" s="192"/>
    </row>
    <row r="168949" spans="26:27">
      <c r="Z168949" s="192"/>
      <c r="AA168949" s="192"/>
    </row>
    <row r="168950" spans="26:27">
      <c r="Z168950" s="192"/>
      <c r="AA168950" s="192"/>
    </row>
    <row r="168951" spans="26:27">
      <c r="Z168951" s="192"/>
      <c r="AA168951" s="192"/>
    </row>
    <row r="168952" spans="26:27">
      <c r="Z168952" s="192"/>
      <c r="AA168952" s="192"/>
    </row>
    <row r="168953" spans="26:27">
      <c r="Z168953" s="192"/>
      <c r="AA168953" s="192"/>
    </row>
    <row r="168954" spans="26:27">
      <c r="Z168954" s="192"/>
      <c r="AA168954" s="192"/>
    </row>
    <row r="168955" spans="26:27">
      <c r="Z168955" s="192"/>
      <c r="AA168955" s="192"/>
    </row>
    <row r="168956" spans="26:27">
      <c r="Z168956" s="192"/>
      <c r="AA168956" s="192"/>
    </row>
    <row r="168957" spans="26:27">
      <c r="Z168957" s="192"/>
      <c r="AA168957" s="192"/>
    </row>
    <row r="168958" spans="26:27">
      <c r="Z168958" s="192"/>
      <c r="AA168958" s="192"/>
    </row>
    <row r="168959" spans="26:27">
      <c r="Z168959" s="192"/>
      <c r="AA168959" s="192"/>
    </row>
    <row r="168960" spans="26:27">
      <c r="Z168960" s="192"/>
      <c r="AA168960" s="192"/>
    </row>
    <row r="168961" spans="26:27">
      <c r="Z168961" s="192"/>
      <c r="AA168961" s="192"/>
    </row>
    <row r="168962" spans="26:27">
      <c r="Z168962" s="192"/>
      <c r="AA168962" s="192"/>
    </row>
    <row r="168963" spans="26:27">
      <c r="Z168963" s="192"/>
      <c r="AA168963" s="192"/>
    </row>
    <row r="168964" spans="26:27">
      <c r="Z168964" s="192"/>
      <c r="AA168964" s="192"/>
    </row>
    <row r="168965" spans="26:27">
      <c r="Z168965" s="192"/>
      <c r="AA168965" s="192"/>
    </row>
    <row r="168966" spans="26:27">
      <c r="Z168966" s="192"/>
      <c r="AA168966" s="192"/>
    </row>
    <row r="168967" spans="26:27">
      <c r="Z168967" s="192"/>
      <c r="AA168967" s="192"/>
    </row>
    <row r="168968" spans="26:27">
      <c r="Z168968" s="192"/>
      <c r="AA168968" s="192"/>
    </row>
    <row r="168969" spans="26:27">
      <c r="Z168969" s="192"/>
      <c r="AA168969" s="192"/>
    </row>
    <row r="168970" spans="26:27">
      <c r="Z168970" s="192"/>
      <c r="AA168970" s="192"/>
    </row>
    <row r="168971" spans="26:27">
      <c r="Z168971" s="192"/>
      <c r="AA168971" s="192"/>
    </row>
    <row r="168972" spans="26:27">
      <c r="Z168972" s="192"/>
      <c r="AA168972" s="192"/>
    </row>
    <row r="168973" spans="26:27">
      <c r="Z168973" s="192"/>
      <c r="AA168973" s="192"/>
    </row>
    <row r="168974" spans="26:27">
      <c r="Z168974" s="192"/>
      <c r="AA168974" s="192"/>
    </row>
    <row r="168975" spans="26:27">
      <c r="Z168975" s="192"/>
      <c r="AA168975" s="192"/>
    </row>
    <row r="168976" spans="26:27">
      <c r="Z168976" s="192"/>
      <c r="AA168976" s="192"/>
    </row>
    <row r="168977" spans="26:27">
      <c r="Z168977" s="192"/>
      <c r="AA168977" s="192"/>
    </row>
    <row r="168978" spans="26:27">
      <c r="Z168978" s="192"/>
      <c r="AA168978" s="192"/>
    </row>
    <row r="168979" spans="26:27">
      <c r="Z168979" s="192"/>
      <c r="AA168979" s="192"/>
    </row>
    <row r="168980" spans="26:27">
      <c r="Z168980" s="192"/>
      <c r="AA168980" s="192"/>
    </row>
    <row r="168981" spans="26:27">
      <c r="Z168981" s="192"/>
      <c r="AA168981" s="192"/>
    </row>
    <row r="168982" spans="26:27">
      <c r="Z168982" s="192"/>
      <c r="AA168982" s="192"/>
    </row>
    <row r="168983" spans="26:27">
      <c r="Z168983" s="192"/>
      <c r="AA168983" s="192"/>
    </row>
    <row r="168984" spans="26:27">
      <c r="Z168984" s="192"/>
      <c r="AA168984" s="192"/>
    </row>
    <row r="168985" spans="26:27">
      <c r="Z168985" s="192"/>
      <c r="AA168985" s="192"/>
    </row>
    <row r="168986" spans="26:27">
      <c r="Z168986" s="192"/>
      <c r="AA168986" s="192"/>
    </row>
    <row r="168987" spans="26:27">
      <c r="Z168987" s="192"/>
      <c r="AA168987" s="192"/>
    </row>
    <row r="168988" spans="26:27">
      <c r="Z168988" s="192"/>
      <c r="AA168988" s="192"/>
    </row>
    <row r="168989" spans="26:27">
      <c r="Z168989" s="192"/>
      <c r="AA168989" s="192"/>
    </row>
    <row r="168990" spans="26:27">
      <c r="Z168990" s="192"/>
      <c r="AA168990" s="192"/>
    </row>
    <row r="168991" spans="26:27">
      <c r="Z168991" s="192"/>
      <c r="AA168991" s="192"/>
    </row>
    <row r="168992" spans="26:27">
      <c r="Z168992" s="192"/>
      <c r="AA168992" s="192"/>
    </row>
    <row r="168993" spans="26:27">
      <c r="Z168993" s="192"/>
      <c r="AA168993" s="192"/>
    </row>
    <row r="168994" spans="26:27">
      <c r="Z168994" s="192"/>
      <c r="AA168994" s="192"/>
    </row>
    <row r="168995" spans="26:27">
      <c r="Z168995" s="192"/>
      <c r="AA168995" s="192"/>
    </row>
    <row r="168996" spans="26:27">
      <c r="Z168996" s="192"/>
      <c r="AA168996" s="192"/>
    </row>
    <row r="168997" spans="26:27">
      <c r="Z168997" s="192"/>
      <c r="AA168997" s="192"/>
    </row>
    <row r="168998" spans="26:27">
      <c r="Z168998" s="192"/>
      <c r="AA168998" s="192"/>
    </row>
    <row r="168999" spans="26:27">
      <c r="Z168999" s="192"/>
      <c r="AA168999" s="192"/>
    </row>
    <row r="169000" spans="26:27">
      <c r="Z169000" s="192"/>
      <c r="AA169000" s="192"/>
    </row>
    <row r="169001" spans="26:27">
      <c r="Z169001" s="192"/>
      <c r="AA169001" s="192"/>
    </row>
    <row r="169002" spans="26:27">
      <c r="Z169002" s="192"/>
      <c r="AA169002" s="192"/>
    </row>
    <row r="169003" spans="26:27">
      <c r="Z169003" s="192"/>
      <c r="AA169003" s="192"/>
    </row>
    <row r="169004" spans="26:27">
      <c r="Z169004" s="192"/>
      <c r="AA169004" s="192"/>
    </row>
    <row r="169005" spans="26:27">
      <c r="Z169005" s="192"/>
      <c r="AA169005" s="192"/>
    </row>
    <row r="169006" spans="26:27">
      <c r="Z169006" s="192"/>
      <c r="AA169006" s="192"/>
    </row>
    <row r="169007" spans="26:27">
      <c r="Z169007" s="192"/>
      <c r="AA169007" s="192"/>
    </row>
    <row r="169008" spans="26:27">
      <c r="Z169008" s="192"/>
      <c r="AA169008" s="192"/>
    </row>
    <row r="169009" spans="26:27">
      <c r="Z169009" s="192"/>
      <c r="AA169009" s="192"/>
    </row>
    <row r="169010" spans="26:27">
      <c r="Z169010" s="192"/>
      <c r="AA169010" s="192"/>
    </row>
    <row r="169011" spans="26:27">
      <c r="Z169011" s="192"/>
      <c r="AA169011" s="192"/>
    </row>
    <row r="169012" spans="26:27">
      <c r="Z169012" s="192"/>
      <c r="AA169012" s="192"/>
    </row>
    <row r="169013" spans="26:27">
      <c r="Z169013" s="192"/>
      <c r="AA169013" s="192"/>
    </row>
    <row r="169014" spans="26:27">
      <c r="Z169014" s="192"/>
      <c r="AA169014" s="192"/>
    </row>
    <row r="169015" spans="26:27">
      <c r="Z169015" s="192"/>
      <c r="AA169015" s="192"/>
    </row>
    <row r="169016" spans="26:27">
      <c r="Z169016" s="192"/>
      <c r="AA169016" s="192"/>
    </row>
    <row r="169017" spans="26:27">
      <c r="Z169017" s="192"/>
      <c r="AA169017" s="192"/>
    </row>
    <row r="169018" spans="26:27">
      <c r="Z169018" s="192"/>
      <c r="AA169018" s="192"/>
    </row>
    <row r="169019" spans="26:27">
      <c r="Z169019" s="192"/>
      <c r="AA169019" s="192"/>
    </row>
    <row r="169020" spans="26:27">
      <c r="Z169020" s="192"/>
      <c r="AA169020" s="192"/>
    </row>
    <row r="169021" spans="26:27">
      <c r="Z169021" s="192"/>
      <c r="AA169021" s="192"/>
    </row>
    <row r="169022" spans="26:27">
      <c r="Z169022" s="192"/>
      <c r="AA169022" s="192"/>
    </row>
    <row r="169023" spans="26:27">
      <c r="Z169023" s="192"/>
      <c r="AA169023" s="192"/>
    </row>
    <row r="169024" spans="26:27">
      <c r="Z169024" s="192"/>
      <c r="AA169024" s="192"/>
    </row>
    <row r="169025" spans="26:27">
      <c r="Z169025" s="192"/>
      <c r="AA169025" s="192"/>
    </row>
    <row r="169026" spans="26:27">
      <c r="Z169026" s="192"/>
      <c r="AA169026" s="192"/>
    </row>
    <row r="169027" spans="26:27">
      <c r="Z169027" s="192"/>
      <c r="AA169027" s="192"/>
    </row>
    <row r="169028" spans="26:27">
      <c r="Z169028" s="192"/>
      <c r="AA169028" s="192"/>
    </row>
    <row r="169029" spans="26:27">
      <c r="Z169029" s="192"/>
      <c r="AA169029" s="192"/>
    </row>
    <row r="169030" spans="26:27">
      <c r="Z169030" s="192"/>
      <c r="AA169030" s="192"/>
    </row>
    <row r="169031" spans="26:27">
      <c r="Z169031" s="192"/>
      <c r="AA169031" s="192"/>
    </row>
    <row r="169032" spans="26:27">
      <c r="Z169032" s="192"/>
      <c r="AA169032" s="192"/>
    </row>
    <row r="169033" spans="26:27">
      <c r="Z169033" s="192"/>
      <c r="AA169033" s="192"/>
    </row>
    <row r="169034" spans="26:27">
      <c r="Z169034" s="192"/>
      <c r="AA169034" s="192"/>
    </row>
    <row r="169035" spans="26:27">
      <c r="Z169035" s="192"/>
      <c r="AA169035" s="192"/>
    </row>
    <row r="169036" spans="26:27">
      <c r="Z169036" s="192"/>
      <c r="AA169036" s="192"/>
    </row>
    <row r="169037" spans="26:27">
      <c r="Z169037" s="192"/>
      <c r="AA169037" s="192"/>
    </row>
    <row r="169038" spans="26:27">
      <c r="Z169038" s="192"/>
      <c r="AA169038" s="192"/>
    </row>
    <row r="169039" spans="26:27">
      <c r="Z169039" s="192"/>
      <c r="AA169039" s="192"/>
    </row>
    <row r="169040" spans="26:27">
      <c r="Z169040" s="192"/>
      <c r="AA169040" s="192"/>
    </row>
    <row r="169041" spans="26:27">
      <c r="Z169041" s="192"/>
      <c r="AA169041" s="192"/>
    </row>
    <row r="169042" spans="26:27">
      <c r="Z169042" s="192"/>
      <c r="AA169042" s="192"/>
    </row>
    <row r="169043" spans="26:27">
      <c r="Z169043" s="192"/>
      <c r="AA169043" s="192"/>
    </row>
    <row r="169044" spans="26:27">
      <c r="Z169044" s="192"/>
      <c r="AA169044" s="192"/>
    </row>
    <row r="169045" spans="26:27">
      <c r="Z169045" s="192"/>
      <c r="AA169045" s="192"/>
    </row>
    <row r="169046" spans="26:27">
      <c r="Z169046" s="192"/>
      <c r="AA169046" s="192"/>
    </row>
    <row r="169047" spans="26:27">
      <c r="Z169047" s="192"/>
      <c r="AA169047" s="192"/>
    </row>
    <row r="169048" spans="26:27">
      <c r="Z169048" s="192"/>
      <c r="AA169048" s="192"/>
    </row>
    <row r="169049" spans="26:27">
      <c r="Z169049" s="192"/>
      <c r="AA169049" s="192"/>
    </row>
    <row r="169050" spans="26:27">
      <c r="Z169050" s="192"/>
      <c r="AA169050" s="192"/>
    </row>
    <row r="169051" spans="26:27">
      <c r="Z169051" s="192"/>
      <c r="AA169051" s="192"/>
    </row>
    <row r="169052" spans="26:27">
      <c r="Z169052" s="192"/>
      <c r="AA169052" s="192"/>
    </row>
    <row r="169053" spans="26:27">
      <c r="Z169053" s="192"/>
      <c r="AA169053" s="192"/>
    </row>
    <row r="169054" spans="26:27">
      <c r="Z169054" s="192"/>
      <c r="AA169054" s="192"/>
    </row>
    <row r="169055" spans="26:27">
      <c r="Z169055" s="192"/>
      <c r="AA169055" s="192"/>
    </row>
    <row r="169056" spans="26:27">
      <c r="Z169056" s="192"/>
      <c r="AA169056" s="192"/>
    </row>
    <row r="169057" spans="26:27">
      <c r="Z169057" s="192"/>
      <c r="AA169057" s="192"/>
    </row>
    <row r="169058" spans="26:27">
      <c r="Z169058" s="192"/>
      <c r="AA169058" s="192"/>
    </row>
    <row r="169059" spans="26:27">
      <c r="Z169059" s="192"/>
      <c r="AA169059" s="192"/>
    </row>
    <row r="169060" spans="26:27">
      <c r="Z169060" s="192"/>
      <c r="AA169060" s="192"/>
    </row>
    <row r="169061" spans="26:27">
      <c r="Z169061" s="192"/>
      <c r="AA169061" s="192"/>
    </row>
    <row r="169062" spans="26:27">
      <c r="Z169062" s="192"/>
      <c r="AA169062" s="192"/>
    </row>
    <row r="169063" spans="26:27">
      <c r="Z169063" s="192"/>
      <c r="AA169063" s="192"/>
    </row>
    <row r="169064" spans="26:27">
      <c r="Z169064" s="192"/>
      <c r="AA169064" s="192"/>
    </row>
    <row r="169065" spans="26:27">
      <c r="Z169065" s="192"/>
      <c r="AA169065" s="192"/>
    </row>
    <row r="169066" spans="26:27">
      <c r="Z169066" s="192"/>
      <c r="AA169066" s="192"/>
    </row>
    <row r="169067" spans="26:27">
      <c r="Z169067" s="192"/>
      <c r="AA169067" s="192"/>
    </row>
    <row r="169068" spans="26:27">
      <c r="Z169068" s="192"/>
      <c r="AA169068" s="192"/>
    </row>
    <row r="169069" spans="26:27">
      <c r="Z169069" s="192"/>
      <c r="AA169069" s="192"/>
    </row>
    <row r="169070" spans="26:27">
      <c r="Z169070" s="192"/>
      <c r="AA169070" s="192"/>
    </row>
    <row r="169071" spans="26:27">
      <c r="Z169071" s="192"/>
      <c r="AA169071" s="192"/>
    </row>
    <row r="169072" spans="26:27">
      <c r="Z169072" s="192"/>
      <c r="AA169072" s="192"/>
    </row>
    <row r="169073" spans="26:27">
      <c r="Z169073" s="192"/>
      <c r="AA169073" s="192"/>
    </row>
    <row r="169074" spans="26:27">
      <c r="Z169074" s="192"/>
      <c r="AA169074" s="192"/>
    </row>
    <row r="169075" spans="26:27">
      <c r="Z169075" s="192"/>
      <c r="AA169075" s="192"/>
    </row>
    <row r="169076" spans="26:27">
      <c r="Z169076" s="192"/>
      <c r="AA169076" s="192"/>
    </row>
    <row r="169077" spans="26:27">
      <c r="Z169077" s="192"/>
      <c r="AA169077" s="192"/>
    </row>
    <row r="169078" spans="26:27">
      <c r="Z169078" s="192"/>
      <c r="AA169078" s="192"/>
    </row>
    <row r="169079" spans="26:27">
      <c r="Z169079" s="192"/>
      <c r="AA169079" s="192"/>
    </row>
    <row r="169080" spans="26:27">
      <c r="Z169080" s="192"/>
      <c r="AA169080" s="192"/>
    </row>
    <row r="169081" spans="26:27">
      <c r="Z169081" s="192"/>
      <c r="AA169081" s="192"/>
    </row>
    <row r="169082" spans="26:27">
      <c r="Z169082" s="192"/>
      <c r="AA169082" s="192"/>
    </row>
    <row r="169083" spans="26:27">
      <c r="Z169083" s="192"/>
      <c r="AA169083" s="192"/>
    </row>
    <row r="169084" spans="26:27">
      <c r="Z169084" s="192"/>
      <c r="AA169084" s="192"/>
    </row>
    <row r="169085" spans="26:27">
      <c r="Z169085" s="192"/>
      <c r="AA169085" s="192"/>
    </row>
    <row r="169086" spans="26:27">
      <c r="Z169086" s="192"/>
      <c r="AA169086" s="192"/>
    </row>
    <row r="169087" spans="26:27">
      <c r="Z169087" s="192"/>
      <c r="AA169087" s="192"/>
    </row>
    <row r="169088" spans="26:27">
      <c r="Z169088" s="192"/>
      <c r="AA169088" s="192"/>
    </row>
    <row r="169089" spans="26:27">
      <c r="Z169089" s="192"/>
      <c r="AA169089" s="192"/>
    </row>
    <row r="169090" spans="26:27">
      <c r="Z169090" s="192"/>
      <c r="AA169090" s="192"/>
    </row>
    <row r="169091" spans="26:27">
      <c r="Z169091" s="192"/>
      <c r="AA169091" s="192"/>
    </row>
    <row r="169092" spans="26:27">
      <c r="Z169092" s="192"/>
      <c r="AA169092" s="192"/>
    </row>
    <row r="169093" spans="26:27">
      <c r="Z169093" s="192"/>
      <c r="AA169093" s="192"/>
    </row>
    <row r="169094" spans="26:27">
      <c r="Z169094" s="192"/>
      <c r="AA169094" s="192"/>
    </row>
    <row r="169095" spans="26:27">
      <c r="Z169095" s="192"/>
      <c r="AA169095" s="192"/>
    </row>
    <row r="169096" spans="26:27">
      <c r="Z169096" s="192"/>
      <c r="AA169096" s="192"/>
    </row>
    <row r="169097" spans="26:27">
      <c r="Z169097" s="192"/>
      <c r="AA169097" s="192"/>
    </row>
    <row r="169098" spans="26:27">
      <c r="Z169098" s="192"/>
      <c r="AA169098" s="192"/>
    </row>
    <row r="169099" spans="26:27">
      <c r="Z169099" s="192"/>
      <c r="AA169099" s="192"/>
    </row>
    <row r="169100" spans="26:27">
      <c r="Z169100" s="192"/>
      <c r="AA169100" s="192"/>
    </row>
    <row r="169101" spans="26:27">
      <c r="Z169101" s="192"/>
      <c r="AA169101" s="192"/>
    </row>
    <row r="169102" spans="26:27">
      <c r="Z169102" s="192"/>
      <c r="AA169102" s="192"/>
    </row>
    <row r="169103" spans="26:27">
      <c r="Z169103" s="192"/>
      <c r="AA169103" s="192"/>
    </row>
    <row r="169104" spans="26:27">
      <c r="Z169104" s="192"/>
      <c r="AA169104" s="192"/>
    </row>
    <row r="169105" spans="26:27">
      <c r="Z169105" s="192"/>
      <c r="AA169105" s="192"/>
    </row>
    <row r="169106" spans="26:27">
      <c r="Z169106" s="192"/>
      <c r="AA169106" s="192"/>
    </row>
    <row r="169107" spans="26:27">
      <c r="Z169107" s="192"/>
      <c r="AA169107" s="192"/>
    </row>
    <row r="169108" spans="26:27">
      <c r="Z169108" s="192"/>
      <c r="AA169108" s="192"/>
    </row>
    <row r="169109" spans="26:27">
      <c r="Z169109" s="192"/>
      <c r="AA169109" s="192"/>
    </row>
    <row r="169110" spans="26:27">
      <c r="Z169110" s="192"/>
      <c r="AA169110" s="192"/>
    </row>
    <row r="169111" spans="26:27">
      <c r="Z169111" s="192"/>
      <c r="AA169111" s="192"/>
    </row>
    <row r="169112" spans="26:27">
      <c r="Z169112" s="192"/>
      <c r="AA169112" s="192"/>
    </row>
    <row r="169113" spans="26:27">
      <c r="Z169113" s="192"/>
      <c r="AA169113" s="192"/>
    </row>
    <row r="169114" spans="26:27">
      <c r="Z169114" s="192"/>
      <c r="AA169114" s="192"/>
    </row>
    <row r="169115" spans="26:27">
      <c r="Z169115" s="192"/>
      <c r="AA169115" s="192"/>
    </row>
    <row r="169116" spans="26:27">
      <c r="Z169116" s="192"/>
      <c r="AA169116" s="192"/>
    </row>
    <row r="169117" spans="26:27">
      <c r="Z169117" s="192"/>
      <c r="AA169117" s="192"/>
    </row>
    <row r="169118" spans="26:27">
      <c r="Z169118" s="192"/>
      <c r="AA169118" s="192"/>
    </row>
    <row r="169119" spans="26:27">
      <c r="Z169119" s="192"/>
      <c r="AA169119" s="192"/>
    </row>
    <row r="169120" spans="26:27">
      <c r="Z169120" s="192"/>
      <c r="AA169120" s="192"/>
    </row>
    <row r="169121" spans="26:27">
      <c r="Z169121" s="192"/>
      <c r="AA169121" s="192"/>
    </row>
    <row r="169122" spans="26:27">
      <c r="Z169122" s="192"/>
      <c r="AA169122" s="192"/>
    </row>
    <row r="169123" spans="26:27">
      <c r="Z169123" s="192"/>
      <c r="AA169123" s="192"/>
    </row>
    <row r="169124" spans="26:27">
      <c r="Z169124" s="192"/>
      <c r="AA169124" s="192"/>
    </row>
    <row r="169125" spans="26:27">
      <c r="Z169125" s="192"/>
      <c r="AA169125" s="192"/>
    </row>
    <row r="169126" spans="26:27">
      <c r="Z169126" s="192"/>
      <c r="AA169126" s="192"/>
    </row>
    <row r="169127" spans="26:27">
      <c r="Z169127" s="192"/>
      <c r="AA169127" s="192"/>
    </row>
    <row r="169128" spans="26:27">
      <c r="Z169128" s="192"/>
      <c r="AA169128" s="192"/>
    </row>
    <row r="169129" spans="26:27">
      <c r="Z169129" s="192"/>
      <c r="AA169129" s="192"/>
    </row>
    <row r="169130" spans="26:27">
      <c r="Z169130" s="192"/>
      <c r="AA169130" s="192"/>
    </row>
    <row r="169131" spans="26:27">
      <c r="Z169131" s="192"/>
      <c r="AA169131" s="192"/>
    </row>
    <row r="169132" spans="26:27">
      <c r="Z169132" s="192"/>
      <c r="AA169132" s="192"/>
    </row>
    <row r="169133" spans="26:27">
      <c r="Z169133" s="192"/>
      <c r="AA169133" s="192"/>
    </row>
    <row r="169134" spans="26:27">
      <c r="Z169134" s="192"/>
      <c r="AA169134" s="192"/>
    </row>
    <row r="169135" spans="26:27">
      <c r="Z169135" s="192"/>
      <c r="AA169135" s="192"/>
    </row>
    <row r="169136" spans="26:27">
      <c r="Z169136" s="192"/>
      <c r="AA169136" s="192"/>
    </row>
    <row r="169137" spans="26:27">
      <c r="Z169137" s="192"/>
      <c r="AA169137" s="192"/>
    </row>
    <row r="169138" spans="26:27">
      <c r="Z169138" s="192"/>
      <c r="AA169138" s="192"/>
    </row>
    <row r="169139" spans="26:27">
      <c r="Z169139" s="192"/>
      <c r="AA169139" s="192"/>
    </row>
    <row r="169140" spans="26:27">
      <c r="Z169140" s="192"/>
      <c r="AA169140" s="192"/>
    </row>
    <row r="169141" spans="26:27">
      <c r="Z169141" s="192"/>
      <c r="AA169141" s="192"/>
    </row>
    <row r="169142" spans="26:27">
      <c r="Z169142" s="192"/>
      <c r="AA169142" s="192"/>
    </row>
    <row r="169143" spans="26:27">
      <c r="Z169143" s="192"/>
      <c r="AA169143" s="192"/>
    </row>
    <row r="169144" spans="26:27">
      <c r="Z169144" s="192"/>
      <c r="AA169144" s="192"/>
    </row>
    <row r="169145" spans="26:27">
      <c r="Z169145" s="192"/>
      <c r="AA169145" s="192"/>
    </row>
    <row r="169146" spans="26:27">
      <c r="Z169146" s="192"/>
      <c r="AA169146" s="192"/>
    </row>
    <row r="169147" spans="26:27">
      <c r="Z169147" s="192"/>
      <c r="AA169147" s="192"/>
    </row>
    <row r="169148" spans="26:27">
      <c r="Z169148" s="192"/>
      <c r="AA169148" s="192"/>
    </row>
    <row r="169149" spans="26:27">
      <c r="Z169149" s="192"/>
      <c r="AA169149" s="192"/>
    </row>
    <row r="169150" spans="26:27">
      <c r="Z169150" s="192"/>
      <c r="AA169150" s="192"/>
    </row>
    <row r="169151" spans="26:27">
      <c r="Z169151" s="192"/>
      <c r="AA169151" s="192"/>
    </row>
    <row r="169152" spans="26:27">
      <c r="Z169152" s="192"/>
      <c r="AA169152" s="192"/>
    </row>
    <row r="169153" spans="26:27">
      <c r="Z169153" s="192"/>
      <c r="AA169153" s="192"/>
    </row>
    <row r="169154" spans="26:27">
      <c r="Z169154" s="192"/>
      <c r="AA169154" s="192"/>
    </row>
    <row r="169155" spans="26:27">
      <c r="Z169155" s="192"/>
      <c r="AA169155" s="192"/>
    </row>
    <row r="169156" spans="26:27">
      <c r="Z169156" s="192"/>
      <c r="AA169156" s="192"/>
    </row>
    <row r="169157" spans="26:27">
      <c r="Z169157" s="192"/>
      <c r="AA169157" s="192"/>
    </row>
    <row r="169158" spans="26:27">
      <c r="Z169158" s="192"/>
      <c r="AA169158" s="192"/>
    </row>
    <row r="169159" spans="26:27">
      <c r="Z169159" s="192"/>
      <c r="AA169159" s="192"/>
    </row>
    <row r="169160" spans="26:27">
      <c r="Z169160" s="192"/>
      <c r="AA169160" s="192"/>
    </row>
    <row r="169161" spans="26:27">
      <c r="Z169161" s="192"/>
      <c r="AA169161" s="192"/>
    </row>
    <row r="169162" spans="26:27">
      <c r="Z169162" s="192"/>
      <c r="AA169162" s="192"/>
    </row>
    <row r="169163" spans="26:27">
      <c r="Z169163" s="192"/>
      <c r="AA169163" s="192"/>
    </row>
    <row r="169164" spans="26:27">
      <c r="Z169164" s="192"/>
      <c r="AA169164" s="192"/>
    </row>
    <row r="169165" spans="26:27">
      <c r="Z169165" s="192"/>
      <c r="AA169165" s="192"/>
    </row>
    <row r="169166" spans="26:27">
      <c r="Z169166" s="192"/>
      <c r="AA169166" s="192"/>
    </row>
    <row r="169167" spans="26:27">
      <c r="Z169167" s="192"/>
      <c r="AA169167" s="192"/>
    </row>
    <row r="169168" spans="26:27">
      <c r="Z169168" s="192"/>
      <c r="AA169168" s="192"/>
    </row>
    <row r="169169" spans="26:27">
      <c r="Z169169" s="192"/>
      <c r="AA169169" s="192"/>
    </row>
    <row r="169170" spans="26:27">
      <c r="Z169170" s="192"/>
      <c r="AA169170" s="192"/>
    </row>
    <row r="169171" spans="26:27">
      <c r="Z169171" s="192"/>
      <c r="AA169171" s="192"/>
    </row>
    <row r="169172" spans="26:27">
      <c r="Z169172" s="192"/>
      <c r="AA169172" s="192"/>
    </row>
    <row r="169173" spans="26:27">
      <c r="Z169173" s="192"/>
      <c r="AA169173" s="192"/>
    </row>
    <row r="169174" spans="26:27">
      <c r="Z169174" s="192"/>
      <c r="AA169174" s="192"/>
    </row>
    <row r="169175" spans="26:27">
      <c r="Z169175" s="192"/>
      <c r="AA169175" s="192"/>
    </row>
    <row r="169176" spans="26:27">
      <c r="Z169176" s="192"/>
      <c r="AA169176" s="192"/>
    </row>
    <row r="169177" spans="26:27">
      <c r="Z169177" s="192"/>
      <c r="AA169177" s="192"/>
    </row>
    <row r="169178" spans="26:27">
      <c r="Z169178" s="192"/>
      <c r="AA169178" s="192"/>
    </row>
    <row r="169179" spans="26:27">
      <c r="Z169179" s="192"/>
      <c r="AA169179" s="192"/>
    </row>
    <row r="169180" spans="26:27">
      <c r="Z169180" s="192"/>
      <c r="AA169180" s="192"/>
    </row>
    <row r="169181" spans="26:27">
      <c r="Z169181" s="192"/>
      <c r="AA169181" s="192"/>
    </row>
    <row r="169182" spans="26:27">
      <c r="Z169182" s="192"/>
      <c r="AA169182" s="192"/>
    </row>
    <row r="169183" spans="26:27">
      <c r="Z169183" s="192"/>
      <c r="AA169183" s="192"/>
    </row>
    <row r="169184" spans="26:27">
      <c r="Z169184" s="192"/>
      <c r="AA169184" s="192"/>
    </row>
    <row r="169185" spans="26:27">
      <c r="Z169185" s="192"/>
      <c r="AA169185" s="192"/>
    </row>
    <row r="169186" spans="26:27">
      <c r="Z169186" s="192"/>
      <c r="AA169186" s="192"/>
    </row>
    <row r="169187" spans="26:27">
      <c r="Z169187" s="192"/>
      <c r="AA169187" s="192"/>
    </row>
    <row r="169188" spans="26:27">
      <c r="Z169188" s="192"/>
      <c r="AA169188" s="192"/>
    </row>
    <row r="169189" spans="26:27">
      <c r="Z169189" s="192"/>
      <c r="AA169189" s="192"/>
    </row>
    <row r="169190" spans="26:27">
      <c r="Z169190" s="192"/>
      <c r="AA169190" s="192"/>
    </row>
    <row r="169191" spans="26:27">
      <c r="Z169191" s="192"/>
      <c r="AA169191" s="192"/>
    </row>
    <row r="169192" spans="26:27">
      <c r="Z169192" s="192"/>
      <c r="AA169192" s="192"/>
    </row>
    <row r="169193" spans="26:27">
      <c r="Z169193" s="192"/>
      <c r="AA169193" s="192"/>
    </row>
    <row r="169194" spans="26:27">
      <c r="Z169194" s="192"/>
      <c r="AA169194" s="192"/>
    </row>
    <row r="169195" spans="26:27">
      <c r="Z169195" s="192"/>
      <c r="AA169195" s="192"/>
    </row>
    <row r="169196" spans="26:27">
      <c r="Z169196" s="192"/>
      <c r="AA169196" s="192"/>
    </row>
    <row r="169197" spans="26:27">
      <c r="Z169197" s="192"/>
      <c r="AA169197" s="192"/>
    </row>
    <row r="169198" spans="26:27">
      <c r="Z169198" s="192"/>
      <c r="AA169198" s="192"/>
    </row>
    <row r="169199" spans="26:27">
      <c r="Z169199" s="192"/>
      <c r="AA169199" s="192"/>
    </row>
    <row r="169200" spans="26:27">
      <c r="Z169200" s="192"/>
      <c r="AA169200" s="192"/>
    </row>
    <row r="169201" spans="26:27">
      <c r="Z169201" s="192"/>
      <c r="AA169201" s="192"/>
    </row>
    <row r="169202" spans="26:27">
      <c r="Z169202" s="192"/>
      <c r="AA169202" s="192"/>
    </row>
    <row r="169203" spans="26:27">
      <c r="Z169203" s="192"/>
      <c r="AA169203" s="192"/>
    </row>
    <row r="169204" spans="26:27">
      <c r="Z169204" s="192"/>
      <c r="AA169204" s="192"/>
    </row>
    <row r="169205" spans="26:27">
      <c r="Z169205" s="192"/>
      <c r="AA169205" s="192"/>
    </row>
    <row r="169206" spans="26:27">
      <c r="Z169206" s="192"/>
      <c r="AA169206" s="192"/>
    </row>
    <row r="169207" spans="26:27">
      <c r="Z169207" s="192"/>
      <c r="AA169207" s="192"/>
    </row>
    <row r="169208" spans="26:27">
      <c r="Z169208" s="192"/>
      <c r="AA169208" s="192"/>
    </row>
    <row r="169209" spans="26:27">
      <c r="Z169209" s="192"/>
      <c r="AA169209" s="192"/>
    </row>
    <row r="169210" spans="26:27">
      <c r="Z169210" s="192"/>
      <c r="AA169210" s="192"/>
    </row>
    <row r="169211" spans="26:27">
      <c r="Z169211" s="192"/>
      <c r="AA169211" s="192"/>
    </row>
    <row r="169212" spans="26:27">
      <c r="Z169212" s="192"/>
      <c r="AA169212" s="192"/>
    </row>
    <row r="169213" spans="26:27">
      <c r="Z169213" s="192"/>
      <c r="AA169213" s="192"/>
    </row>
    <row r="169214" spans="26:27">
      <c r="Z169214" s="192"/>
      <c r="AA169214" s="192"/>
    </row>
    <row r="169215" spans="26:27">
      <c r="Z169215" s="192"/>
      <c r="AA169215" s="192"/>
    </row>
    <row r="169216" spans="26:27">
      <c r="Z169216" s="192"/>
      <c r="AA169216" s="192"/>
    </row>
    <row r="169217" spans="26:27">
      <c r="Z169217" s="192"/>
      <c r="AA169217" s="192"/>
    </row>
    <row r="169218" spans="26:27">
      <c r="Z169218" s="192"/>
      <c r="AA169218" s="192"/>
    </row>
    <row r="169219" spans="26:27">
      <c r="Z169219" s="192"/>
      <c r="AA169219" s="192"/>
    </row>
    <row r="169220" spans="26:27">
      <c r="Z169220" s="192"/>
      <c r="AA169220" s="192"/>
    </row>
    <row r="169221" spans="26:27">
      <c r="Z169221" s="192"/>
      <c r="AA169221" s="192"/>
    </row>
    <row r="169222" spans="26:27">
      <c r="Z169222" s="192"/>
      <c r="AA169222" s="192"/>
    </row>
    <row r="169223" spans="26:27">
      <c r="Z169223" s="192"/>
      <c r="AA169223" s="192"/>
    </row>
    <row r="169224" spans="26:27">
      <c r="Z169224" s="192"/>
      <c r="AA169224" s="192"/>
    </row>
    <row r="169225" spans="26:27">
      <c r="Z169225" s="192"/>
      <c r="AA169225" s="192"/>
    </row>
    <row r="169226" spans="26:27">
      <c r="Z169226" s="192"/>
      <c r="AA169226" s="192"/>
    </row>
    <row r="169227" spans="26:27">
      <c r="Z169227" s="192"/>
      <c r="AA169227" s="192"/>
    </row>
    <row r="169228" spans="26:27">
      <c r="Z169228" s="192"/>
      <c r="AA169228" s="192"/>
    </row>
    <row r="169229" spans="26:27">
      <c r="Z169229" s="192"/>
      <c r="AA169229" s="192"/>
    </row>
    <row r="169230" spans="26:27">
      <c r="Z169230" s="192"/>
      <c r="AA169230" s="192"/>
    </row>
    <row r="169231" spans="26:27">
      <c r="Z169231" s="192"/>
      <c r="AA169231" s="192"/>
    </row>
    <row r="169232" spans="26:27">
      <c r="Z169232" s="192"/>
      <c r="AA169232" s="192"/>
    </row>
    <row r="169233" spans="26:27">
      <c r="Z169233" s="192"/>
      <c r="AA169233" s="192"/>
    </row>
    <row r="169234" spans="26:27">
      <c r="Z169234" s="192"/>
      <c r="AA169234" s="192"/>
    </row>
    <row r="169235" spans="26:27">
      <c r="Z169235" s="192"/>
      <c r="AA169235" s="192"/>
    </row>
    <row r="169236" spans="26:27">
      <c r="Z169236" s="192"/>
      <c r="AA169236" s="192"/>
    </row>
    <row r="169237" spans="26:27">
      <c r="Z169237" s="192"/>
      <c r="AA169237" s="192"/>
    </row>
    <row r="169238" spans="26:27">
      <c r="Z169238" s="192"/>
      <c r="AA169238" s="192"/>
    </row>
    <row r="169239" spans="26:27">
      <c r="Z169239" s="192"/>
      <c r="AA169239" s="192"/>
    </row>
    <row r="169240" spans="26:27">
      <c r="Z169240" s="192"/>
      <c r="AA169240" s="192"/>
    </row>
    <row r="169241" spans="26:27">
      <c r="Z169241" s="192"/>
      <c r="AA169241" s="192"/>
    </row>
    <row r="169242" spans="26:27">
      <c r="Z169242" s="192"/>
      <c r="AA169242" s="192"/>
    </row>
    <row r="169243" spans="26:27">
      <c r="Z169243" s="192"/>
      <c r="AA169243" s="192"/>
    </row>
    <row r="169244" spans="26:27">
      <c r="Z169244" s="192"/>
      <c r="AA169244" s="192"/>
    </row>
    <row r="169245" spans="26:27">
      <c r="Z169245" s="192"/>
      <c r="AA169245" s="192"/>
    </row>
    <row r="169246" spans="26:27">
      <c r="Z169246" s="192"/>
      <c r="AA169246" s="192"/>
    </row>
    <row r="169247" spans="26:27">
      <c r="Z169247" s="192"/>
      <c r="AA169247" s="192"/>
    </row>
    <row r="169248" spans="26:27">
      <c r="Z169248" s="192"/>
      <c r="AA169248" s="192"/>
    </row>
    <row r="169249" spans="26:27">
      <c r="Z169249" s="192"/>
      <c r="AA169249" s="192"/>
    </row>
    <row r="169250" spans="26:27">
      <c r="Z169250" s="192"/>
      <c r="AA169250" s="192"/>
    </row>
    <row r="169251" spans="26:27">
      <c r="Z169251" s="192"/>
      <c r="AA169251" s="192"/>
    </row>
    <row r="169252" spans="26:27">
      <c r="Z169252" s="192"/>
      <c r="AA169252" s="192"/>
    </row>
    <row r="169253" spans="26:27">
      <c r="Z169253" s="192"/>
      <c r="AA169253" s="192"/>
    </row>
    <row r="169254" spans="26:27">
      <c r="Z169254" s="192"/>
      <c r="AA169254" s="192"/>
    </row>
    <row r="169255" spans="26:27">
      <c r="Z169255" s="192"/>
      <c r="AA169255" s="192"/>
    </row>
    <row r="169256" spans="26:27">
      <c r="Z169256" s="192"/>
      <c r="AA169256" s="192"/>
    </row>
    <row r="169257" spans="26:27">
      <c r="Z169257" s="192"/>
      <c r="AA169257" s="192"/>
    </row>
    <row r="169258" spans="26:27">
      <c r="Z169258" s="192"/>
      <c r="AA169258" s="192"/>
    </row>
    <row r="169259" spans="26:27">
      <c r="Z169259" s="192"/>
      <c r="AA169259" s="192"/>
    </row>
    <row r="169260" spans="26:27">
      <c r="Z169260" s="192"/>
      <c r="AA169260" s="192"/>
    </row>
    <row r="169261" spans="26:27">
      <c r="Z169261" s="192"/>
      <c r="AA169261" s="192"/>
    </row>
    <row r="169262" spans="26:27">
      <c r="Z169262" s="192"/>
      <c r="AA169262" s="192"/>
    </row>
    <row r="169263" spans="26:27">
      <c r="Z169263" s="192"/>
      <c r="AA169263" s="192"/>
    </row>
    <row r="169264" spans="26:27">
      <c r="Z169264" s="192"/>
      <c r="AA169264" s="192"/>
    </row>
    <row r="169265" spans="26:27">
      <c r="Z169265" s="192"/>
      <c r="AA169265" s="192"/>
    </row>
    <row r="169266" spans="26:27">
      <c r="Z169266" s="192"/>
      <c r="AA169266" s="192"/>
    </row>
    <row r="169267" spans="26:27">
      <c r="Z169267" s="192"/>
      <c r="AA169267" s="192"/>
    </row>
    <row r="169268" spans="26:27">
      <c r="Z169268" s="192"/>
      <c r="AA169268" s="192"/>
    </row>
    <row r="169269" spans="26:27">
      <c r="Z169269" s="192"/>
      <c r="AA169269" s="192"/>
    </row>
    <row r="169270" spans="26:27">
      <c r="Z169270" s="192"/>
      <c r="AA169270" s="192"/>
    </row>
    <row r="169271" spans="26:27">
      <c r="Z169271" s="192"/>
      <c r="AA169271" s="192"/>
    </row>
    <row r="169272" spans="26:27">
      <c r="Z169272" s="192"/>
      <c r="AA169272" s="192"/>
    </row>
    <row r="169273" spans="26:27">
      <c r="Z169273" s="192"/>
      <c r="AA169273" s="192"/>
    </row>
    <row r="169274" spans="26:27">
      <c r="Z169274" s="192"/>
      <c r="AA169274" s="192"/>
    </row>
    <row r="169275" spans="26:27">
      <c r="Z169275" s="192"/>
      <c r="AA169275" s="192"/>
    </row>
    <row r="169276" spans="26:27">
      <c r="Z169276" s="192"/>
      <c r="AA169276" s="192"/>
    </row>
    <row r="169277" spans="26:27">
      <c r="Z169277" s="192"/>
      <c r="AA169277" s="192"/>
    </row>
    <row r="169278" spans="26:27">
      <c r="Z169278" s="192"/>
      <c r="AA169278" s="192"/>
    </row>
    <row r="169279" spans="26:27">
      <c r="Z169279" s="192"/>
      <c r="AA169279" s="192"/>
    </row>
    <row r="169280" spans="26:27">
      <c r="Z169280" s="192"/>
      <c r="AA169280" s="192"/>
    </row>
    <row r="169281" spans="26:27">
      <c r="Z169281" s="192"/>
      <c r="AA169281" s="192"/>
    </row>
    <row r="169282" spans="26:27">
      <c r="Z169282" s="192"/>
      <c r="AA169282" s="192"/>
    </row>
    <row r="169283" spans="26:27">
      <c r="Z169283" s="192"/>
      <c r="AA169283" s="192"/>
    </row>
    <row r="169284" spans="26:27">
      <c r="Z169284" s="192"/>
      <c r="AA169284" s="192"/>
    </row>
    <row r="169285" spans="26:27">
      <c r="Z169285" s="192"/>
      <c r="AA169285" s="192"/>
    </row>
    <row r="169286" spans="26:27">
      <c r="Z169286" s="192"/>
      <c r="AA169286" s="192"/>
    </row>
    <row r="169287" spans="26:27">
      <c r="Z169287" s="192"/>
      <c r="AA169287" s="192"/>
    </row>
    <row r="169288" spans="26:27">
      <c r="Z169288" s="192"/>
      <c r="AA169288" s="192"/>
    </row>
    <row r="169289" spans="26:27">
      <c r="Z169289" s="192"/>
      <c r="AA169289" s="192"/>
    </row>
    <row r="169290" spans="26:27">
      <c r="Z169290" s="192"/>
      <c r="AA169290" s="192"/>
    </row>
    <row r="169291" spans="26:27">
      <c r="Z169291" s="192"/>
      <c r="AA169291" s="192"/>
    </row>
    <row r="169292" spans="26:27">
      <c r="Z169292" s="192"/>
      <c r="AA169292" s="192"/>
    </row>
    <row r="169293" spans="26:27">
      <c r="Z169293" s="192"/>
      <c r="AA169293" s="192"/>
    </row>
    <row r="169294" spans="26:27">
      <c r="Z169294" s="192"/>
      <c r="AA169294" s="192"/>
    </row>
    <row r="169295" spans="26:27">
      <c r="Z169295" s="192"/>
      <c r="AA169295" s="192"/>
    </row>
    <row r="169296" spans="26:27">
      <c r="Z169296" s="192"/>
      <c r="AA169296" s="192"/>
    </row>
    <row r="169297" spans="26:27">
      <c r="Z169297" s="192"/>
      <c r="AA169297" s="192"/>
    </row>
    <row r="169298" spans="26:27">
      <c r="Z169298" s="192"/>
      <c r="AA169298" s="192"/>
    </row>
    <row r="169299" spans="26:27">
      <c r="Z169299" s="192"/>
      <c r="AA169299" s="192"/>
    </row>
    <row r="169300" spans="26:27">
      <c r="Z169300" s="192"/>
      <c r="AA169300" s="192"/>
    </row>
    <row r="169301" spans="26:27">
      <c r="Z169301" s="192"/>
      <c r="AA169301" s="192"/>
    </row>
    <row r="169302" spans="26:27">
      <c r="Z169302" s="192"/>
      <c r="AA169302" s="192"/>
    </row>
    <row r="169303" spans="26:27">
      <c r="Z169303" s="192"/>
      <c r="AA169303" s="192"/>
    </row>
    <row r="169304" spans="26:27">
      <c r="Z169304" s="192"/>
      <c r="AA169304" s="192"/>
    </row>
    <row r="169305" spans="26:27">
      <c r="Z169305" s="192"/>
      <c r="AA169305" s="192"/>
    </row>
    <row r="169306" spans="26:27">
      <c r="Z169306" s="192"/>
      <c r="AA169306" s="192"/>
    </row>
    <row r="169307" spans="26:27">
      <c r="Z169307" s="192"/>
      <c r="AA169307" s="192"/>
    </row>
    <row r="169308" spans="26:27">
      <c r="Z169308" s="192"/>
      <c r="AA169308" s="192"/>
    </row>
    <row r="169309" spans="26:27">
      <c r="Z169309" s="192"/>
      <c r="AA169309" s="192"/>
    </row>
    <row r="169310" spans="26:27">
      <c r="Z169310" s="192"/>
      <c r="AA169310" s="192"/>
    </row>
    <row r="169311" spans="26:27">
      <c r="Z169311" s="192"/>
      <c r="AA169311" s="192"/>
    </row>
    <row r="169312" spans="26:27">
      <c r="Z169312" s="192"/>
      <c r="AA169312" s="192"/>
    </row>
    <row r="169313" spans="26:27">
      <c r="Z169313" s="192"/>
      <c r="AA169313" s="192"/>
    </row>
    <row r="169314" spans="26:27">
      <c r="Z169314" s="192"/>
      <c r="AA169314" s="192"/>
    </row>
    <row r="169315" spans="26:27">
      <c r="Z169315" s="192"/>
      <c r="AA169315" s="192"/>
    </row>
    <row r="169316" spans="26:27">
      <c r="Z169316" s="192"/>
      <c r="AA169316" s="192"/>
    </row>
    <row r="169317" spans="26:27">
      <c r="Z169317" s="192"/>
      <c r="AA169317" s="192"/>
    </row>
    <row r="169318" spans="26:27">
      <c r="Z169318" s="192"/>
      <c r="AA169318" s="192"/>
    </row>
    <row r="169319" spans="26:27">
      <c r="Z169319" s="192"/>
      <c r="AA169319" s="192"/>
    </row>
    <row r="169320" spans="26:27">
      <c r="Z169320" s="192"/>
      <c r="AA169320" s="192"/>
    </row>
    <row r="169321" spans="26:27">
      <c r="Z169321" s="192"/>
      <c r="AA169321" s="192"/>
    </row>
    <row r="169322" spans="26:27">
      <c r="Z169322" s="192"/>
      <c r="AA169322" s="192"/>
    </row>
    <row r="169323" spans="26:27">
      <c r="Z169323" s="192"/>
      <c r="AA169323" s="192"/>
    </row>
    <row r="169324" spans="26:27">
      <c r="Z169324" s="192"/>
      <c r="AA169324" s="192"/>
    </row>
    <row r="169325" spans="26:27">
      <c r="Z169325" s="192"/>
      <c r="AA169325" s="192"/>
    </row>
    <row r="169326" spans="26:27">
      <c r="Z169326" s="192"/>
      <c r="AA169326" s="192"/>
    </row>
    <row r="169327" spans="26:27">
      <c r="Z169327" s="192"/>
      <c r="AA169327" s="192"/>
    </row>
    <row r="169328" spans="26:27">
      <c r="Z169328" s="192"/>
      <c r="AA169328" s="192"/>
    </row>
    <row r="169329" spans="26:27">
      <c r="Z169329" s="192"/>
      <c r="AA169329" s="192"/>
    </row>
    <row r="169330" spans="26:27">
      <c r="Z169330" s="192"/>
      <c r="AA169330" s="192"/>
    </row>
    <row r="169331" spans="26:27">
      <c r="Z169331" s="192"/>
      <c r="AA169331" s="192"/>
    </row>
    <row r="169332" spans="26:27">
      <c r="Z169332" s="192"/>
      <c r="AA169332" s="192"/>
    </row>
    <row r="169333" spans="26:27">
      <c r="Z169333" s="192"/>
      <c r="AA169333" s="192"/>
    </row>
    <row r="169334" spans="26:27">
      <c r="Z169334" s="192"/>
      <c r="AA169334" s="192"/>
    </row>
    <row r="169335" spans="26:27">
      <c r="Z169335" s="192"/>
      <c r="AA169335" s="192"/>
    </row>
    <row r="169336" spans="26:27">
      <c r="Z169336" s="192"/>
      <c r="AA169336" s="192"/>
    </row>
    <row r="169337" spans="26:27">
      <c r="Z169337" s="192"/>
      <c r="AA169337" s="192"/>
    </row>
    <row r="169338" spans="26:27">
      <c r="Z169338" s="192"/>
      <c r="AA169338" s="192"/>
    </row>
    <row r="169339" spans="26:27">
      <c r="Z169339" s="192"/>
      <c r="AA169339" s="192"/>
    </row>
    <row r="169340" spans="26:27">
      <c r="Z169340" s="192"/>
      <c r="AA169340" s="192"/>
    </row>
    <row r="169341" spans="26:27">
      <c r="Z169341" s="192"/>
      <c r="AA169341" s="192"/>
    </row>
    <row r="169342" spans="26:27">
      <c r="Z169342" s="192"/>
      <c r="AA169342" s="192"/>
    </row>
    <row r="169343" spans="26:27">
      <c r="Z169343" s="192"/>
      <c r="AA169343" s="192"/>
    </row>
    <row r="169344" spans="26:27">
      <c r="Z169344" s="192"/>
      <c r="AA169344" s="192"/>
    </row>
    <row r="169345" spans="26:27">
      <c r="Z169345" s="192"/>
      <c r="AA169345" s="192"/>
    </row>
    <row r="169346" spans="26:27">
      <c r="Z169346" s="192"/>
      <c r="AA169346" s="192"/>
    </row>
    <row r="169347" spans="26:27">
      <c r="Z169347" s="192"/>
      <c r="AA169347" s="192"/>
    </row>
    <row r="169348" spans="26:27">
      <c r="Z169348" s="192"/>
      <c r="AA169348" s="192"/>
    </row>
    <row r="169349" spans="26:27">
      <c r="Z169349" s="192"/>
      <c r="AA169349" s="192"/>
    </row>
    <row r="169350" spans="26:27">
      <c r="Z169350" s="192"/>
      <c r="AA169350" s="192"/>
    </row>
    <row r="169351" spans="26:27">
      <c r="Z169351" s="192"/>
      <c r="AA169351" s="192"/>
    </row>
    <row r="169352" spans="26:27">
      <c r="Z169352" s="192"/>
      <c r="AA169352" s="192"/>
    </row>
    <row r="169353" spans="26:27">
      <c r="Z169353" s="192"/>
      <c r="AA169353" s="192"/>
    </row>
    <row r="169354" spans="26:27">
      <c r="Z169354" s="192"/>
      <c r="AA169354" s="192"/>
    </row>
    <row r="169355" spans="26:27">
      <c r="Z169355" s="192"/>
      <c r="AA169355" s="192"/>
    </row>
    <row r="169356" spans="26:27">
      <c r="Z169356" s="192"/>
      <c r="AA169356" s="192"/>
    </row>
    <row r="169357" spans="26:27">
      <c r="Z169357" s="192"/>
      <c r="AA169357" s="192"/>
    </row>
    <row r="169358" spans="26:27">
      <c r="Z169358" s="192"/>
      <c r="AA169358" s="192"/>
    </row>
    <row r="169359" spans="26:27">
      <c r="Z169359" s="192"/>
      <c r="AA169359" s="192"/>
    </row>
    <row r="169360" spans="26:27">
      <c r="Z169360" s="192"/>
      <c r="AA169360" s="192"/>
    </row>
    <row r="169361" spans="26:27">
      <c r="Z169361" s="192"/>
      <c r="AA169361" s="192"/>
    </row>
    <row r="169362" spans="26:27">
      <c r="Z169362" s="192"/>
      <c r="AA169362" s="192"/>
    </row>
    <row r="169363" spans="26:27">
      <c r="Z169363" s="192"/>
      <c r="AA169363" s="192"/>
    </row>
    <row r="169364" spans="26:27">
      <c r="Z169364" s="192"/>
      <c r="AA169364" s="192"/>
    </row>
    <row r="169365" spans="26:27">
      <c r="Z169365" s="192"/>
      <c r="AA169365" s="192"/>
    </row>
    <row r="169366" spans="26:27">
      <c r="Z169366" s="192"/>
      <c r="AA169366" s="192"/>
    </row>
    <row r="169367" spans="26:27">
      <c r="Z169367" s="192"/>
      <c r="AA169367" s="192"/>
    </row>
    <row r="169368" spans="26:27">
      <c r="Z169368" s="192"/>
      <c r="AA169368" s="192"/>
    </row>
    <row r="169369" spans="26:27">
      <c r="Z169369" s="192"/>
      <c r="AA169369" s="192"/>
    </row>
    <row r="169370" spans="26:27">
      <c r="Z169370" s="192"/>
      <c r="AA169370" s="192"/>
    </row>
    <row r="169371" spans="26:27">
      <c r="Z169371" s="192"/>
      <c r="AA169371" s="192"/>
    </row>
    <row r="169372" spans="26:27">
      <c r="Z169372" s="192"/>
      <c r="AA169372" s="192"/>
    </row>
    <row r="169373" spans="26:27">
      <c r="Z169373" s="192"/>
      <c r="AA169373" s="192"/>
    </row>
    <row r="169374" spans="26:27">
      <c r="Z169374" s="192"/>
      <c r="AA169374" s="192"/>
    </row>
    <row r="169375" spans="26:27">
      <c r="Z169375" s="192"/>
      <c r="AA169375" s="192"/>
    </row>
    <row r="169376" spans="26:27">
      <c r="Z169376" s="192"/>
      <c r="AA169376" s="192"/>
    </row>
    <row r="169377" spans="26:27">
      <c r="Z169377" s="192"/>
      <c r="AA169377" s="192"/>
    </row>
    <row r="169378" spans="26:27">
      <c r="Z169378" s="192"/>
      <c r="AA169378" s="192"/>
    </row>
    <row r="169379" spans="26:27">
      <c r="Z169379" s="192"/>
      <c r="AA169379" s="192"/>
    </row>
    <row r="169380" spans="26:27">
      <c r="Z169380" s="192"/>
      <c r="AA169380" s="192"/>
    </row>
    <row r="169381" spans="26:27">
      <c r="Z169381" s="192"/>
      <c r="AA169381" s="192"/>
    </row>
    <row r="169382" spans="26:27">
      <c r="Z169382" s="192"/>
      <c r="AA169382" s="192"/>
    </row>
    <row r="169383" spans="26:27">
      <c r="Z169383" s="192"/>
      <c r="AA169383" s="192"/>
    </row>
    <row r="169384" spans="26:27">
      <c r="Z169384" s="192"/>
      <c r="AA169384" s="192"/>
    </row>
    <row r="169385" spans="26:27">
      <c r="Z169385" s="192"/>
      <c r="AA169385" s="192"/>
    </row>
    <row r="169386" spans="26:27">
      <c r="Z169386" s="192"/>
      <c r="AA169386" s="192"/>
    </row>
    <row r="169387" spans="26:27">
      <c r="Z169387" s="192"/>
      <c r="AA169387" s="192"/>
    </row>
    <row r="169388" spans="26:27">
      <c r="Z169388" s="192"/>
      <c r="AA169388" s="192"/>
    </row>
    <row r="169389" spans="26:27">
      <c r="Z169389" s="192"/>
      <c r="AA169389" s="192"/>
    </row>
    <row r="169390" spans="26:27">
      <c r="Z169390" s="192"/>
      <c r="AA169390" s="192"/>
    </row>
    <row r="169391" spans="26:27">
      <c r="Z169391" s="192"/>
      <c r="AA169391" s="192"/>
    </row>
    <row r="169392" spans="26:27">
      <c r="Z169392" s="192"/>
      <c r="AA169392" s="192"/>
    </row>
    <row r="169393" spans="26:27">
      <c r="Z169393" s="192"/>
      <c r="AA169393" s="192"/>
    </row>
    <row r="169394" spans="26:27">
      <c r="Z169394" s="192"/>
      <c r="AA169394" s="192"/>
    </row>
    <row r="169395" spans="26:27">
      <c r="Z169395" s="192"/>
      <c r="AA169395" s="192"/>
    </row>
    <row r="169396" spans="26:27">
      <c r="Z169396" s="192"/>
      <c r="AA169396" s="192"/>
    </row>
    <row r="169397" spans="26:27">
      <c r="Z169397" s="192"/>
      <c r="AA169397" s="192"/>
    </row>
    <row r="169398" spans="26:27">
      <c r="Z169398" s="192"/>
      <c r="AA169398" s="192"/>
    </row>
    <row r="169399" spans="26:27">
      <c r="Z169399" s="192"/>
      <c r="AA169399" s="192"/>
    </row>
    <row r="169400" spans="26:27">
      <c r="Z169400" s="192"/>
      <c r="AA169400" s="192"/>
    </row>
    <row r="169401" spans="26:27">
      <c r="Z169401" s="192"/>
      <c r="AA169401" s="192"/>
    </row>
    <row r="169402" spans="26:27">
      <c r="Z169402" s="192"/>
      <c r="AA169402" s="192"/>
    </row>
    <row r="169403" spans="26:27">
      <c r="Z169403" s="192"/>
      <c r="AA169403" s="192"/>
    </row>
    <row r="169404" spans="26:27">
      <c r="Z169404" s="192"/>
      <c r="AA169404" s="192"/>
    </row>
    <row r="169405" spans="26:27">
      <c r="Z169405" s="192"/>
      <c r="AA169405" s="192"/>
    </row>
    <row r="169406" spans="26:27">
      <c r="Z169406" s="192"/>
      <c r="AA169406" s="192"/>
    </row>
    <row r="169407" spans="26:27">
      <c r="Z169407" s="192"/>
      <c r="AA169407" s="192"/>
    </row>
    <row r="169408" spans="26:27">
      <c r="Z169408" s="192"/>
      <c r="AA169408" s="192"/>
    </row>
    <row r="169409" spans="26:27">
      <c r="Z169409" s="192"/>
      <c r="AA169409" s="192"/>
    </row>
    <row r="169410" spans="26:27">
      <c r="Z169410" s="192"/>
      <c r="AA169410" s="192"/>
    </row>
    <row r="169411" spans="26:27">
      <c r="Z169411" s="192"/>
      <c r="AA169411" s="192"/>
    </row>
    <row r="169412" spans="26:27">
      <c r="Z169412" s="192"/>
      <c r="AA169412" s="192"/>
    </row>
    <row r="169413" spans="26:27">
      <c r="Z169413" s="192"/>
      <c r="AA169413" s="192"/>
    </row>
    <row r="169414" spans="26:27">
      <c r="Z169414" s="192"/>
      <c r="AA169414" s="192"/>
    </row>
    <row r="169415" spans="26:27">
      <c r="Z169415" s="192"/>
      <c r="AA169415" s="192"/>
    </row>
    <row r="169416" spans="26:27">
      <c r="Z169416" s="192"/>
      <c r="AA169416" s="192"/>
    </row>
    <row r="169417" spans="26:27">
      <c r="Z169417" s="192"/>
      <c r="AA169417" s="192"/>
    </row>
    <row r="169418" spans="26:27">
      <c r="Z169418" s="192"/>
      <c r="AA169418" s="192"/>
    </row>
    <row r="169419" spans="26:27">
      <c r="Z169419" s="192"/>
      <c r="AA169419" s="192"/>
    </row>
    <row r="169420" spans="26:27">
      <c r="Z169420" s="192"/>
      <c r="AA169420" s="192"/>
    </row>
    <row r="169421" spans="26:27">
      <c r="Z169421" s="192"/>
      <c r="AA169421" s="192"/>
    </row>
    <row r="169422" spans="26:27">
      <c r="Z169422" s="192"/>
      <c r="AA169422" s="192"/>
    </row>
    <row r="169423" spans="26:27">
      <c r="Z169423" s="192"/>
      <c r="AA169423" s="192"/>
    </row>
    <row r="169424" spans="26:27">
      <c r="Z169424" s="192"/>
      <c r="AA169424" s="192"/>
    </row>
    <row r="169425" spans="26:27">
      <c r="Z169425" s="192"/>
      <c r="AA169425" s="192"/>
    </row>
    <row r="169426" spans="26:27">
      <c r="Z169426" s="192"/>
      <c r="AA169426" s="192"/>
    </row>
    <row r="169427" spans="26:27">
      <c r="Z169427" s="192"/>
      <c r="AA169427" s="192"/>
    </row>
    <row r="169428" spans="26:27">
      <c r="Z169428" s="192"/>
      <c r="AA169428" s="192"/>
    </row>
    <row r="169429" spans="26:27">
      <c r="Z169429" s="192"/>
      <c r="AA169429" s="192"/>
    </row>
    <row r="169430" spans="26:27">
      <c r="Z169430" s="192"/>
      <c r="AA169430" s="192"/>
    </row>
    <row r="169431" spans="26:27">
      <c r="Z169431" s="192"/>
      <c r="AA169431" s="192"/>
    </row>
    <row r="169432" spans="26:27">
      <c r="Z169432" s="192"/>
      <c r="AA169432" s="192"/>
    </row>
    <row r="169433" spans="26:27">
      <c r="Z169433" s="192"/>
      <c r="AA169433" s="192"/>
    </row>
    <row r="169434" spans="26:27">
      <c r="Z169434" s="192"/>
      <c r="AA169434" s="192"/>
    </row>
    <row r="169435" spans="26:27">
      <c r="Z169435" s="192"/>
      <c r="AA169435" s="192"/>
    </row>
    <row r="169436" spans="26:27">
      <c r="Z169436" s="192"/>
      <c r="AA169436" s="192"/>
    </row>
    <row r="169437" spans="26:27">
      <c r="Z169437" s="192"/>
      <c r="AA169437" s="192"/>
    </row>
    <row r="169438" spans="26:27">
      <c r="Z169438" s="192"/>
      <c r="AA169438" s="192"/>
    </row>
    <row r="169439" spans="26:27">
      <c r="Z169439" s="192"/>
      <c r="AA169439" s="192"/>
    </row>
    <row r="169440" spans="26:27">
      <c r="Z169440" s="192"/>
      <c r="AA169440" s="192"/>
    </row>
    <row r="169441" spans="26:27">
      <c r="Z169441" s="192"/>
      <c r="AA169441" s="192"/>
    </row>
    <row r="169442" spans="26:27">
      <c r="Z169442" s="192"/>
      <c r="AA169442" s="192"/>
    </row>
    <row r="169443" spans="26:27">
      <c r="Z169443" s="192"/>
      <c r="AA169443" s="192"/>
    </row>
    <row r="169444" spans="26:27">
      <c r="Z169444" s="192"/>
      <c r="AA169444" s="192"/>
    </row>
    <row r="169445" spans="26:27">
      <c r="Z169445" s="192"/>
      <c r="AA169445" s="192"/>
    </row>
    <row r="169446" spans="26:27">
      <c r="Z169446" s="192"/>
      <c r="AA169446" s="192"/>
    </row>
    <row r="169447" spans="26:27">
      <c r="Z169447" s="192"/>
      <c r="AA169447" s="192"/>
    </row>
    <row r="169448" spans="26:27">
      <c r="Z169448" s="192"/>
      <c r="AA169448" s="192"/>
    </row>
    <row r="169449" spans="26:27">
      <c r="Z169449" s="192"/>
      <c r="AA169449" s="192"/>
    </row>
    <row r="169450" spans="26:27">
      <c r="Z169450" s="192"/>
      <c r="AA169450" s="192"/>
    </row>
    <row r="169451" spans="26:27">
      <c r="Z169451" s="192"/>
      <c r="AA169451" s="192"/>
    </row>
    <row r="169452" spans="26:27">
      <c r="Z169452" s="192"/>
      <c r="AA169452" s="192"/>
    </row>
    <row r="169453" spans="26:27">
      <c r="Z169453" s="192"/>
      <c r="AA169453" s="192"/>
    </row>
    <row r="169454" spans="26:27">
      <c r="Z169454" s="192"/>
      <c r="AA169454" s="192"/>
    </row>
    <row r="169455" spans="26:27">
      <c r="Z169455" s="192"/>
      <c r="AA169455" s="192"/>
    </row>
    <row r="169456" spans="26:27">
      <c r="Z169456" s="192"/>
      <c r="AA169456" s="192"/>
    </row>
    <row r="169457" spans="26:27">
      <c r="Z169457" s="192"/>
      <c r="AA169457" s="192"/>
    </row>
    <row r="169458" spans="26:27">
      <c r="Z169458" s="192"/>
      <c r="AA169458" s="192"/>
    </row>
    <row r="169459" spans="26:27">
      <c r="Z169459" s="192"/>
      <c r="AA169459" s="192"/>
    </row>
    <row r="169460" spans="26:27">
      <c r="Z169460" s="192"/>
      <c r="AA169460" s="192"/>
    </row>
    <row r="169461" spans="26:27">
      <c r="Z169461" s="192"/>
      <c r="AA169461" s="192"/>
    </row>
    <row r="169462" spans="26:27">
      <c r="Z169462" s="192"/>
      <c r="AA169462" s="192"/>
    </row>
    <row r="169463" spans="26:27">
      <c r="Z169463" s="192"/>
      <c r="AA169463" s="192"/>
    </row>
    <row r="169464" spans="26:27">
      <c r="Z169464" s="192"/>
      <c r="AA169464" s="192"/>
    </row>
    <row r="169465" spans="26:27">
      <c r="Z169465" s="192"/>
      <c r="AA169465" s="192"/>
    </row>
    <row r="169466" spans="26:27">
      <c r="Z169466" s="192"/>
      <c r="AA169466" s="192"/>
    </row>
    <row r="169467" spans="26:27">
      <c r="Z169467" s="192"/>
      <c r="AA169467" s="192"/>
    </row>
    <row r="169468" spans="26:27">
      <c r="Z169468" s="192"/>
      <c r="AA169468" s="192"/>
    </row>
    <row r="169469" spans="26:27">
      <c r="Z169469" s="192"/>
      <c r="AA169469" s="192"/>
    </row>
    <row r="169470" spans="26:27">
      <c r="Z169470" s="192"/>
      <c r="AA169470" s="192"/>
    </row>
    <row r="169471" spans="26:27">
      <c r="Z169471" s="192"/>
      <c r="AA169471" s="192"/>
    </row>
    <row r="169472" spans="26:27">
      <c r="Z169472" s="192"/>
      <c r="AA169472" s="192"/>
    </row>
    <row r="169473" spans="26:27">
      <c r="Z169473" s="192"/>
      <c r="AA169473" s="192"/>
    </row>
    <row r="169474" spans="26:27">
      <c r="Z169474" s="192"/>
      <c r="AA169474" s="192"/>
    </row>
    <row r="169475" spans="26:27">
      <c r="Z169475" s="192"/>
      <c r="AA169475" s="192"/>
    </row>
    <row r="169476" spans="26:27">
      <c r="Z169476" s="192"/>
      <c r="AA169476" s="192"/>
    </row>
    <row r="169477" spans="26:27">
      <c r="Z169477" s="192"/>
      <c r="AA169477" s="192"/>
    </row>
    <row r="169478" spans="26:27">
      <c r="Z169478" s="192"/>
      <c r="AA169478" s="192"/>
    </row>
    <row r="169479" spans="26:27">
      <c r="Z169479" s="192"/>
      <c r="AA169479" s="192"/>
    </row>
    <row r="169480" spans="26:27">
      <c r="Z169480" s="192"/>
      <c r="AA169480" s="192"/>
    </row>
    <row r="169481" spans="26:27">
      <c r="Z169481" s="192"/>
      <c r="AA169481" s="192"/>
    </row>
    <row r="169482" spans="26:27">
      <c r="Z169482" s="192"/>
      <c r="AA169482" s="192"/>
    </row>
    <row r="169483" spans="26:27">
      <c r="Z169483" s="192"/>
      <c r="AA169483" s="192"/>
    </row>
    <row r="169484" spans="26:27">
      <c r="Z169484" s="192"/>
      <c r="AA169484" s="192"/>
    </row>
    <row r="169485" spans="26:27">
      <c r="Z169485" s="192"/>
      <c r="AA169485" s="192"/>
    </row>
    <row r="169486" spans="26:27">
      <c r="Z169486" s="192"/>
      <c r="AA169486" s="192"/>
    </row>
    <row r="169487" spans="26:27">
      <c r="Z169487" s="192"/>
      <c r="AA169487" s="192"/>
    </row>
    <row r="169488" spans="26:27">
      <c r="Z169488" s="192"/>
      <c r="AA169488" s="192"/>
    </row>
    <row r="169489" spans="26:27">
      <c r="Z169489" s="192"/>
      <c r="AA169489" s="192"/>
    </row>
    <row r="169490" spans="26:27">
      <c r="Z169490" s="192"/>
      <c r="AA169490" s="192"/>
    </row>
    <row r="169491" spans="26:27">
      <c r="Z169491" s="192"/>
      <c r="AA169491" s="192"/>
    </row>
    <row r="169492" spans="26:27">
      <c r="Z169492" s="192"/>
      <c r="AA169492" s="192"/>
    </row>
    <row r="169493" spans="26:27">
      <c r="Z169493" s="192"/>
      <c r="AA169493" s="192"/>
    </row>
    <row r="169494" spans="26:27">
      <c r="Z169494" s="192"/>
      <c r="AA169494" s="192"/>
    </row>
    <row r="169495" spans="26:27">
      <c r="Z169495" s="192"/>
      <c r="AA169495" s="192"/>
    </row>
    <row r="169496" spans="26:27">
      <c r="Z169496" s="192"/>
      <c r="AA169496" s="192"/>
    </row>
    <row r="169497" spans="26:27">
      <c r="Z169497" s="192"/>
      <c r="AA169497" s="192"/>
    </row>
    <row r="169498" spans="26:27">
      <c r="Z169498" s="192"/>
      <c r="AA169498" s="192"/>
    </row>
    <row r="169499" spans="26:27">
      <c r="Z169499" s="192"/>
      <c r="AA169499" s="192"/>
    </row>
    <row r="169500" spans="26:27">
      <c r="Z169500" s="192"/>
      <c r="AA169500" s="192"/>
    </row>
    <row r="169501" spans="26:27">
      <c r="Z169501" s="192"/>
      <c r="AA169501" s="192"/>
    </row>
    <row r="169502" spans="26:27">
      <c r="Z169502" s="192"/>
      <c r="AA169502" s="192"/>
    </row>
    <row r="169503" spans="26:27">
      <c r="Z169503" s="192"/>
      <c r="AA169503" s="192"/>
    </row>
    <row r="169504" spans="26:27">
      <c r="Z169504" s="192"/>
      <c r="AA169504" s="192"/>
    </row>
    <row r="169505" spans="26:27">
      <c r="Z169505" s="192"/>
      <c r="AA169505" s="192"/>
    </row>
    <row r="169506" spans="26:27">
      <c r="Z169506" s="192"/>
      <c r="AA169506" s="192"/>
    </row>
    <row r="169507" spans="26:27">
      <c r="Z169507" s="192"/>
      <c r="AA169507" s="192"/>
    </row>
    <row r="169508" spans="26:27">
      <c r="Z169508" s="192"/>
      <c r="AA169508" s="192"/>
    </row>
    <row r="169509" spans="26:27">
      <c r="Z169509" s="192"/>
      <c r="AA169509" s="192"/>
    </row>
    <row r="169510" spans="26:27">
      <c r="Z169510" s="192"/>
      <c r="AA169510" s="192"/>
    </row>
    <row r="169511" spans="26:27">
      <c r="Z169511" s="192"/>
      <c r="AA169511" s="192"/>
    </row>
    <row r="169512" spans="26:27">
      <c r="Z169512" s="192"/>
      <c r="AA169512" s="192"/>
    </row>
    <row r="169513" spans="26:27">
      <c r="Z169513" s="192"/>
      <c r="AA169513" s="192"/>
    </row>
    <row r="169514" spans="26:27">
      <c r="Z169514" s="192"/>
      <c r="AA169514" s="192"/>
    </row>
    <row r="169515" spans="26:27">
      <c r="Z169515" s="192"/>
      <c r="AA169515" s="192"/>
    </row>
    <row r="169516" spans="26:27">
      <c r="Z169516" s="192"/>
      <c r="AA169516" s="192"/>
    </row>
    <row r="169517" spans="26:27">
      <c r="Z169517" s="192"/>
      <c r="AA169517" s="192"/>
    </row>
    <row r="169518" spans="26:27">
      <c r="Z169518" s="192"/>
      <c r="AA169518" s="192"/>
    </row>
    <row r="169519" spans="26:27">
      <c r="Z169519" s="192"/>
      <c r="AA169519" s="192"/>
    </row>
    <row r="169520" spans="26:27">
      <c r="Z169520" s="192"/>
      <c r="AA169520" s="192"/>
    </row>
    <row r="169521" spans="26:27">
      <c r="Z169521" s="192"/>
      <c r="AA169521" s="192"/>
    </row>
    <row r="169522" spans="26:27">
      <c r="Z169522" s="192"/>
      <c r="AA169522" s="192"/>
    </row>
    <row r="169523" spans="26:27">
      <c r="Z169523" s="192"/>
      <c r="AA169523" s="192"/>
    </row>
    <row r="169524" spans="26:27">
      <c r="Z169524" s="192"/>
      <c r="AA169524" s="192"/>
    </row>
    <row r="169525" spans="26:27">
      <c r="Z169525" s="192"/>
      <c r="AA169525" s="192"/>
    </row>
    <row r="169526" spans="26:27">
      <c r="Z169526" s="192"/>
      <c r="AA169526" s="192"/>
    </row>
    <row r="169527" spans="26:27">
      <c r="Z169527" s="192"/>
      <c r="AA169527" s="192"/>
    </row>
    <row r="169528" spans="26:27">
      <c r="Z169528" s="192"/>
      <c r="AA169528" s="192"/>
    </row>
    <row r="169529" spans="26:27">
      <c r="Z169529" s="192"/>
      <c r="AA169529" s="192"/>
    </row>
    <row r="169530" spans="26:27">
      <c r="Z169530" s="192"/>
      <c r="AA169530" s="192"/>
    </row>
    <row r="169531" spans="26:27">
      <c r="Z169531" s="192"/>
      <c r="AA169531" s="192"/>
    </row>
    <row r="169532" spans="26:27">
      <c r="Z169532" s="192"/>
      <c r="AA169532" s="192"/>
    </row>
    <row r="169533" spans="26:27">
      <c r="Z169533" s="192"/>
      <c r="AA169533" s="192"/>
    </row>
    <row r="169534" spans="26:27">
      <c r="Z169534" s="192"/>
      <c r="AA169534" s="192"/>
    </row>
    <row r="169535" spans="26:27">
      <c r="Z169535" s="192"/>
      <c r="AA169535" s="192"/>
    </row>
    <row r="169536" spans="26:27">
      <c r="Z169536" s="192"/>
      <c r="AA169536" s="192"/>
    </row>
    <row r="169537" spans="26:27">
      <c r="Z169537" s="192"/>
      <c r="AA169537" s="192"/>
    </row>
    <row r="169538" spans="26:27">
      <c r="Z169538" s="192"/>
      <c r="AA169538" s="192"/>
    </row>
    <row r="169539" spans="26:27">
      <c r="Z169539" s="192"/>
      <c r="AA169539" s="192"/>
    </row>
    <row r="169540" spans="26:27">
      <c r="Z169540" s="192"/>
      <c r="AA169540" s="192"/>
    </row>
    <row r="169541" spans="26:27">
      <c r="Z169541" s="192"/>
      <c r="AA169541" s="192"/>
    </row>
    <row r="169542" spans="26:27">
      <c r="Z169542" s="192"/>
      <c r="AA169542" s="192"/>
    </row>
    <row r="169543" spans="26:27">
      <c r="Z169543" s="192"/>
      <c r="AA169543" s="192"/>
    </row>
    <row r="169544" spans="26:27">
      <c r="Z169544" s="192"/>
      <c r="AA169544" s="192"/>
    </row>
    <row r="169545" spans="26:27">
      <c r="Z169545" s="192"/>
      <c r="AA169545" s="192"/>
    </row>
    <row r="169546" spans="26:27">
      <c r="Z169546" s="192"/>
      <c r="AA169546" s="192"/>
    </row>
    <row r="169547" spans="26:27">
      <c r="Z169547" s="192"/>
      <c r="AA169547" s="192"/>
    </row>
    <row r="169548" spans="26:27">
      <c r="Z169548" s="192"/>
      <c r="AA169548" s="192"/>
    </row>
    <row r="169549" spans="26:27">
      <c r="Z169549" s="192"/>
      <c r="AA169549" s="192"/>
    </row>
    <row r="169550" spans="26:27">
      <c r="Z169550" s="192"/>
      <c r="AA169550" s="192"/>
    </row>
    <row r="169551" spans="26:27">
      <c r="Z169551" s="192"/>
      <c r="AA169551" s="192"/>
    </row>
    <row r="169552" spans="26:27">
      <c r="Z169552" s="192"/>
      <c r="AA169552" s="192"/>
    </row>
    <row r="169553" spans="26:27">
      <c r="Z169553" s="192"/>
      <c r="AA169553" s="192"/>
    </row>
    <row r="169554" spans="26:27">
      <c r="Z169554" s="192"/>
      <c r="AA169554" s="192"/>
    </row>
    <row r="169555" spans="26:27">
      <c r="Z169555" s="192"/>
      <c r="AA169555" s="192"/>
    </row>
    <row r="169556" spans="26:27">
      <c r="Z169556" s="192"/>
      <c r="AA169556" s="192"/>
    </row>
    <row r="169557" spans="26:27">
      <c r="Z169557" s="192"/>
      <c r="AA169557" s="192"/>
    </row>
    <row r="169558" spans="26:27">
      <c r="Z169558" s="192"/>
      <c r="AA169558" s="192"/>
    </row>
    <row r="169559" spans="26:27">
      <c r="Z169559" s="192"/>
      <c r="AA169559" s="192"/>
    </row>
    <row r="169560" spans="26:27">
      <c r="Z169560" s="192"/>
      <c r="AA169560" s="192"/>
    </row>
    <row r="169561" spans="26:27">
      <c r="Z169561" s="192"/>
      <c r="AA169561" s="192"/>
    </row>
    <row r="169562" spans="26:27">
      <c r="Z169562" s="192"/>
      <c r="AA169562" s="192"/>
    </row>
    <row r="169563" spans="26:27">
      <c r="Z169563" s="192"/>
      <c r="AA169563" s="192"/>
    </row>
    <row r="169564" spans="26:27">
      <c r="Z169564" s="192"/>
      <c r="AA169564" s="192"/>
    </row>
    <row r="169565" spans="26:27">
      <c r="Z169565" s="192"/>
      <c r="AA169565" s="192"/>
    </row>
    <row r="169566" spans="26:27">
      <c r="Z169566" s="192"/>
      <c r="AA169566" s="192"/>
    </row>
    <row r="169567" spans="26:27">
      <c r="Z169567" s="192"/>
      <c r="AA169567" s="192"/>
    </row>
    <row r="169568" spans="26:27">
      <c r="Z169568" s="192"/>
      <c r="AA169568" s="192"/>
    </row>
    <row r="169569" spans="26:27">
      <c r="Z169569" s="192"/>
      <c r="AA169569" s="192"/>
    </row>
    <row r="169570" spans="26:27">
      <c r="Z169570" s="192"/>
      <c r="AA169570" s="192"/>
    </row>
    <row r="169571" spans="26:27">
      <c r="Z169571" s="192"/>
      <c r="AA169571" s="192"/>
    </row>
    <row r="169572" spans="26:27">
      <c r="Z169572" s="192"/>
      <c r="AA169572" s="192"/>
    </row>
    <row r="169573" spans="26:27">
      <c r="Z169573" s="192"/>
      <c r="AA169573" s="192"/>
    </row>
    <row r="169574" spans="26:27">
      <c r="Z169574" s="192"/>
      <c r="AA169574" s="192"/>
    </row>
    <row r="169575" spans="26:27">
      <c r="Z169575" s="192"/>
      <c r="AA169575" s="192"/>
    </row>
    <row r="169576" spans="26:27">
      <c r="Z169576" s="192"/>
      <c r="AA169576" s="192"/>
    </row>
    <row r="169577" spans="26:27">
      <c r="Z169577" s="192"/>
      <c r="AA169577" s="192"/>
    </row>
    <row r="169578" spans="26:27">
      <c r="Z169578" s="192"/>
      <c r="AA169578" s="192"/>
    </row>
    <row r="169579" spans="26:27">
      <c r="Z169579" s="192"/>
      <c r="AA169579" s="192"/>
    </row>
    <row r="169580" spans="26:27">
      <c r="Z169580" s="192"/>
      <c r="AA169580" s="192"/>
    </row>
    <row r="169581" spans="26:27">
      <c r="Z169581" s="192"/>
      <c r="AA169581" s="192"/>
    </row>
    <row r="169582" spans="26:27">
      <c r="Z169582" s="192"/>
      <c r="AA169582" s="192"/>
    </row>
    <row r="169583" spans="26:27">
      <c r="Z169583" s="192"/>
      <c r="AA169583" s="192"/>
    </row>
    <row r="169584" spans="26:27">
      <c r="Z169584" s="192"/>
      <c r="AA169584" s="192"/>
    </row>
    <row r="169585" spans="26:27">
      <c r="Z169585" s="192"/>
      <c r="AA169585" s="192"/>
    </row>
    <row r="169586" spans="26:27">
      <c r="Z169586" s="192"/>
      <c r="AA169586" s="192"/>
    </row>
    <row r="169587" spans="26:27">
      <c r="Z169587" s="192"/>
      <c r="AA169587" s="192"/>
    </row>
    <row r="169588" spans="26:27">
      <c r="Z169588" s="192"/>
      <c r="AA169588" s="192"/>
    </row>
    <row r="169589" spans="26:27">
      <c r="Z169589" s="192"/>
      <c r="AA169589" s="192"/>
    </row>
    <row r="169590" spans="26:27">
      <c r="Z169590" s="192"/>
      <c r="AA169590" s="192"/>
    </row>
    <row r="169591" spans="26:27">
      <c r="Z169591" s="192"/>
      <c r="AA169591" s="192"/>
    </row>
    <row r="169592" spans="26:27">
      <c r="Z169592" s="192"/>
      <c r="AA169592" s="192"/>
    </row>
    <row r="169593" spans="26:27">
      <c r="Z169593" s="192"/>
      <c r="AA169593" s="192"/>
    </row>
    <row r="169594" spans="26:27">
      <c r="Z169594" s="192"/>
      <c r="AA169594" s="192"/>
    </row>
    <row r="169595" spans="26:27">
      <c r="Z169595" s="192"/>
      <c r="AA169595" s="192"/>
    </row>
    <row r="169596" spans="26:27">
      <c r="Z169596" s="192"/>
      <c r="AA169596" s="192"/>
    </row>
    <row r="169597" spans="26:27">
      <c r="Z169597" s="192"/>
      <c r="AA169597" s="192"/>
    </row>
    <row r="169598" spans="26:27">
      <c r="Z169598" s="192"/>
      <c r="AA169598" s="192"/>
    </row>
    <row r="169599" spans="26:27">
      <c r="Z169599" s="192"/>
      <c r="AA169599" s="192"/>
    </row>
    <row r="169600" spans="26:27">
      <c r="Z169600" s="192"/>
      <c r="AA169600" s="192"/>
    </row>
    <row r="169601" spans="26:27">
      <c r="Z169601" s="192"/>
      <c r="AA169601" s="192"/>
    </row>
    <row r="169602" spans="26:27">
      <c r="Z169602" s="192"/>
      <c r="AA169602" s="192"/>
    </row>
    <row r="169603" spans="26:27">
      <c r="Z169603" s="192"/>
      <c r="AA169603" s="192"/>
    </row>
    <row r="169604" spans="26:27">
      <c r="Z169604" s="192"/>
      <c r="AA169604" s="192"/>
    </row>
    <row r="169605" spans="26:27">
      <c r="Z169605" s="192"/>
      <c r="AA169605" s="192"/>
    </row>
    <row r="169606" spans="26:27">
      <c r="Z169606" s="192"/>
      <c r="AA169606" s="192"/>
    </row>
    <row r="169607" spans="26:27">
      <c r="Z169607" s="192"/>
      <c r="AA169607" s="192"/>
    </row>
    <row r="169608" spans="26:27">
      <c r="Z169608" s="192"/>
      <c r="AA169608" s="192"/>
    </row>
    <row r="169609" spans="26:27">
      <c r="Z169609" s="192"/>
      <c r="AA169609" s="192"/>
    </row>
    <row r="169610" spans="26:27">
      <c r="Z169610" s="192"/>
      <c r="AA169610" s="192"/>
    </row>
    <row r="169611" spans="26:27">
      <c r="Z169611" s="192"/>
      <c r="AA169611" s="192"/>
    </row>
    <row r="169612" spans="26:27">
      <c r="Z169612" s="192"/>
      <c r="AA169612" s="192"/>
    </row>
    <row r="169613" spans="26:27">
      <c r="Z169613" s="192"/>
      <c r="AA169613" s="192"/>
    </row>
    <row r="169614" spans="26:27">
      <c r="Z169614" s="192"/>
      <c r="AA169614" s="192"/>
    </row>
    <row r="169615" spans="26:27">
      <c r="Z169615" s="192"/>
      <c r="AA169615" s="192"/>
    </row>
    <row r="169616" spans="26:27">
      <c r="Z169616" s="192"/>
      <c r="AA169616" s="192"/>
    </row>
    <row r="169617" spans="26:27">
      <c r="Z169617" s="192"/>
      <c r="AA169617" s="192"/>
    </row>
    <row r="169618" spans="26:27">
      <c r="Z169618" s="192"/>
      <c r="AA169618" s="192"/>
    </row>
    <row r="169619" spans="26:27">
      <c r="Z169619" s="192"/>
      <c r="AA169619" s="192"/>
    </row>
    <row r="169620" spans="26:27">
      <c r="Z169620" s="192"/>
      <c r="AA169620" s="192"/>
    </row>
    <row r="169621" spans="26:27">
      <c r="Z169621" s="192"/>
      <c r="AA169621" s="192"/>
    </row>
    <row r="169622" spans="26:27">
      <c r="Z169622" s="192"/>
      <c r="AA169622" s="192"/>
    </row>
    <row r="169623" spans="26:27">
      <c r="Z169623" s="192"/>
      <c r="AA169623" s="192"/>
    </row>
    <row r="169624" spans="26:27">
      <c r="Z169624" s="192"/>
      <c r="AA169624" s="192"/>
    </row>
    <row r="169625" spans="26:27">
      <c r="Z169625" s="192"/>
      <c r="AA169625" s="192"/>
    </row>
    <row r="169626" spans="26:27">
      <c r="Z169626" s="192"/>
      <c r="AA169626" s="192"/>
    </row>
    <row r="169627" spans="26:27">
      <c r="Z169627" s="192"/>
      <c r="AA169627" s="192"/>
    </row>
    <row r="169628" spans="26:27">
      <c r="Z169628" s="192"/>
      <c r="AA169628" s="192"/>
    </row>
    <row r="169629" spans="26:27">
      <c r="Z169629" s="192"/>
      <c r="AA169629" s="192"/>
    </row>
    <row r="169630" spans="26:27">
      <c r="Z169630" s="192"/>
      <c r="AA169630" s="192"/>
    </row>
    <row r="169631" spans="26:27">
      <c r="Z169631" s="192"/>
      <c r="AA169631" s="192"/>
    </row>
    <row r="169632" spans="26:27">
      <c r="Z169632" s="192"/>
      <c r="AA169632" s="192"/>
    </row>
    <row r="169633" spans="26:27">
      <c r="Z169633" s="192"/>
      <c r="AA169633" s="192"/>
    </row>
    <row r="169634" spans="26:27">
      <c r="Z169634" s="192"/>
      <c r="AA169634" s="192"/>
    </row>
    <row r="169635" spans="26:27">
      <c r="Z169635" s="192"/>
      <c r="AA169635" s="192"/>
    </row>
    <row r="169636" spans="26:27">
      <c r="Z169636" s="192"/>
      <c r="AA169636" s="192"/>
    </row>
    <row r="169637" spans="26:27">
      <c r="Z169637" s="192"/>
      <c r="AA169637" s="192"/>
    </row>
    <row r="169638" spans="26:27">
      <c r="Z169638" s="192"/>
      <c r="AA169638" s="192"/>
    </row>
    <row r="169639" spans="26:27">
      <c r="Z169639" s="192"/>
      <c r="AA169639" s="192"/>
    </row>
    <row r="169640" spans="26:27">
      <c r="Z169640" s="192"/>
      <c r="AA169640" s="192"/>
    </row>
    <row r="169641" spans="26:27">
      <c r="Z169641" s="192"/>
      <c r="AA169641" s="192"/>
    </row>
    <row r="169642" spans="26:27">
      <c r="Z169642" s="192"/>
      <c r="AA169642" s="192"/>
    </row>
    <row r="169643" spans="26:27">
      <c r="Z169643" s="192"/>
      <c r="AA169643" s="192"/>
    </row>
    <row r="169644" spans="26:27">
      <c r="Z169644" s="192"/>
      <c r="AA169644" s="192"/>
    </row>
    <row r="169645" spans="26:27">
      <c r="Z169645" s="192"/>
      <c r="AA169645" s="192"/>
    </row>
    <row r="169646" spans="26:27">
      <c r="Z169646" s="192"/>
      <c r="AA169646" s="192"/>
    </row>
    <row r="169647" spans="26:27">
      <c r="Z169647" s="192"/>
      <c r="AA169647" s="192"/>
    </row>
    <row r="169648" spans="26:27">
      <c r="Z169648" s="192"/>
      <c r="AA169648" s="192"/>
    </row>
    <row r="169649" spans="26:27">
      <c r="Z169649" s="192"/>
      <c r="AA169649" s="192"/>
    </row>
    <row r="169650" spans="26:27">
      <c r="Z169650" s="192"/>
      <c r="AA169650" s="192"/>
    </row>
    <row r="169651" spans="26:27">
      <c r="Z169651" s="192"/>
      <c r="AA169651" s="192"/>
    </row>
    <row r="169652" spans="26:27">
      <c r="Z169652" s="192"/>
      <c r="AA169652" s="192"/>
    </row>
    <row r="169653" spans="26:27">
      <c r="Z169653" s="192"/>
      <c r="AA169653" s="192"/>
    </row>
    <row r="169654" spans="26:27">
      <c r="Z169654" s="192"/>
      <c r="AA169654" s="192"/>
    </row>
    <row r="169655" spans="26:27">
      <c r="Z169655" s="192"/>
      <c r="AA169655" s="192"/>
    </row>
    <row r="169656" spans="26:27">
      <c r="Z169656" s="192"/>
      <c r="AA169656" s="192"/>
    </row>
    <row r="169657" spans="26:27">
      <c r="Z169657" s="192"/>
      <c r="AA169657" s="192"/>
    </row>
    <row r="169658" spans="26:27">
      <c r="Z169658" s="192"/>
      <c r="AA169658" s="192"/>
    </row>
    <row r="169659" spans="26:27">
      <c r="Z169659" s="192"/>
      <c r="AA169659" s="192"/>
    </row>
    <row r="169660" spans="26:27">
      <c r="Z169660" s="192"/>
      <c r="AA169660" s="192"/>
    </row>
    <row r="169661" spans="26:27">
      <c r="Z169661" s="192"/>
      <c r="AA169661" s="192"/>
    </row>
    <row r="169662" spans="26:27">
      <c r="Z169662" s="192"/>
      <c r="AA169662" s="192"/>
    </row>
    <row r="169663" spans="26:27">
      <c r="Z169663" s="192"/>
      <c r="AA169663" s="192"/>
    </row>
    <row r="169664" spans="26:27">
      <c r="Z169664" s="192"/>
      <c r="AA169664" s="192"/>
    </row>
    <row r="169665" spans="26:27">
      <c r="Z169665" s="192"/>
      <c r="AA169665" s="192"/>
    </row>
    <row r="169666" spans="26:27">
      <c r="Z169666" s="192"/>
      <c r="AA169666" s="192"/>
    </row>
    <row r="169667" spans="26:27">
      <c r="Z169667" s="192"/>
      <c r="AA169667" s="192"/>
    </row>
    <row r="169668" spans="26:27">
      <c r="Z169668" s="192"/>
      <c r="AA169668" s="192"/>
    </row>
    <row r="169669" spans="26:27">
      <c r="Z169669" s="192"/>
      <c r="AA169669" s="192"/>
    </row>
    <row r="169670" spans="26:27">
      <c r="Z169670" s="192"/>
      <c r="AA169670" s="192"/>
    </row>
    <row r="169671" spans="26:27">
      <c r="Z169671" s="192"/>
      <c r="AA169671" s="192"/>
    </row>
    <row r="169672" spans="26:27">
      <c r="Z169672" s="192"/>
      <c r="AA169672" s="192"/>
    </row>
    <row r="169673" spans="26:27">
      <c r="Z169673" s="192"/>
      <c r="AA169673" s="192"/>
    </row>
    <row r="169674" spans="26:27">
      <c r="Z169674" s="192"/>
      <c r="AA169674" s="192"/>
    </row>
    <row r="169675" spans="26:27">
      <c r="Z169675" s="192"/>
      <c r="AA169675" s="192"/>
    </row>
    <row r="169676" spans="26:27">
      <c r="Z169676" s="192"/>
      <c r="AA169676" s="192"/>
    </row>
    <row r="169677" spans="26:27">
      <c r="Z169677" s="192"/>
      <c r="AA169677" s="192"/>
    </row>
    <row r="169678" spans="26:27">
      <c r="Z169678" s="192"/>
      <c r="AA169678" s="192"/>
    </row>
    <row r="169679" spans="26:27">
      <c r="Z169679" s="192"/>
      <c r="AA169679" s="192"/>
    </row>
    <row r="169680" spans="26:27">
      <c r="Z169680" s="192"/>
      <c r="AA169680" s="192"/>
    </row>
    <row r="169681" spans="26:27">
      <c r="Z169681" s="192"/>
      <c r="AA169681" s="192"/>
    </row>
    <row r="169682" spans="26:27">
      <c r="Z169682" s="192"/>
      <c r="AA169682" s="192"/>
    </row>
    <row r="169683" spans="26:27">
      <c r="Z169683" s="192"/>
      <c r="AA169683" s="192"/>
    </row>
    <row r="169684" spans="26:27">
      <c r="Z169684" s="192"/>
      <c r="AA169684" s="192"/>
    </row>
    <row r="169685" spans="26:27">
      <c r="Z169685" s="192"/>
      <c r="AA169685" s="192"/>
    </row>
    <row r="169686" spans="26:27">
      <c r="Z169686" s="192"/>
      <c r="AA169686" s="192"/>
    </row>
    <row r="169687" spans="26:27">
      <c r="Z169687" s="192"/>
      <c r="AA169687" s="192"/>
    </row>
    <row r="169688" spans="26:27">
      <c r="Z169688" s="192"/>
      <c r="AA169688" s="192"/>
    </row>
    <row r="169689" spans="26:27">
      <c r="Z169689" s="192"/>
      <c r="AA169689" s="192"/>
    </row>
    <row r="169690" spans="26:27">
      <c r="Z169690" s="192"/>
      <c r="AA169690" s="192"/>
    </row>
    <row r="169691" spans="26:27">
      <c r="Z169691" s="192"/>
      <c r="AA169691" s="192"/>
    </row>
    <row r="169692" spans="26:27">
      <c r="Z169692" s="192"/>
      <c r="AA169692" s="192"/>
    </row>
    <row r="169693" spans="26:27">
      <c r="Z169693" s="192"/>
      <c r="AA169693" s="192"/>
    </row>
    <row r="169694" spans="26:27">
      <c r="Z169694" s="192"/>
      <c r="AA169694" s="192"/>
    </row>
    <row r="169695" spans="26:27">
      <c r="Z169695" s="192"/>
      <c r="AA169695" s="192"/>
    </row>
    <row r="169696" spans="26:27">
      <c r="Z169696" s="192"/>
      <c r="AA169696" s="192"/>
    </row>
    <row r="169697" spans="26:27">
      <c r="Z169697" s="192"/>
      <c r="AA169697" s="192"/>
    </row>
    <row r="169698" spans="26:27">
      <c r="Z169698" s="192"/>
      <c r="AA169698" s="192"/>
    </row>
    <row r="169699" spans="26:27">
      <c r="Z169699" s="192"/>
      <c r="AA169699" s="192"/>
    </row>
    <row r="169700" spans="26:27">
      <c r="Z169700" s="192"/>
      <c r="AA169700" s="192"/>
    </row>
    <row r="169701" spans="26:27">
      <c r="Z169701" s="192"/>
      <c r="AA169701" s="192"/>
    </row>
    <row r="169702" spans="26:27">
      <c r="Z169702" s="192"/>
      <c r="AA169702" s="192"/>
    </row>
    <row r="169703" spans="26:27">
      <c r="Z169703" s="192"/>
      <c r="AA169703" s="192"/>
    </row>
    <row r="169704" spans="26:27">
      <c r="Z169704" s="192"/>
      <c r="AA169704" s="192"/>
    </row>
    <row r="169705" spans="26:27">
      <c r="Z169705" s="192"/>
      <c r="AA169705" s="192"/>
    </row>
    <row r="169706" spans="26:27">
      <c r="Z169706" s="192"/>
      <c r="AA169706" s="192"/>
    </row>
    <row r="169707" spans="26:27">
      <c r="Z169707" s="192"/>
      <c r="AA169707" s="192"/>
    </row>
    <row r="169708" spans="26:27">
      <c r="Z169708" s="192"/>
      <c r="AA169708" s="192"/>
    </row>
    <row r="169709" spans="26:27">
      <c r="Z169709" s="192"/>
      <c r="AA169709" s="192"/>
    </row>
    <row r="169710" spans="26:27">
      <c r="Z169710" s="192"/>
      <c r="AA169710" s="192"/>
    </row>
    <row r="169711" spans="26:27">
      <c r="Z169711" s="192"/>
      <c r="AA169711" s="192"/>
    </row>
    <row r="169712" spans="26:27">
      <c r="Z169712" s="192"/>
      <c r="AA169712" s="192"/>
    </row>
    <row r="169713" spans="26:27">
      <c r="Z169713" s="192"/>
      <c r="AA169713" s="192"/>
    </row>
    <row r="169714" spans="26:27">
      <c r="Z169714" s="192"/>
      <c r="AA169714" s="192"/>
    </row>
    <row r="169715" spans="26:27">
      <c r="Z169715" s="192"/>
      <c r="AA169715" s="192"/>
    </row>
    <row r="169716" spans="26:27">
      <c r="Z169716" s="192"/>
      <c r="AA169716" s="192"/>
    </row>
    <row r="169717" spans="26:27">
      <c r="Z169717" s="192"/>
      <c r="AA169717" s="192"/>
    </row>
    <row r="169718" spans="26:27">
      <c r="Z169718" s="192"/>
      <c r="AA169718" s="192"/>
    </row>
    <row r="169719" spans="26:27">
      <c r="Z169719" s="192"/>
      <c r="AA169719" s="192"/>
    </row>
    <row r="169720" spans="26:27">
      <c r="Z169720" s="192"/>
      <c r="AA169720" s="192"/>
    </row>
    <row r="169721" spans="26:27">
      <c r="Z169721" s="192"/>
      <c r="AA169721" s="192"/>
    </row>
    <row r="169722" spans="26:27">
      <c r="Z169722" s="192"/>
      <c r="AA169722" s="192"/>
    </row>
    <row r="169723" spans="26:27">
      <c r="Z169723" s="192"/>
      <c r="AA169723" s="192"/>
    </row>
    <row r="169724" spans="26:27">
      <c r="Z169724" s="192"/>
      <c r="AA169724" s="192"/>
    </row>
    <row r="169725" spans="26:27">
      <c r="Z169725" s="192"/>
      <c r="AA169725" s="192"/>
    </row>
    <row r="169726" spans="26:27">
      <c r="Z169726" s="192"/>
      <c r="AA169726" s="192"/>
    </row>
    <row r="169727" spans="26:27">
      <c r="Z169727" s="192"/>
      <c r="AA169727" s="192"/>
    </row>
    <row r="169728" spans="26:27">
      <c r="Z169728" s="192"/>
      <c r="AA169728" s="192"/>
    </row>
    <row r="169729" spans="26:27">
      <c r="Z169729" s="192"/>
      <c r="AA169729" s="192"/>
    </row>
    <row r="169730" spans="26:27">
      <c r="Z169730" s="192"/>
      <c r="AA169730" s="192"/>
    </row>
    <row r="169731" spans="26:27">
      <c r="Z169731" s="192"/>
      <c r="AA169731" s="192"/>
    </row>
    <row r="169732" spans="26:27">
      <c r="Z169732" s="192"/>
      <c r="AA169732" s="192"/>
    </row>
    <row r="169733" spans="26:27">
      <c r="Z169733" s="192"/>
      <c r="AA169733" s="192"/>
    </row>
    <row r="169734" spans="26:27">
      <c r="Z169734" s="192"/>
      <c r="AA169734" s="192"/>
    </row>
    <row r="169735" spans="26:27">
      <c r="Z169735" s="192"/>
      <c r="AA169735" s="192"/>
    </row>
    <row r="169736" spans="26:27">
      <c r="Z169736" s="192"/>
      <c r="AA169736" s="192"/>
    </row>
    <row r="169737" spans="26:27">
      <c r="Z169737" s="192"/>
      <c r="AA169737" s="192"/>
    </row>
    <row r="169738" spans="26:27">
      <c r="Z169738" s="192"/>
      <c r="AA169738" s="192"/>
    </row>
    <row r="169739" spans="26:27">
      <c r="Z169739" s="192"/>
      <c r="AA169739" s="192"/>
    </row>
    <row r="169740" spans="26:27">
      <c r="Z169740" s="192"/>
      <c r="AA169740" s="192"/>
    </row>
    <row r="169741" spans="26:27">
      <c r="Z169741" s="192"/>
      <c r="AA169741" s="192"/>
    </row>
    <row r="169742" spans="26:27">
      <c r="Z169742" s="192"/>
      <c r="AA169742" s="192"/>
    </row>
    <row r="169743" spans="26:27">
      <c r="Z169743" s="192"/>
      <c r="AA169743" s="192"/>
    </row>
    <row r="169744" spans="26:27">
      <c r="Z169744" s="192"/>
      <c r="AA169744" s="192"/>
    </row>
    <row r="169745" spans="26:27">
      <c r="Z169745" s="192"/>
      <c r="AA169745" s="192"/>
    </row>
    <row r="169746" spans="26:27">
      <c r="Z169746" s="192"/>
      <c r="AA169746" s="192"/>
    </row>
    <row r="169747" spans="26:27">
      <c r="Z169747" s="192"/>
      <c r="AA169747" s="192"/>
    </row>
    <row r="169748" spans="26:27">
      <c r="Z169748" s="192"/>
      <c r="AA169748" s="192"/>
    </row>
    <row r="169749" spans="26:27">
      <c r="Z169749" s="192"/>
      <c r="AA169749" s="192"/>
    </row>
    <row r="169750" spans="26:27">
      <c r="Z169750" s="192"/>
      <c r="AA169750" s="192"/>
    </row>
    <row r="169751" spans="26:27">
      <c r="Z169751" s="192"/>
      <c r="AA169751" s="192"/>
    </row>
    <row r="169752" spans="26:27">
      <c r="Z169752" s="192"/>
      <c r="AA169752" s="192"/>
    </row>
    <row r="169753" spans="26:27">
      <c r="Z169753" s="192"/>
      <c r="AA169753" s="192"/>
    </row>
    <row r="169754" spans="26:27">
      <c r="Z169754" s="192"/>
      <c r="AA169754" s="192"/>
    </row>
    <row r="169755" spans="26:27">
      <c r="Z169755" s="192"/>
      <c r="AA169755" s="192"/>
    </row>
    <row r="169756" spans="26:27">
      <c r="Z169756" s="192"/>
      <c r="AA169756" s="192"/>
    </row>
    <row r="169757" spans="26:27">
      <c r="Z169757" s="192"/>
      <c r="AA169757" s="192"/>
    </row>
    <row r="169758" spans="26:27">
      <c r="Z169758" s="192"/>
      <c r="AA169758" s="192"/>
    </row>
    <row r="169759" spans="26:27">
      <c r="Z169759" s="192"/>
      <c r="AA169759" s="192"/>
    </row>
    <row r="169760" spans="26:27">
      <c r="Z169760" s="192"/>
      <c r="AA169760" s="192"/>
    </row>
    <row r="169761" spans="26:27">
      <c r="Z169761" s="192"/>
      <c r="AA169761" s="192"/>
    </row>
    <row r="169762" spans="26:27">
      <c r="Z169762" s="192"/>
      <c r="AA169762" s="192"/>
    </row>
    <row r="169763" spans="26:27">
      <c r="Z169763" s="192"/>
      <c r="AA169763" s="192"/>
    </row>
    <row r="169764" spans="26:27">
      <c r="Z169764" s="192"/>
      <c r="AA169764" s="192"/>
    </row>
    <row r="169765" spans="26:27">
      <c r="Z169765" s="192"/>
      <c r="AA169765" s="192"/>
    </row>
    <row r="169766" spans="26:27">
      <c r="Z169766" s="192"/>
      <c r="AA169766" s="192"/>
    </row>
    <row r="169767" spans="26:27">
      <c r="Z169767" s="192"/>
      <c r="AA169767" s="192"/>
    </row>
    <row r="169768" spans="26:27">
      <c r="Z169768" s="192"/>
      <c r="AA169768" s="192"/>
    </row>
    <row r="169769" spans="26:27">
      <c r="Z169769" s="192"/>
      <c r="AA169769" s="192"/>
    </row>
    <row r="169770" spans="26:27">
      <c r="Z169770" s="192"/>
      <c r="AA169770" s="192"/>
    </row>
    <row r="169771" spans="26:27">
      <c r="Z169771" s="192"/>
      <c r="AA169771" s="192"/>
    </row>
    <row r="169772" spans="26:27">
      <c r="Z169772" s="192"/>
      <c r="AA169772" s="192"/>
    </row>
    <row r="169773" spans="26:27">
      <c r="Z169773" s="192"/>
      <c r="AA169773" s="192"/>
    </row>
    <row r="169774" spans="26:27">
      <c r="Z169774" s="192"/>
      <c r="AA169774" s="192"/>
    </row>
    <row r="169775" spans="26:27">
      <c r="Z169775" s="192"/>
      <c r="AA169775" s="192"/>
    </row>
    <row r="169776" spans="26:27">
      <c r="Z169776" s="192"/>
      <c r="AA169776" s="192"/>
    </row>
    <row r="169777" spans="26:27">
      <c r="Z169777" s="192"/>
      <c r="AA169777" s="192"/>
    </row>
    <row r="169778" spans="26:27">
      <c r="Z169778" s="192"/>
      <c r="AA169778" s="192"/>
    </row>
    <row r="169779" spans="26:27">
      <c r="Z169779" s="192"/>
      <c r="AA169779" s="192"/>
    </row>
    <row r="169780" spans="26:27">
      <c r="Z169780" s="192"/>
      <c r="AA169780" s="192"/>
    </row>
    <row r="169781" spans="26:27">
      <c r="Z169781" s="192"/>
      <c r="AA169781" s="192"/>
    </row>
    <row r="169782" spans="26:27">
      <c r="Z169782" s="192"/>
      <c r="AA169782" s="192"/>
    </row>
    <row r="169783" spans="26:27">
      <c r="Z169783" s="192"/>
      <c r="AA169783" s="192"/>
    </row>
    <row r="169784" spans="26:27">
      <c r="Z169784" s="192"/>
      <c r="AA169784" s="192"/>
    </row>
    <row r="169785" spans="26:27">
      <c r="Z169785" s="192"/>
      <c r="AA169785" s="192"/>
    </row>
    <row r="169786" spans="26:27">
      <c r="Z169786" s="192"/>
      <c r="AA169786" s="192"/>
    </row>
    <row r="169787" spans="26:27">
      <c r="Z169787" s="192"/>
      <c r="AA169787" s="192"/>
    </row>
    <row r="169788" spans="26:27">
      <c r="Z169788" s="192"/>
      <c r="AA169788" s="192"/>
    </row>
    <row r="169789" spans="26:27">
      <c r="Z169789" s="192"/>
      <c r="AA169789" s="192"/>
    </row>
    <row r="169790" spans="26:27">
      <c r="Z169790" s="192"/>
      <c r="AA169790" s="192"/>
    </row>
    <row r="169791" spans="26:27">
      <c r="Z169791" s="192"/>
      <c r="AA169791" s="192"/>
    </row>
    <row r="169792" spans="26:27">
      <c r="Z169792" s="192"/>
      <c r="AA169792" s="192"/>
    </row>
    <row r="169793" spans="26:27">
      <c r="Z169793" s="192"/>
      <c r="AA169793" s="192"/>
    </row>
    <row r="169794" spans="26:27">
      <c r="Z169794" s="192"/>
      <c r="AA169794" s="192"/>
    </row>
    <row r="169795" spans="26:27">
      <c r="Z169795" s="192"/>
      <c r="AA169795" s="192"/>
    </row>
    <row r="169796" spans="26:27">
      <c r="Z169796" s="192"/>
      <c r="AA169796" s="192"/>
    </row>
    <row r="169797" spans="26:27">
      <c r="Z169797" s="192"/>
      <c r="AA169797" s="192"/>
    </row>
    <row r="169798" spans="26:27">
      <c r="Z169798" s="192"/>
      <c r="AA169798" s="192"/>
    </row>
    <row r="169799" spans="26:27">
      <c r="Z169799" s="192"/>
      <c r="AA169799" s="192"/>
    </row>
    <row r="169800" spans="26:27">
      <c r="Z169800" s="192"/>
      <c r="AA169800" s="192"/>
    </row>
    <row r="169801" spans="26:27">
      <c r="Z169801" s="192"/>
      <c r="AA169801" s="192"/>
    </row>
    <row r="169802" spans="26:27">
      <c r="Z169802" s="192"/>
      <c r="AA169802" s="192"/>
    </row>
    <row r="169803" spans="26:27">
      <c r="Z169803" s="192"/>
      <c r="AA169803" s="192"/>
    </row>
    <row r="169804" spans="26:27">
      <c r="Z169804" s="192"/>
      <c r="AA169804" s="192"/>
    </row>
    <row r="169805" spans="26:27">
      <c r="Z169805" s="192"/>
      <c r="AA169805" s="192"/>
    </row>
    <row r="169806" spans="26:27">
      <c r="Z169806" s="192"/>
      <c r="AA169806" s="192"/>
    </row>
    <row r="169807" spans="26:27">
      <c r="Z169807" s="192"/>
      <c r="AA169807" s="192"/>
    </row>
    <row r="169808" spans="26:27">
      <c r="Z169808" s="192"/>
      <c r="AA169808" s="192"/>
    </row>
    <row r="169809" spans="26:27">
      <c r="Z169809" s="192"/>
      <c r="AA169809" s="192"/>
    </row>
    <row r="169810" spans="26:27">
      <c r="Z169810" s="192"/>
      <c r="AA169810" s="192"/>
    </row>
    <row r="169811" spans="26:27">
      <c r="Z169811" s="192"/>
      <c r="AA169811" s="192"/>
    </row>
    <row r="169812" spans="26:27">
      <c r="Z169812" s="192"/>
      <c r="AA169812" s="192"/>
    </row>
    <row r="169813" spans="26:27">
      <c r="Z169813" s="192"/>
      <c r="AA169813" s="192"/>
    </row>
    <row r="169814" spans="26:27">
      <c r="Z169814" s="192"/>
      <c r="AA169814" s="192"/>
    </row>
    <row r="169815" spans="26:27">
      <c r="Z169815" s="192"/>
      <c r="AA169815" s="192"/>
    </row>
    <row r="169816" spans="26:27">
      <c r="Z169816" s="192"/>
      <c r="AA169816" s="192"/>
    </row>
    <row r="169817" spans="26:27">
      <c r="Z169817" s="192"/>
      <c r="AA169817" s="192"/>
    </row>
    <row r="169818" spans="26:27">
      <c r="Z169818" s="192"/>
      <c r="AA169818" s="192"/>
    </row>
    <row r="169819" spans="26:27">
      <c r="Z169819" s="192"/>
      <c r="AA169819" s="192"/>
    </row>
    <row r="169820" spans="26:27">
      <c r="Z169820" s="192"/>
      <c r="AA169820" s="192"/>
    </row>
    <row r="169821" spans="26:27">
      <c r="Z169821" s="192"/>
      <c r="AA169821" s="192"/>
    </row>
    <row r="169822" spans="26:27">
      <c r="Z169822" s="192"/>
      <c r="AA169822" s="192"/>
    </row>
    <row r="169823" spans="26:27">
      <c r="Z169823" s="192"/>
      <c r="AA169823" s="192"/>
    </row>
    <row r="169824" spans="26:27">
      <c r="Z169824" s="192"/>
      <c r="AA169824" s="192"/>
    </row>
    <row r="169825" spans="26:27">
      <c r="Z169825" s="192"/>
      <c r="AA169825" s="192"/>
    </row>
    <row r="169826" spans="26:27">
      <c r="Z169826" s="192"/>
      <c r="AA169826" s="192"/>
    </row>
    <row r="169827" spans="26:27">
      <c r="Z169827" s="192"/>
      <c r="AA169827" s="192"/>
    </row>
    <row r="169828" spans="26:27">
      <c r="Z169828" s="192"/>
      <c r="AA169828" s="192"/>
    </row>
    <row r="169829" spans="26:27">
      <c r="Z169829" s="192"/>
      <c r="AA169829" s="192"/>
    </row>
    <row r="169830" spans="26:27">
      <c r="Z169830" s="192"/>
      <c r="AA169830" s="192"/>
    </row>
    <row r="169831" spans="26:27">
      <c r="Z169831" s="192"/>
      <c r="AA169831" s="192"/>
    </row>
    <row r="169832" spans="26:27">
      <c r="Z169832" s="192"/>
      <c r="AA169832" s="192"/>
    </row>
    <row r="169833" spans="26:27">
      <c r="Z169833" s="192"/>
      <c r="AA169833" s="192"/>
    </row>
    <row r="169834" spans="26:27">
      <c r="Z169834" s="192"/>
      <c r="AA169834" s="192"/>
    </row>
    <row r="169835" spans="26:27">
      <c r="Z169835" s="192"/>
      <c r="AA169835" s="192"/>
    </row>
    <row r="169836" spans="26:27">
      <c r="Z169836" s="192"/>
      <c r="AA169836" s="192"/>
    </row>
    <row r="169837" spans="26:27">
      <c r="Z169837" s="192"/>
      <c r="AA169837" s="192"/>
    </row>
    <row r="169838" spans="26:27">
      <c r="Z169838" s="192"/>
      <c r="AA169838" s="192"/>
    </row>
    <row r="169839" spans="26:27">
      <c r="Z169839" s="192"/>
      <c r="AA169839" s="192"/>
    </row>
    <row r="169840" spans="26:27">
      <c r="Z169840" s="192"/>
      <c r="AA169840" s="192"/>
    </row>
    <row r="169841" spans="26:27">
      <c r="Z169841" s="192"/>
      <c r="AA169841" s="192"/>
    </row>
    <row r="169842" spans="26:27">
      <c r="Z169842" s="192"/>
      <c r="AA169842" s="192"/>
    </row>
    <row r="169843" spans="26:27">
      <c r="Z169843" s="192"/>
      <c r="AA169843" s="192"/>
    </row>
    <row r="169844" spans="26:27">
      <c r="Z169844" s="192"/>
      <c r="AA169844" s="192"/>
    </row>
    <row r="169845" spans="26:27">
      <c r="Z169845" s="192"/>
      <c r="AA169845" s="192"/>
    </row>
    <row r="169846" spans="26:27">
      <c r="Z169846" s="192"/>
      <c r="AA169846" s="192"/>
    </row>
    <row r="169847" spans="26:27">
      <c r="Z169847" s="192"/>
      <c r="AA169847" s="192"/>
    </row>
    <row r="169848" spans="26:27">
      <c r="Z169848" s="192"/>
      <c r="AA169848" s="192"/>
    </row>
    <row r="169849" spans="26:27">
      <c r="Z169849" s="192"/>
      <c r="AA169849" s="192"/>
    </row>
    <row r="169850" spans="26:27">
      <c r="Z169850" s="192"/>
      <c r="AA169850" s="192"/>
    </row>
    <row r="169851" spans="26:27">
      <c r="Z169851" s="192"/>
      <c r="AA169851" s="192"/>
    </row>
    <row r="169852" spans="26:27">
      <c r="Z169852" s="192"/>
      <c r="AA169852" s="192"/>
    </row>
    <row r="169853" spans="26:27">
      <c r="Z169853" s="192"/>
      <c r="AA169853" s="192"/>
    </row>
    <row r="169854" spans="26:27">
      <c r="Z169854" s="192"/>
      <c r="AA169854" s="192"/>
    </row>
    <row r="169855" spans="26:27">
      <c r="Z169855" s="192"/>
      <c r="AA169855" s="192"/>
    </row>
    <row r="169856" spans="26:27">
      <c r="Z169856" s="192"/>
      <c r="AA169856" s="192"/>
    </row>
    <row r="169857" spans="26:27">
      <c r="Z169857" s="192"/>
      <c r="AA169857" s="192"/>
    </row>
    <row r="169858" spans="26:27">
      <c r="Z169858" s="192"/>
      <c r="AA169858" s="192"/>
    </row>
    <row r="169859" spans="26:27">
      <c r="Z169859" s="192"/>
      <c r="AA169859" s="192"/>
    </row>
    <row r="169860" spans="26:27">
      <c r="Z169860" s="192"/>
      <c r="AA169860" s="192"/>
    </row>
    <row r="169861" spans="26:27">
      <c r="Z169861" s="192"/>
      <c r="AA169861" s="192"/>
    </row>
    <row r="169862" spans="26:27">
      <c r="Z169862" s="192"/>
      <c r="AA169862" s="192"/>
    </row>
    <row r="169863" spans="26:27">
      <c r="Z169863" s="192"/>
      <c r="AA169863" s="192"/>
    </row>
    <row r="169864" spans="26:27">
      <c r="Z169864" s="192"/>
      <c r="AA169864" s="192"/>
    </row>
    <row r="169865" spans="26:27">
      <c r="Z169865" s="192"/>
      <c r="AA169865" s="192"/>
    </row>
    <row r="169866" spans="26:27">
      <c r="Z169866" s="192"/>
      <c r="AA169866" s="192"/>
    </row>
    <row r="169867" spans="26:27">
      <c r="Z169867" s="192"/>
      <c r="AA169867" s="192"/>
    </row>
    <row r="169868" spans="26:27">
      <c r="Z169868" s="192"/>
      <c r="AA169868" s="192"/>
    </row>
    <row r="169869" spans="26:27">
      <c r="Z169869" s="192"/>
      <c r="AA169869" s="192"/>
    </row>
    <row r="169870" spans="26:27">
      <c r="Z169870" s="192"/>
      <c r="AA169870" s="192"/>
    </row>
    <row r="169871" spans="26:27">
      <c r="Z169871" s="192"/>
      <c r="AA169871" s="192"/>
    </row>
    <row r="169872" spans="26:27">
      <c r="Z169872" s="192"/>
      <c r="AA169872" s="192"/>
    </row>
    <row r="169873" spans="26:27">
      <c r="Z169873" s="192"/>
      <c r="AA169873" s="192"/>
    </row>
    <row r="169874" spans="26:27">
      <c r="Z169874" s="192"/>
      <c r="AA169874" s="192"/>
    </row>
    <row r="169875" spans="26:27">
      <c r="Z169875" s="192"/>
      <c r="AA169875" s="192"/>
    </row>
    <row r="169876" spans="26:27">
      <c r="Z169876" s="192"/>
      <c r="AA169876" s="192"/>
    </row>
    <row r="169877" spans="26:27">
      <c r="Z169877" s="192"/>
      <c r="AA169877" s="192"/>
    </row>
    <row r="169878" spans="26:27">
      <c r="Z169878" s="192"/>
      <c r="AA169878" s="192"/>
    </row>
    <row r="169879" spans="26:27">
      <c r="Z169879" s="192"/>
      <c r="AA169879" s="192"/>
    </row>
    <row r="169880" spans="26:27">
      <c r="Z169880" s="192"/>
      <c r="AA169880" s="192"/>
    </row>
    <row r="169881" spans="26:27">
      <c r="Z169881" s="192"/>
      <c r="AA169881" s="192"/>
    </row>
    <row r="169882" spans="26:27">
      <c r="Z169882" s="192"/>
      <c r="AA169882" s="192"/>
    </row>
    <row r="169883" spans="26:27">
      <c r="Z169883" s="192"/>
      <c r="AA169883" s="192"/>
    </row>
    <row r="169884" spans="26:27">
      <c r="Z169884" s="192"/>
      <c r="AA169884" s="192"/>
    </row>
    <row r="169885" spans="26:27">
      <c r="Z169885" s="192"/>
      <c r="AA169885" s="192"/>
    </row>
    <row r="169886" spans="26:27">
      <c r="Z169886" s="192"/>
      <c r="AA169886" s="192"/>
    </row>
    <row r="169887" spans="26:27">
      <c r="Z169887" s="192"/>
      <c r="AA169887" s="192"/>
    </row>
    <row r="169888" spans="26:27">
      <c r="Z169888" s="192"/>
      <c r="AA169888" s="192"/>
    </row>
    <row r="169889" spans="26:27">
      <c r="Z169889" s="192"/>
      <c r="AA169889" s="192"/>
    </row>
    <row r="169890" spans="26:27">
      <c r="Z169890" s="192"/>
      <c r="AA169890" s="192"/>
    </row>
    <row r="169891" spans="26:27">
      <c r="Z169891" s="192"/>
      <c r="AA169891" s="192"/>
    </row>
    <row r="169892" spans="26:27">
      <c r="Z169892" s="192"/>
      <c r="AA169892" s="192"/>
    </row>
    <row r="169893" spans="26:27">
      <c r="Z169893" s="192"/>
      <c r="AA169893" s="192"/>
    </row>
    <row r="169894" spans="26:27">
      <c r="Z169894" s="192"/>
      <c r="AA169894" s="192"/>
    </row>
    <row r="169895" spans="26:27">
      <c r="Z169895" s="192"/>
      <c r="AA169895" s="192"/>
    </row>
    <row r="169896" spans="26:27">
      <c r="Z169896" s="192"/>
      <c r="AA169896" s="192"/>
    </row>
    <row r="169897" spans="26:27">
      <c r="Z169897" s="192"/>
      <c r="AA169897" s="192"/>
    </row>
    <row r="169898" spans="26:27">
      <c r="Z169898" s="192"/>
      <c r="AA169898" s="192"/>
    </row>
    <row r="169899" spans="26:27">
      <c r="Z169899" s="192"/>
      <c r="AA169899" s="192"/>
    </row>
    <row r="169900" spans="26:27">
      <c r="Z169900" s="192"/>
      <c r="AA169900" s="192"/>
    </row>
    <row r="169901" spans="26:27">
      <c r="Z169901" s="192"/>
      <c r="AA169901" s="192"/>
    </row>
    <row r="169902" spans="26:27">
      <c r="Z169902" s="192"/>
      <c r="AA169902" s="192"/>
    </row>
    <row r="169903" spans="26:27">
      <c r="Z169903" s="192"/>
      <c r="AA169903" s="192"/>
    </row>
    <row r="169904" spans="26:27">
      <c r="Z169904" s="192"/>
      <c r="AA169904" s="192"/>
    </row>
    <row r="169905" spans="26:27">
      <c r="Z169905" s="192"/>
      <c r="AA169905" s="192"/>
    </row>
    <row r="169906" spans="26:27">
      <c r="Z169906" s="192"/>
      <c r="AA169906" s="192"/>
    </row>
    <row r="169907" spans="26:27">
      <c r="Z169907" s="192"/>
      <c r="AA169907" s="192"/>
    </row>
    <row r="169908" spans="26:27">
      <c r="Z169908" s="192"/>
      <c r="AA169908" s="192"/>
    </row>
    <row r="169909" spans="26:27">
      <c r="Z169909" s="192"/>
      <c r="AA169909" s="192"/>
    </row>
    <row r="169910" spans="26:27">
      <c r="Z169910" s="192"/>
      <c r="AA169910" s="192"/>
    </row>
    <row r="169911" spans="26:27">
      <c r="Z169911" s="192"/>
      <c r="AA169911" s="192"/>
    </row>
    <row r="169912" spans="26:27">
      <c r="Z169912" s="192"/>
      <c r="AA169912" s="192"/>
    </row>
    <row r="169913" spans="26:27">
      <c r="Z169913" s="192"/>
      <c r="AA169913" s="192"/>
    </row>
    <row r="169914" spans="26:27">
      <c r="Z169914" s="192"/>
      <c r="AA169914" s="192"/>
    </row>
    <row r="169915" spans="26:27">
      <c r="Z169915" s="192"/>
      <c r="AA169915" s="192"/>
    </row>
    <row r="169916" spans="26:27">
      <c r="Z169916" s="192"/>
      <c r="AA169916" s="192"/>
    </row>
    <row r="169917" spans="26:27">
      <c r="Z169917" s="192"/>
      <c r="AA169917" s="192"/>
    </row>
    <row r="169918" spans="26:27">
      <c r="Z169918" s="192"/>
      <c r="AA169918" s="192"/>
    </row>
    <row r="169919" spans="26:27">
      <c r="Z169919" s="192"/>
      <c r="AA169919" s="192"/>
    </row>
    <row r="169920" spans="26:27">
      <c r="Z169920" s="192"/>
      <c r="AA169920" s="192"/>
    </row>
    <row r="169921" spans="26:27">
      <c r="Z169921" s="192"/>
      <c r="AA169921" s="192"/>
    </row>
    <row r="169922" spans="26:27">
      <c r="Z169922" s="192"/>
      <c r="AA169922" s="192"/>
    </row>
    <row r="169923" spans="26:27">
      <c r="Z169923" s="192"/>
      <c r="AA169923" s="192"/>
    </row>
    <row r="169924" spans="26:27">
      <c r="Z169924" s="192"/>
      <c r="AA169924" s="192"/>
    </row>
    <row r="169925" spans="26:27">
      <c r="Z169925" s="192"/>
      <c r="AA169925" s="192"/>
    </row>
    <row r="169926" spans="26:27">
      <c r="Z169926" s="192"/>
      <c r="AA169926" s="192"/>
    </row>
    <row r="169927" spans="26:27">
      <c r="Z169927" s="192"/>
      <c r="AA169927" s="192"/>
    </row>
    <row r="169928" spans="26:27">
      <c r="Z169928" s="192"/>
      <c r="AA169928" s="192"/>
    </row>
    <row r="169929" spans="26:27">
      <c r="Z169929" s="192"/>
      <c r="AA169929" s="192"/>
    </row>
    <row r="169930" spans="26:27">
      <c r="Z169930" s="192"/>
      <c r="AA169930" s="192"/>
    </row>
    <row r="169931" spans="26:27">
      <c r="Z169931" s="192"/>
      <c r="AA169931" s="192"/>
    </row>
    <row r="169932" spans="26:27">
      <c r="Z169932" s="192"/>
      <c r="AA169932" s="192"/>
    </row>
    <row r="169933" spans="26:27">
      <c r="Z169933" s="192"/>
      <c r="AA169933" s="192"/>
    </row>
    <row r="169934" spans="26:27">
      <c r="Z169934" s="192"/>
      <c r="AA169934" s="192"/>
    </row>
    <row r="169935" spans="26:27">
      <c r="Z169935" s="192"/>
      <c r="AA169935" s="192"/>
    </row>
    <row r="169936" spans="26:27">
      <c r="Z169936" s="192"/>
      <c r="AA169936" s="192"/>
    </row>
    <row r="169937" spans="26:27">
      <c r="Z169937" s="192"/>
      <c r="AA169937" s="192"/>
    </row>
    <row r="169938" spans="26:27">
      <c r="Z169938" s="192"/>
      <c r="AA169938" s="192"/>
    </row>
    <row r="169939" spans="26:27">
      <c r="Z169939" s="192"/>
      <c r="AA169939" s="192"/>
    </row>
    <row r="169940" spans="26:27">
      <c r="Z169940" s="192"/>
      <c r="AA169940" s="192"/>
    </row>
    <row r="169941" spans="26:27">
      <c r="Z169941" s="192"/>
      <c r="AA169941" s="192"/>
    </row>
    <row r="169942" spans="26:27">
      <c r="Z169942" s="192"/>
      <c r="AA169942" s="192"/>
    </row>
    <row r="169943" spans="26:27">
      <c r="Z169943" s="192"/>
      <c r="AA169943" s="192"/>
    </row>
    <row r="169944" spans="26:27">
      <c r="Z169944" s="192"/>
      <c r="AA169944" s="192"/>
    </row>
    <row r="169945" spans="26:27">
      <c r="Z169945" s="192"/>
      <c r="AA169945" s="192"/>
    </row>
    <row r="169946" spans="26:27">
      <c r="Z169946" s="192"/>
      <c r="AA169946" s="192"/>
    </row>
    <row r="169947" spans="26:27">
      <c r="Z169947" s="192"/>
      <c r="AA169947" s="192"/>
    </row>
    <row r="169948" spans="26:27">
      <c r="Z169948" s="192"/>
      <c r="AA169948" s="192"/>
    </row>
    <row r="169949" spans="26:27">
      <c r="Z169949" s="192"/>
      <c r="AA169949" s="192"/>
    </row>
    <row r="169950" spans="26:27">
      <c r="Z169950" s="192"/>
      <c r="AA169950" s="192"/>
    </row>
    <row r="169951" spans="26:27">
      <c r="Z169951" s="192"/>
      <c r="AA169951" s="192"/>
    </row>
    <row r="169952" spans="26:27">
      <c r="Z169952" s="192"/>
      <c r="AA169952" s="192"/>
    </row>
    <row r="169953" spans="26:27">
      <c r="Z169953" s="192"/>
      <c r="AA169953" s="192"/>
    </row>
    <row r="169954" spans="26:27">
      <c r="Z169954" s="192"/>
      <c r="AA169954" s="192"/>
    </row>
    <row r="169955" spans="26:27">
      <c r="Z169955" s="192"/>
      <c r="AA169955" s="192"/>
    </row>
    <row r="169956" spans="26:27">
      <c r="Z169956" s="192"/>
      <c r="AA169956" s="192"/>
    </row>
    <row r="169957" spans="26:27">
      <c r="Z169957" s="192"/>
      <c r="AA169957" s="192"/>
    </row>
    <row r="169958" spans="26:27">
      <c r="Z169958" s="192"/>
      <c r="AA169958" s="192"/>
    </row>
    <row r="169959" spans="26:27">
      <c r="Z169959" s="192"/>
      <c r="AA169959" s="192"/>
    </row>
    <row r="169960" spans="26:27">
      <c r="Z169960" s="192"/>
      <c r="AA169960" s="192"/>
    </row>
    <row r="169961" spans="26:27">
      <c r="Z169961" s="192"/>
      <c r="AA169961" s="192"/>
    </row>
    <row r="169962" spans="26:27">
      <c r="Z169962" s="192"/>
      <c r="AA169962" s="192"/>
    </row>
    <row r="169963" spans="26:27">
      <c r="Z169963" s="192"/>
      <c r="AA169963" s="192"/>
    </row>
    <row r="169964" spans="26:27">
      <c r="Z169964" s="192"/>
      <c r="AA169964" s="192"/>
    </row>
    <row r="169965" spans="26:27">
      <c r="Z169965" s="192"/>
      <c r="AA169965" s="192"/>
    </row>
    <row r="169966" spans="26:27">
      <c r="Z169966" s="192"/>
      <c r="AA169966" s="192"/>
    </row>
    <row r="169967" spans="26:27">
      <c r="Z169967" s="192"/>
      <c r="AA169967" s="192"/>
    </row>
    <row r="169968" spans="26:27">
      <c r="Z169968" s="192"/>
      <c r="AA169968" s="192"/>
    </row>
    <row r="169969" spans="26:27">
      <c r="Z169969" s="192"/>
      <c r="AA169969" s="192"/>
    </row>
    <row r="169970" spans="26:27">
      <c r="Z169970" s="192"/>
      <c r="AA169970" s="192"/>
    </row>
    <row r="169971" spans="26:27">
      <c r="Z169971" s="192"/>
      <c r="AA169971" s="192"/>
    </row>
    <row r="169972" spans="26:27">
      <c r="Z169972" s="192"/>
      <c r="AA169972" s="192"/>
    </row>
    <row r="169973" spans="26:27">
      <c r="Z169973" s="192"/>
      <c r="AA169973" s="192"/>
    </row>
    <row r="169974" spans="26:27">
      <c r="Z169974" s="192"/>
      <c r="AA169974" s="192"/>
    </row>
    <row r="169975" spans="26:27">
      <c r="Z169975" s="192"/>
      <c r="AA169975" s="192"/>
    </row>
    <row r="169976" spans="26:27">
      <c r="Z169976" s="192"/>
      <c r="AA169976" s="192"/>
    </row>
    <row r="169977" spans="26:27">
      <c r="Z169977" s="192"/>
      <c r="AA169977" s="192"/>
    </row>
    <row r="169978" spans="26:27">
      <c r="Z169978" s="192"/>
      <c r="AA169978" s="192"/>
    </row>
    <row r="169979" spans="26:27">
      <c r="Z169979" s="192"/>
      <c r="AA169979" s="192"/>
    </row>
    <row r="169980" spans="26:27">
      <c r="Z169980" s="192"/>
      <c r="AA169980" s="192"/>
    </row>
    <row r="169981" spans="26:27">
      <c r="Z169981" s="192"/>
      <c r="AA169981" s="192"/>
    </row>
    <row r="169982" spans="26:27">
      <c r="Z169982" s="192"/>
      <c r="AA169982" s="192"/>
    </row>
    <row r="169983" spans="26:27">
      <c r="Z169983" s="192"/>
      <c r="AA169983" s="192"/>
    </row>
    <row r="169984" spans="26:27">
      <c r="Z169984" s="192"/>
      <c r="AA169984" s="192"/>
    </row>
    <row r="169985" spans="26:27">
      <c r="Z169985" s="192"/>
      <c r="AA169985" s="192"/>
    </row>
    <row r="169986" spans="26:27">
      <c r="Z169986" s="192"/>
      <c r="AA169986" s="192"/>
    </row>
    <row r="169987" spans="26:27">
      <c r="Z169987" s="192"/>
      <c r="AA169987" s="192"/>
    </row>
    <row r="169988" spans="26:27">
      <c r="Z169988" s="192"/>
      <c r="AA169988" s="192"/>
    </row>
    <row r="169989" spans="26:27">
      <c r="Z169989" s="192"/>
      <c r="AA169989" s="192"/>
    </row>
    <row r="169990" spans="26:27">
      <c r="Z169990" s="192"/>
      <c r="AA169990" s="192"/>
    </row>
    <row r="169991" spans="26:27">
      <c r="Z169991" s="192"/>
      <c r="AA169991" s="192"/>
    </row>
    <row r="169992" spans="26:27">
      <c r="Z169992" s="192"/>
      <c r="AA169992" s="192"/>
    </row>
    <row r="169993" spans="26:27">
      <c r="Z169993" s="192"/>
      <c r="AA169993" s="192"/>
    </row>
    <row r="169994" spans="26:27">
      <c r="Z169994" s="192"/>
      <c r="AA169994" s="192"/>
    </row>
    <row r="169995" spans="26:27">
      <c r="Z169995" s="192"/>
      <c r="AA169995" s="192"/>
    </row>
    <row r="169996" spans="26:27">
      <c r="Z169996" s="192"/>
      <c r="AA169996" s="192"/>
    </row>
    <row r="169997" spans="26:27">
      <c r="Z169997" s="192"/>
      <c r="AA169997" s="192"/>
    </row>
    <row r="169998" spans="26:27">
      <c r="Z169998" s="192"/>
      <c r="AA169998" s="192"/>
    </row>
    <row r="169999" spans="26:27">
      <c r="Z169999" s="192"/>
      <c r="AA169999" s="192"/>
    </row>
    <row r="170000" spans="26:27">
      <c r="Z170000" s="192"/>
      <c r="AA170000" s="192"/>
    </row>
    <row r="170001" spans="26:27">
      <c r="Z170001" s="192"/>
      <c r="AA170001" s="192"/>
    </row>
    <row r="170002" spans="26:27">
      <c r="Z170002" s="192"/>
      <c r="AA170002" s="192"/>
    </row>
    <row r="170003" spans="26:27">
      <c r="Z170003" s="192"/>
      <c r="AA170003" s="192"/>
    </row>
    <row r="170004" spans="26:27">
      <c r="Z170004" s="192"/>
      <c r="AA170004" s="192"/>
    </row>
    <row r="170005" spans="26:27">
      <c r="Z170005" s="192"/>
      <c r="AA170005" s="192"/>
    </row>
    <row r="170006" spans="26:27">
      <c r="Z170006" s="192"/>
      <c r="AA170006" s="192"/>
    </row>
    <row r="170007" spans="26:27">
      <c r="Z170007" s="192"/>
      <c r="AA170007" s="192"/>
    </row>
    <row r="170008" spans="26:27">
      <c r="Z170008" s="192"/>
      <c r="AA170008" s="192"/>
    </row>
    <row r="170009" spans="26:27">
      <c r="Z170009" s="192"/>
      <c r="AA170009" s="192"/>
    </row>
    <row r="170010" spans="26:27">
      <c r="Z170010" s="192"/>
      <c r="AA170010" s="192"/>
    </row>
    <row r="170011" spans="26:27">
      <c r="Z170011" s="192"/>
      <c r="AA170011" s="192"/>
    </row>
    <row r="170012" spans="26:27">
      <c r="Z170012" s="192"/>
      <c r="AA170012" s="192"/>
    </row>
    <row r="170013" spans="26:27">
      <c r="Z170013" s="192"/>
      <c r="AA170013" s="192"/>
    </row>
    <row r="170014" spans="26:27">
      <c r="Z170014" s="192"/>
      <c r="AA170014" s="192"/>
    </row>
    <row r="170015" spans="26:27">
      <c r="Z170015" s="192"/>
      <c r="AA170015" s="192"/>
    </row>
    <row r="170016" spans="26:27">
      <c r="Z170016" s="192"/>
      <c r="AA170016" s="192"/>
    </row>
    <row r="170017" spans="26:27">
      <c r="Z170017" s="192"/>
      <c r="AA170017" s="192"/>
    </row>
    <row r="170018" spans="26:27">
      <c r="Z170018" s="192"/>
      <c r="AA170018" s="192"/>
    </row>
    <row r="170019" spans="26:27">
      <c r="Z170019" s="192"/>
      <c r="AA170019" s="192"/>
    </row>
    <row r="170020" spans="26:27">
      <c r="Z170020" s="192"/>
      <c r="AA170020" s="192"/>
    </row>
    <row r="170021" spans="26:27">
      <c r="Z170021" s="192"/>
      <c r="AA170021" s="192"/>
    </row>
    <row r="170022" spans="26:27">
      <c r="Z170022" s="192"/>
      <c r="AA170022" s="192"/>
    </row>
    <row r="170023" spans="26:27">
      <c r="Z170023" s="192"/>
      <c r="AA170023" s="192"/>
    </row>
    <row r="170024" spans="26:27">
      <c r="Z170024" s="192"/>
      <c r="AA170024" s="192"/>
    </row>
    <row r="170025" spans="26:27">
      <c r="Z170025" s="192"/>
      <c r="AA170025" s="192"/>
    </row>
    <row r="170026" spans="26:27">
      <c r="Z170026" s="192"/>
      <c r="AA170026" s="192"/>
    </row>
    <row r="170027" spans="26:27">
      <c r="Z170027" s="192"/>
      <c r="AA170027" s="192"/>
    </row>
    <row r="170028" spans="26:27">
      <c r="Z170028" s="192"/>
      <c r="AA170028" s="192"/>
    </row>
    <row r="170029" spans="26:27">
      <c r="Z170029" s="192"/>
      <c r="AA170029" s="192"/>
    </row>
    <row r="170030" spans="26:27">
      <c r="Z170030" s="192"/>
      <c r="AA170030" s="192"/>
    </row>
    <row r="170031" spans="26:27">
      <c r="Z170031" s="192"/>
      <c r="AA170031" s="192"/>
    </row>
    <row r="170032" spans="26:27">
      <c r="Z170032" s="192"/>
      <c r="AA170032" s="192"/>
    </row>
    <row r="170033" spans="26:27">
      <c r="Z170033" s="192"/>
      <c r="AA170033" s="192"/>
    </row>
    <row r="170034" spans="26:27">
      <c r="Z170034" s="192"/>
      <c r="AA170034" s="192"/>
    </row>
    <row r="170035" spans="26:27">
      <c r="Z170035" s="192"/>
      <c r="AA170035" s="192"/>
    </row>
    <row r="170036" spans="26:27">
      <c r="Z170036" s="192"/>
      <c r="AA170036" s="192"/>
    </row>
    <row r="170037" spans="26:27">
      <c r="Z170037" s="192"/>
      <c r="AA170037" s="192"/>
    </row>
    <row r="170038" spans="26:27">
      <c r="Z170038" s="192"/>
      <c r="AA170038" s="192"/>
    </row>
    <row r="170039" spans="26:27">
      <c r="Z170039" s="192"/>
      <c r="AA170039" s="192"/>
    </row>
    <row r="170040" spans="26:27">
      <c r="Z170040" s="192"/>
      <c r="AA170040" s="192"/>
    </row>
    <row r="170041" spans="26:27">
      <c r="Z170041" s="192"/>
      <c r="AA170041" s="192"/>
    </row>
    <row r="170042" spans="26:27">
      <c r="Z170042" s="192"/>
      <c r="AA170042" s="192"/>
    </row>
    <row r="170043" spans="26:27">
      <c r="Z170043" s="192"/>
      <c r="AA170043" s="192"/>
    </row>
    <row r="170044" spans="26:27">
      <c r="Z170044" s="192"/>
      <c r="AA170044" s="192"/>
    </row>
    <row r="170045" spans="26:27">
      <c r="Z170045" s="192"/>
      <c r="AA170045" s="192"/>
    </row>
    <row r="170046" spans="26:27">
      <c r="Z170046" s="192"/>
      <c r="AA170046" s="192"/>
    </row>
    <row r="170047" spans="26:27">
      <c r="Z170047" s="192"/>
      <c r="AA170047" s="192"/>
    </row>
    <row r="170048" spans="26:27">
      <c r="Z170048" s="192"/>
      <c r="AA170048" s="192"/>
    </row>
    <row r="170049" spans="26:27">
      <c r="Z170049" s="192"/>
      <c r="AA170049" s="192"/>
    </row>
    <row r="170050" spans="26:27">
      <c r="Z170050" s="192"/>
      <c r="AA170050" s="192"/>
    </row>
    <row r="170051" spans="26:27">
      <c r="Z170051" s="192"/>
      <c r="AA170051" s="192"/>
    </row>
    <row r="170052" spans="26:27">
      <c r="Z170052" s="192"/>
      <c r="AA170052" s="192"/>
    </row>
    <row r="170053" spans="26:27">
      <c r="Z170053" s="192"/>
      <c r="AA170053" s="192"/>
    </row>
    <row r="170054" spans="26:27">
      <c r="Z170054" s="192"/>
      <c r="AA170054" s="192"/>
    </row>
    <row r="170055" spans="26:27">
      <c r="Z170055" s="192"/>
      <c r="AA170055" s="192"/>
    </row>
    <row r="170056" spans="26:27">
      <c r="Z170056" s="192"/>
      <c r="AA170056" s="192"/>
    </row>
    <row r="170057" spans="26:27">
      <c r="Z170057" s="192"/>
      <c r="AA170057" s="192"/>
    </row>
    <row r="170058" spans="26:27">
      <c r="Z170058" s="192"/>
      <c r="AA170058" s="192"/>
    </row>
    <row r="170059" spans="26:27">
      <c r="Z170059" s="192"/>
      <c r="AA170059" s="192"/>
    </row>
    <row r="170060" spans="26:27">
      <c r="Z170060" s="192"/>
      <c r="AA170060" s="192"/>
    </row>
    <row r="170061" spans="26:27">
      <c r="Z170061" s="192"/>
      <c r="AA170061" s="192"/>
    </row>
    <row r="170062" spans="26:27">
      <c r="Z170062" s="192"/>
      <c r="AA170062" s="192"/>
    </row>
    <row r="170063" spans="26:27">
      <c r="Z170063" s="192"/>
      <c r="AA170063" s="192"/>
    </row>
    <row r="170064" spans="26:27">
      <c r="Z170064" s="192"/>
      <c r="AA170064" s="192"/>
    </row>
    <row r="170065" spans="26:27">
      <c r="Z170065" s="192"/>
      <c r="AA170065" s="192"/>
    </row>
    <row r="170066" spans="26:27">
      <c r="Z170066" s="192"/>
      <c r="AA170066" s="192"/>
    </row>
    <row r="170067" spans="26:27">
      <c r="Z170067" s="192"/>
      <c r="AA170067" s="192"/>
    </row>
    <row r="170068" spans="26:27">
      <c r="Z170068" s="192"/>
      <c r="AA170068" s="192"/>
    </row>
    <row r="170069" spans="26:27">
      <c r="Z170069" s="192"/>
      <c r="AA170069" s="192"/>
    </row>
    <row r="170070" spans="26:27">
      <c r="Z170070" s="192"/>
      <c r="AA170070" s="192"/>
    </row>
    <row r="170071" spans="26:27">
      <c r="Z170071" s="192"/>
      <c r="AA170071" s="192"/>
    </row>
    <row r="170072" spans="26:27">
      <c r="Z170072" s="192"/>
      <c r="AA170072" s="192"/>
    </row>
    <row r="170073" spans="26:27">
      <c r="Z170073" s="192"/>
      <c r="AA170073" s="192"/>
    </row>
    <row r="170074" spans="26:27">
      <c r="Z170074" s="192"/>
      <c r="AA170074" s="192"/>
    </row>
    <row r="170075" spans="26:27">
      <c r="Z170075" s="192"/>
      <c r="AA170075" s="192"/>
    </row>
    <row r="170076" spans="26:27">
      <c r="Z170076" s="192"/>
      <c r="AA170076" s="192"/>
    </row>
    <row r="170077" spans="26:27">
      <c r="Z170077" s="192"/>
      <c r="AA170077" s="192"/>
    </row>
    <row r="170078" spans="26:27">
      <c r="Z170078" s="192"/>
      <c r="AA170078" s="192"/>
    </row>
    <row r="170079" spans="26:27">
      <c r="Z170079" s="192"/>
      <c r="AA170079" s="192"/>
    </row>
    <row r="170080" spans="26:27">
      <c r="Z170080" s="192"/>
      <c r="AA170080" s="192"/>
    </row>
    <row r="170081" spans="26:27">
      <c r="Z170081" s="192"/>
      <c r="AA170081" s="192"/>
    </row>
    <row r="170082" spans="26:27">
      <c r="Z170082" s="192"/>
      <c r="AA170082" s="192"/>
    </row>
    <row r="170083" spans="26:27">
      <c r="Z170083" s="192"/>
      <c r="AA170083" s="192"/>
    </row>
    <row r="170084" spans="26:27">
      <c r="Z170084" s="192"/>
      <c r="AA170084" s="192"/>
    </row>
    <row r="170085" spans="26:27">
      <c r="Z170085" s="192"/>
      <c r="AA170085" s="192"/>
    </row>
    <row r="170086" spans="26:27">
      <c r="Z170086" s="192"/>
      <c r="AA170086" s="192"/>
    </row>
    <row r="170087" spans="26:27">
      <c r="Z170087" s="192"/>
      <c r="AA170087" s="192"/>
    </row>
    <row r="170088" spans="26:27">
      <c r="Z170088" s="192"/>
      <c r="AA170088" s="192"/>
    </row>
    <row r="170089" spans="26:27">
      <c r="Z170089" s="192"/>
      <c r="AA170089" s="192"/>
    </row>
    <row r="170090" spans="26:27">
      <c r="Z170090" s="192"/>
      <c r="AA170090" s="192"/>
    </row>
    <row r="170091" spans="26:27">
      <c r="Z170091" s="192"/>
      <c r="AA170091" s="192"/>
    </row>
    <row r="170092" spans="26:27">
      <c r="Z170092" s="192"/>
      <c r="AA170092" s="192"/>
    </row>
    <row r="170093" spans="26:27">
      <c r="Z170093" s="192"/>
      <c r="AA170093" s="192"/>
    </row>
    <row r="170094" spans="26:27">
      <c r="Z170094" s="192"/>
      <c r="AA170094" s="192"/>
    </row>
    <row r="170095" spans="26:27">
      <c r="Z170095" s="192"/>
      <c r="AA170095" s="192"/>
    </row>
    <row r="170096" spans="26:27">
      <c r="Z170096" s="192"/>
      <c r="AA170096" s="192"/>
    </row>
    <row r="170097" spans="26:27">
      <c r="Z170097" s="192"/>
      <c r="AA170097" s="192"/>
    </row>
    <row r="170098" spans="26:27">
      <c r="Z170098" s="192"/>
      <c r="AA170098" s="192"/>
    </row>
    <row r="170099" spans="26:27">
      <c r="Z170099" s="192"/>
      <c r="AA170099" s="192"/>
    </row>
    <row r="170100" spans="26:27">
      <c r="Z170100" s="192"/>
      <c r="AA170100" s="192"/>
    </row>
    <row r="170101" spans="26:27">
      <c r="Z170101" s="192"/>
      <c r="AA170101" s="192"/>
    </row>
    <row r="170102" spans="26:27">
      <c r="Z170102" s="192"/>
      <c r="AA170102" s="192"/>
    </row>
    <row r="170103" spans="26:27">
      <c r="Z170103" s="192"/>
      <c r="AA170103" s="192"/>
    </row>
    <row r="170104" spans="26:27">
      <c r="Z170104" s="192"/>
      <c r="AA170104" s="192"/>
    </row>
    <row r="170105" spans="26:27">
      <c r="Z170105" s="192"/>
      <c r="AA170105" s="192"/>
    </row>
    <row r="170106" spans="26:27">
      <c r="Z170106" s="192"/>
      <c r="AA170106" s="192"/>
    </row>
    <row r="170107" spans="26:27">
      <c r="Z170107" s="192"/>
      <c r="AA170107" s="192"/>
    </row>
    <row r="170108" spans="26:27">
      <c r="Z170108" s="192"/>
      <c r="AA170108" s="192"/>
    </row>
    <row r="170109" spans="26:27">
      <c r="Z170109" s="192"/>
      <c r="AA170109" s="192"/>
    </row>
    <row r="170110" spans="26:27">
      <c r="Z170110" s="192"/>
      <c r="AA170110" s="192"/>
    </row>
    <row r="170111" spans="26:27">
      <c r="Z170111" s="192"/>
      <c r="AA170111" s="192"/>
    </row>
    <row r="170112" spans="26:27">
      <c r="Z170112" s="192"/>
      <c r="AA170112" s="192"/>
    </row>
    <row r="170113" spans="26:27">
      <c r="Z170113" s="192"/>
      <c r="AA170113" s="192"/>
    </row>
    <row r="170114" spans="26:27">
      <c r="Z170114" s="192"/>
      <c r="AA170114" s="192"/>
    </row>
    <row r="170115" spans="26:27">
      <c r="Z170115" s="192"/>
      <c r="AA170115" s="192"/>
    </row>
    <row r="170116" spans="26:27">
      <c r="Z170116" s="192"/>
      <c r="AA170116" s="192"/>
    </row>
    <row r="170117" spans="26:27">
      <c r="Z170117" s="192"/>
      <c r="AA170117" s="192"/>
    </row>
    <row r="170118" spans="26:27">
      <c r="Z170118" s="192"/>
      <c r="AA170118" s="192"/>
    </row>
    <row r="170119" spans="26:27">
      <c r="Z170119" s="192"/>
      <c r="AA170119" s="192"/>
    </row>
    <row r="170120" spans="26:27">
      <c r="Z170120" s="192"/>
      <c r="AA170120" s="192"/>
    </row>
    <row r="170121" spans="26:27">
      <c r="Z170121" s="192"/>
      <c r="AA170121" s="192"/>
    </row>
    <row r="170122" spans="26:27">
      <c r="Z170122" s="192"/>
      <c r="AA170122" s="192"/>
    </row>
    <row r="170123" spans="26:27">
      <c r="Z170123" s="192"/>
      <c r="AA170123" s="192"/>
    </row>
    <row r="170124" spans="26:27">
      <c r="Z170124" s="192"/>
      <c r="AA170124" s="192"/>
    </row>
    <row r="170125" spans="26:27">
      <c r="Z170125" s="192"/>
      <c r="AA170125" s="192"/>
    </row>
    <row r="170126" spans="26:27">
      <c r="Z170126" s="192"/>
      <c r="AA170126" s="192"/>
    </row>
    <row r="170127" spans="26:27">
      <c r="Z170127" s="192"/>
      <c r="AA170127" s="192"/>
    </row>
    <row r="170128" spans="26:27">
      <c r="Z170128" s="192"/>
      <c r="AA170128" s="192"/>
    </row>
    <row r="170129" spans="26:27">
      <c r="Z170129" s="192"/>
      <c r="AA170129" s="192"/>
    </row>
    <row r="170130" spans="26:27">
      <c r="Z170130" s="192"/>
      <c r="AA170130" s="192"/>
    </row>
    <row r="170131" spans="26:27">
      <c r="Z170131" s="192"/>
      <c r="AA170131" s="192"/>
    </row>
    <row r="170132" spans="26:27">
      <c r="Z170132" s="192"/>
      <c r="AA170132" s="192"/>
    </row>
    <row r="170133" spans="26:27">
      <c r="Z170133" s="192"/>
      <c r="AA170133" s="192"/>
    </row>
    <row r="170134" spans="26:27">
      <c r="Z170134" s="192"/>
      <c r="AA170134" s="192"/>
    </row>
    <row r="170135" spans="26:27">
      <c r="Z170135" s="192"/>
      <c r="AA170135" s="192"/>
    </row>
    <row r="170136" spans="26:27">
      <c r="Z170136" s="192"/>
      <c r="AA170136" s="192"/>
    </row>
    <row r="170137" spans="26:27">
      <c r="Z170137" s="192"/>
      <c r="AA170137" s="192"/>
    </row>
    <row r="170138" spans="26:27">
      <c r="Z170138" s="192"/>
      <c r="AA170138" s="192"/>
    </row>
    <row r="170139" spans="26:27">
      <c r="Z170139" s="192"/>
      <c r="AA170139" s="192"/>
    </row>
    <row r="170140" spans="26:27">
      <c r="Z170140" s="192"/>
      <c r="AA170140" s="192"/>
    </row>
    <row r="170141" spans="26:27">
      <c r="Z170141" s="192"/>
      <c r="AA170141" s="192"/>
    </row>
    <row r="170142" spans="26:27">
      <c r="Z170142" s="192"/>
      <c r="AA170142" s="192"/>
    </row>
    <row r="170143" spans="26:27">
      <c r="Z170143" s="192"/>
      <c r="AA170143" s="192"/>
    </row>
    <row r="170144" spans="26:27">
      <c r="Z170144" s="192"/>
      <c r="AA170144" s="192"/>
    </row>
    <row r="170145" spans="26:27">
      <c r="Z170145" s="192"/>
      <c r="AA170145" s="192"/>
    </row>
    <row r="170146" spans="26:27">
      <c r="Z170146" s="192"/>
      <c r="AA170146" s="192"/>
    </row>
    <row r="170147" spans="26:27">
      <c r="Z170147" s="192"/>
      <c r="AA170147" s="192"/>
    </row>
    <row r="170148" spans="26:27">
      <c r="Z170148" s="192"/>
      <c r="AA170148" s="192"/>
    </row>
    <row r="170149" spans="26:27">
      <c r="Z170149" s="192"/>
      <c r="AA170149" s="192"/>
    </row>
    <row r="170150" spans="26:27">
      <c r="Z170150" s="192"/>
      <c r="AA170150" s="192"/>
    </row>
    <row r="170151" spans="26:27">
      <c r="Z170151" s="192"/>
      <c r="AA170151" s="192"/>
    </row>
    <row r="170152" spans="26:27">
      <c r="Z170152" s="192"/>
      <c r="AA170152" s="192"/>
    </row>
    <row r="170153" spans="26:27">
      <c r="Z170153" s="192"/>
      <c r="AA170153" s="192"/>
    </row>
    <row r="170154" spans="26:27">
      <c r="Z170154" s="192"/>
      <c r="AA170154" s="192"/>
    </row>
    <row r="170155" spans="26:27">
      <c r="Z170155" s="192"/>
      <c r="AA170155" s="192"/>
    </row>
    <row r="170156" spans="26:27">
      <c r="Z170156" s="192"/>
      <c r="AA170156" s="192"/>
    </row>
    <row r="170157" spans="26:27">
      <c r="Z170157" s="192"/>
      <c r="AA170157" s="192"/>
    </row>
    <row r="170158" spans="26:27">
      <c r="Z170158" s="192"/>
      <c r="AA170158" s="192"/>
    </row>
    <row r="170159" spans="26:27">
      <c r="Z170159" s="192"/>
      <c r="AA170159" s="192"/>
    </row>
    <row r="170160" spans="26:27">
      <c r="Z170160" s="192"/>
      <c r="AA170160" s="192"/>
    </row>
    <row r="170161" spans="26:27">
      <c r="Z170161" s="192"/>
      <c r="AA170161" s="192"/>
    </row>
    <row r="170162" spans="26:27">
      <c r="Z170162" s="192"/>
      <c r="AA170162" s="192"/>
    </row>
    <row r="170163" spans="26:27">
      <c r="Z170163" s="192"/>
      <c r="AA170163" s="192"/>
    </row>
    <row r="170164" spans="26:27">
      <c r="Z170164" s="192"/>
      <c r="AA170164" s="192"/>
    </row>
    <row r="170165" spans="26:27">
      <c r="Z170165" s="192"/>
      <c r="AA170165" s="192"/>
    </row>
    <row r="170166" spans="26:27">
      <c r="Z170166" s="192"/>
      <c r="AA170166" s="192"/>
    </row>
    <row r="170167" spans="26:27">
      <c r="Z170167" s="192"/>
      <c r="AA170167" s="192"/>
    </row>
    <row r="170168" spans="26:27">
      <c r="Z170168" s="192"/>
      <c r="AA170168" s="192"/>
    </row>
    <row r="170169" spans="26:27">
      <c r="Z170169" s="192"/>
      <c r="AA170169" s="192"/>
    </row>
    <row r="170170" spans="26:27">
      <c r="Z170170" s="192"/>
      <c r="AA170170" s="192"/>
    </row>
    <row r="170171" spans="26:27">
      <c r="Z170171" s="192"/>
      <c r="AA170171" s="192"/>
    </row>
    <row r="170172" spans="26:27">
      <c r="Z170172" s="192"/>
      <c r="AA170172" s="192"/>
    </row>
    <row r="170173" spans="26:27">
      <c r="Z170173" s="192"/>
      <c r="AA170173" s="192"/>
    </row>
    <row r="170174" spans="26:27">
      <c r="Z170174" s="192"/>
      <c r="AA170174" s="192"/>
    </row>
    <row r="170175" spans="26:27">
      <c r="Z170175" s="192"/>
      <c r="AA170175" s="192"/>
    </row>
    <row r="170176" spans="26:27">
      <c r="Z170176" s="192"/>
      <c r="AA170176" s="192"/>
    </row>
    <row r="170177" spans="26:27">
      <c r="Z170177" s="192"/>
      <c r="AA170177" s="192"/>
    </row>
    <row r="170178" spans="26:27">
      <c r="Z170178" s="192"/>
      <c r="AA170178" s="192"/>
    </row>
    <row r="170179" spans="26:27">
      <c r="Z170179" s="192"/>
      <c r="AA170179" s="192"/>
    </row>
    <row r="170180" spans="26:27">
      <c r="Z170180" s="192"/>
      <c r="AA170180" s="192"/>
    </row>
    <row r="170181" spans="26:27">
      <c r="Z170181" s="192"/>
      <c r="AA170181" s="192"/>
    </row>
    <row r="170182" spans="26:27">
      <c r="Z170182" s="192"/>
      <c r="AA170182" s="192"/>
    </row>
    <row r="170183" spans="26:27">
      <c r="Z170183" s="192"/>
      <c r="AA170183" s="192"/>
    </row>
    <row r="170184" spans="26:27">
      <c r="Z170184" s="192"/>
      <c r="AA170184" s="192"/>
    </row>
    <row r="170185" spans="26:27">
      <c r="Z170185" s="192"/>
      <c r="AA170185" s="192"/>
    </row>
    <row r="170186" spans="26:27">
      <c r="Z170186" s="192"/>
      <c r="AA170186" s="192"/>
    </row>
    <row r="170187" spans="26:27">
      <c r="Z170187" s="192"/>
      <c r="AA170187" s="192"/>
    </row>
    <row r="170188" spans="26:27">
      <c r="Z170188" s="192"/>
      <c r="AA170188" s="192"/>
    </row>
    <row r="170189" spans="26:27">
      <c r="Z170189" s="192"/>
      <c r="AA170189" s="192"/>
    </row>
    <row r="170190" spans="26:27">
      <c r="Z170190" s="192"/>
      <c r="AA170190" s="192"/>
    </row>
    <row r="170191" spans="26:27">
      <c r="Z170191" s="192"/>
      <c r="AA170191" s="192"/>
    </row>
    <row r="170192" spans="26:27">
      <c r="Z170192" s="192"/>
      <c r="AA170192" s="192"/>
    </row>
    <row r="170193" spans="26:27">
      <c r="Z170193" s="192"/>
      <c r="AA170193" s="192"/>
    </row>
    <row r="170194" spans="26:27">
      <c r="Z170194" s="192"/>
      <c r="AA170194" s="192"/>
    </row>
    <row r="170195" spans="26:27">
      <c r="Z170195" s="192"/>
      <c r="AA170195" s="192"/>
    </row>
    <row r="170196" spans="26:27">
      <c r="Z170196" s="192"/>
      <c r="AA170196" s="192"/>
    </row>
    <row r="170197" spans="26:27">
      <c r="Z170197" s="192"/>
      <c r="AA170197" s="192"/>
    </row>
    <row r="170198" spans="26:27">
      <c r="Z170198" s="192"/>
      <c r="AA170198" s="192"/>
    </row>
    <row r="170199" spans="26:27">
      <c r="Z170199" s="192"/>
      <c r="AA170199" s="192"/>
    </row>
    <row r="170200" spans="26:27">
      <c r="Z170200" s="192"/>
      <c r="AA170200" s="192"/>
    </row>
    <row r="170201" spans="26:27">
      <c r="Z170201" s="192"/>
      <c r="AA170201" s="192"/>
    </row>
    <row r="170202" spans="26:27">
      <c r="Z170202" s="192"/>
      <c r="AA170202" s="192"/>
    </row>
    <row r="170203" spans="26:27">
      <c r="Z170203" s="192"/>
      <c r="AA170203" s="192"/>
    </row>
    <row r="170204" spans="26:27">
      <c r="Z170204" s="192"/>
      <c r="AA170204" s="192"/>
    </row>
    <row r="170205" spans="26:27">
      <c r="Z170205" s="192"/>
      <c r="AA170205" s="192"/>
    </row>
    <row r="170206" spans="26:27">
      <c r="Z170206" s="192"/>
      <c r="AA170206" s="192"/>
    </row>
    <row r="170207" spans="26:27">
      <c r="Z170207" s="192"/>
      <c r="AA170207" s="192"/>
    </row>
    <row r="170208" spans="26:27">
      <c r="Z170208" s="192"/>
      <c r="AA170208" s="192"/>
    </row>
    <row r="170209" spans="26:27">
      <c r="Z170209" s="192"/>
      <c r="AA170209" s="192"/>
    </row>
    <row r="170210" spans="26:27">
      <c r="Z170210" s="192"/>
      <c r="AA170210" s="192"/>
    </row>
    <row r="170211" spans="26:27">
      <c r="Z170211" s="192"/>
      <c r="AA170211" s="192"/>
    </row>
    <row r="170212" spans="26:27">
      <c r="Z170212" s="192"/>
      <c r="AA170212" s="192"/>
    </row>
    <row r="170213" spans="26:27">
      <c r="Z170213" s="192"/>
      <c r="AA170213" s="192"/>
    </row>
    <row r="170214" spans="26:27">
      <c r="Z170214" s="192"/>
      <c r="AA170214" s="192"/>
    </row>
    <row r="170215" spans="26:27">
      <c r="Z170215" s="192"/>
      <c r="AA170215" s="192"/>
    </row>
    <row r="170216" spans="26:27">
      <c r="Z170216" s="192"/>
      <c r="AA170216" s="192"/>
    </row>
    <row r="170217" spans="26:27">
      <c r="Z170217" s="192"/>
      <c r="AA170217" s="192"/>
    </row>
    <row r="170218" spans="26:27">
      <c r="Z170218" s="192"/>
      <c r="AA170218" s="192"/>
    </row>
    <row r="170219" spans="26:27">
      <c r="Z170219" s="192"/>
      <c r="AA170219" s="192"/>
    </row>
    <row r="170220" spans="26:27">
      <c r="Z170220" s="192"/>
      <c r="AA170220" s="192"/>
    </row>
    <row r="170221" spans="26:27">
      <c r="Z170221" s="192"/>
      <c r="AA170221" s="192"/>
    </row>
    <row r="170222" spans="26:27">
      <c r="Z170222" s="192"/>
      <c r="AA170222" s="192"/>
    </row>
    <row r="170223" spans="26:27">
      <c r="Z170223" s="192"/>
      <c r="AA170223" s="192"/>
    </row>
    <row r="170224" spans="26:27">
      <c r="Z170224" s="192"/>
      <c r="AA170224" s="192"/>
    </row>
    <row r="170225" spans="26:27">
      <c r="Z170225" s="192"/>
      <c r="AA170225" s="192"/>
    </row>
    <row r="170226" spans="26:27">
      <c r="Z170226" s="192"/>
      <c r="AA170226" s="192"/>
    </row>
    <row r="170227" spans="26:27">
      <c r="Z170227" s="192"/>
      <c r="AA170227" s="192"/>
    </row>
    <row r="170228" spans="26:27">
      <c r="Z170228" s="192"/>
      <c r="AA170228" s="192"/>
    </row>
    <row r="170229" spans="26:27">
      <c r="Z170229" s="192"/>
      <c r="AA170229" s="192"/>
    </row>
    <row r="170230" spans="26:27">
      <c r="Z170230" s="192"/>
      <c r="AA170230" s="192"/>
    </row>
    <row r="170231" spans="26:27">
      <c r="Z170231" s="192"/>
      <c r="AA170231" s="192"/>
    </row>
    <row r="170232" spans="26:27">
      <c r="Z170232" s="192"/>
      <c r="AA170232" s="192"/>
    </row>
    <row r="170233" spans="26:27">
      <c r="Z170233" s="192"/>
      <c r="AA170233" s="192"/>
    </row>
    <row r="170234" spans="26:27">
      <c r="Z170234" s="192"/>
      <c r="AA170234" s="192"/>
    </row>
    <row r="170235" spans="26:27">
      <c r="Z170235" s="192"/>
      <c r="AA170235" s="192"/>
    </row>
    <row r="170236" spans="26:27">
      <c r="Z170236" s="192"/>
      <c r="AA170236" s="192"/>
    </row>
    <row r="170237" spans="26:27">
      <c r="Z170237" s="192"/>
      <c r="AA170237" s="192"/>
    </row>
    <row r="170238" spans="26:27">
      <c r="Z170238" s="192"/>
      <c r="AA170238" s="192"/>
    </row>
    <row r="170239" spans="26:27">
      <c r="Z170239" s="192"/>
      <c r="AA170239" s="192"/>
    </row>
    <row r="170240" spans="26:27">
      <c r="Z170240" s="192"/>
      <c r="AA170240" s="192"/>
    </row>
    <row r="170241" spans="26:27">
      <c r="Z170241" s="192"/>
      <c r="AA170241" s="192"/>
    </row>
    <row r="170242" spans="26:27">
      <c r="Z170242" s="192"/>
      <c r="AA170242" s="192"/>
    </row>
    <row r="170243" spans="26:27">
      <c r="Z170243" s="192"/>
      <c r="AA170243" s="192"/>
    </row>
    <row r="170244" spans="26:27">
      <c r="Z170244" s="192"/>
      <c r="AA170244" s="192"/>
    </row>
    <row r="170245" spans="26:27">
      <c r="Z170245" s="192"/>
      <c r="AA170245" s="192"/>
    </row>
    <row r="170246" spans="26:27">
      <c r="Z170246" s="192"/>
      <c r="AA170246" s="192"/>
    </row>
    <row r="170247" spans="26:27">
      <c r="Z170247" s="192"/>
      <c r="AA170247" s="192"/>
    </row>
    <row r="170248" spans="26:27">
      <c r="Z170248" s="192"/>
      <c r="AA170248" s="192"/>
    </row>
    <row r="170249" spans="26:27">
      <c r="Z170249" s="192"/>
      <c r="AA170249" s="192"/>
    </row>
    <row r="170250" spans="26:27">
      <c r="Z170250" s="192"/>
      <c r="AA170250" s="192"/>
    </row>
    <row r="170251" spans="26:27">
      <c r="Z170251" s="192"/>
      <c r="AA170251" s="192"/>
    </row>
    <row r="170252" spans="26:27">
      <c r="Z170252" s="192"/>
      <c r="AA170252" s="192"/>
    </row>
    <row r="170253" spans="26:27">
      <c r="Z170253" s="192"/>
      <c r="AA170253" s="192"/>
    </row>
    <row r="170254" spans="26:27">
      <c r="Z170254" s="192"/>
      <c r="AA170254" s="192"/>
    </row>
    <row r="170255" spans="26:27">
      <c r="Z170255" s="192"/>
      <c r="AA170255" s="192"/>
    </row>
    <row r="170256" spans="26:27">
      <c r="Z170256" s="192"/>
      <c r="AA170256" s="192"/>
    </row>
    <row r="170257" spans="26:27">
      <c r="Z170257" s="192"/>
      <c r="AA170257" s="192"/>
    </row>
    <row r="170258" spans="26:27">
      <c r="Z170258" s="192"/>
      <c r="AA170258" s="192"/>
    </row>
    <row r="170259" spans="26:27">
      <c r="Z170259" s="192"/>
      <c r="AA170259" s="192"/>
    </row>
    <row r="170260" spans="26:27">
      <c r="Z170260" s="192"/>
      <c r="AA170260" s="192"/>
    </row>
    <row r="170261" spans="26:27">
      <c r="Z170261" s="192"/>
      <c r="AA170261" s="192"/>
    </row>
    <row r="170262" spans="26:27">
      <c r="Z170262" s="192"/>
      <c r="AA170262" s="192"/>
    </row>
    <row r="170263" spans="26:27">
      <c r="Z170263" s="192"/>
      <c r="AA170263" s="192"/>
    </row>
    <row r="170264" spans="26:27">
      <c r="Z170264" s="192"/>
      <c r="AA170264" s="192"/>
    </row>
    <row r="170265" spans="26:27">
      <c r="Z170265" s="192"/>
      <c r="AA170265" s="192"/>
    </row>
    <row r="170266" spans="26:27">
      <c r="Z170266" s="192"/>
      <c r="AA170266" s="192"/>
    </row>
    <row r="170267" spans="26:27">
      <c r="Z170267" s="192"/>
      <c r="AA170267" s="192"/>
    </row>
    <row r="170268" spans="26:27">
      <c r="Z170268" s="192"/>
      <c r="AA170268" s="192"/>
    </row>
    <row r="170269" spans="26:27">
      <c r="Z170269" s="192"/>
      <c r="AA170269" s="192"/>
    </row>
    <row r="170270" spans="26:27">
      <c r="Z170270" s="192"/>
      <c r="AA170270" s="192"/>
    </row>
    <row r="170271" spans="26:27">
      <c r="Z170271" s="192"/>
      <c r="AA170271" s="192"/>
    </row>
    <row r="170272" spans="26:27">
      <c r="Z170272" s="192"/>
      <c r="AA170272" s="192"/>
    </row>
    <row r="170273" spans="26:27">
      <c r="Z170273" s="192"/>
      <c r="AA170273" s="192"/>
    </row>
    <row r="170274" spans="26:27">
      <c r="Z170274" s="192"/>
      <c r="AA170274" s="192"/>
    </row>
    <row r="170275" spans="26:27">
      <c r="Z170275" s="192"/>
      <c r="AA170275" s="192"/>
    </row>
    <row r="170276" spans="26:27">
      <c r="Z170276" s="192"/>
      <c r="AA170276" s="192"/>
    </row>
    <row r="170277" spans="26:27">
      <c r="Z170277" s="192"/>
      <c r="AA170277" s="192"/>
    </row>
    <row r="170278" spans="26:27">
      <c r="Z170278" s="192"/>
      <c r="AA170278" s="192"/>
    </row>
    <row r="170279" spans="26:27">
      <c r="Z170279" s="192"/>
      <c r="AA170279" s="192"/>
    </row>
    <row r="170280" spans="26:27">
      <c r="Z170280" s="192"/>
      <c r="AA170280" s="192"/>
    </row>
    <row r="170281" spans="26:27">
      <c r="Z170281" s="192"/>
      <c r="AA170281" s="192"/>
    </row>
    <row r="170282" spans="26:27">
      <c r="Z170282" s="192"/>
      <c r="AA170282" s="192"/>
    </row>
    <row r="170283" spans="26:27">
      <c r="Z170283" s="192"/>
      <c r="AA170283" s="192"/>
    </row>
    <row r="170284" spans="26:27">
      <c r="Z170284" s="192"/>
      <c r="AA170284" s="192"/>
    </row>
    <row r="170285" spans="26:27">
      <c r="Z170285" s="192"/>
      <c r="AA170285" s="192"/>
    </row>
    <row r="170286" spans="26:27">
      <c r="Z170286" s="192"/>
      <c r="AA170286" s="192"/>
    </row>
    <row r="170287" spans="26:27">
      <c r="Z170287" s="192"/>
      <c r="AA170287" s="192"/>
    </row>
    <row r="170288" spans="26:27">
      <c r="Z170288" s="192"/>
      <c r="AA170288" s="192"/>
    </row>
    <row r="170289" spans="26:27">
      <c r="Z170289" s="192"/>
      <c r="AA170289" s="192"/>
    </row>
    <row r="170290" spans="26:27">
      <c r="Z170290" s="192"/>
      <c r="AA170290" s="192"/>
    </row>
    <row r="170291" spans="26:27">
      <c r="Z170291" s="192"/>
      <c r="AA170291" s="192"/>
    </row>
    <row r="170292" spans="26:27">
      <c r="Z170292" s="192"/>
      <c r="AA170292" s="192"/>
    </row>
    <row r="170293" spans="26:27">
      <c r="Z170293" s="192"/>
      <c r="AA170293" s="192"/>
    </row>
    <row r="170294" spans="26:27">
      <c r="Z170294" s="192"/>
      <c r="AA170294" s="192"/>
    </row>
    <row r="170295" spans="26:27">
      <c r="Z170295" s="192"/>
      <c r="AA170295" s="192"/>
    </row>
    <row r="170296" spans="26:27">
      <c r="Z170296" s="192"/>
      <c r="AA170296" s="192"/>
    </row>
    <row r="170297" spans="26:27">
      <c r="Z170297" s="192"/>
      <c r="AA170297" s="192"/>
    </row>
    <row r="170298" spans="26:27">
      <c r="Z170298" s="192"/>
      <c r="AA170298" s="192"/>
    </row>
    <row r="170299" spans="26:27">
      <c r="Z170299" s="192"/>
      <c r="AA170299" s="192"/>
    </row>
    <row r="170300" spans="26:27">
      <c r="Z170300" s="192"/>
      <c r="AA170300" s="192"/>
    </row>
    <row r="170301" spans="26:27">
      <c r="Z170301" s="192"/>
      <c r="AA170301" s="192"/>
    </row>
    <row r="170302" spans="26:27">
      <c r="Z170302" s="192"/>
      <c r="AA170302" s="192"/>
    </row>
    <row r="170303" spans="26:27">
      <c r="Z170303" s="192"/>
      <c r="AA170303" s="192"/>
    </row>
    <row r="170304" spans="26:27">
      <c r="Z170304" s="192"/>
      <c r="AA170304" s="192"/>
    </row>
    <row r="170305" spans="26:27">
      <c r="Z170305" s="192"/>
      <c r="AA170305" s="192"/>
    </row>
    <row r="170306" spans="26:27">
      <c r="Z170306" s="192"/>
      <c r="AA170306" s="192"/>
    </row>
    <row r="170307" spans="26:27">
      <c r="Z170307" s="192"/>
      <c r="AA170307" s="192"/>
    </row>
    <row r="170308" spans="26:27">
      <c r="Z170308" s="192"/>
      <c r="AA170308" s="192"/>
    </row>
    <row r="170309" spans="26:27">
      <c r="Z170309" s="192"/>
      <c r="AA170309" s="192"/>
    </row>
    <row r="170310" spans="26:27">
      <c r="Z170310" s="192"/>
      <c r="AA170310" s="192"/>
    </row>
    <row r="170311" spans="26:27">
      <c r="Z170311" s="192"/>
      <c r="AA170311" s="192"/>
    </row>
    <row r="170312" spans="26:27">
      <c r="Z170312" s="192"/>
      <c r="AA170312" s="192"/>
    </row>
    <row r="170313" spans="26:27">
      <c r="Z170313" s="192"/>
      <c r="AA170313" s="192"/>
    </row>
    <row r="170314" spans="26:27">
      <c r="Z170314" s="192"/>
      <c r="AA170314" s="192"/>
    </row>
    <row r="170315" spans="26:27">
      <c r="Z170315" s="192"/>
      <c r="AA170315" s="192"/>
    </row>
    <row r="170316" spans="26:27">
      <c r="Z170316" s="192"/>
      <c r="AA170316" s="192"/>
    </row>
    <row r="170317" spans="26:27">
      <c r="Z170317" s="192"/>
      <c r="AA170317" s="192"/>
    </row>
    <row r="170318" spans="26:27">
      <c r="Z170318" s="192"/>
      <c r="AA170318" s="192"/>
    </row>
    <row r="170319" spans="26:27">
      <c r="Z170319" s="192"/>
      <c r="AA170319" s="192"/>
    </row>
    <row r="170320" spans="26:27">
      <c r="Z170320" s="192"/>
      <c r="AA170320" s="192"/>
    </row>
    <row r="170321" spans="26:27">
      <c r="Z170321" s="192"/>
      <c r="AA170321" s="192"/>
    </row>
    <row r="170322" spans="26:27">
      <c r="Z170322" s="192"/>
      <c r="AA170322" s="192"/>
    </row>
    <row r="170323" spans="26:27">
      <c r="Z170323" s="192"/>
      <c r="AA170323" s="192"/>
    </row>
    <row r="170324" spans="26:27">
      <c r="Z170324" s="192"/>
      <c r="AA170324" s="192"/>
    </row>
    <row r="170325" spans="26:27">
      <c r="Z170325" s="192"/>
      <c r="AA170325" s="192"/>
    </row>
    <row r="170326" spans="26:27">
      <c r="Z170326" s="192"/>
      <c r="AA170326" s="192"/>
    </row>
    <row r="170327" spans="26:27">
      <c r="Z170327" s="192"/>
      <c r="AA170327" s="192"/>
    </row>
    <row r="170328" spans="26:27">
      <c r="Z170328" s="192"/>
      <c r="AA170328" s="192"/>
    </row>
    <row r="170329" spans="26:27">
      <c r="Z170329" s="192"/>
      <c r="AA170329" s="192"/>
    </row>
    <row r="170330" spans="26:27">
      <c r="Z170330" s="192"/>
      <c r="AA170330" s="192"/>
    </row>
    <row r="170331" spans="26:27">
      <c r="Z170331" s="192"/>
      <c r="AA170331" s="192"/>
    </row>
    <row r="170332" spans="26:27">
      <c r="Z170332" s="192"/>
      <c r="AA170332" s="192"/>
    </row>
    <row r="170333" spans="26:27">
      <c r="Z170333" s="192"/>
      <c r="AA170333" s="192"/>
    </row>
    <row r="170334" spans="26:27">
      <c r="Z170334" s="192"/>
      <c r="AA170334" s="192"/>
    </row>
    <row r="170335" spans="26:27">
      <c r="Z170335" s="192"/>
      <c r="AA170335" s="192"/>
    </row>
    <row r="170336" spans="26:27">
      <c r="Z170336" s="192"/>
      <c r="AA170336" s="192"/>
    </row>
    <row r="170337" spans="26:27">
      <c r="Z170337" s="192"/>
      <c r="AA170337" s="192"/>
    </row>
    <row r="170338" spans="26:27">
      <c r="Z170338" s="192"/>
      <c r="AA170338" s="192"/>
    </row>
    <row r="170339" spans="26:27">
      <c r="Z170339" s="192"/>
      <c r="AA170339" s="192"/>
    </row>
    <row r="170340" spans="26:27">
      <c r="Z170340" s="192"/>
      <c r="AA170340" s="192"/>
    </row>
    <row r="170341" spans="26:27">
      <c r="Z170341" s="192"/>
      <c r="AA170341" s="192"/>
    </row>
    <row r="170342" spans="26:27">
      <c r="Z170342" s="192"/>
      <c r="AA170342" s="192"/>
    </row>
    <row r="170343" spans="26:27">
      <c r="Z170343" s="192"/>
      <c r="AA170343" s="192"/>
    </row>
    <row r="170344" spans="26:27">
      <c r="Z170344" s="192"/>
      <c r="AA170344" s="192"/>
    </row>
    <row r="170345" spans="26:27">
      <c r="Z170345" s="192"/>
      <c r="AA170345" s="192"/>
    </row>
    <row r="170346" spans="26:27">
      <c r="Z170346" s="192"/>
      <c r="AA170346" s="192"/>
    </row>
    <row r="170347" spans="26:27">
      <c r="Z170347" s="192"/>
      <c r="AA170347" s="192"/>
    </row>
    <row r="170348" spans="26:27">
      <c r="Z170348" s="192"/>
      <c r="AA170348" s="192"/>
    </row>
    <row r="170349" spans="26:27">
      <c r="Z170349" s="192"/>
      <c r="AA170349" s="192"/>
    </row>
    <row r="170350" spans="26:27">
      <c r="Z170350" s="192"/>
      <c r="AA170350" s="192"/>
    </row>
    <row r="170351" spans="26:27">
      <c r="Z170351" s="192"/>
      <c r="AA170351" s="192"/>
    </row>
    <row r="170352" spans="26:27">
      <c r="Z170352" s="192"/>
      <c r="AA170352" s="192"/>
    </row>
    <row r="170353" spans="26:27">
      <c r="Z170353" s="192"/>
      <c r="AA170353" s="192"/>
    </row>
    <row r="170354" spans="26:27">
      <c r="Z170354" s="192"/>
      <c r="AA170354" s="192"/>
    </row>
    <row r="170355" spans="26:27">
      <c r="Z170355" s="192"/>
      <c r="AA170355" s="192"/>
    </row>
    <row r="170356" spans="26:27">
      <c r="Z170356" s="192"/>
      <c r="AA170356" s="192"/>
    </row>
    <row r="170357" spans="26:27">
      <c r="Z170357" s="192"/>
      <c r="AA170357" s="192"/>
    </row>
    <row r="170358" spans="26:27">
      <c r="Z170358" s="192"/>
      <c r="AA170358" s="192"/>
    </row>
    <row r="170359" spans="26:27">
      <c r="Z170359" s="192"/>
      <c r="AA170359" s="192"/>
    </row>
    <row r="170360" spans="26:27">
      <c r="Z170360" s="192"/>
      <c r="AA170360" s="192"/>
    </row>
    <row r="170361" spans="26:27">
      <c r="Z170361" s="192"/>
      <c r="AA170361" s="192"/>
    </row>
    <row r="170362" spans="26:27">
      <c r="Z170362" s="192"/>
      <c r="AA170362" s="192"/>
    </row>
    <row r="170363" spans="26:27">
      <c r="Z170363" s="192"/>
      <c r="AA170363" s="192"/>
    </row>
    <row r="170364" spans="26:27">
      <c r="Z170364" s="192"/>
      <c r="AA170364" s="192"/>
    </row>
    <row r="170365" spans="26:27">
      <c r="Z170365" s="192"/>
      <c r="AA170365" s="192"/>
    </row>
    <row r="170366" spans="26:27">
      <c r="Z170366" s="192"/>
      <c r="AA170366" s="192"/>
    </row>
    <row r="170367" spans="26:27">
      <c r="Z170367" s="192"/>
      <c r="AA170367" s="192"/>
    </row>
    <row r="170368" spans="26:27">
      <c r="Z170368" s="192"/>
      <c r="AA170368" s="192"/>
    </row>
    <row r="170369" spans="26:27">
      <c r="Z170369" s="192"/>
      <c r="AA170369" s="192"/>
    </row>
    <row r="170370" spans="26:27">
      <c r="Z170370" s="192"/>
      <c r="AA170370" s="192"/>
    </row>
    <row r="170371" spans="26:27">
      <c r="Z170371" s="192"/>
      <c r="AA170371" s="192"/>
    </row>
    <row r="170372" spans="26:27">
      <c r="Z170372" s="192"/>
      <c r="AA170372" s="192"/>
    </row>
    <row r="170373" spans="26:27">
      <c r="Z170373" s="192"/>
      <c r="AA170373" s="192"/>
    </row>
    <row r="170374" spans="26:27">
      <c r="Z170374" s="192"/>
      <c r="AA170374" s="192"/>
    </row>
    <row r="170375" spans="26:27">
      <c r="Z170375" s="192"/>
      <c r="AA170375" s="192"/>
    </row>
    <row r="170376" spans="26:27">
      <c r="Z170376" s="192"/>
      <c r="AA170376" s="192"/>
    </row>
    <row r="170377" spans="26:27">
      <c r="Z170377" s="192"/>
      <c r="AA170377" s="192"/>
    </row>
    <row r="170378" spans="26:27">
      <c r="Z170378" s="192"/>
      <c r="AA170378" s="192"/>
    </row>
    <row r="170379" spans="26:27">
      <c r="Z170379" s="192"/>
      <c r="AA170379" s="192"/>
    </row>
    <row r="170380" spans="26:27">
      <c r="Z170380" s="192"/>
      <c r="AA170380" s="192"/>
    </row>
    <row r="170381" spans="26:27">
      <c r="Z170381" s="192"/>
      <c r="AA170381" s="192"/>
    </row>
    <row r="170382" spans="26:27">
      <c r="Z170382" s="192"/>
      <c r="AA170382" s="192"/>
    </row>
    <row r="170383" spans="26:27">
      <c r="Z170383" s="192"/>
      <c r="AA170383" s="192"/>
    </row>
    <row r="170384" spans="26:27">
      <c r="Z170384" s="192"/>
      <c r="AA170384" s="192"/>
    </row>
    <row r="170385" spans="26:27">
      <c r="Z170385" s="192"/>
      <c r="AA170385" s="192"/>
    </row>
    <row r="170386" spans="26:27">
      <c r="Z170386" s="192"/>
      <c r="AA170386" s="192"/>
    </row>
    <row r="170387" spans="26:27">
      <c r="Z170387" s="192"/>
      <c r="AA170387" s="192"/>
    </row>
    <row r="170388" spans="26:27">
      <c r="Z170388" s="192"/>
      <c r="AA170388" s="192"/>
    </row>
    <row r="170389" spans="26:27">
      <c r="Z170389" s="192"/>
      <c r="AA170389" s="192"/>
    </row>
    <row r="170390" spans="26:27">
      <c r="Z170390" s="192"/>
      <c r="AA170390" s="192"/>
    </row>
    <row r="170391" spans="26:27">
      <c r="Z170391" s="192"/>
      <c r="AA170391" s="192"/>
    </row>
    <row r="170392" spans="26:27">
      <c r="Z170392" s="192"/>
      <c r="AA170392" s="192"/>
    </row>
    <row r="170393" spans="26:27">
      <c r="Z170393" s="192"/>
      <c r="AA170393" s="192"/>
    </row>
    <row r="170394" spans="26:27">
      <c r="Z170394" s="192"/>
      <c r="AA170394" s="192"/>
    </row>
    <row r="170395" spans="26:27">
      <c r="Z170395" s="192"/>
      <c r="AA170395" s="192"/>
    </row>
    <row r="170396" spans="26:27">
      <c r="Z170396" s="192"/>
      <c r="AA170396" s="192"/>
    </row>
    <row r="170397" spans="26:27">
      <c r="Z170397" s="192"/>
      <c r="AA170397" s="192"/>
    </row>
    <row r="170398" spans="26:27">
      <c r="Z170398" s="192"/>
      <c r="AA170398" s="192"/>
    </row>
    <row r="170399" spans="26:27">
      <c r="Z170399" s="192"/>
      <c r="AA170399" s="192"/>
    </row>
    <row r="170400" spans="26:27">
      <c r="Z170400" s="192"/>
      <c r="AA170400" s="192"/>
    </row>
    <row r="170401" spans="26:27">
      <c r="Z170401" s="192"/>
      <c r="AA170401" s="192"/>
    </row>
    <row r="170402" spans="26:27">
      <c r="Z170402" s="192"/>
      <c r="AA170402" s="192"/>
    </row>
    <row r="170403" spans="26:27">
      <c r="Z170403" s="192"/>
      <c r="AA170403" s="192"/>
    </row>
    <row r="170404" spans="26:27">
      <c r="Z170404" s="192"/>
      <c r="AA170404" s="192"/>
    </row>
    <row r="170405" spans="26:27">
      <c r="Z170405" s="192"/>
      <c r="AA170405" s="192"/>
    </row>
    <row r="170406" spans="26:27">
      <c r="Z170406" s="192"/>
      <c r="AA170406" s="192"/>
    </row>
    <row r="170407" spans="26:27">
      <c r="Z170407" s="192"/>
      <c r="AA170407" s="192"/>
    </row>
    <row r="170408" spans="26:27">
      <c r="Z170408" s="192"/>
      <c r="AA170408" s="192"/>
    </row>
    <row r="170409" spans="26:27">
      <c r="Z170409" s="192"/>
      <c r="AA170409" s="192"/>
    </row>
    <row r="170410" spans="26:27">
      <c r="Z170410" s="192"/>
      <c r="AA170410" s="192"/>
    </row>
    <row r="170411" spans="26:27">
      <c r="Z170411" s="192"/>
      <c r="AA170411" s="192"/>
    </row>
    <row r="170412" spans="26:27">
      <c r="Z170412" s="192"/>
      <c r="AA170412" s="192"/>
    </row>
    <row r="170413" spans="26:27">
      <c r="Z170413" s="192"/>
      <c r="AA170413" s="192"/>
    </row>
    <row r="170414" spans="26:27">
      <c r="Z170414" s="192"/>
      <c r="AA170414" s="192"/>
    </row>
    <row r="170415" spans="26:27">
      <c r="Z170415" s="192"/>
      <c r="AA170415" s="192"/>
    </row>
    <row r="170416" spans="26:27">
      <c r="Z170416" s="192"/>
      <c r="AA170416" s="192"/>
    </row>
    <row r="170417" spans="26:27">
      <c r="Z170417" s="192"/>
      <c r="AA170417" s="192"/>
    </row>
    <row r="170418" spans="26:27">
      <c r="Z170418" s="192"/>
      <c r="AA170418" s="192"/>
    </row>
    <row r="170419" spans="26:27">
      <c r="Z170419" s="192"/>
      <c r="AA170419" s="192"/>
    </row>
    <row r="170420" spans="26:27">
      <c r="Z170420" s="192"/>
      <c r="AA170420" s="192"/>
    </row>
    <row r="170421" spans="26:27">
      <c r="Z170421" s="192"/>
      <c r="AA170421" s="192"/>
    </row>
    <row r="170422" spans="26:27">
      <c r="Z170422" s="192"/>
      <c r="AA170422" s="192"/>
    </row>
    <row r="170423" spans="26:27">
      <c r="Z170423" s="192"/>
      <c r="AA170423" s="192"/>
    </row>
    <row r="170424" spans="26:27">
      <c r="Z170424" s="192"/>
      <c r="AA170424" s="192"/>
    </row>
    <row r="170425" spans="26:27">
      <c r="Z170425" s="192"/>
      <c r="AA170425" s="192"/>
    </row>
    <row r="170426" spans="26:27">
      <c r="Z170426" s="192"/>
      <c r="AA170426" s="192"/>
    </row>
    <row r="170427" spans="26:27">
      <c r="Z170427" s="192"/>
      <c r="AA170427" s="192"/>
    </row>
    <row r="170428" spans="26:27">
      <c r="Z170428" s="192"/>
      <c r="AA170428" s="192"/>
    </row>
    <row r="170429" spans="26:27">
      <c r="Z170429" s="192"/>
      <c r="AA170429" s="192"/>
    </row>
    <row r="170430" spans="26:27">
      <c r="Z170430" s="192"/>
      <c r="AA170430" s="192"/>
    </row>
    <row r="170431" spans="26:27">
      <c r="Z170431" s="192"/>
      <c r="AA170431" s="192"/>
    </row>
    <row r="170432" spans="26:27">
      <c r="Z170432" s="192"/>
      <c r="AA170432" s="192"/>
    </row>
    <row r="170433" spans="26:27">
      <c r="Z170433" s="192"/>
      <c r="AA170433" s="192"/>
    </row>
    <row r="170434" spans="26:27">
      <c r="Z170434" s="192"/>
      <c r="AA170434" s="192"/>
    </row>
    <row r="170435" spans="26:27">
      <c r="Z170435" s="192"/>
      <c r="AA170435" s="192"/>
    </row>
    <row r="170436" spans="26:27">
      <c r="Z170436" s="192"/>
      <c r="AA170436" s="192"/>
    </row>
    <row r="170437" spans="26:27">
      <c r="Z170437" s="192"/>
      <c r="AA170437" s="192"/>
    </row>
    <row r="170438" spans="26:27">
      <c r="Z170438" s="192"/>
      <c r="AA170438" s="192"/>
    </row>
    <row r="170439" spans="26:27">
      <c r="Z170439" s="192"/>
      <c r="AA170439" s="192"/>
    </row>
    <row r="170440" spans="26:27">
      <c r="Z170440" s="192"/>
      <c r="AA170440" s="192"/>
    </row>
    <row r="170441" spans="26:27">
      <c r="Z170441" s="192"/>
      <c r="AA170441" s="192"/>
    </row>
    <row r="170442" spans="26:27">
      <c r="Z170442" s="192"/>
      <c r="AA170442" s="192"/>
    </row>
    <row r="170443" spans="26:27">
      <c r="Z170443" s="192"/>
      <c r="AA170443" s="192"/>
    </row>
    <row r="170444" spans="26:27">
      <c r="Z170444" s="192"/>
      <c r="AA170444" s="192"/>
    </row>
    <row r="170445" spans="26:27">
      <c r="Z170445" s="192"/>
      <c r="AA170445" s="192"/>
    </row>
    <row r="170446" spans="26:27">
      <c r="Z170446" s="192"/>
      <c r="AA170446" s="192"/>
    </row>
    <row r="170447" spans="26:27">
      <c r="Z170447" s="192"/>
      <c r="AA170447" s="192"/>
    </row>
    <row r="170448" spans="26:27">
      <c r="Z170448" s="192"/>
      <c r="AA170448" s="192"/>
    </row>
    <row r="170449" spans="26:27">
      <c r="Z170449" s="192"/>
      <c r="AA170449" s="192"/>
    </row>
    <row r="170450" spans="26:27">
      <c r="Z170450" s="192"/>
      <c r="AA170450" s="192"/>
    </row>
    <row r="170451" spans="26:27">
      <c r="Z170451" s="192"/>
      <c r="AA170451" s="192"/>
    </row>
    <row r="170452" spans="26:27">
      <c r="Z170452" s="192"/>
      <c r="AA170452" s="192"/>
    </row>
    <row r="170453" spans="26:27">
      <c r="Z170453" s="192"/>
      <c r="AA170453" s="192"/>
    </row>
    <row r="170454" spans="26:27">
      <c r="Z170454" s="192"/>
      <c r="AA170454" s="192"/>
    </row>
    <row r="170455" spans="26:27">
      <c r="Z170455" s="192"/>
      <c r="AA170455" s="192"/>
    </row>
    <row r="170456" spans="26:27">
      <c r="Z170456" s="192"/>
      <c r="AA170456" s="192"/>
    </row>
    <row r="170457" spans="26:27">
      <c r="Z170457" s="192"/>
      <c r="AA170457" s="192"/>
    </row>
    <row r="170458" spans="26:27">
      <c r="Z170458" s="192"/>
      <c r="AA170458" s="192"/>
    </row>
    <row r="170459" spans="26:27">
      <c r="Z170459" s="192"/>
      <c r="AA170459" s="192"/>
    </row>
    <row r="170460" spans="26:27">
      <c r="Z170460" s="192"/>
      <c r="AA170460" s="192"/>
    </row>
    <row r="170461" spans="26:27">
      <c r="Z170461" s="192"/>
      <c r="AA170461" s="192"/>
    </row>
    <row r="170462" spans="26:27">
      <c r="Z170462" s="192"/>
      <c r="AA170462" s="192"/>
    </row>
    <row r="170463" spans="26:27">
      <c r="Z170463" s="192"/>
      <c r="AA170463" s="192"/>
    </row>
    <row r="170464" spans="26:27">
      <c r="Z170464" s="192"/>
      <c r="AA170464" s="192"/>
    </row>
    <row r="170465" spans="26:27">
      <c r="Z170465" s="192"/>
      <c r="AA170465" s="192"/>
    </row>
    <row r="170466" spans="26:27">
      <c r="Z170466" s="192"/>
      <c r="AA170466" s="192"/>
    </row>
    <row r="170467" spans="26:27">
      <c r="Z170467" s="192"/>
      <c r="AA170467" s="192"/>
    </row>
    <row r="170468" spans="26:27">
      <c r="Z170468" s="192"/>
      <c r="AA170468" s="192"/>
    </row>
    <row r="170469" spans="26:27">
      <c r="Z170469" s="192"/>
      <c r="AA170469" s="192"/>
    </row>
    <row r="170470" spans="26:27">
      <c r="Z170470" s="192"/>
      <c r="AA170470" s="192"/>
    </row>
    <row r="170471" spans="26:27">
      <c r="Z170471" s="192"/>
      <c r="AA170471" s="192"/>
    </row>
    <row r="170472" spans="26:27">
      <c r="Z170472" s="192"/>
      <c r="AA170472" s="192"/>
    </row>
    <row r="170473" spans="26:27">
      <c r="Z170473" s="192"/>
      <c r="AA170473" s="192"/>
    </row>
    <row r="170474" spans="26:27">
      <c r="Z170474" s="192"/>
      <c r="AA170474" s="192"/>
    </row>
    <row r="170475" spans="26:27">
      <c r="Z170475" s="192"/>
      <c r="AA170475" s="192"/>
    </row>
    <row r="170476" spans="26:27">
      <c r="Z170476" s="192"/>
      <c r="AA170476" s="192"/>
    </row>
    <row r="170477" spans="26:27">
      <c r="Z170477" s="192"/>
      <c r="AA170477" s="192"/>
    </row>
    <row r="170478" spans="26:27">
      <c r="Z170478" s="192"/>
      <c r="AA170478" s="192"/>
    </row>
    <row r="170479" spans="26:27">
      <c r="Z170479" s="192"/>
      <c r="AA170479" s="192"/>
    </row>
    <row r="170480" spans="26:27">
      <c r="Z170480" s="192"/>
      <c r="AA170480" s="192"/>
    </row>
    <row r="170481" spans="26:27">
      <c r="Z170481" s="192"/>
      <c r="AA170481" s="192"/>
    </row>
    <row r="170482" spans="26:27">
      <c r="Z170482" s="192"/>
      <c r="AA170482" s="192"/>
    </row>
    <row r="170483" spans="26:27">
      <c r="Z170483" s="192"/>
      <c r="AA170483" s="192"/>
    </row>
    <row r="170484" spans="26:27">
      <c r="Z170484" s="192"/>
      <c r="AA170484" s="192"/>
    </row>
    <row r="170485" spans="26:27">
      <c r="Z170485" s="192"/>
      <c r="AA170485" s="192"/>
    </row>
    <row r="170486" spans="26:27">
      <c r="Z170486" s="192"/>
      <c r="AA170486" s="192"/>
    </row>
    <row r="170487" spans="26:27">
      <c r="Z170487" s="192"/>
      <c r="AA170487" s="192"/>
    </row>
    <row r="170488" spans="26:27">
      <c r="Z170488" s="192"/>
      <c r="AA170488" s="192"/>
    </row>
    <row r="170489" spans="26:27">
      <c r="Z170489" s="192"/>
      <c r="AA170489" s="192"/>
    </row>
    <row r="170490" spans="26:27">
      <c r="Z170490" s="192"/>
      <c r="AA170490" s="192"/>
    </row>
    <row r="170491" spans="26:27">
      <c r="Z170491" s="192"/>
      <c r="AA170491" s="192"/>
    </row>
    <row r="170492" spans="26:27">
      <c r="Z170492" s="192"/>
      <c r="AA170492" s="192"/>
    </row>
    <row r="170493" spans="26:27">
      <c r="Z170493" s="192"/>
      <c r="AA170493" s="192"/>
    </row>
    <row r="170494" spans="26:27">
      <c r="Z170494" s="192"/>
      <c r="AA170494" s="192"/>
    </row>
    <row r="170495" spans="26:27">
      <c r="Z170495" s="192"/>
      <c r="AA170495" s="192"/>
    </row>
    <row r="170496" spans="26:27">
      <c r="Z170496" s="192"/>
      <c r="AA170496" s="192"/>
    </row>
    <row r="170497" spans="26:27">
      <c r="Z170497" s="192"/>
      <c r="AA170497" s="192"/>
    </row>
    <row r="170498" spans="26:27">
      <c r="Z170498" s="192"/>
      <c r="AA170498" s="192"/>
    </row>
    <row r="170499" spans="26:27">
      <c r="Z170499" s="192"/>
      <c r="AA170499" s="192"/>
    </row>
    <row r="170500" spans="26:27">
      <c r="Z170500" s="192"/>
      <c r="AA170500" s="192"/>
    </row>
    <row r="170501" spans="26:27">
      <c r="Z170501" s="192"/>
      <c r="AA170501" s="192"/>
    </row>
    <row r="170502" spans="26:27">
      <c r="Z170502" s="192"/>
      <c r="AA170502" s="192"/>
    </row>
    <row r="170503" spans="26:27">
      <c r="Z170503" s="192"/>
      <c r="AA170503" s="192"/>
    </row>
    <row r="170504" spans="26:27">
      <c r="Z170504" s="192"/>
      <c r="AA170504" s="192"/>
    </row>
    <row r="170505" spans="26:27">
      <c r="Z170505" s="192"/>
      <c r="AA170505" s="192"/>
    </row>
    <row r="170506" spans="26:27">
      <c r="Z170506" s="192"/>
      <c r="AA170506" s="192"/>
    </row>
    <row r="170507" spans="26:27">
      <c r="Z170507" s="192"/>
      <c r="AA170507" s="192"/>
    </row>
    <row r="170508" spans="26:27">
      <c r="Z170508" s="192"/>
      <c r="AA170508" s="192"/>
    </row>
    <row r="170509" spans="26:27">
      <c r="Z170509" s="192"/>
      <c r="AA170509" s="192"/>
    </row>
    <row r="170510" spans="26:27">
      <c r="Z170510" s="192"/>
      <c r="AA170510" s="192"/>
    </row>
    <row r="170511" spans="26:27">
      <c r="Z170511" s="192"/>
      <c r="AA170511" s="192"/>
    </row>
    <row r="170512" spans="26:27">
      <c r="Z170512" s="192"/>
      <c r="AA170512" s="192"/>
    </row>
    <row r="170513" spans="26:27">
      <c r="Z170513" s="192"/>
      <c r="AA170513" s="192"/>
    </row>
    <row r="170514" spans="26:27">
      <c r="Z170514" s="192"/>
      <c r="AA170514" s="192"/>
    </row>
    <row r="170515" spans="26:27">
      <c r="Z170515" s="192"/>
      <c r="AA170515" s="192"/>
    </row>
    <row r="170516" spans="26:27">
      <c r="Z170516" s="192"/>
      <c r="AA170516" s="192"/>
    </row>
    <row r="170517" spans="26:27">
      <c r="Z170517" s="192"/>
      <c r="AA170517" s="192"/>
    </row>
    <row r="170518" spans="26:27">
      <c r="Z170518" s="192"/>
      <c r="AA170518" s="192"/>
    </row>
    <row r="170519" spans="26:27">
      <c r="Z170519" s="192"/>
      <c r="AA170519" s="192"/>
    </row>
    <row r="170520" spans="26:27">
      <c r="Z170520" s="192"/>
      <c r="AA170520" s="192"/>
    </row>
    <row r="170521" spans="26:27">
      <c r="Z170521" s="192"/>
      <c r="AA170521" s="192"/>
    </row>
    <row r="170522" spans="26:27">
      <c r="Z170522" s="192"/>
      <c r="AA170522" s="192"/>
    </row>
    <row r="170523" spans="26:27">
      <c r="Z170523" s="192"/>
      <c r="AA170523" s="192"/>
    </row>
    <row r="170524" spans="26:27">
      <c r="Z170524" s="192"/>
      <c r="AA170524" s="192"/>
    </row>
    <row r="170525" spans="26:27">
      <c r="Z170525" s="192"/>
      <c r="AA170525" s="192"/>
    </row>
    <row r="170526" spans="26:27">
      <c r="Z170526" s="192"/>
      <c r="AA170526" s="192"/>
    </row>
    <row r="170527" spans="26:27">
      <c r="Z170527" s="192"/>
      <c r="AA170527" s="192"/>
    </row>
    <row r="170528" spans="26:27">
      <c r="Z170528" s="192"/>
      <c r="AA170528" s="192"/>
    </row>
    <row r="170529" spans="26:27">
      <c r="Z170529" s="192"/>
      <c r="AA170529" s="192"/>
    </row>
    <row r="170530" spans="26:27">
      <c r="Z170530" s="192"/>
      <c r="AA170530" s="192"/>
    </row>
    <row r="170531" spans="26:27">
      <c r="Z170531" s="192"/>
      <c r="AA170531" s="192"/>
    </row>
    <row r="170532" spans="26:27">
      <c r="Z170532" s="192"/>
      <c r="AA170532" s="192"/>
    </row>
    <row r="170533" spans="26:27">
      <c r="Z170533" s="192"/>
      <c r="AA170533" s="192"/>
    </row>
    <row r="170534" spans="26:27">
      <c r="Z170534" s="192"/>
      <c r="AA170534" s="192"/>
    </row>
    <row r="170535" spans="26:27">
      <c r="Z170535" s="192"/>
      <c r="AA170535" s="192"/>
    </row>
    <row r="170536" spans="26:27">
      <c r="Z170536" s="192"/>
      <c r="AA170536" s="192"/>
    </row>
    <row r="170537" spans="26:27">
      <c r="Z170537" s="192"/>
      <c r="AA170537" s="192"/>
    </row>
    <row r="170538" spans="26:27">
      <c r="Z170538" s="192"/>
      <c r="AA170538" s="192"/>
    </row>
    <row r="170539" spans="26:27">
      <c r="Z170539" s="192"/>
      <c r="AA170539" s="192"/>
    </row>
    <row r="170540" spans="26:27">
      <c r="Z170540" s="192"/>
      <c r="AA170540" s="192"/>
    </row>
    <row r="170541" spans="26:27">
      <c r="Z170541" s="192"/>
      <c r="AA170541" s="192"/>
    </row>
    <row r="170542" spans="26:27">
      <c r="Z170542" s="192"/>
      <c r="AA170542" s="192"/>
    </row>
    <row r="170543" spans="26:27">
      <c r="Z170543" s="192"/>
      <c r="AA170543" s="192"/>
    </row>
    <row r="170544" spans="26:27">
      <c r="Z170544" s="192"/>
      <c r="AA170544" s="192"/>
    </row>
    <row r="170545" spans="26:27">
      <c r="Z170545" s="192"/>
      <c r="AA170545" s="192"/>
    </row>
    <row r="170546" spans="26:27">
      <c r="Z170546" s="192"/>
      <c r="AA170546" s="192"/>
    </row>
    <row r="170547" spans="26:27">
      <c r="Z170547" s="192"/>
      <c r="AA170547" s="192"/>
    </row>
    <row r="170548" spans="26:27">
      <c r="Z170548" s="192"/>
      <c r="AA170548" s="192"/>
    </row>
    <row r="170549" spans="26:27">
      <c r="Z170549" s="192"/>
      <c r="AA170549" s="192"/>
    </row>
    <row r="170550" spans="26:27">
      <c r="Z170550" s="192"/>
      <c r="AA170550" s="192"/>
    </row>
    <row r="170551" spans="26:27">
      <c r="Z170551" s="192"/>
      <c r="AA170551" s="192"/>
    </row>
    <row r="170552" spans="26:27">
      <c r="Z170552" s="192"/>
      <c r="AA170552" s="192"/>
    </row>
    <row r="170553" spans="26:27">
      <c r="Z170553" s="192"/>
      <c r="AA170553" s="192"/>
    </row>
    <row r="170554" spans="26:27">
      <c r="Z170554" s="192"/>
      <c r="AA170554" s="192"/>
    </row>
    <row r="170555" spans="26:27">
      <c r="Z170555" s="192"/>
      <c r="AA170555" s="192"/>
    </row>
    <row r="170556" spans="26:27">
      <c r="Z170556" s="192"/>
      <c r="AA170556" s="192"/>
    </row>
    <row r="170557" spans="26:27">
      <c r="Z170557" s="192"/>
      <c r="AA170557" s="192"/>
    </row>
    <row r="170558" spans="26:27">
      <c r="Z170558" s="192"/>
      <c r="AA170558" s="192"/>
    </row>
    <row r="170559" spans="26:27">
      <c r="Z170559" s="192"/>
      <c r="AA170559" s="192"/>
    </row>
    <row r="170560" spans="26:27">
      <c r="Z170560" s="192"/>
      <c r="AA170560" s="192"/>
    </row>
    <row r="170561" spans="26:27">
      <c r="Z170561" s="192"/>
      <c r="AA170561" s="192"/>
    </row>
    <row r="170562" spans="26:27">
      <c r="Z170562" s="192"/>
      <c r="AA170562" s="192"/>
    </row>
    <row r="170563" spans="26:27">
      <c r="Z170563" s="192"/>
      <c r="AA170563" s="192"/>
    </row>
    <row r="170564" spans="26:27">
      <c r="Z170564" s="192"/>
      <c r="AA170564" s="192"/>
    </row>
    <row r="170565" spans="26:27">
      <c r="Z170565" s="192"/>
      <c r="AA170565" s="192"/>
    </row>
    <row r="170566" spans="26:27">
      <c r="Z170566" s="192"/>
      <c r="AA170566" s="192"/>
    </row>
    <row r="170567" spans="26:27">
      <c r="Z170567" s="192"/>
      <c r="AA170567" s="192"/>
    </row>
    <row r="170568" spans="26:27">
      <c r="Z170568" s="192"/>
      <c r="AA170568" s="192"/>
    </row>
    <row r="170569" spans="26:27">
      <c r="Z170569" s="192"/>
      <c r="AA170569" s="192"/>
    </row>
    <row r="170570" spans="26:27">
      <c r="Z170570" s="192"/>
      <c r="AA170570" s="192"/>
    </row>
    <row r="170571" spans="26:27">
      <c r="Z170571" s="192"/>
      <c r="AA170571" s="192"/>
    </row>
    <row r="170572" spans="26:27">
      <c r="Z170572" s="192"/>
      <c r="AA170572" s="192"/>
    </row>
    <row r="170573" spans="26:27">
      <c r="Z170573" s="192"/>
      <c r="AA170573" s="192"/>
    </row>
    <row r="170574" spans="26:27">
      <c r="Z170574" s="192"/>
      <c r="AA170574" s="192"/>
    </row>
    <row r="170575" spans="26:27">
      <c r="Z170575" s="192"/>
      <c r="AA170575" s="192"/>
    </row>
    <row r="170576" spans="26:27">
      <c r="Z170576" s="192"/>
      <c r="AA170576" s="192"/>
    </row>
    <row r="170577" spans="26:27">
      <c r="Z170577" s="192"/>
      <c r="AA170577" s="192"/>
    </row>
    <row r="170578" spans="26:27">
      <c r="Z170578" s="192"/>
      <c r="AA170578" s="192"/>
    </row>
    <row r="170579" spans="26:27">
      <c r="Z170579" s="192"/>
      <c r="AA170579" s="192"/>
    </row>
    <row r="170580" spans="26:27">
      <c r="Z170580" s="192"/>
      <c r="AA170580" s="192"/>
    </row>
    <row r="170581" spans="26:27">
      <c r="Z170581" s="192"/>
      <c r="AA170581" s="192"/>
    </row>
    <row r="170582" spans="26:27">
      <c r="Z170582" s="192"/>
      <c r="AA170582" s="192"/>
    </row>
    <row r="170583" spans="26:27">
      <c r="Z170583" s="192"/>
      <c r="AA170583" s="192"/>
    </row>
    <row r="170584" spans="26:27">
      <c r="Z170584" s="192"/>
      <c r="AA170584" s="192"/>
    </row>
    <row r="170585" spans="26:27">
      <c r="Z170585" s="192"/>
      <c r="AA170585" s="192"/>
    </row>
    <row r="170586" spans="26:27">
      <c r="Z170586" s="192"/>
      <c r="AA170586" s="192"/>
    </row>
    <row r="170587" spans="26:27">
      <c r="Z170587" s="192"/>
      <c r="AA170587" s="192"/>
    </row>
    <row r="170588" spans="26:27">
      <c r="Z170588" s="192"/>
      <c r="AA170588" s="192"/>
    </row>
    <row r="170589" spans="26:27">
      <c r="Z170589" s="192"/>
      <c r="AA170589" s="192"/>
    </row>
    <row r="170590" spans="26:27">
      <c r="Z170590" s="192"/>
      <c r="AA170590" s="192"/>
    </row>
    <row r="170591" spans="26:27">
      <c r="Z170591" s="192"/>
      <c r="AA170591" s="192"/>
    </row>
    <row r="170592" spans="26:27">
      <c r="Z170592" s="192"/>
      <c r="AA170592" s="192"/>
    </row>
    <row r="170593" spans="26:27">
      <c r="Z170593" s="192"/>
      <c r="AA170593" s="192"/>
    </row>
    <row r="170594" spans="26:27">
      <c r="Z170594" s="192"/>
      <c r="AA170594" s="192"/>
    </row>
    <row r="170595" spans="26:27">
      <c r="Z170595" s="192"/>
      <c r="AA170595" s="192"/>
    </row>
    <row r="170596" spans="26:27">
      <c r="Z170596" s="192"/>
      <c r="AA170596" s="192"/>
    </row>
    <row r="170597" spans="26:27">
      <c r="Z170597" s="192"/>
      <c r="AA170597" s="192"/>
    </row>
    <row r="170598" spans="26:27">
      <c r="Z170598" s="192"/>
      <c r="AA170598" s="192"/>
    </row>
    <row r="170599" spans="26:27">
      <c r="Z170599" s="192"/>
      <c r="AA170599" s="192"/>
    </row>
    <row r="170600" spans="26:27">
      <c r="Z170600" s="192"/>
      <c r="AA170600" s="192"/>
    </row>
    <row r="170601" spans="26:27">
      <c r="Z170601" s="192"/>
      <c r="AA170601" s="192"/>
    </row>
    <row r="170602" spans="26:27">
      <c r="Z170602" s="192"/>
      <c r="AA170602" s="192"/>
    </row>
    <row r="170603" spans="26:27">
      <c r="Z170603" s="192"/>
      <c r="AA170603" s="192"/>
    </row>
    <row r="170604" spans="26:27">
      <c r="Z170604" s="192"/>
      <c r="AA170604" s="192"/>
    </row>
    <row r="170605" spans="26:27">
      <c r="Z170605" s="192"/>
      <c r="AA170605" s="192"/>
    </row>
    <row r="170606" spans="26:27">
      <c r="Z170606" s="192"/>
      <c r="AA170606" s="192"/>
    </row>
    <row r="170607" spans="26:27">
      <c r="Z170607" s="192"/>
      <c r="AA170607" s="192"/>
    </row>
    <row r="170608" spans="26:27">
      <c r="Z170608" s="192"/>
      <c r="AA170608" s="192"/>
    </row>
    <row r="170609" spans="26:27">
      <c r="Z170609" s="192"/>
      <c r="AA170609" s="192"/>
    </row>
    <row r="170610" spans="26:27">
      <c r="Z170610" s="192"/>
      <c r="AA170610" s="192"/>
    </row>
    <row r="170611" spans="26:27">
      <c r="Z170611" s="192"/>
      <c r="AA170611" s="192"/>
    </row>
    <row r="170612" spans="26:27">
      <c r="Z170612" s="192"/>
      <c r="AA170612" s="192"/>
    </row>
    <row r="170613" spans="26:27">
      <c r="Z170613" s="192"/>
      <c r="AA170613" s="192"/>
    </row>
    <row r="170614" spans="26:27">
      <c r="Z170614" s="192"/>
      <c r="AA170614" s="192"/>
    </row>
    <row r="170615" spans="26:27">
      <c r="Z170615" s="192"/>
      <c r="AA170615" s="192"/>
    </row>
    <row r="170616" spans="26:27">
      <c r="Z170616" s="192"/>
      <c r="AA170616" s="192"/>
    </row>
    <row r="170617" spans="26:27">
      <c r="Z170617" s="192"/>
      <c r="AA170617" s="192"/>
    </row>
    <row r="170618" spans="26:27">
      <c r="Z170618" s="192"/>
      <c r="AA170618" s="192"/>
    </row>
    <row r="170619" spans="26:27">
      <c r="Z170619" s="192"/>
      <c r="AA170619" s="192"/>
    </row>
    <row r="170620" spans="26:27">
      <c r="Z170620" s="192"/>
      <c r="AA170620" s="192"/>
    </row>
    <row r="170621" spans="26:27">
      <c r="Z170621" s="192"/>
      <c r="AA170621" s="192"/>
    </row>
    <row r="170622" spans="26:27">
      <c r="Z170622" s="192"/>
      <c r="AA170622" s="192"/>
    </row>
    <row r="170623" spans="26:27">
      <c r="Z170623" s="192"/>
      <c r="AA170623" s="192"/>
    </row>
    <row r="170624" spans="26:27">
      <c r="Z170624" s="192"/>
      <c r="AA170624" s="192"/>
    </row>
    <row r="170625" spans="26:27">
      <c r="Z170625" s="192"/>
      <c r="AA170625" s="192"/>
    </row>
    <row r="170626" spans="26:27">
      <c r="Z170626" s="192"/>
      <c r="AA170626" s="192"/>
    </row>
    <row r="170627" spans="26:27">
      <c r="Z170627" s="192"/>
      <c r="AA170627" s="192"/>
    </row>
    <row r="170628" spans="26:27">
      <c r="Z170628" s="192"/>
      <c r="AA170628" s="192"/>
    </row>
    <row r="170629" spans="26:27">
      <c r="Z170629" s="192"/>
      <c r="AA170629" s="192"/>
    </row>
    <row r="170630" spans="26:27">
      <c r="Z170630" s="192"/>
      <c r="AA170630" s="192"/>
    </row>
    <row r="170631" spans="26:27">
      <c r="Z170631" s="192"/>
      <c r="AA170631" s="192"/>
    </row>
    <row r="170632" spans="26:27">
      <c r="Z170632" s="192"/>
      <c r="AA170632" s="192"/>
    </row>
    <row r="170633" spans="26:27">
      <c r="Z170633" s="192"/>
      <c r="AA170633" s="192"/>
    </row>
    <row r="170634" spans="26:27">
      <c r="Z170634" s="192"/>
      <c r="AA170634" s="192"/>
    </row>
    <row r="170635" spans="26:27">
      <c r="Z170635" s="192"/>
      <c r="AA170635" s="192"/>
    </row>
    <row r="170636" spans="26:27">
      <c r="Z170636" s="192"/>
      <c r="AA170636" s="192"/>
    </row>
    <row r="170637" spans="26:27">
      <c r="Z170637" s="192"/>
      <c r="AA170637" s="192"/>
    </row>
    <row r="170638" spans="26:27">
      <c r="Z170638" s="192"/>
      <c r="AA170638" s="192"/>
    </row>
    <row r="170639" spans="26:27">
      <c r="Z170639" s="192"/>
      <c r="AA170639" s="192"/>
    </row>
    <row r="170640" spans="26:27">
      <c r="Z170640" s="192"/>
      <c r="AA170640" s="192"/>
    </row>
    <row r="170641" spans="26:27">
      <c r="Z170641" s="192"/>
      <c r="AA170641" s="192"/>
    </row>
    <row r="170642" spans="26:27">
      <c r="Z170642" s="192"/>
      <c r="AA170642" s="192"/>
    </row>
    <row r="170643" spans="26:27">
      <c r="Z170643" s="192"/>
      <c r="AA170643" s="192"/>
    </row>
    <row r="170644" spans="26:27">
      <c r="Z170644" s="192"/>
      <c r="AA170644" s="192"/>
    </row>
    <row r="170645" spans="26:27">
      <c r="Z170645" s="192"/>
      <c r="AA170645" s="192"/>
    </row>
    <row r="170646" spans="26:27">
      <c r="Z170646" s="192"/>
      <c r="AA170646" s="192"/>
    </row>
    <row r="170647" spans="26:27">
      <c r="Z170647" s="192"/>
      <c r="AA170647" s="192"/>
    </row>
    <row r="170648" spans="26:27">
      <c r="Z170648" s="192"/>
      <c r="AA170648" s="192"/>
    </row>
    <row r="170649" spans="26:27">
      <c r="Z170649" s="192"/>
      <c r="AA170649" s="192"/>
    </row>
    <row r="170650" spans="26:27">
      <c r="Z170650" s="192"/>
      <c r="AA170650" s="192"/>
    </row>
    <row r="170651" spans="26:27">
      <c r="Z170651" s="192"/>
      <c r="AA170651" s="192"/>
    </row>
    <row r="170652" spans="26:27">
      <c r="Z170652" s="192"/>
      <c r="AA170652" s="192"/>
    </row>
    <row r="170653" spans="26:27">
      <c r="Z170653" s="192"/>
      <c r="AA170653" s="192"/>
    </row>
    <row r="170654" spans="26:27">
      <c r="Z170654" s="192"/>
      <c r="AA170654" s="192"/>
    </row>
    <row r="170655" spans="26:27">
      <c r="Z170655" s="192"/>
      <c r="AA170655" s="192"/>
    </row>
    <row r="170656" spans="26:27">
      <c r="Z170656" s="192"/>
      <c r="AA170656" s="192"/>
    </row>
    <row r="170657" spans="26:27">
      <c r="Z170657" s="192"/>
      <c r="AA170657" s="192"/>
    </row>
    <row r="170658" spans="26:27">
      <c r="Z170658" s="192"/>
      <c r="AA170658" s="192"/>
    </row>
    <row r="170659" spans="26:27">
      <c r="Z170659" s="192"/>
      <c r="AA170659" s="192"/>
    </row>
    <row r="170660" spans="26:27">
      <c r="Z170660" s="192"/>
      <c r="AA170660" s="192"/>
    </row>
    <row r="170661" spans="26:27">
      <c r="Z170661" s="192"/>
      <c r="AA170661" s="192"/>
    </row>
    <row r="170662" spans="26:27">
      <c r="Z170662" s="192"/>
      <c r="AA170662" s="192"/>
    </row>
    <row r="170663" spans="26:27">
      <c r="Z170663" s="192"/>
      <c r="AA170663" s="192"/>
    </row>
    <row r="170664" spans="26:27">
      <c r="Z170664" s="192"/>
      <c r="AA170664" s="192"/>
    </row>
    <row r="170665" spans="26:27">
      <c r="Z170665" s="192"/>
      <c r="AA170665" s="192"/>
    </row>
    <row r="170666" spans="26:27">
      <c r="Z170666" s="192"/>
      <c r="AA170666" s="192"/>
    </row>
    <row r="170667" spans="26:27">
      <c r="Z170667" s="192"/>
      <c r="AA170667" s="192"/>
    </row>
    <row r="170668" spans="26:27">
      <c r="Z170668" s="192"/>
      <c r="AA170668" s="192"/>
    </row>
    <row r="170669" spans="26:27">
      <c r="Z170669" s="192"/>
      <c r="AA170669" s="192"/>
    </row>
    <row r="170670" spans="26:27">
      <c r="Z170670" s="192"/>
      <c r="AA170670" s="192"/>
    </row>
    <row r="170671" spans="26:27">
      <c r="Z170671" s="192"/>
      <c r="AA170671" s="192"/>
    </row>
    <row r="170672" spans="26:27">
      <c r="Z170672" s="192"/>
      <c r="AA170672" s="192"/>
    </row>
    <row r="170673" spans="26:27">
      <c r="Z170673" s="192"/>
      <c r="AA170673" s="192"/>
    </row>
    <row r="170674" spans="26:27">
      <c r="Z170674" s="192"/>
      <c r="AA170674" s="192"/>
    </row>
    <row r="170675" spans="26:27">
      <c r="Z170675" s="192"/>
      <c r="AA170675" s="192"/>
    </row>
    <row r="170676" spans="26:27">
      <c r="Z170676" s="192"/>
      <c r="AA170676" s="192"/>
    </row>
    <row r="170677" spans="26:27">
      <c r="Z170677" s="192"/>
      <c r="AA170677" s="192"/>
    </row>
    <row r="170678" spans="26:27">
      <c r="Z170678" s="192"/>
      <c r="AA170678" s="192"/>
    </row>
    <row r="170679" spans="26:27">
      <c r="Z170679" s="192"/>
      <c r="AA170679" s="192"/>
    </row>
    <row r="170680" spans="26:27">
      <c r="Z170680" s="192"/>
      <c r="AA170680" s="192"/>
    </row>
    <row r="170681" spans="26:27">
      <c r="Z170681" s="192"/>
      <c r="AA170681" s="192"/>
    </row>
    <row r="170682" spans="26:27">
      <c r="Z170682" s="192"/>
      <c r="AA170682" s="192"/>
    </row>
    <row r="170683" spans="26:27">
      <c r="Z170683" s="192"/>
      <c r="AA170683" s="192"/>
    </row>
    <row r="170684" spans="26:27">
      <c r="Z170684" s="192"/>
      <c r="AA170684" s="192"/>
    </row>
    <row r="170685" spans="26:27">
      <c r="Z170685" s="192"/>
      <c r="AA170685" s="192"/>
    </row>
    <row r="170686" spans="26:27">
      <c r="Z170686" s="192"/>
      <c r="AA170686" s="192"/>
    </row>
    <row r="170687" spans="26:27">
      <c r="Z170687" s="192"/>
      <c r="AA170687" s="192"/>
    </row>
    <row r="170688" spans="26:27">
      <c r="Z170688" s="192"/>
      <c r="AA170688" s="192"/>
    </row>
    <row r="170689" spans="26:27">
      <c r="Z170689" s="192"/>
      <c r="AA170689" s="192"/>
    </row>
    <row r="170690" spans="26:27">
      <c r="Z170690" s="192"/>
      <c r="AA170690" s="192"/>
    </row>
    <row r="170691" spans="26:27">
      <c r="Z170691" s="192"/>
      <c r="AA170691" s="192"/>
    </row>
    <row r="170692" spans="26:27">
      <c r="Z170692" s="192"/>
      <c r="AA170692" s="192"/>
    </row>
    <row r="170693" spans="26:27">
      <c r="Z170693" s="192"/>
      <c r="AA170693" s="192"/>
    </row>
    <row r="170694" spans="26:27">
      <c r="Z170694" s="192"/>
      <c r="AA170694" s="192"/>
    </row>
    <row r="170695" spans="26:27">
      <c r="Z170695" s="192"/>
      <c r="AA170695" s="192"/>
    </row>
    <row r="170696" spans="26:27">
      <c r="Z170696" s="192"/>
      <c r="AA170696" s="192"/>
    </row>
    <row r="170697" spans="26:27">
      <c r="Z170697" s="192"/>
      <c r="AA170697" s="192"/>
    </row>
    <row r="170698" spans="26:27">
      <c r="Z170698" s="192"/>
      <c r="AA170698" s="192"/>
    </row>
    <row r="170699" spans="26:27">
      <c r="Z170699" s="192"/>
      <c r="AA170699" s="192"/>
    </row>
    <row r="170700" spans="26:27">
      <c r="Z170700" s="192"/>
      <c r="AA170700" s="192"/>
    </row>
    <row r="170701" spans="26:27">
      <c r="Z170701" s="192"/>
      <c r="AA170701" s="192"/>
    </row>
    <row r="170702" spans="26:27">
      <c r="Z170702" s="192"/>
      <c r="AA170702" s="192"/>
    </row>
    <row r="170703" spans="26:27">
      <c r="Z170703" s="192"/>
      <c r="AA170703" s="192"/>
    </row>
    <row r="170704" spans="26:27">
      <c r="Z170704" s="192"/>
      <c r="AA170704" s="192"/>
    </row>
    <row r="170705" spans="26:27">
      <c r="Z170705" s="192"/>
      <c r="AA170705" s="192"/>
    </row>
    <row r="170706" spans="26:27">
      <c r="Z170706" s="192"/>
      <c r="AA170706" s="192"/>
    </row>
    <row r="170707" spans="26:27">
      <c r="Z170707" s="192"/>
      <c r="AA170707" s="192"/>
    </row>
    <row r="170708" spans="26:27">
      <c r="Z170708" s="192"/>
      <c r="AA170708" s="192"/>
    </row>
    <row r="170709" spans="26:27">
      <c r="Z170709" s="192"/>
      <c r="AA170709" s="192"/>
    </row>
    <row r="170710" spans="26:27">
      <c r="Z170710" s="192"/>
      <c r="AA170710" s="192"/>
    </row>
    <row r="170711" spans="26:27">
      <c r="Z170711" s="192"/>
      <c r="AA170711" s="192"/>
    </row>
    <row r="170712" spans="26:27">
      <c r="Z170712" s="192"/>
      <c r="AA170712" s="192"/>
    </row>
    <row r="170713" spans="26:27">
      <c r="Z170713" s="192"/>
      <c r="AA170713" s="192"/>
    </row>
    <row r="170714" spans="26:27">
      <c r="Z170714" s="192"/>
      <c r="AA170714" s="192"/>
    </row>
    <row r="170715" spans="26:27">
      <c r="Z170715" s="192"/>
      <c r="AA170715" s="192"/>
    </row>
    <row r="170716" spans="26:27">
      <c r="Z170716" s="192"/>
      <c r="AA170716" s="192"/>
    </row>
    <row r="170717" spans="26:27">
      <c r="Z170717" s="192"/>
      <c r="AA170717" s="192"/>
    </row>
    <row r="170718" spans="26:27">
      <c r="Z170718" s="192"/>
      <c r="AA170718" s="192"/>
    </row>
    <row r="170719" spans="26:27">
      <c r="Z170719" s="192"/>
      <c r="AA170719" s="192"/>
    </row>
    <row r="170720" spans="26:27">
      <c r="Z170720" s="192"/>
      <c r="AA170720" s="192"/>
    </row>
    <row r="170721" spans="26:27">
      <c r="Z170721" s="192"/>
      <c r="AA170721" s="192"/>
    </row>
    <row r="170722" spans="26:27">
      <c r="Z170722" s="192"/>
      <c r="AA170722" s="192"/>
    </row>
    <row r="170723" spans="26:27">
      <c r="Z170723" s="192"/>
      <c r="AA170723" s="192"/>
    </row>
    <row r="170724" spans="26:27">
      <c r="Z170724" s="192"/>
      <c r="AA170724" s="192"/>
    </row>
    <row r="170725" spans="26:27">
      <c r="Z170725" s="192"/>
      <c r="AA170725" s="192"/>
    </row>
    <row r="170726" spans="26:27">
      <c r="Z170726" s="192"/>
      <c r="AA170726" s="192"/>
    </row>
    <row r="170727" spans="26:27">
      <c r="Z170727" s="192"/>
      <c r="AA170727" s="192"/>
    </row>
    <row r="170728" spans="26:27">
      <c r="Z170728" s="192"/>
      <c r="AA170728" s="192"/>
    </row>
    <row r="170729" spans="26:27">
      <c r="Z170729" s="192"/>
      <c r="AA170729" s="192"/>
    </row>
    <row r="170730" spans="26:27">
      <c r="Z170730" s="192"/>
      <c r="AA170730" s="192"/>
    </row>
    <row r="170731" spans="26:27">
      <c r="Z170731" s="192"/>
      <c r="AA170731" s="192"/>
    </row>
    <row r="170732" spans="26:27">
      <c r="Z170732" s="192"/>
      <c r="AA170732" s="192"/>
    </row>
    <row r="170733" spans="26:27">
      <c r="Z170733" s="192"/>
      <c r="AA170733" s="192"/>
    </row>
    <row r="170734" spans="26:27">
      <c r="Z170734" s="192"/>
      <c r="AA170734" s="192"/>
    </row>
    <row r="170735" spans="26:27">
      <c r="Z170735" s="192"/>
      <c r="AA170735" s="192"/>
    </row>
    <row r="170736" spans="26:27">
      <c r="Z170736" s="192"/>
      <c r="AA170736" s="192"/>
    </row>
    <row r="170737" spans="26:27">
      <c r="Z170737" s="192"/>
      <c r="AA170737" s="192"/>
    </row>
    <row r="170738" spans="26:27">
      <c r="Z170738" s="192"/>
      <c r="AA170738" s="192"/>
    </row>
    <row r="170739" spans="26:27">
      <c r="Z170739" s="192"/>
      <c r="AA170739" s="192"/>
    </row>
    <row r="170740" spans="26:27">
      <c r="Z170740" s="192"/>
      <c r="AA170740" s="192"/>
    </row>
    <row r="170741" spans="26:27">
      <c r="Z170741" s="192"/>
      <c r="AA170741" s="192"/>
    </row>
    <row r="170742" spans="26:27">
      <c r="Z170742" s="192"/>
      <c r="AA170742" s="192"/>
    </row>
    <row r="170743" spans="26:27">
      <c r="Z170743" s="192"/>
      <c r="AA170743" s="192"/>
    </row>
    <row r="170744" spans="26:27">
      <c r="Z170744" s="192"/>
      <c r="AA170744" s="192"/>
    </row>
    <row r="170745" spans="26:27">
      <c r="Z170745" s="192"/>
      <c r="AA170745" s="192"/>
    </row>
    <row r="170746" spans="26:27">
      <c r="Z170746" s="192"/>
      <c r="AA170746" s="192"/>
    </row>
    <row r="170747" spans="26:27">
      <c r="Z170747" s="192"/>
      <c r="AA170747" s="192"/>
    </row>
    <row r="170748" spans="26:27">
      <c r="Z170748" s="192"/>
      <c r="AA170748" s="192"/>
    </row>
    <row r="170749" spans="26:27">
      <c r="Z170749" s="192"/>
      <c r="AA170749" s="192"/>
    </row>
    <row r="170750" spans="26:27">
      <c r="Z170750" s="192"/>
      <c r="AA170750" s="192"/>
    </row>
    <row r="170751" spans="26:27">
      <c r="Z170751" s="192"/>
      <c r="AA170751" s="192"/>
    </row>
    <row r="170752" spans="26:27">
      <c r="Z170752" s="192"/>
      <c r="AA170752" s="192"/>
    </row>
    <row r="170753" spans="26:27">
      <c r="Z170753" s="192"/>
      <c r="AA170753" s="192"/>
    </row>
    <row r="170754" spans="26:27">
      <c r="Z170754" s="192"/>
      <c r="AA170754" s="192"/>
    </row>
    <row r="170755" spans="26:27">
      <c r="Z170755" s="192"/>
      <c r="AA170755" s="192"/>
    </row>
    <row r="170756" spans="26:27">
      <c r="Z170756" s="192"/>
      <c r="AA170756" s="192"/>
    </row>
    <row r="170757" spans="26:27">
      <c r="Z170757" s="192"/>
      <c r="AA170757" s="192"/>
    </row>
    <row r="170758" spans="26:27">
      <c r="Z170758" s="192"/>
      <c r="AA170758" s="192"/>
    </row>
    <row r="170759" spans="26:27">
      <c r="Z170759" s="192"/>
      <c r="AA170759" s="192"/>
    </row>
    <row r="170760" spans="26:27">
      <c r="Z170760" s="192"/>
      <c r="AA170760" s="192"/>
    </row>
    <row r="170761" spans="26:27">
      <c r="Z170761" s="192"/>
      <c r="AA170761" s="192"/>
    </row>
    <row r="170762" spans="26:27">
      <c r="Z170762" s="192"/>
      <c r="AA170762" s="192"/>
    </row>
    <row r="170763" spans="26:27">
      <c r="Z170763" s="192"/>
      <c r="AA170763" s="192"/>
    </row>
    <row r="170764" spans="26:27">
      <c r="Z170764" s="192"/>
      <c r="AA170764" s="192"/>
    </row>
    <row r="170765" spans="26:27">
      <c r="Z170765" s="192"/>
      <c r="AA170765" s="192"/>
    </row>
    <row r="170766" spans="26:27">
      <c r="Z170766" s="192"/>
      <c r="AA170766" s="192"/>
    </row>
    <row r="170767" spans="26:27">
      <c r="Z170767" s="192"/>
      <c r="AA170767" s="192"/>
    </row>
    <row r="170768" spans="26:27">
      <c r="Z170768" s="192"/>
      <c r="AA170768" s="192"/>
    </row>
    <row r="170769" spans="26:27">
      <c r="Z170769" s="192"/>
      <c r="AA170769" s="192"/>
    </row>
    <row r="170770" spans="26:27">
      <c r="Z170770" s="192"/>
      <c r="AA170770" s="192"/>
    </row>
    <row r="170771" spans="26:27">
      <c r="Z170771" s="192"/>
      <c r="AA170771" s="192"/>
    </row>
    <row r="170772" spans="26:27">
      <c r="Z170772" s="192"/>
      <c r="AA170772" s="192"/>
    </row>
    <row r="170773" spans="26:27">
      <c r="Z170773" s="192"/>
      <c r="AA170773" s="192"/>
    </row>
    <row r="170774" spans="26:27">
      <c r="Z170774" s="192"/>
      <c r="AA170774" s="192"/>
    </row>
    <row r="170775" spans="26:27">
      <c r="Z170775" s="192"/>
      <c r="AA170775" s="192"/>
    </row>
    <row r="170776" spans="26:27">
      <c r="Z170776" s="192"/>
      <c r="AA170776" s="192"/>
    </row>
    <row r="170777" spans="26:27">
      <c r="Z170777" s="192"/>
      <c r="AA170777" s="192"/>
    </row>
    <row r="170778" spans="26:27">
      <c r="Z170778" s="192"/>
      <c r="AA170778" s="192"/>
    </row>
    <row r="170779" spans="26:27">
      <c r="Z170779" s="192"/>
      <c r="AA170779" s="192"/>
    </row>
    <row r="170780" spans="26:27">
      <c r="Z170780" s="192"/>
      <c r="AA170780" s="192"/>
    </row>
    <row r="170781" spans="26:27">
      <c r="Z170781" s="192"/>
      <c r="AA170781" s="192"/>
    </row>
    <row r="170782" spans="26:27">
      <c r="Z170782" s="192"/>
      <c r="AA170782" s="192"/>
    </row>
    <row r="170783" spans="26:27">
      <c r="Z170783" s="192"/>
      <c r="AA170783" s="192"/>
    </row>
    <row r="170784" spans="26:27">
      <c r="Z170784" s="192"/>
      <c r="AA170784" s="192"/>
    </row>
    <row r="170785" spans="26:27">
      <c r="Z170785" s="192"/>
      <c r="AA170785" s="192"/>
    </row>
    <row r="170786" spans="26:27">
      <c r="Z170786" s="192"/>
      <c r="AA170786" s="192"/>
    </row>
    <row r="170787" spans="26:27">
      <c r="Z170787" s="192"/>
      <c r="AA170787" s="192"/>
    </row>
    <row r="170788" spans="26:27">
      <c r="Z170788" s="192"/>
      <c r="AA170788" s="192"/>
    </row>
    <row r="170789" spans="26:27">
      <c r="Z170789" s="192"/>
      <c r="AA170789" s="192"/>
    </row>
    <row r="170790" spans="26:27">
      <c r="Z170790" s="192"/>
      <c r="AA170790" s="192"/>
    </row>
    <row r="170791" spans="26:27">
      <c r="Z170791" s="192"/>
      <c r="AA170791" s="192"/>
    </row>
    <row r="170792" spans="26:27">
      <c r="Z170792" s="192"/>
      <c r="AA170792" s="192"/>
    </row>
    <row r="170793" spans="26:27">
      <c r="Z170793" s="192"/>
      <c r="AA170793" s="192"/>
    </row>
    <row r="170794" spans="26:27">
      <c r="Z170794" s="192"/>
      <c r="AA170794" s="192"/>
    </row>
    <row r="170795" spans="26:27">
      <c r="Z170795" s="192"/>
      <c r="AA170795" s="192"/>
    </row>
    <row r="170796" spans="26:27">
      <c r="Z170796" s="192"/>
      <c r="AA170796" s="192"/>
    </row>
    <row r="170797" spans="26:27">
      <c r="Z170797" s="192"/>
      <c r="AA170797" s="192"/>
    </row>
    <row r="170798" spans="26:27">
      <c r="Z170798" s="192"/>
      <c r="AA170798" s="192"/>
    </row>
    <row r="170799" spans="26:27">
      <c r="Z170799" s="192"/>
      <c r="AA170799" s="192"/>
    </row>
    <row r="170800" spans="26:27">
      <c r="Z170800" s="192"/>
      <c r="AA170800" s="192"/>
    </row>
    <row r="170801" spans="26:27">
      <c r="Z170801" s="192"/>
      <c r="AA170801" s="192"/>
    </row>
    <row r="170802" spans="26:27">
      <c r="Z170802" s="192"/>
      <c r="AA170802" s="192"/>
    </row>
    <row r="170803" spans="26:27">
      <c r="Z170803" s="192"/>
      <c r="AA170803" s="192"/>
    </row>
    <row r="170804" spans="26:27">
      <c r="Z170804" s="192"/>
      <c r="AA170804" s="192"/>
    </row>
    <row r="170805" spans="26:27">
      <c r="Z170805" s="192"/>
      <c r="AA170805" s="192"/>
    </row>
    <row r="170806" spans="26:27">
      <c r="Z170806" s="192"/>
      <c r="AA170806" s="192"/>
    </row>
    <row r="170807" spans="26:27">
      <c r="Z170807" s="192"/>
      <c r="AA170807" s="192"/>
    </row>
    <row r="170808" spans="26:27">
      <c r="Z170808" s="192"/>
      <c r="AA170808" s="192"/>
    </row>
    <row r="170809" spans="26:27">
      <c r="Z170809" s="192"/>
      <c r="AA170809" s="192"/>
    </row>
    <row r="170810" spans="26:27">
      <c r="Z170810" s="192"/>
      <c r="AA170810" s="192"/>
    </row>
    <row r="170811" spans="26:27">
      <c r="Z170811" s="192"/>
      <c r="AA170811" s="192"/>
    </row>
    <row r="170812" spans="26:27">
      <c r="Z170812" s="192"/>
      <c r="AA170812" s="192"/>
    </row>
    <row r="170813" spans="26:27">
      <c r="Z170813" s="192"/>
      <c r="AA170813" s="192"/>
    </row>
    <row r="170814" spans="26:27">
      <c r="Z170814" s="192"/>
      <c r="AA170814" s="192"/>
    </row>
    <row r="170815" spans="26:27">
      <c r="Z170815" s="192"/>
      <c r="AA170815" s="192"/>
    </row>
    <row r="170816" spans="26:27">
      <c r="Z170816" s="192"/>
      <c r="AA170816" s="192"/>
    </row>
    <row r="170817" spans="26:27">
      <c r="Z170817" s="192"/>
      <c r="AA170817" s="192"/>
    </row>
    <row r="170818" spans="26:27">
      <c r="Z170818" s="192"/>
      <c r="AA170818" s="192"/>
    </row>
    <row r="170819" spans="26:27">
      <c r="Z170819" s="192"/>
      <c r="AA170819" s="192"/>
    </row>
    <row r="170820" spans="26:27">
      <c r="Z170820" s="192"/>
      <c r="AA170820" s="192"/>
    </row>
    <row r="170821" spans="26:27">
      <c r="Z170821" s="192"/>
      <c r="AA170821" s="192"/>
    </row>
    <row r="170822" spans="26:27">
      <c r="Z170822" s="192"/>
      <c r="AA170822" s="192"/>
    </row>
    <row r="170823" spans="26:27">
      <c r="Z170823" s="192"/>
      <c r="AA170823" s="192"/>
    </row>
    <row r="170824" spans="26:27">
      <c r="Z170824" s="192"/>
      <c r="AA170824" s="192"/>
    </row>
    <row r="170825" spans="26:27">
      <c r="Z170825" s="192"/>
      <c r="AA170825" s="192"/>
    </row>
    <row r="170826" spans="26:27">
      <c r="Z170826" s="192"/>
      <c r="AA170826" s="192"/>
    </row>
    <row r="170827" spans="26:27">
      <c r="Z170827" s="192"/>
      <c r="AA170827" s="192"/>
    </row>
    <row r="170828" spans="26:27">
      <c r="Z170828" s="192"/>
      <c r="AA170828" s="192"/>
    </row>
    <row r="170829" spans="26:27">
      <c r="Z170829" s="192"/>
      <c r="AA170829" s="192"/>
    </row>
    <row r="170830" spans="26:27">
      <c r="Z170830" s="192"/>
      <c r="AA170830" s="192"/>
    </row>
    <row r="170831" spans="26:27">
      <c r="Z170831" s="192"/>
      <c r="AA170831" s="192"/>
    </row>
    <row r="170832" spans="26:27">
      <c r="Z170832" s="192"/>
      <c r="AA170832" s="192"/>
    </row>
    <row r="170833" spans="26:27">
      <c r="Z170833" s="192"/>
      <c r="AA170833" s="192"/>
    </row>
    <row r="170834" spans="26:27">
      <c r="Z170834" s="192"/>
      <c r="AA170834" s="192"/>
    </row>
    <row r="170835" spans="26:27">
      <c r="Z170835" s="192"/>
      <c r="AA170835" s="192"/>
    </row>
    <row r="170836" spans="26:27">
      <c r="Z170836" s="192"/>
      <c r="AA170836" s="192"/>
    </row>
    <row r="170837" spans="26:27">
      <c r="Z170837" s="192"/>
      <c r="AA170837" s="192"/>
    </row>
    <row r="170838" spans="26:27">
      <c r="Z170838" s="192"/>
      <c r="AA170838" s="192"/>
    </row>
    <row r="170839" spans="26:27">
      <c r="Z170839" s="192"/>
      <c r="AA170839" s="192"/>
    </row>
    <row r="170840" spans="26:27">
      <c r="Z170840" s="192"/>
      <c r="AA170840" s="192"/>
    </row>
    <row r="170841" spans="26:27">
      <c r="Z170841" s="192"/>
      <c r="AA170841" s="192"/>
    </row>
    <row r="170842" spans="26:27">
      <c r="Z170842" s="192"/>
      <c r="AA170842" s="192"/>
    </row>
    <row r="170843" spans="26:27">
      <c r="Z170843" s="192"/>
      <c r="AA170843" s="192"/>
    </row>
    <row r="170844" spans="26:27">
      <c r="Z170844" s="192"/>
      <c r="AA170844" s="192"/>
    </row>
    <row r="170845" spans="26:27">
      <c r="Z170845" s="192"/>
      <c r="AA170845" s="192"/>
    </row>
    <row r="170846" spans="26:27">
      <c r="Z170846" s="192"/>
      <c r="AA170846" s="192"/>
    </row>
    <row r="170847" spans="26:27">
      <c r="Z170847" s="192"/>
      <c r="AA170847" s="192"/>
    </row>
    <row r="170848" spans="26:27">
      <c r="Z170848" s="192"/>
      <c r="AA170848" s="192"/>
    </row>
    <row r="170849" spans="26:27">
      <c r="Z170849" s="192"/>
      <c r="AA170849" s="192"/>
    </row>
    <row r="170850" spans="26:27">
      <c r="Z170850" s="192"/>
      <c r="AA170850" s="192"/>
    </row>
    <row r="170851" spans="26:27">
      <c r="Z170851" s="192"/>
      <c r="AA170851" s="192"/>
    </row>
    <row r="170852" spans="26:27">
      <c r="Z170852" s="192"/>
      <c r="AA170852" s="192"/>
    </row>
    <row r="170853" spans="26:27">
      <c r="Z170853" s="192"/>
      <c r="AA170853" s="192"/>
    </row>
    <row r="170854" spans="26:27">
      <c r="Z170854" s="192"/>
      <c r="AA170854" s="192"/>
    </row>
    <row r="170855" spans="26:27">
      <c r="Z170855" s="192"/>
      <c r="AA170855" s="192"/>
    </row>
    <row r="170856" spans="26:27">
      <c r="Z170856" s="192"/>
      <c r="AA170856" s="192"/>
    </row>
    <row r="170857" spans="26:27">
      <c r="Z170857" s="192"/>
      <c r="AA170857" s="192"/>
    </row>
    <row r="170858" spans="26:27">
      <c r="Z170858" s="192"/>
      <c r="AA170858" s="192"/>
    </row>
    <row r="170859" spans="26:27">
      <c r="Z170859" s="192"/>
      <c r="AA170859" s="192"/>
    </row>
    <row r="170860" spans="26:27">
      <c r="Z170860" s="192"/>
      <c r="AA170860" s="192"/>
    </row>
    <row r="170861" spans="26:27">
      <c r="Z170861" s="192"/>
      <c r="AA170861" s="192"/>
    </row>
    <row r="170862" spans="26:27">
      <c r="Z170862" s="192"/>
      <c r="AA170862" s="192"/>
    </row>
    <row r="170863" spans="26:27">
      <c r="Z170863" s="192"/>
      <c r="AA170863" s="192"/>
    </row>
    <row r="170864" spans="26:27">
      <c r="Z170864" s="192"/>
      <c r="AA170864" s="192"/>
    </row>
    <row r="170865" spans="26:27">
      <c r="Z170865" s="192"/>
      <c r="AA170865" s="192"/>
    </row>
    <row r="170866" spans="26:27">
      <c r="Z170866" s="192"/>
      <c r="AA170866" s="192"/>
    </row>
    <row r="170867" spans="26:27">
      <c r="Z170867" s="192"/>
      <c r="AA170867" s="192"/>
    </row>
    <row r="170868" spans="26:27">
      <c r="Z170868" s="192"/>
      <c r="AA170868" s="192"/>
    </row>
    <row r="170869" spans="26:27">
      <c r="Z170869" s="192"/>
      <c r="AA170869" s="192"/>
    </row>
    <row r="170870" spans="26:27">
      <c r="Z170870" s="192"/>
      <c r="AA170870" s="192"/>
    </row>
    <row r="170871" spans="26:27">
      <c r="Z170871" s="192"/>
      <c r="AA170871" s="192"/>
    </row>
    <row r="170872" spans="26:27">
      <c r="Z170872" s="192"/>
      <c r="AA170872" s="192"/>
    </row>
    <row r="170873" spans="26:27">
      <c r="Z170873" s="192"/>
      <c r="AA170873" s="192"/>
    </row>
    <row r="170874" spans="26:27">
      <c r="Z170874" s="192"/>
      <c r="AA170874" s="192"/>
    </row>
    <row r="170875" spans="26:27">
      <c r="Z170875" s="192"/>
      <c r="AA170875" s="192"/>
    </row>
    <row r="170876" spans="26:27">
      <c r="Z170876" s="192"/>
      <c r="AA170876" s="192"/>
    </row>
    <row r="170877" spans="26:27">
      <c r="Z170877" s="192"/>
      <c r="AA170877" s="192"/>
    </row>
    <row r="170878" spans="26:27">
      <c r="Z170878" s="192"/>
      <c r="AA170878" s="192"/>
    </row>
    <row r="170879" spans="26:27">
      <c r="Z170879" s="192"/>
      <c r="AA170879" s="192"/>
    </row>
    <row r="170880" spans="26:27">
      <c r="Z170880" s="192"/>
      <c r="AA170880" s="192"/>
    </row>
    <row r="170881" spans="26:27">
      <c r="Z170881" s="192"/>
      <c r="AA170881" s="192"/>
    </row>
    <row r="170882" spans="26:27">
      <c r="Z170882" s="192"/>
      <c r="AA170882" s="192"/>
    </row>
    <row r="170883" spans="26:27">
      <c r="Z170883" s="192"/>
      <c r="AA170883" s="192"/>
    </row>
    <row r="170884" spans="26:27">
      <c r="Z170884" s="192"/>
      <c r="AA170884" s="192"/>
    </row>
    <row r="170885" spans="26:27">
      <c r="Z170885" s="192"/>
      <c r="AA170885" s="192"/>
    </row>
    <row r="170886" spans="26:27">
      <c r="Z170886" s="192"/>
      <c r="AA170886" s="192"/>
    </row>
    <row r="170887" spans="26:27">
      <c r="Z170887" s="192"/>
      <c r="AA170887" s="192"/>
    </row>
    <row r="170888" spans="26:27">
      <c r="Z170888" s="192"/>
      <c r="AA170888" s="192"/>
    </row>
    <row r="170889" spans="26:27">
      <c r="Z170889" s="192"/>
      <c r="AA170889" s="192"/>
    </row>
    <row r="170890" spans="26:27">
      <c r="Z170890" s="192"/>
      <c r="AA170890" s="192"/>
    </row>
    <row r="170891" spans="26:27">
      <c r="Z170891" s="192"/>
      <c r="AA170891" s="192"/>
    </row>
    <row r="170892" spans="26:27">
      <c r="Z170892" s="192"/>
      <c r="AA170892" s="192"/>
    </row>
    <row r="170893" spans="26:27">
      <c r="Z170893" s="192"/>
      <c r="AA170893" s="192"/>
    </row>
    <row r="170894" spans="26:27">
      <c r="Z170894" s="192"/>
      <c r="AA170894" s="192"/>
    </row>
    <row r="170895" spans="26:27">
      <c r="Z170895" s="192"/>
      <c r="AA170895" s="192"/>
    </row>
    <row r="170896" spans="26:27">
      <c r="Z170896" s="192"/>
      <c r="AA170896" s="192"/>
    </row>
    <row r="170897" spans="26:27">
      <c r="Z170897" s="192"/>
      <c r="AA170897" s="192"/>
    </row>
    <row r="170898" spans="26:27">
      <c r="Z170898" s="192"/>
      <c r="AA170898" s="192"/>
    </row>
    <row r="170899" spans="26:27">
      <c r="Z170899" s="192"/>
      <c r="AA170899" s="192"/>
    </row>
    <row r="170900" spans="26:27">
      <c r="Z170900" s="192"/>
      <c r="AA170900" s="192"/>
    </row>
    <row r="170901" spans="26:27">
      <c r="Z170901" s="192"/>
      <c r="AA170901" s="192"/>
    </row>
    <row r="170902" spans="26:27">
      <c r="Z170902" s="192"/>
      <c r="AA170902" s="192"/>
    </row>
    <row r="170903" spans="26:27">
      <c r="Z170903" s="192"/>
      <c r="AA170903" s="192"/>
    </row>
    <row r="170904" spans="26:27">
      <c r="Z170904" s="192"/>
      <c r="AA170904" s="192"/>
    </row>
    <row r="170905" spans="26:27">
      <c r="Z170905" s="192"/>
      <c r="AA170905" s="192"/>
    </row>
    <row r="170906" spans="26:27">
      <c r="Z170906" s="192"/>
      <c r="AA170906" s="192"/>
    </row>
    <row r="170907" spans="26:27">
      <c r="Z170907" s="192"/>
      <c r="AA170907" s="192"/>
    </row>
    <row r="170908" spans="26:27">
      <c r="Z170908" s="192"/>
      <c r="AA170908" s="192"/>
    </row>
    <row r="170909" spans="26:27">
      <c r="Z170909" s="192"/>
      <c r="AA170909" s="192"/>
    </row>
    <row r="170910" spans="26:27">
      <c r="Z170910" s="192"/>
      <c r="AA170910" s="192"/>
    </row>
    <row r="170911" spans="26:27">
      <c r="Z170911" s="192"/>
      <c r="AA170911" s="192"/>
    </row>
    <row r="170912" spans="26:27">
      <c r="Z170912" s="192"/>
      <c r="AA170912" s="192"/>
    </row>
    <row r="170913" spans="26:27">
      <c r="Z170913" s="192"/>
      <c r="AA170913" s="192"/>
    </row>
    <row r="170914" spans="26:27">
      <c r="Z170914" s="192"/>
      <c r="AA170914" s="192"/>
    </row>
    <row r="170915" spans="26:27">
      <c r="Z170915" s="192"/>
      <c r="AA170915" s="192"/>
    </row>
    <row r="170916" spans="26:27">
      <c r="Z170916" s="192"/>
      <c r="AA170916" s="192"/>
    </row>
    <row r="170917" spans="26:27">
      <c r="Z170917" s="192"/>
      <c r="AA170917" s="192"/>
    </row>
    <row r="170918" spans="26:27">
      <c r="Z170918" s="192"/>
      <c r="AA170918" s="192"/>
    </row>
    <row r="170919" spans="26:27">
      <c r="Z170919" s="192"/>
      <c r="AA170919" s="192"/>
    </row>
    <row r="170920" spans="26:27">
      <c r="Z170920" s="192"/>
      <c r="AA170920" s="192"/>
    </row>
    <row r="170921" spans="26:27">
      <c r="Z170921" s="192"/>
      <c r="AA170921" s="192"/>
    </row>
    <row r="170922" spans="26:27">
      <c r="Z170922" s="192"/>
      <c r="AA170922" s="192"/>
    </row>
    <row r="170923" spans="26:27">
      <c r="Z170923" s="192"/>
      <c r="AA170923" s="192"/>
    </row>
    <row r="170924" spans="26:27">
      <c r="Z170924" s="192"/>
      <c r="AA170924" s="192"/>
    </row>
    <row r="170925" spans="26:27">
      <c r="Z170925" s="192"/>
      <c r="AA170925" s="192"/>
    </row>
    <row r="170926" spans="26:27">
      <c r="Z170926" s="192"/>
      <c r="AA170926" s="192"/>
    </row>
    <row r="170927" spans="26:27">
      <c r="Z170927" s="192"/>
      <c r="AA170927" s="192"/>
    </row>
    <row r="170928" spans="26:27">
      <c r="Z170928" s="192"/>
      <c r="AA170928" s="192"/>
    </row>
    <row r="170929" spans="26:27">
      <c r="Z170929" s="192"/>
      <c r="AA170929" s="192"/>
    </row>
    <row r="170930" spans="26:27">
      <c r="Z170930" s="192"/>
      <c r="AA170930" s="192"/>
    </row>
    <row r="170931" spans="26:27">
      <c r="Z170931" s="192"/>
      <c r="AA170931" s="192"/>
    </row>
    <row r="170932" spans="26:27">
      <c r="Z170932" s="192"/>
      <c r="AA170932" s="192"/>
    </row>
    <row r="170933" spans="26:27">
      <c r="Z170933" s="192"/>
      <c r="AA170933" s="192"/>
    </row>
    <row r="170934" spans="26:27">
      <c r="Z170934" s="192"/>
      <c r="AA170934" s="192"/>
    </row>
    <row r="170935" spans="26:27">
      <c r="Z170935" s="192"/>
      <c r="AA170935" s="192"/>
    </row>
    <row r="170936" spans="26:27">
      <c r="Z170936" s="192"/>
      <c r="AA170936" s="192"/>
    </row>
    <row r="170937" spans="26:27">
      <c r="Z170937" s="192"/>
      <c r="AA170937" s="192"/>
    </row>
    <row r="170938" spans="26:27">
      <c r="Z170938" s="192"/>
      <c r="AA170938" s="192"/>
    </row>
    <row r="170939" spans="26:27">
      <c r="Z170939" s="192"/>
      <c r="AA170939" s="192"/>
    </row>
    <row r="170940" spans="26:27">
      <c r="Z170940" s="192"/>
      <c r="AA170940" s="192"/>
    </row>
    <row r="170941" spans="26:27">
      <c r="Z170941" s="192"/>
      <c r="AA170941" s="192"/>
    </row>
    <row r="170942" spans="26:27">
      <c r="Z170942" s="192"/>
      <c r="AA170942" s="192"/>
    </row>
    <row r="170943" spans="26:27">
      <c r="Z170943" s="192"/>
      <c r="AA170943" s="192"/>
    </row>
    <row r="170944" spans="26:27">
      <c r="Z170944" s="192"/>
      <c r="AA170944" s="192"/>
    </row>
    <row r="170945" spans="26:27">
      <c r="Z170945" s="192"/>
      <c r="AA170945" s="192"/>
    </row>
    <row r="170946" spans="26:27">
      <c r="Z170946" s="192"/>
      <c r="AA170946" s="192"/>
    </row>
    <row r="170947" spans="26:27">
      <c r="Z170947" s="192"/>
      <c r="AA170947" s="192"/>
    </row>
    <row r="170948" spans="26:27">
      <c r="Z170948" s="192"/>
      <c r="AA170948" s="192"/>
    </row>
    <row r="170949" spans="26:27">
      <c r="Z170949" s="192"/>
      <c r="AA170949" s="192"/>
    </row>
    <row r="170950" spans="26:27">
      <c r="Z170950" s="192"/>
      <c r="AA170950" s="192"/>
    </row>
    <row r="170951" spans="26:27">
      <c r="Z170951" s="192"/>
      <c r="AA170951" s="192"/>
    </row>
    <row r="170952" spans="26:27">
      <c r="Z170952" s="192"/>
      <c r="AA170952" s="192"/>
    </row>
    <row r="170953" spans="26:27">
      <c r="Z170953" s="192"/>
      <c r="AA170953" s="192"/>
    </row>
    <row r="170954" spans="26:27">
      <c r="Z170954" s="192"/>
      <c r="AA170954" s="192"/>
    </row>
    <row r="170955" spans="26:27">
      <c r="Z170955" s="192"/>
      <c r="AA170955" s="192"/>
    </row>
    <row r="170956" spans="26:27">
      <c r="Z170956" s="192"/>
      <c r="AA170956" s="192"/>
    </row>
    <row r="170957" spans="26:27">
      <c r="Z170957" s="192"/>
      <c r="AA170957" s="192"/>
    </row>
    <row r="170958" spans="26:27">
      <c r="Z170958" s="192"/>
      <c r="AA170958" s="192"/>
    </row>
    <row r="170959" spans="26:27">
      <c r="Z170959" s="192"/>
      <c r="AA170959" s="192"/>
    </row>
    <row r="170960" spans="26:27">
      <c r="Z170960" s="192"/>
      <c r="AA170960" s="192"/>
    </row>
    <row r="170961" spans="26:27">
      <c r="Z170961" s="192"/>
      <c r="AA170961" s="192"/>
    </row>
    <row r="170962" spans="26:27">
      <c r="Z170962" s="192"/>
      <c r="AA170962" s="192"/>
    </row>
    <row r="170963" spans="26:27">
      <c r="Z170963" s="192"/>
      <c r="AA170963" s="192"/>
    </row>
    <row r="170964" spans="26:27">
      <c r="Z170964" s="192"/>
      <c r="AA170964" s="192"/>
    </row>
    <row r="170965" spans="26:27">
      <c r="Z170965" s="192"/>
      <c r="AA170965" s="192"/>
    </row>
    <row r="170966" spans="26:27">
      <c r="Z170966" s="192"/>
      <c r="AA170966" s="192"/>
    </row>
    <row r="170967" spans="26:27">
      <c r="Z170967" s="192"/>
      <c r="AA170967" s="192"/>
    </row>
    <row r="170968" spans="26:27">
      <c r="Z170968" s="192"/>
      <c r="AA170968" s="192"/>
    </row>
    <row r="170969" spans="26:27">
      <c r="Z170969" s="192"/>
      <c r="AA170969" s="192"/>
    </row>
    <row r="170970" spans="26:27">
      <c r="Z170970" s="192"/>
      <c r="AA170970" s="192"/>
    </row>
    <row r="170971" spans="26:27">
      <c r="Z170971" s="192"/>
      <c r="AA170971" s="192"/>
    </row>
    <row r="170972" spans="26:27">
      <c r="Z170972" s="192"/>
      <c r="AA170972" s="192"/>
    </row>
    <row r="170973" spans="26:27">
      <c r="Z170973" s="192"/>
      <c r="AA170973" s="192"/>
    </row>
    <row r="170974" spans="26:27">
      <c r="Z170974" s="192"/>
      <c r="AA170974" s="192"/>
    </row>
    <row r="170975" spans="26:27">
      <c r="Z170975" s="192"/>
      <c r="AA170975" s="192"/>
    </row>
    <row r="170976" spans="26:27">
      <c r="Z170976" s="192"/>
      <c r="AA170976" s="192"/>
    </row>
    <row r="170977" spans="26:27">
      <c r="Z170977" s="192"/>
      <c r="AA170977" s="192"/>
    </row>
    <row r="170978" spans="26:27">
      <c r="Z170978" s="192"/>
      <c r="AA170978" s="192"/>
    </row>
    <row r="170979" spans="26:27">
      <c r="Z170979" s="192"/>
      <c r="AA170979" s="192"/>
    </row>
    <row r="170980" spans="26:27">
      <c r="Z170980" s="192"/>
      <c r="AA170980" s="192"/>
    </row>
    <row r="170981" spans="26:27">
      <c r="Z170981" s="192"/>
      <c r="AA170981" s="192"/>
    </row>
    <row r="170982" spans="26:27">
      <c r="Z170982" s="192"/>
      <c r="AA170982" s="192"/>
    </row>
    <row r="170983" spans="26:27">
      <c r="Z170983" s="192"/>
      <c r="AA170983" s="192"/>
    </row>
    <row r="170984" spans="26:27">
      <c r="Z170984" s="192"/>
      <c r="AA170984" s="192"/>
    </row>
    <row r="170985" spans="26:27">
      <c r="Z170985" s="192"/>
      <c r="AA170985" s="192"/>
    </row>
    <row r="170986" spans="26:27">
      <c r="Z170986" s="192"/>
      <c r="AA170986" s="192"/>
    </row>
    <row r="170987" spans="26:27">
      <c r="Z170987" s="192"/>
      <c r="AA170987" s="192"/>
    </row>
    <row r="170988" spans="26:27">
      <c r="Z170988" s="192"/>
      <c r="AA170988" s="192"/>
    </row>
    <row r="170989" spans="26:27">
      <c r="Z170989" s="192"/>
      <c r="AA170989" s="192"/>
    </row>
    <row r="170990" spans="26:27">
      <c r="Z170990" s="192"/>
      <c r="AA170990" s="192"/>
    </row>
    <row r="170991" spans="26:27">
      <c r="Z170991" s="192"/>
      <c r="AA170991" s="192"/>
    </row>
    <row r="170992" spans="26:27">
      <c r="Z170992" s="192"/>
      <c r="AA170992" s="192"/>
    </row>
    <row r="170993" spans="26:27">
      <c r="Z170993" s="192"/>
      <c r="AA170993" s="192"/>
    </row>
    <row r="170994" spans="26:27">
      <c r="Z170994" s="192"/>
      <c r="AA170994" s="192"/>
    </row>
    <row r="170995" spans="26:27">
      <c r="Z170995" s="192"/>
      <c r="AA170995" s="192"/>
    </row>
    <row r="170996" spans="26:27">
      <c r="Z170996" s="192"/>
      <c r="AA170996" s="192"/>
    </row>
    <row r="170997" spans="26:27">
      <c r="Z170997" s="192"/>
      <c r="AA170997" s="192"/>
    </row>
    <row r="170998" spans="26:27">
      <c r="Z170998" s="192"/>
      <c r="AA170998" s="192"/>
    </row>
    <row r="170999" spans="26:27">
      <c r="Z170999" s="192"/>
      <c r="AA170999" s="192"/>
    </row>
    <row r="171000" spans="26:27">
      <c r="Z171000" s="192"/>
      <c r="AA171000" s="192"/>
    </row>
    <row r="171001" spans="26:27">
      <c r="Z171001" s="192"/>
      <c r="AA171001" s="192"/>
    </row>
    <row r="171002" spans="26:27">
      <c r="Z171002" s="192"/>
      <c r="AA171002" s="192"/>
    </row>
    <row r="171003" spans="26:27">
      <c r="Z171003" s="192"/>
      <c r="AA171003" s="192"/>
    </row>
    <row r="171004" spans="26:27">
      <c r="Z171004" s="192"/>
      <c r="AA171004" s="192"/>
    </row>
    <row r="171005" spans="26:27">
      <c r="Z171005" s="192"/>
      <c r="AA171005" s="192"/>
    </row>
    <row r="171006" spans="26:27">
      <c r="Z171006" s="192"/>
      <c r="AA171006" s="192"/>
    </row>
    <row r="171007" spans="26:27">
      <c r="Z171007" s="192"/>
      <c r="AA171007" s="192"/>
    </row>
    <row r="171008" spans="26:27">
      <c r="Z171008" s="192"/>
      <c r="AA171008" s="192"/>
    </row>
    <row r="171009" spans="26:27">
      <c r="Z171009" s="192"/>
      <c r="AA171009" s="192"/>
    </row>
    <row r="171010" spans="26:27">
      <c r="Z171010" s="192"/>
      <c r="AA171010" s="192"/>
    </row>
    <row r="171011" spans="26:27">
      <c r="Z171011" s="192"/>
      <c r="AA171011" s="192"/>
    </row>
    <row r="171012" spans="26:27">
      <c r="Z171012" s="192"/>
      <c r="AA171012" s="192"/>
    </row>
    <row r="171013" spans="26:27">
      <c r="Z171013" s="192"/>
      <c r="AA171013" s="192"/>
    </row>
    <row r="171014" spans="26:27">
      <c r="Z171014" s="192"/>
      <c r="AA171014" s="192"/>
    </row>
    <row r="171015" spans="26:27">
      <c r="Z171015" s="192"/>
      <c r="AA171015" s="192"/>
    </row>
    <row r="171016" spans="26:27">
      <c r="Z171016" s="192"/>
      <c r="AA171016" s="192"/>
    </row>
    <row r="171017" spans="26:27">
      <c r="Z171017" s="192"/>
      <c r="AA171017" s="192"/>
    </row>
    <row r="171018" spans="26:27">
      <c r="Z171018" s="192"/>
      <c r="AA171018" s="192"/>
    </row>
    <row r="171019" spans="26:27">
      <c r="Z171019" s="192"/>
      <c r="AA171019" s="192"/>
    </row>
    <row r="171020" spans="26:27">
      <c r="Z171020" s="192"/>
      <c r="AA171020" s="192"/>
    </row>
    <row r="171021" spans="26:27">
      <c r="Z171021" s="192"/>
      <c r="AA171021" s="192"/>
    </row>
    <row r="171022" spans="26:27">
      <c r="Z171022" s="192"/>
      <c r="AA171022" s="192"/>
    </row>
    <row r="171023" spans="26:27">
      <c r="Z171023" s="192"/>
      <c r="AA171023" s="192"/>
    </row>
    <row r="171024" spans="26:27">
      <c r="Z171024" s="192"/>
      <c r="AA171024" s="192"/>
    </row>
    <row r="171025" spans="26:27">
      <c r="Z171025" s="192"/>
      <c r="AA171025" s="192"/>
    </row>
    <row r="171026" spans="26:27">
      <c r="Z171026" s="192"/>
      <c r="AA171026" s="192"/>
    </row>
    <row r="171027" spans="26:27">
      <c r="Z171027" s="192"/>
      <c r="AA171027" s="192"/>
    </row>
    <row r="171028" spans="26:27">
      <c r="Z171028" s="192"/>
      <c r="AA171028" s="192"/>
    </row>
    <row r="171029" spans="26:27">
      <c r="Z171029" s="192"/>
      <c r="AA171029" s="192"/>
    </row>
    <row r="171030" spans="26:27">
      <c r="Z171030" s="192"/>
      <c r="AA171030" s="192"/>
    </row>
    <row r="171031" spans="26:27">
      <c r="Z171031" s="192"/>
      <c r="AA171031" s="192"/>
    </row>
    <row r="171032" spans="26:27">
      <c r="Z171032" s="192"/>
      <c r="AA171032" s="192"/>
    </row>
    <row r="171033" spans="26:27">
      <c r="Z171033" s="192"/>
      <c r="AA171033" s="192"/>
    </row>
    <row r="171034" spans="26:27">
      <c r="Z171034" s="192"/>
      <c r="AA171034" s="192"/>
    </row>
    <row r="171035" spans="26:27">
      <c r="Z171035" s="192"/>
      <c r="AA171035" s="192"/>
    </row>
    <row r="171036" spans="26:27">
      <c r="Z171036" s="192"/>
      <c r="AA171036" s="192"/>
    </row>
    <row r="171037" spans="26:27">
      <c r="Z171037" s="192"/>
      <c r="AA171037" s="192"/>
    </row>
    <row r="171038" spans="26:27">
      <c r="Z171038" s="192"/>
      <c r="AA171038" s="192"/>
    </row>
    <row r="171039" spans="26:27">
      <c r="Z171039" s="192"/>
      <c r="AA171039" s="192"/>
    </row>
    <row r="171040" spans="26:27">
      <c r="Z171040" s="192"/>
      <c r="AA171040" s="192"/>
    </row>
    <row r="171041" spans="26:27">
      <c r="Z171041" s="192"/>
      <c r="AA171041" s="192"/>
    </row>
    <row r="171042" spans="26:27">
      <c r="Z171042" s="192"/>
      <c r="AA171042" s="192"/>
    </row>
    <row r="171043" spans="26:27">
      <c r="Z171043" s="192"/>
      <c r="AA171043" s="192"/>
    </row>
    <row r="171044" spans="26:27">
      <c r="Z171044" s="192"/>
      <c r="AA171044" s="192"/>
    </row>
    <row r="171045" spans="26:27">
      <c r="Z171045" s="192"/>
      <c r="AA171045" s="192"/>
    </row>
    <row r="171046" spans="26:27">
      <c r="Z171046" s="192"/>
      <c r="AA171046" s="192"/>
    </row>
    <row r="171047" spans="26:27">
      <c r="Z171047" s="192"/>
      <c r="AA171047" s="192"/>
    </row>
    <row r="171048" spans="26:27">
      <c r="Z171048" s="192"/>
      <c r="AA171048" s="192"/>
    </row>
    <row r="171049" spans="26:27">
      <c r="Z171049" s="192"/>
      <c r="AA171049" s="192"/>
    </row>
    <row r="171050" spans="26:27">
      <c r="Z171050" s="192"/>
      <c r="AA171050" s="192"/>
    </row>
    <row r="171051" spans="26:27">
      <c r="Z171051" s="192"/>
      <c r="AA171051" s="192"/>
    </row>
    <row r="171052" spans="26:27">
      <c r="Z171052" s="192"/>
      <c r="AA171052" s="192"/>
    </row>
    <row r="171053" spans="26:27">
      <c r="Z171053" s="192"/>
      <c r="AA171053" s="192"/>
    </row>
    <row r="171054" spans="26:27">
      <c r="Z171054" s="192"/>
      <c r="AA171054" s="192"/>
    </row>
    <row r="171055" spans="26:27">
      <c r="Z171055" s="192"/>
      <c r="AA171055" s="192"/>
    </row>
    <row r="171056" spans="26:27">
      <c r="Z171056" s="192"/>
      <c r="AA171056" s="192"/>
    </row>
    <row r="171057" spans="26:27">
      <c r="Z171057" s="192"/>
      <c r="AA171057" s="192"/>
    </row>
    <row r="171058" spans="26:27">
      <c r="Z171058" s="192"/>
      <c r="AA171058" s="192"/>
    </row>
    <row r="171059" spans="26:27">
      <c r="Z171059" s="192"/>
      <c r="AA171059" s="192"/>
    </row>
    <row r="171060" spans="26:27">
      <c r="Z171060" s="192"/>
      <c r="AA171060" s="192"/>
    </row>
    <row r="171061" spans="26:27">
      <c r="Z171061" s="192"/>
      <c r="AA171061" s="192"/>
    </row>
    <row r="171062" spans="26:27">
      <c r="Z171062" s="192"/>
      <c r="AA171062" s="192"/>
    </row>
    <row r="171063" spans="26:27">
      <c r="Z171063" s="192"/>
      <c r="AA171063" s="192"/>
    </row>
    <row r="171064" spans="26:27">
      <c r="Z171064" s="192"/>
      <c r="AA171064" s="192"/>
    </row>
    <row r="171065" spans="26:27">
      <c r="Z171065" s="192"/>
      <c r="AA171065" s="192"/>
    </row>
    <row r="171066" spans="26:27">
      <c r="Z171066" s="192"/>
      <c r="AA171066" s="192"/>
    </row>
    <row r="171067" spans="26:27">
      <c r="Z171067" s="192"/>
      <c r="AA171067" s="192"/>
    </row>
    <row r="171068" spans="26:27">
      <c r="Z171068" s="192"/>
      <c r="AA171068" s="192"/>
    </row>
    <row r="171069" spans="26:27">
      <c r="Z171069" s="192"/>
      <c r="AA171069" s="192"/>
    </row>
    <row r="171070" spans="26:27">
      <c r="Z171070" s="192"/>
      <c r="AA171070" s="192"/>
    </row>
    <row r="171071" spans="26:27">
      <c r="Z171071" s="192"/>
      <c r="AA171071" s="192"/>
    </row>
    <row r="171072" spans="26:27">
      <c r="Z171072" s="192"/>
      <c r="AA171072" s="192"/>
    </row>
    <row r="171073" spans="26:27">
      <c r="Z171073" s="192"/>
      <c r="AA171073" s="192"/>
    </row>
    <row r="171074" spans="26:27">
      <c r="Z171074" s="192"/>
      <c r="AA171074" s="192"/>
    </row>
    <row r="171075" spans="26:27">
      <c r="Z171075" s="192"/>
      <c r="AA171075" s="192"/>
    </row>
    <row r="171076" spans="26:27">
      <c r="Z171076" s="192"/>
      <c r="AA171076" s="192"/>
    </row>
    <row r="171077" spans="26:27">
      <c r="Z171077" s="192"/>
      <c r="AA171077" s="192"/>
    </row>
    <row r="171078" spans="26:27">
      <c r="Z171078" s="192"/>
      <c r="AA171078" s="192"/>
    </row>
    <row r="171079" spans="26:27">
      <c r="Z171079" s="192"/>
      <c r="AA171079" s="192"/>
    </row>
    <row r="171080" spans="26:27">
      <c r="Z171080" s="192"/>
      <c r="AA171080" s="192"/>
    </row>
    <row r="171081" spans="26:27">
      <c r="Z171081" s="192"/>
      <c r="AA171081" s="192"/>
    </row>
    <row r="171082" spans="26:27">
      <c r="Z171082" s="192"/>
      <c r="AA171082" s="192"/>
    </row>
    <row r="171083" spans="26:27">
      <c r="Z171083" s="192"/>
      <c r="AA171083" s="192"/>
    </row>
    <row r="171084" spans="26:27">
      <c r="Z171084" s="192"/>
      <c r="AA171084" s="192"/>
    </row>
    <row r="171085" spans="26:27">
      <c r="Z171085" s="192"/>
      <c r="AA171085" s="192"/>
    </row>
    <row r="171086" spans="26:27">
      <c r="Z171086" s="192"/>
      <c r="AA171086" s="192"/>
    </row>
    <row r="171087" spans="26:27">
      <c r="Z171087" s="192"/>
      <c r="AA171087" s="192"/>
    </row>
    <row r="171088" spans="26:27">
      <c r="Z171088" s="192"/>
      <c r="AA171088" s="192"/>
    </row>
    <row r="171089" spans="26:27">
      <c r="Z171089" s="192"/>
      <c r="AA171089" s="192"/>
    </row>
    <row r="171090" spans="26:27">
      <c r="Z171090" s="192"/>
      <c r="AA171090" s="192"/>
    </row>
    <row r="171091" spans="26:27">
      <c r="Z171091" s="192"/>
      <c r="AA171091" s="192"/>
    </row>
    <row r="171092" spans="26:27">
      <c r="Z171092" s="192"/>
      <c r="AA171092" s="192"/>
    </row>
    <row r="171093" spans="26:27">
      <c r="Z171093" s="192"/>
      <c r="AA171093" s="192"/>
    </row>
    <row r="171094" spans="26:27">
      <c r="Z171094" s="192"/>
      <c r="AA171094" s="192"/>
    </row>
    <row r="171095" spans="26:27">
      <c r="Z171095" s="192"/>
      <c r="AA171095" s="192"/>
    </row>
    <row r="171096" spans="26:27">
      <c r="Z171096" s="192"/>
      <c r="AA171096" s="192"/>
    </row>
    <row r="171097" spans="26:27">
      <c r="Z171097" s="192"/>
      <c r="AA171097" s="192"/>
    </row>
    <row r="171098" spans="26:27">
      <c r="Z171098" s="192"/>
      <c r="AA171098" s="192"/>
    </row>
    <row r="171099" spans="26:27">
      <c r="Z171099" s="192"/>
      <c r="AA171099" s="192"/>
    </row>
    <row r="171100" spans="26:27">
      <c r="Z171100" s="192"/>
      <c r="AA171100" s="192"/>
    </row>
    <row r="171101" spans="26:27">
      <c r="Z171101" s="192"/>
      <c r="AA171101" s="192"/>
    </row>
    <row r="171102" spans="26:27">
      <c r="Z171102" s="192"/>
      <c r="AA171102" s="192"/>
    </row>
    <row r="171103" spans="26:27">
      <c r="Z171103" s="192"/>
      <c r="AA171103" s="192"/>
    </row>
    <row r="171104" spans="26:27">
      <c r="Z171104" s="192"/>
      <c r="AA171104" s="192"/>
    </row>
    <row r="171105" spans="26:27">
      <c r="Z171105" s="192"/>
      <c r="AA171105" s="192"/>
    </row>
    <row r="171106" spans="26:27">
      <c r="Z171106" s="192"/>
      <c r="AA171106" s="192"/>
    </row>
    <row r="171107" spans="26:27">
      <c r="Z171107" s="192"/>
      <c r="AA171107" s="192"/>
    </row>
    <row r="171108" spans="26:27">
      <c r="Z171108" s="192"/>
      <c r="AA171108" s="192"/>
    </row>
    <row r="171109" spans="26:27">
      <c r="Z171109" s="192"/>
      <c r="AA171109" s="192"/>
    </row>
    <row r="171110" spans="26:27">
      <c r="Z171110" s="192"/>
      <c r="AA171110" s="192"/>
    </row>
    <row r="171111" spans="26:27">
      <c r="Z171111" s="192"/>
      <c r="AA171111" s="192"/>
    </row>
    <row r="171112" spans="26:27">
      <c r="Z171112" s="192"/>
      <c r="AA171112" s="192"/>
    </row>
    <row r="171113" spans="26:27">
      <c r="Z171113" s="192"/>
      <c r="AA171113" s="192"/>
    </row>
    <row r="171114" spans="26:27">
      <c r="Z171114" s="192"/>
      <c r="AA171114" s="192"/>
    </row>
    <row r="171115" spans="26:27">
      <c r="Z171115" s="192"/>
      <c r="AA171115" s="192"/>
    </row>
    <row r="171116" spans="26:27">
      <c r="Z171116" s="192"/>
      <c r="AA171116" s="192"/>
    </row>
    <row r="171117" spans="26:27">
      <c r="Z171117" s="192"/>
      <c r="AA171117" s="192"/>
    </row>
    <row r="171118" spans="26:27">
      <c r="Z171118" s="192"/>
      <c r="AA171118" s="192"/>
    </row>
    <row r="171119" spans="26:27">
      <c r="Z171119" s="192"/>
      <c r="AA171119" s="192"/>
    </row>
    <row r="171120" spans="26:27">
      <c r="Z171120" s="192"/>
      <c r="AA171120" s="192"/>
    </row>
    <row r="171121" spans="26:27">
      <c r="Z171121" s="192"/>
      <c r="AA171121" s="192"/>
    </row>
    <row r="171122" spans="26:27">
      <c r="Z171122" s="192"/>
      <c r="AA171122" s="192"/>
    </row>
    <row r="171123" spans="26:27">
      <c r="Z171123" s="192"/>
      <c r="AA171123" s="192"/>
    </row>
    <row r="171124" spans="26:27">
      <c r="Z171124" s="192"/>
      <c r="AA171124" s="192"/>
    </row>
    <row r="171125" spans="26:27">
      <c r="Z171125" s="192"/>
      <c r="AA171125" s="192"/>
    </row>
    <row r="171126" spans="26:27">
      <c r="Z171126" s="192"/>
      <c r="AA171126" s="192"/>
    </row>
    <row r="171127" spans="26:27">
      <c r="Z171127" s="192"/>
      <c r="AA171127" s="192"/>
    </row>
    <row r="171128" spans="26:27">
      <c r="Z171128" s="192"/>
      <c r="AA171128" s="192"/>
    </row>
    <row r="171129" spans="26:27">
      <c r="Z171129" s="192"/>
      <c r="AA171129" s="192"/>
    </row>
    <row r="171130" spans="26:27">
      <c r="Z171130" s="192"/>
      <c r="AA171130" s="192"/>
    </row>
    <row r="171131" spans="26:27">
      <c r="Z171131" s="192"/>
      <c r="AA171131" s="192"/>
    </row>
    <row r="171132" spans="26:27">
      <c r="Z171132" s="192"/>
      <c r="AA171132" s="192"/>
    </row>
    <row r="171133" spans="26:27">
      <c r="Z171133" s="192"/>
      <c r="AA171133" s="192"/>
    </row>
    <row r="171134" spans="26:27">
      <c r="Z171134" s="192"/>
      <c r="AA171134" s="192"/>
    </row>
    <row r="171135" spans="26:27">
      <c r="Z171135" s="192"/>
      <c r="AA171135" s="192"/>
    </row>
    <row r="171136" spans="26:27">
      <c r="Z171136" s="192"/>
      <c r="AA171136" s="192"/>
    </row>
    <row r="171137" spans="26:27">
      <c r="Z171137" s="192"/>
      <c r="AA171137" s="192"/>
    </row>
    <row r="171138" spans="26:27">
      <c r="Z171138" s="192"/>
      <c r="AA171138" s="192"/>
    </row>
    <row r="171139" spans="26:27">
      <c r="Z171139" s="192"/>
      <c r="AA171139" s="192"/>
    </row>
    <row r="171140" spans="26:27">
      <c r="Z171140" s="192"/>
      <c r="AA171140" s="192"/>
    </row>
    <row r="171141" spans="26:27">
      <c r="Z171141" s="192"/>
      <c r="AA171141" s="192"/>
    </row>
    <row r="171142" spans="26:27">
      <c r="Z171142" s="192"/>
      <c r="AA171142" s="192"/>
    </row>
    <row r="171143" spans="26:27">
      <c r="Z171143" s="192"/>
      <c r="AA171143" s="192"/>
    </row>
    <row r="171144" spans="26:27">
      <c r="Z171144" s="192"/>
      <c r="AA171144" s="192"/>
    </row>
    <row r="171145" spans="26:27">
      <c r="Z171145" s="192"/>
      <c r="AA171145" s="192"/>
    </row>
    <row r="171146" spans="26:27">
      <c r="Z171146" s="192"/>
      <c r="AA171146" s="192"/>
    </row>
    <row r="171147" spans="26:27">
      <c r="Z171147" s="192"/>
      <c r="AA171147" s="192"/>
    </row>
    <row r="171148" spans="26:27">
      <c r="Z171148" s="192"/>
      <c r="AA171148" s="192"/>
    </row>
    <row r="171149" spans="26:27">
      <c r="Z171149" s="192"/>
      <c r="AA171149" s="192"/>
    </row>
    <row r="171150" spans="26:27">
      <c r="Z171150" s="192"/>
      <c r="AA171150" s="192"/>
    </row>
    <row r="171151" spans="26:27">
      <c r="Z171151" s="192"/>
      <c r="AA171151" s="192"/>
    </row>
    <row r="171152" spans="26:27">
      <c r="Z171152" s="192"/>
      <c r="AA171152" s="192"/>
    </row>
    <row r="171153" spans="26:27">
      <c r="Z171153" s="192"/>
      <c r="AA171153" s="192"/>
    </row>
    <row r="171154" spans="26:27">
      <c r="Z171154" s="192"/>
      <c r="AA171154" s="192"/>
    </row>
    <row r="171155" spans="26:27">
      <c r="Z171155" s="192"/>
      <c r="AA171155" s="192"/>
    </row>
    <row r="171156" spans="26:27">
      <c r="Z171156" s="192"/>
      <c r="AA171156" s="192"/>
    </row>
    <row r="171157" spans="26:27">
      <c r="Z171157" s="192"/>
      <c r="AA171157" s="192"/>
    </row>
    <row r="171158" spans="26:27">
      <c r="Z171158" s="192"/>
      <c r="AA171158" s="192"/>
    </row>
    <row r="171159" spans="26:27">
      <c r="Z171159" s="192"/>
      <c r="AA171159" s="192"/>
    </row>
    <row r="171160" spans="26:27">
      <c r="Z171160" s="192"/>
      <c r="AA171160" s="192"/>
    </row>
    <row r="171161" spans="26:27">
      <c r="Z171161" s="192"/>
      <c r="AA171161" s="192"/>
    </row>
    <row r="171162" spans="26:27">
      <c r="Z171162" s="192"/>
      <c r="AA171162" s="192"/>
    </row>
    <row r="171163" spans="26:27">
      <c r="Z171163" s="192"/>
      <c r="AA171163" s="192"/>
    </row>
    <row r="171164" spans="26:27">
      <c r="Z171164" s="192"/>
      <c r="AA171164" s="192"/>
    </row>
    <row r="171165" spans="26:27">
      <c r="Z171165" s="192"/>
      <c r="AA171165" s="192"/>
    </row>
    <row r="171166" spans="26:27">
      <c r="Z171166" s="192"/>
      <c r="AA171166" s="192"/>
    </row>
    <row r="171167" spans="26:27">
      <c r="Z171167" s="192"/>
      <c r="AA171167" s="192"/>
    </row>
    <row r="171168" spans="26:27">
      <c r="Z171168" s="192"/>
      <c r="AA171168" s="192"/>
    </row>
    <row r="171169" spans="26:27">
      <c r="Z171169" s="192"/>
      <c r="AA171169" s="192"/>
    </row>
    <row r="171170" spans="26:27">
      <c r="Z171170" s="192"/>
      <c r="AA171170" s="192"/>
    </row>
    <row r="171171" spans="26:27">
      <c r="Z171171" s="192"/>
      <c r="AA171171" s="192"/>
    </row>
    <row r="171172" spans="26:27">
      <c r="Z171172" s="192"/>
      <c r="AA171172" s="192"/>
    </row>
    <row r="171173" spans="26:27">
      <c r="Z171173" s="192"/>
      <c r="AA171173" s="192"/>
    </row>
    <row r="171174" spans="26:27">
      <c r="Z171174" s="192"/>
      <c r="AA171174" s="192"/>
    </row>
    <row r="171175" spans="26:27">
      <c r="Z171175" s="192"/>
      <c r="AA171175" s="192"/>
    </row>
    <row r="171176" spans="26:27">
      <c r="Z171176" s="192"/>
      <c r="AA171176" s="192"/>
    </row>
    <row r="171177" spans="26:27">
      <c r="Z171177" s="192"/>
      <c r="AA171177" s="192"/>
    </row>
    <row r="171178" spans="26:27">
      <c r="Z171178" s="192"/>
      <c r="AA171178" s="192"/>
    </row>
    <row r="171179" spans="26:27">
      <c r="Z171179" s="192"/>
      <c r="AA171179" s="192"/>
    </row>
    <row r="171180" spans="26:27">
      <c r="Z171180" s="192"/>
      <c r="AA171180" s="192"/>
    </row>
    <row r="171181" spans="26:27">
      <c r="Z171181" s="192"/>
      <c r="AA171181" s="192"/>
    </row>
    <row r="171182" spans="26:27">
      <c r="Z171182" s="192"/>
      <c r="AA171182" s="192"/>
    </row>
    <row r="171183" spans="26:27">
      <c r="Z171183" s="192"/>
      <c r="AA171183" s="192"/>
    </row>
    <row r="171184" spans="26:27">
      <c r="Z171184" s="192"/>
      <c r="AA171184" s="192"/>
    </row>
    <row r="171185" spans="26:27">
      <c r="Z171185" s="192"/>
      <c r="AA171185" s="192"/>
    </row>
    <row r="171186" spans="26:27">
      <c r="Z171186" s="192"/>
      <c r="AA171186" s="192"/>
    </row>
    <row r="171187" spans="26:27">
      <c r="Z171187" s="192"/>
      <c r="AA171187" s="192"/>
    </row>
    <row r="171188" spans="26:27">
      <c r="Z171188" s="192"/>
      <c r="AA171188" s="192"/>
    </row>
    <row r="171189" spans="26:27">
      <c r="Z171189" s="192"/>
      <c r="AA171189" s="192"/>
    </row>
    <row r="171190" spans="26:27">
      <c r="Z171190" s="192"/>
      <c r="AA171190" s="192"/>
    </row>
    <row r="171191" spans="26:27">
      <c r="Z171191" s="192"/>
      <c r="AA171191" s="192"/>
    </row>
    <row r="171192" spans="26:27">
      <c r="Z171192" s="192"/>
      <c r="AA171192" s="192"/>
    </row>
    <row r="171193" spans="26:27">
      <c r="Z171193" s="192"/>
      <c r="AA171193" s="192"/>
    </row>
    <row r="171194" spans="26:27">
      <c r="Z171194" s="192"/>
      <c r="AA171194" s="192"/>
    </row>
    <row r="171195" spans="26:27">
      <c r="Z171195" s="192"/>
      <c r="AA171195" s="192"/>
    </row>
    <row r="171196" spans="26:27">
      <c r="Z171196" s="192"/>
      <c r="AA171196" s="192"/>
    </row>
    <row r="171197" spans="26:27">
      <c r="Z171197" s="192"/>
      <c r="AA171197" s="192"/>
    </row>
    <row r="171198" spans="26:27">
      <c r="Z171198" s="192"/>
      <c r="AA171198" s="192"/>
    </row>
    <row r="171199" spans="26:27">
      <c r="Z171199" s="192"/>
      <c r="AA171199" s="192"/>
    </row>
    <row r="171200" spans="26:27">
      <c r="Z171200" s="192"/>
      <c r="AA171200" s="192"/>
    </row>
    <row r="171201" spans="26:27">
      <c r="Z171201" s="192"/>
      <c r="AA171201" s="192"/>
    </row>
    <row r="171202" spans="26:27">
      <c r="Z171202" s="192"/>
      <c r="AA171202" s="192"/>
    </row>
    <row r="171203" spans="26:27">
      <c r="Z171203" s="192"/>
      <c r="AA171203" s="192"/>
    </row>
    <row r="171204" spans="26:27">
      <c r="Z171204" s="192"/>
      <c r="AA171204" s="192"/>
    </row>
    <row r="171205" spans="26:27">
      <c r="Z171205" s="192"/>
      <c r="AA171205" s="192"/>
    </row>
    <row r="171206" spans="26:27">
      <c r="Z171206" s="192"/>
      <c r="AA171206" s="192"/>
    </row>
    <row r="171207" spans="26:27">
      <c r="Z171207" s="192"/>
      <c r="AA171207" s="192"/>
    </row>
    <row r="171208" spans="26:27">
      <c r="Z171208" s="192"/>
      <c r="AA171208" s="192"/>
    </row>
    <row r="171209" spans="26:27">
      <c r="Z171209" s="192"/>
      <c r="AA171209" s="192"/>
    </row>
    <row r="171210" spans="26:27">
      <c r="Z171210" s="192"/>
      <c r="AA171210" s="192"/>
    </row>
    <row r="171211" spans="26:27">
      <c r="Z171211" s="192"/>
      <c r="AA171211" s="192"/>
    </row>
    <row r="171212" spans="26:27">
      <c r="Z171212" s="192"/>
      <c r="AA171212" s="192"/>
    </row>
    <row r="171213" spans="26:27">
      <c r="Z171213" s="192"/>
      <c r="AA171213" s="192"/>
    </row>
    <row r="171214" spans="26:27">
      <c r="Z171214" s="192"/>
      <c r="AA171214" s="192"/>
    </row>
    <row r="171215" spans="26:27">
      <c r="Z171215" s="192"/>
      <c r="AA171215" s="192"/>
    </row>
    <row r="171216" spans="26:27">
      <c r="Z171216" s="192"/>
      <c r="AA171216" s="192"/>
    </row>
    <row r="171217" spans="26:27">
      <c r="Z171217" s="192"/>
      <c r="AA171217" s="192"/>
    </row>
    <row r="171218" spans="26:27">
      <c r="Z171218" s="192"/>
      <c r="AA171218" s="192"/>
    </row>
    <row r="171219" spans="26:27">
      <c r="Z171219" s="192"/>
      <c r="AA171219" s="192"/>
    </row>
    <row r="171220" spans="26:27">
      <c r="Z171220" s="192"/>
      <c r="AA171220" s="192"/>
    </row>
    <row r="171221" spans="26:27">
      <c r="Z171221" s="192"/>
      <c r="AA171221" s="192"/>
    </row>
    <row r="171222" spans="26:27">
      <c r="Z171222" s="192"/>
      <c r="AA171222" s="192"/>
    </row>
    <row r="171223" spans="26:27">
      <c r="Z171223" s="192"/>
      <c r="AA171223" s="192"/>
    </row>
    <row r="171224" spans="26:27">
      <c r="Z171224" s="192"/>
      <c r="AA171224" s="192"/>
    </row>
    <row r="171225" spans="26:27">
      <c r="Z171225" s="192"/>
      <c r="AA171225" s="192"/>
    </row>
    <row r="171226" spans="26:27">
      <c r="Z171226" s="192"/>
      <c r="AA171226" s="192"/>
    </row>
    <row r="171227" spans="26:27">
      <c r="Z171227" s="192"/>
      <c r="AA171227" s="192"/>
    </row>
    <row r="171228" spans="26:27">
      <c r="Z171228" s="192"/>
      <c r="AA171228" s="192"/>
    </row>
    <row r="171229" spans="26:27">
      <c r="Z171229" s="192"/>
      <c r="AA171229" s="192"/>
    </row>
    <row r="171230" spans="26:27">
      <c r="Z171230" s="192"/>
      <c r="AA171230" s="192"/>
    </row>
    <row r="171231" spans="26:27">
      <c r="Z171231" s="192"/>
      <c r="AA171231" s="192"/>
    </row>
    <row r="171232" spans="26:27">
      <c r="Z171232" s="192"/>
      <c r="AA171232" s="192"/>
    </row>
    <row r="171233" spans="26:27">
      <c r="Z171233" s="192"/>
      <c r="AA171233" s="192"/>
    </row>
    <row r="171234" spans="26:27">
      <c r="Z171234" s="192"/>
      <c r="AA171234" s="192"/>
    </row>
    <row r="171235" spans="26:27">
      <c r="Z171235" s="192"/>
      <c r="AA171235" s="192"/>
    </row>
    <row r="171236" spans="26:27">
      <c r="Z171236" s="192"/>
      <c r="AA171236" s="192"/>
    </row>
    <row r="171237" spans="26:27">
      <c r="Z171237" s="192"/>
      <c r="AA171237" s="192"/>
    </row>
    <row r="171238" spans="26:27">
      <c r="Z171238" s="192"/>
      <c r="AA171238" s="192"/>
    </row>
    <row r="171239" spans="26:27">
      <c r="Z171239" s="192"/>
      <c r="AA171239" s="192"/>
    </row>
    <row r="171240" spans="26:27">
      <c r="Z171240" s="192"/>
      <c r="AA171240" s="192"/>
    </row>
    <row r="171241" spans="26:27">
      <c r="Z171241" s="192"/>
      <c r="AA171241" s="192"/>
    </row>
    <row r="171242" spans="26:27">
      <c r="Z171242" s="192"/>
      <c r="AA171242" s="192"/>
    </row>
    <row r="171243" spans="26:27">
      <c r="Z171243" s="192"/>
      <c r="AA171243" s="192"/>
    </row>
    <row r="171244" spans="26:27">
      <c r="Z171244" s="192"/>
      <c r="AA171244" s="192"/>
    </row>
    <row r="171245" spans="26:27">
      <c r="Z171245" s="192"/>
      <c r="AA171245" s="192"/>
    </row>
    <row r="171246" spans="26:27">
      <c r="Z171246" s="192"/>
      <c r="AA171246" s="192"/>
    </row>
    <row r="171247" spans="26:27">
      <c r="Z171247" s="192"/>
      <c r="AA171247" s="192"/>
    </row>
    <row r="171248" spans="26:27">
      <c r="Z171248" s="192"/>
      <c r="AA171248" s="192"/>
    </row>
    <row r="171249" spans="26:27">
      <c r="Z171249" s="192"/>
      <c r="AA171249" s="192"/>
    </row>
    <row r="171250" spans="26:27">
      <c r="Z171250" s="192"/>
      <c r="AA171250" s="192"/>
    </row>
    <row r="171251" spans="26:27">
      <c r="Z171251" s="192"/>
      <c r="AA171251" s="192"/>
    </row>
    <row r="171252" spans="26:27">
      <c r="Z171252" s="192"/>
      <c r="AA171252" s="192"/>
    </row>
    <row r="171253" spans="26:27">
      <c r="Z171253" s="192"/>
      <c r="AA171253" s="192"/>
    </row>
    <row r="171254" spans="26:27">
      <c r="Z171254" s="192"/>
      <c r="AA171254" s="192"/>
    </row>
    <row r="171255" spans="26:27">
      <c r="Z171255" s="192"/>
      <c r="AA171255" s="192"/>
    </row>
    <row r="171256" spans="26:27">
      <c r="Z171256" s="192"/>
      <c r="AA171256" s="192"/>
    </row>
    <row r="171257" spans="26:27">
      <c r="Z171257" s="192"/>
      <c r="AA171257" s="192"/>
    </row>
    <row r="171258" spans="26:27">
      <c r="Z171258" s="192"/>
      <c r="AA171258" s="192"/>
    </row>
    <row r="171259" spans="26:27">
      <c r="Z171259" s="192"/>
      <c r="AA171259" s="192"/>
    </row>
    <row r="171260" spans="26:27">
      <c r="Z171260" s="192"/>
      <c r="AA171260" s="192"/>
    </row>
    <row r="171261" spans="26:27">
      <c r="Z171261" s="192"/>
      <c r="AA171261" s="192"/>
    </row>
    <row r="171262" spans="26:27">
      <c r="Z171262" s="192"/>
      <c r="AA171262" s="192"/>
    </row>
    <row r="171263" spans="26:27">
      <c r="Z171263" s="192"/>
      <c r="AA171263" s="192"/>
    </row>
    <row r="171264" spans="26:27">
      <c r="Z171264" s="192"/>
      <c r="AA171264" s="192"/>
    </row>
    <row r="171265" spans="26:27">
      <c r="Z171265" s="192"/>
      <c r="AA171265" s="192"/>
    </row>
    <row r="171266" spans="26:27">
      <c r="Z171266" s="192"/>
      <c r="AA171266" s="192"/>
    </row>
    <row r="171267" spans="26:27">
      <c r="Z171267" s="192"/>
      <c r="AA171267" s="192"/>
    </row>
    <row r="171268" spans="26:27">
      <c r="Z171268" s="192"/>
      <c r="AA171268" s="192"/>
    </row>
    <row r="171269" spans="26:27">
      <c r="Z171269" s="192"/>
      <c r="AA171269" s="192"/>
    </row>
    <row r="171270" spans="26:27">
      <c r="Z171270" s="192"/>
      <c r="AA171270" s="192"/>
    </row>
    <row r="171271" spans="26:27">
      <c r="Z171271" s="192"/>
      <c r="AA171271" s="192"/>
    </row>
    <row r="171272" spans="26:27">
      <c r="Z171272" s="192"/>
      <c r="AA171272" s="192"/>
    </row>
    <row r="171273" spans="26:27">
      <c r="Z171273" s="192"/>
      <c r="AA171273" s="192"/>
    </row>
    <row r="171274" spans="26:27">
      <c r="Z171274" s="192"/>
      <c r="AA171274" s="192"/>
    </row>
    <row r="171275" spans="26:27">
      <c r="Z171275" s="192"/>
      <c r="AA171275" s="192"/>
    </row>
    <row r="171276" spans="26:27">
      <c r="Z171276" s="192"/>
      <c r="AA171276" s="192"/>
    </row>
    <row r="171277" spans="26:27">
      <c r="Z171277" s="192"/>
      <c r="AA171277" s="192"/>
    </row>
    <row r="171278" spans="26:27">
      <c r="Z171278" s="192"/>
      <c r="AA171278" s="192"/>
    </row>
    <row r="171279" spans="26:27">
      <c r="Z171279" s="192"/>
      <c r="AA171279" s="192"/>
    </row>
    <row r="171280" spans="26:27">
      <c r="Z171280" s="192"/>
      <c r="AA171280" s="192"/>
    </row>
    <row r="171281" spans="26:27">
      <c r="Z171281" s="192"/>
      <c r="AA171281" s="192"/>
    </row>
    <row r="171282" spans="26:27">
      <c r="Z171282" s="192"/>
      <c r="AA171282" s="192"/>
    </row>
    <row r="171283" spans="26:27">
      <c r="Z171283" s="192"/>
      <c r="AA171283" s="192"/>
    </row>
    <row r="171284" spans="26:27">
      <c r="Z171284" s="192"/>
      <c r="AA171284" s="192"/>
    </row>
    <row r="171285" spans="26:27">
      <c r="Z171285" s="192"/>
      <c r="AA171285" s="192"/>
    </row>
    <row r="171286" spans="26:27">
      <c r="Z171286" s="192"/>
      <c r="AA171286" s="192"/>
    </row>
    <row r="171287" spans="26:27">
      <c r="Z171287" s="192"/>
      <c r="AA171287" s="192"/>
    </row>
    <row r="171288" spans="26:27">
      <c r="Z171288" s="192"/>
      <c r="AA171288" s="192"/>
    </row>
    <row r="171289" spans="26:27">
      <c r="Z171289" s="192"/>
      <c r="AA171289" s="192"/>
    </row>
    <row r="171290" spans="26:27">
      <c r="Z171290" s="192"/>
      <c r="AA171290" s="192"/>
    </row>
    <row r="171291" spans="26:27">
      <c r="Z171291" s="192"/>
      <c r="AA171291" s="192"/>
    </row>
    <row r="171292" spans="26:27">
      <c r="Z171292" s="192"/>
      <c r="AA171292" s="192"/>
    </row>
    <row r="171293" spans="26:27">
      <c r="Z171293" s="192"/>
      <c r="AA171293" s="192"/>
    </row>
    <row r="171294" spans="26:27">
      <c r="Z171294" s="192"/>
      <c r="AA171294" s="192"/>
    </row>
    <row r="171295" spans="26:27">
      <c r="Z171295" s="192"/>
      <c r="AA171295" s="192"/>
    </row>
    <row r="171296" spans="26:27">
      <c r="Z171296" s="192"/>
      <c r="AA171296" s="192"/>
    </row>
    <row r="171297" spans="26:27">
      <c r="Z171297" s="192"/>
      <c r="AA171297" s="192"/>
    </row>
    <row r="171298" spans="26:27">
      <c r="Z171298" s="192"/>
      <c r="AA171298" s="192"/>
    </row>
    <row r="171299" spans="26:27">
      <c r="Z171299" s="192"/>
      <c r="AA171299" s="192"/>
    </row>
    <row r="171300" spans="26:27">
      <c r="Z171300" s="192"/>
      <c r="AA171300" s="192"/>
    </row>
    <row r="171301" spans="26:27">
      <c r="Z171301" s="192"/>
      <c r="AA171301" s="192"/>
    </row>
    <row r="171302" spans="26:27">
      <c r="Z171302" s="192"/>
      <c r="AA171302" s="192"/>
    </row>
    <row r="171303" spans="26:27">
      <c r="Z171303" s="192"/>
      <c r="AA171303" s="192"/>
    </row>
    <row r="171304" spans="26:27">
      <c r="Z171304" s="192"/>
      <c r="AA171304" s="192"/>
    </row>
    <row r="171305" spans="26:27">
      <c r="Z171305" s="192"/>
      <c r="AA171305" s="192"/>
    </row>
    <row r="171306" spans="26:27">
      <c r="Z171306" s="192"/>
      <c r="AA171306" s="192"/>
    </row>
    <row r="171307" spans="26:27">
      <c r="Z171307" s="192"/>
      <c r="AA171307" s="192"/>
    </row>
    <row r="171308" spans="26:27">
      <c r="Z171308" s="192"/>
      <c r="AA171308" s="192"/>
    </row>
    <row r="171309" spans="26:27">
      <c r="Z171309" s="192"/>
      <c r="AA171309" s="192"/>
    </row>
    <row r="171310" spans="26:27">
      <c r="Z171310" s="192"/>
      <c r="AA171310" s="192"/>
    </row>
    <row r="171311" spans="26:27">
      <c r="Z171311" s="192"/>
      <c r="AA171311" s="192"/>
    </row>
    <row r="171312" spans="26:27">
      <c r="Z171312" s="192"/>
      <c r="AA171312" s="192"/>
    </row>
    <row r="171313" spans="26:27">
      <c r="Z171313" s="192"/>
      <c r="AA171313" s="192"/>
    </row>
    <row r="171314" spans="26:27">
      <c r="Z171314" s="192"/>
      <c r="AA171314" s="192"/>
    </row>
    <row r="171315" spans="26:27">
      <c r="Z171315" s="192"/>
      <c r="AA171315" s="192"/>
    </row>
    <row r="171316" spans="26:27">
      <c r="Z171316" s="192"/>
      <c r="AA171316" s="192"/>
    </row>
    <row r="171317" spans="26:27">
      <c r="Z171317" s="192"/>
      <c r="AA171317" s="192"/>
    </row>
    <row r="171318" spans="26:27">
      <c r="Z171318" s="192"/>
      <c r="AA171318" s="192"/>
    </row>
    <row r="171319" spans="26:27">
      <c r="Z171319" s="192"/>
      <c r="AA171319" s="192"/>
    </row>
    <row r="171320" spans="26:27">
      <c r="Z171320" s="192"/>
      <c r="AA171320" s="192"/>
    </row>
    <row r="171321" spans="26:27">
      <c r="Z171321" s="192"/>
      <c r="AA171321" s="192"/>
    </row>
    <row r="171322" spans="26:27">
      <c r="Z171322" s="192"/>
      <c r="AA171322" s="192"/>
    </row>
    <row r="171323" spans="26:27">
      <c r="Z171323" s="192"/>
      <c r="AA171323" s="192"/>
    </row>
    <row r="171324" spans="26:27">
      <c r="Z171324" s="192"/>
      <c r="AA171324" s="192"/>
    </row>
    <row r="171325" spans="26:27">
      <c r="Z171325" s="192"/>
      <c r="AA171325" s="192"/>
    </row>
    <row r="171326" spans="26:27">
      <c r="Z171326" s="192"/>
      <c r="AA171326" s="192"/>
    </row>
    <row r="171327" spans="26:27">
      <c r="Z171327" s="192"/>
      <c r="AA171327" s="192"/>
    </row>
    <row r="171328" spans="26:27">
      <c r="Z171328" s="192"/>
      <c r="AA171328" s="192"/>
    </row>
    <row r="171329" spans="26:27">
      <c r="Z171329" s="192"/>
      <c r="AA171329" s="192"/>
    </row>
    <row r="171330" spans="26:27">
      <c r="Z171330" s="192"/>
      <c r="AA171330" s="192"/>
    </row>
    <row r="171331" spans="26:27">
      <c r="Z171331" s="192"/>
      <c r="AA171331" s="192"/>
    </row>
    <row r="171332" spans="26:27">
      <c r="Z171332" s="192"/>
      <c r="AA171332" s="192"/>
    </row>
    <row r="171333" spans="26:27">
      <c r="Z171333" s="192"/>
      <c r="AA171333" s="192"/>
    </row>
    <row r="171334" spans="26:27">
      <c r="Z171334" s="192"/>
      <c r="AA171334" s="192"/>
    </row>
    <row r="171335" spans="26:27">
      <c r="Z171335" s="192"/>
      <c r="AA171335" s="192"/>
    </row>
    <row r="171336" spans="26:27">
      <c r="Z171336" s="192"/>
      <c r="AA171336" s="192"/>
    </row>
    <row r="171337" spans="26:27">
      <c r="Z171337" s="192"/>
      <c r="AA171337" s="192"/>
    </row>
    <row r="171338" spans="26:27">
      <c r="Z171338" s="192"/>
      <c r="AA171338" s="192"/>
    </row>
    <row r="171339" spans="26:27">
      <c r="Z171339" s="192"/>
      <c r="AA171339" s="192"/>
    </row>
    <row r="171340" spans="26:27">
      <c r="Z171340" s="192"/>
      <c r="AA171340" s="192"/>
    </row>
    <row r="171341" spans="26:27">
      <c r="Z171341" s="192"/>
      <c r="AA171341" s="192"/>
    </row>
    <row r="171342" spans="26:27">
      <c r="Z171342" s="192"/>
      <c r="AA171342" s="192"/>
    </row>
    <row r="171343" spans="26:27">
      <c r="Z171343" s="192"/>
      <c r="AA171343" s="192"/>
    </row>
    <row r="171344" spans="26:27">
      <c r="Z171344" s="192"/>
      <c r="AA171344" s="192"/>
    </row>
    <row r="171345" spans="26:27">
      <c r="Z171345" s="192"/>
      <c r="AA171345" s="192"/>
    </row>
    <row r="171346" spans="26:27">
      <c r="Z171346" s="192"/>
      <c r="AA171346" s="192"/>
    </row>
    <row r="171347" spans="26:27">
      <c r="Z171347" s="192"/>
      <c r="AA171347" s="192"/>
    </row>
    <row r="171348" spans="26:27">
      <c r="Z171348" s="192"/>
      <c r="AA171348" s="192"/>
    </row>
    <row r="171349" spans="26:27">
      <c r="Z171349" s="192"/>
      <c r="AA171349" s="192"/>
    </row>
    <row r="171350" spans="26:27">
      <c r="Z171350" s="192"/>
      <c r="AA171350" s="192"/>
    </row>
    <row r="171351" spans="26:27">
      <c r="Z171351" s="192"/>
      <c r="AA171351" s="192"/>
    </row>
    <row r="171352" spans="26:27">
      <c r="Z171352" s="192"/>
      <c r="AA171352" s="192"/>
    </row>
    <row r="171353" spans="26:27">
      <c r="Z171353" s="192"/>
      <c r="AA171353" s="192"/>
    </row>
    <row r="171354" spans="26:27">
      <c r="Z171354" s="192"/>
      <c r="AA171354" s="192"/>
    </row>
    <row r="171355" spans="26:27">
      <c r="Z171355" s="192"/>
      <c r="AA171355" s="192"/>
    </row>
    <row r="171356" spans="26:27">
      <c r="Z171356" s="192"/>
      <c r="AA171356" s="192"/>
    </row>
    <row r="171357" spans="26:27">
      <c r="Z171357" s="192"/>
      <c r="AA171357" s="192"/>
    </row>
    <row r="171358" spans="26:27">
      <c r="Z171358" s="192"/>
      <c r="AA171358" s="192"/>
    </row>
    <row r="171359" spans="26:27">
      <c r="Z171359" s="192"/>
      <c r="AA171359" s="192"/>
    </row>
    <row r="171360" spans="26:27">
      <c r="Z171360" s="192"/>
      <c r="AA171360" s="192"/>
    </row>
    <row r="171361" spans="26:27">
      <c r="Z171361" s="192"/>
      <c r="AA171361" s="192"/>
    </row>
    <row r="171362" spans="26:27">
      <c r="Z171362" s="192"/>
      <c r="AA171362" s="192"/>
    </row>
    <row r="171363" spans="26:27">
      <c r="Z171363" s="192"/>
      <c r="AA171363" s="192"/>
    </row>
    <row r="171364" spans="26:27">
      <c r="Z171364" s="192"/>
      <c r="AA171364" s="192"/>
    </row>
    <row r="171365" spans="26:27">
      <c r="Z171365" s="192"/>
      <c r="AA171365" s="192"/>
    </row>
    <row r="171366" spans="26:27">
      <c r="Z171366" s="192"/>
      <c r="AA171366" s="192"/>
    </row>
    <row r="171367" spans="26:27">
      <c r="Z171367" s="192"/>
      <c r="AA171367" s="192"/>
    </row>
    <row r="171368" spans="26:27">
      <c r="Z171368" s="192"/>
      <c r="AA171368" s="192"/>
    </row>
    <row r="171369" spans="26:27">
      <c r="Z171369" s="192"/>
      <c r="AA171369" s="192"/>
    </row>
    <row r="171370" spans="26:27">
      <c r="Z171370" s="192"/>
      <c r="AA171370" s="192"/>
    </row>
    <row r="171371" spans="26:27">
      <c r="Z171371" s="192"/>
      <c r="AA171371" s="192"/>
    </row>
    <row r="171372" spans="26:27">
      <c r="Z171372" s="192"/>
      <c r="AA171372" s="192"/>
    </row>
    <row r="171373" spans="26:27">
      <c r="Z171373" s="192"/>
      <c r="AA171373" s="192"/>
    </row>
    <row r="171374" spans="26:27">
      <c r="Z171374" s="192"/>
      <c r="AA171374" s="192"/>
    </row>
    <row r="171375" spans="26:27">
      <c r="Z171375" s="192"/>
      <c r="AA171375" s="192"/>
    </row>
    <row r="171376" spans="26:27">
      <c r="Z171376" s="192"/>
      <c r="AA171376" s="192"/>
    </row>
    <row r="171377" spans="26:27">
      <c r="Z171377" s="192"/>
      <c r="AA171377" s="192"/>
    </row>
    <row r="171378" spans="26:27">
      <c r="Z171378" s="192"/>
      <c r="AA171378" s="192"/>
    </row>
    <row r="171379" spans="26:27">
      <c r="Z171379" s="192"/>
      <c r="AA171379" s="192"/>
    </row>
    <row r="171380" spans="26:27">
      <c r="Z171380" s="192"/>
      <c r="AA171380" s="192"/>
    </row>
    <row r="171381" spans="26:27">
      <c r="Z171381" s="192"/>
      <c r="AA171381" s="192"/>
    </row>
    <row r="171382" spans="26:27">
      <c r="Z171382" s="192"/>
      <c r="AA171382" s="192"/>
    </row>
    <row r="171383" spans="26:27">
      <c r="Z171383" s="192"/>
      <c r="AA171383" s="192"/>
    </row>
    <row r="171384" spans="26:27">
      <c r="Z171384" s="192"/>
      <c r="AA171384" s="192"/>
    </row>
    <row r="171385" spans="26:27">
      <c r="Z171385" s="192"/>
      <c r="AA171385" s="192"/>
    </row>
    <row r="171386" spans="26:27">
      <c r="Z171386" s="192"/>
      <c r="AA171386" s="192"/>
    </row>
    <row r="171387" spans="26:27">
      <c r="Z171387" s="192"/>
      <c r="AA171387" s="192"/>
    </row>
    <row r="171388" spans="26:27">
      <c r="Z171388" s="192"/>
      <c r="AA171388" s="192"/>
    </row>
    <row r="171389" spans="26:27">
      <c r="Z171389" s="192"/>
      <c r="AA171389" s="192"/>
    </row>
    <row r="171390" spans="26:27">
      <c r="Z171390" s="192"/>
      <c r="AA171390" s="192"/>
    </row>
    <row r="171391" spans="26:27">
      <c r="Z171391" s="192"/>
      <c r="AA171391" s="192"/>
    </row>
    <row r="171392" spans="26:27">
      <c r="Z171392" s="192"/>
      <c r="AA171392" s="192"/>
    </row>
    <row r="171393" spans="26:27">
      <c r="Z171393" s="192"/>
      <c r="AA171393" s="192"/>
    </row>
    <row r="171394" spans="26:27">
      <c r="Z171394" s="192"/>
      <c r="AA171394" s="192"/>
    </row>
    <row r="171395" spans="26:27">
      <c r="Z171395" s="192"/>
      <c r="AA171395" s="192"/>
    </row>
    <row r="171396" spans="26:27">
      <c r="Z171396" s="192"/>
      <c r="AA171396" s="192"/>
    </row>
    <row r="171397" spans="26:27">
      <c r="Z171397" s="192"/>
      <c r="AA171397" s="192"/>
    </row>
    <row r="171398" spans="26:27">
      <c r="Z171398" s="192"/>
      <c r="AA171398" s="192"/>
    </row>
    <row r="171399" spans="26:27">
      <c r="Z171399" s="192"/>
      <c r="AA171399" s="192"/>
    </row>
    <row r="171400" spans="26:27">
      <c r="Z171400" s="192"/>
      <c r="AA171400" s="192"/>
    </row>
    <row r="171401" spans="26:27">
      <c r="Z171401" s="192"/>
      <c r="AA171401" s="192"/>
    </row>
    <row r="171402" spans="26:27">
      <c r="Z171402" s="192"/>
      <c r="AA171402" s="192"/>
    </row>
    <row r="171403" spans="26:27">
      <c r="Z171403" s="192"/>
      <c r="AA171403" s="192"/>
    </row>
    <row r="171404" spans="26:27">
      <c r="Z171404" s="192"/>
      <c r="AA171404" s="192"/>
    </row>
    <row r="171405" spans="26:27">
      <c r="Z171405" s="192"/>
      <c r="AA171405" s="192"/>
    </row>
    <row r="171406" spans="26:27">
      <c r="Z171406" s="192"/>
      <c r="AA171406" s="192"/>
    </row>
    <row r="171407" spans="26:27">
      <c r="Z171407" s="192"/>
      <c r="AA171407" s="192"/>
    </row>
    <row r="171408" spans="26:27">
      <c r="Z171408" s="192"/>
      <c r="AA171408" s="192"/>
    </row>
    <row r="171409" spans="26:27">
      <c r="Z171409" s="192"/>
      <c r="AA171409" s="192"/>
    </row>
    <row r="171410" spans="26:27">
      <c r="Z171410" s="192"/>
      <c r="AA171410" s="192"/>
    </row>
    <row r="171411" spans="26:27">
      <c r="Z171411" s="192"/>
      <c r="AA171411" s="192"/>
    </row>
    <row r="171412" spans="26:27">
      <c r="Z171412" s="192"/>
      <c r="AA171412" s="192"/>
    </row>
    <row r="171413" spans="26:27">
      <c r="Z171413" s="192"/>
      <c r="AA171413" s="192"/>
    </row>
    <row r="171414" spans="26:27">
      <c r="Z171414" s="192"/>
      <c r="AA171414" s="192"/>
    </row>
    <row r="171415" spans="26:27">
      <c r="Z171415" s="192"/>
      <c r="AA171415" s="192"/>
    </row>
    <row r="171416" spans="26:27">
      <c r="Z171416" s="192"/>
      <c r="AA171416" s="192"/>
    </row>
    <row r="171417" spans="26:27">
      <c r="Z171417" s="192"/>
      <c r="AA171417" s="192"/>
    </row>
    <row r="171418" spans="26:27">
      <c r="Z171418" s="192"/>
      <c r="AA171418" s="192"/>
    </row>
    <row r="171419" spans="26:27">
      <c r="Z171419" s="192"/>
      <c r="AA171419" s="192"/>
    </row>
    <row r="171420" spans="26:27">
      <c r="Z171420" s="192"/>
      <c r="AA171420" s="192"/>
    </row>
    <row r="171421" spans="26:27">
      <c r="Z171421" s="192"/>
      <c r="AA171421" s="192"/>
    </row>
    <row r="171422" spans="26:27">
      <c r="Z171422" s="192"/>
      <c r="AA171422" s="192"/>
    </row>
    <row r="171423" spans="26:27">
      <c r="Z171423" s="192"/>
      <c r="AA171423" s="192"/>
    </row>
    <row r="171424" spans="26:27">
      <c r="Z171424" s="192"/>
      <c r="AA171424" s="192"/>
    </row>
    <row r="171425" spans="26:27">
      <c r="Z171425" s="192"/>
      <c r="AA171425" s="192"/>
    </row>
    <row r="171426" spans="26:27">
      <c r="Z171426" s="192"/>
      <c r="AA171426" s="192"/>
    </row>
    <row r="171427" spans="26:27">
      <c r="Z171427" s="192"/>
      <c r="AA171427" s="192"/>
    </row>
    <row r="171428" spans="26:27">
      <c r="Z171428" s="192"/>
      <c r="AA171428" s="192"/>
    </row>
    <row r="171429" spans="26:27">
      <c r="Z171429" s="192"/>
      <c r="AA171429" s="192"/>
    </row>
    <row r="171430" spans="26:27">
      <c r="Z171430" s="192"/>
      <c r="AA171430" s="192"/>
    </row>
    <row r="171431" spans="26:27">
      <c r="Z171431" s="192"/>
      <c r="AA171431" s="192"/>
    </row>
    <row r="171432" spans="26:27">
      <c r="Z171432" s="192"/>
      <c r="AA171432" s="192"/>
    </row>
    <row r="171433" spans="26:27">
      <c r="Z171433" s="192"/>
      <c r="AA171433" s="192"/>
    </row>
    <row r="171434" spans="26:27">
      <c r="Z171434" s="192"/>
      <c r="AA171434" s="192"/>
    </row>
    <row r="171435" spans="26:27">
      <c r="Z171435" s="192"/>
      <c r="AA171435" s="192"/>
    </row>
    <row r="171436" spans="26:27">
      <c r="Z171436" s="192"/>
      <c r="AA171436" s="192"/>
    </row>
    <row r="171437" spans="26:27">
      <c r="Z171437" s="192"/>
      <c r="AA171437" s="192"/>
    </row>
    <row r="171438" spans="26:27">
      <c r="Z171438" s="192"/>
      <c r="AA171438" s="192"/>
    </row>
    <row r="171439" spans="26:27">
      <c r="Z171439" s="192"/>
      <c r="AA171439" s="192"/>
    </row>
    <row r="171440" spans="26:27">
      <c r="Z171440" s="192"/>
      <c r="AA171440" s="192"/>
    </row>
    <row r="171441" spans="26:27">
      <c r="Z171441" s="192"/>
      <c r="AA171441" s="192"/>
    </row>
    <row r="171442" spans="26:27">
      <c r="Z171442" s="192"/>
      <c r="AA171442" s="192"/>
    </row>
    <row r="171443" spans="26:27">
      <c r="Z171443" s="192"/>
      <c r="AA171443" s="192"/>
    </row>
    <row r="171444" spans="26:27">
      <c r="Z171444" s="192"/>
      <c r="AA171444" s="192"/>
    </row>
    <row r="171445" spans="26:27">
      <c r="Z171445" s="192"/>
      <c r="AA171445" s="192"/>
    </row>
    <row r="171446" spans="26:27">
      <c r="Z171446" s="192"/>
      <c r="AA171446" s="192"/>
    </row>
    <row r="171447" spans="26:27">
      <c r="Z171447" s="192"/>
      <c r="AA171447" s="192"/>
    </row>
    <row r="171448" spans="26:27">
      <c r="Z171448" s="192"/>
      <c r="AA171448" s="192"/>
    </row>
    <row r="171449" spans="26:27">
      <c r="Z171449" s="192"/>
      <c r="AA171449" s="192"/>
    </row>
    <row r="171450" spans="26:27">
      <c r="Z171450" s="192"/>
      <c r="AA171450" s="192"/>
    </row>
    <row r="171451" spans="26:27">
      <c r="Z171451" s="192"/>
      <c r="AA171451" s="192"/>
    </row>
    <row r="171452" spans="26:27">
      <c r="Z171452" s="192"/>
      <c r="AA171452" s="192"/>
    </row>
    <row r="171453" spans="26:27">
      <c r="Z171453" s="192"/>
      <c r="AA171453" s="192"/>
    </row>
    <row r="171454" spans="26:27">
      <c r="Z171454" s="192"/>
      <c r="AA171454" s="192"/>
    </row>
    <row r="171455" spans="26:27">
      <c r="Z171455" s="192"/>
      <c r="AA171455" s="192"/>
    </row>
    <row r="171456" spans="26:27">
      <c r="Z171456" s="192"/>
      <c r="AA171456" s="192"/>
    </row>
    <row r="171457" spans="26:27">
      <c r="Z171457" s="192"/>
      <c r="AA171457" s="192"/>
    </row>
    <row r="171458" spans="26:27">
      <c r="Z171458" s="192"/>
      <c r="AA171458" s="192"/>
    </row>
    <row r="171459" spans="26:27">
      <c r="Z171459" s="192"/>
      <c r="AA171459" s="192"/>
    </row>
    <row r="171460" spans="26:27">
      <c r="Z171460" s="192"/>
      <c r="AA171460" s="192"/>
    </row>
    <row r="171461" spans="26:27">
      <c r="Z171461" s="192"/>
      <c r="AA171461" s="192"/>
    </row>
    <row r="171462" spans="26:27">
      <c r="Z171462" s="192"/>
      <c r="AA171462" s="192"/>
    </row>
    <row r="171463" spans="26:27">
      <c r="Z171463" s="192"/>
      <c r="AA171463" s="192"/>
    </row>
    <row r="171464" spans="26:27">
      <c r="Z171464" s="192"/>
      <c r="AA171464" s="192"/>
    </row>
    <row r="171465" spans="26:27">
      <c r="Z171465" s="192"/>
      <c r="AA171465" s="192"/>
    </row>
    <row r="171466" spans="26:27">
      <c r="Z171466" s="192"/>
      <c r="AA171466" s="192"/>
    </row>
    <row r="171467" spans="26:27">
      <c r="Z171467" s="192"/>
      <c r="AA171467" s="192"/>
    </row>
    <row r="171468" spans="26:27">
      <c r="Z171468" s="192"/>
      <c r="AA171468" s="192"/>
    </row>
    <row r="171469" spans="26:27">
      <c r="Z171469" s="192"/>
      <c r="AA171469" s="192"/>
    </row>
    <row r="171470" spans="26:27">
      <c r="Z171470" s="192"/>
      <c r="AA171470" s="192"/>
    </row>
    <row r="171471" spans="26:27">
      <c r="Z171471" s="192"/>
      <c r="AA171471" s="192"/>
    </row>
    <row r="171472" spans="26:27">
      <c r="Z171472" s="192"/>
      <c r="AA171472" s="192"/>
    </row>
    <row r="171473" spans="26:27">
      <c r="Z171473" s="192"/>
      <c r="AA171473" s="192"/>
    </row>
    <row r="171474" spans="26:27">
      <c r="Z171474" s="192"/>
      <c r="AA171474" s="192"/>
    </row>
    <row r="171475" spans="26:27">
      <c r="Z171475" s="192"/>
      <c r="AA171475" s="192"/>
    </row>
    <row r="171476" spans="26:27">
      <c r="Z171476" s="192"/>
      <c r="AA171476" s="192"/>
    </row>
    <row r="171477" spans="26:27">
      <c r="Z171477" s="192"/>
      <c r="AA171477" s="192"/>
    </row>
    <row r="171478" spans="26:27">
      <c r="Z171478" s="192"/>
      <c r="AA171478" s="192"/>
    </row>
    <row r="171479" spans="26:27">
      <c r="Z171479" s="192"/>
      <c r="AA171479" s="192"/>
    </row>
    <row r="171480" spans="26:27">
      <c r="Z171480" s="192"/>
      <c r="AA171480" s="192"/>
    </row>
    <row r="171481" spans="26:27">
      <c r="Z171481" s="192"/>
      <c r="AA171481" s="192"/>
    </row>
    <row r="171482" spans="26:27">
      <c r="Z171482" s="192"/>
      <c r="AA171482" s="192"/>
    </row>
    <row r="171483" spans="26:27">
      <c r="Z171483" s="192"/>
      <c r="AA171483" s="192"/>
    </row>
    <row r="171484" spans="26:27">
      <c r="Z171484" s="192"/>
      <c r="AA171484" s="192"/>
    </row>
    <row r="171485" spans="26:27">
      <c r="Z171485" s="192"/>
      <c r="AA171485" s="192"/>
    </row>
    <row r="171486" spans="26:27">
      <c r="Z171486" s="192"/>
      <c r="AA171486" s="192"/>
    </row>
    <row r="171487" spans="26:27">
      <c r="Z171487" s="192"/>
      <c r="AA171487" s="192"/>
    </row>
    <row r="171488" spans="26:27">
      <c r="Z171488" s="192"/>
      <c r="AA171488" s="192"/>
    </row>
    <row r="171489" spans="26:27">
      <c r="Z171489" s="192"/>
      <c r="AA171489" s="192"/>
    </row>
    <row r="171490" spans="26:27">
      <c r="Z171490" s="192"/>
      <c r="AA171490" s="192"/>
    </row>
    <row r="171491" spans="26:27">
      <c r="Z171491" s="192"/>
      <c r="AA171491" s="192"/>
    </row>
    <row r="171492" spans="26:27">
      <c r="Z171492" s="192"/>
      <c r="AA171492" s="192"/>
    </row>
    <row r="171493" spans="26:27">
      <c r="Z171493" s="192"/>
      <c r="AA171493" s="192"/>
    </row>
    <row r="171494" spans="26:27">
      <c r="Z171494" s="192"/>
      <c r="AA171494" s="192"/>
    </row>
    <row r="171495" spans="26:27">
      <c r="Z171495" s="192"/>
      <c r="AA171495" s="192"/>
    </row>
    <row r="171496" spans="26:27">
      <c r="Z171496" s="192"/>
      <c r="AA171496" s="192"/>
    </row>
    <row r="171497" spans="26:27">
      <c r="Z171497" s="192"/>
      <c r="AA171497" s="192"/>
    </row>
    <row r="171498" spans="26:27">
      <c r="Z171498" s="192"/>
      <c r="AA171498" s="192"/>
    </row>
    <row r="171499" spans="26:27">
      <c r="Z171499" s="192"/>
      <c r="AA171499" s="192"/>
    </row>
    <row r="171500" spans="26:27">
      <c r="Z171500" s="192"/>
      <c r="AA171500" s="192"/>
    </row>
    <row r="171501" spans="26:27">
      <c r="Z171501" s="192"/>
      <c r="AA171501" s="192"/>
    </row>
    <row r="171502" spans="26:27">
      <c r="Z171502" s="192"/>
      <c r="AA171502" s="192"/>
    </row>
    <row r="171503" spans="26:27">
      <c r="Z171503" s="192"/>
      <c r="AA171503" s="192"/>
    </row>
    <row r="171504" spans="26:27">
      <c r="Z171504" s="192"/>
      <c r="AA171504" s="192"/>
    </row>
    <row r="171505" spans="26:27">
      <c r="Z171505" s="192"/>
      <c r="AA171505" s="192"/>
    </row>
    <row r="171506" spans="26:27">
      <c r="Z171506" s="192"/>
      <c r="AA171506" s="192"/>
    </row>
    <row r="171507" spans="26:27">
      <c r="Z171507" s="192"/>
      <c r="AA171507" s="192"/>
    </row>
    <row r="171508" spans="26:27">
      <c r="Z171508" s="192"/>
      <c r="AA171508" s="192"/>
    </row>
    <row r="171509" spans="26:27">
      <c r="Z171509" s="192"/>
      <c r="AA171509" s="192"/>
    </row>
    <row r="171510" spans="26:27">
      <c r="Z171510" s="192"/>
      <c r="AA171510" s="192"/>
    </row>
    <row r="171511" spans="26:27">
      <c r="Z171511" s="192"/>
      <c r="AA171511" s="192"/>
    </row>
    <row r="171512" spans="26:27">
      <c r="Z171512" s="192"/>
      <c r="AA171512" s="192"/>
    </row>
    <row r="171513" spans="26:27">
      <c r="Z171513" s="192"/>
      <c r="AA171513" s="192"/>
    </row>
    <row r="171514" spans="26:27">
      <c r="Z171514" s="192"/>
      <c r="AA171514" s="192"/>
    </row>
    <row r="171515" spans="26:27">
      <c r="Z171515" s="192"/>
      <c r="AA171515" s="192"/>
    </row>
    <row r="171516" spans="26:27">
      <c r="Z171516" s="192"/>
      <c r="AA171516" s="192"/>
    </row>
    <row r="171517" spans="26:27">
      <c r="Z171517" s="192"/>
      <c r="AA171517" s="192"/>
    </row>
    <row r="171518" spans="26:27">
      <c r="Z171518" s="192"/>
      <c r="AA171518" s="192"/>
    </row>
    <row r="171519" spans="26:27">
      <c r="Z171519" s="192"/>
      <c r="AA171519" s="192"/>
    </row>
    <row r="171520" spans="26:27">
      <c r="Z171520" s="192"/>
      <c r="AA171520" s="192"/>
    </row>
    <row r="171521" spans="26:27">
      <c r="Z171521" s="192"/>
      <c r="AA171521" s="192"/>
    </row>
    <row r="171522" spans="26:27">
      <c r="Z171522" s="192"/>
      <c r="AA171522" s="192"/>
    </row>
    <row r="171523" spans="26:27">
      <c r="Z171523" s="192"/>
      <c r="AA171523" s="192"/>
    </row>
    <row r="171524" spans="26:27">
      <c r="Z171524" s="192"/>
      <c r="AA171524" s="192"/>
    </row>
    <row r="171525" spans="26:27">
      <c r="Z171525" s="192"/>
      <c r="AA171525" s="192"/>
    </row>
    <row r="171526" spans="26:27">
      <c r="Z171526" s="192"/>
      <c r="AA171526" s="192"/>
    </row>
    <row r="171527" spans="26:27">
      <c r="Z171527" s="192"/>
      <c r="AA171527" s="192"/>
    </row>
    <row r="171528" spans="26:27">
      <c r="Z171528" s="192"/>
      <c r="AA171528" s="192"/>
    </row>
    <row r="171529" spans="26:27">
      <c r="Z171529" s="192"/>
      <c r="AA171529" s="192"/>
    </row>
    <row r="171530" spans="26:27">
      <c r="Z171530" s="192"/>
      <c r="AA171530" s="192"/>
    </row>
    <row r="171531" spans="26:27">
      <c r="Z171531" s="192"/>
      <c r="AA171531" s="192"/>
    </row>
    <row r="171532" spans="26:27">
      <c r="Z171532" s="192"/>
      <c r="AA171532" s="192"/>
    </row>
    <row r="171533" spans="26:27">
      <c r="Z171533" s="192"/>
      <c r="AA171533" s="192"/>
    </row>
    <row r="171534" spans="26:27">
      <c r="Z171534" s="192"/>
      <c r="AA171534" s="192"/>
    </row>
    <row r="171535" spans="26:27">
      <c r="Z171535" s="192"/>
      <c r="AA171535" s="192"/>
    </row>
    <row r="171536" spans="26:27">
      <c r="Z171536" s="192"/>
      <c r="AA171536" s="192"/>
    </row>
    <row r="171537" spans="26:27">
      <c r="Z171537" s="192"/>
      <c r="AA171537" s="192"/>
    </row>
    <row r="171538" spans="26:27">
      <c r="Z171538" s="192"/>
      <c r="AA171538" s="192"/>
    </row>
    <row r="171539" spans="26:27">
      <c r="Z171539" s="192"/>
      <c r="AA171539" s="192"/>
    </row>
    <row r="171540" spans="26:27">
      <c r="Z171540" s="192"/>
      <c r="AA171540" s="192"/>
    </row>
    <row r="171541" spans="26:27">
      <c r="Z171541" s="192"/>
      <c r="AA171541" s="192"/>
    </row>
    <row r="171542" spans="26:27">
      <c r="Z171542" s="192"/>
      <c r="AA171542" s="192"/>
    </row>
    <row r="171543" spans="26:27">
      <c r="Z171543" s="192"/>
      <c r="AA171543" s="192"/>
    </row>
    <row r="171544" spans="26:27">
      <c r="Z171544" s="192"/>
      <c r="AA171544" s="192"/>
    </row>
    <row r="171545" spans="26:27">
      <c r="Z171545" s="192"/>
      <c r="AA171545" s="192"/>
    </row>
    <row r="171546" spans="26:27">
      <c r="Z171546" s="192"/>
      <c r="AA171546" s="192"/>
    </row>
    <row r="171547" spans="26:27">
      <c r="Z171547" s="192"/>
      <c r="AA171547" s="192"/>
    </row>
    <row r="171548" spans="26:27">
      <c r="Z171548" s="192"/>
      <c r="AA171548" s="192"/>
    </row>
    <row r="171549" spans="26:27">
      <c r="Z171549" s="192"/>
      <c r="AA171549" s="192"/>
    </row>
    <row r="171550" spans="26:27">
      <c r="Z171550" s="192"/>
      <c r="AA171550" s="192"/>
    </row>
    <row r="171551" spans="26:27">
      <c r="Z171551" s="192"/>
      <c r="AA171551" s="192"/>
    </row>
    <row r="171552" spans="26:27">
      <c r="Z171552" s="192"/>
      <c r="AA171552" s="192"/>
    </row>
    <row r="171553" spans="26:27">
      <c r="Z171553" s="192"/>
      <c r="AA171553" s="192"/>
    </row>
    <row r="171554" spans="26:27">
      <c r="Z171554" s="192"/>
      <c r="AA171554" s="192"/>
    </row>
    <row r="171555" spans="26:27">
      <c r="Z171555" s="192"/>
      <c r="AA171555" s="192"/>
    </row>
    <row r="171556" spans="26:27">
      <c r="Z171556" s="192"/>
      <c r="AA171556" s="192"/>
    </row>
    <row r="171557" spans="26:27">
      <c r="Z171557" s="192"/>
      <c r="AA171557" s="192"/>
    </row>
    <row r="171558" spans="26:27">
      <c r="Z171558" s="192"/>
      <c r="AA171558" s="192"/>
    </row>
    <row r="171559" spans="26:27">
      <c r="Z171559" s="192"/>
      <c r="AA171559" s="192"/>
    </row>
    <row r="171560" spans="26:27">
      <c r="Z171560" s="192"/>
      <c r="AA171560" s="192"/>
    </row>
    <row r="171561" spans="26:27">
      <c r="Z171561" s="192"/>
      <c r="AA171561" s="192"/>
    </row>
    <row r="171562" spans="26:27">
      <c r="Z171562" s="192"/>
      <c r="AA171562" s="192"/>
    </row>
    <row r="171563" spans="26:27">
      <c r="Z171563" s="192"/>
      <c r="AA171563" s="192"/>
    </row>
    <row r="171564" spans="26:27">
      <c r="Z171564" s="192"/>
      <c r="AA171564" s="192"/>
    </row>
    <row r="171565" spans="26:27">
      <c r="Z171565" s="192"/>
      <c r="AA171565" s="192"/>
    </row>
    <row r="171566" spans="26:27">
      <c r="Z171566" s="192"/>
      <c r="AA171566" s="192"/>
    </row>
    <row r="171567" spans="26:27">
      <c r="Z171567" s="192"/>
      <c r="AA171567" s="192"/>
    </row>
    <row r="171568" spans="26:27">
      <c r="Z171568" s="192"/>
      <c r="AA171568" s="192"/>
    </row>
    <row r="171569" spans="26:27">
      <c r="Z171569" s="192"/>
      <c r="AA171569" s="192"/>
    </row>
    <row r="171570" spans="26:27">
      <c r="Z171570" s="192"/>
      <c r="AA171570" s="192"/>
    </row>
    <row r="171571" spans="26:27">
      <c r="Z171571" s="192"/>
      <c r="AA171571" s="192"/>
    </row>
    <row r="171572" spans="26:27">
      <c r="Z171572" s="192"/>
      <c r="AA171572" s="192"/>
    </row>
    <row r="171573" spans="26:27">
      <c r="Z171573" s="192"/>
      <c r="AA171573" s="192"/>
    </row>
    <row r="171574" spans="26:27">
      <c r="Z171574" s="192"/>
      <c r="AA171574" s="192"/>
    </row>
    <row r="171575" spans="26:27">
      <c r="Z171575" s="192"/>
      <c r="AA171575" s="192"/>
    </row>
    <row r="171576" spans="26:27">
      <c r="Z171576" s="192"/>
      <c r="AA171576" s="192"/>
    </row>
    <row r="171577" spans="26:27">
      <c r="Z171577" s="192"/>
      <c r="AA171577" s="192"/>
    </row>
    <row r="171578" spans="26:27">
      <c r="Z171578" s="192"/>
      <c r="AA171578" s="192"/>
    </row>
    <row r="171579" spans="26:27">
      <c r="Z171579" s="192"/>
      <c r="AA171579" s="192"/>
    </row>
    <row r="171580" spans="26:27">
      <c r="Z171580" s="192"/>
      <c r="AA171580" s="192"/>
    </row>
    <row r="171581" spans="26:27">
      <c r="Z171581" s="192"/>
      <c r="AA171581" s="192"/>
    </row>
    <row r="171582" spans="26:27">
      <c r="Z171582" s="192"/>
      <c r="AA171582" s="192"/>
    </row>
    <row r="171583" spans="26:27">
      <c r="Z171583" s="192"/>
      <c r="AA171583" s="192"/>
    </row>
    <row r="171584" spans="26:27">
      <c r="Z171584" s="192"/>
      <c r="AA171584" s="192"/>
    </row>
    <row r="171585" spans="26:27">
      <c r="Z171585" s="192"/>
      <c r="AA171585" s="192"/>
    </row>
    <row r="171586" spans="26:27">
      <c r="Z171586" s="192"/>
      <c r="AA171586" s="192"/>
    </row>
    <row r="171587" spans="26:27">
      <c r="Z171587" s="192"/>
      <c r="AA171587" s="192"/>
    </row>
    <row r="171588" spans="26:27">
      <c r="Z171588" s="192"/>
      <c r="AA171588" s="192"/>
    </row>
    <row r="171589" spans="26:27">
      <c r="Z171589" s="192"/>
      <c r="AA171589" s="192"/>
    </row>
    <row r="171590" spans="26:27">
      <c r="Z171590" s="192"/>
      <c r="AA171590" s="192"/>
    </row>
    <row r="171591" spans="26:27">
      <c r="Z171591" s="192"/>
      <c r="AA171591" s="192"/>
    </row>
    <row r="171592" spans="26:27">
      <c r="Z171592" s="192"/>
      <c r="AA171592" s="192"/>
    </row>
    <row r="171593" spans="26:27">
      <c r="Z171593" s="192"/>
      <c r="AA171593" s="192"/>
    </row>
    <row r="171594" spans="26:27">
      <c r="Z171594" s="192"/>
      <c r="AA171594" s="192"/>
    </row>
    <row r="171595" spans="26:27">
      <c r="Z171595" s="192"/>
      <c r="AA171595" s="192"/>
    </row>
    <row r="171596" spans="26:27">
      <c r="Z171596" s="192"/>
      <c r="AA171596" s="192"/>
    </row>
    <row r="171597" spans="26:27">
      <c r="Z171597" s="192"/>
      <c r="AA171597" s="192"/>
    </row>
    <row r="171598" spans="26:27">
      <c r="Z171598" s="192"/>
      <c r="AA171598" s="192"/>
    </row>
    <row r="171599" spans="26:27">
      <c r="Z171599" s="192"/>
      <c r="AA171599" s="192"/>
    </row>
    <row r="171600" spans="26:27">
      <c r="Z171600" s="192"/>
      <c r="AA171600" s="192"/>
    </row>
    <row r="171601" spans="26:27">
      <c r="Z171601" s="192"/>
      <c r="AA171601" s="192"/>
    </row>
    <row r="171602" spans="26:27">
      <c r="Z171602" s="192"/>
      <c r="AA171602" s="192"/>
    </row>
    <row r="171603" spans="26:27">
      <c r="Z171603" s="192"/>
      <c r="AA171603" s="192"/>
    </row>
    <row r="171604" spans="26:27">
      <c r="Z171604" s="192"/>
      <c r="AA171604" s="192"/>
    </row>
    <row r="171605" spans="26:27">
      <c r="Z171605" s="192"/>
      <c r="AA171605" s="192"/>
    </row>
    <row r="171606" spans="26:27">
      <c r="Z171606" s="192"/>
      <c r="AA171606" s="192"/>
    </row>
    <row r="171607" spans="26:27">
      <c r="Z171607" s="192"/>
      <c r="AA171607" s="192"/>
    </row>
    <row r="171608" spans="26:27">
      <c r="Z171608" s="192"/>
      <c r="AA171608" s="192"/>
    </row>
    <row r="171609" spans="26:27">
      <c r="Z171609" s="192"/>
      <c r="AA171609" s="192"/>
    </row>
    <row r="171610" spans="26:27">
      <c r="Z171610" s="192"/>
      <c r="AA171610" s="192"/>
    </row>
    <row r="171611" spans="26:27">
      <c r="Z171611" s="192"/>
      <c r="AA171611" s="192"/>
    </row>
    <row r="171612" spans="26:27">
      <c r="Z171612" s="192"/>
      <c r="AA171612" s="192"/>
    </row>
    <row r="171613" spans="26:27">
      <c r="Z171613" s="192"/>
      <c r="AA171613" s="192"/>
    </row>
    <row r="171614" spans="26:27">
      <c r="Z171614" s="192"/>
      <c r="AA171614" s="192"/>
    </row>
    <row r="171615" spans="26:27">
      <c r="Z171615" s="192"/>
      <c r="AA171615" s="192"/>
    </row>
    <row r="171616" spans="26:27">
      <c r="Z171616" s="192"/>
      <c r="AA171616" s="192"/>
    </row>
    <row r="171617" spans="26:27">
      <c r="Z171617" s="192"/>
      <c r="AA171617" s="192"/>
    </row>
    <row r="171618" spans="26:27">
      <c r="Z171618" s="192"/>
      <c r="AA171618" s="192"/>
    </row>
    <row r="171619" spans="26:27">
      <c r="Z171619" s="192"/>
      <c r="AA171619" s="192"/>
    </row>
    <row r="171620" spans="26:27">
      <c r="Z171620" s="192"/>
      <c r="AA171620" s="192"/>
    </row>
    <row r="171621" spans="26:27">
      <c r="Z171621" s="192"/>
      <c r="AA171621" s="192"/>
    </row>
    <row r="171622" spans="26:27">
      <c r="Z171622" s="192"/>
      <c r="AA171622" s="192"/>
    </row>
    <row r="171623" spans="26:27">
      <c r="Z171623" s="192"/>
      <c r="AA171623" s="192"/>
    </row>
    <row r="171624" spans="26:27">
      <c r="Z171624" s="192"/>
      <c r="AA171624" s="192"/>
    </row>
    <row r="171625" spans="26:27">
      <c r="Z171625" s="192"/>
      <c r="AA171625" s="192"/>
    </row>
    <row r="171626" spans="26:27">
      <c r="Z171626" s="192"/>
      <c r="AA171626" s="192"/>
    </row>
    <row r="171627" spans="26:27">
      <c r="Z171627" s="192"/>
      <c r="AA171627" s="192"/>
    </row>
    <row r="171628" spans="26:27">
      <c r="Z171628" s="192"/>
      <c r="AA171628" s="192"/>
    </row>
    <row r="171629" spans="26:27">
      <c r="Z171629" s="192"/>
      <c r="AA171629" s="192"/>
    </row>
    <row r="171630" spans="26:27">
      <c r="Z171630" s="192"/>
      <c r="AA171630" s="192"/>
    </row>
    <row r="171631" spans="26:27">
      <c r="Z171631" s="192"/>
      <c r="AA171631" s="192"/>
    </row>
    <row r="171632" spans="26:27">
      <c r="Z171632" s="192"/>
      <c r="AA171632" s="192"/>
    </row>
    <row r="171633" spans="26:27">
      <c r="Z171633" s="192"/>
      <c r="AA171633" s="192"/>
    </row>
    <row r="171634" spans="26:27">
      <c r="Z171634" s="192"/>
      <c r="AA171634" s="192"/>
    </row>
    <row r="171635" spans="26:27">
      <c r="Z171635" s="192"/>
      <c r="AA171635" s="192"/>
    </row>
    <row r="171636" spans="26:27">
      <c r="Z171636" s="192"/>
      <c r="AA171636" s="192"/>
    </row>
    <row r="171637" spans="26:27">
      <c r="Z171637" s="192"/>
      <c r="AA171637" s="192"/>
    </row>
    <row r="171638" spans="26:27">
      <c r="Z171638" s="192"/>
      <c r="AA171638" s="192"/>
    </row>
    <row r="171639" spans="26:27">
      <c r="Z171639" s="192"/>
      <c r="AA171639" s="192"/>
    </row>
    <row r="171640" spans="26:27">
      <c r="Z171640" s="192"/>
      <c r="AA171640" s="192"/>
    </row>
    <row r="171641" spans="26:27">
      <c r="Z171641" s="192"/>
      <c r="AA171641" s="192"/>
    </row>
    <row r="171642" spans="26:27">
      <c r="Z171642" s="192"/>
      <c r="AA171642" s="192"/>
    </row>
    <row r="171643" spans="26:27">
      <c r="Z171643" s="192"/>
      <c r="AA171643" s="192"/>
    </row>
    <row r="171644" spans="26:27">
      <c r="Z171644" s="192"/>
      <c r="AA171644" s="192"/>
    </row>
    <row r="171645" spans="26:27">
      <c r="Z171645" s="192"/>
      <c r="AA171645" s="192"/>
    </row>
    <row r="171646" spans="26:27">
      <c r="Z171646" s="192"/>
      <c r="AA171646" s="192"/>
    </row>
    <row r="171647" spans="26:27">
      <c r="Z171647" s="192"/>
      <c r="AA171647" s="192"/>
    </row>
    <row r="171648" spans="26:27">
      <c r="Z171648" s="192"/>
      <c r="AA171648" s="192"/>
    </row>
    <row r="171649" spans="26:27">
      <c r="Z171649" s="192"/>
      <c r="AA171649" s="192"/>
    </row>
    <row r="171650" spans="26:27">
      <c r="Z171650" s="192"/>
      <c r="AA171650" s="192"/>
    </row>
    <row r="171651" spans="26:27">
      <c r="Z171651" s="192"/>
      <c r="AA171651" s="192"/>
    </row>
    <row r="171652" spans="26:27">
      <c r="Z171652" s="192"/>
      <c r="AA171652" s="192"/>
    </row>
    <row r="171653" spans="26:27">
      <c r="Z171653" s="192"/>
      <c r="AA171653" s="192"/>
    </row>
    <row r="171654" spans="26:27">
      <c r="Z171654" s="192"/>
      <c r="AA171654" s="192"/>
    </row>
    <row r="171655" spans="26:27">
      <c r="Z171655" s="192"/>
      <c r="AA171655" s="192"/>
    </row>
    <row r="171656" spans="26:27">
      <c r="Z171656" s="192"/>
      <c r="AA171656" s="192"/>
    </row>
    <row r="171657" spans="26:27">
      <c r="Z171657" s="192"/>
      <c r="AA171657" s="192"/>
    </row>
    <row r="171658" spans="26:27">
      <c r="Z171658" s="192"/>
      <c r="AA171658" s="192"/>
    </row>
    <row r="171659" spans="26:27">
      <c r="Z171659" s="192"/>
      <c r="AA171659" s="192"/>
    </row>
    <row r="171660" spans="26:27">
      <c r="Z171660" s="192"/>
      <c r="AA171660" s="192"/>
    </row>
    <row r="171661" spans="26:27">
      <c r="Z171661" s="192"/>
      <c r="AA171661" s="192"/>
    </row>
    <row r="171662" spans="26:27">
      <c r="Z171662" s="192"/>
      <c r="AA171662" s="192"/>
    </row>
    <row r="171663" spans="26:27">
      <c r="Z171663" s="192"/>
      <c r="AA171663" s="192"/>
    </row>
    <row r="171664" spans="26:27">
      <c r="Z171664" s="192"/>
      <c r="AA171664" s="192"/>
    </row>
    <row r="171665" spans="26:27">
      <c r="Z171665" s="192"/>
      <c r="AA171665" s="192"/>
    </row>
    <row r="171666" spans="26:27">
      <c r="Z171666" s="192"/>
      <c r="AA171666" s="192"/>
    </row>
    <row r="171667" spans="26:27">
      <c r="Z171667" s="192"/>
      <c r="AA171667" s="192"/>
    </row>
    <row r="171668" spans="26:27">
      <c r="Z171668" s="192"/>
      <c r="AA171668" s="192"/>
    </row>
    <row r="171669" spans="26:27">
      <c r="Z171669" s="192"/>
      <c r="AA171669" s="192"/>
    </row>
    <row r="171670" spans="26:27">
      <c r="Z171670" s="192"/>
      <c r="AA171670" s="192"/>
    </row>
    <row r="171671" spans="26:27">
      <c r="Z171671" s="192"/>
      <c r="AA171671" s="192"/>
    </row>
    <row r="171672" spans="26:27">
      <c r="Z171672" s="192"/>
      <c r="AA171672" s="192"/>
    </row>
    <row r="171673" spans="26:27">
      <c r="Z171673" s="192"/>
      <c r="AA171673" s="192"/>
    </row>
    <row r="171674" spans="26:27">
      <c r="Z171674" s="192"/>
      <c r="AA171674" s="192"/>
    </row>
    <row r="171675" spans="26:27">
      <c r="Z171675" s="192"/>
      <c r="AA171675" s="192"/>
    </row>
    <row r="171676" spans="26:27">
      <c r="Z171676" s="192"/>
      <c r="AA171676" s="192"/>
    </row>
    <row r="171677" spans="26:27">
      <c r="Z171677" s="192"/>
      <c r="AA171677" s="192"/>
    </row>
    <row r="171678" spans="26:27">
      <c r="Z171678" s="192"/>
      <c r="AA171678" s="192"/>
    </row>
    <row r="171679" spans="26:27">
      <c r="Z171679" s="192"/>
      <c r="AA171679" s="192"/>
    </row>
    <row r="171680" spans="26:27">
      <c r="Z171680" s="192"/>
      <c r="AA171680" s="192"/>
    </row>
    <row r="171681" spans="26:27">
      <c r="Z171681" s="192"/>
      <c r="AA171681" s="192"/>
    </row>
    <row r="171682" spans="26:27">
      <c r="Z171682" s="192"/>
      <c r="AA171682" s="192"/>
    </row>
    <row r="171683" spans="26:27">
      <c r="Z171683" s="192"/>
      <c r="AA171683" s="192"/>
    </row>
    <row r="171684" spans="26:27">
      <c r="Z171684" s="192"/>
      <c r="AA171684" s="192"/>
    </row>
    <row r="171685" spans="26:27">
      <c r="Z171685" s="192"/>
      <c r="AA171685" s="192"/>
    </row>
    <row r="171686" spans="26:27">
      <c r="Z171686" s="192"/>
      <c r="AA171686" s="192"/>
    </row>
    <row r="171687" spans="26:27">
      <c r="Z171687" s="192"/>
      <c r="AA171687" s="192"/>
    </row>
    <row r="171688" spans="26:27">
      <c r="Z171688" s="192"/>
      <c r="AA171688" s="192"/>
    </row>
    <row r="171689" spans="26:27">
      <c r="Z171689" s="192"/>
      <c r="AA171689" s="192"/>
    </row>
    <row r="171690" spans="26:27">
      <c r="Z171690" s="192"/>
      <c r="AA171690" s="192"/>
    </row>
    <row r="171691" spans="26:27">
      <c r="Z171691" s="192"/>
      <c r="AA171691" s="192"/>
    </row>
    <row r="171692" spans="26:27">
      <c r="Z171692" s="192"/>
      <c r="AA171692" s="192"/>
    </row>
    <row r="171693" spans="26:27">
      <c r="Z171693" s="192"/>
      <c r="AA171693" s="192"/>
    </row>
    <row r="171694" spans="26:27">
      <c r="Z171694" s="192"/>
      <c r="AA171694" s="192"/>
    </row>
    <row r="171695" spans="26:27">
      <c r="Z171695" s="192"/>
      <c r="AA171695" s="192"/>
    </row>
    <row r="171696" spans="26:27">
      <c r="Z171696" s="192"/>
      <c r="AA171696" s="192"/>
    </row>
    <row r="171697" spans="26:27">
      <c r="Z171697" s="192"/>
      <c r="AA171697" s="192"/>
    </row>
    <row r="171698" spans="26:27">
      <c r="Z171698" s="192"/>
      <c r="AA171698" s="192"/>
    </row>
    <row r="171699" spans="26:27">
      <c r="Z171699" s="192"/>
      <c r="AA171699" s="192"/>
    </row>
    <row r="171700" spans="26:27">
      <c r="Z171700" s="192"/>
      <c r="AA171700" s="192"/>
    </row>
    <row r="171701" spans="26:27">
      <c r="Z171701" s="192"/>
      <c r="AA171701" s="192"/>
    </row>
    <row r="171702" spans="26:27">
      <c r="Z171702" s="192"/>
      <c r="AA171702" s="192"/>
    </row>
    <row r="171703" spans="26:27">
      <c r="Z171703" s="192"/>
      <c r="AA171703" s="192"/>
    </row>
    <row r="171704" spans="26:27">
      <c r="Z171704" s="192"/>
      <c r="AA171704" s="192"/>
    </row>
    <row r="171705" spans="26:27">
      <c r="Z171705" s="192"/>
      <c r="AA171705" s="192"/>
    </row>
    <row r="171706" spans="26:27">
      <c r="Z171706" s="192"/>
      <c r="AA171706" s="192"/>
    </row>
    <row r="171707" spans="26:27">
      <c r="Z171707" s="192"/>
      <c r="AA171707" s="192"/>
    </row>
    <row r="171708" spans="26:27">
      <c r="Z171708" s="192"/>
      <c r="AA171708" s="192"/>
    </row>
    <row r="171709" spans="26:27">
      <c r="Z171709" s="192"/>
      <c r="AA171709" s="192"/>
    </row>
    <row r="171710" spans="26:27">
      <c r="Z171710" s="192"/>
      <c r="AA171710" s="192"/>
    </row>
    <row r="171711" spans="26:27">
      <c r="Z171711" s="192"/>
      <c r="AA171711" s="192"/>
    </row>
    <row r="171712" spans="26:27">
      <c r="Z171712" s="192"/>
      <c r="AA171712" s="192"/>
    </row>
    <row r="171713" spans="26:27">
      <c r="Z171713" s="192"/>
      <c r="AA171713" s="192"/>
    </row>
    <row r="171714" spans="26:27">
      <c r="Z171714" s="192"/>
      <c r="AA171714" s="192"/>
    </row>
    <row r="171715" spans="26:27">
      <c r="Z171715" s="192"/>
      <c r="AA171715" s="192"/>
    </row>
    <row r="171716" spans="26:27">
      <c r="Z171716" s="192"/>
      <c r="AA171716" s="192"/>
    </row>
    <row r="171717" spans="26:27">
      <c r="Z171717" s="192"/>
      <c r="AA171717" s="192"/>
    </row>
    <row r="171718" spans="26:27">
      <c r="Z171718" s="192"/>
      <c r="AA171718" s="192"/>
    </row>
    <row r="171719" spans="26:27">
      <c r="Z171719" s="192"/>
      <c r="AA171719" s="192"/>
    </row>
    <row r="171720" spans="26:27">
      <c r="Z171720" s="192"/>
      <c r="AA171720" s="192"/>
    </row>
    <row r="171721" spans="26:27">
      <c r="Z171721" s="192"/>
      <c r="AA171721" s="192"/>
    </row>
    <row r="171722" spans="26:27">
      <c r="Z171722" s="192"/>
      <c r="AA171722" s="192"/>
    </row>
    <row r="171723" spans="26:27">
      <c r="Z171723" s="192"/>
      <c r="AA171723" s="192"/>
    </row>
    <row r="171724" spans="26:27">
      <c r="Z171724" s="192"/>
      <c r="AA171724" s="192"/>
    </row>
    <row r="171725" spans="26:27">
      <c r="Z171725" s="192"/>
      <c r="AA171725" s="192"/>
    </row>
    <row r="171726" spans="26:27">
      <c r="Z171726" s="192"/>
      <c r="AA171726" s="192"/>
    </row>
    <row r="171727" spans="26:27">
      <c r="Z171727" s="192"/>
      <c r="AA171727" s="192"/>
    </row>
    <row r="171728" spans="26:27">
      <c r="Z171728" s="192"/>
      <c r="AA171728" s="192"/>
    </row>
    <row r="171729" spans="26:27">
      <c r="Z171729" s="192"/>
      <c r="AA171729" s="192"/>
    </row>
    <row r="171730" spans="26:27">
      <c r="Z171730" s="192"/>
      <c r="AA171730" s="192"/>
    </row>
    <row r="171731" spans="26:27">
      <c r="Z171731" s="192"/>
      <c r="AA171731" s="192"/>
    </row>
    <row r="171732" spans="26:27">
      <c r="Z171732" s="192"/>
      <c r="AA171732" s="192"/>
    </row>
    <row r="171733" spans="26:27">
      <c r="Z171733" s="192"/>
      <c r="AA171733" s="192"/>
    </row>
    <row r="171734" spans="26:27">
      <c r="Z171734" s="192"/>
      <c r="AA171734" s="192"/>
    </row>
    <row r="171735" spans="26:27">
      <c r="Z171735" s="192"/>
      <c r="AA171735" s="192"/>
    </row>
    <row r="171736" spans="26:27">
      <c r="Z171736" s="192"/>
      <c r="AA171736" s="192"/>
    </row>
    <row r="171737" spans="26:27">
      <c r="Z171737" s="192"/>
      <c r="AA171737" s="192"/>
    </row>
    <row r="171738" spans="26:27">
      <c r="Z171738" s="192"/>
      <c r="AA171738" s="192"/>
    </row>
    <row r="171739" spans="26:27">
      <c r="Z171739" s="192"/>
      <c r="AA171739" s="192"/>
    </row>
    <row r="171740" spans="26:27">
      <c r="Z171740" s="192"/>
      <c r="AA171740" s="192"/>
    </row>
    <row r="171741" spans="26:27">
      <c r="Z171741" s="192"/>
      <c r="AA171741" s="192"/>
    </row>
    <row r="171742" spans="26:27">
      <c r="Z171742" s="192"/>
      <c r="AA171742" s="192"/>
    </row>
    <row r="171743" spans="26:27">
      <c r="Z171743" s="192"/>
      <c r="AA171743" s="192"/>
    </row>
    <row r="171744" spans="26:27">
      <c r="Z171744" s="192"/>
      <c r="AA171744" s="192"/>
    </row>
    <row r="171745" spans="26:27">
      <c r="Z171745" s="192"/>
      <c r="AA171745" s="192"/>
    </row>
    <row r="171746" spans="26:27">
      <c r="Z171746" s="192"/>
      <c r="AA171746" s="192"/>
    </row>
    <row r="171747" spans="26:27">
      <c r="Z171747" s="192"/>
      <c r="AA171747" s="192"/>
    </row>
    <row r="171748" spans="26:27">
      <c r="Z171748" s="192"/>
      <c r="AA171748" s="192"/>
    </row>
    <row r="171749" spans="26:27">
      <c r="Z171749" s="192"/>
      <c r="AA171749" s="192"/>
    </row>
    <row r="171750" spans="26:27">
      <c r="Z171750" s="192"/>
      <c r="AA171750" s="192"/>
    </row>
    <row r="171751" spans="26:27">
      <c r="Z171751" s="192"/>
      <c r="AA171751" s="192"/>
    </row>
    <row r="171752" spans="26:27">
      <c r="Z171752" s="192"/>
      <c r="AA171752" s="192"/>
    </row>
    <row r="171753" spans="26:27">
      <c r="Z171753" s="192"/>
      <c r="AA171753" s="192"/>
    </row>
    <row r="171754" spans="26:27">
      <c r="Z171754" s="192"/>
      <c r="AA171754" s="192"/>
    </row>
    <row r="171755" spans="26:27">
      <c r="Z171755" s="192"/>
      <c r="AA171755" s="192"/>
    </row>
    <row r="171756" spans="26:27">
      <c r="Z171756" s="192"/>
      <c r="AA171756" s="192"/>
    </row>
    <row r="171757" spans="26:27">
      <c r="Z171757" s="192"/>
      <c r="AA171757" s="192"/>
    </row>
    <row r="171758" spans="26:27">
      <c r="Z171758" s="192"/>
      <c r="AA171758" s="192"/>
    </row>
    <row r="171759" spans="26:27">
      <c r="Z171759" s="192"/>
      <c r="AA171759" s="192"/>
    </row>
    <row r="171760" spans="26:27">
      <c r="Z171760" s="192"/>
      <c r="AA171760" s="192"/>
    </row>
    <row r="171761" spans="26:27">
      <c r="Z171761" s="192"/>
      <c r="AA171761" s="192"/>
    </row>
    <row r="171762" spans="26:27">
      <c r="Z171762" s="192"/>
      <c r="AA171762" s="192"/>
    </row>
    <row r="171763" spans="26:27">
      <c r="Z171763" s="192"/>
      <c r="AA171763" s="192"/>
    </row>
    <row r="171764" spans="26:27">
      <c r="Z171764" s="192"/>
      <c r="AA171764" s="192"/>
    </row>
    <row r="171765" spans="26:27">
      <c r="Z171765" s="192"/>
      <c r="AA171765" s="192"/>
    </row>
    <row r="171766" spans="26:27">
      <c r="Z171766" s="192"/>
      <c r="AA171766" s="192"/>
    </row>
    <row r="171767" spans="26:27">
      <c r="Z171767" s="192"/>
      <c r="AA171767" s="192"/>
    </row>
    <row r="171768" spans="26:27">
      <c r="Z171768" s="192"/>
      <c r="AA171768" s="192"/>
    </row>
    <row r="171769" spans="26:27">
      <c r="Z171769" s="192"/>
      <c r="AA171769" s="192"/>
    </row>
    <row r="171770" spans="26:27">
      <c r="Z171770" s="192"/>
      <c r="AA171770" s="192"/>
    </row>
    <row r="171771" spans="26:27">
      <c r="Z171771" s="192"/>
      <c r="AA171771" s="192"/>
    </row>
    <row r="171772" spans="26:27">
      <c r="Z171772" s="192"/>
      <c r="AA171772" s="192"/>
    </row>
    <row r="171773" spans="26:27">
      <c r="Z171773" s="192"/>
      <c r="AA171773" s="192"/>
    </row>
    <row r="171774" spans="26:27">
      <c r="Z171774" s="192"/>
      <c r="AA171774" s="192"/>
    </row>
    <row r="171775" spans="26:27">
      <c r="Z171775" s="192"/>
      <c r="AA171775" s="192"/>
    </row>
    <row r="171776" spans="26:27">
      <c r="Z171776" s="192"/>
      <c r="AA171776" s="192"/>
    </row>
    <row r="171777" spans="26:27">
      <c r="Z171777" s="192"/>
      <c r="AA171777" s="192"/>
    </row>
    <row r="171778" spans="26:27">
      <c r="Z171778" s="192"/>
      <c r="AA171778" s="192"/>
    </row>
    <row r="171779" spans="26:27">
      <c r="Z171779" s="192"/>
      <c r="AA171779" s="192"/>
    </row>
    <row r="171780" spans="26:27">
      <c r="Z171780" s="192"/>
      <c r="AA171780" s="192"/>
    </row>
    <row r="171781" spans="26:27">
      <c r="Z171781" s="192"/>
      <c r="AA171781" s="192"/>
    </row>
    <row r="171782" spans="26:27">
      <c r="Z171782" s="192"/>
      <c r="AA171782" s="192"/>
    </row>
    <row r="171783" spans="26:27">
      <c r="Z171783" s="192"/>
      <c r="AA171783" s="192"/>
    </row>
    <row r="171784" spans="26:27">
      <c r="Z171784" s="192"/>
      <c r="AA171784" s="192"/>
    </row>
    <row r="171785" spans="26:27">
      <c r="Z171785" s="192"/>
      <c r="AA171785" s="192"/>
    </row>
    <row r="171786" spans="26:27">
      <c r="Z171786" s="192"/>
      <c r="AA171786" s="192"/>
    </row>
    <row r="171787" spans="26:27">
      <c r="Z171787" s="192"/>
      <c r="AA171787" s="192"/>
    </row>
    <row r="171788" spans="26:27">
      <c r="Z171788" s="192"/>
      <c r="AA171788" s="192"/>
    </row>
    <row r="171789" spans="26:27">
      <c r="Z171789" s="192"/>
      <c r="AA171789" s="192"/>
    </row>
    <row r="171790" spans="26:27">
      <c r="Z171790" s="192"/>
      <c r="AA171790" s="192"/>
    </row>
    <row r="171791" spans="26:27">
      <c r="Z171791" s="192"/>
      <c r="AA171791" s="192"/>
    </row>
    <row r="171792" spans="26:27">
      <c r="Z171792" s="192"/>
      <c r="AA171792" s="192"/>
    </row>
    <row r="171793" spans="26:27">
      <c r="Z171793" s="192"/>
      <c r="AA171793" s="192"/>
    </row>
    <row r="171794" spans="26:27">
      <c r="Z171794" s="192"/>
      <c r="AA171794" s="192"/>
    </row>
    <row r="171795" spans="26:27">
      <c r="Z171795" s="192"/>
      <c r="AA171795" s="192"/>
    </row>
    <row r="171796" spans="26:27">
      <c r="Z171796" s="192"/>
      <c r="AA171796" s="192"/>
    </row>
    <row r="171797" spans="26:27">
      <c r="Z171797" s="192"/>
      <c r="AA171797" s="192"/>
    </row>
    <row r="171798" spans="26:27">
      <c r="Z171798" s="192"/>
      <c r="AA171798" s="192"/>
    </row>
    <row r="171799" spans="26:27">
      <c r="Z171799" s="192"/>
      <c r="AA171799" s="192"/>
    </row>
    <row r="171800" spans="26:27">
      <c r="Z171800" s="192"/>
      <c r="AA171800" s="192"/>
    </row>
    <row r="171801" spans="26:27">
      <c r="Z171801" s="192"/>
      <c r="AA171801" s="192"/>
    </row>
    <row r="171802" spans="26:27">
      <c r="Z171802" s="192"/>
      <c r="AA171802" s="192"/>
    </row>
    <row r="171803" spans="26:27">
      <c r="Z171803" s="192"/>
      <c r="AA171803" s="192"/>
    </row>
    <row r="171804" spans="26:27">
      <c r="Z171804" s="192"/>
      <c r="AA171804" s="192"/>
    </row>
    <row r="171805" spans="26:27">
      <c r="Z171805" s="192"/>
      <c r="AA171805" s="192"/>
    </row>
    <row r="171806" spans="26:27">
      <c r="Z171806" s="192"/>
      <c r="AA171806" s="192"/>
    </row>
    <row r="171807" spans="26:27">
      <c r="Z171807" s="192"/>
      <c r="AA171807" s="192"/>
    </row>
    <row r="171808" spans="26:27">
      <c r="Z171808" s="192"/>
      <c r="AA171808" s="192"/>
    </row>
    <row r="171809" spans="26:27">
      <c r="Z171809" s="192"/>
      <c r="AA171809" s="192"/>
    </row>
    <row r="171810" spans="26:27">
      <c r="Z171810" s="192"/>
      <c r="AA171810" s="192"/>
    </row>
    <row r="171811" spans="26:27">
      <c r="Z171811" s="192"/>
      <c r="AA171811" s="192"/>
    </row>
    <row r="171812" spans="26:27">
      <c r="Z171812" s="192"/>
      <c r="AA171812" s="192"/>
    </row>
    <row r="171813" spans="26:27">
      <c r="Z171813" s="192"/>
      <c r="AA171813" s="192"/>
    </row>
    <row r="171814" spans="26:27">
      <c r="Z171814" s="192"/>
      <c r="AA171814" s="192"/>
    </row>
    <row r="171815" spans="26:27">
      <c r="Z171815" s="192"/>
      <c r="AA171815" s="192"/>
    </row>
    <row r="171816" spans="26:27">
      <c r="Z171816" s="192"/>
      <c r="AA171816" s="192"/>
    </row>
    <row r="171817" spans="26:27">
      <c r="Z171817" s="192"/>
      <c r="AA171817" s="192"/>
    </row>
    <row r="171818" spans="26:27">
      <c r="Z171818" s="192"/>
      <c r="AA171818" s="192"/>
    </row>
    <row r="171819" spans="26:27">
      <c r="Z171819" s="192"/>
      <c r="AA171819" s="192"/>
    </row>
    <row r="171820" spans="26:27">
      <c r="Z171820" s="192"/>
      <c r="AA171820" s="192"/>
    </row>
    <row r="171821" spans="26:27">
      <c r="Z171821" s="192"/>
      <c r="AA171821" s="192"/>
    </row>
    <row r="171822" spans="26:27">
      <c r="Z171822" s="192"/>
      <c r="AA171822" s="192"/>
    </row>
    <row r="171823" spans="26:27">
      <c r="Z171823" s="192"/>
      <c r="AA171823" s="192"/>
    </row>
    <row r="171824" spans="26:27">
      <c r="Z171824" s="192"/>
      <c r="AA171824" s="192"/>
    </row>
    <row r="171825" spans="26:27">
      <c r="Z171825" s="192"/>
      <c r="AA171825" s="192"/>
    </row>
    <row r="171826" spans="26:27">
      <c r="Z171826" s="192"/>
      <c r="AA171826" s="192"/>
    </row>
    <row r="171827" spans="26:27">
      <c r="Z171827" s="192"/>
      <c r="AA171827" s="192"/>
    </row>
    <row r="171828" spans="26:27">
      <c r="Z171828" s="192"/>
      <c r="AA171828" s="192"/>
    </row>
    <row r="171829" spans="26:27">
      <c r="Z171829" s="192"/>
      <c r="AA171829" s="192"/>
    </row>
    <row r="171830" spans="26:27">
      <c r="Z171830" s="192"/>
      <c r="AA171830" s="192"/>
    </row>
    <row r="171831" spans="26:27">
      <c r="Z171831" s="192"/>
      <c r="AA171831" s="192"/>
    </row>
    <row r="171832" spans="26:27">
      <c r="Z171832" s="192"/>
      <c r="AA171832" s="192"/>
    </row>
    <row r="171833" spans="26:27">
      <c r="Z171833" s="192"/>
      <c r="AA171833" s="192"/>
    </row>
    <row r="171834" spans="26:27">
      <c r="Z171834" s="192"/>
      <c r="AA171834" s="192"/>
    </row>
    <row r="171835" spans="26:27">
      <c r="Z171835" s="192"/>
      <c r="AA171835" s="192"/>
    </row>
    <row r="171836" spans="26:27">
      <c r="Z171836" s="192"/>
      <c r="AA171836" s="192"/>
    </row>
    <row r="171837" spans="26:27">
      <c r="Z171837" s="192"/>
      <c r="AA171837" s="192"/>
    </row>
    <row r="171838" spans="26:27">
      <c r="Z171838" s="192"/>
      <c r="AA171838" s="192"/>
    </row>
    <row r="171839" spans="26:27">
      <c r="Z171839" s="192"/>
      <c r="AA171839" s="192"/>
    </row>
    <row r="171840" spans="26:27">
      <c r="Z171840" s="192"/>
      <c r="AA171840" s="192"/>
    </row>
    <row r="171841" spans="26:27">
      <c r="Z171841" s="192"/>
      <c r="AA171841" s="192"/>
    </row>
    <row r="171842" spans="26:27">
      <c r="Z171842" s="192"/>
      <c r="AA171842" s="192"/>
    </row>
    <row r="171843" spans="26:27">
      <c r="Z171843" s="192"/>
      <c r="AA171843" s="192"/>
    </row>
    <row r="171844" spans="26:27">
      <c r="Z171844" s="192"/>
      <c r="AA171844" s="192"/>
    </row>
    <row r="171845" spans="26:27">
      <c r="Z171845" s="192"/>
      <c r="AA171845" s="192"/>
    </row>
    <row r="171846" spans="26:27">
      <c r="Z171846" s="192"/>
      <c r="AA171846" s="192"/>
    </row>
    <row r="171847" spans="26:27">
      <c r="Z171847" s="192"/>
      <c r="AA171847" s="192"/>
    </row>
    <row r="171848" spans="26:27">
      <c r="Z171848" s="192"/>
      <c r="AA171848" s="192"/>
    </row>
    <row r="171849" spans="26:27">
      <c r="Z171849" s="192"/>
      <c r="AA171849" s="192"/>
    </row>
    <row r="171850" spans="26:27">
      <c r="Z171850" s="192"/>
      <c r="AA171850" s="192"/>
    </row>
    <row r="171851" spans="26:27">
      <c r="Z171851" s="192"/>
      <c r="AA171851" s="192"/>
    </row>
    <row r="171852" spans="26:27">
      <c r="Z171852" s="192"/>
      <c r="AA171852" s="192"/>
    </row>
    <row r="171853" spans="26:27">
      <c r="Z171853" s="192"/>
      <c r="AA171853" s="192"/>
    </row>
    <row r="171854" spans="26:27">
      <c r="Z171854" s="192"/>
      <c r="AA171854" s="192"/>
    </row>
    <row r="171855" spans="26:27">
      <c r="Z171855" s="192"/>
      <c r="AA171855" s="192"/>
    </row>
    <row r="171856" spans="26:27">
      <c r="Z171856" s="192"/>
      <c r="AA171856" s="192"/>
    </row>
    <row r="171857" spans="26:27">
      <c r="Z171857" s="192"/>
      <c r="AA171857" s="192"/>
    </row>
    <row r="171858" spans="26:27">
      <c r="Z171858" s="192"/>
      <c r="AA171858" s="192"/>
    </row>
    <row r="171859" spans="26:27">
      <c r="Z171859" s="192"/>
      <c r="AA171859" s="192"/>
    </row>
    <row r="171860" spans="26:27">
      <c r="Z171860" s="192"/>
      <c r="AA171860" s="192"/>
    </row>
    <row r="171861" spans="26:27">
      <c r="Z171861" s="192"/>
      <c r="AA171861" s="192"/>
    </row>
    <row r="171862" spans="26:27">
      <c r="Z171862" s="192"/>
      <c r="AA171862" s="192"/>
    </row>
    <row r="171863" spans="26:27">
      <c r="Z171863" s="192"/>
      <c r="AA171863" s="192"/>
    </row>
    <row r="171864" spans="26:27">
      <c r="Z171864" s="192"/>
      <c r="AA171864" s="192"/>
    </row>
    <row r="171865" spans="26:27">
      <c r="Z171865" s="192"/>
      <c r="AA171865" s="192"/>
    </row>
    <row r="171866" spans="26:27">
      <c r="Z171866" s="192"/>
      <c r="AA171866" s="192"/>
    </row>
    <row r="171867" spans="26:27">
      <c r="Z171867" s="192"/>
      <c r="AA171867" s="192"/>
    </row>
    <row r="171868" spans="26:27">
      <c r="Z171868" s="192"/>
      <c r="AA171868" s="192"/>
    </row>
    <row r="171869" spans="26:27">
      <c r="Z171869" s="192"/>
      <c r="AA171869" s="192"/>
    </row>
    <row r="171870" spans="26:27">
      <c r="Z171870" s="192"/>
      <c r="AA171870" s="192"/>
    </row>
    <row r="171871" spans="26:27">
      <c r="Z171871" s="192"/>
      <c r="AA171871" s="192"/>
    </row>
    <row r="171872" spans="26:27">
      <c r="Z171872" s="192"/>
      <c r="AA171872" s="192"/>
    </row>
    <row r="171873" spans="26:27">
      <c r="Z171873" s="192"/>
      <c r="AA171873" s="192"/>
    </row>
    <row r="171874" spans="26:27">
      <c r="Z171874" s="192"/>
      <c r="AA171874" s="192"/>
    </row>
    <row r="171875" spans="26:27">
      <c r="Z171875" s="192"/>
      <c r="AA171875" s="192"/>
    </row>
    <row r="171876" spans="26:27">
      <c r="Z171876" s="192"/>
      <c r="AA171876" s="192"/>
    </row>
    <row r="171877" spans="26:27">
      <c r="Z171877" s="192"/>
      <c r="AA171877" s="192"/>
    </row>
    <row r="171878" spans="26:27">
      <c r="Z171878" s="192"/>
      <c r="AA171878" s="192"/>
    </row>
    <row r="171879" spans="26:27">
      <c r="Z171879" s="192"/>
      <c r="AA171879" s="192"/>
    </row>
    <row r="171880" spans="26:27">
      <c r="Z171880" s="192"/>
      <c r="AA171880" s="192"/>
    </row>
    <row r="171881" spans="26:27">
      <c r="Z171881" s="192"/>
      <c r="AA171881" s="192"/>
    </row>
    <row r="171882" spans="26:27">
      <c r="Z171882" s="192"/>
      <c r="AA171882" s="192"/>
    </row>
    <row r="171883" spans="26:27">
      <c r="Z171883" s="192"/>
      <c r="AA171883" s="192"/>
    </row>
    <row r="171884" spans="26:27">
      <c r="Z171884" s="192"/>
      <c r="AA171884" s="192"/>
    </row>
    <row r="171885" spans="26:27">
      <c r="Z171885" s="192"/>
      <c r="AA171885" s="192"/>
    </row>
    <row r="171886" spans="26:27">
      <c r="Z171886" s="192"/>
      <c r="AA171886" s="192"/>
    </row>
    <row r="171887" spans="26:27">
      <c r="Z171887" s="192"/>
      <c r="AA171887" s="192"/>
    </row>
    <row r="171888" spans="26:27">
      <c r="Z171888" s="192"/>
      <c r="AA171888" s="192"/>
    </row>
    <row r="171889" spans="26:27">
      <c r="Z171889" s="192"/>
      <c r="AA171889" s="192"/>
    </row>
    <row r="171890" spans="26:27">
      <c r="Z171890" s="192"/>
      <c r="AA171890" s="192"/>
    </row>
    <row r="171891" spans="26:27">
      <c r="Z171891" s="192"/>
      <c r="AA171891" s="192"/>
    </row>
    <row r="171892" spans="26:27">
      <c r="Z171892" s="192"/>
      <c r="AA171892" s="192"/>
    </row>
    <row r="171893" spans="26:27">
      <c r="Z171893" s="192"/>
      <c r="AA171893" s="192"/>
    </row>
    <row r="171894" spans="26:27">
      <c r="Z171894" s="192"/>
      <c r="AA171894" s="192"/>
    </row>
    <row r="171895" spans="26:27">
      <c r="Z171895" s="192"/>
      <c r="AA171895" s="192"/>
    </row>
    <row r="171896" spans="26:27">
      <c r="Z171896" s="192"/>
      <c r="AA171896" s="192"/>
    </row>
    <row r="171897" spans="26:27">
      <c r="Z171897" s="192"/>
      <c r="AA171897" s="192"/>
    </row>
    <row r="171898" spans="26:27">
      <c r="Z171898" s="192"/>
      <c r="AA171898" s="192"/>
    </row>
    <row r="171899" spans="26:27">
      <c r="Z171899" s="192"/>
      <c r="AA171899" s="192"/>
    </row>
    <row r="171900" spans="26:27">
      <c r="Z171900" s="192"/>
      <c r="AA171900" s="192"/>
    </row>
    <row r="171901" spans="26:27">
      <c r="Z171901" s="192"/>
      <c r="AA171901" s="192"/>
    </row>
    <row r="171902" spans="26:27">
      <c r="Z171902" s="192"/>
      <c r="AA171902" s="192"/>
    </row>
    <row r="171903" spans="26:27">
      <c r="Z171903" s="192"/>
      <c r="AA171903" s="192"/>
    </row>
    <row r="171904" spans="26:27">
      <c r="Z171904" s="192"/>
      <c r="AA171904" s="192"/>
    </row>
    <row r="171905" spans="26:27">
      <c r="Z171905" s="192"/>
      <c r="AA171905" s="192"/>
    </row>
    <row r="171906" spans="26:27">
      <c r="Z171906" s="192"/>
      <c r="AA171906" s="192"/>
    </row>
    <row r="171907" spans="26:27">
      <c r="Z171907" s="192"/>
      <c r="AA171907" s="192"/>
    </row>
    <row r="171908" spans="26:27">
      <c r="Z171908" s="192"/>
      <c r="AA171908" s="192"/>
    </row>
    <row r="171909" spans="26:27">
      <c r="Z171909" s="192"/>
      <c r="AA171909" s="192"/>
    </row>
    <row r="171910" spans="26:27">
      <c r="Z171910" s="192"/>
      <c r="AA171910" s="192"/>
    </row>
    <row r="171911" spans="26:27">
      <c r="Z171911" s="192"/>
      <c r="AA171911" s="192"/>
    </row>
    <row r="171912" spans="26:27">
      <c r="Z171912" s="192"/>
      <c r="AA171912" s="192"/>
    </row>
    <row r="171913" spans="26:27">
      <c r="Z171913" s="192"/>
      <c r="AA171913" s="192"/>
    </row>
    <row r="171914" spans="26:27">
      <c r="Z171914" s="192"/>
      <c r="AA171914" s="192"/>
    </row>
    <row r="171915" spans="26:27">
      <c r="Z171915" s="192"/>
      <c r="AA171915" s="192"/>
    </row>
    <row r="171916" spans="26:27">
      <c r="Z171916" s="192"/>
      <c r="AA171916" s="192"/>
    </row>
    <row r="171917" spans="26:27">
      <c r="Z171917" s="192"/>
      <c r="AA171917" s="192"/>
    </row>
    <row r="171918" spans="26:27">
      <c r="Z171918" s="192"/>
      <c r="AA171918" s="192"/>
    </row>
    <row r="171919" spans="26:27">
      <c r="Z171919" s="192"/>
      <c r="AA171919" s="192"/>
    </row>
    <row r="171920" spans="26:27">
      <c r="Z171920" s="192"/>
      <c r="AA171920" s="192"/>
    </row>
    <row r="171921" spans="26:27">
      <c r="Z171921" s="192"/>
      <c r="AA171921" s="192"/>
    </row>
    <row r="171922" spans="26:27">
      <c r="Z171922" s="192"/>
      <c r="AA171922" s="192"/>
    </row>
    <row r="171923" spans="26:27">
      <c r="Z171923" s="192"/>
      <c r="AA171923" s="192"/>
    </row>
    <row r="171924" spans="26:27">
      <c r="Z171924" s="192"/>
      <c r="AA171924" s="192"/>
    </row>
    <row r="171925" spans="26:27">
      <c r="Z171925" s="192"/>
      <c r="AA171925" s="192"/>
    </row>
    <row r="171926" spans="26:27">
      <c r="Z171926" s="192"/>
      <c r="AA171926" s="192"/>
    </row>
    <row r="171927" spans="26:27">
      <c r="Z171927" s="192"/>
      <c r="AA171927" s="192"/>
    </row>
    <row r="171928" spans="26:27">
      <c r="Z171928" s="192"/>
      <c r="AA171928" s="192"/>
    </row>
    <row r="171929" spans="26:27">
      <c r="Z171929" s="192"/>
      <c r="AA171929" s="192"/>
    </row>
    <row r="171930" spans="26:27">
      <c r="Z171930" s="192"/>
      <c r="AA171930" s="192"/>
    </row>
    <row r="171931" spans="26:27">
      <c r="Z171931" s="192"/>
      <c r="AA171931" s="192"/>
    </row>
    <row r="171932" spans="26:27">
      <c r="Z171932" s="192"/>
      <c r="AA171932" s="192"/>
    </row>
    <row r="171933" spans="26:27">
      <c r="Z171933" s="192"/>
      <c r="AA171933" s="192"/>
    </row>
    <row r="171934" spans="26:27">
      <c r="Z171934" s="192"/>
      <c r="AA171934" s="192"/>
    </row>
    <row r="171935" spans="26:27">
      <c r="Z171935" s="192"/>
      <c r="AA171935" s="192"/>
    </row>
    <row r="171936" spans="26:27">
      <c r="Z171936" s="192"/>
      <c r="AA171936" s="192"/>
    </row>
    <row r="171937" spans="26:27">
      <c r="Z171937" s="192"/>
      <c r="AA171937" s="192"/>
    </row>
    <row r="171938" spans="26:27">
      <c r="Z171938" s="192"/>
      <c r="AA171938" s="192"/>
    </row>
    <row r="171939" spans="26:27">
      <c r="Z171939" s="192"/>
      <c r="AA171939" s="192"/>
    </row>
    <row r="171940" spans="26:27">
      <c r="Z171940" s="192"/>
      <c r="AA171940" s="192"/>
    </row>
    <row r="171941" spans="26:27">
      <c r="Z171941" s="192"/>
      <c r="AA171941" s="192"/>
    </row>
    <row r="171942" spans="26:27">
      <c r="Z171942" s="192"/>
      <c r="AA171942" s="192"/>
    </row>
    <row r="171943" spans="26:27">
      <c r="Z171943" s="192"/>
      <c r="AA171943" s="192"/>
    </row>
    <row r="171944" spans="26:27">
      <c r="Z171944" s="192"/>
      <c r="AA171944" s="192"/>
    </row>
    <row r="171945" spans="26:27">
      <c r="Z171945" s="192"/>
      <c r="AA171945" s="192"/>
    </row>
    <row r="171946" spans="26:27">
      <c r="Z171946" s="192"/>
      <c r="AA171946" s="192"/>
    </row>
    <row r="171947" spans="26:27">
      <c r="Z171947" s="192"/>
      <c r="AA171947" s="192"/>
    </row>
    <row r="171948" spans="26:27">
      <c r="Z171948" s="192"/>
      <c r="AA171948" s="192"/>
    </row>
    <row r="171949" spans="26:27">
      <c r="Z171949" s="192"/>
      <c r="AA171949" s="192"/>
    </row>
    <row r="171950" spans="26:27">
      <c r="Z171950" s="192"/>
      <c r="AA171950" s="192"/>
    </row>
    <row r="171951" spans="26:27">
      <c r="Z171951" s="192"/>
      <c r="AA171951" s="192"/>
    </row>
    <row r="171952" spans="26:27">
      <c r="Z171952" s="192"/>
      <c r="AA171952" s="192"/>
    </row>
    <row r="171953" spans="26:27">
      <c r="Z171953" s="192"/>
      <c r="AA171953" s="192"/>
    </row>
    <row r="171954" spans="26:27">
      <c r="Z171954" s="192"/>
      <c r="AA171954" s="192"/>
    </row>
    <row r="171955" spans="26:27">
      <c r="Z171955" s="192"/>
      <c r="AA171955" s="192"/>
    </row>
    <row r="171956" spans="26:27">
      <c r="Z171956" s="192"/>
      <c r="AA171956" s="192"/>
    </row>
    <row r="171957" spans="26:27">
      <c r="Z171957" s="192"/>
      <c r="AA171957" s="192"/>
    </row>
    <row r="171958" spans="26:27">
      <c r="Z171958" s="192"/>
      <c r="AA171958" s="192"/>
    </row>
    <row r="171959" spans="26:27">
      <c r="Z171959" s="192"/>
      <c r="AA171959" s="192"/>
    </row>
    <row r="171960" spans="26:27">
      <c r="Z171960" s="192"/>
      <c r="AA171960" s="192"/>
    </row>
    <row r="171961" spans="26:27">
      <c r="Z171961" s="192"/>
      <c r="AA171961" s="192"/>
    </row>
    <row r="171962" spans="26:27">
      <c r="Z171962" s="192"/>
      <c r="AA171962" s="192"/>
    </row>
    <row r="171963" spans="26:27">
      <c r="Z171963" s="192"/>
      <c r="AA171963" s="192"/>
    </row>
    <row r="171964" spans="26:27">
      <c r="Z171964" s="192"/>
      <c r="AA171964" s="192"/>
    </row>
    <row r="171965" spans="26:27">
      <c r="Z171965" s="192"/>
      <c r="AA171965" s="192"/>
    </row>
    <row r="171966" spans="26:27">
      <c r="Z171966" s="192"/>
      <c r="AA171966" s="192"/>
    </row>
    <row r="171967" spans="26:27">
      <c r="Z171967" s="192"/>
      <c r="AA171967" s="192"/>
    </row>
    <row r="171968" spans="26:27">
      <c r="Z171968" s="192"/>
      <c r="AA171968" s="192"/>
    </row>
    <row r="171969" spans="26:27">
      <c r="Z171969" s="192"/>
      <c r="AA171969" s="192"/>
    </row>
    <row r="171970" spans="26:27">
      <c r="Z171970" s="192"/>
      <c r="AA171970" s="192"/>
    </row>
    <row r="171971" spans="26:27">
      <c r="Z171971" s="192"/>
      <c r="AA171971" s="192"/>
    </row>
    <row r="171972" spans="26:27">
      <c r="Z171972" s="192"/>
      <c r="AA171972" s="192"/>
    </row>
    <row r="171973" spans="26:27">
      <c r="Z171973" s="192"/>
      <c r="AA171973" s="192"/>
    </row>
    <row r="171974" spans="26:27">
      <c r="Z171974" s="192"/>
      <c r="AA171974" s="192"/>
    </row>
    <row r="171975" spans="26:27">
      <c r="Z171975" s="192"/>
      <c r="AA171975" s="192"/>
    </row>
    <row r="171976" spans="26:27">
      <c r="Z171976" s="192"/>
      <c r="AA171976" s="192"/>
    </row>
    <row r="171977" spans="26:27">
      <c r="Z171977" s="192"/>
      <c r="AA171977" s="192"/>
    </row>
    <row r="171978" spans="26:27">
      <c r="Z171978" s="192"/>
      <c r="AA171978" s="192"/>
    </row>
    <row r="171979" spans="26:27">
      <c r="Z171979" s="192"/>
      <c r="AA171979" s="192"/>
    </row>
    <row r="171980" spans="26:27">
      <c r="Z171980" s="192"/>
      <c r="AA171980" s="192"/>
    </row>
    <row r="171981" spans="26:27">
      <c r="Z171981" s="192"/>
      <c r="AA171981" s="192"/>
    </row>
    <row r="171982" spans="26:27">
      <c r="Z171982" s="192"/>
      <c r="AA171982" s="192"/>
    </row>
    <row r="171983" spans="26:27">
      <c r="Z171983" s="192"/>
      <c r="AA171983" s="192"/>
    </row>
    <row r="171984" spans="26:27">
      <c r="Z171984" s="192"/>
      <c r="AA171984" s="192"/>
    </row>
    <row r="171985" spans="26:27">
      <c r="Z171985" s="192"/>
      <c r="AA171985" s="192"/>
    </row>
    <row r="171986" spans="26:27">
      <c r="Z171986" s="192"/>
      <c r="AA171986" s="192"/>
    </row>
    <row r="171987" spans="26:27">
      <c r="Z171987" s="192"/>
      <c r="AA171987" s="192"/>
    </row>
    <row r="171988" spans="26:27">
      <c r="Z171988" s="192"/>
      <c r="AA171988" s="192"/>
    </row>
    <row r="171989" spans="26:27">
      <c r="Z171989" s="192"/>
      <c r="AA171989" s="192"/>
    </row>
    <row r="171990" spans="26:27">
      <c r="Z171990" s="192"/>
      <c r="AA171990" s="192"/>
    </row>
    <row r="171991" spans="26:27">
      <c r="Z171991" s="192"/>
      <c r="AA171991" s="192"/>
    </row>
    <row r="171992" spans="26:27">
      <c r="Z171992" s="192"/>
      <c r="AA171992" s="192"/>
    </row>
    <row r="171993" spans="26:27">
      <c r="Z171993" s="192"/>
      <c r="AA171993" s="192"/>
    </row>
    <row r="171994" spans="26:27">
      <c r="Z171994" s="192"/>
      <c r="AA171994" s="192"/>
    </row>
    <row r="171995" spans="26:27">
      <c r="Z171995" s="192"/>
      <c r="AA171995" s="192"/>
    </row>
    <row r="171996" spans="26:27">
      <c r="Z171996" s="192"/>
      <c r="AA171996" s="192"/>
    </row>
    <row r="171997" spans="26:27">
      <c r="Z171997" s="192"/>
      <c r="AA171997" s="192"/>
    </row>
    <row r="171998" spans="26:27">
      <c r="Z171998" s="192"/>
      <c r="AA171998" s="192"/>
    </row>
    <row r="171999" spans="26:27">
      <c r="Z171999" s="192"/>
      <c r="AA171999" s="192"/>
    </row>
    <row r="172000" spans="26:27">
      <c r="Z172000" s="192"/>
      <c r="AA172000" s="192"/>
    </row>
    <row r="172001" spans="26:27">
      <c r="Z172001" s="192"/>
      <c r="AA172001" s="192"/>
    </row>
    <row r="172002" spans="26:27">
      <c r="Z172002" s="192"/>
      <c r="AA172002" s="192"/>
    </row>
    <row r="172003" spans="26:27">
      <c r="Z172003" s="192"/>
      <c r="AA172003" s="192"/>
    </row>
    <row r="172004" spans="26:27">
      <c r="Z172004" s="192"/>
      <c r="AA172004" s="192"/>
    </row>
    <row r="172005" spans="26:27">
      <c r="Z172005" s="192"/>
      <c r="AA172005" s="192"/>
    </row>
    <row r="172006" spans="26:27">
      <c r="Z172006" s="192"/>
      <c r="AA172006" s="192"/>
    </row>
    <row r="172007" spans="26:27">
      <c r="Z172007" s="192"/>
      <c r="AA172007" s="192"/>
    </row>
    <row r="172008" spans="26:27">
      <c r="Z172008" s="192"/>
      <c r="AA172008" s="192"/>
    </row>
    <row r="172009" spans="26:27">
      <c r="Z172009" s="192"/>
      <c r="AA172009" s="192"/>
    </row>
    <row r="172010" spans="26:27">
      <c r="Z172010" s="192"/>
      <c r="AA172010" s="192"/>
    </row>
    <row r="172011" spans="26:27">
      <c r="Z172011" s="192"/>
      <c r="AA172011" s="192"/>
    </row>
    <row r="172012" spans="26:27">
      <c r="Z172012" s="192"/>
      <c r="AA172012" s="192"/>
    </row>
    <row r="172013" spans="26:27">
      <c r="Z172013" s="192"/>
      <c r="AA172013" s="192"/>
    </row>
    <row r="172014" spans="26:27">
      <c r="Z172014" s="192"/>
      <c r="AA172014" s="192"/>
    </row>
    <row r="172015" spans="26:27">
      <c r="Z172015" s="192"/>
      <c r="AA172015" s="192"/>
    </row>
    <row r="172016" spans="26:27">
      <c r="Z172016" s="192"/>
      <c r="AA172016" s="192"/>
    </row>
    <row r="172017" spans="26:27">
      <c r="Z172017" s="192"/>
      <c r="AA172017" s="192"/>
    </row>
    <row r="172018" spans="26:27">
      <c r="Z172018" s="192"/>
      <c r="AA172018" s="192"/>
    </row>
    <row r="172019" spans="26:27">
      <c r="Z172019" s="192"/>
      <c r="AA172019" s="192"/>
    </row>
    <row r="172020" spans="26:27">
      <c r="Z172020" s="192"/>
      <c r="AA172020" s="192"/>
    </row>
    <row r="172021" spans="26:27">
      <c r="Z172021" s="192"/>
      <c r="AA172021" s="192"/>
    </row>
    <row r="172022" spans="26:27">
      <c r="Z172022" s="192"/>
      <c r="AA172022" s="192"/>
    </row>
    <row r="172023" spans="26:27">
      <c r="Z172023" s="192"/>
      <c r="AA172023" s="192"/>
    </row>
    <row r="172024" spans="26:27">
      <c r="Z172024" s="192"/>
      <c r="AA172024" s="192"/>
    </row>
    <row r="172025" spans="26:27">
      <c r="Z172025" s="192"/>
      <c r="AA172025" s="192"/>
    </row>
    <row r="172026" spans="26:27">
      <c r="Z172026" s="192"/>
      <c r="AA172026" s="192"/>
    </row>
    <row r="172027" spans="26:27">
      <c r="Z172027" s="192"/>
      <c r="AA172027" s="192"/>
    </row>
    <row r="172028" spans="26:27">
      <c r="Z172028" s="192"/>
      <c r="AA172028" s="192"/>
    </row>
    <row r="172029" spans="26:27">
      <c r="Z172029" s="192"/>
      <c r="AA172029" s="192"/>
    </row>
    <row r="172030" spans="26:27">
      <c r="Z172030" s="192"/>
      <c r="AA172030" s="192"/>
    </row>
    <row r="172031" spans="26:27">
      <c r="Z172031" s="192"/>
      <c r="AA172031" s="192"/>
    </row>
    <row r="172032" spans="26:27">
      <c r="Z172032" s="192"/>
      <c r="AA172032" s="192"/>
    </row>
    <row r="172033" spans="26:27">
      <c r="Z172033" s="192"/>
      <c r="AA172033" s="192"/>
    </row>
    <row r="172034" spans="26:27">
      <c r="Z172034" s="192"/>
      <c r="AA172034" s="192"/>
    </row>
    <row r="172035" spans="26:27">
      <c r="Z172035" s="192"/>
      <c r="AA172035" s="192"/>
    </row>
    <row r="172036" spans="26:27">
      <c r="Z172036" s="192"/>
      <c r="AA172036" s="192"/>
    </row>
    <row r="172037" spans="26:27">
      <c r="Z172037" s="192"/>
      <c r="AA172037" s="192"/>
    </row>
    <row r="172038" spans="26:27">
      <c r="Z172038" s="192"/>
      <c r="AA172038" s="192"/>
    </row>
    <row r="172039" spans="26:27">
      <c r="Z172039" s="192"/>
      <c r="AA172039" s="192"/>
    </row>
    <row r="172040" spans="26:27">
      <c r="Z172040" s="192"/>
      <c r="AA172040" s="192"/>
    </row>
    <row r="172041" spans="26:27">
      <c r="Z172041" s="192"/>
      <c r="AA172041" s="192"/>
    </row>
    <row r="172042" spans="26:27">
      <c r="Z172042" s="192"/>
      <c r="AA172042" s="192"/>
    </row>
    <row r="172043" spans="26:27">
      <c r="Z172043" s="192"/>
      <c r="AA172043" s="192"/>
    </row>
    <row r="172044" spans="26:27">
      <c r="Z172044" s="192"/>
      <c r="AA172044" s="192"/>
    </row>
    <row r="172045" spans="26:27">
      <c r="Z172045" s="192"/>
      <c r="AA172045" s="192"/>
    </row>
    <row r="172046" spans="26:27">
      <c r="Z172046" s="192"/>
      <c r="AA172046" s="192"/>
    </row>
    <row r="172047" spans="26:27">
      <c r="Z172047" s="192"/>
      <c r="AA172047" s="192"/>
    </row>
    <row r="172048" spans="26:27">
      <c r="Z172048" s="192"/>
      <c r="AA172048" s="192"/>
    </row>
    <row r="172049" spans="26:27">
      <c r="Z172049" s="192"/>
      <c r="AA172049" s="192"/>
    </row>
    <row r="172050" spans="26:27">
      <c r="Z172050" s="192"/>
      <c r="AA172050" s="192"/>
    </row>
    <row r="172051" spans="26:27">
      <c r="Z172051" s="192"/>
      <c r="AA172051" s="192"/>
    </row>
    <row r="172052" spans="26:27">
      <c r="Z172052" s="192"/>
      <c r="AA172052" s="192"/>
    </row>
    <row r="172053" spans="26:27">
      <c r="Z172053" s="192"/>
      <c r="AA172053" s="192"/>
    </row>
    <row r="172054" spans="26:27">
      <c r="Z172054" s="192"/>
      <c r="AA172054" s="192"/>
    </row>
    <row r="172055" spans="26:27">
      <c r="Z172055" s="192"/>
      <c r="AA172055" s="192"/>
    </row>
    <row r="172056" spans="26:27">
      <c r="Z172056" s="192"/>
      <c r="AA172056" s="192"/>
    </row>
    <row r="172057" spans="26:27">
      <c r="Z172057" s="192"/>
      <c r="AA172057" s="192"/>
    </row>
    <row r="172058" spans="26:27">
      <c r="Z172058" s="192"/>
      <c r="AA172058" s="192"/>
    </row>
    <row r="172059" spans="26:27">
      <c r="Z172059" s="192"/>
      <c r="AA172059" s="192"/>
    </row>
    <row r="172060" spans="26:27">
      <c r="Z172060" s="192"/>
      <c r="AA172060" s="192"/>
    </row>
    <row r="172061" spans="26:27">
      <c r="Z172061" s="192"/>
      <c r="AA172061" s="192"/>
    </row>
    <row r="172062" spans="26:27">
      <c r="Z172062" s="192"/>
      <c r="AA172062" s="192"/>
    </row>
    <row r="172063" spans="26:27">
      <c r="Z172063" s="192"/>
      <c r="AA172063" s="192"/>
    </row>
    <row r="172064" spans="26:27">
      <c r="Z172064" s="192"/>
      <c r="AA172064" s="192"/>
    </row>
    <row r="172065" spans="26:27">
      <c r="Z172065" s="192"/>
      <c r="AA172065" s="192"/>
    </row>
    <row r="172066" spans="26:27">
      <c r="Z172066" s="192"/>
      <c r="AA172066" s="192"/>
    </row>
    <row r="172067" spans="26:27">
      <c r="Z172067" s="192"/>
      <c r="AA172067" s="192"/>
    </row>
    <row r="172068" spans="26:27">
      <c r="Z172068" s="192"/>
      <c r="AA172068" s="192"/>
    </row>
    <row r="172069" spans="26:27">
      <c r="Z172069" s="192"/>
      <c r="AA172069" s="192"/>
    </row>
    <row r="172070" spans="26:27">
      <c r="Z172070" s="192"/>
      <c r="AA172070" s="192"/>
    </row>
    <row r="172071" spans="26:27">
      <c r="Z172071" s="192"/>
      <c r="AA172071" s="192"/>
    </row>
    <row r="172072" spans="26:27">
      <c r="Z172072" s="192"/>
      <c r="AA172072" s="192"/>
    </row>
    <row r="172073" spans="26:27">
      <c r="Z172073" s="192"/>
      <c r="AA172073" s="192"/>
    </row>
    <row r="172074" spans="26:27">
      <c r="Z172074" s="192"/>
      <c r="AA172074" s="192"/>
    </row>
    <row r="172075" spans="26:27">
      <c r="Z172075" s="192"/>
      <c r="AA172075" s="192"/>
    </row>
    <row r="172076" spans="26:27">
      <c r="Z172076" s="192"/>
      <c r="AA172076" s="192"/>
    </row>
    <row r="172077" spans="26:27">
      <c r="Z172077" s="192"/>
      <c r="AA172077" s="192"/>
    </row>
    <row r="172078" spans="26:27">
      <c r="Z172078" s="192"/>
      <c r="AA172078" s="192"/>
    </row>
    <row r="172079" spans="26:27">
      <c r="Z172079" s="192"/>
      <c r="AA172079" s="192"/>
    </row>
    <row r="172080" spans="26:27">
      <c r="Z172080" s="192"/>
      <c r="AA172080" s="192"/>
    </row>
    <row r="172081" spans="26:27">
      <c r="Z172081" s="192"/>
      <c r="AA172081" s="192"/>
    </row>
    <row r="172082" spans="26:27">
      <c r="Z172082" s="192"/>
      <c r="AA172082" s="192"/>
    </row>
    <row r="172083" spans="26:27">
      <c r="Z172083" s="192"/>
      <c r="AA172083" s="192"/>
    </row>
    <row r="172084" spans="26:27">
      <c r="Z172084" s="192"/>
      <c r="AA172084" s="192"/>
    </row>
    <row r="172085" spans="26:27">
      <c r="Z172085" s="192"/>
      <c r="AA172085" s="192"/>
    </row>
    <row r="172086" spans="26:27">
      <c r="Z172086" s="192"/>
      <c r="AA172086" s="192"/>
    </row>
    <row r="172087" spans="26:27">
      <c r="Z172087" s="192"/>
      <c r="AA172087" s="192"/>
    </row>
    <row r="172088" spans="26:27">
      <c r="Z172088" s="192"/>
      <c r="AA172088" s="192"/>
    </row>
    <row r="172089" spans="26:27">
      <c r="Z172089" s="192"/>
      <c r="AA172089" s="192"/>
    </row>
    <row r="172090" spans="26:27">
      <c r="Z172090" s="192"/>
      <c r="AA172090" s="192"/>
    </row>
    <row r="172091" spans="26:27">
      <c r="Z172091" s="192"/>
      <c r="AA172091" s="192"/>
    </row>
    <row r="172092" spans="26:27">
      <c r="Z172092" s="192"/>
      <c r="AA172092" s="192"/>
    </row>
    <row r="172093" spans="26:27">
      <c r="Z172093" s="192"/>
      <c r="AA172093" s="192"/>
    </row>
    <row r="172094" spans="26:27">
      <c r="Z172094" s="192"/>
      <c r="AA172094" s="192"/>
    </row>
    <row r="172095" spans="26:27">
      <c r="Z172095" s="192"/>
      <c r="AA172095" s="192"/>
    </row>
    <row r="172096" spans="26:27">
      <c r="Z172096" s="192"/>
      <c r="AA172096" s="192"/>
    </row>
    <row r="172097" spans="26:27">
      <c r="Z172097" s="192"/>
      <c r="AA172097" s="192"/>
    </row>
    <row r="172098" spans="26:27">
      <c r="Z172098" s="192"/>
      <c r="AA172098" s="192"/>
    </row>
    <row r="172099" spans="26:27">
      <c r="Z172099" s="192"/>
      <c r="AA172099" s="192"/>
    </row>
    <row r="172100" spans="26:27">
      <c r="Z172100" s="192"/>
      <c r="AA172100" s="192"/>
    </row>
    <row r="172101" spans="26:27">
      <c r="Z172101" s="192"/>
      <c r="AA172101" s="192"/>
    </row>
    <row r="172102" spans="26:27">
      <c r="Z172102" s="192"/>
      <c r="AA172102" s="192"/>
    </row>
    <row r="172103" spans="26:27">
      <c r="Z172103" s="192"/>
      <c r="AA172103" s="192"/>
    </row>
    <row r="172104" spans="26:27">
      <c r="Z172104" s="192"/>
      <c r="AA172104" s="192"/>
    </row>
    <row r="172105" spans="26:27">
      <c r="Z172105" s="192"/>
      <c r="AA172105" s="192"/>
    </row>
    <row r="172106" spans="26:27">
      <c r="Z172106" s="192"/>
      <c r="AA172106" s="192"/>
    </row>
    <row r="172107" spans="26:27">
      <c r="Z172107" s="192"/>
      <c r="AA172107" s="192"/>
    </row>
    <row r="172108" spans="26:27">
      <c r="Z172108" s="192"/>
      <c r="AA172108" s="192"/>
    </row>
    <row r="172109" spans="26:27">
      <c r="Z172109" s="192"/>
      <c r="AA172109" s="192"/>
    </row>
    <row r="172110" spans="26:27">
      <c r="Z172110" s="192"/>
      <c r="AA172110" s="192"/>
    </row>
    <row r="172111" spans="26:27">
      <c r="Z172111" s="192"/>
      <c r="AA172111" s="192"/>
    </row>
    <row r="172112" spans="26:27">
      <c r="Z172112" s="192"/>
      <c r="AA172112" s="192"/>
    </row>
    <row r="172113" spans="26:27">
      <c r="Z172113" s="192"/>
      <c r="AA172113" s="192"/>
    </row>
    <row r="172114" spans="26:27">
      <c r="Z172114" s="192"/>
      <c r="AA172114" s="192"/>
    </row>
    <row r="172115" spans="26:27">
      <c r="Z172115" s="192"/>
      <c r="AA172115" s="192"/>
    </row>
    <row r="172116" spans="26:27">
      <c r="Z172116" s="192"/>
      <c r="AA172116" s="192"/>
    </row>
    <row r="172117" spans="26:27">
      <c r="Z172117" s="192"/>
      <c r="AA172117" s="192"/>
    </row>
    <row r="172118" spans="26:27">
      <c r="Z172118" s="192"/>
      <c r="AA172118" s="192"/>
    </row>
    <row r="172119" spans="26:27">
      <c r="Z172119" s="192"/>
      <c r="AA172119" s="192"/>
    </row>
    <row r="172120" spans="26:27">
      <c r="Z172120" s="192"/>
      <c r="AA172120" s="192"/>
    </row>
    <row r="172121" spans="26:27">
      <c r="Z172121" s="192"/>
      <c r="AA172121" s="192"/>
    </row>
    <row r="172122" spans="26:27">
      <c r="Z172122" s="192"/>
      <c r="AA172122" s="192"/>
    </row>
    <row r="172123" spans="26:27">
      <c r="Z172123" s="192"/>
      <c r="AA172123" s="192"/>
    </row>
    <row r="172124" spans="26:27">
      <c r="Z172124" s="192"/>
      <c r="AA172124" s="192"/>
    </row>
    <row r="172125" spans="26:27">
      <c r="Z172125" s="192"/>
      <c r="AA172125" s="192"/>
    </row>
    <row r="172126" spans="26:27">
      <c r="Z172126" s="192"/>
      <c r="AA172126" s="192"/>
    </row>
    <row r="172127" spans="26:27">
      <c r="Z172127" s="192"/>
      <c r="AA172127" s="192"/>
    </row>
    <row r="172128" spans="26:27">
      <c r="Z172128" s="192"/>
      <c r="AA172128" s="192"/>
    </row>
    <row r="172129" spans="26:27">
      <c r="Z172129" s="192"/>
      <c r="AA172129" s="192"/>
    </row>
    <row r="172130" spans="26:27">
      <c r="Z172130" s="192"/>
      <c r="AA172130" s="192"/>
    </row>
    <row r="172131" spans="26:27">
      <c r="Z172131" s="192"/>
      <c r="AA172131" s="192"/>
    </row>
    <row r="172132" spans="26:27">
      <c r="Z172132" s="192"/>
      <c r="AA172132" s="192"/>
    </row>
    <row r="172133" spans="26:27">
      <c r="Z172133" s="192"/>
      <c r="AA172133" s="192"/>
    </row>
    <row r="172134" spans="26:27">
      <c r="Z172134" s="192"/>
      <c r="AA172134" s="192"/>
    </row>
    <row r="172135" spans="26:27">
      <c r="Z172135" s="192"/>
      <c r="AA172135" s="192"/>
    </row>
    <row r="172136" spans="26:27">
      <c r="Z172136" s="192"/>
      <c r="AA172136" s="192"/>
    </row>
    <row r="172137" spans="26:27">
      <c r="Z172137" s="192"/>
      <c r="AA172137" s="192"/>
    </row>
    <row r="172138" spans="26:27">
      <c r="Z172138" s="192"/>
      <c r="AA172138" s="192"/>
    </row>
    <row r="172139" spans="26:27">
      <c r="Z172139" s="192"/>
      <c r="AA172139" s="192"/>
    </row>
    <row r="172140" spans="26:27">
      <c r="Z172140" s="192"/>
      <c r="AA172140" s="192"/>
    </row>
    <row r="172141" spans="26:27">
      <c r="Z172141" s="192"/>
      <c r="AA172141" s="192"/>
    </row>
    <row r="172142" spans="26:27">
      <c r="Z172142" s="192"/>
      <c r="AA172142" s="192"/>
    </row>
    <row r="172143" spans="26:27">
      <c r="Z172143" s="192"/>
      <c r="AA172143" s="192"/>
    </row>
    <row r="172144" spans="26:27">
      <c r="Z172144" s="192"/>
      <c r="AA172144" s="192"/>
    </row>
    <row r="172145" spans="26:27">
      <c r="Z172145" s="192"/>
      <c r="AA172145" s="192"/>
    </row>
    <row r="172146" spans="26:27">
      <c r="Z172146" s="192"/>
      <c r="AA172146" s="192"/>
    </row>
    <row r="172147" spans="26:27">
      <c r="Z172147" s="192"/>
      <c r="AA172147" s="192"/>
    </row>
    <row r="172148" spans="26:27">
      <c r="Z172148" s="192"/>
      <c r="AA172148" s="192"/>
    </row>
    <row r="172149" spans="26:27">
      <c r="Z172149" s="192"/>
      <c r="AA172149" s="192"/>
    </row>
    <row r="172150" spans="26:27">
      <c r="Z172150" s="192"/>
      <c r="AA172150" s="192"/>
    </row>
    <row r="172151" spans="26:27">
      <c r="Z172151" s="192"/>
      <c r="AA172151" s="192"/>
    </row>
    <row r="172152" spans="26:27">
      <c r="Z172152" s="192"/>
      <c r="AA172152" s="192"/>
    </row>
    <row r="172153" spans="26:27">
      <c r="Z172153" s="192"/>
      <c r="AA172153" s="192"/>
    </row>
    <row r="172154" spans="26:27">
      <c r="Z172154" s="192"/>
      <c r="AA172154" s="192"/>
    </row>
    <row r="172155" spans="26:27">
      <c r="Z172155" s="192"/>
      <c r="AA172155" s="192"/>
    </row>
    <row r="172156" spans="26:27">
      <c r="Z172156" s="192"/>
      <c r="AA172156" s="192"/>
    </row>
    <row r="172157" spans="26:27">
      <c r="Z172157" s="192"/>
      <c r="AA172157" s="192"/>
    </row>
    <row r="172158" spans="26:27">
      <c r="Z172158" s="192"/>
      <c r="AA172158" s="192"/>
    </row>
    <row r="172159" spans="26:27">
      <c r="Z172159" s="192"/>
      <c r="AA172159" s="192"/>
    </row>
    <row r="172160" spans="26:27">
      <c r="Z172160" s="192"/>
      <c r="AA172160" s="192"/>
    </row>
    <row r="172161" spans="26:27">
      <c r="Z172161" s="192"/>
      <c r="AA172161" s="192"/>
    </row>
    <row r="172162" spans="26:27">
      <c r="Z172162" s="192"/>
      <c r="AA172162" s="192"/>
    </row>
    <row r="172163" spans="26:27">
      <c r="Z172163" s="192"/>
      <c r="AA172163" s="192"/>
    </row>
    <row r="172164" spans="26:27">
      <c r="Z172164" s="192"/>
      <c r="AA172164" s="192"/>
    </row>
    <row r="172165" spans="26:27">
      <c r="Z172165" s="192"/>
      <c r="AA172165" s="192"/>
    </row>
    <row r="172166" spans="26:27">
      <c r="Z172166" s="192"/>
      <c r="AA172166" s="192"/>
    </row>
    <row r="172167" spans="26:27">
      <c r="Z172167" s="192"/>
      <c r="AA172167" s="192"/>
    </row>
    <row r="172168" spans="26:27">
      <c r="Z172168" s="192"/>
      <c r="AA172168" s="192"/>
    </row>
    <row r="172169" spans="26:27">
      <c r="Z172169" s="192"/>
      <c r="AA172169" s="192"/>
    </row>
    <row r="172170" spans="26:27">
      <c r="Z172170" s="192"/>
      <c r="AA172170" s="192"/>
    </row>
    <row r="172171" spans="26:27">
      <c r="Z172171" s="192"/>
      <c r="AA172171" s="192"/>
    </row>
    <row r="172172" spans="26:27">
      <c r="Z172172" s="192"/>
      <c r="AA172172" s="192"/>
    </row>
    <row r="172173" spans="26:27">
      <c r="Z172173" s="192"/>
      <c r="AA172173" s="192"/>
    </row>
    <row r="172174" spans="26:27">
      <c r="Z172174" s="192"/>
      <c r="AA172174" s="192"/>
    </row>
    <row r="172175" spans="26:27">
      <c r="Z172175" s="192"/>
      <c r="AA172175" s="192"/>
    </row>
    <row r="172176" spans="26:27">
      <c r="Z172176" s="192"/>
      <c r="AA172176" s="192"/>
    </row>
    <row r="172177" spans="26:27">
      <c r="Z172177" s="192"/>
      <c r="AA172177" s="192"/>
    </row>
    <row r="172178" spans="26:27">
      <c r="Z172178" s="192"/>
      <c r="AA172178" s="192"/>
    </row>
    <row r="172179" spans="26:27">
      <c r="Z172179" s="192"/>
      <c r="AA172179" s="192"/>
    </row>
    <row r="172180" spans="26:27">
      <c r="Z172180" s="192"/>
      <c r="AA172180" s="192"/>
    </row>
    <row r="172181" spans="26:27">
      <c r="Z172181" s="192"/>
      <c r="AA172181" s="192"/>
    </row>
    <row r="172182" spans="26:27">
      <c r="Z172182" s="192"/>
      <c r="AA172182" s="192"/>
    </row>
    <row r="172183" spans="26:27">
      <c r="Z172183" s="192"/>
      <c r="AA172183" s="192"/>
    </row>
    <row r="172184" spans="26:27">
      <c r="Z172184" s="192"/>
      <c r="AA172184" s="192"/>
    </row>
    <row r="172185" spans="26:27">
      <c r="Z172185" s="192"/>
      <c r="AA172185" s="192"/>
    </row>
    <row r="172186" spans="26:27">
      <c r="Z172186" s="192"/>
      <c r="AA172186" s="192"/>
    </row>
    <row r="172187" spans="26:27">
      <c r="Z172187" s="192"/>
      <c r="AA172187" s="192"/>
    </row>
    <row r="172188" spans="26:27">
      <c r="Z172188" s="192"/>
      <c r="AA172188" s="192"/>
    </row>
    <row r="172189" spans="26:27">
      <c r="Z172189" s="192"/>
      <c r="AA172189" s="192"/>
    </row>
    <row r="172190" spans="26:27">
      <c r="Z172190" s="192"/>
      <c r="AA172190" s="192"/>
    </row>
    <row r="172191" spans="26:27">
      <c r="Z172191" s="192"/>
      <c r="AA172191" s="192"/>
    </row>
    <row r="172192" spans="26:27">
      <c r="Z172192" s="192"/>
      <c r="AA172192" s="192"/>
    </row>
    <row r="172193" spans="26:27">
      <c r="Z172193" s="192"/>
      <c r="AA172193" s="192"/>
    </row>
    <row r="172194" spans="26:27">
      <c r="Z172194" s="192"/>
      <c r="AA172194" s="192"/>
    </row>
    <row r="172195" spans="26:27">
      <c r="Z172195" s="192"/>
      <c r="AA172195" s="192"/>
    </row>
    <row r="172196" spans="26:27">
      <c r="Z172196" s="192"/>
      <c r="AA172196" s="192"/>
    </row>
    <row r="172197" spans="26:27">
      <c r="Z172197" s="192"/>
      <c r="AA172197" s="192"/>
    </row>
    <row r="172198" spans="26:27">
      <c r="Z172198" s="192"/>
      <c r="AA172198" s="192"/>
    </row>
    <row r="172199" spans="26:27">
      <c r="Z172199" s="192"/>
      <c r="AA172199" s="192"/>
    </row>
    <row r="172200" spans="26:27">
      <c r="Z172200" s="192"/>
      <c r="AA172200" s="192"/>
    </row>
    <row r="172201" spans="26:27">
      <c r="Z172201" s="192"/>
      <c r="AA172201" s="192"/>
    </row>
    <row r="172202" spans="26:27">
      <c r="Z172202" s="192"/>
      <c r="AA172202" s="192"/>
    </row>
    <row r="172203" spans="26:27">
      <c r="Z172203" s="192"/>
      <c r="AA172203" s="192"/>
    </row>
    <row r="172204" spans="26:27">
      <c r="Z172204" s="192"/>
      <c r="AA172204" s="192"/>
    </row>
    <row r="172205" spans="26:27">
      <c r="Z172205" s="192"/>
      <c r="AA172205" s="192"/>
    </row>
    <row r="172206" spans="26:27">
      <c r="Z172206" s="192"/>
      <c r="AA172206" s="192"/>
    </row>
    <row r="172207" spans="26:27">
      <c r="Z172207" s="192"/>
      <c r="AA172207" s="192"/>
    </row>
    <row r="172208" spans="26:27">
      <c r="Z172208" s="192"/>
      <c r="AA172208" s="192"/>
    </row>
    <row r="172209" spans="26:27">
      <c r="Z172209" s="192"/>
      <c r="AA172209" s="192"/>
    </row>
    <row r="172210" spans="26:27">
      <c r="Z172210" s="192"/>
      <c r="AA172210" s="192"/>
    </row>
    <row r="172211" spans="26:27">
      <c r="Z172211" s="192"/>
      <c r="AA172211" s="192"/>
    </row>
    <row r="172212" spans="26:27">
      <c r="Z172212" s="192"/>
      <c r="AA172212" s="192"/>
    </row>
    <row r="172213" spans="26:27">
      <c r="Z172213" s="192"/>
      <c r="AA172213" s="192"/>
    </row>
    <row r="172214" spans="26:27">
      <c r="Z172214" s="192"/>
      <c r="AA172214" s="192"/>
    </row>
    <row r="172215" spans="26:27">
      <c r="Z172215" s="192"/>
      <c r="AA172215" s="192"/>
    </row>
    <row r="172216" spans="26:27">
      <c r="Z172216" s="192"/>
      <c r="AA172216" s="192"/>
    </row>
    <row r="172217" spans="26:27">
      <c r="Z172217" s="192"/>
      <c r="AA172217" s="192"/>
    </row>
    <row r="172218" spans="26:27">
      <c r="Z172218" s="192"/>
      <c r="AA172218" s="192"/>
    </row>
    <row r="172219" spans="26:27">
      <c r="Z172219" s="192"/>
      <c r="AA172219" s="192"/>
    </row>
    <row r="172220" spans="26:27">
      <c r="Z172220" s="192"/>
      <c r="AA172220" s="192"/>
    </row>
    <row r="172221" spans="26:27">
      <c r="Z172221" s="192"/>
      <c r="AA172221" s="192"/>
    </row>
    <row r="172222" spans="26:27">
      <c r="Z172222" s="192"/>
      <c r="AA172222" s="192"/>
    </row>
    <row r="172223" spans="26:27">
      <c r="Z172223" s="192"/>
      <c r="AA172223" s="192"/>
    </row>
    <row r="172224" spans="26:27">
      <c r="Z172224" s="192"/>
      <c r="AA172224" s="192"/>
    </row>
    <row r="172225" spans="26:27">
      <c r="Z172225" s="192"/>
      <c r="AA172225" s="192"/>
    </row>
    <row r="172226" spans="26:27">
      <c r="Z172226" s="192"/>
      <c r="AA172226" s="192"/>
    </row>
    <row r="172227" spans="26:27">
      <c r="Z172227" s="192"/>
      <c r="AA172227" s="192"/>
    </row>
    <row r="172228" spans="26:27">
      <c r="Z172228" s="192"/>
      <c r="AA172228" s="192"/>
    </row>
    <row r="172229" spans="26:27">
      <c r="Z172229" s="192"/>
      <c r="AA172229" s="192"/>
    </row>
    <row r="172230" spans="26:27">
      <c r="Z172230" s="192"/>
      <c r="AA172230" s="192"/>
    </row>
    <row r="172231" spans="26:27">
      <c r="Z172231" s="192"/>
      <c r="AA172231" s="192"/>
    </row>
    <row r="172232" spans="26:27">
      <c r="Z172232" s="192"/>
      <c r="AA172232" s="192"/>
    </row>
    <row r="172233" spans="26:27">
      <c r="Z172233" s="192"/>
      <c r="AA172233" s="192"/>
    </row>
    <row r="172234" spans="26:27">
      <c r="Z172234" s="192"/>
      <c r="AA172234" s="192"/>
    </row>
    <row r="172235" spans="26:27">
      <c r="Z172235" s="192"/>
      <c r="AA172235" s="192"/>
    </row>
    <row r="172236" spans="26:27">
      <c r="Z172236" s="192"/>
      <c r="AA172236" s="192"/>
    </row>
    <row r="172237" spans="26:27">
      <c r="Z172237" s="192"/>
      <c r="AA172237" s="192"/>
    </row>
    <row r="172238" spans="26:27">
      <c r="Z172238" s="192"/>
      <c r="AA172238" s="192"/>
    </row>
    <row r="172239" spans="26:27">
      <c r="Z172239" s="192"/>
      <c r="AA172239" s="192"/>
    </row>
    <row r="172240" spans="26:27">
      <c r="Z172240" s="192"/>
      <c r="AA172240" s="192"/>
    </row>
    <row r="172241" spans="26:27">
      <c r="Z172241" s="192"/>
      <c r="AA172241" s="192"/>
    </row>
    <row r="172242" spans="26:27">
      <c r="Z172242" s="192"/>
      <c r="AA172242" s="192"/>
    </row>
    <row r="172243" spans="26:27">
      <c r="Z172243" s="192"/>
      <c r="AA172243" s="192"/>
    </row>
    <row r="172244" spans="26:27">
      <c r="Z172244" s="192"/>
      <c r="AA172244" s="192"/>
    </row>
    <row r="172245" spans="26:27">
      <c r="Z172245" s="192"/>
      <c r="AA172245" s="192"/>
    </row>
    <row r="172246" spans="26:27">
      <c r="Z172246" s="192"/>
      <c r="AA172246" s="192"/>
    </row>
    <row r="172247" spans="26:27">
      <c r="Z172247" s="192"/>
      <c r="AA172247" s="192"/>
    </row>
    <row r="172248" spans="26:27">
      <c r="Z172248" s="192"/>
      <c r="AA172248" s="192"/>
    </row>
    <row r="172249" spans="26:27">
      <c r="Z172249" s="192"/>
      <c r="AA172249" s="192"/>
    </row>
    <row r="172250" spans="26:27">
      <c r="Z172250" s="192"/>
      <c r="AA172250" s="192"/>
    </row>
    <row r="172251" spans="26:27">
      <c r="Z172251" s="192"/>
      <c r="AA172251" s="192"/>
    </row>
    <row r="172252" spans="26:27">
      <c r="Z172252" s="192"/>
      <c r="AA172252" s="192"/>
    </row>
    <row r="172253" spans="26:27">
      <c r="Z172253" s="192"/>
      <c r="AA172253" s="192"/>
    </row>
    <row r="172254" spans="26:27">
      <c r="Z172254" s="192"/>
      <c r="AA172254" s="192"/>
    </row>
    <row r="172255" spans="26:27">
      <c r="Z172255" s="192"/>
      <c r="AA172255" s="192"/>
    </row>
    <row r="172256" spans="26:27">
      <c r="Z172256" s="192"/>
      <c r="AA172256" s="192"/>
    </row>
    <row r="172257" spans="26:27">
      <c r="Z172257" s="192"/>
      <c r="AA172257" s="192"/>
    </row>
    <row r="172258" spans="26:27">
      <c r="Z172258" s="192"/>
      <c r="AA172258" s="192"/>
    </row>
    <row r="172259" spans="26:27">
      <c r="Z172259" s="192"/>
      <c r="AA172259" s="192"/>
    </row>
    <row r="172260" spans="26:27">
      <c r="Z172260" s="192"/>
      <c r="AA172260" s="192"/>
    </row>
    <row r="172261" spans="26:27">
      <c r="Z172261" s="192"/>
      <c r="AA172261" s="192"/>
    </row>
    <row r="172262" spans="26:27">
      <c r="Z172262" s="192"/>
      <c r="AA172262" s="192"/>
    </row>
    <row r="172263" spans="26:27">
      <c r="Z172263" s="192"/>
      <c r="AA172263" s="192"/>
    </row>
    <row r="172264" spans="26:27">
      <c r="Z172264" s="192"/>
      <c r="AA172264" s="192"/>
    </row>
    <row r="172265" spans="26:27">
      <c r="Z172265" s="192"/>
      <c r="AA172265" s="192"/>
    </row>
    <row r="172266" spans="26:27">
      <c r="Z172266" s="192"/>
      <c r="AA172266" s="192"/>
    </row>
    <row r="172267" spans="26:27">
      <c r="Z172267" s="192"/>
      <c r="AA172267" s="192"/>
    </row>
    <row r="172268" spans="26:27">
      <c r="Z172268" s="192"/>
      <c r="AA172268" s="192"/>
    </row>
    <row r="172269" spans="26:27">
      <c r="Z172269" s="192"/>
      <c r="AA172269" s="192"/>
    </row>
    <row r="172270" spans="26:27">
      <c r="Z172270" s="192"/>
      <c r="AA172270" s="192"/>
    </row>
    <row r="172271" spans="26:27">
      <c r="Z172271" s="192"/>
      <c r="AA172271" s="192"/>
    </row>
    <row r="172272" spans="26:27">
      <c r="Z172272" s="192"/>
      <c r="AA172272" s="192"/>
    </row>
    <row r="172273" spans="26:27">
      <c r="Z172273" s="192"/>
      <c r="AA172273" s="192"/>
    </row>
    <row r="172274" spans="26:27">
      <c r="Z172274" s="192"/>
      <c r="AA172274" s="192"/>
    </row>
    <row r="172275" spans="26:27">
      <c r="Z172275" s="192"/>
      <c r="AA172275" s="192"/>
    </row>
    <row r="172276" spans="26:27">
      <c r="Z172276" s="192"/>
      <c r="AA172276" s="192"/>
    </row>
    <row r="172277" spans="26:27">
      <c r="Z172277" s="192"/>
      <c r="AA172277" s="192"/>
    </row>
    <row r="172278" spans="26:27">
      <c r="Z172278" s="192"/>
      <c r="AA172278" s="192"/>
    </row>
    <row r="172279" spans="26:27">
      <c r="Z172279" s="192"/>
      <c r="AA172279" s="192"/>
    </row>
    <row r="172280" spans="26:27">
      <c r="Z172280" s="192"/>
      <c r="AA172280" s="192"/>
    </row>
    <row r="172281" spans="26:27">
      <c r="Z172281" s="192"/>
      <c r="AA172281" s="192"/>
    </row>
    <row r="172282" spans="26:27">
      <c r="Z172282" s="192"/>
      <c r="AA172282" s="192"/>
    </row>
    <row r="172283" spans="26:27">
      <c r="Z172283" s="192"/>
      <c r="AA172283" s="192"/>
    </row>
    <row r="172284" spans="26:27">
      <c r="Z172284" s="192"/>
      <c r="AA172284" s="192"/>
    </row>
    <row r="172285" spans="26:27">
      <c r="Z172285" s="192"/>
      <c r="AA172285" s="192"/>
    </row>
    <row r="172286" spans="26:27">
      <c r="Z172286" s="192"/>
      <c r="AA172286" s="192"/>
    </row>
    <row r="172287" spans="26:27">
      <c r="Z172287" s="192"/>
      <c r="AA172287" s="192"/>
    </row>
    <row r="172288" spans="26:27">
      <c r="Z172288" s="192"/>
      <c r="AA172288" s="192"/>
    </row>
    <row r="172289" spans="26:27">
      <c r="Z172289" s="192"/>
      <c r="AA172289" s="192"/>
    </row>
    <row r="172290" spans="26:27">
      <c r="Z172290" s="192"/>
      <c r="AA172290" s="192"/>
    </row>
    <row r="172291" spans="26:27">
      <c r="Z172291" s="192"/>
      <c r="AA172291" s="192"/>
    </row>
    <row r="172292" spans="26:27">
      <c r="Z172292" s="192"/>
      <c r="AA172292" s="192"/>
    </row>
    <row r="172293" spans="26:27">
      <c r="Z172293" s="192"/>
      <c r="AA172293" s="192"/>
    </row>
    <row r="172294" spans="26:27">
      <c r="Z172294" s="192"/>
      <c r="AA172294" s="192"/>
    </row>
    <row r="172295" spans="26:27">
      <c r="Z172295" s="192"/>
      <c r="AA172295" s="192"/>
    </row>
    <row r="172296" spans="26:27">
      <c r="Z172296" s="192"/>
      <c r="AA172296" s="192"/>
    </row>
    <row r="172297" spans="26:27">
      <c r="Z172297" s="192"/>
      <c r="AA172297" s="192"/>
    </row>
    <row r="172298" spans="26:27">
      <c r="Z172298" s="192"/>
      <c r="AA172298" s="192"/>
    </row>
    <row r="172299" spans="26:27">
      <c r="Z172299" s="192"/>
      <c r="AA172299" s="192"/>
    </row>
    <row r="172300" spans="26:27">
      <c r="Z172300" s="192"/>
      <c r="AA172300" s="192"/>
    </row>
    <row r="172301" spans="26:27">
      <c r="Z172301" s="192"/>
      <c r="AA172301" s="192"/>
    </row>
    <row r="172302" spans="26:27">
      <c r="Z172302" s="192"/>
      <c r="AA172302" s="192"/>
    </row>
    <row r="172303" spans="26:27">
      <c r="Z172303" s="192"/>
      <c r="AA172303" s="192"/>
    </row>
    <row r="172304" spans="26:27">
      <c r="Z172304" s="192"/>
      <c r="AA172304" s="192"/>
    </row>
    <row r="172305" spans="26:27">
      <c r="Z172305" s="192"/>
      <c r="AA172305" s="192"/>
    </row>
    <row r="172306" spans="26:27">
      <c r="Z172306" s="192"/>
      <c r="AA172306" s="192"/>
    </row>
    <row r="172307" spans="26:27">
      <c r="Z172307" s="192"/>
      <c r="AA172307" s="192"/>
    </row>
    <row r="172308" spans="26:27">
      <c r="Z172308" s="192"/>
      <c r="AA172308" s="192"/>
    </row>
    <row r="172309" spans="26:27">
      <c r="Z172309" s="192"/>
      <c r="AA172309" s="192"/>
    </row>
    <row r="172310" spans="26:27">
      <c r="Z172310" s="192"/>
      <c r="AA172310" s="192"/>
    </row>
    <row r="172311" spans="26:27">
      <c r="Z172311" s="192"/>
      <c r="AA172311" s="192"/>
    </row>
    <row r="172312" spans="26:27">
      <c r="Z172312" s="192"/>
      <c r="AA172312" s="192"/>
    </row>
    <row r="172313" spans="26:27">
      <c r="Z172313" s="192"/>
      <c r="AA172313" s="192"/>
    </row>
    <row r="172314" spans="26:27">
      <c r="Z172314" s="192"/>
      <c r="AA172314" s="192"/>
    </row>
    <row r="172315" spans="26:27">
      <c r="Z172315" s="192"/>
      <c r="AA172315" s="192"/>
    </row>
    <row r="172316" spans="26:27">
      <c r="Z172316" s="192"/>
      <c r="AA172316" s="192"/>
    </row>
    <row r="172317" spans="26:27">
      <c r="Z172317" s="192"/>
      <c r="AA172317" s="192"/>
    </row>
    <row r="172318" spans="26:27">
      <c r="Z172318" s="192"/>
      <c r="AA172318" s="192"/>
    </row>
    <row r="172319" spans="26:27">
      <c r="Z172319" s="192"/>
      <c r="AA172319" s="192"/>
    </row>
    <row r="172320" spans="26:27">
      <c r="Z172320" s="192"/>
      <c r="AA172320" s="192"/>
    </row>
    <row r="172321" spans="26:27">
      <c r="Z172321" s="192"/>
      <c r="AA172321" s="192"/>
    </row>
    <row r="172322" spans="26:27">
      <c r="Z172322" s="192"/>
      <c r="AA172322" s="192"/>
    </row>
    <row r="172323" spans="26:27">
      <c r="Z172323" s="192"/>
      <c r="AA172323" s="192"/>
    </row>
    <row r="172324" spans="26:27">
      <c r="Z172324" s="192"/>
      <c r="AA172324" s="192"/>
    </row>
    <row r="172325" spans="26:27">
      <c r="Z172325" s="192"/>
      <c r="AA172325" s="192"/>
    </row>
    <row r="172326" spans="26:27">
      <c r="Z172326" s="192"/>
      <c r="AA172326" s="192"/>
    </row>
    <row r="172327" spans="26:27">
      <c r="Z172327" s="192"/>
      <c r="AA172327" s="192"/>
    </row>
    <row r="172328" spans="26:27">
      <c r="Z172328" s="192"/>
      <c r="AA172328" s="192"/>
    </row>
    <row r="172329" spans="26:27">
      <c r="Z172329" s="192"/>
      <c r="AA172329" s="192"/>
    </row>
    <row r="172330" spans="26:27">
      <c r="Z172330" s="192"/>
      <c r="AA172330" s="192"/>
    </row>
    <row r="172331" spans="26:27">
      <c r="Z172331" s="192"/>
      <c r="AA172331" s="192"/>
    </row>
    <row r="172332" spans="26:27">
      <c r="Z172332" s="192"/>
      <c r="AA172332" s="192"/>
    </row>
    <row r="172333" spans="26:27">
      <c r="Z172333" s="192"/>
      <c r="AA172333" s="192"/>
    </row>
    <row r="172334" spans="26:27">
      <c r="Z172334" s="192"/>
      <c r="AA172334" s="192"/>
    </row>
    <row r="172335" spans="26:27">
      <c r="Z172335" s="192"/>
      <c r="AA172335" s="192"/>
    </row>
    <row r="172336" spans="26:27">
      <c r="Z172336" s="192"/>
      <c r="AA172336" s="192"/>
    </row>
    <row r="172337" spans="26:27">
      <c r="Z172337" s="192"/>
      <c r="AA172337" s="192"/>
    </row>
    <row r="172338" spans="26:27">
      <c r="Z172338" s="192"/>
      <c r="AA172338" s="192"/>
    </row>
    <row r="172339" spans="26:27">
      <c r="Z172339" s="192"/>
      <c r="AA172339" s="192"/>
    </row>
    <row r="172340" spans="26:27">
      <c r="Z172340" s="192"/>
      <c r="AA172340" s="192"/>
    </row>
    <row r="172341" spans="26:27">
      <c r="Z172341" s="192"/>
      <c r="AA172341" s="192"/>
    </row>
    <row r="172342" spans="26:27">
      <c r="Z172342" s="192"/>
      <c r="AA172342" s="192"/>
    </row>
    <row r="172343" spans="26:27">
      <c r="Z172343" s="192"/>
      <c r="AA172343" s="192"/>
    </row>
    <row r="172344" spans="26:27">
      <c r="Z172344" s="192"/>
      <c r="AA172344" s="192"/>
    </row>
    <row r="172345" spans="26:27">
      <c r="Z172345" s="192"/>
      <c r="AA172345" s="192"/>
    </row>
    <row r="172346" spans="26:27">
      <c r="Z172346" s="192"/>
      <c r="AA172346" s="192"/>
    </row>
    <row r="172347" spans="26:27">
      <c r="Z172347" s="192"/>
      <c r="AA172347" s="192"/>
    </row>
    <row r="172348" spans="26:27">
      <c r="Z172348" s="192"/>
      <c r="AA172348" s="192"/>
    </row>
    <row r="172349" spans="26:27">
      <c r="Z172349" s="192"/>
      <c r="AA172349" s="192"/>
    </row>
    <row r="172350" spans="26:27">
      <c r="Z172350" s="192"/>
      <c r="AA172350" s="192"/>
    </row>
    <row r="172351" spans="26:27">
      <c r="Z172351" s="192"/>
      <c r="AA172351" s="192"/>
    </row>
    <row r="172352" spans="26:27">
      <c r="Z172352" s="192"/>
      <c r="AA172352" s="192"/>
    </row>
    <row r="172353" spans="26:27">
      <c r="Z172353" s="192"/>
      <c r="AA172353" s="192"/>
    </row>
    <row r="172354" spans="26:27">
      <c r="Z172354" s="192"/>
      <c r="AA172354" s="192"/>
    </row>
    <row r="172355" spans="26:27">
      <c r="Z172355" s="192"/>
      <c r="AA172355" s="192"/>
    </row>
    <row r="172356" spans="26:27">
      <c r="Z172356" s="192"/>
      <c r="AA172356" s="192"/>
    </row>
    <row r="172357" spans="26:27">
      <c r="Z172357" s="192"/>
      <c r="AA172357" s="192"/>
    </row>
    <row r="172358" spans="26:27">
      <c r="Z172358" s="192"/>
      <c r="AA172358" s="192"/>
    </row>
    <row r="172359" spans="26:27">
      <c r="Z172359" s="192"/>
      <c r="AA172359" s="192"/>
    </row>
    <row r="172360" spans="26:27">
      <c r="Z172360" s="192"/>
      <c r="AA172360" s="192"/>
    </row>
    <row r="172361" spans="26:27">
      <c r="Z172361" s="192"/>
      <c r="AA172361" s="192"/>
    </row>
    <row r="172362" spans="26:27">
      <c r="Z172362" s="192"/>
      <c r="AA172362" s="192"/>
    </row>
    <row r="172363" spans="26:27">
      <c r="Z172363" s="192"/>
      <c r="AA172363" s="192"/>
    </row>
    <row r="172364" spans="26:27">
      <c r="Z172364" s="192"/>
      <c r="AA172364" s="192"/>
    </row>
    <row r="172365" spans="26:27">
      <c r="Z172365" s="192"/>
      <c r="AA172365" s="192"/>
    </row>
    <row r="172366" spans="26:27">
      <c r="Z172366" s="192"/>
      <c r="AA172366" s="192"/>
    </row>
    <row r="172367" spans="26:27">
      <c r="Z172367" s="192"/>
      <c r="AA172367" s="192"/>
    </row>
    <row r="172368" spans="26:27">
      <c r="Z172368" s="192"/>
      <c r="AA172368" s="192"/>
    </row>
    <row r="172369" spans="26:27">
      <c r="Z172369" s="192"/>
      <c r="AA172369" s="192"/>
    </row>
    <row r="172370" spans="26:27">
      <c r="Z172370" s="192"/>
      <c r="AA172370" s="192"/>
    </row>
    <row r="172371" spans="26:27">
      <c r="Z172371" s="192"/>
      <c r="AA172371" s="192"/>
    </row>
    <row r="172372" spans="26:27">
      <c r="Z172372" s="192"/>
      <c r="AA172372" s="192"/>
    </row>
    <row r="172373" spans="26:27">
      <c r="Z172373" s="192"/>
      <c r="AA172373" s="192"/>
    </row>
    <row r="172374" spans="26:27">
      <c r="Z172374" s="192"/>
      <c r="AA172374" s="192"/>
    </row>
    <row r="172375" spans="26:27">
      <c r="Z172375" s="192"/>
      <c r="AA172375" s="192"/>
    </row>
    <row r="172376" spans="26:27">
      <c r="Z172376" s="192"/>
      <c r="AA172376" s="192"/>
    </row>
    <row r="172377" spans="26:27">
      <c r="Z172377" s="192"/>
      <c r="AA172377" s="192"/>
    </row>
    <row r="172378" spans="26:27">
      <c r="Z172378" s="192"/>
      <c r="AA172378" s="192"/>
    </row>
    <row r="172379" spans="26:27">
      <c r="Z172379" s="192"/>
      <c r="AA172379" s="192"/>
    </row>
    <row r="172380" spans="26:27">
      <c r="Z172380" s="192"/>
      <c r="AA172380" s="192"/>
    </row>
    <row r="172381" spans="26:27">
      <c r="Z172381" s="192"/>
      <c r="AA172381" s="192"/>
    </row>
    <row r="172382" spans="26:27">
      <c r="Z172382" s="192"/>
      <c r="AA172382" s="192"/>
    </row>
    <row r="172383" spans="26:27">
      <c r="Z172383" s="192"/>
      <c r="AA172383" s="192"/>
    </row>
    <row r="172384" spans="26:27">
      <c r="Z172384" s="192"/>
      <c r="AA172384" s="192"/>
    </row>
    <row r="172385" spans="26:27">
      <c r="Z172385" s="192"/>
      <c r="AA172385" s="192"/>
    </row>
    <row r="172386" spans="26:27">
      <c r="Z172386" s="192"/>
      <c r="AA172386" s="192"/>
    </row>
    <row r="172387" spans="26:27">
      <c r="Z172387" s="192"/>
      <c r="AA172387" s="192"/>
    </row>
    <row r="172388" spans="26:27">
      <c r="Z172388" s="192"/>
      <c r="AA172388" s="192"/>
    </row>
    <row r="172389" spans="26:27">
      <c r="Z172389" s="192"/>
      <c r="AA172389" s="192"/>
    </row>
    <row r="172390" spans="26:27">
      <c r="Z172390" s="192"/>
      <c r="AA172390" s="192"/>
    </row>
    <row r="172391" spans="26:27">
      <c r="Z172391" s="192"/>
      <c r="AA172391" s="192"/>
    </row>
    <row r="172392" spans="26:27">
      <c r="Z172392" s="192"/>
      <c r="AA172392" s="192"/>
    </row>
    <row r="172393" spans="26:27">
      <c r="Z172393" s="192"/>
      <c r="AA172393" s="192"/>
    </row>
    <row r="172394" spans="26:27">
      <c r="Z172394" s="192"/>
      <c r="AA172394" s="192"/>
    </row>
    <row r="172395" spans="26:27">
      <c r="Z172395" s="192"/>
      <c r="AA172395" s="192"/>
    </row>
    <row r="172396" spans="26:27">
      <c r="Z172396" s="192"/>
      <c r="AA172396" s="192"/>
    </row>
    <row r="172397" spans="26:27">
      <c r="Z172397" s="192"/>
      <c r="AA172397" s="192"/>
    </row>
    <row r="172398" spans="26:27">
      <c r="Z172398" s="192"/>
      <c r="AA172398" s="192"/>
    </row>
    <row r="172399" spans="26:27">
      <c r="Z172399" s="192"/>
      <c r="AA172399" s="192"/>
    </row>
    <row r="172400" spans="26:27">
      <c r="Z172400" s="192"/>
      <c r="AA172400" s="192"/>
    </row>
    <row r="172401" spans="26:27">
      <c r="Z172401" s="192"/>
      <c r="AA172401" s="192"/>
    </row>
    <row r="172402" spans="26:27">
      <c r="Z172402" s="192"/>
      <c r="AA172402" s="192"/>
    </row>
    <row r="172403" spans="26:27">
      <c r="Z172403" s="192"/>
      <c r="AA172403" s="192"/>
    </row>
    <row r="172404" spans="26:27">
      <c r="Z172404" s="192"/>
      <c r="AA172404" s="192"/>
    </row>
    <row r="172405" spans="26:27">
      <c r="Z172405" s="192"/>
      <c r="AA172405" s="192"/>
    </row>
    <row r="172406" spans="26:27">
      <c r="Z172406" s="192"/>
      <c r="AA172406" s="192"/>
    </row>
    <row r="172407" spans="26:27">
      <c r="Z172407" s="192"/>
      <c r="AA172407" s="192"/>
    </row>
    <row r="172408" spans="26:27">
      <c r="Z172408" s="192"/>
      <c r="AA172408" s="192"/>
    </row>
    <row r="172409" spans="26:27">
      <c r="Z172409" s="192"/>
      <c r="AA172409" s="192"/>
    </row>
    <row r="172410" spans="26:27">
      <c r="Z172410" s="192"/>
      <c r="AA172410" s="192"/>
    </row>
    <row r="172411" spans="26:27">
      <c r="Z172411" s="192"/>
      <c r="AA172411" s="192"/>
    </row>
    <row r="172412" spans="26:27">
      <c r="Z172412" s="192"/>
      <c r="AA172412" s="192"/>
    </row>
    <row r="172413" spans="26:27">
      <c r="Z172413" s="192"/>
      <c r="AA172413" s="192"/>
    </row>
    <row r="172414" spans="26:27">
      <c r="Z172414" s="192"/>
      <c r="AA172414" s="192"/>
    </row>
    <row r="172415" spans="26:27">
      <c r="Z172415" s="192"/>
      <c r="AA172415" s="192"/>
    </row>
    <row r="172416" spans="26:27">
      <c r="Z172416" s="192"/>
      <c r="AA172416" s="192"/>
    </row>
    <row r="172417" spans="26:27">
      <c r="Z172417" s="192"/>
      <c r="AA172417" s="192"/>
    </row>
    <row r="172418" spans="26:27">
      <c r="Z172418" s="192"/>
      <c r="AA172418" s="192"/>
    </row>
    <row r="172419" spans="26:27">
      <c r="Z172419" s="192"/>
      <c r="AA172419" s="192"/>
    </row>
    <row r="172420" spans="26:27">
      <c r="Z172420" s="192"/>
      <c r="AA172420" s="192"/>
    </row>
    <row r="172421" spans="26:27">
      <c r="Z172421" s="192"/>
      <c r="AA172421" s="192"/>
    </row>
    <row r="172422" spans="26:27">
      <c r="Z172422" s="192"/>
      <c r="AA172422" s="192"/>
    </row>
    <row r="172423" spans="26:27">
      <c r="Z172423" s="192"/>
      <c r="AA172423" s="192"/>
    </row>
    <row r="172424" spans="26:27">
      <c r="Z172424" s="192"/>
      <c r="AA172424" s="192"/>
    </row>
    <row r="172425" spans="26:27">
      <c r="Z172425" s="192"/>
      <c r="AA172425" s="192"/>
    </row>
    <row r="172426" spans="26:27">
      <c r="Z172426" s="192"/>
      <c r="AA172426" s="192"/>
    </row>
    <row r="172427" spans="26:27">
      <c r="Z172427" s="192"/>
      <c r="AA172427" s="192"/>
    </row>
    <row r="172428" spans="26:27">
      <c r="Z172428" s="192"/>
      <c r="AA172428" s="192"/>
    </row>
    <row r="172429" spans="26:27">
      <c r="Z172429" s="192"/>
      <c r="AA172429" s="192"/>
    </row>
    <row r="172430" spans="26:27">
      <c r="Z172430" s="192"/>
      <c r="AA172430" s="192"/>
    </row>
    <row r="172431" spans="26:27">
      <c r="Z172431" s="192"/>
      <c r="AA172431" s="192"/>
    </row>
    <row r="172432" spans="26:27">
      <c r="Z172432" s="192"/>
      <c r="AA172432" s="192"/>
    </row>
    <row r="172433" spans="26:27">
      <c r="Z172433" s="192"/>
      <c r="AA172433" s="192"/>
    </row>
    <row r="172434" spans="26:27">
      <c r="Z172434" s="192"/>
      <c r="AA172434" s="192"/>
    </row>
    <row r="172435" spans="26:27">
      <c r="Z172435" s="192"/>
      <c r="AA172435" s="192"/>
    </row>
    <row r="172436" spans="26:27">
      <c r="Z172436" s="192"/>
      <c r="AA172436" s="192"/>
    </row>
    <row r="172437" spans="26:27">
      <c r="Z172437" s="192"/>
      <c r="AA172437" s="192"/>
    </row>
    <row r="172438" spans="26:27">
      <c r="Z172438" s="192"/>
      <c r="AA172438" s="192"/>
    </row>
    <row r="172439" spans="26:27">
      <c r="Z172439" s="192"/>
      <c r="AA172439" s="192"/>
    </row>
    <row r="172440" spans="26:27">
      <c r="Z172440" s="192"/>
      <c r="AA172440" s="192"/>
    </row>
    <row r="172441" spans="26:27">
      <c r="Z172441" s="192"/>
      <c r="AA172441" s="192"/>
    </row>
    <row r="172442" spans="26:27">
      <c r="Z172442" s="192"/>
      <c r="AA172442" s="192"/>
    </row>
    <row r="172443" spans="26:27">
      <c r="Z172443" s="192"/>
      <c r="AA172443" s="192"/>
    </row>
    <row r="172444" spans="26:27">
      <c r="Z172444" s="192"/>
      <c r="AA172444" s="192"/>
    </row>
    <row r="172445" spans="26:27">
      <c r="Z172445" s="192"/>
      <c r="AA172445" s="192"/>
    </row>
    <row r="172446" spans="26:27">
      <c r="Z172446" s="192"/>
      <c r="AA172446" s="192"/>
    </row>
    <row r="172447" spans="26:27">
      <c r="Z172447" s="192"/>
      <c r="AA172447" s="192"/>
    </row>
    <row r="172448" spans="26:27">
      <c r="Z172448" s="192"/>
      <c r="AA172448" s="192"/>
    </row>
    <row r="172449" spans="26:27">
      <c r="Z172449" s="192"/>
      <c r="AA172449" s="192"/>
    </row>
    <row r="172450" spans="26:27">
      <c r="Z172450" s="192"/>
      <c r="AA172450" s="192"/>
    </row>
    <row r="172451" spans="26:27">
      <c r="Z172451" s="192"/>
      <c r="AA172451" s="192"/>
    </row>
    <row r="172452" spans="26:27">
      <c r="Z172452" s="192"/>
      <c r="AA172452" s="192"/>
    </row>
    <row r="172453" spans="26:27">
      <c r="Z172453" s="192"/>
      <c r="AA172453" s="192"/>
    </row>
    <row r="172454" spans="26:27">
      <c r="Z172454" s="192"/>
      <c r="AA172454" s="192"/>
    </row>
    <row r="172455" spans="26:27">
      <c r="Z172455" s="192"/>
      <c r="AA172455" s="192"/>
    </row>
    <row r="172456" spans="26:27">
      <c r="Z172456" s="192"/>
      <c r="AA172456" s="192"/>
    </row>
    <row r="172457" spans="26:27">
      <c r="Z172457" s="192"/>
      <c r="AA172457" s="192"/>
    </row>
    <row r="172458" spans="26:27">
      <c r="Z172458" s="192"/>
      <c r="AA172458" s="192"/>
    </row>
    <row r="172459" spans="26:27">
      <c r="Z172459" s="192"/>
      <c r="AA172459" s="192"/>
    </row>
    <row r="172460" spans="26:27">
      <c r="Z172460" s="192"/>
      <c r="AA172460" s="192"/>
    </row>
    <row r="172461" spans="26:27">
      <c r="Z172461" s="192"/>
      <c r="AA172461" s="192"/>
    </row>
    <row r="172462" spans="26:27">
      <c r="Z172462" s="192"/>
      <c r="AA172462" s="192"/>
    </row>
    <row r="172463" spans="26:27">
      <c r="Z172463" s="192"/>
      <c r="AA172463" s="192"/>
    </row>
    <row r="172464" spans="26:27">
      <c r="Z172464" s="192"/>
      <c r="AA172464" s="192"/>
    </row>
    <row r="172465" spans="26:27">
      <c r="Z172465" s="192"/>
      <c r="AA172465" s="192"/>
    </row>
    <row r="172466" spans="26:27">
      <c r="Z172466" s="192"/>
      <c r="AA172466" s="192"/>
    </row>
    <row r="172467" spans="26:27">
      <c r="Z172467" s="192"/>
      <c r="AA172467" s="192"/>
    </row>
    <row r="172468" spans="26:27">
      <c r="Z172468" s="192"/>
      <c r="AA172468" s="192"/>
    </row>
    <row r="172469" spans="26:27">
      <c r="Z172469" s="192"/>
      <c r="AA172469" s="192"/>
    </row>
    <row r="172470" spans="26:27">
      <c r="Z172470" s="192"/>
      <c r="AA172470" s="192"/>
    </row>
    <row r="172471" spans="26:27">
      <c r="Z172471" s="192"/>
      <c r="AA172471" s="192"/>
    </row>
    <row r="172472" spans="26:27">
      <c r="Z172472" s="192"/>
      <c r="AA172472" s="192"/>
    </row>
    <row r="172473" spans="26:27">
      <c r="Z172473" s="192"/>
      <c r="AA172473" s="192"/>
    </row>
    <row r="172474" spans="26:27">
      <c r="Z172474" s="192"/>
      <c r="AA172474" s="192"/>
    </row>
    <row r="172475" spans="26:27">
      <c r="Z172475" s="192"/>
      <c r="AA172475" s="192"/>
    </row>
    <row r="172476" spans="26:27">
      <c r="Z172476" s="192"/>
      <c r="AA172476" s="192"/>
    </row>
    <row r="172477" spans="26:27">
      <c r="Z172477" s="192"/>
      <c r="AA172477" s="192"/>
    </row>
    <row r="172478" spans="26:27">
      <c r="Z172478" s="192"/>
      <c r="AA172478" s="192"/>
    </row>
    <row r="172479" spans="26:27">
      <c r="Z172479" s="192"/>
      <c r="AA172479" s="192"/>
    </row>
    <row r="172480" spans="26:27">
      <c r="Z172480" s="192"/>
      <c r="AA172480" s="192"/>
    </row>
    <row r="172481" spans="26:27">
      <c r="Z172481" s="192"/>
      <c r="AA172481" s="192"/>
    </row>
    <row r="172482" spans="26:27">
      <c r="Z172482" s="192"/>
      <c r="AA172482" s="192"/>
    </row>
    <row r="172483" spans="26:27">
      <c r="Z172483" s="192"/>
      <c r="AA172483" s="192"/>
    </row>
    <row r="172484" spans="26:27">
      <c r="Z172484" s="192"/>
      <c r="AA172484" s="192"/>
    </row>
    <row r="172485" spans="26:27">
      <c r="Z172485" s="192"/>
      <c r="AA172485" s="192"/>
    </row>
    <row r="172486" spans="26:27">
      <c r="Z172486" s="192"/>
      <c r="AA172486" s="192"/>
    </row>
    <row r="172487" spans="26:27">
      <c r="Z172487" s="192"/>
      <c r="AA172487" s="192"/>
    </row>
    <row r="172488" spans="26:27">
      <c r="Z172488" s="192"/>
      <c r="AA172488" s="192"/>
    </row>
    <row r="172489" spans="26:27">
      <c r="Z172489" s="192"/>
      <c r="AA172489" s="192"/>
    </row>
    <row r="172490" spans="26:27">
      <c r="Z172490" s="192"/>
      <c r="AA172490" s="192"/>
    </row>
    <row r="172491" spans="26:27">
      <c r="Z172491" s="192"/>
      <c r="AA172491" s="192"/>
    </row>
    <row r="172492" spans="26:27">
      <c r="Z172492" s="192"/>
      <c r="AA172492" s="192"/>
    </row>
    <row r="172493" spans="26:27">
      <c r="Z172493" s="192"/>
      <c r="AA172493" s="192"/>
    </row>
    <row r="172494" spans="26:27">
      <c r="Z172494" s="192"/>
      <c r="AA172494" s="192"/>
    </row>
    <row r="172495" spans="26:27">
      <c r="Z172495" s="192"/>
      <c r="AA172495" s="192"/>
    </row>
    <row r="172496" spans="26:27">
      <c r="Z172496" s="192"/>
      <c r="AA172496" s="192"/>
    </row>
    <row r="172497" spans="26:27">
      <c r="Z172497" s="192"/>
      <c r="AA172497" s="192"/>
    </row>
    <row r="172498" spans="26:27">
      <c r="Z172498" s="192"/>
      <c r="AA172498" s="192"/>
    </row>
    <row r="172499" spans="26:27">
      <c r="Z172499" s="192"/>
      <c r="AA172499" s="192"/>
    </row>
    <row r="172500" spans="26:27">
      <c r="Z172500" s="192"/>
      <c r="AA172500" s="192"/>
    </row>
    <row r="172501" spans="26:27">
      <c r="Z172501" s="192"/>
      <c r="AA172501" s="192"/>
    </row>
    <row r="172502" spans="26:27">
      <c r="Z172502" s="192"/>
      <c r="AA172502" s="192"/>
    </row>
    <row r="172503" spans="26:27">
      <c r="Z172503" s="192"/>
      <c r="AA172503" s="192"/>
    </row>
    <row r="172504" spans="26:27">
      <c r="Z172504" s="192"/>
      <c r="AA172504" s="192"/>
    </row>
    <row r="172505" spans="26:27">
      <c r="Z172505" s="192"/>
      <c r="AA172505" s="192"/>
    </row>
    <row r="172506" spans="26:27">
      <c r="Z172506" s="192"/>
      <c r="AA172506" s="192"/>
    </row>
    <row r="172507" spans="26:27">
      <c r="Z172507" s="192"/>
      <c r="AA172507" s="192"/>
    </row>
    <row r="172508" spans="26:27">
      <c r="Z172508" s="192"/>
      <c r="AA172508" s="192"/>
    </row>
    <row r="172509" spans="26:27">
      <c r="Z172509" s="192"/>
      <c r="AA172509" s="192"/>
    </row>
    <row r="172510" spans="26:27">
      <c r="Z172510" s="192"/>
      <c r="AA172510" s="192"/>
    </row>
    <row r="172511" spans="26:27">
      <c r="Z172511" s="192"/>
      <c r="AA172511" s="192"/>
    </row>
    <row r="172512" spans="26:27">
      <c r="Z172512" s="192"/>
      <c r="AA172512" s="192"/>
    </row>
    <row r="172513" spans="26:27">
      <c r="Z172513" s="192"/>
      <c r="AA172513" s="192"/>
    </row>
    <row r="172514" spans="26:27">
      <c r="Z172514" s="192"/>
      <c r="AA172514" s="192"/>
    </row>
    <row r="172515" spans="26:27">
      <c r="Z172515" s="192"/>
      <c r="AA172515" s="192"/>
    </row>
    <row r="172516" spans="26:27">
      <c r="Z172516" s="192"/>
      <c r="AA172516" s="192"/>
    </row>
    <row r="172517" spans="26:27">
      <c r="Z172517" s="192"/>
      <c r="AA172517" s="192"/>
    </row>
    <row r="172518" spans="26:27">
      <c r="Z172518" s="192"/>
      <c r="AA172518" s="192"/>
    </row>
    <row r="172519" spans="26:27">
      <c r="Z172519" s="192"/>
      <c r="AA172519" s="192"/>
    </row>
    <row r="172520" spans="26:27">
      <c r="Z172520" s="192"/>
      <c r="AA172520" s="192"/>
    </row>
    <row r="172521" spans="26:27">
      <c r="Z172521" s="192"/>
      <c r="AA172521" s="192"/>
    </row>
    <row r="172522" spans="26:27">
      <c r="Z172522" s="192"/>
      <c r="AA172522" s="192"/>
    </row>
    <row r="172523" spans="26:27">
      <c r="Z172523" s="192"/>
      <c r="AA172523" s="192"/>
    </row>
    <row r="172524" spans="26:27">
      <c r="Z172524" s="192"/>
      <c r="AA172524" s="192"/>
    </row>
    <row r="172525" spans="26:27">
      <c r="Z172525" s="192"/>
      <c r="AA172525" s="192"/>
    </row>
    <row r="172526" spans="26:27">
      <c r="Z172526" s="192"/>
      <c r="AA172526" s="192"/>
    </row>
    <row r="172527" spans="26:27">
      <c r="Z172527" s="192"/>
      <c r="AA172527" s="192"/>
    </row>
    <row r="172528" spans="26:27">
      <c r="Z172528" s="192"/>
      <c r="AA172528" s="192"/>
    </row>
    <row r="172529" spans="26:27">
      <c r="Z172529" s="192"/>
      <c r="AA172529" s="192"/>
    </row>
    <row r="172530" spans="26:27">
      <c r="Z172530" s="192"/>
      <c r="AA172530" s="192"/>
    </row>
    <row r="172531" spans="26:27">
      <c r="Z172531" s="192"/>
      <c r="AA172531" s="192"/>
    </row>
    <row r="172532" spans="26:27">
      <c r="Z172532" s="192"/>
      <c r="AA172532" s="192"/>
    </row>
    <row r="172533" spans="26:27">
      <c r="Z172533" s="192"/>
      <c r="AA172533" s="192"/>
    </row>
    <row r="172534" spans="26:27">
      <c r="Z172534" s="192"/>
      <c r="AA172534" s="192"/>
    </row>
    <row r="172535" spans="26:27">
      <c r="Z172535" s="192"/>
      <c r="AA172535" s="192"/>
    </row>
    <row r="172536" spans="26:27">
      <c r="Z172536" s="192"/>
      <c r="AA172536" s="192"/>
    </row>
    <row r="172537" spans="26:27">
      <c r="Z172537" s="192"/>
      <c r="AA172537" s="192"/>
    </row>
    <row r="172538" spans="26:27">
      <c r="Z172538" s="192"/>
      <c r="AA172538" s="192"/>
    </row>
    <row r="172539" spans="26:27">
      <c r="Z172539" s="192"/>
      <c r="AA172539" s="192"/>
    </row>
    <row r="172540" spans="26:27">
      <c r="Z172540" s="192"/>
      <c r="AA172540" s="192"/>
    </row>
    <row r="172541" spans="26:27">
      <c r="Z172541" s="192"/>
      <c r="AA172541" s="192"/>
    </row>
    <row r="172542" spans="26:27">
      <c r="Z172542" s="192"/>
      <c r="AA172542" s="192"/>
    </row>
    <row r="172543" spans="26:27">
      <c r="Z172543" s="192"/>
      <c r="AA172543" s="192"/>
    </row>
    <row r="172544" spans="26:27">
      <c r="Z172544" s="192"/>
      <c r="AA172544" s="192"/>
    </row>
    <row r="172545" spans="26:27">
      <c r="Z172545" s="192"/>
      <c r="AA172545" s="192"/>
    </row>
    <row r="172546" spans="26:27">
      <c r="Z172546" s="192"/>
      <c r="AA172546" s="192"/>
    </row>
    <row r="172547" spans="26:27">
      <c r="Z172547" s="192"/>
      <c r="AA172547" s="192"/>
    </row>
    <row r="172548" spans="26:27">
      <c r="Z172548" s="192"/>
      <c r="AA172548" s="192"/>
    </row>
    <row r="172549" spans="26:27">
      <c r="Z172549" s="192"/>
      <c r="AA172549" s="192"/>
    </row>
    <row r="172550" spans="26:27">
      <c r="Z172550" s="192"/>
      <c r="AA172550" s="192"/>
    </row>
    <row r="172551" spans="26:27">
      <c r="Z172551" s="192"/>
      <c r="AA172551" s="192"/>
    </row>
    <row r="172552" spans="26:27">
      <c r="Z172552" s="192"/>
      <c r="AA172552" s="192"/>
    </row>
    <row r="172553" spans="26:27">
      <c r="Z172553" s="192"/>
      <c r="AA172553" s="192"/>
    </row>
    <row r="172554" spans="26:27">
      <c r="Z172554" s="192"/>
      <c r="AA172554" s="192"/>
    </row>
    <row r="172555" spans="26:27">
      <c r="Z172555" s="192"/>
      <c r="AA172555" s="192"/>
    </row>
    <row r="172556" spans="26:27">
      <c r="Z172556" s="192"/>
      <c r="AA172556" s="192"/>
    </row>
    <row r="172557" spans="26:27">
      <c r="Z172557" s="192"/>
      <c r="AA172557" s="192"/>
    </row>
    <row r="172558" spans="26:27">
      <c r="Z172558" s="192"/>
      <c r="AA172558" s="192"/>
    </row>
    <row r="172559" spans="26:27">
      <c r="Z172559" s="192"/>
      <c r="AA172559" s="192"/>
    </row>
    <row r="172560" spans="26:27">
      <c r="Z172560" s="192"/>
      <c r="AA172560" s="192"/>
    </row>
    <row r="172561" spans="26:27">
      <c r="Z172561" s="192"/>
      <c r="AA172561" s="192"/>
    </row>
    <row r="172562" spans="26:27">
      <c r="Z172562" s="192"/>
      <c r="AA172562" s="192"/>
    </row>
    <row r="172563" spans="26:27">
      <c r="Z172563" s="192"/>
      <c r="AA172563" s="192"/>
    </row>
    <row r="172564" spans="26:27">
      <c r="Z172564" s="192"/>
      <c r="AA172564" s="192"/>
    </row>
    <row r="172565" spans="26:27">
      <c r="Z172565" s="192"/>
      <c r="AA172565" s="192"/>
    </row>
    <row r="172566" spans="26:27">
      <c r="Z172566" s="192"/>
      <c r="AA172566" s="192"/>
    </row>
    <row r="172567" spans="26:27">
      <c r="Z172567" s="192"/>
      <c r="AA172567" s="192"/>
    </row>
    <row r="172568" spans="26:27">
      <c r="Z172568" s="192"/>
      <c r="AA172568" s="192"/>
    </row>
    <row r="172569" spans="26:27">
      <c r="Z172569" s="192"/>
      <c r="AA172569" s="192"/>
    </row>
    <row r="172570" spans="26:27">
      <c r="Z172570" s="192"/>
      <c r="AA172570" s="192"/>
    </row>
    <row r="172571" spans="26:27">
      <c r="Z172571" s="192"/>
      <c r="AA172571" s="192"/>
    </row>
    <row r="172572" spans="26:27">
      <c r="Z172572" s="192"/>
      <c r="AA172572" s="192"/>
    </row>
    <row r="172573" spans="26:27">
      <c r="Z172573" s="192"/>
      <c r="AA172573" s="192"/>
    </row>
    <row r="172574" spans="26:27">
      <c r="Z172574" s="192"/>
      <c r="AA172574" s="192"/>
    </row>
    <row r="172575" spans="26:27">
      <c r="Z172575" s="192"/>
      <c r="AA172575" s="192"/>
    </row>
    <row r="172576" spans="26:27">
      <c r="Z172576" s="192"/>
      <c r="AA172576" s="192"/>
    </row>
    <row r="172577" spans="26:27">
      <c r="Z172577" s="192"/>
      <c r="AA172577" s="192"/>
    </row>
    <row r="172578" spans="26:27">
      <c r="Z172578" s="192"/>
      <c r="AA172578" s="192"/>
    </row>
    <row r="172579" spans="26:27">
      <c r="Z172579" s="192"/>
      <c r="AA172579" s="192"/>
    </row>
    <row r="172580" spans="26:27">
      <c r="Z172580" s="192"/>
      <c r="AA172580" s="192"/>
    </row>
    <row r="172581" spans="26:27">
      <c r="Z172581" s="192"/>
      <c r="AA172581" s="192"/>
    </row>
    <row r="172582" spans="26:27">
      <c r="Z172582" s="192"/>
      <c r="AA172582" s="192"/>
    </row>
    <row r="172583" spans="26:27">
      <c r="Z172583" s="192"/>
      <c r="AA172583" s="192"/>
    </row>
    <row r="172584" spans="26:27">
      <c r="Z172584" s="192"/>
      <c r="AA172584" s="192"/>
    </row>
    <row r="172585" spans="26:27">
      <c r="Z172585" s="192"/>
      <c r="AA172585" s="192"/>
    </row>
    <row r="172586" spans="26:27">
      <c r="Z172586" s="192"/>
      <c r="AA172586" s="192"/>
    </row>
    <row r="172587" spans="26:27">
      <c r="Z172587" s="192"/>
      <c r="AA172587" s="192"/>
    </row>
    <row r="172588" spans="26:27">
      <c r="Z172588" s="192"/>
      <c r="AA172588" s="192"/>
    </row>
    <row r="172589" spans="26:27">
      <c r="Z172589" s="192"/>
      <c r="AA172589" s="192"/>
    </row>
    <row r="172590" spans="26:27">
      <c r="Z172590" s="192"/>
      <c r="AA172590" s="192"/>
    </row>
    <row r="172591" spans="26:27">
      <c r="Z172591" s="192"/>
      <c r="AA172591" s="192"/>
    </row>
    <row r="172592" spans="26:27">
      <c r="Z172592" s="192"/>
      <c r="AA172592" s="192"/>
    </row>
    <row r="172593" spans="26:27">
      <c r="Z172593" s="192"/>
      <c r="AA172593" s="192"/>
    </row>
    <row r="172594" spans="26:27">
      <c r="Z172594" s="192"/>
      <c r="AA172594" s="192"/>
    </row>
    <row r="172595" spans="26:27">
      <c r="Z172595" s="192"/>
      <c r="AA172595" s="192"/>
    </row>
    <row r="172596" spans="26:27">
      <c r="Z172596" s="192"/>
      <c r="AA172596" s="192"/>
    </row>
    <row r="172597" spans="26:27">
      <c r="Z172597" s="192"/>
      <c r="AA172597" s="192"/>
    </row>
    <row r="172598" spans="26:27">
      <c r="Z172598" s="192"/>
      <c r="AA172598" s="192"/>
    </row>
    <row r="172599" spans="26:27">
      <c r="Z172599" s="192"/>
      <c r="AA172599" s="192"/>
    </row>
    <row r="172600" spans="26:27">
      <c r="Z172600" s="192"/>
      <c r="AA172600" s="192"/>
    </row>
    <row r="172601" spans="26:27">
      <c r="Z172601" s="192"/>
      <c r="AA172601" s="192"/>
    </row>
    <row r="172602" spans="26:27">
      <c r="Z172602" s="192"/>
      <c r="AA172602" s="192"/>
    </row>
    <row r="172603" spans="26:27">
      <c r="Z172603" s="192"/>
      <c r="AA172603" s="192"/>
    </row>
    <row r="172604" spans="26:27">
      <c r="Z172604" s="192"/>
      <c r="AA172604" s="192"/>
    </row>
    <row r="172605" spans="26:27">
      <c r="Z172605" s="192"/>
      <c r="AA172605" s="192"/>
    </row>
    <row r="172606" spans="26:27">
      <c r="Z172606" s="192"/>
      <c r="AA172606" s="192"/>
    </row>
    <row r="172607" spans="26:27">
      <c r="Z172607" s="192"/>
      <c r="AA172607" s="192"/>
    </row>
    <row r="172608" spans="26:27">
      <c r="Z172608" s="192"/>
      <c r="AA172608" s="192"/>
    </row>
    <row r="172609" spans="26:27">
      <c r="Z172609" s="192"/>
      <c r="AA172609" s="192"/>
    </row>
    <row r="172610" spans="26:27">
      <c r="Z172610" s="192"/>
      <c r="AA172610" s="192"/>
    </row>
    <row r="172611" spans="26:27">
      <c r="Z172611" s="192"/>
      <c r="AA172611" s="192"/>
    </row>
    <row r="172612" spans="26:27">
      <c r="Z172612" s="192"/>
      <c r="AA172612" s="192"/>
    </row>
    <row r="172613" spans="26:27">
      <c r="Z172613" s="192"/>
      <c r="AA172613" s="192"/>
    </row>
    <row r="172614" spans="26:27">
      <c r="Z172614" s="192"/>
      <c r="AA172614" s="192"/>
    </row>
    <row r="172615" spans="26:27">
      <c r="Z172615" s="192"/>
      <c r="AA172615" s="192"/>
    </row>
    <row r="172616" spans="26:27">
      <c r="Z172616" s="192"/>
      <c r="AA172616" s="192"/>
    </row>
    <row r="172617" spans="26:27">
      <c r="Z172617" s="192"/>
      <c r="AA172617" s="192"/>
    </row>
    <row r="172618" spans="26:27">
      <c r="Z172618" s="192"/>
      <c r="AA172618" s="192"/>
    </row>
    <row r="172619" spans="26:27">
      <c r="Z172619" s="192"/>
      <c r="AA172619" s="192"/>
    </row>
    <row r="172620" spans="26:27">
      <c r="Z172620" s="192"/>
      <c r="AA172620" s="192"/>
    </row>
    <row r="172621" spans="26:27">
      <c r="Z172621" s="192"/>
      <c r="AA172621" s="192"/>
    </row>
    <row r="172622" spans="26:27">
      <c r="Z172622" s="192"/>
      <c r="AA172622" s="192"/>
    </row>
    <row r="172623" spans="26:27">
      <c r="Z172623" s="192"/>
      <c r="AA172623" s="192"/>
    </row>
    <row r="172624" spans="26:27">
      <c r="Z172624" s="192"/>
      <c r="AA172624" s="192"/>
    </row>
    <row r="172625" spans="26:27">
      <c r="Z172625" s="192"/>
      <c r="AA172625" s="192"/>
    </row>
    <row r="172626" spans="26:27">
      <c r="Z172626" s="192"/>
      <c r="AA172626" s="192"/>
    </row>
    <row r="172627" spans="26:27">
      <c r="Z172627" s="192"/>
      <c r="AA172627" s="192"/>
    </row>
    <row r="172628" spans="26:27">
      <c r="Z172628" s="192"/>
      <c r="AA172628" s="192"/>
    </row>
    <row r="172629" spans="26:27">
      <c r="Z172629" s="192"/>
      <c r="AA172629" s="192"/>
    </row>
    <row r="172630" spans="26:27">
      <c r="Z172630" s="192"/>
      <c r="AA172630" s="192"/>
    </row>
    <row r="172631" spans="26:27">
      <c r="Z172631" s="192"/>
      <c r="AA172631" s="192"/>
    </row>
    <row r="172632" spans="26:27">
      <c r="Z172632" s="192"/>
      <c r="AA172632" s="192"/>
    </row>
    <row r="172633" spans="26:27">
      <c r="Z172633" s="192"/>
      <c r="AA172633" s="192"/>
    </row>
    <row r="172634" spans="26:27">
      <c r="Z172634" s="192"/>
      <c r="AA172634" s="192"/>
    </row>
    <row r="172635" spans="26:27">
      <c r="Z172635" s="192"/>
      <c r="AA172635" s="192"/>
    </row>
    <row r="172636" spans="26:27">
      <c r="Z172636" s="192"/>
      <c r="AA172636" s="192"/>
    </row>
    <row r="172637" spans="26:27">
      <c r="Z172637" s="192"/>
      <c r="AA172637" s="192"/>
    </row>
    <row r="172638" spans="26:27">
      <c r="Z172638" s="192"/>
      <c r="AA172638" s="192"/>
    </row>
    <row r="172639" spans="26:27">
      <c r="Z172639" s="192"/>
      <c r="AA172639" s="192"/>
    </row>
    <row r="172640" spans="26:27">
      <c r="Z172640" s="192"/>
      <c r="AA172640" s="192"/>
    </row>
    <row r="172641" spans="26:27">
      <c r="Z172641" s="192"/>
      <c r="AA172641" s="192"/>
    </row>
    <row r="172642" spans="26:27">
      <c r="Z172642" s="192"/>
      <c r="AA172642" s="192"/>
    </row>
    <row r="172643" spans="26:27">
      <c r="Z172643" s="192"/>
      <c r="AA172643" s="192"/>
    </row>
    <row r="172644" spans="26:27">
      <c r="Z172644" s="192"/>
      <c r="AA172644" s="192"/>
    </row>
    <row r="172645" spans="26:27">
      <c r="Z172645" s="192"/>
      <c r="AA172645" s="192"/>
    </row>
    <row r="172646" spans="26:27">
      <c r="Z172646" s="192"/>
      <c r="AA172646" s="192"/>
    </row>
    <row r="172647" spans="26:27">
      <c r="Z172647" s="192"/>
      <c r="AA172647" s="192"/>
    </row>
    <row r="172648" spans="26:27">
      <c r="Z172648" s="192"/>
      <c r="AA172648" s="192"/>
    </row>
    <row r="172649" spans="26:27">
      <c r="Z172649" s="192"/>
      <c r="AA172649" s="192"/>
    </row>
    <row r="172650" spans="26:27">
      <c r="Z172650" s="192"/>
      <c r="AA172650" s="192"/>
    </row>
    <row r="172651" spans="26:27">
      <c r="Z172651" s="192"/>
      <c r="AA172651" s="192"/>
    </row>
    <row r="172652" spans="26:27">
      <c r="Z172652" s="192"/>
      <c r="AA172652" s="192"/>
    </row>
    <row r="172653" spans="26:27">
      <c r="Z172653" s="192"/>
      <c r="AA172653" s="192"/>
    </row>
    <row r="172654" spans="26:27">
      <c r="Z172654" s="192"/>
      <c r="AA172654" s="192"/>
    </row>
    <row r="172655" spans="26:27">
      <c r="Z172655" s="192"/>
      <c r="AA172655" s="192"/>
    </row>
    <row r="172656" spans="26:27">
      <c r="Z172656" s="192"/>
      <c r="AA172656" s="192"/>
    </row>
    <row r="172657" spans="26:27">
      <c r="Z172657" s="192"/>
      <c r="AA172657" s="192"/>
    </row>
    <row r="172658" spans="26:27">
      <c r="Z172658" s="192"/>
      <c r="AA172658" s="192"/>
    </row>
    <row r="172659" spans="26:27">
      <c r="Z172659" s="192"/>
      <c r="AA172659" s="192"/>
    </row>
    <row r="172660" spans="26:27">
      <c r="Z172660" s="192"/>
      <c r="AA172660" s="192"/>
    </row>
    <row r="172661" spans="26:27">
      <c r="Z172661" s="192"/>
      <c r="AA172661" s="192"/>
    </row>
    <row r="172662" spans="26:27">
      <c r="Z172662" s="192"/>
      <c r="AA172662" s="192"/>
    </row>
    <row r="172663" spans="26:27">
      <c r="Z172663" s="192"/>
      <c r="AA172663" s="192"/>
    </row>
    <row r="172664" spans="26:27">
      <c r="Z172664" s="192"/>
      <c r="AA172664" s="192"/>
    </row>
    <row r="172665" spans="26:27">
      <c r="Z172665" s="192"/>
      <c r="AA172665" s="192"/>
    </row>
    <row r="172666" spans="26:27">
      <c r="Z172666" s="192"/>
      <c r="AA172666" s="192"/>
    </row>
    <row r="172667" spans="26:27">
      <c r="Z172667" s="192"/>
      <c r="AA172667" s="192"/>
    </row>
    <row r="172668" spans="26:27">
      <c r="Z172668" s="192"/>
      <c r="AA172668" s="192"/>
    </row>
    <row r="172669" spans="26:27">
      <c r="Z172669" s="192"/>
      <c r="AA172669" s="192"/>
    </row>
    <row r="172670" spans="26:27">
      <c r="Z172670" s="192"/>
      <c r="AA172670" s="192"/>
    </row>
    <row r="172671" spans="26:27">
      <c r="Z172671" s="192"/>
      <c r="AA172671" s="192"/>
    </row>
    <row r="172672" spans="26:27">
      <c r="Z172672" s="192"/>
      <c r="AA172672" s="192"/>
    </row>
    <row r="172673" spans="26:27">
      <c r="Z172673" s="192"/>
      <c r="AA172673" s="192"/>
    </row>
    <row r="172674" spans="26:27">
      <c r="Z172674" s="192"/>
      <c r="AA172674" s="192"/>
    </row>
    <row r="172675" spans="26:27">
      <c r="Z172675" s="192"/>
      <c r="AA172675" s="192"/>
    </row>
    <row r="172676" spans="26:27">
      <c r="Z172676" s="192"/>
      <c r="AA172676" s="192"/>
    </row>
    <row r="172677" spans="26:27">
      <c r="Z172677" s="192"/>
      <c r="AA172677" s="192"/>
    </row>
    <row r="172678" spans="26:27">
      <c r="Z172678" s="192"/>
      <c r="AA172678" s="192"/>
    </row>
    <row r="172679" spans="26:27">
      <c r="Z172679" s="192"/>
      <c r="AA172679" s="192"/>
    </row>
    <row r="172680" spans="26:27">
      <c r="Z172680" s="192"/>
      <c r="AA172680" s="192"/>
    </row>
    <row r="172681" spans="26:27">
      <c r="Z172681" s="192"/>
      <c r="AA172681" s="192"/>
    </row>
    <row r="172682" spans="26:27">
      <c r="Z172682" s="192"/>
      <c r="AA172682" s="192"/>
    </row>
    <row r="172683" spans="26:27">
      <c r="Z172683" s="192"/>
      <c r="AA172683" s="192"/>
    </row>
    <row r="172684" spans="26:27">
      <c r="Z172684" s="192"/>
      <c r="AA172684" s="192"/>
    </row>
    <row r="172685" spans="26:27">
      <c r="Z172685" s="192"/>
      <c r="AA172685" s="192"/>
    </row>
    <row r="172686" spans="26:27">
      <c r="Z172686" s="192"/>
      <c r="AA172686" s="192"/>
    </row>
    <row r="172687" spans="26:27">
      <c r="Z172687" s="192"/>
      <c r="AA172687" s="192"/>
    </row>
    <row r="172688" spans="26:27">
      <c r="Z172688" s="192"/>
      <c r="AA172688" s="192"/>
    </row>
    <row r="172689" spans="26:27">
      <c r="Z172689" s="192"/>
      <c r="AA172689" s="192"/>
    </row>
    <row r="172690" spans="26:27">
      <c r="Z172690" s="192"/>
      <c r="AA172690" s="192"/>
    </row>
    <row r="172691" spans="26:27">
      <c r="Z172691" s="192"/>
      <c r="AA172691" s="192"/>
    </row>
    <row r="172692" spans="26:27">
      <c r="Z172692" s="192"/>
      <c r="AA172692" s="192"/>
    </row>
    <row r="172693" spans="26:27">
      <c r="Z172693" s="192"/>
      <c r="AA172693" s="192"/>
    </row>
    <row r="172694" spans="26:27">
      <c r="Z172694" s="192"/>
      <c r="AA172694" s="192"/>
    </row>
    <row r="172695" spans="26:27">
      <c r="Z172695" s="192"/>
      <c r="AA172695" s="192"/>
    </row>
    <row r="172696" spans="26:27">
      <c r="Z172696" s="192"/>
      <c r="AA172696" s="192"/>
    </row>
    <row r="172697" spans="26:27">
      <c r="Z172697" s="192"/>
      <c r="AA172697" s="192"/>
    </row>
    <row r="172698" spans="26:27">
      <c r="Z172698" s="192"/>
      <c r="AA172698" s="192"/>
    </row>
    <row r="172699" spans="26:27">
      <c r="Z172699" s="192"/>
      <c r="AA172699" s="192"/>
    </row>
    <row r="172700" spans="26:27">
      <c r="Z172700" s="192"/>
      <c r="AA172700" s="192"/>
    </row>
    <row r="172701" spans="26:27">
      <c r="Z172701" s="192"/>
      <c r="AA172701" s="192"/>
    </row>
    <row r="172702" spans="26:27">
      <c r="Z172702" s="192"/>
      <c r="AA172702" s="192"/>
    </row>
    <row r="172703" spans="26:27">
      <c r="Z172703" s="192"/>
      <c r="AA172703" s="192"/>
    </row>
    <row r="172704" spans="26:27">
      <c r="Z172704" s="192"/>
      <c r="AA172704" s="192"/>
    </row>
    <row r="172705" spans="26:27">
      <c r="Z172705" s="192"/>
      <c r="AA172705" s="192"/>
    </row>
    <row r="172706" spans="26:27">
      <c r="Z172706" s="192"/>
      <c r="AA172706" s="192"/>
    </row>
    <row r="172707" spans="26:27">
      <c r="Z172707" s="192"/>
      <c r="AA172707" s="192"/>
    </row>
    <row r="172708" spans="26:27">
      <c r="Z172708" s="192"/>
      <c r="AA172708" s="192"/>
    </row>
    <row r="172709" spans="26:27">
      <c r="Z172709" s="192"/>
      <c r="AA172709" s="192"/>
    </row>
    <row r="172710" spans="26:27">
      <c r="Z172710" s="192"/>
      <c r="AA172710" s="192"/>
    </row>
    <row r="172711" spans="26:27">
      <c r="Z172711" s="192"/>
      <c r="AA172711" s="192"/>
    </row>
    <row r="172712" spans="26:27">
      <c r="Z172712" s="192"/>
      <c r="AA172712" s="192"/>
    </row>
    <row r="172713" spans="26:27">
      <c r="Z172713" s="192"/>
      <c r="AA172713" s="192"/>
    </row>
    <row r="172714" spans="26:27">
      <c r="Z172714" s="192"/>
      <c r="AA172714" s="192"/>
    </row>
    <row r="172715" spans="26:27">
      <c r="Z172715" s="192"/>
      <c r="AA172715" s="192"/>
    </row>
    <row r="172716" spans="26:27">
      <c r="Z172716" s="192"/>
      <c r="AA172716" s="192"/>
    </row>
    <row r="172717" spans="26:27">
      <c r="Z172717" s="192"/>
      <c r="AA172717" s="192"/>
    </row>
    <row r="172718" spans="26:27">
      <c r="Z172718" s="192"/>
      <c r="AA172718" s="192"/>
    </row>
    <row r="172719" spans="26:27">
      <c r="Z172719" s="192"/>
      <c r="AA172719" s="192"/>
    </row>
    <row r="172720" spans="26:27">
      <c r="Z172720" s="192"/>
      <c r="AA172720" s="192"/>
    </row>
    <row r="172721" spans="26:27">
      <c r="Z172721" s="192"/>
      <c r="AA172721" s="192"/>
    </row>
    <row r="172722" spans="26:27">
      <c r="Z172722" s="192"/>
      <c r="AA172722" s="192"/>
    </row>
    <row r="172723" spans="26:27">
      <c r="Z172723" s="192"/>
      <c r="AA172723" s="192"/>
    </row>
    <row r="172724" spans="26:27">
      <c r="Z172724" s="192"/>
      <c r="AA172724" s="192"/>
    </row>
    <row r="172725" spans="26:27">
      <c r="Z172725" s="192"/>
      <c r="AA172725" s="192"/>
    </row>
    <row r="172726" spans="26:27">
      <c r="Z172726" s="192"/>
      <c r="AA172726" s="192"/>
    </row>
    <row r="172727" spans="26:27">
      <c r="Z172727" s="192"/>
      <c r="AA172727" s="192"/>
    </row>
    <row r="172728" spans="26:27">
      <c r="Z172728" s="192"/>
      <c r="AA172728" s="192"/>
    </row>
    <row r="172729" spans="26:27">
      <c r="Z172729" s="192"/>
      <c r="AA172729" s="192"/>
    </row>
    <row r="172730" spans="26:27">
      <c r="Z172730" s="192"/>
      <c r="AA172730" s="192"/>
    </row>
    <row r="172731" spans="26:27">
      <c r="Z172731" s="192"/>
      <c r="AA172731" s="192"/>
    </row>
    <row r="172732" spans="26:27">
      <c r="Z172732" s="192"/>
      <c r="AA172732" s="192"/>
    </row>
    <row r="172733" spans="26:27">
      <c r="Z172733" s="192"/>
      <c r="AA172733" s="192"/>
    </row>
    <row r="172734" spans="26:27">
      <c r="Z172734" s="192"/>
      <c r="AA172734" s="192"/>
    </row>
    <row r="172735" spans="26:27">
      <c r="Z172735" s="192"/>
      <c r="AA172735" s="192"/>
    </row>
    <row r="172736" spans="26:27">
      <c r="Z172736" s="192"/>
      <c r="AA172736" s="192"/>
    </row>
    <row r="172737" spans="26:27">
      <c r="Z172737" s="192"/>
      <c r="AA172737" s="192"/>
    </row>
    <row r="172738" spans="26:27">
      <c r="Z172738" s="192"/>
      <c r="AA172738" s="192"/>
    </row>
    <row r="172739" spans="26:27">
      <c r="Z172739" s="192"/>
      <c r="AA172739" s="192"/>
    </row>
    <row r="172740" spans="26:27">
      <c r="Z172740" s="192"/>
      <c r="AA172740" s="192"/>
    </row>
    <row r="172741" spans="26:27">
      <c r="Z172741" s="192"/>
      <c r="AA172741" s="192"/>
    </row>
    <row r="172742" spans="26:27">
      <c r="Z172742" s="192"/>
      <c r="AA172742" s="192"/>
    </row>
    <row r="172743" spans="26:27">
      <c r="Z172743" s="192"/>
      <c r="AA172743" s="192"/>
    </row>
    <row r="172744" spans="26:27">
      <c r="Z172744" s="192"/>
      <c r="AA172744" s="192"/>
    </row>
    <row r="172745" spans="26:27">
      <c r="Z172745" s="192"/>
      <c r="AA172745" s="192"/>
    </row>
    <row r="172746" spans="26:27">
      <c r="Z172746" s="192"/>
      <c r="AA172746" s="192"/>
    </row>
    <row r="172747" spans="26:27">
      <c r="Z172747" s="192"/>
      <c r="AA172747" s="192"/>
    </row>
    <row r="172748" spans="26:27">
      <c r="Z172748" s="192"/>
      <c r="AA172748" s="192"/>
    </row>
    <row r="172749" spans="26:27">
      <c r="Z172749" s="192"/>
      <c r="AA172749" s="192"/>
    </row>
    <row r="172750" spans="26:27">
      <c r="Z172750" s="192"/>
      <c r="AA172750" s="192"/>
    </row>
    <row r="172751" spans="26:27">
      <c r="Z172751" s="192"/>
      <c r="AA172751" s="192"/>
    </row>
    <row r="172752" spans="26:27">
      <c r="Z172752" s="192"/>
      <c r="AA172752" s="192"/>
    </row>
    <row r="172753" spans="26:27">
      <c r="Z172753" s="192"/>
      <c r="AA172753" s="192"/>
    </row>
    <row r="172754" spans="26:27">
      <c r="Z172754" s="192"/>
      <c r="AA172754" s="192"/>
    </row>
    <row r="172755" spans="26:27">
      <c r="Z172755" s="192"/>
      <c r="AA172755" s="192"/>
    </row>
    <row r="172756" spans="26:27">
      <c r="Z172756" s="192"/>
      <c r="AA172756" s="192"/>
    </row>
    <row r="172757" spans="26:27">
      <c r="Z172757" s="192"/>
      <c r="AA172757" s="192"/>
    </row>
    <row r="172758" spans="26:27">
      <c r="Z172758" s="192"/>
      <c r="AA172758" s="192"/>
    </row>
    <row r="172759" spans="26:27">
      <c r="Z172759" s="192"/>
      <c r="AA172759" s="192"/>
    </row>
    <row r="172760" spans="26:27">
      <c r="Z172760" s="192"/>
      <c r="AA172760" s="192"/>
    </row>
    <row r="172761" spans="26:27">
      <c r="Z172761" s="192"/>
      <c r="AA172761" s="192"/>
    </row>
    <row r="172762" spans="26:27">
      <c r="Z172762" s="192"/>
      <c r="AA172762" s="192"/>
    </row>
    <row r="172763" spans="26:27">
      <c r="Z172763" s="192"/>
      <c r="AA172763" s="192"/>
    </row>
    <row r="172764" spans="26:27">
      <c r="Z172764" s="192"/>
      <c r="AA172764" s="192"/>
    </row>
    <row r="172765" spans="26:27">
      <c r="Z172765" s="192"/>
      <c r="AA172765" s="192"/>
    </row>
    <row r="172766" spans="26:27">
      <c r="Z172766" s="192"/>
      <c r="AA172766" s="192"/>
    </row>
    <row r="172767" spans="26:27">
      <c r="Z172767" s="192"/>
      <c r="AA172767" s="192"/>
    </row>
    <row r="172768" spans="26:27">
      <c r="Z172768" s="192"/>
      <c r="AA172768" s="192"/>
    </row>
    <row r="172769" spans="26:27">
      <c r="Z172769" s="192"/>
      <c r="AA172769" s="192"/>
    </row>
    <row r="172770" spans="26:27">
      <c r="Z172770" s="192"/>
      <c r="AA172770" s="192"/>
    </row>
    <row r="172771" spans="26:27">
      <c r="Z172771" s="192"/>
      <c r="AA172771" s="192"/>
    </row>
    <row r="172772" spans="26:27">
      <c r="Z172772" s="192"/>
      <c r="AA172772" s="192"/>
    </row>
    <row r="172773" spans="26:27">
      <c r="Z172773" s="192"/>
      <c r="AA172773" s="192"/>
    </row>
    <row r="172774" spans="26:27">
      <c r="Z172774" s="192"/>
      <c r="AA172774" s="192"/>
    </row>
    <row r="172775" spans="26:27">
      <c r="Z172775" s="192"/>
      <c r="AA172775" s="192"/>
    </row>
    <row r="172776" spans="26:27">
      <c r="Z172776" s="192"/>
      <c r="AA172776" s="192"/>
    </row>
    <row r="172777" spans="26:27">
      <c r="Z172777" s="192"/>
      <c r="AA172777" s="192"/>
    </row>
    <row r="172778" spans="26:27">
      <c r="Z172778" s="192"/>
      <c r="AA172778" s="192"/>
    </row>
    <row r="172779" spans="26:27">
      <c r="Z172779" s="192"/>
      <c r="AA172779" s="192"/>
    </row>
    <row r="172780" spans="26:27">
      <c r="Z172780" s="192"/>
      <c r="AA172780" s="192"/>
    </row>
    <row r="172781" spans="26:27">
      <c r="Z172781" s="192"/>
      <c r="AA172781" s="192"/>
    </row>
    <row r="172782" spans="26:27">
      <c r="Z172782" s="192"/>
      <c r="AA172782" s="192"/>
    </row>
    <row r="172783" spans="26:27">
      <c r="Z172783" s="192"/>
      <c r="AA172783" s="192"/>
    </row>
    <row r="172784" spans="26:27">
      <c r="Z172784" s="192"/>
      <c r="AA172784" s="192"/>
    </row>
    <row r="172785" spans="26:27">
      <c r="Z172785" s="192"/>
      <c r="AA172785" s="192"/>
    </row>
    <row r="172786" spans="26:27">
      <c r="Z172786" s="192"/>
      <c r="AA172786" s="192"/>
    </row>
    <row r="172787" spans="26:27">
      <c r="Z172787" s="192"/>
      <c r="AA172787" s="192"/>
    </row>
    <row r="172788" spans="26:27">
      <c r="Z172788" s="192"/>
      <c r="AA172788" s="192"/>
    </row>
    <row r="172789" spans="26:27">
      <c r="Z172789" s="192"/>
      <c r="AA172789" s="192"/>
    </row>
    <row r="172790" spans="26:27">
      <c r="Z172790" s="192"/>
      <c r="AA172790" s="192"/>
    </row>
    <row r="172791" spans="26:27">
      <c r="Z172791" s="192"/>
      <c r="AA172791" s="192"/>
    </row>
    <row r="172792" spans="26:27">
      <c r="Z172792" s="192"/>
      <c r="AA172792" s="192"/>
    </row>
    <row r="172793" spans="26:27">
      <c r="Z172793" s="192"/>
      <c r="AA172793" s="192"/>
    </row>
    <row r="172794" spans="26:27">
      <c r="Z172794" s="192"/>
      <c r="AA172794" s="192"/>
    </row>
    <row r="172795" spans="26:27">
      <c r="Z172795" s="192"/>
      <c r="AA172795" s="192"/>
    </row>
    <row r="172796" spans="26:27">
      <c r="Z172796" s="192"/>
      <c r="AA172796" s="192"/>
    </row>
    <row r="172797" spans="26:27">
      <c r="Z172797" s="192"/>
      <c r="AA172797" s="192"/>
    </row>
    <row r="172798" spans="26:27">
      <c r="Z172798" s="192"/>
      <c r="AA172798" s="192"/>
    </row>
    <row r="172799" spans="26:27">
      <c r="Z172799" s="192"/>
      <c r="AA172799" s="192"/>
    </row>
    <row r="172800" spans="26:27">
      <c r="Z172800" s="192"/>
      <c r="AA172800" s="192"/>
    </row>
    <row r="172801" spans="26:27">
      <c r="Z172801" s="192"/>
      <c r="AA172801" s="192"/>
    </row>
    <row r="172802" spans="26:27">
      <c r="Z172802" s="192"/>
      <c r="AA172802" s="192"/>
    </row>
    <row r="172803" spans="26:27">
      <c r="Z172803" s="192"/>
      <c r="AA172803" s="192"/>
    </row>
    <row r="172804" spans="26:27">
      <c r="Z172804" s="192"/>
      <c r="AA172804" s="192"/>
    </row>
    <row r="172805" spans="26:27">
      <c r="Z172805" s="192"/>
      <c r="AA172805" s="192"/>
    </row>
    <row r="172806" spans="26:27">
      <c r="Z172806" s="192"/>
      <c r="AA172806" s="192"/>
    </row>
    <row r="172807" spans="26:27">
      <c r="Z172807" s="192"/>
      <c r="AA172807" s="192"/>
    </row>
    <row r="172808" spans="26:27">
      <c r="Z172808" s="192"/>
      <c r="AA172808" s="192"/>
    </row>
    <row r="172809" spans="26:27">
      <c r="Z172809" s="192"/>
      <c r="AA172809" s="192"/>
    </row>
    <row r="172810" spans="26:27">
      <c r="Z172810" s="192"/>
      <c r="AA172810" s="192"/>
    </row>
    <row r="172811" spans="26:27">
      <c r="Z172811" s="192"/>
      <c r="AA172811" s="192"/>
    </row>
    <row r="172812" spans="26:27">
      <c r="Z172812" s="192"/>
      <c r="AA172812" s="192"/>
    </row>
    <row r="172813" spans="26:27">
      <c r="Z172813" s="192"/>
      <c r="AA172813" s="192"/>
    </row>
    <row r="172814" spans="26:27">
      <c r="Z172814" s="192"/>
      <c r="AA172814" s="192"/>
    </row>
    <row r="172815" spans="26:27">
      <c r="Z172815" s="192"/>
      <c r="AA172815" s="192"/>
    </row>
    <row r="172816" spans="26:27">
      <c r="Z172816" s="192"/>
      <c r="AA172816" s="192"/>
    </row>
    <row r="172817" spans="26:27">
      <c r="Z172817" s="192"/>
      <c r="AA172817" s="192"/>
    </row>
    <row r="172818" spans="26:27">
      <c r="Z172818" s="192"/>
      <c r="AA172818" s="192"/>
    </row>
    <row r="172819" spans="26:27">
      <c r="Z172819" s="192"/>
      <c r="AA172819" s="192"/>
    </row>
    <row r="172820" spans="26:27">
      <c r="Z172820" s="192"/>
      <c r="AA172820" s="192"/>
    </row>
    <row r="172821" spans="26:27">
      <c r="Z172821" s="192"/>
      <c r="AA172821" s="192"/>
    </row>
    <row r="172822" spans="26:27">
      <c r="Z172822" s="192"/>
      <c r="AA172822" s="192"/>
    </row>
    <row r="172823" spans="26:27">
      <c r="Z172823" s="192"/>
      <c r="AA172823" s="192"/>
    </row>
    <row r="172824" spans="26:27">
      <c r="Z172824" s="192"/>
      <c r="AA172824" s="192"/>
    </row>
    <row r="172825" spans="26:27">
      <c r="Z172825" s="192"/>
      <c r="AA172825" s="192"/>
    </row>
    <row r="172826" spans="26:27">
      <c r="Z172826" s="192"/>
      <c r="AA172826" s="192"/>
    </row>
    <row r="172827" spans="26:27">
      <c r="Z172827" s="192"/>
      <c r="AA172827" s="192"/>
    </row>
    <row r="172828" spans="26:27">
      <c r="Z172828" s="192"/>
      <c r="AA172828" s="192"/>
    </row>
    <row r="172829" spans="26:27">
      <c r="Z172829" s="192"/>
      <c r="AA172829" s="192"/>
    </row>
    <row r="172830" spans="26:27">
      <c r="Z172830" s="192"/>
      <c r="AA172830" s="192"/>
    </row>
    <row r="172831" spans="26:27">
      <c r="Z172831" s="192"/>
      <c r="AA172831" s="192"/>
    </row>
    <row r="172832" spans="26:27">
      <c r="Z172832" s="192"/>
      <c r="AA172832" s="192"/>
    </row>
    <row r="172833" spans="26:27">
      <c r="Z172833" s="192"/>
      <c r="AA172833" s="192"/>
    </row>
    <row r="172834" spans="26:27">
      <c r="Z172834" s="192"/>
      <c r="AA172834" s="192"/>
    </row>
    <row r="172835" spans="26:27">
      <c r="Z172835" s="192"/>
      <c r="AA172835" s="192"/>
    </row>
    <row r="172836" spans="26:27">
      <c r="Z172836" s="192"/>
      <c r="AA172836" s="192"/>
    </row>
    <row r="172837" spans="26:27">
      <c r="Z172837" s="192"/>
      <c r="AA172837" s="192"/>
    </row>
    <row r="172838" spans="26:27">
      <c r="Z172838" s="192"/>
      <c r="AA172838" s="192"/>
    </row>
    <row r="172839" spans="26:27">
      <c r="Z172839" s="192"/>
      <c r="AA172839" s="192"/>
    </row>
    <row r="172840" spans="26:27">
      <c r="Z172840" s="192"/>
      <c r="AA172840" s="192"/>
    </row>
    <row r="172841" spans="26:27">
      <c r="Z172841" s="192"/>
      <c r="AA172841" s="192"/>
    </row>
    <row r="172842" spans="26:27">
      <c r="Z172842" s="192"/>
      <c r="AA172842" s="192"/>
    </row>
    <row r="172843" spans="26:27">
      <c r="Z172843" s="192"/>
      <c r="AA172843" s="192"/>
    </row>
    <row r="172844" spans="26:27">
      <c r="Z172844" s="192"/>
      <c r="AA172844" s="192"/>
    </row>
    <row r="172845" spans="26:27">
      <c r="Z172845" s="192"/>
      <c r="AA172845" s="192"/>
    </row>
    <row r="172846" spans="26:27">
      <c r="Z172846" s="192"/>
      <c r="AA172846" s="192"/>
    </row>
    <row r="172847" spans="26:27">
      <c r="Z172847" s="192"/>
      <c r="AA172847" s="192"/>
    </row>
    <row r="172848" spans="26:27">
      <c r="Z172848" s="192"/>
      <c r="AA172848" s="192"/>
    </row>
    <row r="172849" spans="26:27">
      <c r="Z172849" s="192"/>
      <c r="AA172849" s="192"/>
    </row>
    <row r="172850" spans="26:27">
      <c r="Z172850" s="192"/>
      <c r="AA172850" s="192"/>
    </row>
    <row r="172851" spans="26:27">
      <c r="Z172851" s="192"/>
      <c r="AA172851" s="192"/>
    </row>
    <row r="172852" spans="26:27">
      <c r="Z172852" s="192"/>
      <c r="AA172852" s="192"/>
    </row>
    <row r="172853" spans="26:27">
      <c r="Z172853" s="192"/>
      <c r="AA172853" s="192"/>
    </row>
    <row r="172854" spans="26:27">
      <c r="Z172854" s="192"/>
      <c r="AA172854" s="192"/>
    </row>
    <row r="172855" spans="26:27">
      <c r="Z172855" s="192"/>
      <c r="AA172855" s="192"/>
    </row>
    <row r="172856" spans="26:27">
      <c r="Z172856" s="192"/>
      <c r="AA172856" s="192"/>
    </row>
    <row r="172857" spans="26:27">
      <c r="Z172857" s="192"/>
      <c r="AA172857" s="192"/>
    </row>
    <row r="172858" spans="26:27">
      <c r="Z172858" s="192"/>
      <c r="AA172858" s="192"/>
    </row>
    <row r="172859" spans="26:27">
      <c r="Z172859" s="192"/>
      <c r="AA172859" s="192"/>
    </row>
    <row r="172860" spans="26:27">
      <c r="Z172860" s="192"/>
      <c r="AA172860" s="192"/>
    </row>
    <row r="172861" spans="26:27">
      <c r="Z172861" s="192"/>
      <c r="AA172861" s="192"/>
    </row>
    <row r="172862" spans="26:27">
      <c r="Z172862" s="192"/>
      <c r="AA172862" s="192"/>
    </row>
    <row r="172863" spans="26:27">
      <c r="Z172863" s="192"/>
      <c r="AA172863" s="192"/>
    </row>
    <row r="172864" spans="26:27">
      <c r="Z172864" s="192"/>
      <c r="AA172864" s="192"/>
    </row>
    <row r="172865" spans="26:27">
      <c r="Z172865" s="192"/>
      <c r="AA172865" s="192"/>
    </row>
    <row r="172866" spans="26:27">
      <c r="Z172866" s="192"/>
      <c r="AA172866" s="192"/>
    </row>
    <row r="172867" spans="26:27">
      <c r="Z172867" s="192"/>
      <c r="AA172867" s="192"/>
    </row>
    <row r="172868" spans="26:27">
      <c r="Z172868" s="192"/>
      <c r="AA172868" s="192"/>
    </row>
    <row r="172869" spans="26:27">
      <c r="Z172869" s="192"/>
      <c r="AA172869" s="192"/>
    </row>
    <row r="172870" spans="26:27">
      <c r="Z172870" s="192"/>
      <c r="AA172870" s="192"/>
    </row>
    <row r="172871" spans="26:27">
      <c r="Z172871" s="192"/>
      <c r="AA172871" s="192"/>
    </row>
    <row r="172872" spans="26:27">
      <c r="Z172872" s="192"/>
      <c r="AA172872" s="192"/>
    </row>
    <row r="172873" spans="26:27">
      <c r="Z172873" s="192"/>
      <c r="AA172873" s="192"/>
    </row>
    <row r="172874" spans="26:27">
      <c r="Z172874" s="192"/>
      <c r="AA172874" s="192"/>
    </row>
    <row r="172875" spans="26:27">
      <c r="Z172875" s="192"/>
      <c r="AA172875" s="192"/>
    </row>
    <row r="172876" spans="26:27">
      <c r="Z172876" s="192"/>
      <c r="AA172876" s="192"/>
    </row>
    <row r="172877" spans="26:27">
      <c r="Z172877" s="192"/>
      <c r="AA172877" s="192"/>
    </row>
    <row r="172878" spans="26:27">
      <c r="Z172878" s="192"/>
      <c r="AA172878" s="192"/>
    </row>
    <row r="172879" spans="26:27">
      <c r="Z172879" s="192"/>
      <c r="AA172879" s="192"/>
    </row>
    <row r="172880" spans="26:27">
      <c r="Z172880" s="192"/>
      <c r="AA172880" s="192"/>
    </row>
    <row r="172881" spans="26:27">
      <c r="Z172881" s="192"/>
      <c r="AA172881" s="192"/>
    </row>
    <row r="172882" spans="26:27">
      <c r="Z172882" s="192"/>
      <c r="AA172882" s="192"/>
    </row>
    <row r="172883" spans="26:27">
      <c r="Z172883" s="192"/>
      <c r="AA172883" s="192"/>
    </row>
    <row r="172884" spans="26:27">
      <c r="Z172884" s="192"/>
      <c r="AA172884" s="192"/>
    </row>
    <row r="172885" spans="26:27">
      <c r="Z172885" s="192"/>
      <c r="AA172885" s="192"/>
    </row>
    <row r="172886" spans="26:27">
      <c r="Z172886" s="192"/>
      <c r="AA172886" s="192"/>
    </row>
    <row r="172887" spans="26:27">
      <c r="Z172887" s="192"/>
      <c r="AA172887" s="192"/>
    </row>
    <row r="172888" spans="26:27">
      <c r="Z172888" s="192"/>
      <c r="AA172888" s="192"/>
    </row>
    <row r="172889" spans="26:27">
      <c r="Z172889" s="192"/>
      <c r="AA172889" s="192"/>
    </row>
    <row r="172890" spans="26:27">
      <c r="Z172890" s="192"/>
      <c r="AA172890" s="192"/>
    </row>
    <row r="172891" spans="26:27">
      <c r="Z172891" s="192"/>
      <c r="AA172891" s="192"/>
    </row>
    <row r="172892" spans="26:27">
      <c r="Z172892" s="192"/>
      <c r="AA172892" s="192"/>
    </row>
    <row r="172893" spans="26:27">
      <c r="Z172893" s="192"/>
      <c r="AA172893" s="192"/>
    </row>
    <row r="172894" spans="26:27">
      <c r="Z172894" s="192"/>
      <c r="AA172894" s="192"/>
    </row>
    <row r="172895" spans="26:27">
      <c r="Z172895" s="192"/>
      <c r="AA172895" s="192"/>
    </row>
    <row r="172896" spans="26:27">
      <c r="Z172896" s="192"/>
      <c r="AA172896" s="192"/>
    </row>
    <row r="172897" spans="26:27">
      <c r="Z172897" s="192"/>
      <c r="AA172897" s="192"/>
    </row>
    <row r="172898" spans="26:27">
      <c r="Z172898" s="192"/>
      <c r="AA172898" s="192"/>
    </row>
    <row r="172899" spans="26:27">
      <c r="Z172899" s="192"/>
      <c r="AA172899" s="192"/>
    </row>
    <row r="172900" spans="26:27">
      <c r="Z172900" s="192"/>
      <c r="AA172900" s="192"/>
    </row>
    <row r="172901" spans="26:27">
      <c r="Z172901" s="192"/>
      <c r="AA172901" s="192"/>
    </row>
    <row r="172902" spans="26:27">
      <c r="Z172902" s="192"/>
      <c r="AA172902" s="192"/>
    </row>
    <row r="172903" spans="26:27">
      <c r="Z172903" s="192"/>
      <c r="AA172903" s="192"/>
    </row>
    <row r="172904" spans="26:27">
      <c r="Z172904" s="192"/>
      <c r="AA172904" s="192"/>
    </row>
    <row r="172905" spans="26:27">
      <c r="Z172905" s="192"/>
      <c r="AA172905" s="192"/>
    </row>
    <row r="172906" spans="26:27">
      <c r="Z172906" s="192"/>
      <c r="AA172906" s="192"/>
    </row>
    <row r="172907" spans="26:27">
      <c r="Z172907" s="192"/>
      <c r="AA172907" s="192"/>
    </row>
    <row r="172908" spans="26:27">
      <c r="Z172908" s="192"/>
      <c r="AA172908" s="192"/>
    </row>
    <row r="172909" spans="26:27">
      <c r="Z172909" s="192"/>
      <c r="AA172909" s="192"/>
    </row>
    <row r="172910" spans="26:27">
      <c r="Z172910" s="192"/>
      <c r="AA172910" s="192"/>
    </row>
    <row r="172911" spans="26:27">
      <c r="Z172911" s="192"/>
      <c r="AA172911" s="192"/>
    </row>
    <row r="172912" spans="26:27">
      <c r="Z172912" s="192"/>
      <c r="AA172912" s="192"/>
    </row>
    <row r="172913" spans="26:27">
      <c r="Z172913" s="192"/>
      <c r="AA172913" s="192"/>
    </row>
    <row r="172914" spans="26:27">
      <c r="Z172914" s="192"/>
      <c r="AA172914" s="192"/>
    </row>
    <row r="172915" spans="26:27">
      <c r="Z172915" s="192"/>
      <c r="AA172915" s="192"/>
    </row>
    <row r="172916" spans="26:27">
      <c r="Z172916" s="192"/>
      <c r="AA172916" s="192"/>
    </row>
    <row r="172917" spans="26:27">
      <c r="Z172917" s="192"/>
      <c r="AA172917" s="192"/>
    </row>
    <row r="172918" spans="26:27">
      <c r="Z172918" s="192"/>
      <c r="AA172918" s="192"/>
    </row>
    <row r="172919" spans="26:27">
      <c r="Z172919" s="192"/>
      <c r="AA172919" s="192"/>
    </row>
    <row r="172920" spans="26:27">
      <c r="Z172920" s="192"/>
      <c r="AA172920" s="192"/>
    </row>
    <row r="172921" spans="26:27">
      <c r="Z172921" s="192"/>
      <c r="AA172921" s="192"/>
    </row>
    <row r="172922" spans="26:27">
      <c r="Z172922" s="192"/>
      <c r="AA172922" s="192"/>
    </row>
    <row r="172923" spans="26:27">
      <c r="Z172923" s="192"/>
      <c r="AA172923" s="192"/>
    </row>
    <row r="172924" spans="26:27">
      <c r="Z172924" s="192"/>
      <c r="AA172924" s="192"/>
    </row>
    <row r="172925" spans="26:27">
      <c r="Z172925" s="192"/>
      <c r="AA172925" s="192"/>
    </row>
    <row r="172926" spans="26:27">
      <c r="Z172926" s="192"/>
      <c r="AA172926" s="192"/>
    </row>
    <row r="172927" spans="26:27">
      <c r="Z172927" s="192"/>
      <c r="AA172927" s="192"/>
    </row>
    <row r="172928" spans="26:27">
      <c r="Z172928" s="192"/>
      <c r="AA172928" s="192"/>
    </row>
    <row r="172929" spans="26:27">
      <c r="Z172929" s="192"/>
      <c r="AA172929" s="192"/>
    </row>
    <row r="172930" spans="26:27">
      <c r="Z172930" s="192"/>
      <c r="AA172930" s="192"/>
    </row>
    <row r="172931" spans="26:27">
      <c r="Z172931" s="192"/>
      <c r="AA172931" s="192"/>
    </row>
    <row r="172932" spans="26:27">
      <c r="Z172932" s="192"/>
      <c r="AA172932" s="192"/>
    </row>
    <row r="172933" spans="26:27">
      <c r="Z172933" s="192"/>
      <c r="AA172933" s="192"/>
    </row>
    <row r="172934" spans="26:27">
      <c r="Z172934" s="192"/>
      <c r="AA172934" s="192"/>
    </row>
    <row r="172935" spans="26:27">
      <c r="Z172935" s="192"/>
      <c r="AA172935" s="192"/>
    </row>
    <row r="172936" spans="26:27">
      <c r="Z172936" s="192"/>
      <c r="AA172936" s="192"/>
    </row>
    <row r="172937" spans="26:27">
      <c r="Z172937" s="192"/>
      <c r="AA172937" s="192"/>
    </row>
    <row r="172938" spans="26:27">
      <c r="Z172938" s="192"/>
      <c r="AA172938" s="192"/>
    </row>
    <row r="172939" spans="26:27">
      <c r="Z172939" s="192"/>
      <c r="AA172939" s="192"/>
    </row>
    <row r="172940" spans="26:27">
      <c r="Z172940" s="192"/>
      <c r="AA172940" s="192"/>
    </row>
    <row r="172941" spans="26:27">
      <c r="Z172941" s="192"/>
      <c r="AA172941" s="192"/>
    </row>
    <row r="172942" spans="26:27">
      <c r="Z172942" s="192"/>
      <c r="AA172942" s="192"/>
    </row>
    <row r="172943" spans="26:27">
      <c r="Z172943" s="192"/>
      <c r="AA172943" s="192"/>
    </row>
    <row r="172944" spans="26:27">
      <c r="Z172944" s="192"/>
      <c r="AA172944" s="192"/>
    </row>
    <row r="172945" spans="26:27">
      <c r="Z172945" s="192"/>
      <c r="AA172945" s="192"/>
    </row>
    <row r="172946" spans="26:27">
      <c r="Z172946" s="192"/>
      <c r="AA172946" s="192"/>
    </row>
    <row r="172947" spans="26:27">
      <c r="Z172947" s="192"/>
      <c r="AA172947" s="192"/>
    </row>
    <row r="172948" spans="26:27">
      <c r="Z172948" s="192"/>
      <c r="AA172948" s="192"/>
    </row>
    <row r="172949" spans="26:27">
      <c r="Z172949" s="192"/>
      <c r="AA172949" s="192"/>
    </row>
    <row r="172950" spans="26:27">
      <c r="Z172950" s="192"/>
      <c r="AA172950" s="192"/>
    </row>
    <row r="172951" spans="26:27">
      <c r="Z172951" s="192"/>
      <c r="AA172951" s="192"/>
    </row>
    <row r="172952" spans="26:27">
      <c r="Z172952" s="192"/>
      <c r="AA172952" s="192"/>
    </row>
    <row r="172953" spans="26:27">
      <c r="Z172953" s="192"/>
      <c r="AA172953" s="192"/>
    </row>
    <row r="172954" spans="26:27">
      <c r="Z172954" s="192"/>
      <c r="AA172954" s="192"/>
    </row>
    <row r="172955" spans="26:27">
      <c r="Z172955" s="192"/>
      <c r="AA172955" s="192"/>
    </row>
    <row r="172956" spans="26:27">
      <c r="Z172956" s="192"/>
      <c r="AA172956" s="192"/>
    </row>
    <row r="172957" spans="26:27">
      <c r="Z172957" s="192"/>
      <c r="AA172957" s="192"/>
    </row>
    <row r="172958" spans="26:27">
      <c r="Z172958" s="192"/>
      <c r="AA172958" s="192"/>
    </row>
    <row r="172959" spans="26:27">
      <c r="Z172959" s="192"/>
      <c r="AA172959" s="192"/>
    </row>
    <row r="172960" spans="26:27">
      <c r="Z172960" s="192"/>
      <c r="AA172960" s="192"/>
    </row>
    <row r="172961" spans="26:27">
      <c r="Z172961" s="192"/>
      <c r="AA172961" s="192"/>
    </row>
    <row r="172962" spans="26:27">
      <c r="Z172962" s="192"/>
      <c r="AA172962" s="192"/>
    </row>
    <row r="172963" spans="26:27">
      <c r="Z172963" s="192"/>
      <c r="AA172963" s="192"/>
    </row>
    <row r="172964" spans="26:27">
      <c r="Z172964" s="192"/>
      <c r="AA172964" s="192"/>
    </row>
    <row r="172965" spans="26:27">
      <c r="Z172965" s="192"/>
      <c r="AA172965" s="192"/>
    </row>
    <row r="172966" spans="26:27">
      <c r="Z172966" s="192"/>
      <c r="AA172966" s="192"/>
    </row>
    <row r="172967" spans="26:27">
      <c r="Z172967" s="192"/>
      <c r="AA172967" s="192"/>
    </row>
    <row r="172968" spans="26:27">
      <c r="Z172968" s="192"/>
      <c r="AA172968" s="192"/>
    </row>
    <row r="172969" spans="26:27">
      <c r="Z172969" s="192"/>
      <c r="AA172969" s="192"/>
    </row>
    <row r="172970" spans="26:27">
      <c r="Z172970" s="192"/>
      <c r="AA172970" s="192"/>
    </row>
    <row r="172971" spans="26:27">
      <c r="Z172971" s="192"/>
      <c r="AA172971" s="192"/>
    </row>
    <row r="172972" spans="26:27">
      <c r="Z172972" s="192"/>
      <c r="AA172972" s="192"/>
    </row>
    <row r="172973" spans="26:27">
      <c r="Z172973" s="192"/>
      <c r="AA172973" s="192"/>
    </row>
    <row r="172974" spans="26:27">
      <c r="Z172974" s="192"/>
      <c r="AA172974" s="192"/>
    </row>
    <row r="172975" spans="26:27">
      <c r="Z172975" s="192"/>
      <c r="AA172975" s="192"/>
    </row>
    <row r="172976" spans="26:27">
      <c r="Z172976" s="192"/>
      <c r="AA172976" s="192"/>
    </row>
    <row r="172977" spans="26:27">
      <c r="Z172977" s="192"/>
      <c r="AA172977" s="192"/>
    </row>
    <row r="172978" spans="26:27">
      <c r="Z172978" s="192"/>
      <c r="AA172978" s="192"/>
    </row>
    <row r="172979" spans="26:27">
      <c r="Z172979" s="192"/>
      <c r="AA172979" s="192"/>
    </row>
    <row r="172980" spans="26:27">
      <c r="Z172980" s="192"/>
      <c r="AA172980" s="192"/>
    </row>
    <row r="172981" spans="26:27">
      <c r="Z172981" s="192"/>
      <c r="AA172981" s="192"/>
    </row>
    <row r="172982" spans="26:27">
      <c r="Z172982" s="192"/>
      <c r="AA172982" s="192"/>
    </row>
    <row r="172983" spans="26:27">
      <c r="Z172983" s="192"/>
      <c r="AA172983" s="192"/>
    </row>
    <row r="172984" spans="26:27">
      <c r="Z172984" s="192"/>
      <c r="AA172984" s="192"/>
    </row>
    <row r="172985" spans="26:27">
      <c r="Z172985" s="192"/>
      <c r="AA172985" s="192"/>
    </row>
    <row r="172986" spans="26:27">
      <c r="Z172986" s="192"/>
      <c r="AA172986" s="192"/>
    </row>
    <row r="172987" spans="26:27">
      <c r="Z172987" s="192"/>
      <c r="AA172987" s="192"/>
    </row>
    <row r="172988" spans="26:27">
      <c r="Z172988" s="192"/>
      <c r="AA172988" s="192"/>
    </row>
    <row r="172989" spans="26:27">
      <c r="Z172989" s="192"/>
      <c r="AA172989" s="192"/>
    </row>
    <row r="172990" spans="26:27">
      <c r="Z172990" s="192"/>
      <c r="AA172990" s="192"/>
    </row>
    <row r="172991" spans="26:27">
      <c r="Z172991" s="192"/>
      <c r="AA172991" s="192"/>
    </row>
    <row r="172992" spans="26:27">
      <c r="Z172992" s="192"/>
      <c r="AA172992" s="192"/>
    </row>
    <row r="172993" spans="26:27">
      <c r="Z172993" s="192"/>
      <c r="AA172993" s="192"/>
    </row>
    <row r="172994" spans="26:27">
      <c r="Z172994" s="192"/>
      <c r="AA172994" s="192"/>
    </row>
    <row r="172995" spans="26:27">
      <c r="Z172995" s="192"/>
      <c r="AA172995" s="192"/>
    </row>
    <row r="172996" spans="26:27">
      <c r="Z172996" s="192"/>
      <c r="AA172996" s="192"/>
    </row>
    <row r="172997" spans="26:27">
      <c r="Z172997" s="192"/>
      <c r="AA172997" s="192"/>
    </row>
    <row r="172998" spans="26:27">
      <c r="Z172998" s="192"/>
      <c r="AA172998" s="192"/>
    </row>
    <row r="172999" spans="26:27">
      <c r="Z172999" s="192"/>
      <c r="AA172999" s="192"/>
    </row>
    <row r="173000" spans="26:27">
      <c r="Z173000" s="192"/>
      <c r="AA173000" s="192"/>
    </row>
    <row r="173001" spans="26:27">
      <c r="Z173001" s="192"/>
      <c r="AA173001" s="192"/>
    </row>
    <row r="173002" spans="26:27">
      <c r="Z173002" s="192"/>
      <c r="AA173002" s="192"/>
    </row>
    <row r="173003" spans="26:27">
      <c r="Z173003" s="192"/>
      <c r="AA173003" s="192"/>
    </row>
    <row r="173004" spans="26:27">
      <c r="Z173004" s="192"/>
      <c r="AA173004" s="192"/>
    </row>
    <row r="173005" spans="26:27">
      <c r="Z173005" s="192"/>
      <c r="AA173005" s="192"/>
    </row>
    <row r="173006" spans="26:27">
      <c r="Z173006" s="192"/>
      <c r="AA173006" s="192"/>
    </row>
    <row r="173007" spans="26:27">
      <c r="Z173007" s="192"/>
      <c r="AA173007" s="192"/>
    </row>
    <row r="173008" spans="26:27">
      <c r="Z173008" s="192"/>
      <c r="AA173008" s="192"/>
    </row>
    <row r="173009" spans="26:27">
      <c r="Z173009" s="192"/>
      <c r="AA173009" s="192"/>
    </row>
    <row r="173010" spans="26:27">
      <c r="Z173010" s="192"/>
      <c r="AA173010" s="192"/>
    </row>
    <row r="173011" spans="26:27">
      <c r="Z173011" s="192"/>
      <c r="AA173011" s="192"/>
    </row>
    <row r="173012" spans="26:27">
      <c r="Z173012" s="192"/>
      <c r="AA173012" s="192"/>
    </row>
    <row r="173013" spans="26:27">
      <c r="Z173013" s="192"/>
      <c r="AA173013" s="192"/>
    </row>
    <row r="173014" spans="26:27">
      <c r="Z173014" s="192"/>
      <c r="AA173014" s="192"/>
    </row>
    <row r="173015" spans="26:27">
      <c r="Z173015" s="192"/>
      <c r="AA173015" s="192"/>
    </row>
    <row r="173016" spans="26:27">
      <c r="Z173016" s="192"/>
      <c r="AA173016" s="192"/>
    </row>
    <row r="173017" spans="26:27">
      <c r="Z173017" s="192"/>
      <c r="AA173017" s="192"/>
    </row>
    <row r="173018" spans="26:27">
      <c r="Z173018" s="192"/>
      <c r="AA173018" s="192"/>
    </row>
    <row r="173019" spans="26:27">
      <c r="Z173019" s="192"/>
      <c r="AA173019" s="192"/>
    </row>
    <row r="173020" spans="26:27">
      <c r="Z173020" s="192"/>
      <c r="AA173020" s="192"/>
    </row>
    <row r="173021" spans="26:27">
      <c r="Z173021" s="192"/>
      <c r="AA173021" s="192"/>
    </row>
    <row r="173022" spans="26:27">
      <c r="Z173022" s="192"/>
      <c r="AA173022" s="192"/>
    </row>
    <row r="173023" spans="26:27">
      <c r="Z173023" s="192"/>
      <c r="AA173023" s="192"/>
    </row>
    <row r="173024" spans="26:27">
      <c r="Z173024" s="192"/>
      <c r="AA173024" s="192"/>
    </row>
    <row r="173025" spans="26:27">
      <c r="Z173025" s="192"/>
      <c r="AA173025" s="192"/>
    </row>
    <row r="173026" spans="26:27">
      <c r="Z173026" s="192"/>
      <c r="AA173026" s="192"/>
    </row>
    <row r="173027" spans="26:27">
      <c r="Z173027" s="192"/>
      <c r="AA173027" s="192"/>
    </row>
    <row r="173028" spans="26:27">
      <c r="Z173028" s="192"/>
      <c r="AA173028" s="192"/>
    </row>
    <row r="173029" spans="26:27">
      <c r="Z173029" s="192"/>
      <c r="AA173029" s="192"/>
    </row>
    <row r="173030" spans="26:27">
      <c r="Z173030" s="192"/>
      <c r="AA173030" s="192"/>
    </row>
    <row r="173031" spans="26:27">
      <c r="Z173031" s="192"/>
      <c r="AA173031" s="192"/>
    </row>
    <row r="173032" spans="26:27">
      <c r="Z173032" s="192"/>
      <c r="AA173032" s="192"/>
    </row>
    <row r="173033" spans="26:27">
      <c r="Z173033" s="192"/>
      <c r="AA173033" s="192"/>
    </row>
    <row r="173034" spans="26:27">
      <c r="Z173034" s="192"/>
      <c r="AA173034" s="192"/>
    </row>
    <row r="173035" spans="26:27">
      <c r="Z173035" s="192"/>
      <c r="AA173035" s="192"/>
    </row>
    <row r="173036" spans="26:27">
      <c r="Z173036" s="192"/>
      <c r="AA173036" s="192"/>
    </row>
    <row r="173037" spans="26:27">
      <c r="Z173037" s="192"/>
      <c r="AA173037" s="192"/>
    </row>
    <row r="173038" spans="26:27">
      <c r="Z173038" s="192"/>
      <c r="AA173038" s="192"/>
    </row>
    <row r="173039" spans="26:27">
      <c r="Z173039" s="192"/>
      <c r="AA173039" s="192"/>
    </row>
    <row r="173040" spans="26:27">
      <c r="Z173040" s="192"/>
      <c r="AA173040" s="192"/>
    </row>
    <row r="173041" spans="26:27">
      <c r="Z173041" s="192"/>
      <c r="AA173041" s="192"/>
    </row>
    <row r="173042" spans="26:27">
      <c r="Z173042" s="192"/>
      <c r="AA173042" s="192"/>
    </row>
    <row r="173043" spans="26:27">
      <c r="Z173043" s="192"/>
      <c r="AA173043" s="192"/>
    </row>
    <row r="173044" spans="26:27">
      <c r="Z173044" s="192"/>
      <c r="AA173044" s="192"/>
    </row>
    <row r="173045" spans="26:27">
      <c r="Z173045" s="192"/>
      <c r="AA173045" s="192"/>
    </row>
    <row r="173046" spans="26:27">
      <c r="Z173046" s="192"/>
      <c r="AA173046" s="192"/>
    </row>
    <row r="173047" spans="26:27">
      <c r="Z173047" s="192"/>
      <c r="AA173047" s="192"/>
    </row>
    <row r="173048" spans="26:27">
      <c r="Z173048" s="192"/>
      <c r="AA173048" s="192"/>
    </row>
    <row r="173049" spans="26:27">
      <c r="Z173049" s="192"/>
      <c r="AA173049" s="192"/>
    </row>
    <row r="173050" spans="26:27">
      <c r="Z173050" s="192"/>
      <c r="AA173050" s="192"/>
    </row>
    <row r="173051" spans="26:27">
      <c r="Z173051" s="192"/>
      <c r="AA173051" s="192"/>
    </row>
    <row r="173052" spans="26:27">
      <c r="Z173052" s="192"/>
      <c r="AA173052" s="192"/>
    </row>
    <row r="173053" spans="26:27">
      <c r="Z173053" s="192"/>
      <c r="AA173053" s="192"/>
    </row>
    <row r="173054" spans="26:27">
      <c r="Z173054" s="192"/>
      <c r="AA173054" s="192"/>
    </row>
    <row r="173055" spans="26:27">
      <c r="Z173055" s="192"/>
      <c r="AA173055" s="192"/>
    </row>
    <row r="173056" spans="26:27">
      <c r="Z173056" s="192"/>
      <c r="AA173056" s="192"/>
    </row>
    <row r="173057" spans="26:27">
      <c r="Z173057" s="192"/>
      <c r="AA173057" s="192"/>
    </row>
    <row r="173058" spans="26:27">
      <c r="Z173058" s="192"/>
      <c r="AA173058" s="192"/>
    </row>
    <row r="173059" spans="26:27">
      <c r="Z173059" s="192"/>
      <c r="AA173059" s="192"/>
    </row>
    <row r="173060" spans="26:27">
      <c r="Z173060" s="192"/>
      <c r="AA173060" s="192"/>
    </row>
    <row r="173061" spans="26:27">
      <c r="Z173061" s="192"/>
      <c r="AA173061" s="192"/>
    </row>
    <row r="173062" spans="26:27">
      <c r="Z173062" s="192"/>
      <c r="AA173062" s="192"/>
    </row>
    <row r="173063" spans="26:27">
      <c r="Z173063" s="192"/>
      <c r="AA173063" s="192"/>
    </row>
    <row r="173064" spans="26:27">
      <c r="Z173064" s="192"/>
      <c r="AA173064" s="192"/>
    </row>
    <row r="173065" spans="26:27">
      <c r="Z173065" s="192"/>
      <c r="AA173065" s="192"/>
    </row>
    <row r="173066" spans="26:27">
      <c r="Z173066" s="192"/>
      <c r="AA173066" s="192"/>
    </row>
    <row r="173067" spans="26:27">
      <c r="Z173067" s="192"/>
      <c r="AA173067" s="192"/>
    </row>
    <row r="173068" spans="26:27">
      <c r="Z173068" s="192"/>
      <c r="AA173068" s="192"/>
    </row>
    <row r="173069" spans="26:27">
      <c r="Z173069" s="192"/>
      <c r="AA173069" s="192"/>
    </row>
    <row r="173070" spans="26:27">
      <c r="Z173070" s="192"/>
      <c r="AA173070" s="192"/>
    </row>
    <row r="173071" spans="26:27">
      <c r="Z173071" s="192"/>
      <c r="AA173071" s="192"/>
    </row>
    <row r="173072" spans="26:27">
      <c r="Z173072" s="192"/>
      <c r="AA173072" s="192"/>
    </row>
    <row r="173073" spans="26:27">
      <c r="Z173073" s="192"/>
      <c r="AA173073" s="192"/>
    </row>
    <row r="173074" spans="26:27">
      <c r="Z173074" s="192"/>
      <c r="AA173074" s="192"/>
    </row>
    <row r="173075" spans="26:27">
      <c r="Z173075" s="192"/>
      <c r="AA173075" s="192"/>
    </row>
    <row r="173076" spans="26:27">
      <c r="Z173076" s="192"/>
      <c r="AA173076" s="192"/>
    </row>
    <row r="173077" spans="26:27">
      <c r="Z173077" s="192"/>
      <c r="AA173077" s="192"/>
    </row>
    <row r="173078" spans="26:27">
      <c r="Z173078" s="192"/>
      <c r="AA173078" s="192"/>
    </row>
    <row r="173079" spans="26:27">
      <c r="Z173079" s="192"/>
      <c r="AA173079" s="192"/>
    </row>
    <row r="173080" spans="26:27">
      <c r="Z173080" s="192"/>
      <c r="AA173080" s="192"/>
    </row>
    <row r="173081" spans="26:27">
      <c r="Z173081" s="192"/>
      <c r="AA173081" s="192"/>
    </row>
    <row r="173082" spans="26:27">
      <c r="Z173082" s="192"/>
      <c r="AA173082" s="192"/>
    </row>
    <row r="173083" spans="26:27">
      <c r="Z173083" s="192"/>
      <c r="AA173083" s="192"/>
    </row>
    <row r="173084" spans="26:27">
      <c r="Z173084" s="192"/>
      <c r="AA173084" s="192"/>
    </row>
    <row r="173085" spans="26:27">
      <c r="Z173085" s="192"/>
      <c r="AA173085" s="192"/>
    </row>
    <row r="173086" spans="26:27">
      <c r="Z173086" s="192"/>
      <c r="AA173086" s="192"/>
    </row>
    <row r="173087" spans="26:27">
      <c r="Z173087" s="192"/>
      <c r="AA173087" s="192"/>
    </row>
    <row r="173088" spans="26:27">
      <c r="Z173088" s="192"/>
      <c r="AA173088" s="192"/>
    </row>
    <row r="173089" spans="26:27">
      <c r="Z173089" s="192"/>
      <c r="AA173089" s="192"/>
    </row>
    <row r="173090" spans="26:27">
      <c r="Z173090" s="192"/>
      <c r="AA173090" s="192"/>
    </row>
    <row r="173091" spans="26:27">
      <c r="Z173091" s="192"/>
      <c r="AA173091" s="192"/>
    </row>
    <row r="173092" spans="26:27">
      <c r="Z173092" s="192"/>
      <c r="AA173092" s="192"/>
    </row>
    <row r="173093" spans="26:27">
      <c r="Z173093" s="192"/>
      <c r="AA173093" s="192"/>
    </row>
    <row r="173094" spans="26:27">
      <c r="Z173094" s="192"/>
      <c r="AA173094" s="192"/>
    </row>
    <row r="173095" spans="26:27">
      <c r="Z173095" s="192"/>
      <c r="AA173095" s="192"/>
    </row>
    <row r="173096" spans="26:27">
      <c r="Z173096" s="192"/>
      <c r="AA173096" s="192"/>
    </row>
    <row r="173097" spans="26:27">
      <c r="Z173097" s="192"/>
      <c r="AA173097" s="192"/>
    </row>
    <row r="173098" spans="26:27">
      <c r="Z173098" s="192"/>
      <c r="AA173098" s="192"/>
    </row>
    <row r="173099" spans="26:27">
      <c r="Z173099" s="192"/>
      <c r="AA173099" s="192"/>
    </row>
    <row r="173100" spans="26:27">
      <c r="Z173100" s="192"/>
      <c r="AA173100" s="192"/>
    </row>
    <row r="173101" spans="26:27">
      <c r="Z173101" s="192"/>
      <c r="AA173101" s="192"/>
    </row>
    <row r="173102" spans="26:27">
      <c r="Z173102" s="192"/>
      <c r="AA173102" s="192"/>
    </row>
    <row r="173103" spans="26:27">
      <c r="Z173103" s="192"/>
      <c r="AA173103" s="192"/>
    </row>
    <row r="173104" spans="26:27">
      <c r="Z173104" s="192"/>
      <c r="AA173104" s="192"/>
    </row>
    <row r="173105" spans="26:27">
      <c r="Z173105" s="192"/>
      <c r="AA173105" s="192"/>
    </row>
    <row r="173106" spans="26:27">
      <c r="Z173106" s="192"/>
      <c r="AA173106" s="192"/>
    </row>
    <row r="173107" spans="26:27">
      <c r="Z173107" s="192"/>
      <c r="AA173107" s="192"/>
    </row>
    <row r="173108" spans="26:27">
      <c r="Z173108" s="192"/>
      <c r="AA173108" s="192"/>
    </row>
    <row r="173109" spans="26:27">
      <c r="Z173109" s="192"/>
      <c r="AA173109" s="192"/>
    </row>
    <row r="173110" spans="26:27">
      <c r="Z173110" s="192"/>
      <c r="AA173110" s="192"/>
    </row>
    <row r="173111" spans="26:27">
      <c r="Z173111" s="192"/>
      <c r="AA173111" s="192"/>
    </row>
    <row r="173112" spans="26:27">
      <c r="Z173112" s="192"/>
      <c r="AA173112" s="192"/>
    </row>
    <row r="173113" spans="26:27">
      <c r="Z173113" s="192"/>
      <c r="AA173113" s="192"/>
    </row>
    <row r="173114" spans="26:27">
      <c r="Z173114" s="192"/>
      <c r="AA173114" s="192"/>
    </row>
    <row r="173115" spans="26:27">
      <c r="Z173115" s="192"/>
      <c r="AA173115" s="192"/>
    </row>
    <row r="173116" spans="26:27">
      <c r="Z173116" s="192"/>
      <c r="AA173116" s="192"/>
    </row>
    <row r="173117" spans="26:27">
      <c r="Z173117" s="192"/>
      <c r="AA173117" s="192"/>
    </row>
    <row r="173118" spans="26:27">
      <c r="Z173118" s="192"/>
      <c r="AA173118" s="192"/>
    </row>
    <row r="173119" spans="26:27">
      <c r="Z173119" s="192"/>
      <c r="AA173119" s="192"/>
    </row>
    <row r="173120" spans="26:27">
      <c r="Z173120" s="192"/>
      <c r="AA173120" s="192"/>
    </row>
    <row r="173121" spans="26:27">
      <c r="Z173121" s="192"/>
      <c r="AA173121" s="192"/>
    </row>
    <row r="173122" spans="26:27">
      <c r="Z173122" s="192"/>
      <c r="AA173122" s="192"/>
    </row>
    <row r="173123" spans="26:27">
      <c r="Z173123" s="192"/>
      <c r="AA173123" s="192"/>
    </row>
    <row r="173124" spans="26:27">
      <c r="Z173124" s="192"/>
      <c r="AA173124" s="192"/>
    </row>
    <row r="173125" spans="26:27">
      <c r="Z173125" s="192"/>
      <c r="AA173125" s="192"/>
    </row>
    <row r="173126" spans="26:27">
      <c r="Z173126" s="192"/>
      <c r="AA173126" s="192"/>
    </row>
    <row r="173127" spans="26:27">
      <c r="Z173127" s="192"/>
      <c r="AA173127" s="192"/>
    </row>
    <row r="173128" spans="26:27">
      <c r="Z173128" s="192"/>
      <c r="AA173128" s="192"/>
    </row>
    <row r="173129" spans="26:27">
      <c r="Z173129" s="192"/>
      <c r="AA173129" s="192"/>
    </row>
    <row r="173130" spans="26:27">
      <c r="Z173130" s="192"/>
      <c r="AA173130" s="192"/>
    </row>
    <row r="173131" spans="26:27">
      <c r="Z173131" s="192"/>
      <c r="AA173131" s="192"/>
    </row>
    <row r="173132" spans="26:27">
      <c r="Z173132" s="192"/>
      <c r="AA173132" s="192"/>
    </row>
    <row r="173133" spans="26:27">
      <c r="Z173133" s="192"/>
      <c r="AA173133" s="192"/>
    </row>
    <row r="173134" spans="26:27">
      <c r="Z173134" s="192"/>
      <c r="AA173134" s="192"/>
    </row>
    <row r="173135" spans="26:27">
      <c r="Z173135" s="192"/>
      <c r="AA173135" s="192"/>
    </row>
    <row r="173136" spans="26:27">
      <c r="Z173136" s="192"/>
      <c r="AA173136" s="192"/>
    </row>
    <row r="173137" spans="26:27">
      <c r="Z173137" s="192"/>
      <c r="AA173137" s="192"/>
    </row>
    <row r="173138" spans="26:27">
      <c r="Z173138" s="192"/>
      <c r="AA173138" s="192"/>
    </row>
    <row r="173139" spans="26:27">
      <c r="Z173139" s="192"/>
      <c r="AA173139" s="192"/>
    </row>
    <row r="173140" spans="26:27">
      <c r="Z173140" s="192"/>
      <c r="AA173140" s="192"/>
    </row>
    <row r="173141" spans="26:27">
      <c r="Z173141" s="192"/>
      <c r="AA173141" s="192"/>
    </row>
    <row r="173142" spans="26:27">
      <c r="Z173142" s="192"/>
      <c r="AA173142" s="192"/>
    </row>
    <row r="173143" spans="26:27">
      <c r="Z173143" s="192"/>
      <c r="AA173143" s="192"/>
    </row>
    <row r="173144" spans="26:27">
      <c r="Z173144" s="192"/>
      <c r="AA173144" s="192"/>
    </row>
    <row r="173145" spans="26:27">
      <c r="Z173145" s="192"/>
      <c r="AA173145" s="192"/>
    </row>
    <row r="173146" spans="26:27">
      <c r="Z173146" s="192"/>
      <c r="AA173146" s="192"/>
    </row>
    <row r="173147" spans="26:27">
      <c r="Z173147" s="192"/>
      <c r="AA173147" s="192"/>
    </row>
    <row r="173148" spans="26:27">
      <c r="Z173148" s="192"/>
      <c r="AA173148" s="192"/>
    </row>
    <row r="173149" spans="26:27">
      <c r="Z173149" s="192"/>
      <c r="AA173149" s="192"/>
    </row>
    <row r="173150" spans="26:27">
      <c r="Z173150" s="192"/>
      <c r="AA173150" s="192"/>
    </row>
    <row r="173151" spans="26:27">
      <c r="Z173151" s="192"/>
      <c r="AA173151" s="192"/>
    </row>
    <row r="173152" spans="26:27">
      <c r="Z173152" s="192"/>
      <c r="AA173152" s="192"/>
    </row>
    <row r="173153" spans="26:27">
      <c r="Z173153" s="192"/>
      <c r="AA173153" s="192"/>
    </row>
    <row r="173154" spans="26:27">
      <c r="Z173154" s="192"/>
      <c r="AA173154" s="192"/>
    </row>
    <row r="173155" spans="26:27">
      <c r="Z173155" s="192"/>
      <c r="AA173155" s="192"/>
    </row>
    <row r="173156" spans="26:27">
      <c r="Z173156" s="192"/>
      <c r="AA173156" s="192"/>
    </row>
    <row r="173157" spans="26:27">
      <c r="Z173157" s="192"/>
      <c r="AA173157" s="192"/>
    </row>
    <row r="173158" spans="26:27">
      <c r="Z173158" s="192"/>
      <c r="AA173158" s="192"/>
    </row>
    <row r="173159" spans="26:27">
      <c r="Z173159" s="192"/>
      <c r="AA173159" s="192"/>
    </row>
    <row r="173160" spans="26:27">
      <c r="Z173160" s="192"/>
      <c r="AA173160" s="192"/>
    </row>
    <row r="173161" spans="26:27">
      <c r="Z173161" s="192"/>
      <c r="AA173161" s="192"/>
    </row>
    <row r="173162" spans="26:27">
      <c r="Z173162" s="192"/>
      <c r="AA173162" s="192"/>
    </row>
    <row r="173163" spans="26:27">
      <c r="Z173163" s="192"/>
      <c r="AA173163" s="192"/>
    </row>
    <row r="173164" spans="26:27">
      <c r="Z173164" s="192"/>
      <c r="AA173164" s="192"/>
    </row>
    <row r="173165" spans="26:27">
      <c r="Z173165" s="192"/>
      <c r="AA173165" s="192"/>
    </row>
    <row r="173166" spans="26:27">
      <c r="Z173166" s="192"/>
      <c r="AA173166" s="192"/>
    </row>
    <row r="173167" spans="26:27">
      <c r="Z173167" s="192"/>
      <c r="AA173167" s="192"/>
    </row>
    <row r="173168" spans="26:27">
      <c r="Z173168" s="192"/>
      <c r="AA173168" s="192"/>
    </row>
    <row r="173169" spans="26:27">
      <c r="Z173169" s="192"/>
      <c r="AA173169" s="192"/>
    </row>
    <row r="173170" spans="26:27">
      <c r="Z173170" s="192"/>
      <c r="AA173170" s="192"/>
    </row>
    <row r="173171" spans="26:27">
      <c r="Z173171" s="192"/>
      <c r="AA173171" s="192"/>
    </row>
    <row r="173172" spans="26:27">
      <c r="Z173172" s="192"/>
      <c r="AA173172" s="192"/>
    </row>
    <row r="173173" spans="26:27">
      <c r="Z173173" s="192"/>
      <c r="AA173173" s="192"/>
    </row>
    <row r="173174" spans="26:27">
      <c r="Z173174" s="192"/>
      <c r="AA173174" s="192"/>
    </row>
    <row r="173175" spans="26:27">
      <c r="Z173175" s="192"/>
      <c r="AA173175" s="192"/>
    </row>
    <row r="173176" spans="26:27">
      <c r="Z173176" s="192"/>
      <c r="AA173176" s="192"/>
    </row>
    <row r="173177" spans="26:27">
      <c r="Z173177" s="192"/>
      <c r="AA173177" s="192"/>
    </row>
    <row r="173178" spans="26:27">
      <c r="Z173178" s="192"/>
      <c r="AA173178" s="192"/>
    </row>
    <row r="173179" spans="26:27">
      <c r="Z173179" s="192"/>
      <c r="AA173179" s="192"/>
    </row>
    <row r="173180" spans="26:27">
      <c r="Z173180" s="192"/>
      <c r="AA173180" s="192"/>
    </row>
    <row r="173181" spans="26:27">
      <c r="Z173181" s="192"/>
      <c r="AA173181" s="192"/>
    </row>
    <row r="173182" spans="26:27">
      <c r="Z173182" s="192"/>
      <c r="AA173182" s="192"/>
    </row>
    <row r="173183" spans="26:27">
      <c r="Z173183" s="192"/>
      <c r="AA173183" s="192"/>
    </row>
    <row r="173184" spans="26:27">
      <c r="Z173184" s="192"/>
      <c r="AA173184" s="192"/>
    </row>
    <row r="173185" spans="26:27">
      <c r="Z173185" s="192"/>
      <c r="AA173185" s="192"/>
    </row>
    <row r="173186" spans="26:27">
      <c r="Z173186" s="192"/>
      <c r="AA173186" s="192"/>
    </row>
    <row r="173187" spans="26:27">
      <c r="Z173187" s="192"/>
      <c r="AA173187" s="192"/>
    </row>
    <row r="173188" spans="26:27">
      <c r="Z173188" s="192"/>
      <c r="AA173188" s="192"/>
    </row>
    <row r="173189" spans="26:27">
      <c r="Z173189" s="192"/>
      <c r="AA173189" s="192"/>
    </row>
    <row r="173190" spans="26:27">
      <c r="Z173190" s="192"/>
      <c r="AA173190" s="192"/>
    </row>
    <row r="173191" spans="26:27">
      <c r="Z173191" s="192"/>
      <c r="AA173191" s="192"/>
    </row>
    <row r="173192" spans="26:27">
      <c r="Z173192" s="192"/>
      <c r="AA173192" s="192"/>
    </row>
    <row r="173193" spans="26:27">
      <c r="Z173193" s="192"/>
      <c r="AA173193" s="192"/>
    </row>
    <row r="173194" spans="26:27">
      <c r="Z173194" s="192"/>
      <c r="AA173194" s="192"/>
    </row>
    <row r="173195" spans="26:27">
      <c r="Z173195" s="192"/>
      <c r="AA173195" s="192"/>
    </row>
    <row r="173196" spans="26:27">
      <c r="Z173196" s="192"/>
      <c r="AA173196" s="192"/>
    </row>
    <row r="173197" spans="26:27">
      <c r="Z173197" s="192"/>
      <c r="AA173197" s="192"/>
    </row>
    <row r="173198" spans="26:27">
      <c r="Z173198" s="192"/>
      <c r="AA173198" s="192"/>
    </row>
    <row r="173199" spans="26:27">
      <c r="Z173199" s="192"/>
      <c r="AA173199" s="192"/>
    </row>
    <row r="173200" spans="26:27">
      <c r="Z173200" s="192"/>
      <c r="AA173200" s="192"/>
    </row>
    <row r="173201" spans="26:27">
      <c r="Z173201" s="192"/>
      <c r="AA173201" s="192"/>
    </row>
    <row r="173202" spans="26:27">
      <c r="Z173202" s="192"/>
      <c r="AA173202" s="192"/>
    </row>
    <row r="173203" spans="26:27">
      <c r="Z173203" s="192"/>
      <c r="AA173203" s="192"/>
    </row>
    <row r="173204" spans="26:27">
      <c r="Z173204" s="192"/>
      <c r="AA173204" s="192"/>
    </row>
    <row r="173205" spans="26:27">
      <c r="Z173205" s="192"/>
      <c r="AA173205" s="192"/>
    </row>
    <row r="173206" spans="26:27">
      <c r="Z173206" s="192"/>
      <c r="AA173206" s="192"/>
    </row>
    <row r="173207" spans="26:27">
      <c r="Z173207" s="192"/>
      <c r="AA173207" s="192"/>
    </row>
    <row r="173208" spans="26:27">
      <c r="Z173208" s="192"/>
      <c r="AA173208" s="192"/>
    </row>
    <row r="173209" spans="26:27">
      <c r="Z173209" s="192"/>
      <c r="AA173209" s="192"/>
    </row>
    <row r="173210" spans="26:27">
      <c r="Z173210" s="192"/>
      <c r="AA173210" s="192"/>
    </row>
    <row r="173211" spans="26:27">
      <c r="Z173211" s="192"/>
      <c r="AA173211" s="192"/>
    </row>
    <row r="173212" spans="26:27">
      <c r="Z173212" s="192"/>
      <c r="AA173212" s="192"/>
    </row>
    <row r="173213" spans="26:27">
      <c r="Z173213" s="192"/>
      <c r="AA173213" s="192"/>
    </row>
    <row r="173214" spans="26:27">
      <c r="Z173214" s="192"/>
      <c r="AA173214" s="192"/>
    </row>
    <row r="173215" spans="26:27">
      <c r="Z173215" s="192"/>
      <c r="AA173215" s="192"/>
    </row>
    <row r="173216" spans="26:27">
      <c r="Z173216" s="192"/>
      <c r="AA173216" s="192"/>
    </row>
    <row r="173217" spans="26:27">
      <c r="Z173217" s="192"/>
      <c r="AA173217" s="192"/>
    </row>
    <row r="173218" spans="26:27">
      <c r="Z173218" s="192"/>
      <c r="AA173218" s="192"/>
    </row>
    <row r="173219" spans="26:27">
      <c r="Z173219" s="192"/>
      <c r="AA173219" s="192"/>
    </row>
    <row r="173220" spans="26:27">
      <c r="Z173220" s="192"/>
      <c r="AA173220" s="192"/>
    </row>
    <row r="173221" spans="26:27">
      <c r="Z173221" s="192"/>
      <c r="AA173221" s="192"/>
    </row>
    <row r="173222" spans="26:27">
      <c r="Z173222" s="192"/>
      <c r="AA173222" s="192"/>
    </row>
    <row r="173223" spans="26:27">
      <c r="Z173223" s="192"/>
      <c r="AA173223" s="192"/>
    </row>
    <row r="173224" spans="26:27">
      <c r="Z173224" s="192"/>
      <c r="AA173224" s="192"/>
    </row>
    <row r="173225" spans="26:27">
      <c r="Z173225" s="192"/>
      <c r="AA173225" s="192"/>
    </row>
    <row r="173226" spans="26:27">
      <c r="Z173226" s="192"/>
      <c r="AA173226" s="192"/>
    </row>
    <row r="173227" spans="26:27">
      <c r="Z173227" s="192"/>
      <c r="AA173227" s="192"/>
    </row>
    <row r="173228" spans="26:27">
      <c r="Z173228" s="192"/>
      <c r="AA173228" s="192"/>
    </row>
    <row r="173229" spans="26:27">
      <c r="Z173229" s="192"/>
      <c r="AA173229" s="192"/>
    </row>
    <row r="173230" spans="26:27">
      <c r="Z173230" s="192"/>
      <c r="AA173230" s="192"/>
    </row>
    <row r="173231" spans="26:27">
      <c r="Z173231" s="192"/>
      <c r="AA173231" s="192"/>
    </row>
    <row r="173232" spans="26:27">
      <c r="Z173232" s="192"/>
      <c r="AA173232" s="192"/>
    </row>
    <row r="173233" spans="26:27">
      <c r="Z173233" s="192"/>
      <c r="AA173233" s="192"/>
    </row>
    <row r="173234" spans="26:27">
      <c r="Z173234" s="192"/>
      <c r="AA173234" s="192"/>
    </row>
    <row r="173235" spans="26:27">
      <c r="Z173235" s="192"/>
      <c r="AA173235" s="192"/>
    </row>
    <row r="173236" spans="26:27">
      <c r="Z173236" s="192"/>
      <c r="AA173236" s="192"/>
    </row>
    <row r="173237" spans="26:27">
      <c r="Z173237" s="192"/>
      <c r="AA173237" s="192"/>
    </row>
    <row r="173238" spans="26:27">
      <c r="Z173238" s="192"/>
      <c r="AA173238" s="192"/>
    </row>
    <row r="173239" spans="26:27">
      <c r="Z173239" s="192"/>
      <c r="AA173239" s="192"/>
    </row>
    <row r="173240" spans="26:27">
      <c r="Z173240" s="192"/>
      <c r="AA173240" s="192"/>
    </row>
    <row r="173241" spans="26:27">
      <c r="Z173241" s="192"/>
      <c r="AA173241" s="192"/>
    </row>
    <row r="173242" spans="26:27">
      <c r="Z173242" s="192"/>
      <c r="AA173242" s="192"/>
    </row>
    <row r="173243" spans="26:27">
      <c r="Z173243" s="192"/>
      <c r="AA173243" s="192"/>
    </row>
    <row r="173244" spans="26:27">
      <c r="Z173244" s="192"/>
      <c r="AA173244" s="192"/>
    </row>
    <row r="173245" spans="26:27">
      <c r="Z173245" s="192"/>
      <c r="AA173245" s="192"/>
    </row>
    <row r="173246" spans="26:27">
      <c r="Z173246" s="192"/>
      <c r="AA173246" s="192"/>
    </row>
    <row r="173247" spans="26:27">
      <c r="Z173247" s="192"/>
      <c r="AA173247" s="192"/>
    </row>
    <row r="173248" spans="26:27">
      <c r="Z173248" s="192"/>
      <c r="AA173248" s="192"/>
    </row>
    <row r="173249" spans="26:27">
      <c r="Z173249" s="192"/>
      <c r="AA173249" s="192"/>
    </row>
    <row r="173250" spans="26:27">
      <c r="Z173250" s="192"/>
      <c r="AA173250" s="192"/>
    </row>
    <row r="173251" spans="26:27">
      <c r="Z173251" s="192"/>
      <c r="AA173251" s="192"/>
    </row>
    <row r="173252" spans="26:27">
      <c r="Z173252" s="192"/>
      <c r="AA173252" s="192"/>
    </row>
    <row r="173253" spans="26:27">
      <c r="Z173253" s="192"/>
      <c r="AA173253" s="192"/>
    </row>
    <row r="173254" spans="26:27">
      <c r="Z173254" s="192"/>
      <c r="AA173254" s="192"/>
    </row>
    <row r="173255" spans="26:27">
      <c r="Z173255" s="192"/>
      <c r="AA173255" s="192"/>
    </row>
    <row r="173256" spans="26:27">
      <c r="Z173256" s="192"/>
      <c r="AA173256" s="192"/>
    </row>
    <row r="173257" spans="26:27">
      <c r="Z173257" s="192"/>
      <c r="AA173257" s="192"/>
    </row>
    <row r="173258" spans="26:27">
      <c r="Z173258" s="192"/>
      <c r="AA173258" s="192"/>
    </row>
    <row r="173259" spans="26:27">
      <c r="Z173259" s="192"/>
      <c r="AA173259" s="192"/>
    </row>
    <row r="173260" spans="26:27">
      <c r="Z173260" s="192"/>
      <c r="AA173260" s="192"/>
    </row>
    <row r="173261" spans="26:27">
      <c r="Z173261" s="192"/>
      <c r="AA173261" s="192"/>
    </row>
    <row r="173262" spans="26:27">
      <c r="Z173262" s="192"/>
      <c r="AA173262" s="192"/>
    </row>
    <row r="173263" spans="26:27">
      <c r="Z173263" s="192"/>
      <c r="AA173263" s="192"/>
    </row>
    <row r="173264" spans="26:27">
      <c r="Z173264" s="192"/>
      <c r="AA173264" s="192"/>
    </row>
    <row r="173265" spans="26:27">
      <c r="Z173265" s="192"/>
      <c r="AA173265" s="192"/>
    </row>
    <row r="173266" spans="26:27">
      <c r="Z173266" s="192"/>
      <c r="AA173266" s="192"/>
    </row>
    <row r="173267" spans="26:27">
      <c r="Z173267" s="192"/>
      <c r="AA173267" s="192"/>
    </row>
    <row r="173268" spans="26:27">
      <c r="Z173268" s="192"/>
      <c r="AA173268" s="192"/>
    </row>
    <row r="173269" spans="26:27">
      <c r="Z173269" s="192"/>
      <c r="AA173269" s="192"/>
    </row>
    <row r="173270" spans="26:27">
      <c r="Z173270" s="192"/>
      <c r="AA173270" s="192"/>
    </row>
    <row r="173271" spans="26:27">
      <c r="Z173271" s="192"/>
      <c r="AA173271" s="192"/>
    </row>
    <row r="173272" spans="26:27">
      <c r="Z173272" s="192"/>
      <c r="AA173272" s="192"/>
    </row>
    <row r="173273" spans="26:27">
      <c r="Z173273" s="192"/>
      <c r="AA173273" s="192"/>
    </row>
    <row r="173274" spans="26:27">
      <c r="Z173274" s="192"/>
      <c r="AA173274" s="192"/>
    </row>
    <row r="173275" spans="26:27">
      <c r="Z173275" s="192"/>
      <c r="AA173275" s="192"/>
    </row>
    <row r="173276" spans="26:27">
      <c r="Z173276" s="192"/>
      <c r="AA173276" s="192"/>
    </row>
    <row r="173277" spans="26:27">
      <c r="Z173277" s="192"/>
      <c r="AA173277" s="192"/>
    </row>
    <row r="173278" spans="26:27">
      <c r="Z173278" s="192"/>
      <c r="AA173278" s="192"/>
    </row>
    <row r="173279" spans="26:27">
      <c r="Z173279" s="192"/>
      <c r="AA173279" s="192"/>
    </row>
    <row r="173280" spans="26:27">
      <c r="Z173280" s="192"/>
      <c r="AA173280" s="192"/>
    </row>
    <row r="173281" spans="26:27">
      <c r="Z173281" s="192"/>
      <c r="AA173281" s="192"/>
    </row>
    <row r="173282" spans="26:27">
      <c r="Z173282" s="192"/>
      <c r="AA173282" s="192"/>
    </row>
    <row r="173283" spans="26:27">
      <c r="Z173283" s="192"/>
      <c r="AA173283" s="192"/>
    </row>
    <row r="173284" spans="26:27">
      <c r="Z173284" s="192"/>
      <c r="AA173284" s="192"/>
    </row>
    <row r="173285" spans="26:27">
      <c r="Z173285" s="192"/>
      <c r="AA173285" s="192"/>
    </row>
    <row r="173286" spans="26:27">
      <c r="Z173286" s="192"/>
      <c r="AA173286" s="192"/>
    </row>
    <row r="173287" spans="26:27">
      <c r="Z173287" s="192"/>
      <c r="AA173287" s="192"/>
    </row>
    <row r="173288" spans="26:27">
      <c r="Z173288" s="192"/>
      <c r="AA173288" s="192"/>
    </row>
    <row r="173289" spans="26:27">
      <c r="Z173289" s="192"/>
      <c r="AA173289" s="192"/>
    </row>
    <row r="173290" spans="26:27">
      <c r="Z173290" s="192"/>
      <c r="AA173290" s="192"/>
    </row>
    <row r="173291" spans="26:27">
      <c r="Z173291" s="192"/>
      <c r="AA173291" s="192"/>
    </row>
    <row r="173292" spans="26:27">
      <c r="Z173292" s="192"/>
      <c r="AA173292" s="192"/>
    </row>
    <row r="173293" spans="26:27">
      <c r="Z173293" s="192"/>
      <c r="AA173293" s="192"/>
    </row>
    <row r="173294" spans="26:27">
      <c r="Z173294" s="192"/>
      <c r="AA173294" s="192"/>
    </row>
    <row r="173295" spans="26:27">
      <c r="Z173295" s="192"/>
      <c r="AA173295" s="192"/>
    </row>
    <row r="173296" spans="26:27">
      <c r="Z173296" s="192"/>
      <c r="AA173296" s="192"/>
    </row>
    <row r="173297" spans="26:27">
      <c r="Z173297" s="192"/>
      <c r="AA173297" s="192"/>
    </row>
    <row r="173298" spans="26:27">
      <c r="Z173298" s="192"/>
      <c r="AA173298" s="192"/>
    </row>
    <row r="173299" spans="26:27">
      <c r="Z173299" s="192"/>
      <c r="AA173299" s="192"/>
    </row>
    <row r="173300" spans="26:27">
      <c r="Z173300" s="192"/>
      <c r="AA173300" s="192"/>
    </row>
    <row r="173301" spans="26:27">
      <c r="Z173301" s="192"/>
      <c r="AA173301" s="192"/>
    </row>
    <row r="173302" spans="26:27">
      <c r="Z173302" s="192"/>
      <c r="AA173302" s="192"/>
    </row>
    <row r="173303" spans="26:27">
      <c r="Z173303" s="192"/>
      <c r="AA173303" s="192"/>
    </row>
    <row r="173304" spans="26:27">
      <c r="Z173304" s="192"/>
      <c r="AA173304" s="192"/>
    </row>
    <row r="173305" spans="26:27">
      <c r="Z173305" s="192"/>
      <c r="AA173305" s="192"/>
    </row>
    <row r="173306" spans="26:27">
      <c r="Z173306" s="192"/>
      <c r="AA173306" s="192"/>
    </row>
    <row r="173307" spans="26:27">
      <c r="Z173307" s="192"/>
      <c r="AA173307" s="192"/>
    </row>
    <row r="173308" spans="26:27">
      <c r="Z173308" s="192"/>
      <c r="AA173308" s="192"/>
    </row>
    <row r="173309" spans="26:27">
      <c r="Z173309" s="192"/>
      <c r="AA173309" s="192"/>
    </row>
    <row r="173310" spans="26:27">
      <c r="Z173310" s="192"/>
      <c r="AA173310" s="192"/>
    </row>
    <row r="173311" spans="26:27">
      <c r="Z173311" s="192"/>
      <c r="AA173311" s="192"/>
    </row>
    <row r="173312" spans="26:27">
      <c r="Z173312" s="192"/>
      <c r="AA173312" s="192"/>
    </row>
    <row r="173313" spans="26:27">
      <c r="Z173313" s="192"/>
      <c r="AA173313" s="192"/>
    </row>
    <row r="173314" spans="26:27">
      <c r="Z173314" s="192"/>
      <c r="AA173314" s="192"/>
    </row>
    <row r="173315" spans="26:27">
      <c r="Z173315" s="192"/>
      <c r="AA173315" s="192"/>
    </row>
    <row r="173316" spans="26:27">
      <c r="Z173316" s="192"/>
      <c r="AA173316" s="192"/>
    </row>
    <row r="173317" spans="26:27">
      <c r="Z173317" s="192"/>
      <c r="AA173317" s="192"/>
    </row>
    <row r="173318" spans="26:27">
      <c r="Z173318" s="192"/>
      <c r="AA173318" s="192"/>
    </row>
    <row r="173319" spans="26:27">
      <c r="Z173319" s="192"/>
      <c r="AA173319" s="192"/>
    </row>
    <row r="173320" spans="26:27">
      <c r="Z173320" s="192"/>
      <c r="AA173320" s="192"/>
    </row>
    <row r="173321" spans="26:27">
      <c r="Z173321" s="192"/>
      <c r="AA173321" s="192"/>
    </row>
    <row r="173322" spans="26:27">
      <c r="Z173322" s="192"/>
      <c r="AA173322" s="192"/>
    </row>
    <row r="173323" spans="26:27">
      <c r="Z173323" s="192"/>
      <c r="AA173323" s="192"/>
    </row>
    <row r="173324" spans="26:27">
      <c r="Z173324" s="192"/>
      <c r="AA173324" s="192"/>
    </row>
    <row r="173325" spans="26:27">
      <c r="Z173325" s="192"/>
      <c r="AA173325" s="192"/>
    </row>
    <row r="173326" spans="26:27">
      <c r="Z173326" s="192"/>
      <c r="AA173326" s="192"/>
    </row>
    <row r="173327" spans="26:27">
      <c r="Z173327" s="192"/>
      <c r="AA173327" s="192"/>
    </row>
    <row r="173328" spans="26:27">
      <c r="Z173328" s="192"/>
      <c r="AA173328" s="192"/>
    </row>
    <row r="173329" spans="26:27">
      <c r="Z173329" s="192"/>
      <c r="AA173329" s="192"/>
    </row>
    <row r="173330" spans="26:27">
      <c r="Z173330" s="192"/>
      <c r="AA173330" s="192"/>
    </row>
    <row r="173331" spans="26:27">
      <c r="Z173331" s="192"/>
      <c r="AA173331" s="192"/>
    </row>
    <row r="173332" spans="26:27">
      <c r="Z173332" s="192"/>
      <c r="AA173332" s="192"/>
    </row>
    <row r="173333" spans="26:27">
      <c r="Z173333" s="192"/>
      <c r="AA173333" s="192"/>
    </row>
    <row r="173334" spans="26:27">
      <c r="Z173334" s="192"/>
      <c r="AA173334" s="192"/>
    </row>
    <row r="173335" spans="26:27">
      <c r="Z173335" s="192"/>
      <c r="AA173335" s="192"/>
    </row>
    <row r="173336" spans="26:27">
      <c r="Z173336" s="192"/>
      <c r="AA173336" s="192"/>
    </row>
    <row r="173337" spans="26:27">
      <c r="Z173337" s="192"/>
      <c r="AA173337" s="192"/>
    </row>
    <row r="173338" spans="26:27">
      <c r="Z173338" s="192"/>
      <c r="AA173338" s="192"/>
    </row>
    <row r="173339" spans="26:27">
      <c r="Z173339" s="192"/>
      <c r="AA173339" s="192"/>
    </row>
    <row r="173340" spans="26:27">
      <c r="Z173340" s="192"/>
      <c r="AA173340" s="192"/>
    </row>
    <row r="173341" spans="26:27">
      <c r="Z173341" s="192"/>
      <c r="AA173341" s="192"/>
    </row>
    <row r="173342" spans="26:27">
      <c r="Z173342" s="192"/>
      <c r="AA173342" s="192"/>
    </row>
    <row r="173343" spans="26:27">
      <c r="Z173343" s="192"/>
      <c r="AA173343" s="192"/>
    </row>
    <row r="173344" spans="26:27">
      <c r="Z173344" s="192"/>
      <c r="AA173344" s="192"/>
    </row>
    <row r="173345" spans="26:27">
      <c r="Z173345" s="192"/>
      <c r="AA173345" s="192"/>
    </row>
    <row r="173346" spans="26:27">
      <c r="Z173346" s="192"/>
      <c r="AA173346" s="192"/>
    </row>
    <row r="173347" spans="26:27">
      <c r="Z173347" s="192"/>
      <c r="AA173347" s="192"/>
    </row>
    <row r="173348" spans="26:27">
      <c r="Z173348" s="192"/>
      <c r="AA173348" s="192"/>
    </row>
    <row r="173349" spans="26:27">
      <c r="Z173349" s="192"/>
      <c r="AA173349" s="192"/>
    </row>
    <row r="173350" spans="26:27">
      <c r="Z173350" s="192"/>
      <c r="AA173350" s="192"/>
    </row>
    <row r="173351" spans="26:27">
      <c r="Z173351" s="192"/>
      <c r="AA173351" s="192"/>
    </row>
    <row r="173352" spans="26:27">
      <c r="Z173352" s="192"/>
      <c r="AA173352" s="192"/>
    </row>
    <row r="173353" spans="26:27">
      <c r="Z173353" s="192"/>
      <c r="AA173353" s="192"/>
    </row>
    <row r="173354" spans="26:27">
      <c r="Z173354" s="192"/>
      <c r="AA173354" s="192"/>
    </row>
    <row r="173355" spans="26:27">
      <c r="Z173355" s="192"/>
      <c r="AA173355" s="192"/>
    </row>
    <row r="173356" spans="26:27">
      <c r="Z173356" s="192"/>
      <c r="AA173356" s="192"/>
    </row>
    <row r="173357" spans="26:27">
      <c r="Z173357" s="192"/>
      <c r="AA173357" s="192"/>
    </row>
    <row r="173358" spans="26:27">
      <c r="Z173358" s="192"/>
      <c r="AA173358" s="192"/>
    </row>
    <row r="173359" spans="26:27">
      <c r="Z173359" s="192"/>
      <c r="AA173359" s="192"/>
    </row>
    <row r="173360" spans="26:27">
      <c r="Z173360" s="192"/>
      <c r="AA173360" s="192"/>
    </row>
    <row r="173361" spans="26:27">
      <c r="Z173361" s="192"/>
      <c r="AA173361" s="192"/>
    </row>
    <row r="173362" spans="26:27">
      <c r="Z173362" s="192"/>
      <c r="AA173362" s="192"/>
    </row>
    <row r="173363" spans="26:27">
      <c r="Z173363" s="192"/>
      <c r="AA173363" s="192"/>
    </row>
    <row r="173364" spans="26:27">
      <c r="Z173364" s="192"/>
      <c r="AA173364" s="192"/>
    </row>
    <row r="173365" spans="26:27">
      <c r="Z173365" s="192"/>
      <c r="AA173365" s="192"/>
    </row>
    <row r="173366" spans="26:27">
      <c r="Z173366" s="192"/>
      <c r="AA173366" s="192"/>
    </row>
    <row r="173367" spans="26:27">
      <c r="Z173367" s="192"/>
      <c r="AA173367" s="192"/>
    </row>
    <row r="173368" spans="26:27">
      <c r="Z173368" s="192"/>
      <c r="AA173368" s="192"/>
    </row>
    <row r="173369" spans="26:27">
      <c r="Z173369" s="192"/>
      <c r="AA173369" s="192"/>
    </row>
    <row r="173370" spans="26:27">
      <c r="Z173370" s="192"/>
      <c r="AA173370" s="192"/>
    </row>
    <row r="173371" spans="26:27">
      <c r="Z173371" s="192"/>
      <c r="AA173371" s="192"/>
    </row>
    <row r="173372" spans="26:27">
      <c r="Z173372" s="192"/>
      <c r="AA173372" s="192"/>
    </row>
    <row r="173373" spans="26:27">
      <c r="Z173373" s="192"/>
      <c r="AA173373" s="192"/>
    </row>
    <row r="173374" spans="26:27">
      <c r="Z173374" s="192"/>
      <c r="AA173374" s="192"/>
    </row>
    <row r="173375" spans="26:27">
      <c r="Z173375" s="192"/>
      <c r="AA173375" s="192"/>
    </row>
    <row r="173376" spans="26:27">
      <c r="Z173376" s="192"/>
      <c r="AA173376" s="192"/>
    </row>
    <row r="173377" spans="26:27">
      <c r="Z173377" s="192"/>
      <c r="AA173377" s="192"/>
    </row>
    <row r="173378" spans="26:27">
      <c r="Z173378" s="192"/>
      <c r="AA173378" s="192"/>
    </row>
    <row r="173379" spans="26:27">
      <c r="Z173379" s="192"/>
      <c r="AA173379" s="192"/>
    </row>
    <row r="173380" spans="26:27">
      <c r="Z173380" s="192"/>
      <c r="AA173380" s="192"/>
    </row>
    <row r="173381" spans="26:27">
      <c r="Z173381" s="192"/>
      <c r="AA173381" s="192"/>
    </row>
    <row r="173382" spans="26:27">
      <c r="Z173382" s="192"/>
      <c r="AA173382" s="192"/>
    </row>
    <row r="173383" spans="26:27">
      <c r="Z173383" s="192"/>
      <c r="AA173383" s="192"/>
    </row>
    <row r="173384" spans="26:27">
      <c r="Z173384" s="192"/>
      <c r="AA173384" s="192"/>
    </row>
    <row r="173385" spans="26:27">
      <c r="Z173385" s="192"/>
      <c r="AA173385" s="192"/>
    </row>
    <row r="173386" spans="26:27">
      <c r="Z173386" s="192"/>
      <c r="AA173386" s="192"/>
    </row>
    <row r="173387" spans="26:27">
      <c r="Z173387" s="192"/>
      <c r="AA173387" s="192"/>
    </row>
    <row r="173388" spans="26:27">
      <c r="Z173388" s="192"/>
      <c r="AA173388" s="192"/>
    </row>
    <row r="173389" spans="26:27">
      <c r="Z173389" s="192"/>
      <c r="AA173389" s="192"/>
    </row>
    <row r="173390" spans="26:27">
      <c r="Z173390" s="192"/>
      <c r="AA173390" s="192"/>
    </row>
    <row r="173391" spans="26:27">
      <c r="Z173391" s="192"/>
      <c r="AA173391" s="192"/>
    </row>
    <row r="173392" spans="26:27">
      <c r="Z173392" s="192"/>
      <c r="AA173392" s="192"/>
    </row>
    <row r="173393" spans="26:27">
      <c r="Z173393" s="192"/>
      <c r="AA173393" s="192"/>
    </row>
    <row r="173394" spans="26:27">
      <c r="Z173394" s="192"/>
      <c r="AA173394" s="192"/>
    </row>
    <row r="173395" spans="26:27">
      <c r="Z173395" s="192"/>
      <c r="AA173395" s="192"/>
    </row>
    <row r="173396" spans="26:27">
      <c r="Z173396" s="192"/>
      <c r="AA173396" s="192"/>
    </row>
    <row r="173397" spans="26:27">
      <c r="Z173397" s="192"/>
      <c r="AA173397" s="192"/>
    </row>
    <row r="173398" spans="26:27">
      <c r="Z173398" s="192"/>
      <c r="AA173398" s="192"/>
    </row>
    <row r="173399" spans="26:27">
      <c r="Z173399" s="192"/>
      <c r="AA173399" s="192"/>
    </row>
    <row r="173400" spans="26:27">
      <c r="Z173400" s="192"/>
      <c r="AA173400" s="192"/>
    </row>
    <row r="173401" spans="26:27">
      <c r="Z173401" s="192"/>
      <c r="AA173401" s="192"/>
    </row>
    <row r="173402" spans="26:27">
      <c r="Z173402" s="192"/>
      <c r="AA173402" s="192"/>
    </row>
    <row r="173403" spans="26:27">
      <c r="Z173403" s="192"/>
      <c r="AA173403" s="192"/>
    </row>
    <row r="173404" spans="26:27">
      <c r="Z173404" s="192"/>
      <c r="AA173404" s="192"/>
    </row>
    <row r="173405" spans="26:27">
      <c r="Z173405" s="192"/>
      <c r="AA173405" s="192"/>
    </row>
    <row r="173406" spans="26:27">
      <c r="Z173406" s="192"/>
      <c r="AA173406" s="192"/>
    </row>
    <row r="173407" spans="26:27">
      <c r="Z173407" s="192"/>
      <c r="AA173407" s="192"/>
    </row>
    <row r="173408" spans="26:27">
      <c r="Z173408" s="192"/>
      <c r="AA173408" s="192"/>
    </row>
    <row r="173409" spans="26:27">
      <c r="Z173409" s="192"/>
      <c r="AA173409" s="192"/>
    </row>
    <row r="173410" spans="26:27">
      <c r="Z173410" s="192"/>
      <c r="AA173410" s="192"/>
    </row>
    <row r="173411" spans="26:27">
      <c r="Z173411" s="192"/>
      <c r="AA173411" s="192"/>
    </row>
    <row r="173412" spans="26:27">
      <c r="Z173412" s="192"/>
      <c r="AA173412" s="192"/>
    </row>
    <row r="173413" spans="26:27">
      <c r="Z173413" s="192"/>
      <c r="AA173413" s="192"/>
    </row>
    <row r="173414" spans="26:27">
      <c r="Z173414" s="192"/>
      <c r="AA173414" s="192"/>
    </row>
    <row r="173415" spans="26:27">
      <c r="Z173415" s="192"/>
      <c r="AA173415" s="192"/>
    </row>
    <row r="173416" spans="26:27">
      <c r="Z173416" s="192"/>
      <c r="AA173416" s="192"/>
    </row>
    <row r="173417" spans="26:27">
      <c r="Z173417" s="192"/>
      <c r="AA173417" s="192"/>
    </row>
    <row r="173418" spans="26:27">
      <c r="Z173418" s="192"/>
      <c r="AA173418" s="192"/>
    </row>
    <row r="173419" spans="26:27">
      <c r="Z173419" s="192"/>
      <c r="AA173419" s="192"/>
    </row>
    <row r="173420" spans="26:27">
      <c r="Z173420" s="192"/>
      <c r="AA173420" s="192"/>
    </row>
    <row r="173421" spans="26:27">
      <c r="Z173421" s="192"/>
      <c r="AA173421" s="192"/>
    </row>
    <row r="173422" spans="26:27">
      <c r="Z173422" s="192"/>
      <c r="AA173422" s="192"/>
    </row>
    <row r="173423" spans="26:27">
      <c r="Z173423" s="192"/>
      <c r="AA173423" s="192"/>
    </row>
    <row r="173424" spans="26:27">
      <c r="Z173424" s="192"/>
      <c r="AA173424" s="192"/>
    </row>
    <row r="173425" spans="26:27">
      <c r="Z173425" s="192"/>
      <c r="AA173425" s="192"/>
    </row>
    <row r="173426" spans="26:27">
      <c r="Z173426" s="192"/>
      <c r="AA173426" s="192"/>
    </row>
    <row r="173427" spans="26:27">
      <c r="Z173427" s="192"/>
      <c r="AA173427" s="192"/>
    </row>
    <row r="173428" spans="26:27">
      <c r="Z173428" s="192"/>
      <c r="AA173428" s="192"/>
    </row>
    <row r="173429" spans="26:27">
      <c r="Z173429" s="192"/>
      <c r="AA173429" s="192"/>
    </row>
    <row r="173430" spans="26:27">
      <c r="Z173430" s="192"/>
      <c r="AA173430" s="192"/>
    </row>
    <row r="173431" spans="26:27">
      <c r="Z173431" s="192"/>
      <c r="AA173431" s="192"/>
    </row>
    <row r="173432" spans="26:27">
      <c r="Z173432" s="192"/>
      <c r="AA173432" s="192"/>
    </row>
    <row r="173433" spans="26:27">
      <c r="Z173433" s="192"/>
      <c r="AA173433" s="192"/>
    </row>
    <row r="173434" spans="26:27">
      <c r="Z173434" s="192"/>
      <c r="AA173434" s="192"/>
    </row>
    <row r="173435" spans="26:27">
      <c r="Z173435" s="192"/>
      <c r="AA173435" s="192"/>
    </row>
    <row r="173436" spans="26:27">
      <c r="Z173436" s="192"/>
      <c r="AA173436" s="192"/>
    </row>
    <row r="173437" spans="26:27">
      <c r="Z173437" s="192"/>
      <c r="AA173437" s="192"/>
    </row>
    <row r="173438" spans="26:27">
      <c r="Z173438" s="192"/>
      <c r="AA173438" s="192"/>
    </row>
    <row r="173439" spans="26:27">
      <c r="Z173439" s="192"/>
      <c r="AA173439" s="192"/>
    </row>
    <row r="173440" spans="26:27">
      <c r="Z173440" s="192"/>
      <c r="AA173440" s="192"/>
    </row>
    <row r="173441" spans="26:27">
      <c r="Z173441" s="192"/>
      <c r="AA173441" s="192"/>
    </row>
    <row r="173442" spans="26:27">
      <c r="Z173442" s="192"/>
      <c r="AA173442" s="192"/>
    </row>
    <row r="173443" spans="26:27">
      <c r="Z173443" s="192"/>
      <c r="AA173443" s="192"/>
    </row>
    <row r="173444" spans="26:27">
      <c r="Z173444" s="192"/>
      <c r="AA173444" s="192"/>
    </row>
    <row r="173445" spans="26:27">
      <c r="Z173445" s="192"/>
      <c r="AA173445" s="192"/>
    </row>
    <row r="173446" spans="26:27">
      <c r="Z173446" s="192"/>
      <c r="AA173446" s="192"/>
    </row>
    <row r="173447" spans="26:27">
      <c r="Z173447" s="192"/>
      <c r="AA173447" s="192"/>
    </row>
    <row r="173448" spans="26:27">
      <c r="Z173448" s="192"/>
      <c r="AA173448" s="192"/>
    </row>
    <row r="173449" spans="26:27">
      <c r="Z173449" s="192"/>
      <c r="AA173449" s="192"/>
    </row>
    <row r="173450" spans="26:27">
      <c r="Z173450" s="192"/>
      <c r="AA173450" s="192"/>
    </row>
    <row r="173451" spans="26:27">
      <c r="Z173451" s="192"/>
      <c r="AA173451" s="192"/>
    </row>
    <row r="173452" spans="26:27">
      <c r="Z173452" s="192"/>
      <c r="AA173452" s="192"/>
    </row>
    <row r="173453" spans="26:27">
      <c r="Z173453" s="192"/>
      <c r="AA173453" s="192"/>
    </row>
    <row r="173454" spans="26:27">
      <c r="Z173454" s="192"/>
      <c r="AA173454" s="192"/>
    </row>
    <row r="173455" spans="26:27">
      <c r="Z173455" s="192"/>
      <c r="AA173455" s="192"/>
    </row>
    <row r="173456" spans="26:27">
      <c r="Z173456" s="192"/>
      <c r="AA173456" s="192"/>
    </row>
    <row r="173457" spans="26:27">
      <c r="Z173457" s="192"/>
      <c r="AA173457" s="192"/>
    </row>
    <row r="173458" spans="26:27">
      <c r="Z173458" s="192"/>
      <c r="AA173458" s="192"/>
    </row>
    <row r="173459" spans="26:27">
      <c r="Z173459" s="192"/>
      <c r="AA173459" s="192"/>
    </row>
    <row r="173460" spans="26:27">
      <c r="Z173460" s="192"/>
      <c r="AA173460" s="192"/>
    </row>
    <row r="173461" spans="26:27">
      <c r="Z173461" s="192"/>
      <c r="AA173461" s="192"/>
    </row>
    <row r="173462" spans="26:27">
      <c r="Z173462" s="192"/>
      <c r="AA173462" s="192"/>
    </row>
    <row r="173463" spans="26:27">
      <c r="Z173463" s="192"/>
      <c r="AA173463" s="192"/>
    </row>
    <row r="173464" spans="26:27">
      <c r="Z173464" s="192"/>
      <c r="AA173464" s="192"/>
    </row>
    <row r="173465" spans="26:27">
      <c r="Z173465" s="192"/>
      <c r="AA173465" s="192"/>
    </row>
    <row r="173466" spans="26:27">
      <c r="Z173466" s="192"/>
      <c r="AA173466" s="192"/>
    </row>
    <row r="173467" spans="26:27">
      <c r="Z173467" s="192"/>
      <c r="AA173467" s="192"/>
    </row>
    <row r="173468" spans="26:27">
      <c r="Z173468" s="192"/>
      <c r="AA173468" s="192"/>
    </row>
    <row r="173469" spans="26:27">
      <c r="Z173469" s="192"/>
      <c r="AA173469" s="192"/>
    </row>
    <row r="173470" spans="26:27">
      <c r="Z173470" s="192"/>
      <c r="AA173470" s="192"/>
    </row>
    <row r="173471" spans="26:27">
      <c r="Z173471" s="192"/>
      <c r="AA173471" s="192"/>
    </row>
    <row r="173472" spans="26:27">
      <c r="Z173472" s="192"/>
      <c r="AA173472" s="192"/>
    </row>
    <row r="173473" spans="26:27">
      <c r="Z173473" s="192"/>
      <c r="AA173473" s="192"/>
    </row>
    <row r="173474" spans="26:27">
      <c r="Z173474" s="192"/>
      <c r="AA173474" s="192"/>
    </row>
    <row r="173475" spans="26:27">
      <c r="Z173475" s="192"/>
      <c r="AA173475" s="192"/>
    </row>
    <row r="173476" spans="26:27">
      <c r="Z173476" s="192"/>
      <c r="AA173476" s="192"/>
    </row>
    <row r="173477" spans="26:27">
      <c r="Z173477" s="192"/>
      <c r="AA173477" s="192"/>
    </row>
    <row r="173478" spans="26:27">
      <c r="Z173478" s="192"/>
      <c r="AA173478" s="192"/>
    </row>
    <row r="173479" spans="26:27">
      <c r="Z173479" s="192"/>
      <c r="AA173479" s="192"/>
    </row>
    <row r="173480" spans="26:27">
      <c r="Z173480" s="192"/>
      <c r="AA173480" s="192"/>
    </row>
    <row r="173481" spans="26:27">
      <c r="Z173481" s="192"/>
      <c r="AA173481" s="192"/>
    </row>
    <row r="173482" spans="26:27">
      <c r="Z173482" s="192"/>
      <c r="AA173482" s="192"/>
    </row>
    <row r="173483" spans="26:27">
      <c r="Z173483" s="192"/>
      <c r="AA173483" s="192"/>
    </row>
    <row r="173484" spans="26:27">
      <c r="Z173484" s="192"/>
      <c r="AA173484" s="192"/>
    </row>
    <row r="173485" spans="26:27">
      <c r="Z173485" s="192"/>
      <c r="AA173485" s="192"/>
    </row>
    <row r="173486" spans="26:27">
      <c r="Z173486" s="192"/>
      <c r="AA173486" s="192"/>
    </row>
    <row r="173487" spans="26:27">
      <c r="Z173487" s="192"/>
      <c r="AA173487" s="192"/>
    </row>
    <row r="173488" spans="26:27">
      <c r="Z173488" s="192"/>
      <c r="AA173488" s="192"/>
    </row>
    <row r="173489" spans="26:27">
      <c r="Z173489" s="192"/>
      <c r="AA173489" s="192"/>
    </row>
    <row r="173490" spans="26:27">
      <c r="Z173490" s="192"/>
      <c r="AA173490" s="192"/>
    </row>
    <row r="173491" spans="26:27">
      <c r="Z173491" s="192"/>
      <c r="AA173491" s="192"/>
    </row>
    <row r="173492" spans="26:27">
      <c r="Z173492" s="192"/>
      <c r="AA173492" s="192"/>
    </row>
    <row r="173493" spans="26:27">
      <c r="Z173493" s="192"/>
      <c r="AA173493" s="192"/>
    </row>
    <row r="173494" spans="26:27">
      <c r="Z173494" s="192"/>
      <c r="AA173494" s="192"/>
    </row>
    <row r="173495" spans="26:27">
      <c r="Z173495" s="192"/>
      <c r="AA173495" s="192"/>
    </row>
    <row r="173496" spans="26:27">
      <c r="Z173496" s="192"/>
      <c r="AA173496" s="192"/>
    </row>
    <row r="173497" spans="26:27">
      <c r="Z173497" s="192"/>
      <c r="AA173497" s="192"/>
    </row>
    <row r="173498" spans="26:27">
      <c r="Z173498" s="192"/>
      <c r="AA173498" s="192"/>
    </row>
    <row r="173499" spans="26:27">
      <c r="Z173499" s="192"/>
      <c r="AA173499" s="192"/>
    </row>
    <row r="173500" spans="26:27">
      <c r="Z173500" s="192"/>
      <c r="AA173500" s="192"/>
    </row>
    <row r="173501" spans="26:27">
      <c r="Z173501" s="192"/>
      <c r="AA173501" s="192"/>
    </row>
    <row r="173502" spans="26:27">
      <c r="Z173502" s="192"/>
      <c r="AA173502" s="192"/>
    </row>
    <row r="173503" spans="26:27">
      <c r="Z173503" s="192"/>
      <c r="AA173503" s="192"/>
    </row>
    <row r="173504" spans="26:27">
      <c r="Z173504" s="192"/>
      <c r="AA173504" s="192"/>
    </row>
    <row r="173505" spans="26:27">
      <c r="Z173505" s="192"/>
      <c r="AA173505" s="192"/>
    </row>
    <row r="173506" spans="26:27">
      <c r="Z173506" s="192"/>
      <c r="AA173506" s="192"/>
    </row>
    <row r="173507" spans="26:27">
      <c r="Z173507" s="192"/>
      <c r="AA173507" s="192"/>
    </row>
    <row r="173508" spans="26:27">
      <c r="Z173508" s="192"/>
      <c r="AA173508" s="192"/>
    </row>
    <row r="173509" spans="26:27">
      <c r="Z173509" s="192"/>
      <c r="AA173509" s="192"/>
    </row>
    <row r="173510" spans="26:27">
      <c r="Z173510" s="192"/>
      <c r="AA173510" s="192"/>
    </row>
    <row r="173511" spans="26:27">
      <c r="Z173511" s="192"/>
      <c r="AA173511" s="192"/>
    </row>
    <row r="173512" spans="26:27">
      <c r="Z173512" s="192"/>
      <c r="AA173512" s="192"/>
    </row>
    <row r="173513" spans="26:27">
      <c r="Z173513" s="192"/>
      <c r="AA173513" s="192"/>
    </row>
    <row r="173514" spans="26:27">
      <c r="Z173514" s="192"/>
      <c r="AA173514" s="192"/>
    </row>
    <row r="173515" spans="26:27">
      <c r="Z173515" s="192"/>
      <c r="AA173515" s="192"/>
    </row>
    <row r="173516" spans="26:27">
      <c r="Z173516" s="192"/>
      <c r="AA173516" s="192"/>
    </row>
    <row r="173517" spans="26:27">
      <c r="Z173517" s="192"/>
      <c r="AA173517" s="192"/>
    </row>
    <row r="173518" spans="26:27">
      <c r="Z173518" s="192"/>
      <c r="AA173518" s="192"/>
    </row>
    <row r="173519" spans="26:27">
      <c r="Z173519" s="192"/>
      <c r="AA173519" s="192"/>
    </row>
    <row r="173520" spans="26:27">
      <c r="Z173520" s="192"/>
      <c r="AA173520" s="192"/>
    </row>
    <row r="173521" spans="26:27">
      <c r="Z173521" s="192"/>
      <c r="AA173521" s="192"/>
    </row>
    <row r="173522" spans="26:27">
      <c r="Z173522" s="192"/>
      <c r="AA173522" s="192"/>
    </row>
    <row r="173523" spans="26:27">
      <c r="Z173523" s="192"/>
      <c r="AA173523" s="192"/>
    </row>
    <row r="173524" spans="26:27">
      <c r="Z173524" s="192"/>
      <c r="AA173524" s="192"/>
    </row>
    <row r="173525" spans="26:27">
      <c r="Z173525" s="192"/>
      <c r="AA173525" s="192"/>
    </row>
    <row r="173526" spans="26:27">
      <c r="Z173526" s="192"/>
      <c r="AA173526" s="192"/>
    </row>
    <row r="173527" spans="26:27">
      <c r="Z173527" s="192"/>
      <c r="AA173527" s="192"/>
    </row>
    <row r="173528" spans="26:27">
      <c r="Z173528" s="192"/>
      <c r="AA173528" s="192"/>
    </row>
    <row r="173529" spans="26:27">
      <c r="Z173529" s="192"/>
      <c r="AA173529" s="192"/>
    </row>
    <row r="173530" spans="26:27">
      <c r="Z173530" s="192"/>
      <c r="AA173530" s="192"/>
    </row>
    <row r="173531" spans="26:27">
      <c r="Z173531" s="192"/>
      <c r="AA173531" s="192"/>
    </row>
    <row r="173532" spans="26:27">
      <c r="Z173532" s="192"/>
      <c r="AA173532" s="192"/>
    </row>
    <row r="173533" spans="26:27">
      <c r="Z173533" s="192"/>
      <c r="AA173533" s="192"/>
    </row>
    <row r="173534" spans="26:27">
      <c r="Z173534" s="192"/>
      <c r="AA173534" s="192"/>
    </row>
    <row r="173535" spans="26:27">
      <c r="Z173535" s="192"/>
      <c r="AA173535" s="192"/>
    </row>
    <row r="173536" spans="26:27">
      <c r="Z173536" s="192"/>
      <c r="AA173536" s="192"/>
    </row>
    <row r="173537" spans="26:27">
      <c r="Z173537" s="192"/>
      <c r="AA173537" s="192"/>
    </row>
    <row r="173538" spans="26:27">
      <c r="Z173538" s="192"/>
      <c r="AA173538" s="192"/>
    </row>
    <row r="173539" spans="26:27">
      <c r="Z173539" s="192"/>
      <c r="AA173539" s="192"/>
    </row>
    <row r="173540" spans="26:27">
      <c r="Z173540" s="192"/>
      <c r="AA173540" s="192"/>
    </row>
    <row r="173541" spans="26:27">
      <c r="Z173541" s="192"/>
      <c r="AA173541" s="192"/>
    </row>
    <row r="173542" spans="26:27">
      <c r="Z173542" s="192"/>
      <c r="AA173542" s="192"/>
    </row>
    <row r="173543" spans="26:27">
      <c r="Z173543" s="192"/>
      <c r="AA173543" s="192"/>
    </row>
    <row r="173544" spans="26:27">
      <c r="Z173544" s="192"/>
      <c r="AA173544" s="192"/>
    </row>
    <row r="173545" spans="26:27">
      <c r="Z173545" s="192"/>
      <c r="AA173545" s="192"/>
    </row>
    <row r="173546" spans="26:27">
      <c r="Z173546" s="192"/>
      <c r="AA173546" s="192"/>
    </row>
    <row r="173547" spans="26:27">
      <c r="Z173547" s="192"/>
      <c r="AA173547" s="192"/>
    </row>
    <row r="173548" spans="26:27">
      <c r="Z173548" s="192"/>
      <c r="AA173548" s="192"/>
    </row>
    <row r="173549" spans="26:27">
      <c r="Z173549" s="192"/>
      <c r="AA173549" s="192"/>
    </row>
    <row r="173550" spans="26:27">
      <c r="Z173550" s="192"/>
      <c r="AA173550" s="192"/>
    </row>
    <row r="173551" spans="26:27">
      <c r="Z173551" s="192"/>
      <c r="AA173551" s="192"/>
    </row>
    <row r="173552" spans="26:27">
      <c r="Z173552" s="192"/>
      <c r="AA173552" s="192"/>
    </row>
    <row r="173553" spans="26:27">
      <c r="Z173553" s="192"/>
      <c r="AA173553" s="192"/>
    </row>
    <row r="173554" spans="26:27">
      <c r="Z173554" s="192"/>
      <c r="AA173554" s="192"/>
    </row>
    <row r="173555" spans="26:27">
      <c r="Z173555" s="192"/>
      <c r="AA173555" s="192"/>
    </row>
    <row r="173556" spans="26:27">
      <c r="Z173556" s="192"/>
      <c r="AA173556" s="192"/>
    </row>
    <row r="173557" spans="26:27">
      <c r="Z173557" s="192"/>
      <c r="AA173557" s="192"/>
    </row>
    <row r="173558" spans="26:27">
      <c r="Z173558" s="192"/>
      <c r="AA173558" s="192"/>
    </row>
    <row r="173559" spans="26:27">
      <c r="Z173559" s="192"/>
      <c r="AA173559" s="192"/>
    </row>
    <row r="173560" spans="26:27">
      <c r="Z173560" s="192"/>
      <c r="AA173560" s="192"/>
    </row>
    <row r="173561" spans="26:27">
      <c r="Z173561" s="192"/>
      <c r="AA173561" s="192"/>
    </row>
    <row r="173562" spans="26:27">
      <c r="Z173562" s="192"/>
      <c r="AA173562" s="192"/>
    </row>
    <row r="173563" spans="26:27">
      <c r="Z173563" s="192"/>
      <c r="AA173563" s="192"/>
    </row>
    <row r="173564" spans="26:27">
      <c r="Z173564" s="192"/>
      <c r="AA173564" s="192"/>
    </row>
    <row r="173565" spans="26:27">
      <c r="Z173565" s="192"/>
      <c r="AA173565" s="192"/>
    </row>
    <row r="173566" spans="26:27">
      <c r="Z173566" s="192"/>
      <c r="AA173566" s="192"/>
    </row>
    <row r="173567" spans="26:27">
      <c r="Z173567" s="192"/>
      <c r="AA173567" s="192"/>
    </row>
    <row r="173568" spans="26:27">
      <c r="Z173568" s="192"/>
      <c r="AA173568" s="192"/>
    </row>
    <row r="173569" spans="26:27">
      <c r="Z173569" s="192"/>
      <c r="AA173569" s="192"/>
    </row>
    <row r="173570" spans="26:27">
      <c r="Z173570" s="192"/>
      <c r="AA173570" s="192"/>
    </row>
    <row r="173571" spans="26:27">
      <c r="Z173571" s="192"/>
      <c r="AA173571" s="192"/>
    </row>
    <row r="173572" spans="26:27">
      <c r="Z173572" s="192"/>
      <c r="AA173572" s="192"/>
    </row>
    <row r="173573" spans="26:27">
      <c r="Z173573" s="192"/>
      <c r="AA173573" s="192"/>
    </row>
    <row r="173574" spans="26:27">
      <c r="Z173574" s="192"/>
      <c r="AA173574" s="192"/>
    </row>
    <row r="173575" spans="26:27">
      <c r="Z173575" s="192"/>
      <c r="AA173575" s="192"/>
    </row>
    <row r="173576" spans="26:27">
      <c r="Z173576" s="192"/>
      <c r="AA173576" s="192"/>
    </row>
    <row r="173577" spans="26:27">
      <c r="Z173577" s="192"/>
      <c r="AA173577" s="192"/>
    </row>
    <row r="173578" spans="26:27">
      <c r="Z173578" s="192"/>
      <c r="AA173578" s="192"/>
    </row>
    <row r="173579" spans="26:27">
      <c r="Z173579" s="192"/>
      <c r="AA173579" s="192"/>
    </row>
    <row r="173580" spans="26:27">
      <c r="Z173580" s="192"/>
      <c r="AA173580" s="192"/>
    </row>
    <row r="173581" spans="26:27">
      <c r="Z173581" s="192"/>
      <c r="AA173581" s="192"/>
    </row>
    <row r="173582" spans="26:27">
      <c r="Z173582" s="192"/>
      <c r="AA173582" s="192"/>
    </row>
    <row r="173583" spans="26:27">
      <c r="Z173583" s="192"/>
      <c r="AA173583" s="192"/>
    </row>
    <row r="173584" spans="26:27">
      <c r="Z173584" s="192"/>
      <c r="AA173584" s="192"/>
    </row>
    <row r="173585" spans="26:27">
      <c r="Z173585" s="192"/>
      <c r="AA173585" s="192"/>
    </row>
    <row r="173586" spans="26:27">
      <c r="Z173586" s="192"/>
      <c r="AA173586" s="192"/>
    </row>
    <row r="173587" spans="26:27">
      <c r="Z173587" s="192"/>
      <c r="AA173587" s="192"/>
    </row>
    <row r="173588" spans="26:27">
      <c r="Z173588" s="192"/>
      <c r="AA173588" s="192"/>
    </row>
    <row r="173589" spans="26:27">
      <c r="Z173589" s="192"/>
      <c r="AA173589" s="192"/>
    </row>
    <row r="173590" spans="26:27">
      <c r="Z173590" s="192"/>
      <c r="AA173590" s="192"/>
    </row>
    <row r="173591" spans="26:27">
      <c r="Z173591" s="192"/>
      <c r="AA173591" s="192"/>
    </row>
    <row r="173592" spans="26:27">
      <c r="Z173592" s="192"/>
      <c r="AA173592" s="192"/>
    </row>
    <row r="173593" spans="26:27">
      <c r="Z173593" s="192"/>
      <c r="AA173593" s="192"/>
    </row>
    <row r="173594" spans="26:27">
      <c r="Z173594" s="192"/>
      <c r="AA173594" s="192"/>
    </row>
    <row r="173595" spans="26:27">
      <c r="Z173595" s="192"/>
      <c r="AA173595" s="192"/>
    </row>
    <row r="173596" spans="26:27">
      <c r="Z173596" s="192"/>
      <c r="AA173596" s="192"/>
    </row>
    <row r="173597" spans="26:27">
      <c r="Z173597" s="192"/>
      <c r="AA173597" s="192"/>
    </row>
    <row r="173598" spans="26:27">
      <c r="Z173598" s="192"/>
      <c r="AA173598" s="192"/>
    </row>
    <row r="173599" spans="26:27">
      <c r="Z173599" s="192"/>
      <c r="AA173599" s="192"/>
    </row>
    <row r="173600" spans="26:27">
      <c r="Z173600" s="192"/>
      <c r="AA173600" s="192"/>
    </row>
    <row r="173601" spans="26:27">
      <c r="Z173601" s="192"/>
      <c r="AA173601" s="192"/>
    </row>
    <row r="173602" spans="26:27">
      <c r="Z173602" s="192"/>
      <c r="AA173602" s="192"/>
    </row>
    <row r="173603" spans="26:27">
      <c r="Z173603" s="192"/>
      <c r="AA173603" s="192"/>
    </row>
    <row r="173604" spans="26:27">
      <c r="Z173604" s="192"/>
      <c r="AA173604" s="192"/>
    </row>
    <row r="173605" spans="26:27">
      <c r="Z173605" s="192"/>
      <c r="AA173605" s="192"/>
    </row>
    <row r="173606" spans="26:27">
      <c r="Z173606" s="192"/>
      <c r="AA173606" s="192"/>
    </row>
    <row r="173607" spans="26:27">
      <c r="Z173607" s="192"/>
      <c r="AA173607" s="192"/>
    </row>
    <row r="173608" spans="26:27">
      <c r="Z173608" s="192"/>
      <c r="AA173608" s="192"/>
    </row>
    <row r="173609" spans="26:27">
      <c r="Z173609" s="192"/>
      <c r="AA173609" s="192"/>
    </row>
    <row r="173610" spans="26:27">
      <c r="Z173610" s="192"/>
      <c r="AA173610" s="192"/>
    </row>
    <row r="173611" spans="26:27">
      <c r="Z173611" s="192"/>
      <c r="AA173611" s="192"/>
    </row>
    <row r="173612" spans="26:27">
      <c r="Z173612" s="192"/>
      <c r="AA173612" s="192"/>
    </row>
    <row r="173613" spans="26:27">
      <c r="Z173613" s="192"/>
      <c r="AA173613" s="192"/>
    </row>
    <row r="173614" spans="26:27">
      <c r="Z173614" s="192"/>
      <c r="AA173614" s="192"/>
    </row>
    <row r="173615" spans="26:27">
      <c r="Z173615" s="192"/>
      <c r="AA173615" s="192"/>
    </row>
    <row r="173616" spans="26:27">
      <c r="Z173616" s="192"/>
      <c r="AA173616" s="192"/>
    </row>
    <row r="173617" spans="26:27">
      <c r="Z173617" s="192"/>
      <c r="AA173617" s="192"/>
    </row>
    <row r="173618" spans="26:27">
      <c r="Z173618" s="192"/>
      <c r="AA173618" s="192"/>
    </row>
    <row r="173619" spans="26:27">
      <c r="Z173619" s="192"/>
      <c r="AA173619" s="192"/>
    </row>
    <row r="173620" spans="26:27">
      <c r="Z173620" s="192"/>
      <c r="AA173620" s="192"/>
    </row>
    <row r="173621" spans="26:27">
      <c r="Z173621" s="192"/>
      <c r="AA173621" s="192"/>
    </row>
    <row r="173622" spans="26:27">
      <c r="Z173622" s="192"/>
      <c r="AA173622" s="192"/>
    </row>
    <row r="173623" spans="26:27">
      <c r="Z173623" s="192"/>
      <c r="AA173623" s="192"/>
    </row>
    <row r="173624" spans="26:27">
      <c r="Z173624" s="192"/>
      <c r="AA173624" s="192"/>
    </row>
    <row r="173625" spans="26:27">
      <c r="Z173625" s="192"/>
      <c r="AA173625" s="192"/>
    </row>
    <row r="173626" spans="26:27">
      <c r="Z173626" s="192"/>
      <c r="AA173626" s="192"/>
    </row>
    <row r="173627" spans="26:27">
      <c r="Z173627" s="192"/>
      <c r="AA173627" s="192"/>
    </row>
    <row r="173628" spans="26:27">
      <c r="Z173628" s="192"/>
      <c r="AA173628" s="192"/>
    </row>
    <row r="173629" spans="26:27">
      <c r="Z173629" s="192"/>
      <c r="AA173629" s="192"/>
    </row>
    <row r="173630" spans="26:27">
      <c r="Z173630" s="192"/>
      <c r="AA173630" s="192"/>
    </row>
    <row r="173631" spans="26:27">
      <c r="Z173631" s="192"/>
      <c r="AA173631" s="192"/>
    </row>
    <row r="173632" spans="26:27">
      <c r="Z173632" s="192"/>
      <c r="AA173632" s="192"/>
    </row>
    <row r="173633" spans="26:27">
      <c r="Z173633" s="192"/>
      <c r="AA173633" s="192"/>
    </row>
    <row r="173634" spans="26:27">
      <c r="Z173634" s="192"/>
      <c r="AA173634" s="192"/>
    </row>
    <row r="173635" spans="26:27">
      <c r="Z173635" s="192"/>
      <c r="AA173635" s="192"/>
    </row>
    <row r="173636" spans="26:27">
      <c r="Z173636" s="192"/>
      <c r="AA173636" s="192"/>
    </row>
    <row r="173637" spans="26:27">
      <c r="Z173637" s="192"/>
      <c r="AA173637" s="192"/>
    </row>
    <row r="173638" spans="26:27">
      <c r="Z173638" s="192"/>
      <c r="AA173638" s="192"/>
    </row>
    <row r="173639" spans="26:27">
      <c r="Z173639" s="192"/>
      <c r="AA173639" s="192"/>
    </row>
    <row r="173640" spans="26:27">
      <c r="Z173640" s="192"/>
      <c r="AA173640" s="192"/>
    </row>
    <row r="173641" spans="26:27">
      <c r="Z173641" s="192"/>
      <c r="AA173641" s="192"/>
    </row>
    <row r="173642" spans="26:27">
      <c r="Z173642" s="192"/>
      <c r="AA173642" s="192"/>
    </row>
    <row r="173643" spans="26:27">
      <c r="Z173643" s="192"/>
      <c r="AA173643" s="192"/>
    </row>
    <row r="173644" spans="26:27">
      <c r="Z173644" s="192"/>
      <c r="AA173644" s="192"/>
    </row>
    <row r="173645" spans="26:27">
      <c r="Z173645" s="192"/>
      <c r="AA173645" s="192"/>
    </row>
    <row r="173646" spans="26:27">
      <c r="Z173646" s="192"/>
      <c r="AA173646" s="192"/>
    </row>
    <row r="173647" spans="26:27">
      <c r="Z173647" s="192"/>
      <c r="AA173647" s="192"/>
    </row>
    <row r="173648" spans="26:27">
      <c r="Z173648" s="192"/>
      <c r="AA173648" s="192"/>
    </row>
    <row r="173649" spans="26:27">
      <c r="Z173649" s="192"/>
      <c r="AA173649" s="192"/>
    </row>
    <row r="173650" spans="26:27">
      <c r="Z173650" s="192"/>
      <c r="AA173650" s="192"/>
    </row>
    <row r="173651" spans="26:27">
      <c r="Z173651" s="192"/>
      <c r="AA173651" s="192"/>
    </row>
    <row r="173652" spans="26:27">
      <c r="Z173652" s="192"/>
      <c r="AA173652" s="192"/>
    </row>
    <row r="173653" spans="26:27">
      <c r="Z173653" s="192"/>
      <c r="AA173653" s="192"/>
    </row>
    <row r="173654" spans="26:27">
      <c r="Z173654" s="192"/>
      <c r="AA173654" s="192"/>
    </row>
    <row r="173655" spans="26:27">
      <c r="Z173655" s="192"/>
      <c r="AA173655" s="192"/>
    </row>
    <row r="173656" spans="26:27">
      <c r="Z173656" s="192"/>
      <c r="AA173656" s="192"/>
    </row>
    <row r="173657" spans="26:27">
      <c r="Z173657" s="192"/>
      <c r="AA173657" s="192"/>
    </row>
    <row r="173658" spans="26:27">
      <c r="Z173658" s="192"/>
      <c r="AA173658" s="192"/>
    </row>
    <row r="173659" spans="26:27">
      <c r="Z173659" s="192"/>
      <c r="AA173659" s="192"/>
    </row>
    <row r="173660" spans="26:27">
      <c r="Z173660" s="192"/>
      <c r="AA173660" s="192"/>
    </row>
    <row r="173661" spans="26:27">
      <c r="Z173661" s="192"/>
      <c r="AA173661" s="192"/>
    </row>
    <row r="173662" spans="26:27">
      <c r="Z173662" s="192"/>
      <c r="AA173662" s="192"/>
    </row>
    <row r="173663" spans="26:27">
      <c r="Z173663" s="192"/>
      <c r="AA173663" s="192"/>
    </row>
    <row r="173664" spans="26:27">
      <c r="Z173664" s="192"/>
      <c r="AA173664" s="192"/>
    </row>
    <row r="173665" spans="26:27">
      <c r="Z173665" s="192"/>
      <c r="AA173665" s="192"/>
    </row>
    <row r="173666" spans="26:27">
      <c r="Z173666" s="192"/>
      <c r="AA173666" s="192"/>
    </row>
    <row r="173667" spans="26:27">
      <c r="Z173667" s="192"/>
      <c r="AA173667" s="192"/>
    </row>
    <row r="173668" spans="26:27">
      <c r="Z173668" s="192"/>
      <c r="AA173668" s="192"/>
    </row>
    <row r="173669" spans="26:27">
      <c r="Z173669" s="192"/>
      <c r="AA173669" s="192"/>
    </row>
    <row r="173670" spans="26:27">
      <c r="Z173670" s="192"/>
      <c r="AA173670" s="192"/>
    </row>
    <row r="173671" spans="26:27">
      <c r="Z173671" s="192"/>
      <c r="AA173671" s="192"/>
    </row>
    <row r="173672" spans="26:27">
      <c r="Z173672" s="192"/>
      <c r="AA173672" s="192"/>
    </row>
    <row r="173673" spans="26:27">
      <c r="Z173673" s="192"/>
      <c r="AA173673" s="192"/>
    </row>
    <row r="173674" spans="26:27">
      <c r="Z173674" s="192"/>
      <c r="AA173674" s="192"/>
    </row>
    <row r="173675" spans="26:27">
      <c r="Z173675" s="192"/>
      <c r="AA173675" s="192"/>
    </row>
    <row r="173676" spans="26:27">
      <c r="Z173676" s="192"/>
      <c r="AA173676" s="192"/>
    </row>
    <row r="173677" spans="26:27">
      <c r="Z173677" s="192"/>
      <c r="AA173677" s="192"/>
    </row>
    <row r="173678" spans="26:27">
      <c r="Z173678" s="192"/>
      <c r="AA173678" s="192"/>
    </row>
    <row r="173679" spans="26:27">
      <c r="Z173679" s="192"/>
      <c r="AA173679" s="192"/>
    </row>
    <row r="173680" spans="26:27">
      <c r="Z173680" s="192"/>
      <c r="AA173680" s="192"/>
    </row>
    <row r="173681" spans="26:27">
      <c r="Z173681" s="192"/>
      <c r="AA173681" s="192"/>
    </row>
    <row r="173682" spans="26:27">
      <c r="Z173682" s="192"/>
      <c r="AA173682" s="192"/>
    </row>
    <row r="173683" spans="26:27">
      <c r="Z173683" s="192"/>
      <c r="AA173683" s="192"/>
    </row>
    <row r="173684" spans="26:27">
      <c r="Z173684" s="192"/>
      <c r="AA173684" s="192"/>
    </row>
    <row r="173685" spans="26:27">
      <c r="Z173685" s="192"/>
      <c r="AA173685" s="192"/>
    </row>
    <row r="173686" spans="26:27">
      <c r="Z173686" s="192"/>
      <c r="AA173686" s="192"/>
    </row>
    <row r="173687" spans="26:27">
      <c r="Z173687" s="192"/>
      <c r="AA173687" s="192"/>
    </row>
    <row r="173688" spans="26:27">
      <c r="Z173688" s="192"/>
      <c r="AA173688" s="192"/>
    </row>
    <row r="173689" spans="26:27">
      <c r="Z173689" s="192"/>
      <c r="AA173689" s="192"/>
    </row>
    <row r="173690" spans="26:27">
      <c r="Z173690" s="192"/>
      <c r="AA173690" s="192"/>
    </row>
    <row r="173691" spans="26:27">
      <c r="Z173691" s="192"/>
      <c r="AA173691" s="192"/>
    </row>
    <row r="173692" spans="26:27">
      <c r="Z173692" s="192"/>
      <c r="AA173692" s="192"/>
    </row>
    <row r="173693" spans="26:27">
      <c r="Z173693" s="192"/>
      <c r="AA173693" s="192"/>
    </row>
    <row r="173694" spans="26:27">
      <c r="Z173694" s="192"/>
      <c r="AA173694" s="192"/>
    </row>
    <row r="173695" spans="26:27">
      <c r="Z173695" s="192"/>
      <c r="AA173695" s="192"/>
    </row>
    <row r="173696" spans="26:27">
      <c r="Z173696" s="192"/>
      <c r="AA173696" s="192"/>
    </row>
    <row r="173697" spans="26:27">
      <c r="Z173697" s="192"/>
      <c r="AA173697" s="192"/>
    </row>
    <row r="173698" spans="26:27">
      <c r="Z173698" s="192"/>
      <c r="AA173698" s="192"/>
    </row>
    <row r="173699" spans="26:27">
      <c r="Z173699" s="192"/>
      <c r="AA173699" s="192"/>
    </row>
    <row r="173700" spans="26:27">
      <c r="Z173700" s="192"/>
      <c r="AA173700" s="192"/>
    </row>
    <row r="173701" spans="26:27">
      <c r="Z173701" s="192"/>
      <c r="AA173701" s="192"/>
    </row>
    <row r="173702" spans="26:27">
      <c r="Z173702" s="192"/>
      <c r="AA173702" s="192"/>
    </row>
    <row r="173703" spans="26:27">
      <c r="Z173703" s="192"/>
      <c r="AA173703" s="192"/>
    </row>
    <row r="173704" spans="26:27">
      <c r="Z173704" s="192"/>
      <c r="AA173704" s="192"/>
    </row>
    <row r="173705" spans="26:27">
      <c r="Z173705" s="192"/>
      <c r="AA173705" s="192"/>
    </row>
    <row r="173706" spans="26:27">
      <c r="Z173706" s="192"/>
      <c r="AA173706" s="192"/>
    </row>
    <row r="173707" spans="26:27">
      <c r="Z173707" s="192"/>
      <c r="AA173707" s="192"/>
    </row>
    <row r="173708" spans="26:27">
      <c r="Z173708" s="192"/>
      <c r="AA173708" s="192"/>
    </row>
    <row r="173709" spans="26:27">
      <c r="Z173709" s="192"/>
      <c r="AA173709" s="192"/>
    </row>
    <row r="173710" spans="26:27">
      <c r="Z173710" s="192"/>
      <c r="AA173710" s="192"/>
    </row>
    <row r="173711" spans="26:27">
      <c r="Z173711" s="192"/>
      <c r="AA173711" s="192"/>
    </row>
    <row r="173712" spans="26:27">
      <c r="Z173712" s="192"/>
      <c r="AA173712" s="192"/>
    </row>
    <row r="173713" spans="26:27">
      <c r="Z173713" s="192"/>
      <c r="AA173713" s="192"/>
    </row>
    <row r="173714" spans="26:27">
      <c r="Z173714" s="192"/>
      <c r="AA173714" s="192"/>
    </row>
    <row r="173715" spans="26:27">
      <c r="Z173715" s="192"/>
      <c r="AA173715" s="192"/>
    </row>
    <row r="173716" spans="26:27">
      <c r="Z173716" s="192"/>
      <c r="AA173716" s="192"/>
    </row>
    <row r="173717" spans="26:27">
      <c r="Z173717" s="192"/>
      <c r="AA173717" s="192"/>
    </row>
    <row r="173718" spans="26:27">
      <c r="Z173718" s="192"/>
      <c r="AA173718" s="192"/>
    </row>
    <row r="173719" spans="26:27">
      <c r="Z173719" s="192"/>
      <c r="AA173719" s="192"/>
    </row>
    <row r="173720" spans="26:27">
      <c r="Z173720" s="192"/>
      <c r="AA173720" s="192"/>
    </row>
    <row r="173721" spans="26:27">
      <c r="Z173721" s="192"/>
      <c r="AA173721" s="192"/>
    </row>
    <row r="173722" spans="26:27">
      <c r="Z173722" s="192"/>
      <c r="AA173722" s="192"/>
    </row>
    <row r="173723" spans="26:27">
      <c r="Z173723" s="192"/>
      <c r="AA173723" s="192"/>
    </row>
    <row r="173724" spans="26:27">
      <c r="Z173724" s="192"/>
      <c r="AA173724" s="192"/>
    </row>
    <row r="173725" spans="26:27">
      <c r="Z173725" s="192"/>
      <c r="AA173725" s="192"/>
    </row>
    <row r="173726" spans="26:27">
      <c r="Z173726" s="192"/>
      <c r="AA173726" s="192"/>
    </row>
    <row r="173727" spans="26:27">
      <c r="Z173727" s="192"/>
      <c r="AA173727" s="192"/>
    </row>
    <row r="173728" spans="26:27">
      <c r="Z173728" s="192"/>
      <c r="AA173728" s="192"/>
    </row>
    <row r="173729" spans="26:27">
      <c r="Z173729" s="192"/>
      <c r="AA173729" s="192"/>
    </row>
    <row r="173730" spans="26:27">
      <c r="Z173730" s="192"/>
      <c r="AA173730" s="192"/>
    </row>
    <row r="173731" spans="26:27">
      <c r="Z173731" s="192"/>
      <c r="AA173731" s="192"/>
    </row>
    <row r="173732" spans="26:27">
      <c r="Z173732" s="192"/>
      <c r="AA173732" s="192"/>
    </row>
    <row r="173733" spans="26:27">
      <c r="Z173733" s="192"/>
      <c r="AA173733" s="192"/>
    </row>
    <row r="173734" spans="26:27">
      <c r="Z173734" s="192"/>
      <c r="AA173734" s="192"/>
    </row>
    <row r="173735" spans="26:27">
      <c r="Z173735" s="192"/>
      <c r="AA173735" s="192"/>
    </row>
    <row r="173736" spans="26:27">
      <c r="Z173736" s="192"/>
      <c r="AA173736" s="192"/>
    </row>
    <row r="173737" spans="26:27">
      <c r="Z173737" s="192"/>
      <c r="AA173737" s="192"/>
    </row>
    <row r="173738" spans="26:27">
      <c r="Z173738" s="192"/>
      <c r="AA173738" s="192"/>
    </row>
    <row r="173739" spans="26:27">
      <c r="Z173739" s="192"/>
      <c r="AA173739" s="192"/>
    </row>
    <row r="173740" spans="26:27">
      <c r="Z173740" s="192"/>
      <c r="AA173740" s="192"/>
    </row>
    <row r="173741" spans="26:27">
      <c r="Z173741" s="192"/>
      <c r="AA173741" s="192"/>
    </row>
    <row r="173742" spans="26:27">
      <c r="Z173742" s="192"/>
      <c r="AA173742" s="192"/>
    </row>
    <row r="173743" spans="26:27">
      <c r="Z173743" s="192"/>
      <c r="AA173743" s="192"/>
    </row>
    <row r="173744" spans="26:27">
      <c r="Z173744" s="192"/>
      <c r="AA173744" s="192"/>
    </row>
    <row r="173745" spans="26:27">
      <c r="Z173745" s="192"/>
      <c r="AA173745" s="192"/>
    </row>
    <row r="173746" spans="26:27">
      <c r="Z173746" s="192"/>
      <c r="AA173746" s="192"/>
    </row>
    <row r="173747" spans="26:27">
      <c r="Z173747" s="192"/>
      <c r="AA173747" s="192"/>
    </row>
    <row r="173748" spans="26:27">
      <c r="Z173748" s="192"/>
      <c r="AA173748" s="192"/>
    </row>
    <row r="173749" spans="26:27">
      <c r="Z173749" s="192"/>
      <c r="AA173749" s="192"/>
    </row>
    <row r="173750" spans="26:27">
      <c r="Z173750" s="192"/>
      <c r="AA173750" s="192"/>
    </row>
    <row r="173751" spans="26:27">
      <c r="Z173751" s="192"/>
      <c r="AA173751" s="192"/>
    </row>
    <row r="173752" spans="26:27">
      <c r="Z173752" s="192"/>
      <c r="AA173752" s="192"/>
    </row>
    <row r="173753" spans="26:27">
      <c r="Z173753" s="192"/>
      <c r="AA173753" s="192"/>
    </row>
    <row r="173754" spans="26:27">
      <c r="Z173754" s="192"/>
      <c r="AA173754" s="192"/>
    </row>
    <row r="173755" spans="26:27">
      <c r="Z173755" s="192"/>
      <c r="AA173755" s="192"/>
    </row>
    <row r="173756" spans="26:27">
      <c r="Z173756" s="192"/>
      <c r="AA173756" s="192"/>
    </row>
    <row r="173757" spans="26:27">
      <c r="Z173757" s="192"/>
      <c r="AA173757" s="192"/>
    </row>
    <row r="173758" spans="26:27">
      <c r="Z173758" s="192"/>
      <c r="AA173758" s="192"/>
    </row>
    <row r="173759" spans="26:27">
      <c r="Z173759" s="192"/>
      <c r="AA173759" s="192"/>
    </row>
    <row r="173760" spans="26:27">
      <c r="Z173760" s="192"/>
      <c r="AA173760" s="192"/>
    </row>
    <row r="173761" spans="26:27">
      <c r="Z173761" s="192"/>
      <c r="AA173761" s="192"/>
    </row>
    <row r="173762" spans="26:27">
      <c r="Z173762" s="192"/>
      <c r="AA173762" s="192"/>
    </row>
    <row r="173763" spans="26:27">
      <c r="Z173763" s="192"/>
      <c r="AA173763" s="192"/>
    </row>
    <row r="173764" spans="26:27">
      <c r="Z173764" s="192"/>
      <c r="AA173764" s="192"/>
    </row>
    <row r="173765" spans="26:27">
      <c r="Z173765" s="192"/>
      <c r="AA173765" s="192"/>
    </row>
    <row r="173766" spans="26:27">
      <c r="Z173766" s="192"/>
      <c r="AA173766" s="192"/>
    </row>
    <row r="173767" spans="26:27">
      <c r="Z173767" s="192"/>
      <c r="AA173767" s="192"/>
    </row>
    <row r="173768" spans="26:27">
      <c r="Z173768" s="192"/>
      <c r="AA173768" s="192"/>
    </row>
    <row r="173769" spans="26:27">
      <c r="Z173769" s="192"/>
      <c r="AA173769" s="192"/>
    </row>
    <row r="173770" spans="26:27">
      <c r="Z173770" s="192"/>
      <c r="AA173770" s="192"/>
    </row>
    <row r="173771" spans="26:27">
      <c r="Z173771" s="192"/>
      <c r="AA173771" s="192"/>
    </row>
    <row r="173772" spans="26:27">
      <c r="Z173772" s="192"/>
      <c r="AA173772" s="192"/>
    </row>
    <row r="173773" spans="26:27">
      <c r="Z173773" s="192"/>
      <c r="AA173773" s="192"/>
    </row>
    <row r="173774" spans="26:27">
      <c r="Z173774" s="192"/>
      <c r="AA173774" s="192"/>
    </row>
    <row r="173775" spans="26:27">
      <c r="Z173775" s="192"/>
      <c r="AA173775" s="192"/>
    </row>
    <row r="173776" spans="26:27">
      <c r="Z173776" s="192"/>
      <c r="AA173776" s="192"/>
    </row>
    <row r="173777" spans="26:27">
      <c r="Z173777" s="192"/>
      <c r="AA173777" s="192"/>
    </row>
    <row r="173778" spans="26:27">
      <c r="Z173778" s="192"/>
      <c r="AA173778" s="192"/>
    </row>
    <row r="173779" spans="26:27">
      <c r="Z173779" s="192"/>
      <c r="AA173779" s="192"/>
    </row>
    <row r="173780" spans="26:27">
      <c r="Z173780" s="192"/>
      <c r="AA173780" s="192"/>
    </row>
    <row r="173781" spans="26:27">
      <c r="Z173781" s="192"/>
      <c r="AA173781" s="192"/>
    </row>
    <row r="173782" spans="26:27">
      <c r="Z173782" s="192"/>
      <c r="AA173782" s="192"/>
    </row>
    <row r="173783" spans="26:27">
      <c r="Z173783" s="192"/>
      <c r="AA173783" s="192"/>
    </row>
    <row r="173784" spans="26:27">
      <c r="Z173784" s="192"/>
      <c r="AA173784" s="192"/>
    </row>
    <row r="173785" spans="26:27">
      <c r="Z173785" s="192"/>
      <c r="AA173785" s="192"/>
    </row>
    <row r="173786" spans="26:27">
      <c r="Z173786" s="192"/>
      <c r="AA173786" s="192"/>
    </row>
    <row r="173787" spans="26:27">
      <c r="Z173787" s="192"/>
      <c r="AA173787" s="192"/>
    </row>
    <row r="173788" spans="26:27">
      <c r="Z173788" s="192"/>
      <c r="AA173788" s="192"/>
    </row>
    <row r="173789" spans="26:27">
      <c r="Z173789" s="192"/>
      <c r="AA173789" s="192"/>
    </row>
    <row r="173790" spans="26:27">
      <c r="Z173790" s="192"/>
      <c r="AA173790" s="192"/>
    </row>
    <row r="173791" spans="26:27">
      <c r="Z173791" s="192"/>
      <c r="AA173791" s="192"/>
    </row>
    <row r="173792" spans="26:27">
      <c r="Z173792" s="192"/>
      <c r="AA173792" s="192"/>
    </row>
    <row r="173793" spans="26:27">
      <c r="Z173793" s="192"/>
      <c r="AA173793" s="192"/>
    </row>
    <row r="173794" spans="26:27">
      <c r="Z173794" s="192"/>
      <c r="AA173794" s="192"/>
    </row>
    <row r="173795" spans="26:27">
      <c r="Z173795" s="192"/>
      <c r="AA173795" s="192"/>
    </row>
    <row r="173796" spans="26:27">
      <c r="Z173796" s="192"/>
      <c r="AA173796" s="192"/>
    </row>
    <row r="173797" spans="26:27">
      <c r="Z173797" s="192"/>
      <c r="AA173797" s="192"/>
    </row>
    <row r="173798" spans="26:27">
      <c r="Z173798" s="192"/>
      <c r="AA173798" s="192"/>
    </row>
    <row r="173799" spans="26:27">
      <c r="Z173799" s="192"/>
      <c r="AA173799" s="192"/>
    </row>
    <row r="173800" spans="26:27">
      <c r="Z173800" s="192"/>
      <c r="AA173800" s="192"/>
    </row>
    <row r="173801" spans="26:27">
      <c r="Z173801" s="192"/>
      <c r="AA173801" s="192"/>
    </row>
    <row r="173802" spans="26:27">
      <c r="Z173802" s="192"/>
      <c r="AA173802" s="192"/>
    </row>
    <row r="173803" spans="26:27">
      <c r="Z173803" s="192"/>
      <c r="AA173803" s="192"/>
    </row>
    <row r="173804" spans="26:27">
      <c r="Z173804" s="192"/>
      <c r="AA173804" s="192"/>
    </row>
    <row r="173805" spans="26:27">
      <c r="Z173805" s="192"/>
      <c r="AA173805" s="192"/>
    </row>
    <row r="173806" spans="26:27">
      <c r="Z173806" s="192"/>
      <c r="AA173806" s="192"/>
    </row>
    <row r="173807" spans="26:27">
      <c r="Z173807" s="192"/>
      <c r="AA173807" s="192"/>
    </row>
    <row r="173808" spans="26:27">
      <c r="Z173808" s="192"/>
      <c r="AA173808" s="192"/>
    </row>
    <row r="173809" spans="26:27">
      <c r="Z173809" s="192"/>
      <c r="AA173809" s="192"/>
    </row>
    <row r="173810" spans="26:27">
      <c r="Z173810" s="192"/>
      <c r="AA173810" s="192"/>
    </row>
    <row r="173811" spans="26:27">
      <c r="Z173811" s="192"/>
      <c r="AA173811" s="192"/>
    </row>
    <row r="173812" spans="26:27">
      <c r="Z173812" s="192"/>
      <c r="AA173812" s="192"/>
    </row>
    <row r="173813" spans="26:27">
      <c r="Z173813" s="192"/>
      <c r="AA173813" s="192"/>
    </row>
    <row r="173814" spans="26:27">
      <c r="Z173814" s="192"/>
      <c r="AA173814" s="192"/>
    </row>
    <row r="173815" spans="26:27">
      <c r="Z173815" s="192"/>
      <c r="AA173815" s="192"/>
    </row>
    <row r="173816" spans="26:27">
      <c r="Z173816" s="192"/>
      <c r="AA173816" s="192"/>
    </row>
    <row r="173817" spans="26:27">
      <c r="Z173817" s="192"/>
      <c r="AA173817" s="192"/>
    </row>
    <row r="173818" spans="26:27">
      <c r="Z173818" s="192"/>
      <c r="AA173818" s="192"/>
    </row>
    <row r="173819" spans="26:27">
      <c r="Z173819" s="192"/>
      <c r="AA173819" s="192"/>
    </row>
    <row r="173820" spans="26:27">
      <c r="Z173820" s="192"/>
      <c r="AA173820" s="192"/>
    </row>
    <row r="173821" spans="26:27">
      <c r="Z173821" s="192"/>
      <c r="AA173821" s="192"/>
    </row>
    <row r="173822" spans="26:27">
      <c r="Z173822" s="192"/>
      <c r="AA173822" s="192"/>
    </row>
    <row r="173823" spans="26:27">
      <c r="Z173823" s="192"/>
      <c r="AA173823" s="192"/>
    </row>
    <row r="173824" spans="26:27">
      <c r="Z173824" s="192"/>
      <c r="AA173824" s="192"/>
    </row>
    <row r="173825" spans="26:27">
      <c r="Z173825" s="192"/>
      <c r="AA173825" s="192"/>
    </row>
    <row r="173826" spans="26:27">
      <c r="Z173826" s="192"/>
      <c r="AA173826" s="192"/>
    </row>
    <row r="173827" spans="26:27">
      <c r="Z173827" s="192"/>
      <c r="AA173827" s="192"/>
    </row>
    <row r="173828" spans="26:27">
      <c r="Z173828" s="192"/>
      <c r="AA173828" s="192"/>
    </row>
    <row r="173829" spans="26:27">
      <c r="Z173829" s="192"/>
      <c r="AA173829" s="192"/>
    </row>
    <row r="173830" spans="26:27">
      <c r="Z173830" s="192"/>
      <c r="AA173830" s="192"/>
    </row>
    <row r="173831" spans="26:27">
      <c r="Z173831" s="192"/>
      <c r="AA173831" s="192"/>
    </row>
    <row r="173832" spans="26:27">
      <c r="Z173832" s="192"/>
      <c r="AA173832" s="192"/>
    </row>
    <row r="173833" spans="26:27">
      <c r="Z173833" s="192"/>
      <c r="AA173833" s="192"/>
    </row>
    <row r="173834" spans="26:27">
      <c r="Z173834" s="192"/>
      <c r="AA173834" s="192"/>
    </row>
    <row r="173835" spans="26:27">
      <c r="Z173835" s="192"/>
      <c r="AA173835" s="192"/>
    </row>
    <row r="173836" spans="26:27">
      <c r="Z173836" s="192"/>
      <c r="AA173836" s="192"/>
    </row>
    <row r="173837" spans="26:27">
      <c r="Z173837" s="192"/>
      <c r="AA173837" s="192"/>
    </row>
    <row r="173838" spans="26:27">
      <c r="Z173838" s="192"/>
      <c r="AA173838" s="192"/>
    </row>
    <row r="173839" spans="26:27">
      <c r="Z173839" s="192"/>
      <c r="AA173839" s="192"/>
    </row>
    <row r="173840" spans="26:27">
      <c r="Z173840" s="192"/>
      <c r="AA173840" s="192"/>
    </row>
    <row r="173841" spans="26:27">
      <c r="Z173841" s="192"/>
      <c r="AA173841" s="192"/>
    </row>
    <row r="173842" spans="26:27">
      <c r="Z173842" s="192"/>
      <c r="AA173842" s="192"/>
    </row>
    <row r="173843" spans="26:27">
      <c r="Z173843" s="192"/>
      <c r="AA173843" s="192"/>
    </row>
    <row r="173844" spans="26:27">
      <c r="Z173844" s="192"/>
      <c r="AA173844" s="192"/>
    </row>
    <row r="173845" spans="26:27">
      <c r="Z173845" s="192"/>
      <c r="AA173845" s="192"/>
    </row>
    <row r="173846" spans="26:27">
      <c r="Z173846" s="192"/>
      <c r="AA173846" s="192"/>
    </row>
    <row r="173847" spans="26:27">
      <c r="Z173847" s="192"/>
      <c r="AA173847" s="192"/>
    </row>
    <row r="173848" spans="26:27">
      <c r="Z173848" s="192"/>
      <c r="AA173848" s="192"/>
    </row>
    <row r="173849" spans="26:27">
      <c r="Z173849" s="192"/>
      <c r="AA173849" s="192"/>
    </row>
    <row r="173850" spans="26:27">
      <c r="Z173850" s="192"/>
      <c r="AA173850" s="192"/>
    </row>
    <row r="173851" spans="26:27">
      <c r="Z173851" s="192"/>
      <c r="AA173851" s="192"/>
    </row>
    <row r="173852" spans="26:27">
      <c r="Z173852" s="192"/>
      <c r="AA173852" s="192"/>
    </row>
    <row r="173853" spans="26:27">
      <c r="Z173853" s="192"/>
      <c r="AA173853" s="192"/>
    </row>
    <row r="173854" spans="26:27">
      <c r="Z173854" s="192"/>
      <c r="AA173854" s="192"/>
    </row>
    <row r="173855" spans="26:27">
      <c r="Z173855" s="192"/>
      <c r="AA173855" s="192"/>
    </row>
    <row r="173856" spans="26:27">
      <c r="Z173856" s="192"/>
      <c r="AA173856" s="192"/>
    </row>
    <row r="173857" spans="26:27">
      <c r="Z173857" s="192"/>
      <c r="AA173857" s="192"/>
    </row>
    <row r="173858" spans="26:27">
      <c r="Z173858" s="192"/>
      <c r="AA173858" s="192"/>
    </row>
    <row r="173859" spans="26:27">
      <c r="Z173859" s="192"/>
      <c r="AA173859" s="192"/>
    </row>
    <row r="173860" spans="26:27">
      <c r="Z173860" s="192"/>
      <c r="AA173860" s="192"/>
    </row>
    <row r="173861" spans="26:27">
      <c r="Z173861" s="192"/>
      <c r="AA173861" s="192"/>
    </row>
    <row r="173862" spans="26:27">
      <c r="Z173862" s="192"/>
      <c r="AA173862" s="192"/>
    </row>
    <row r="173863" spans="26:27">
      <c r="Z173863" s="192"/>
      <c r="AA173863" s="192"/>
    </row>
    <row r="173864" spans="26:27">
      <c r="Z173864" s="192"/>
      <c r="AA173864" s="192"/>
    </row>
    <row r="173865" spans="26:27">
      <c r="Z173865" s="192"/>
      <c r="AA173865" s="192"/>
    </row>
    <row r="173866" spans="26:27">
      <c r="Z173866" s="192"/>
      <c r="AA173866" s="192"/>
    </row>
    <row r="173867" spans="26:27">
      <c r="Z173867" s="192"/>
      <c r="AA173867" s="192"/>
    </row>
    <row r="173868" spans="26:27">
      <c r="Z173868" s="192"/>
      <c r="AA173868" s="192"/>
    </row>
    <row r="173869" spans="26:27">
      <c r="Z173869" s="192"/>
      <c r="AA173869" s="192"/>
    </row>
    <row r="173870" spans="26:27">
      <c r="Z173870" s="192"/>
      <c r="AA173870" s="192"/>
    </row>
    <row r="173871" spans="26:27">
      <c r="Z173871" s="192"/>
      <c r="AA173871" s="192"/>
    </row>
    <row r="173872" spans="26:27">
      <c r="Z173872" s="192"/>
      <c r="AA173872" s="192"/>
    </row>
    <row r="173873" spans="26:27">
      <c r="Z173873" s="192"/>
      <c r="AA173873" s="192"/>
    </row>
    <row r="173874" spans="26:27">
      <c r="Z173874" s="192"/>
      <c r="AA173874" s="192"/>
    </row>
    <row r="173875" spans="26:27">
      <c r="Z173875" s="192"/>
      <c r="AA173875" s="192"/>
    </row>
    <row r="173876" spans="26:27">
      <c r="Z173876" s="192"/>
      <c r="AA173876" s="192"/>
    </row>
    <row r="173877" spans="26:27">
      <c r="Z173877" s="192"/>
      <c r="AA173877" s="192"/>
    </row>
    <row r="173878" spans="26:27">
      <c r="Z173878" s="192"/>
      <c r="AA173878" s="192"/>
    </row>
    <row r="173879" spans="26:27">
      <c r="Z173879" s="192"/>
      <c r="AA173879" s="192"/>
    </row>
    <row r="173880" spans="26:27">
      <c r="Z173880" s="192"/>
      <c r="AA173880" s="192"/>
    </row>
    <row r="173881" spans="26:27">
      <c r="Z173881" s="192"/>
      <c r="AA173881" s="192"/>
    </row>
    <row r="173882" spans="26:27">
      <c r="Z173882" s="192"/>
      <c r="AA173882" s="192"/>
    </row>
    <row r="173883" spans="26:27">
      <c r="Z173883" s="192"/>
      <c r="AA173883" s="192"/>
    </row>
    <row r="173884" spans="26:27">
      <c r="Z173884" s="192"/>
      <c r="AA173884" s="192"/>
    </row>
    <row r="173885" spans="26:27">
      <c r="Z173885" s="192"/>
      <c r="AA173885" s="192"/>
    </row>
    <row r="173886" spans="26:27">
      <c r="Z173886" s="192"/>
      <c r="AA173886" s="192"/>
    </row>
    <row r="173887" spans="26:27">
      <c r="Z173887" s="192"/>
      <c r="AA173887" s="192"/>
    </row>
    <row r="173888" spans="26:27">
      <c r="Z173888" s="192"/>
      <c r="AA173888" s="192"/>
    </row>
    <row r="173889" spans="26:27">
      <c r="Z173889" s="192"/>
      <c r="AA173889" s="192"/>
    </row>
    <row r="173890" spans="26:27">
      <c r="Z173890" s="192"/>
      <c r="AA173890" s="192"/>
    </row>
    <row r="173891" spans="26:27">
      <c r="Z173891" s="192"/>
      <c r="AA173891" s="192"/>
    </row>
    <row r="173892" spans="26:27">
      <c r="Z173892" s="192"/>
      <c r="AA173892" s="192"/>
    </row>
    <row r="173893" spans="26:27">
      <c r="Z173893" s="192"/>
      <c r="AA173893" s="192"/>
    </row>
    <row r="173894" spans="26:27">
      <c r="Z173894" s="192"/>
      <c r="AA173894" s="192"/>
    </row>
    <row r="173895" spans="26:27">
      <c r="Z173895" s="192"/>
      <c r="AA173895" s="192"/>
    </row>
    <row r="173896" spans="26:27">
      <c r="Z173896" s="192"/>
      <c r="AA173896" s="192"/>
    </row>
    <row r="173897" spans="26:27">
      <c r="Z173897" s="192"/>
      <c r="AA173897" s="192"/>
    </row>
    <row r="173898" spans="26:27">
      <c r="Z173898" s="192"/>
      <c r="AA173898" s="192"/>
    </row>
    <row r="173899" spans="26:27">
      <c r="Z173899" s="192"/>
      <c r="AA173899" s="192"/>
    </row>
    <row r="173900" spans="26:27">
      <c r="Z173900" s="192"/>
      <c r="AA173900" s="192"/>
    </row>
    <row r="173901" spans="26:27">
      <c r="Z173901" s="192"/>
      <c r="AA173901" s="192"/>
    </row>
    <row r="173902" spans="26:27">
      <c r="Z173902" s="192"/>
      <c r="AA173902" s="192"/>
    </row>
    <row r="173903" spans="26:27">
      <c r="Z173903" s="192"/>
      <c r="AA173903" s="192"/>
    </row>
    <row r="173904" spans="26:27">
      <c r="Z173904" s="192"/>
      <c r="AA173904" s="192"/>
    </row>
    <row r="173905" spans="26:27">
      <c r="Z173905" s="192"/>
      <c r="AA173905" s="192"/>
    </row>
    <row r="173906" spans="26:27">
      <c r="Z173906" s="192"/>
      <c r="AA173906" s="192"/>
    </row>
    <row r="173907" spans="26:27">
      <c r="Z173907" s="192"/>
      <c r="AA173907" s="192"/>
    </row>
    <row r="173908" spans="26:27">
      <c r="Z173908" s="192"/>
      <c r="AA173908" s="192"/>
    </row>
    <row r="173909" spans="26:27">
      <c r="Z173909" s="192"/>
      <c r="AA173909" s="192"/>
    </row>
    <row r="173910" spans="26:27">
      <c r="Z173910" s="192"/>
      <c r="AA173910" s="192"/>
    </row>
    <row r="173911" spans="26:27">
      <c r="Z173911" s="192"/>
      <c r="AA173911" s="192"/>
    </row>
    <row r="173912" spans="26:27">
      <c r="Z173912" s="192"/>
      <c r="AA173912" s="192"/>
    </row>
    <row r="173913" spans="26:27">
      <c r="Z173913" s="192"/>
      <c r="AA173913" s="192"/>
    </row>
    <row r="173914" spans="26:27">
      <c r="Z173914" s="192"/>
      <c r="AA173914" s="192"/>
    </row>
    <row r="173915" spans="26:27">
      <c r="Z173915" s="192"/>
      <c r="AA173915" s="192"/>
    </row>
    <row r="173916" spans="26:27">
      <c r="Z173916" s="192"/>
      <c r="AA173916" s="192"/>
    </row>
    <row r="173917" spans="26:27">
      <c r="Z173917" s="192"/>
      <c r="AA173917" s="192"/>
    </row>
    <row r="173918" spans="26:27">
      <c r="Z173918" s="192"/>
      <c r="AA173918" s="192"/>
    </row>
    <row r="173919" spans="26:27">
      <c r="Z173919" s="192"/>
      <c r="AA173919" s="192"/>
    </row>
    <row r="173920" spans="26:27">
      <c r="Z173920" s="192"/>
      <c r="AA173920" s="192"/>
    </row>
    <row r="173921" spans="26:27">
      <c r="Z173921" s="192"/>
      <c r="AA173921" s="192"/>
    </row>
    <row r="173922" spans="26:27">
      <c r="Z173922" s="192"/>
      <c r="AA173922" s="192"/>
    </row>
    <row r="173923" spans="26:27">
      <c r="Z173923" s="192"/>
      <c r="AA173923" s="192"/>
    </row>
    <row r="173924" spans="26:27">
      <c r="Z173924" s="192"/>
      <c r="AA173924" s="192"/>
    </row>
    <row r="173925" spans="26:27">
      <c r="Z173925" s="192"/>
      <c r="AA173925" s="192"/>
    </row>
    <row r="173926" spans="26:27">
      <c r="Z173926" s="192"/>
      <c r="AA173926" s="192"/>
    </row>
    <row r="173927" spans="26:27">
      <c r="Z173927" s="192"/>
      <c r="AA173927" s="192"/>
    </row>
    <row r="173928" spans="26:27">
      <c r="Z173928" s="192"/>
      <c r="AA173928" s="192"/>
    </row>
    <row r="173929" spans="26:27">
      <c r="Z173929" s="192"/>
      <c r="AA173929" s="192"/>
    </row>
    <row r="173930" spans="26:27">
      <c r="Z173930" s="192"/>
      <c r="AA173930" s="192"/>
    </row>
    <row r="173931" spans="26:27">
      <c r="Z173931" s="192"/>
      <c r="AA173931" s="192"/>
    </row>
    <row r="173932" spans="26:27">
      <c r="Z173932" s="192"/>
      <c r="AA173932" s="192"/>
    </row>
    <row r="173933" spans="26:27">
      <c r="Z173933" s="192"/>
      <c r="AA173933" s="192"/>
    </row>
    <row r="173934" spans="26:27">
      <c r="Z173934" s="192"/>
      <c r="AA173934" s="192"/>
    </row>
    <row r="173935" spans="26:27">
      <c r="Z173935" s="192"/>
      <c r="AA173935" s="192"/>
    </row>
    <row r="173936" spans="26:27">
      <c r="Z173936" s="192"/>
      <c r="AA173936" s="192"/>
    </row>
    <row r="173937" spans="26:27">
      <c r="Z173937" s="192"/>
      <c r="AA173937" s="192"/>
    </row>
    <row r="173938" spans="26:27">
      <c r="Z173938" s="192"/>
      <c r="AA173938" s="192"/>
    </row>
    <row r="173939" spans="26:27">
      <c r="Z173939" s="192"/>
      <c r="AA173939" s="192"/>
    </row>
    <row r="173940" spans="26:27">
      <c r="Z173940" s="192"/>
      <c r="AA173940" s="192"/>
    </row>
    <row r="173941" spans="26:27">
      <c r="Z173941" s="192"/>
      <c r="AA173941" s="192"/>
    </row>
    <row r="173942" spans="26:27">
      <c r="Z173942" s="192"/>
      <c r="AA173942" s="192"/>
    </row>
    <row r="173943" spans="26:27">
      <c r="Z173943" s="192"/>
      <c r="AA173943" s="192"/>
    </row>
    <row r="173944" spans="26:27">
      <c r="Z173944" s="192"/>
      <c r="AA173944" s="192"/>
    </row>
    <row r="173945" spans="26:27">
      <c r="Z173945" s="192"/>
      <c r="AA173945" s="192"/>
    </row>
    <row r="173946" spans="26:27">
      <c r="Z173946" s="192"/>
      <c r="AA173946" s="192"/>
    </row>
    <row r="173947" spans="26:27">
      <c r="Z173947" s="192"/>
      <c r="AA173947" s="192"/>
    </row>
    <row r="173948" spans="26:27">
      <c r="Z173948" s="192"/>
      <c r="AA173948" s="192"/>
    </row>
    <row r="173949" spans="26:27">
      <c r="Z173949" s="192"/>
      <c r="AA173949" s="192"/>
    </row>
    <row r="173950" spans="26:27">
      <c r="Z173950" s="192"/>
      <c r="AA173950" s="192"/>
    </row>
    <row r="173951" spans="26:27">
      <c r="Z173951" s="192"/>
      <c r="AA173951" s="192"/>
    </row>
    <row r="173952" spans="26:27">
      <c r="Z173952" s="192"/>
      <c r="AA173952" s="192"/>
    </row>
    <row r="173953" spans="26:27">
      <c r="Z173953" s="192"/>
      <c r="AA173953" s="192"/>
    </row>
    <row r="173954" spans="26:27">
      <c r="Z173954" s="192"/>
      <c r="AA173954" s="192"/>
    </row>
    <row r="173955" spans="26:27">
      <c r="Z173955" s="192"/>
      <c r="AA173955" s="192"/>
    </row>
    <row r="173956" spans="26:27">
      <c r="Z173956" s="192"/>
      <c r="AA173956" s="192"/>
    </row>
    <row r="173957" spans="26:27">
      <c r="Z173957" s="192"/>
      <c r="AA173957" s="192"/>
    </row>
    <row r="173958" spans="26:27">
      <c r="Z173958" s="192"/>
      <c r="AA173958" s="192"/>
    </row>
    <row r="173959" spans="26:27">
      <c r="Z173959" s="192"/>
      <c r="AA173959" s="192"/>
    </row>
    <row r="173960" spans="26:27">
      <c r="Z173960" s="192"/>
      <c r="AA173960" s="192"/>
    </row>
    <row r="173961" spans="26:27">
      <c r="Z173961" s="192"/>
      <c r="AA173961" s="192"/>
    </row>
    <row r="173962" spans="26:27">
      <c r="Z173962" s="192"/>
      <c r="AA173962" s="192"/>
    </row>
    <row r="173963" spans="26:27">
      <c r="Z173963" s="192"/>
      <c r="AA173963" s="192"/>
    </row>
    <row r="173964" spans="26:27">
      <c r="Z173964" s="192"/>
      <c r="AA173964" s="192"/>
    </row>
    <row r="173965" spans="26:27">
      <c r="Z173965" s="192"/>
      <c r="AA173965" s="192"/>
    </row>
    <row r="173966" spans="26:27">
      <c r="Z173966" s="192"/>
      <c r="AA173966" s="192"/>
    </row>
    <row r="173967" spans="26:27">
      <c r="Z173967" s="192"/>
      <c r="AA173967" s="192"/>
    </row>
    <row r="173968" spans="26:27">
      <c r="Z173968" s="192"/>
      <c r="AA173968" s="192"/>
    </row>
    <row r="173969" spans="26:27">
      <c r="Z173969" s="192"/>
      <c r="AA173969" s="192"/>
    </row>
    <row r="173970" spans="26:27">
      <c r="Z173970" s="192"/>
      <c r="AA173970" s="192"/>
    </row>
    <row r="173971" spans="26:27">
      <c r="Z173971" s="192"/>
      <c r="AA173971" s="192"/>
    </row>
    <row r="173972" spans="26:27">
      <c r="Z173972" s="192"/>
      <c r="AA173972" s="192"/>
    </row>
    <row r="173973" spans="26:27">
      <c r="Z173973" s="192"/>
      <c r="AA173973" s="192"/>
    </row>
    <row r="173974" spans="26:27">
      <c r="Z173974" s="192"/>
      <c r="AA173974" s="192"/>
    </row>
    <row r="173975" spans="26:27">
      <c r="Z173975" s="192"/>
      <c r="AA173975" s="192"/>
    </row>
    <row r="173976" spans="26:27">
      <c r="Z173976" s="192"/>
      <c r="AA173976" s="192"/>
    </row>
    <row r="173977" spans="26:27">
      <c r="Z173977" s="192"/>
      <c r="AA173977" s="192"/>
    </row>
    <row r="173978" spans="26:27">
      <c r="Z173978" s="192"/>
      <c r="AA173978" s="192"/>
    </row>
    <row r="173979" spans="26:27">
      <c r="Z173979" s="192"/>
      <c r="AA173979" s="192"/>
    </row>
    <row r="173980" spans="26:27">
      <c r="Z173980" s="192"/>
      <c r="AA173980" s="192"/>
    </row>
    <row r="173981" spans="26:27">
      <c r="Z173981" s="192"/>
      <c r="AA173981" s="192"/>
    </row>
    <row r="173982" spans="26:27">
      <c r="Z173982" s="192"/>
      <c r="AA173982" s="192"/>
    </row>
    <row r="173983" spans="26:27">
      <c r="Z173983" s="192"/>
      <c r="AA173983" s="192"/>
    </row>
    <row r="173984" spans="26:27">
      <c r="Z173984" s="192"/>
      <c r="AA173984" s="192"/>
    </row>
    <row r="173985" spans="26:27">
      <c r="Z173985" s="192"/>
      <c r="AA173985" s="192"/>
    </row>
    <row r="173986" spans="26:27">
      <c r="Z173986" s="192"/>
      <c r="AA173986" s="192"/>
    </row>
    <row r="173987" spans="26:27">
      <c r="Z173987" s="192"/>
      <c r="AA173987" s="192"/>
    </row>
    <row r="173988" spans="26:27">
      <c r="Z173988" s="192"/>
      <c r="AA173988" s="192"/>
    </row>
    <row r="173989" spans="26:27">
      <c r="Z173989" s="192"/>
      <c r="AA173989" s="192"/>
    </row>
    <row r="173990" spans="26:27">
      <c r="Z173990" s="192"/>
      <c r="AA173990" s="192"/>
    </row>
    <row r="173991" spans="26:27">
      <c r="Z173991" s="192"/>
      <c r="AA173991" s="192"/>
    </row>
    <row r="173992" spans="26:27">
      <c r="Z173992" s="192"/>
      <c r="AA173992" s="192"/>
    </row>
    <row r="173993" spans="26:27">
      <c r="Z173993" s="192"/>
      <c r="AA173993" s="192"/>
    </row>
    <row r="173994" spans="26:27">
      <c r="Z173994" s="192"/>
      <c r="AA173994" s="192"/>
    </row>
    <row r="173995" spans="26:27">
      <c r="Z173995" s="192"/>
      <c r="AA173995" s="192"/>
    </row>
    <row r="173996" spans="26:27">
      <c r="Z173996" s="192"/>
      <c r="AA173996" s="192"/>
    </row>
    <row r="173997" spans="26:27">
      <c r="Z173997" s="192"/>
      <c r="AA173997" s="192"/>
    </row>
    <row r="173998" spans="26:27">
      <c r="Z173998" s="192"/>
      <c r="AA173998" s="192"/>
    </row>
    <row r="173999" spans="26:27">
      <c r="Z173999" s="192"/>
      <c r="AA173999" s="192"/>
    </row>
    <row r="174000" spans="26:27">
      <c r="Z174000" s="192"/>
      <c r="AA174000" s="192"/>
    </row>
    <row r="174001" spans="26:27">
      <c r="Z174001" s="192"/>
      <c r="AA174001" s="192"/>
    </row>
    <row r="174002" spans="26:27">
      <c r="Z174002" s="192"/>
      <c r="AA174002" s="192"/>
    </row>
    <row r="174003" spans="26:27">
      <c r="Z174003" s="192"/>
      <c r="AA174003" s="192"/>
    </row>
    <row r="174004" spans="26:27">
      <c r="Z174004" s="192"/>
      <c r="AA174004" s="192"/>
    </row>
    <row r="174005" spans="26:27">
      <c r="Z174005" s="192"/>
      <c r="AA174005" s="192"/>
    </row>
    <row r="174006" spans="26:27">
      <c r="Z174006" s="192"/>
      <c r="AA174006" s="192"/>
    </row>
    <row r="174007" spans="26:27">
      <c r="Z174007" s="192"/>
      <c r="AA174007" s="192"/>
    </row>
    <row r="174008" spans="26:27">
      <c r="Z174008" s="192"/>
      <c r="AA174008" s="192"/>
    </row>
    <row r="174009" spans="26:27">
      <c r="Z174009" s="192"/>
      <c r="AA174009" s="192"/>
    </row>
    <row r="174010" spans="26:27">
      <c r="Z174010" s="192"/>
      <c r="AA174010" s="192"/>
    </row>
    <row r="174011" spans="26:27">
      <c r="Z174011" s="192"/>
      <c r="AA174011" s="192"/>
    </row>
    <row r="174012" spans="26:27">
      <c r="Z174012" s="192"/>
      <c r="AA174012" s="192"/>
    </row>
    <row r="174013" spans="26:27">
      <c r="Z174013" s="192"/>
      <c r="AA174013" s="192"/>
    </row>
    <row r="174014" spans="26:27">
      <c r="Z174014" s="192"/>
      <c r="AA174014" s="192"/>
    </row>
    <row r="174015" spans="26:27">
      <c r="Z174015" s="192"/>
      <c r="AA174015" s="192"/>
    </row>
    <row r="174016" spans="26:27">
      <c r="Z174016" s="192"/>
      <c r="AA174016" s="192"/>
    </row>
    <row r="174017" spans="26:27">
      <c r="Z174017" s="192"/>
      <c r="AA174017" s="192"/>
    </row>
    <row r="174018" spans="26:27">
      <c r="Z174018" s="192"/>
      <c r="AA174018" s="192"/>
    </row>
    <row r="174019" spans="26:27">
      <c r="Z174019" s="192"/>
      <c r="AA174019" s="192"/>
    </row>
    <row r="174020" spans="26:27">
      <c r="Z174020" s="192"/>
      <c r="AA174020" s="192"/>
    </row>
    <row r="174021" spans="26:27">
      <c r="Z174021" s="192"/>
      <c r="AA174021" s="192"/>
    </row>
    <row r="174022" spans="26:27">
      <c r="Z174022" s="192"/>
      <c r="AA174022" s="192"/>
    </row>
    <row r="174023" spans="26:27">
      <c r="Z174023" s="192"/>
      <c r="AA174023" s="192"/>
    </row>
    <row r="174024" spans="26:27">
      <c r="Z174024" s="192"/>
      <c r="AA174024" s="192"/>
    </row>
    <row r="174025" spans="26:27">
      <c r="Z174025" s="192"/>
      <c r="AA174025" s="192"/>
    </row>
    <row r="174026" spans="26:27">
      <c r="Z174026" s="192"/>
      <c r="AA174026" s="192"/>
    </row>
    <row r="174027" spans="26:27">
      <c r="Z174027" s="192"/>
      <c r="AA174027" s="192"/>
    </row>
    <row r="174028" spans="26:27">
      <c r="Z174028" s="192"/>
      <c r="AA174028" s="192"/>
    </row>
    <row r="174029" spans="26:27">
      <c r="Z174029" s="192"/>
      <c r="AA174029" s="192"/>
    </row>
    <row r="174030" spans="26:27">
      <c r="Z174030" s="192"/>
      <c r="AA174030" s="192"/>
    </row>
    <row r="174031" spans="26:27">
      <c r="Z174031" s="192"/>
      <c r="AA174031" s="192"/>
    </row>
    <row r="174032" spans="26:27">
      <c r="Z174032" s="192"/>
      <c r="AA174032" s="192"/>
    </row>
    <row r="174033" spans="26:27">
      <c r="Z174033" s="192"/>
      <c r="AA174033" s="192"/>
    </row>
    <row r="174034" spans="26:27">
      <c r="Z174034" s="192"/>
      <c r="AA174034" s="192"/>
    </row>
    <row r="174035" spans="26:27">
      <c r="Z174035" s="192"/>
      <c r="AA174035" s="192"/>
    </row>
    <row r="174036" spans="26:27">
      <c r="Z174036" s="192"/>
      <c r="AA174036" s="192"/>
    </row>
    <row r="174037" spans="26:27">
      <c r="Z174037" s="192"/>
      <c r="AA174037" s="192"/>
    </row>
    <row r="174038" spans="26:27">
      <c r="Z174038" s="192"/>
      <c r="AA174038" s="192"/>
    </row>
    <row r="174039" spans="26:27">
      <c r="Z174039" s="192"/>
      <c r="AA174039" s="192"/>
    </row>
    <row r="174040" spans="26:27">
      <c r="Z174040" s="192"/>
      <c r="AA174040" s="192"/>
    </row>
    <row r="174041" spans="26:27">
      <c r="Z174041" s="192"/>
      <c r="AA174041" s="192"/>
    </row>
    <row r="174042" spans="26:27">
      <c r="Z174042" s="192"/>
      <c r="AA174042" s="192"/>
    </row>
    <row r="174043" spans="26:27">
      <c r="Z174043" s="192"/>
      <c r="AA174043" s="192"/>
    </row>
    <row r="174044" spans="26:27">
      <c r="Z174044" s="192"/>
      <c r="AA174044" s="192"/>
    </row>
    <row r="174045" spans="26:27">
      <c r="Z174045" s="192"/>
      <c r="AA174045" s="192"/>
    </row>
    <row r="174046" spans="26:27">
      <c r="Z174046" s="192"/>
      <c r="AA174046" s="192"/>
    </row>
    <row r="174047" spans="26:27">
      <c r="Z174047" s="192"/>
      <c r="AA174047" s="192"/>
    </row>
    <row r="174048" spans="26:27">
      <c r="Z174048" s="192"/>
      <c r="AA174048" s="192"/>
    </row>
    <row r="174049" spans="26:27">
      <c r="Z174049" s="192"/>
      <c r="AA174049" s="192"/>
    </row>
    <row r="174050" spans="26:27">
      <c r="Z174050" s="192"/>
      <c r="AA174050" s="192"/>
    </row>
    <row r="174051" spans="26:27">
      <c r="Z174051" s="192"/>
      <c r="AA174051" s="192"/>
    </row>
    <row r="174052" spans="26:27">
      <c r="Z174052" s="192"/>
      <c r="AA174052" s="192"/>
    </row>
    <row r="174053" spans="26:27">
      <c r="Z174053" s="192"/>
      <c r="AA174053" s="192"/>
    </row>
    <row r="174054" spans="26:27">
      <c r="Z174054" s="192"/>
      <c r="AA174054" s="192"/>
    </row>
    <row r="174055" spans="26:27">
      <c r="Z174055" s="192"/>
      <c r="AA174055" s="192"/>
    </row>
    <row r="174056" spans="26:27">
      <c r="Z174056" s="192"/>
      <c r="AA174056" s="192"/>
    </row>
    <row r="174057" spans="26:27">
      <c r="Z174057" s="192"/>
      <c r="AA174057" s="192"/>
    </row>
    <row r="174058" spans="26:27">
      <c r="Z174058" s="192"/>
      <c r="AA174058" s="192"/>
    </row>
    <row r="174059" spans="26:27">
      <c r="Z174059" s="192"/>
      <c r="AA174059" s="192"/>
    </row>
    <row r="174060" spans="26:27">
      <c r="Z174060" s="192"/>
      <c r="AA174060" s="192"/>
    </row>
    <row r="174061" spans="26:27">
      <c r="Z174061" s="192"/>
      <c r="AA174061" s="192"/>
    </row>
    <row r="174062" spans="26:27">
      <c r="Z174062" s="192"/>
      <c r="AA174062" s="192"/>
    </row>
    <row r="174063" spans="26:27">
      <c r="Z174063" s="192"/>
      <c r="AA174063" s="192"/>
    </row>
    <row r="174064" spans="26:27">
      <c r="Z174064" s="192"/>
      <c r="AA174064" s="192"/>
    </row>
    <row r="174065" spans="26:27">
      <c r="Z174065" s="192"/>
      <c r="AA174065" s="192"/>
    </row>
    <row r="174066" spans="26:27">
      <c r="Z174066" s="192"/>
      <c r="AA174066" s="192"/>
    </row>
    <row r="174067" spans="26:27">
      <c r="Z174067" s="192"/>
      <c r="AA174067" s="192"/>
    </row>
    <row r="174068" spans="26:27">
      <c r="Z174068" s="192"/>
      <c r="AA174068" s="192"/>
    </row>
    <row r="174069" spans="26:27">
      <c r="Z174069" s="192"/>
      <c r="AA174069" s="192"/>
    </row>
    <row r="174070" spans="26:27">
      <c r="Z174070" s="192"/>
      <c r="AA174070" s="192"/>
    </row>
    <row r="174071" spans="26:27">
      <c r="Z174071" s="192"/>
      <c r="AA174071" s="192"/>
    </row>
    <row r="174072" spans="26:27">
      <c r="Z174072" s="192"/>
      <c r="AA174072" s="192"/>
    </row>
    <row r="174073" spans="26:27">
      <c r="Z174073" s="192"/>
      <c r="AA174073" s="192"/>
    </row>
    <row r="174074" spans="26:27">
      <c r="Z174074" s="192"/>
      <c r="AA174074" s="192"/>
    </row>
    <row r="174075" spans="26:27">
      <c r="Z174075" s="192"/>
      <c r="AA174075" s="192"/>
    </row>
    <row r="174076" spans="26:27">
      <c r="Z174076" s="192"/>
      <c r="AA174076" s="192"/>
    </row>
    <row r="174077" spans="26:27">
      <c r="Z174077" s="192"/>
      <c r="AA174077" s="192"/>
    </row>
    <row r="174078" spans="26:27">
      <c r="Z174078" s="192"/>
      <c r="AA174078" s="192"/>
    </row>
    <row r="174079" spans="26:27">
      <c r="Z174079" s="192"/>
      <c r="AA174079" s="192"/>
    </row>
    <row r="174080" spans="26:27">
      <c r="Z174080" s="192"/>
      <c r="AA174080" s="192"/>
    </row>
    <row r="174081" spans="26:27">
      <c r="Z174081" s="192"/>
      <c r="AA174081" s="192"/>
    </row>
    <row r="174082" spans="26:27">
      <c r="Z174082" s="192"/>
      <c r="AA174082" s="192"/>
    </row>
    <row r="174083" spans="26:27">
      <c r="Z174083" s="192"/>
      <c r="AA174083" s="192"/>
    </row>
    <row r="174084" spans="26:27">
      <c r="Z174084" s="192"/>
      <c r="AA174084" s="192"/>
    </row>
    <row r="174085" spans="26:27">
      <c r="Z174085" s="192"/>
      <c r="AA174085" s="192"/>
    </row>
    <row r="174086" spans="26:27">
      <c r="Z174086" s="192"/>
      <c r="AA174086" s="192"/>
    </row>
    <row r="174087" spans="26:27">
      <c r="Z174087" s="192"/>
      <c r="AA174087" s="192"/>
    </row>
    <row r="174088" spans="26:27">
      <c r="Z174088" s="192"/>
      <c r="AA174088" s="192"/>
    </row>
    <row r="174089" spans="26:27">
      <c r="Z174089" s="192"/>
      <c r="AA174089" s="192"/>
    </row>
    <row r="174090" spans="26:27">
      <c r="Z174090" s="192"/>
      <c r="AA174090" s="192"/>
    </row>
    <row r="174091" spans="26:27">
      <c r="Z174091" s="192"/>
      <c r="AA174091" s="192"/>
    </row>
    <row r="174092" spans="26:27">
      <c r="Z174092" s="192"/>
      <c r="AA174092" s="192"/>
    </row>
    <row r="174093" spans="26:27">
      <c r="Z174093" s="192"/>
      <c r="AA174093" s="192"/>
    </row>
    <row r="174094" spans="26:27">
      <c r="Z174094" s="192"/>
      <c r="AA174094" s="192"/>
    </row>
    <row r="174095" spans="26:27">
      <c r="Z174095" s="192"/>
      <c r="AA174095" s="192"/>
    </row>
    <row r="174096" spans="26:27">
      <c r="Z174096" s="192"/>
      <c r="AA174096" s="192"/>
    </row>
    <row r="174097" spans="26:27">
      <c r="Z174097" s="192"/>
      <c r="AA174097" s="192"/>
    </row>
    <row r="174098" spans="26:27">
      <c r="Z174098" s="192"/>
      <c r="AA174098" s="192"/>
    </row>
    <row r="174099" spans="26:27">
      <c r="Z174099" s="192"/>
      <c r="AA174099" s="192"/>
    </row>
    <row r="174100" spans="26:27">
      <c r="Z174100" s="192"/>
      <c r="AA174100" s="192"/>
    </row>
    <row r="174101" spans="26:27">
      <c r="Z174101" s="192"/>
      <c r="AA174101" s="192"/>
    </row>
    <row r="174102" spans="26:27">
      <c r="Z174102" s="192"/>
      <c r="AA174102" s="192"/>
    </row>
    <row r="174103" spans="26:27">
      <c r="Z174103" s="192"/>
      <c r="AA174103" s="192"/>
    </row>
    <row r="174104" spans="26:27">
      <c r="Z174104" s="192"/>
      <c r="AA174104" s="192"/>
    </row>
    <row r="174105" spans="26:27">
      <c r="Z174105" s="192"/>
      <c r="AA174105" s="192"/>
    </row>
    <row r="174106" spans="26:27">
      <c r="Z174106" s="192"/>
      <c r="AA174106" s="192"/>
    </row>
    <row r="174107" spans="26:27">
      <c r="Z174107" s="192"/>
      <c r="AA174107" s="192"/>
    </row>
    <row r="174108" spans="26:27">
      <c r="Z174108" s="192"/>
      <c r="AA174108" s="192"/>
    </row>
    <row r="174109" spans="26:27">
      <c r="Z174109" s="192"/>
      <c r="AA174109" s="192"/>
    </row>
    <row r="174110" spans="26:27">
      <c r="Z174110" s="192"/>
      <c r="AA174110" s="192"/>
    </row>
    <row r="174111" spans="26:27">
      <c r="Z174111" s="192"/>
      <c r="AA174111" s="192"/>
    </row>
    <row r="174112" spans="26:27">
      <c r="Z174112" s="192"/>
      <c r="AA174112" s="192"/>
    </row>
    <row r="174113" spans="26:27">
      <c r="Z174113" s="192"/>
      <c r="AA174113" s="192"/>
    </row>
    <row r="174114" spans="26:27">
      <c r="Z174114" s="192"/>
      <c r="AA174114" s="192"/>
    </row>
    <row r="174115" spans="26:27">
      <c r="Z174115" s="192"/>
      <c r="AA174115" s="192"/>
    </row>
    <row r="174116" spans="26:27">
      <c r="Z174116" s="192"/>
      <c r="AA174116" s="192"/>
    </row>
    <row r="174117" spans="26:27">
      <c r="Z174117" s="192"/>
      <c r="AA174117" s="192"/>
    </row>
    <row r="174118" spans="26:27">
      <c r="Z174118" s="192"/>
      <c r="AA174118" s="192"/>
    </row>
    <row r="174119" spans="26:27">
      <c r="Z174119" s="192"/>
      <c r="AA174119" s="192"/>
    </row>
    <row r="174120" spans="26:27">
      <c r="Z174120" s="192"/>
      <c r="AA174120" s="192"/>
    </row>
    <row r="174121" spans="26:27">
      <c r="Z174121" s="192"/>
      <c r="AA174121" s="192"/>
    </row>
    <row r="174122" spans="26:27">
      <c r="Z174122" s="192"/>
      <c r="AA174122" s="192"/>
    </row>
    <row r="174123" spans="26:27">
      <c r="Z174123" s="192"/>
      <c r="AA174123" s="192"/>
    </row>
    <row r="174124" spans="26:27">
      <c r="Z174124" s="192"/>
      <c r="AA174124" s="192"/>
    </row>
    <row r="174125" spans="26:27">
      <c r="Z174125" s="192"/>
      <c r="AA174125" s="192"/>
    </row>
    <row r="174126" spans="26:27">
      <c r="Z174126" s="192"/>
      <c r="AA174126" s="192"/>
    </row>
    <row r="174127" spans="26:27">
      <c r="Z174127" s="192"/>
      <c r="AA174127" s="192"/>
    </row>
    <row r="174128" spans="26:27">
      <c r="Z174128" s="192"/>
      <c r="AA174128" s="192"/>
    </row>
    <row r="174129" spans="26:27">
      <c r="Z174129" s="192"/>
      <c r="AA174129" s="192"/>
    </row>
    <row r="174130" spans="26:27">
      <c r="Z174130" s="192"/>
      <c r="AA174130" s="192"/>
    </row>
    <row r="174131" spans="26:27">
      <c r="Z174131" s="192"/>
      <c r="AA174131" s="192"/>
    </row>
    <row r="174132" spans="26:27">
      <c r="Z174132" s="192"/>
      <c r="AA174132" s="192"/>
    </row>
    <row r="174133" spans="26:27">
      <c r="Z174133" s="192"/>
      <c r="AA174133" s="192"/>
    </row>
    <row r="174134" spans="26:27">
      <c r="Z174134" s="192"/>
      <c r="AA174134" s="192"/>
    </row>
    <row r="174135" spans="26:27">
      <c r="Z174135" s="192"/>
      <c r="AA174135" s="192"/>
    </row>
    <row r="174136" spans="26:27">
      <c r="Z174136" s="192"/>
      <c r="AA174136" s="192"/>
    </row>
    <row r="174137" spans="26:27">
      <c r="Z174137" s="192"/>
      <c r="AA174137" s="192"/>
    </row>
    <row r="174138" spans="26:27">
      <c r="Z174138" s="192"/>
      <c r="AA174138" s="192"/>
    </row>
    <row r="174139" spans="26:27">
      <c r="Z174139" s="192"/>
      <c r="AA174139" s="192"/>
    </row>
    <row r="174140" spans="26:27">
      <c r="Z174140" s="192"/>
      <c r="AA174140" s="192"/>
    </row>
    <row r="174141" spans="26:27">
      <c r="Z174141" s="192"/>
      <c r="AA174141" s="192"/>
    </row>
    <row r="174142" spans="26:27">
      <c r="Z174142" s="192"/>
      <c r="AA174142" s="192"/>
    </row>
    <row r="174143" spans="26:27">
      <c r="Z174143" s="192"/>
      <c r="AA174143" s="192"/>
    </row>
    <row r="174144" spans="26:27">
      <c r="Z174144" s="192"/>
      <c r="AA174144" s="192"/>
    </row>
    <row r="174145" spans="26:27">
      <c r="Z174145" s="192"/>
      <c r="AA174145" s="192"/>
    </row>
    <row r="174146" spans="26:27">
      <c r="Z174146" s="192"/>
      <c r="AA174146" s="192"/>
    </row>
    <row r="174147" spans="26:27">
      <c r="Z174147" s="192"/>
      <c r="AA174147" s="192"/>
    </row>
    <row r="174148" spans="26:27">
      <c r="Z174148" s="192"/>
      <c r="AA174148" s="192"/>
    </row>
    <row r="174149" spans="26:27">
      <c r="Z174149" s="192"/>
      <c r="AA174149" s="192"/>
    </row>
    <row r="174150" spans="26:27">
      <c r="Z174150" s="192"/>
      <c r="AA174150" s="192"/>
    </row>
    <row r="174151" spans="26:27">
      <c r="Z174151" s="192"/>
      <c r="AA174151" s="192"/>
    </row>
    <row r="174152" spans="26:27">
      <c r="Z174152" s="192"/>
      <c r="AA174152" s="192"/>
    </row>
    <row r="174153" spans="26:27">
      <c r="Z174153" s="192"/>
      <c r="AA174153" s="192"/>
    </row>
    <row r="174154" spans="26:27">
      <c r="Z174154" s="192"/>
      <c r="AA174154" s="192"/>
    </row>
    <row r="174155" spans="26:27">
      <c r="Z174155" s="192"/>
      <c r="AA174155" s="192"/>
    </row>
    <row r="174156" spans="26:27">
      <c r="Z174156" s="192"/>
      <c r="AA174156" s="192"/>
    </row>
    <row r="174157" spans="26:27">
      <c r="Z174157" s="192"/>
      <c r="AA174157" s="192"/>
    </row>
    <row r="174158" spans="26:27">
      <c r="Z174158" s="192"/>
      <c r="AA174158" s="192"/>
    </row>
    <row r="174159" spans="26:27">
      <c r="Z174159" s="192"/>
      <c r="AA174159" s="192"/>
    </row>
    <row r="174160" spans="26:27">
      <c r="Z174160" s="192"/>
      <c r="AA174160" s="192"/>
    </row>
    <row r="174161" spans="26:27">
      <c r="Z174161" s="192"/>
      <c r="AA174161" s="192"/>
    </row>
    <row r="174162" spans="26:27">
      <c r="Z174162" s="192"/>
      <c r="AA174162" s="192"/>
    </row>
    <row r="174163" spans="26:27">
      <c r="Z174163" s="192"/>
      <c r="AA174163" s="192"/>
    </row>
    <row r="174164" spans="26:27">
      <c r="Z174164" s="192"/>
      <c r="AA174164" s="192"/>
    </row>
    <row r="174165" spans="26:27">
      <c r="Z174165" s="192"/>
      <c r="AA174165" s="192"/>
    </row>
    <row r="174166" spans="26:27">
      <c r="Z174166" s="192"/>
      <c r="AA174166" s="192"/>
    </row>
    <row r="174167" spans="26:27">
      <c r="Z174167" s="192"/>
      <c r="AA174167" s="192"/>
    </row>
    <row r="174168" spans="26:27">
      <c r="Z174168" s="192"/>
      <c r="AA174168" s="192"/>
    </row>
    <row r="174169" spans="26:27">
      <c r="Z174169" s="192"/>
      <c r="AA174169" s="192"/>
    </row>
    <row r="174170" spans="26:27">
      <c r="Z174170" s="192"/>
      <c r="AA174170" s="192"/>
    </row>
    <row r="174171" spans="26:27">
      <c r="Z174171" s="192"/>
      <c r="AA174171" s="192"/>
    </row>
    <row r="174172" spans="26:27">
      <c r="Z174172" s="192"/>
      <c r="AA174172" s="192"/>
    </row>
    <row r="174173" spans="26:27">
      <c r="Z174173" s="192"/>
      <c r="AA174173" s="192"/>
    </row>
    <row r="174174" spans="26:27">
      <c r="Z174174" s="192"/>
      <c r="AA174174" s="192"/>
    </row>
    <row r="174175" spans="26:27">
      <c r="Z174175" s="192"/>
      <c r="AA174175" s="192"/>
    </row>
    <row r="174176" spans="26:27">
      <c r="Z174176" s="192"/>
      <c r="AA174176" s="192"/>
    </row>
    <row r="174177" spans="26:27">
      <c r="Z174177" s="192"/>
      <c r="AA174177" s="192"/>
    </row>
    <row r="174178" spans="26:27">
      <c r="Z174178" s="192"/>
      <c r="AA174178" s="192"/>
    </row>
    <row r="174179" spans="26:27">
      <c r="Z174179" s="192"/>
      <c r="AA174179" s="192"/>
    </row>
    <row r="174180" spans="26:27">
      <c r="Z174180" s="192"/>
      <c r="AA174180" s="192"/>
    </row>
    <row r="174181" spans="26:27">
      <c r="Z174181" s="192"/>
      <c r="AA174181" s="192"/>
    </row>
    <row r="174182" spans="26:27">
      <c r="Z174182" s="192"/>
      <c r="AA174182" s="192"/>
    </row>
    <row r="174183" spans="26:27">
      <c r="Z174183" s="192"/>
      <c r="AA174183" s="192"/>
    </row>
    <row r="174184" spans="26:27">
      <c r="Z174184" s="192"/>
      <c r="AA174184" s="192"/>
    </row>
    <row r="174185" spans="26:27">
      <c r="Z174185" s="192"/>
      <c r="AA174185" s="192"/>
    </row>
    <row r="174186" spans="26:27">
      <c r="Z174186" s="192"/>
      <c r="AA174186" s="192"/>
    </row>
    <row r="174187" spans="26:27">
      <c r="Z174187" s="192"/>
      <c r="AA174187" s="192"/>
    </row>
    <row r="174188" spans="26:27">
      <c r="Z174188" s="192"/>
      <c r="AA174188" s="192"/>
    </row>
    <row r="174189" spans="26:27">
      <c r="Z174189" s="192"/>
      <c r="AA174189" s="192"/>
    </row>
    <row r="174190" spans="26:27">
      <c r="Z174190" s="192"/>
      <c r="AA174190" s="192"/>
    </row>
    <row r="174191" spans="26:27">
      <c r="Z174191" s="192"/>
      <c r="AA174191" s="192"/>
    </row>
    <row r="174192" spans="26:27">
      <c r="Z174192" s="192"/>
      <c r="AA174192" s="192"/>
    </row>
    <row r="174193" spans="26:27">
      <c r="Z174193" s="192"/>
      <c r="AA174193" s="192"/>
    </row>
    <row r="174194" spans="26:27">
      <c r="Z174194" s="192"/>
      <c r="AA174194" s="192"/>
    </row>
    <row r="174195" spans="26:27">
      <c r="Z174195" s="192"/>
      <c r="AA174195" s="192"/>
    </row>
    <row r="174196" spans="26:27">
      <c r="Z174196" s="192"/>
      <c r="AA174196" s="192"/>
    </row>
    <row r="174197" spans="26:27">
      <c r="Z174197" s="192"/>
      <c r="AA174197" s="192"/>
    </row>
    <row r="174198" spans="26:27">
      <c r="Z174198" s="192"/>
      <c r="AA174198" s="192"/>
    </row>
    <row r="174199" spans="26:27">
      <c r="Z174199" s="192"/>
      <c r="AA174199" s="192"/>
    </row>
    <row r="174200" spans="26:27">
      <c r="Z174200" s="192"/>
      <c r="AA174200" s="192"/>
    </row>
    <row r="174201" spans="26:27">
      <c r="Z174201" s="192"/>
      <c r="AA174201" s="192"/>
    </row>
    <row r="174202" spans="26:27">
      <c r="Z174202" s="192"/>
      <c r="AA174202" s="192"/>
    </row>
    <row r="174203" spans="26:27">
      <c r="Z174203" s="192"/>
      <c r="AA174203" s="192"/>
    </row>
    <row r="174204" spans="26:27">
      <c r="Z174204" s="192"/>
      <c r="AA174204" s="192"/>
    </row>
    <row r="174205" spans="26:27">
      <c r="Z174205" s="192"/>
      <c r="AA174205" s="192"/>
    </row>
    <row r="174206" spans="26:27">
      <c r="Z174206" s="192"/>
      <c r="AA174206" s="192"/>
    </row>
    <row r="174207" spans="26:27">
      <c r="Z174207" s="192"/>
      <c r="AA174207" s="192"/>
    </row>
    <row r="174208" spans="26:27">
      <c r="Z174208" s="192"/>
      <c r="AA174208" s="192"/>
    </row>
    <row r="174209" spans="26:27">
      <c r="Z174209" s="192"/>
      <c r="AA174209" s="192"/>
    </row>
    <row r="174210" spans="26:27">
      <c r="Z174210" s="192"/>
      <c r="AA174210" s="192"/>
    </row>
    <row r="174211" spans="26:27">
      <c r="Z174211" s="192"/>
      <c r="AA174211" s="192"/>
    </row>
    <row r="174212" spans="26:27">
      <c r="Z174212" s="192"/>
      <c r="AA174212" s="192"/>
    </row>
    <row r="174213" spans="26:27">
      <c r="Z174213" s="192"/>
      <c r="AA174213" s="192"/>
    </row>
    <row r="174214" spans="26:27">
      <c r="Z174214" s="192"/>
      <c r="AA174214" s="192"/>
    </row>
    <row r="174215" spans="26:27">
      <c r="Z174215" s="192"/>
      <c r="AA174215" s="192"/>
    </row>
    <row r="174216" spans="26:27">
      <c r="Z174216" s="192"/>
      <c r="AA174216" s="192"/>
    </row>
    <row r="174217" spans="26:27">
      <c r="Z174217" s="192"/>
      <c r="AA174217" s="192"/>
    </row>
    <row r="174218" spans="26:27">
      <c r="Z174218" s="192"/>
      <c r="AA174218" s="192"/>
    </row>
    <row r="174219" spans="26:27">
      <c r="Z174219" s="192"/>
      <c r="AA174219" s="192"/>
    </row>
    <row r="174220" spans="26:27">
      <c r="Z174220" s="192"/>
      <c r="AA174220" s="192"/>
    </row>
    <row r="174221" spans="26:27">
      <c r="Z174221" s="192"/>
      <c r="AA174221" s="192"/>
    </row>
    <row r="174222" spans="26:27">
      <c r="Z174222" s="192"/>
      <c r="AA174222" s="192"/>
    </row>
    <row r="174223" spans="26:27">
      <c r="Z174223" s="192"/>
      <c r="AA174223" s="192"/>
    </row>
    <row r="174224" spans="26:27">
      <c r="Z174224" s="192"/>
      <c r="AA174224" s="192"/>
    </row>
    <row r="174225" spans="26:27">
      <c r="Z174225" s="192"/>
      <c r="AA174225" s="192"/>
    </row>
    <row r="174226" spans="26:27">
      <c r="Z174226" s="192"/>
      <c r="AA174226" s="192"/>
    </row>
    <row r="174227" spans="26:27">
      <c r="Z174227" s="192"/>
      <c r="AA174227" s="192"/>
    </row>
    <row r="174228" spans="26:27">
      <c r="Z174228" s="192"/>
      <c r="AA174228" s="192"/>
    </row>
    <row r="174229" spans="26:27">
      <c r="Z174229" s="192"/>
      <c r="AA174229" s="192"/>
    </row>
    <row r="174230" spans="26:27">
      <c r="Z174230" s="192"/>
      <c r="AA174230" s="192"/>
    </row>
    <row r="174231" spans="26:27">
      <c r="Z174231" s="192"/>
      <c r="AA174231" s="192"/>
    </row>
    <row r="174232" spans="26:27">
      <c r="Z174232" s="192"/>
      <c r="AA174232" s="192"/>
    </row>
    <row r="174233" spans="26:27">
      <c r="Z174233" s="192"/>
      <c r="AA174233" s="192"/>
    </row>
    <row r="174234" spans="26:27">
      <c r="Z174234" s="192"/>
      <c r="AA174234" s="192"/>
    </row>
    <row r="174235" spans="26:27">
      <c r="Z174235" s="192"/>
      <c r="AA174235" s="192"/>
    </row>
    <row r="174236" spans="26:27">
      <c r="Z174236" s="192"/>
      <c r="AA174236" s="192"/>
    </row>
    <row r="174237" spans="26:27">
      <c r="Z174237" s="192"/>
      <c r="AA174237" s="192"/>
    </row>
    <row r="174238" spans="26:27">
      <c r="Z174238" s="192"/>
      <c r="AA174238" s="192"/>
    </row>
    <row r="174239" spans="26:27">
      <c r="Z174239" s="192"/>
      <c r="AA174239" s="192"/>
    </row>
    <row r="174240" spans="26:27">
      <c r="Z174240" s="192"/>
      <c r="AA174240" s="192"/>
    </row>
    <row r="174241" spans="26:27">
      <c r="Z174241" s="192"/>
      <c r="AA174241" s="192"/>
    </row>
    <row r="174242" spans="26:27">
      <c r="Z174242" s="192"/>
      <c r="AA174242" s="192"/>
    </row>
    <row r="174243" spans="26:27">
      <c r="Z174243" s="192"/>
      <c r="AA174243" s="192"/>
    </row>
    <row r="174244" spans="26:27">
      <c r="Z174244" s="192"/>
      <c r="AA174244" s="192"/>
    </row>
    <row r="174245" spans="26:27">
      <c r="Z174245" s="192"/>
      <c r="AA174245" s="192"/>
    </row>
    <row r="174246" spans="26:27">
      <c r="Z174246" s="192"/>
      <c r="AA174246" s="192"/>
    </row>
    <row r="174247" spans="26:27">
      <c r="Z174247" s="192"/>
      <c r="AA174247" s="192"/>
    </row>
    <row r="174248" spans="26:27">
      <c r="Z174248" s="192"/>
      <c r="AA174248" s="192"/>
    </row>
    <row r="174249" spans="26:27">
      <c r="Z174249" s="192"/>
      <c r="AA174249" s="192"/>
    </row>
    <row r="174250" spans="26:27">
      <c r="Z174250" s="192"/>
      <c r="AA174250" s="192"/>
    </row>
    <row r="174251" spans="26:27">
      <c r="Z174251" s="192"/>
      <c r="AA174251" s="192"/>
    </row>
    <row r="174252" spans="26:27">
      <c r="Z174252" s="192"/>
      <c r="AA174252" s="192"/>
    </row>
    <row r="174253" spans="26:27">
      <c r="Z174253" s="192"/>
      <c r="AA174253" s="192"/>
    </row>
    <row r="174254" spans="26:27">
      <c r="Z174254" s="192"/>
      <c r="AA174254" s="192"/>
    </row>
    <row r="174255" spans="26:27">
      <c r="Z174255" s="192"/>
      <c r="AA174255" s="192"/>
    </row>
    <row r="174256" spans="26:27">
      <c r="Z174256" s="192"/>
      <c r="AA174256" s="192"/>
    </row>
    <row r="174257" spans="26:27">
      <c r="Z174257" s="192"/>
      <c r="AA174257" s="192"/>
    </row>
    <row r="174258" spans="26:27">
      <c r="Z174258" s="192"/>
      <c r="AA174258" s="192"/>
    </row>
    <row r="174259" spans="26:27">
      <c r="Z174259" s="192"/>
      <c r="AA174259" s="192"/>
    </row>
    <row r="174260" spans="26:27">
      <c r="Z174260" s="192"/>
      <c r="AA174260" s="192"/>
    </row>
    <row r="174261" spans="26:27">
      <c r="Z174261" s="192"/>
      <c r="AA174261" s="192"/>
    </row>
    <row r="174262" spans="26:27">
      <c r="Z174262" s="192"/>
      <c r="AA174262" s="192"/>
    </row>
    <row r="174263" spans="26:27">
      <c r="Z174263" s="192"/>
      <c r="AA174263" s="192"/>
    </row>
    <row r="174264" spans="26:27">
      <c r="Z174264" s="192"/>
      <c r="AA174264" s="192"/>
    </row>
    <row r="174265" spans="26:27">
      <c r="Z174265" s="192"/>
      <c r="AA174265" s="192"/>
    </row>
    <row r="174266" spans="26:27">
      <c r="Z174266" s="192"/>
      <c r="AA174266" s="192"/>
    </row>
    <row r="174267" spans="26:27">
      <c r="Z174267" s="192"/>
      <c r="AA174267" s="192"/>
    </row>
    <row r="174268" spans="26:27">
      <c r="Z174268" s="192"/>
      <c r="AA174268" s="192"/>
    </row>
    <row r="174269" spans="26:27">
      <c r="Z174269" s="192"/>
      <c r="AA174269" s="192"/>
    </row>
    <row r="174270" spans="26:27">
      <c r="Z174270" s="192"/>
      <c r="AA174270" s="192"/>
    </row>
    <row r="174271" spans="26:27">
      <c r="Z174271" s="192"/>
      <c r="AA174271" s="192"/>
    </row>
    <row r="174272" spans="26:27">
      <c r="Z174272" s="192"/>
      <c r="AA174272" s="192"/>
    </row>
    <row r="174273" spans="26:27">
      <c r="Z174273" s="192"/>
      <c r="AA174273" s="192"/>
    </row>
    <row r="174274" spans="26:27">
      <c r="Z174274" s="192"/>
      <c r="AA174274" s="192"/>
    </row>
    <row r="174275" spans="26:27">
      <c r="Z174275" s="192"/>
      <c r="AA174275" s="192"/>
    </row>
    <row r="174276" spans="26:27">
      <c r="Z174276" s="192"/>
      <c r="AA174276" s="192"/>
    </row>
    <row r="174277" spans="26:27">
      <c r="Z174277" s="192"/>
      <c r="AA174277" s="192"/>
    </row>
    <row r="174278" spans="26:27">
      <c r="Z174278" s="192"/>
      <c r="AA174278" s="192"/>
    </row>
    <row r="174279" spans="26:27">
      <c r="Z174279" s="192"/>
      <c r="AA174279" s="192"/>
    </row>
    <row r="174280" spans="26:27">
      <c r="Z174280" s="192"/>
      <c r="AA174280" s="192"/>
    </row>
    <row r="174281" spans="26:27">
      <c r="Z174281" s="192"/>
      <c r="AA174281" s="192"/>
    </row>
    <row r="174282" spans="26:27">
      <c r="Z174282" s="192"/>
      <c r="AA174282" s="192"/>
    </row>
    <row r="174283" spans="26:27">
      <c r="Z174283" s="192"/>
      <c r="AA174283" s="192"/>
    </row>
    <row r="174284" spans="26:27">
      <c r="Z174284" s="192"/>
      <c r="AA174284" s="192"/>
    </row>
    <row r="174285" spans="26:27">
      <c r="Z174285" s="192"/>
      <c r="AA174285" s="192"/>
    </row>
    <row r="174286" spans="26:27">
      <c r="Z174286" s="192"/>
      <c r="AA174286" s="192"/>
    </row>
    <row r="174287" spans="26:27">
      <c r="Z174287" s="192"/>
      <c r="AA174287" s="192"/>
    </row>
    <row r="174288" spans="26:27">
      <c r="Z174288" s="192"/>
      <c r="AA174288" s="192"/>
    </row>
    <row r="174289" spans="26:27">
      <c r="Z174289" s="192"/>
      <c r="AA174289" s="192"/>
    </row>
    <row r="174290" spans="26:27">
      <c r="Z174290" s="192"/>
      <c r="AA174290" s="192"/>
    </row>
    <row r="174291" spans="26:27">
      <c r="Z174291" s="192"/>
      <c r="AA174291" s="192"/>
    </row>
    <row r="174292" spans="26:27">
      <c r="Z174292" s="192"/>
      <c r="AA174292" s="192"/>
    </row>
    <row r="174293" spans="26:27">
      <c r="Z174293" s="192"/>
      <c r="AA174293" s="192"/>
    </row>
    <row r="174294" spans="26:27">
      <c r="Z174294" s="192"/>
      <c r="AA174294" s="192"/>
    </row>
    <row r="174295" spans="26:27">
      <c r="Z174295" s="192"/>
      <c r="AA174295" s="192"/>
    </row>
    <row r="174296" spans="26:27">
      <c r="Z174296" s="192"/>
      <c r="AA174296" s="192"/>
    </row>
    <row r="174297" spans="26:27">
      <c r="Z174297" s="192"/>
      <c r="AA174297" s="192"/>
    </row>
    <row r="174298" spans="26:27">
      <c r="Z174298" s="192"/>
      <c r="AA174298" s="192"/>
    </row>
    <row r="174299" spans="26:27">
      <c r="Z174299" s="192"/>
      <c r="AA174299" s="192"/>
    </row>
    <row r="174300" spans="26:27">
      <c r="Z174300" s="192"/>
      <c r="AA174300" s="192"/>
    </row>
    <row r="174301" spans="26:27">
      <c r="Z174301" s="192"/>
      <c r="AA174301" s="192"/>
    </row>
    <row r="174302" spans="26:27">
      <c r="Z174302" s="192"/>
      <c r="AA174302" s="192"/>
    </row>
    <row r="174303" spans="26:27">
      <c r="Z174303" s="192"/>
      <c r="AA174303" s="192"/>
    </row>
    <row r="174304" spans="26:27">
      <c r="Z174304" s="192"/>
      <c r="AA174304" s="192"/>
    </row>
    <row r="174305" spans="26:27">
      <c r="Z174305" s="192"/>
      <c r="AA174305" s="192"/>
    </row>
    <row r="174306" spans="26:27">
      <c r="Z174306" s="192"/>
      <c r="AA174306" s="192"/>
    </row>
    <row r="174307" spans="26:27">
      <c r="Z174307" s="192"/>
      <c r="AA174307" s="192"/>
    </row>
    <row r="174308" spans="26:27">
      <c r="Z174308" s="192"/>
      <c r="AA174308" s="192"/>
    </row>
    <row r="174309" spans="26:27">
      <c r="Z174309" s="192"/>
      <c r="AA174309" s="192"/>
    </row>
    <row r="174310" spans="26:27">
      <c r="Z174310" s="192"/>
      <c r="AA174310" s="192"/>
    </row>
    <row r="174311" spans="26:27">
      <c r="Z174311" s="192"/>
      <c r="AA174311" s="192"/>
    </row>
    <row r="174312" spans="26:27">
      <c r="Z174312" s="192"/>
      <c r="AA174312" s="192"/>
    </row>
    <row r="174313" spans="26:27">
      <c r="Z174313" s="192"/>
      <c r="AA174313" s="192"/>
    </row>
    <row r="174314" spans="26:27">
      <c r="Z174314" s="192"/>
      <c r="AA174314" s="192"/>
    </row>
    <row r="174315" spans="26:27">
      <c r="Z174315" s="192"/>
      <c r="AA174315" s="192"/>
    </row>
    <row r="174316" spans="26:27">
      <c r="Z174316" s="192"/>
      <c r="AA174316" s="192"/>
    </row>
    <row r="174317" spans="26:27">
      <c r="Z174317" s="192"/>
      <c r="AA174317" s="192"/>
    </row>
    <row r="174318" spans="26:27">
      <c r="Z174318" s="192"/>
      <c r="AA174318" s="192"/>
    </row>
    <row r="174319" spans="26:27">
      <c r="Z174319" s="192"/>
      <c r="AA174319" s="192"/>
    </row>
    <row r="174320" spans="26:27">
      <c r="Z174320" s="192"/>
      <c r="AA174320" s="192"/>
    </row>
    <row r="174321" spans="26:27">
      <c r="Z174321" s="192"/>
      <c r="AA174321" s="192"/>
    </row>
    <row r="174322" spans="26:27">
      <c r="Z174322" s="192"/>
      <c r="AA174322" s="192"/>
    </row>
    <row r="174323" spans="26:27">
      <c r="Z174323" s="192"/>
      <c r="AA174323" s="192"/>
    </row>
    <row r="174324" spans="26:27">
      <c r="Z174324" s="192"/>
      <c r="AA174324" s="192"/>
    </row>
    <row r="174325" spans="26:27">
      <c r="Z174325" s="192"/>
      <c r="AA174325" s="192"/>
    </row>
    <row r="174326" spans="26:27">
      <c r="Z174326" s="192"/>
      <c r="AA174326" s="192"/>
    </row>
    <row r="174327" spans="26:27">
      <c r="Z174327" s="192"/>
      <c r="AA174327" s="192"/>
    </row>
    <row r="174328" spans="26:27">
      <c r="Z174328" s="192"/>
      <c r="AA174328" s="192"/>
    </row>
    <row r="174329" spans="26:27">
      <c r="Z174329" s="192"/>
      <c r="AA174329" s="192"/>
    </row>
    <row r="174330" spans="26:27">
      <c r="Z174330" s="192"/>
      <c r="AA174330" s="192"/>
    </row>
    <row r="174331" spans="26:27">
      <c r="Z174331" s="192"/>
      <c r="AA174331" s="192"/>
    </row>
    <row r="174332" spans="26:27">
      <c r="Z174332" s="192"/>
      <c r="AA174332" s="192"/>
    </row>
    <row r="174333" spans="26:27">
      <c r="Z174333" s="192"/>
      <c r="AA174333" s="192"/>
    </row>
    <row r="174334" spans="26:27">
      <c r="Z174334" s="192"/>
      <c r="AA174334" s="192"/>
    </row>
    <row r="174335" spans="26:27">
      <c r="Z174335" s="192"/>
      <c r="AA174335" s="192"/>
    </row>
    <row r="174336" spans="26:27">
      <c r="Z174336" s="192"/>
      <c r="AA174336" s="192"/>
    </row>
    <row r="174337" spans="26:27">
      <c r="Z174337" s="192"/>
      <c r="AA174337" s="192"/>
    </row>
    <row r="174338" spans="26:27">
      <c r="Z174338" s="192"/>
      <c r="AA174338" s="192"/>
    </row>
    <row r="174339" spans="26:27">
      <c r="Z174339" s="192"/>
      <c r="AA174339" s="192"/>
    </row>
    <row r="174340" spans="26:27">
      <c r="Z174340" s="192"/>
      <c r="AA174340" s="192"/>
    </row>
    <row r="174341" spans="26:27">
      <c r="Z174341" s="192"/>
      <c r="AA174341" s="192"/>
    </row>
    <row r="174342" spans="26:27">
      <c r="Z174342" s="192"/>
      <c r="AA174342" s="192"/>
    </row>
    <row r="174343" spans="26:27">
      <c r="Z174343" s="192"/>
      <c r="AA174343" s="192"/>
    </row>
    <row r="174344" spans="26:27">
      <c r="Z174344" s="192"/>
      <c r="AA174344" s="192"/>
    </row>
    <row r="174345" spans="26:27">
      <c r="Z174345" s="192"/>
      <c r="AA174345" s="192"/>
    </row>
    <row r="174346" spans="26:27">
      <c r="Z174346" s="192"/>
      <c r="AA174346" s="192"/>
    </row>
    <row r="174347" spans="26:27">
      <c r="Z174347" s="192"/>
      <c r="AA174347" s="192"/>
    </row>
    <row r="174348" spans="26:27">
      <c r="Z174348" s="192"/>
      <c r="AA174348" s="192"/>
    </row>
    <row r="174349" spans="26:27">
      <c r="Z174349" s="192"/>
      <c r="AA174349" s="192"/>
    </row>
    <row r="174350" spans="26:27">
      <c r="Z174350" s="192"/>
      <c r="AA174350" s="192"/>
    </row>
    <row r="174351" spans="26:27">
      <c r="Z174351" s="192"/>
      <c r="AA174351" s="192"/>
    </row>
    <row r="174352" spans="26:27">
      <c r="Z174352" s="192"/>
      <c r="AA174352" s="192"/>
    </row>
    <row r="174353" spans="26:27">
      <c r="Z174353" s="192"/>
      <c r="AA174353" s="192"/>
    </row>
    <row r="174354" spans="26:27">
      <c r="Z174354" s="192"/>
      <c r="AA174354" s="192"/>
    </row>
    <row r="174355" spans="26:27">
      <c r="Z174355" s="192"/>
      <c r="AA174355" s="192"/>
    </row>
    <row r="174356" spans="26:27">
      <c r="Z174356" s="192"/>
      <c r="AA174356" s="192"/>
    </row>
    <row r="174357" spans="26:27">
      <c r="Z174357" s="192"/>
      <c r="AA174357" s="192"/>
    </row>
    <row r="174358" spans="26:27">
      <c r="Z174358" s="192"/>
      <c r="AA174358" s="192"/>
    </row>
    <row r="174359" spans="26:27">
      <c r="Z174359" s="192"/>
      <c r="AA174359" s="192"/>
    </row>
    <row r="174360" spans="26:27">
      <c r="Z174360" s="192"/>
      <c r="AA174360" s="192"/>
    </row>
    <row r="174361" spans="26:27">
      <c r="Z174361" s="192"/>
      <c r="AA174361" s="192"/>
    </row>
    <row r="174362" spans="26:27">
      <c r="Z174362" s="192"/>
      <c r="AA174362" s="192"/>
    </row>
    <row r="174363" spans="26:27">
      <c r="Z174363" s="192"/>
      <c r="AA174363" s="192"/>
    </row>
    <row r="174364" spans="26:27">
      <c r="Z174364" s="192"/>
      <c r="AA174364" s="192"/>
    </row>
    <row r="174365" spans="26:27">
      <c r="Z174365" s="192"/>
      <c r="AA174365" s="192"/>
    </row>
    <row r="174366" spans="26:27">
      <c r="Z174366" s="192"/>
      <c r="AA174366" s="192"/>
    </row>
    <row r="174367" spans="26:27">
      <c r="Z174367" s="192"/>
      <c r="AA174367" s="192"/>
    </row>
    <row r="174368" spans="26:27">
      <c r="Z174368" s="192"/>
      <c r="AA174368" s="192"/>
    </row>
    <row r="174369" spans="26:27">
      <c r="Z174369" s="192"/>
      <c r="AA174369" s="192"/>
    </row>
    <row r="174370" spans="26:27">
      <c r="Z174370" s="192"/>
      <c r="AA174370" s="192"/>
    </row>
    <row r="174371" spans="26:27">
      <c r="Z174371" s="192"/>
      <c r="AA174371" s="192"/>
    </row>
    <row r="174372" spans="26:27">
      <c r="Z174372" s="192"/>
      <c r="AA174372" s="192"/>
    </row>
    <row r="174373" spans="26:27">
      <c r="Z174373" s="192"/>
      <c r="AA174373" s="192"/>
    </row>
    <row r="174374" spans="26:27">
      <c r="Z174374" s="192"/>
      <c r="AA174374" s="192"/>
    </row>
    <row r="174375" spans="26:27">
      <c r="Z174375" s="192"/>
      <c r="AA174375" s="192"/>
    </row>
    <row r="174376" spans="26:27">
      <c r="Z174376" s="192"/>
      <c r="AA174376" s="192"/>
    </row>
    <row r="174377" spans="26:27">
      <c r="Z174377" s="192"/>
      <c r="AA174377" s="192"/>
    </row>
    <row r="174378" spans="26:27">
      <c r="Z174378" s="192"/>
      <c r="AA174378" s="192"/>
    </row>
    <row r="174379" spans="26:27">
      <c r="Z174379" s="192"/>
      <c r="AA174379" s="192"/>
    </row>
    <row r="174380" spans="26:27">
      <c r="Z174380" s="192"/>
      <c r="AA174380" s="192"/>
    </row>
    <row r="174381" spans="26:27">
      <c r="Z174381" s="192"/>
      <c r="AA174381" s="192"/>
    </row>
    <row r="174382" spans="26:27">
      <c r="Z174382" s="192"/>
      <c r="AA174382" s="192"/>
    </row>
    <row r="174383" spans="26:27">
      <c r="Z174383" s="192"/>
      <c r="AA174383" s="192"/>
    </row>
    <row r="174384" spans="26:27">
      <c r="Z174384" s="192"/>
      <c r="AA174384" s="192"/>
    </row>
    <row r="174385" spans="26:27">
      <c r="Z174385" s="192"/>
      <c r="AA174385" s="192"/>
    </row>
    <row r="174386" spans="26:27">
      <c r="Z174386" s="192"/>
      <c r="AA174386" s="192"/>
    </row>
    <row r="174387" spans="26:27">
      <c r="Z174387" s="192"/>
      <c r="AA174387" s="192"/>
    </row>
    <row r="174388" spans="26:27">
      <c r="Z174388" s="192"/>
      <c r="AA174388" s="192"/>
    </row>
    <row r="174389" spans="26:27">
      <c r="Z174389" s="192"/>
      <c r="AA174389" s="192"/>
    </row>
    <row r="174390" spans="26:27">
      <c r="Z174390" s="192"/>
      <c r="AA174390" s="192"/>
    </row>
    <row r="174391" spans="26:27">
      <c r="Z174391" s="192"/>
      <c r="AA174391" s="192"/>
    </row>
    <row r="174392" spans="26:27">
      <c r="Z174392" s="192"/>
      <c r="AA174392" s="192"/>
    </row>
    <row r="174393" spans="26:27">
      <c r="Z174393" s="192"/>
      <c r="AA174393" s="192"/>
    </row>
    <row r="174394" spans="26:27">
      <c r="Z174394" s="192"/>
      <c r="AA174394" s="192"/>
    </row>
    <row r="174395" spans="26:27">
      <c r="Z174395" s="192"/>
      <c r="AA174395" s="192"/>
    </row>
    <row r="174396" spans="26:27">
      <c r="Z174396" s="192"/>
      <c r="AA174396" s="192"/>
    </row>
    <row r="174397" spans="26:27">
      <c r="Z174397" s="192"/>
      <c r="AA174397" s="192"/>
    </row>
    <row r="174398" spans="26:27">
      <c r="Z174398" s="192"/>
      <c r="AA174398" s="192"/>
    </row>
    <row r="174399" spans="26:27">
      <c r="Z174399" s="192"/>
      <c r="AA174399" s="192"/>
    </row>
    <row r="174400" spans="26:27">
      <c r="Z174400" s="192"/>
      <c r="AA174400" s="192"/>
    </row>
    <row r="174401" spans="26:27">
      <c r="Z174401" s="192"/>
      <c r="AA174401" s="192"/>
    </row>
    <row r="174402" spans="26:27">
      <c r="Z174402" s="192"/>
      <c r="AA174402" s="192"/>
    </row>
    <row r="174403" spans="26:27">
      <c r="Z174403" s="192"/>
      <c r="AA174403" s="192"/>
    </row>
    <row r="174404" spans="26:27">
      <c r="Z174404" s="192"/>
      <c r="AA174404" s="192"/>
    </row>
    <row r="174405" spans="26:27">
      <c r="Z174405" s="192"/>
      <c r="AA174405" s="192"/>
    </row>
    <row r="174406" spans="26:27">
      <c r="Z174406" s="192"/>
      <c r="AA174406" s="192"/>
    </row>
    <row r="174407" spans="26:27">
      <c r="Z174407" s="192"/>
      <c r="AA174407" s="192"/>
    </row>
    <row r="174408" spans="26:27">
      <c r="Z174408" s="192"/>
      <c r="AA174408" s="192"/>
    </row>
    <row r="174409" spans="26:27">
      <c r="Z174409" s="192"/>
      <c r="AA174409" s="192"/>
    </row>
    <row r="174410" spans="26:27">
      <c r="Z174410" s="192"/>
      <c r="AA174410" s="192"/>
    </row>
    <row r="174411" spans="26:27">
      <c r="Z174411" s="192"/>
      <c r="AA174411" s="192"/>
    </row>
    <row r="174412" spans="26:27">
      <c r="Z174412" s="192"/>
      <c r="AA174412" s="192"/>
    </row>
    <row r="174413" spans="26:27">
      <c r="Z174413" s="192"/>
      <c r="AA174413" s="192"/>
    </row>
    <row r="174414" spans="26:27">
      <c r="Z174414" s="192"/>
      <c r="AA174414" s="192"/>
    </row>
    <row r="174415" spans="26:27">
      <c r="Z174415" s="192"/>
      <c r="AA174415" s="192"/>
    </row>
    <row r="174416" spans="26:27">
      <c r="Z174416" s="192"/>
      <c r="AA174416" s="192"/>
    </row>
    <row r="174417" spans="26:27">
      <c r="Z174417" s="192"/>
      <c r="AA174417" s="192"/>
    </row>
    <row r="174418" spans="26:27">
      <c r="Z174418" s="192"/>
      <c r="AA174418" s="192"/>
    </row>
    <row r="174419" spans="26:27">
      <c r="Z174419" s="192"/>
      <c r="AA174419" s="192"/>
    </row>
    <row r="174420" spans="26:27">
      <c r="Z174420" s="192"/>
      <c r="AA174420" s="192"/>
    </row>
    <row r="174421" spans="26:27">
      <c r="Z174421" s="192"/>
      <c r="AA174421" s="192"/>
    </row>
    <row r="174422" spans="26:27">
      <c r="Z174422" s="192"/>
      <c r="AA174422" s="192"/>
    </row>
    <row r="174423" spans="26:27">
      <c r="Z174423" s="192"/>
      <c r="AA174423" s="192"/>
    </row>
    <row r="174424" spans="26:27">
      <c r="Z174424" s="192"/>
      <c r="AA174424" s="192"/>
    </row>
    <row r="174425" spans="26:27">
      <c r="Z174425" s="192"/>
      <c r="AA174425" s="192"/>
    </row>
    <row r="174426" spans="26:27">
      <c r="Z174426" s="192"/>
      <c r="AA174426" s="192"/>
    </row>
    <row r="174427" spans="26:27">
      <c r="Z174427" s="192"/>
      <c r="AA174427" s="192"/>
    </row>
    <row r="174428" spans="26:27">
      <c r="Z174428" s="192"/>
      <c r="AA174428" s="192"/>
    </row>
    <row r="174429" spans="26:27">
      <c r="Z174429" s="192"/>
      <c r="AA174429" s="192"/>
    </row>
    <row r="174430" spans="26:27">
      <c r="Z174430" s="192"/>
      <c r="AA174430" s="192"/>
    </row>
    <row r="174431" spans="26:27">
      <c r="Z174431" s="192"/>
      <c r="AA174431" s="192"/>
    </row>
    <row r="174432" spans="26:27">
      <c r="Z174432" s="192"/>
      <c r="AA174432" s="192"/>
    </row>
    <row r="174433" spans="26:27">
      <c r="Z174433" s="192"/>
      <c r="AA174433" s="192"/>
    </row>
    <row r="174434" spans="26:27">
      <c r="Z174434" s="192"/>
      <c r="AA174434" s="192"/>
    </row>
    <row r="174435" spans="26:27">
      <c r="Z174435" s="192"/>
      <c r="AA174435" s="192"/>
    </row>
    <row r="174436" spans="26:27">
      <c r="Z174436" s="192"/>
      <c r="AA174436" s="192"/>
    </row>
    <row r="174437" spans="26:27">
      <c r="Z174437" s="192"/>
      <c r="AA174437" s="192"/>
    </row>
    <row r="174438" spans="26:27">
      <c r="Z174438" s="192"/>
      <c r="AA174438" s="192"/>
    </row>
    <row r="174439" spans="26:27">
      <c r="Z174439" s="192"/>
      <c r="AA174439" s="192"/>
    </row>
    <row r="174440" spans="26:27">
      <c r="Z174440" s="192"/>
      <c r="AA174440" s="192"/>
    </row>
    <row r="174441" spans="26:27">
      <c r="Z174441" s="192"/>
      <c r="AA174441" s="192"/>
    </row>
    <row r="174442" spans="26:27">
      <c r="Z174442" s="192"/>
      <c r="AA174442" s="192"/>
    </row>
    <row r="174443" spans="26:27">
      <c r="Z174443" s="192"/>
      <c r="AA174443" s="192"/>
    </row>
    <row r="174444" spans="26:27">
      <c r="Z174444" s="192"/>
      <c r="AA174444" s="192"/>
    </row>
    <row r="174445" spans="26:27">
      <c r="Z174445" s="192"/>
      <c r="AA174445" s="192"/>
    </row>
    <row r="174446" spans="26:27">
      <c r="Z174446" s="192"/>
      <c r="AA174446" s="192"/>
    </row>
    <row r="174447" spans="26:27">
      <c r="Z174447" s="192"/>
      <c r="AA174447" s="192"/>
    </row>
    <row r="174448" spans="26:27">
      <c r="Z174448" s="192"/>
      <c r="AA174448" s="192"/>
    </row>
    <row r="174449" spans="26:27">
      <c r="Z174449" s="192"/>
      <c r="AA174449" s="192"/>
    </row>
    <row r="174450" spans="26:27">
      <c r="Z174450" s="192"/>
      <c r="AA174450" s="192"/>
    </row>
    <row r="174451" spans="26:27">
      <c r="Z174451" s="192"/>
      <c r="AA174451" s="192"/>
    </row>
    <row r="174452" spans="26:27">
      <c r="Z174452" s="192"/>
      <c r="AA174452" s="192"/>
    </row>
    <row r="174453" spans="26:27">
      <c r="Z174453" s="192"/>
      <c r="AA174453" s="192"/>
    </row>
    <row r="174454" spans="26:27">
      <c r="Z174454" s="192"/>
      <c r="AA174454" s="192"/>
    </row>
    <row r="174455" spans="26:27">
      <c r="Z174455" s="192"/>
      <c r="AA174455" s="192"/>
    </row>
    <row r="174456" spans="26:27">
      <c r="Z174456" s="192"/>
      <c r="AA174456" s="192"/>
    </row>
    <row r="174457" spans="26:27">
      <c r="Z174457" s="192"/>
      <c r="AA174457" s="192"/>
    </row>
    <row r="174458" spans="26:27">
      <c r="Z174458" s="192"/>
      <c r="AA174458" s="192"/>
    </row>
    <row r="174459" spans="26:27">
      <c r="Z174459" s="192"/>
      <c r="AA174459" s="192"/>
    </row>
    <row r="174460" spans="26:27">
      <c r="Z174460" s="192"/>
      <c r="AA174460" s="192"/>
    </row>
    <row r="174461" spans="26:27">
      <c r="Z174461" s="192"/>
      <c r="AA174461" s="192"/>
    </row>
    <row r="174462" spans="26:27">
      <c r="Z174462" s="192"/>
      <c r="AA174462" s="192"/>
    </row>
    <row r="174463" spans="26:27">
      <c r="Z174463" s="192"/>
      <c r="AA174463" s="192"/>
    </row>
    <row r="174464" spans="26:27">
      <c r="Z174464" s="192"/>
      <c r="AA174464" s="192"/>
    </row>
    <row r="174465" spans="26:27">
      <c r="Z174465" s="192"/>
      <c r="AA174465" s="192"/>
    </row>
    <row r="174466" spans="26:27">
      <c r="Z174466" s="192"/>
      <c r="AA174466" s="192"/>
    </row>
    <row r="174467" spans="26:27">
      <c r="Z174467" s="192"/>
      <c r="AA174467" s="192"/>
    </row>
    <row r="174468" spans="26:27">
      <c r="Z174468" s="192"/>
      <c r="AA174468" s="192"/>
    </row>
    <row r="174469" spans="26:27">
      <c r="Z174469" s="192"/>
      <c r="AA174469" s="192"/>
    </row>
    <row r="174470" spans="26:27">
      <c r="Z174470" s="192"/>
      <c r="AA174470" s="192"/>
    </row>
    <row r="174471" spans="26:27">
      <c r="Z174471" s="192"/>
      <c r="AA174471" s="192"/>
    </row>
    <row r="174472" spans="26:27">
      <c r="Z174472" s="192"/>
      <c r="AA174472" s="192"/>
    </row>
    <row r="174473" spans="26:27">
      <c r="Z174473" s="192"/>
      <c r="AA174473" s="192"/>
    </row>
    <row r="174474" spans="26:27">
      <c r="Z174474" s="192"/>
      <c r="AA174474" s="192"/>
    </row>
    <row r="174475" spans="26:27">
      <c r="Z174475" s="192"/>
      <c r="AA174475" s="192"/>
    </row>
    <row r="174476" spans="26:27">
      <c r="Z174476" s="192"/>
      <c r="AA174476" s="192"/>
    </row>
    <row r="174477" spans="26:27">
      <c r="Z174477" s="192"/>
      <c r="AA174477" s="192"/>
    </row>
    <row r="174478" spans="26:27">
      <c r="Z174478" s="192"/>
      <c r="AA174478" s="192"/>
    </row>
    <row r="174479" spans="26:27">
      <c r="Z174479" s="192"/>
      <c r="AA174479" s="192"/>
    </row>
    <row r="174480" spans="26:27">
      <c r="Z174480" s="192"/>
      <c r="AA174480" s="192"/>
    </row>
    <row r="174481" spans="26:27">
      <c r="Z174481" s="192"/>
      <c r="AA174481" s="192"/>
    </row>
    <row r="174482" spans="26:27">
      <c r="Z174482" s="192"/>
      <c r="AA174482" s="192"/>
    </row>
    <row r="174483" spans="26:27">
      <c r="Z174483" s="192"/>
      <c r="AA174483" s="192"/>
    </row>
    <row r="174484" spans="26:27">
      <c r="Z174484" s="192"/>
      <c r="AA174484" s="192"/>
    </row>
    <row r="174485" spans="26:27">
      <c r="Z174485" s="192"/>
      <c r="AA174485" s="192"/>
    </row>
    <row r="174486" spans="26:27">
      <c r="Z174486" s="192"/>
      <c r="AA174486" s="192"/>
    </row>
    <row r="174487" spans="26:27">
      <c r="Z174487" s="192"/>
      <c r="AA174487" s="192"/>
    </row>
    <row r="174488" spans="26:27">
      <c r="Z174488" s="192"/>
      <c r="AA174488" s="192"/>
    </row>
    <row r="174489" spans="26:27">
      <c r="Z174489" s="192"/>
      <c r="AA174489" s="192"/>
    </row>
    <row r="174490" spans="26:27">
      <c r="Z174490" s="192"/>
      <c r="AA174490" s="192"/>
    </row>
    <row r="174491" spans="26:27">
      <c r="Z174491" s="192"/>
      <c r="AA174491" s="192"/>
    </row>
    <row r="174492" spans="26:27">
      <c r="Z174492" s="192"/>
      <c r="AA174492" s="192"/>
    </row>
    <row r="174493" spans="26:27">
      <c r="Z174493" s="192"/>
      <c r="AA174493" s="192"/>
    </row>
    <row r="174494" spans="26:27">
      <c r="Z174494" s="192"/>
      <c r="AA174494" s="192"/>
    </row>
    <row r="174495" spans="26:27">
      <c r="Z174495" s="192"/>
      <c r="AA174495" s="192"/>
    </row>
    <row r="174496" spans="26:27">
      <c r="Z174496" s="192"/>
      <c r="AA174496" s="192"/>
    </row>
    <row r="174497" spans="26:27">
      <c r="Z174497" s="192"/>
      <c r="AA174497" s="192"/>
    </row>
    <row r="174498" spans="26:27">
      <c r="Z174498" s="192"/>
      <c r="AA174498" s="192"/>
    </row>
    <row r="174499" spans="26:27">
      <c r="Z174499" s="192"/>
      <c r="AA174499" s="192"/>
    </row>
    <row r="174500" spans="26:27">
      <c r="Z174500" s="192"/>
      <c r="AA174500" s="192"/>
    </row>
    <row r="174501" spans="26:27">
      <c r="Z174501" s="192"/>
      <c r="AA174501" s="192"/>
    </row>
    <row r="174502" spans="26:27">
      <c r="Z174502" s="192"/>
      <c r="AA174502" s="192"/>
    </row>
    <row r="174503" spans="26:27">
      <c r="Z174503" s="192"/>
      <c r="AA174503" s="192"/>
    </row>
    <row r="174504" spans="26:27">
      <c r="Z174504" s="192"/>
      <c r="AA174504" s="192"/>
    </row>
    <row r="174505" spans="26:27">
      <c r="Z174505" s="192"/>
      <c r="AA174505" s="192"/>
    </row>
    <row r="174506" spans="26:27">
      <c r="Z174506" s="192"/>
      <c r="AA174506" s="192"/>
    </row>
    <row r="174507" spans="26:27">
      <c r="Z174507" s="192"/>
      <c r="AA174507" s="192"/>
    </row>
    <row r="174508" spans="26:27">
      <c r="Z174508" s="192"/>
      <c r="AA174508" s="192"/>
    </row>
    <row r="174509" spans="26:27">
      <c r="Z174509" s="192"/>
      <c r="AA174509" s="192"/>
    </row>
    <row r="174510" spans="26:27">
      <c r="Z174510" s="192"/>
      <c r="AA174510" s="192"/>
    </row>
    <row r="174511" spans="26:27">
      <c r="Z174511" s="192"/>
      <c r="AA174511" s="192"/>
    </row>
    <row r="174512" spans="26:27">
      <c r="Z174512" s="192"/>
      <c r="AA174512" s="192"/>
    </row>
    <row r="174513" spans="26:27">
      <c r="Z174513" s="192"/>
      <c r="AA174513" s="192"/>
    </row>
    <row r="174514" spans="26:27">
      <c r="Z174514" s="192"/>
      <c r="AA174514" s="192"/>
    </row>
    <row r="174515" spans="26:27">
      <c r="Z174515" s="192"/>
      <c r="AA174515" s="192"/>
    </row>
    <row r="174516" spans="26:27">
      <c r="Z174516" s="192"/>
      <c r="AA174516" s="192"/>
    </row>
    <row r="174517" spans="26:27">
      <c r="Z174517" s="192"/>
      <c r="AA174517" s="192"/>
    </row>
    <row r="174518" spans="26:27">
      <c r="Z174518" s="192"/>
      <c r="AA174518" s="192"/>
    </row>
    <row r="174519" spans="26:27">
      <c r="Z174519" s="192"/>
      <c r="AA174519" s="192"/>
    </row>
    <row r="174520" spans="26:27">
      <c r="Z174520" s="192"/>
      <c r="AA174520" s="192"/>
    </row>
    <row r="174521" spans="26:27">
      <c r="Z174521" s="192"/>
      <c r="AA174521" s="192"/>
    </row>
    <row r="174522" spans="26:27">
      <c r="Z174522" s="192"/>
      <c r="AA174522" s="192"/>
    </row>
    <row r="174523" spans="26:27">
      <c r="Z174523" s="192"/>
      <c r="AA174523" s="192"/>
    </row>
    <row r="174524" spans="26:27">
      <c r="Z174524" s="192"/>
      <c r="AA174524" s="192"/>
    </row>
    <row r="174525" spans="26:27">
      <c r="Z174525" s="192"/>
      <c r="AA174525" s="192"/>
    </row>
    <row r="174526" spans="26:27">
      <c r="Z174526" s="192"/>
      <c r="AA174526" s="192"/>
    </row>
    <row r="174527" spans="26:27">
      <c r="Z174527" s="192"/>
      <c r="AA174527" s="192"/>
    </row>
    <row r="174528" spans="26:27">
      <c r="Z174528" s="192"/>
      <c r="AA174528" s="192"/>
    </row>
    <row r="174529" spans="26:27">
      <c r="Z174529" s="192"/>
      <c r="AA174529" s="192"/>
    </row>
    <row r="174530" spans="26:27">
      <c r="Z174530" s="192"/>
      <c r="AA174530" s="192"/>
    </row>
    <row r="174531" spans="26:27">
      <c r="Z174531" s="192"/>
      <c r="AA174531" s="192"/>
    </row>
    <row r="174532" spans="26:27">
      <c r="Z174532" s="192"/>
      <c r="AA174532" s="192"/>
    </row>
    <row r="174533" spans="26:27">
      <c r="Z174533" s="192"/>
      <c r="AA174533" s="192"/>
    </row>
    <row r="174534" spans="26:27">
      <c r="Z174534" s="192"/>
      <c r="AA174534" s="192"/>
    </row>
    <row r="174535" spans="26:27">
      <c r="Z174535" s="192"/>
      <c r="AA174535" s="192"/>
    </row>
    <row r="174536" spans="26:27">
      <c r="Z174536" s="192"/>
      <c r="AA174536" s="192"/>
    </row>
    <row r="174537" spans="26:27">
      <c r="Z174537" s="192"/>
      <c r="AA174537" s="192"/>
    </row>
    <row r="174538" spans="26:27">
      <c r="Z174538" s="192"/>
      <c r="AA174538" s="192"/>
    </row>
    <row r="174539" spans="26:27">
      <c r="Z174539" s="192"/>
      <c r="AA174539" s="192"/>
    </row>
    <row r="174540" spans="26:27">
      <c r="Z174540" s="192"/>
      <c r="AA174540" s="192"/>
    </row>
    <row r="174541" spans="26:27">
      <c r="Z174541" s="192"/>
      <c r="AA174541" s="192"/>
    </row>
    <row r="174542" spans="26:27">
      <c r="Z174542" s="192"/>
      <c r="AA174542" s="192"/>
    </row>
    <row r="174543" spans="26:27">
      <c r="Z174543" s="192"/>
      <c r="AA174543" s="192"/>
    </row>
    <row r="174544" spans="26:27">
      <c r="Z174544" s="192"/>
      <c r="AA174544" s="192"/>
    </row>
    <row r="174545" spans="26:27">
      <c r="Z174545" s="192"/>
      <c r="AA174545" s="192"/>
    </row>
    <row r="174546" spans="26:27">
      <c r="Z174546" s="192"/>
      <c r="AA174546" s="192"/>
    </row>
    <row r="174547" spans="26:27">
      <c r="Z174547" s="192"/>
      <c r="AA174547" s="192"/>
    </row>
    <row r="174548" spans="26:27">
      <c r="Z174548" s="192"/>
      <c r="AA174548" s="192"/>
    </row>
    <row r="174549" spans="26:27">
      <c r="Z174549" s="192"/>
      <c r="AA174549" s="192"/>
    </row>
    <row r="174550" spans="26:27">
      <c r="Z174550" s="192"/>
      <c r="AA174550" s="192"/>
    </row>
    <row r="174551" spans="26:27">
      <c r="Z174551" s="192"/>
      <c r="AA174551" s="192"/>
    </row>
    <row r="174552" spans="26:27">
      <c r="Z174552" s="192"/>
      <c r="AA174552" s="192"/>
    </row>
    <row r="174553" spans="26:27">
      <c r="Z174553" s="192"/>
      <c r="AA174553" s="192"/>
    </row>
    <row r="174554" spans="26:27">
      <c r="Z174554" s="192"/>
      <c r="AA174554" s="192"/>
    </row>
    <row r="174555" spans="26:27">
      <c r="Z174555" s="192"/>
      <c r="AA174555" s="192"/>
    </row>
    <row r="174556" spans="26:27">
      <c r="Z174556" s="192"/>
      <c r="AA174556" s="192"/>
    </row>
    <row r="174557" spans="26:27">
      <c r="Z174557" s="192"/>
      <c r="AA174557" s="192"/>
    </row>
    <row r="174558" spans="26:27">
      <c r="Z174558" s="192"/>
      <c r="AA174558" s="192"/>
    </row>
    <row r="174559" spans="26:27">
      <c r="Z174559" s="192"/>
      <c r="AA174559" s="192"/>
    </row>
    <row r="174560" spans="26:27">
      <c r="Z174560" s="192"/>
      <c r="AA174560" s="192"/>
    </row>
    <row r="174561" spans="26:27">
      <c r="Z174561" s="192"/>
      <c r="AA174561" s="192"/>
    </row>
    <row r="174562" spans="26:27">
      <c r="Z174562" s="192"/>
      <c r="AA174562" s="192"/>
    </row>
    <row r="174563" spans="26:27">
      <c r="Z174563" s="192"/>
      <c r="AA174563" s="192"/>
    </row>
    <row r="174564" spans="26:27">
      <c r="Z174564" s="192"/>
      <c r="AA174564" s="192"/>
    </row>
    <row r="174565" spans="26:27">
      <c r="Z174565" s="192"/>
      <c r="AA174565" s="192"/>
    </row>
    <row r="174566" spans="26:27">
      <c r="Z174566" s="192"/>
      <c r="AA174566" s="192"/>
    </row>
    <row r="174567" spans="26:27">
      <c r="Z174567" s="192"/>
      <c r="AA174567" s="192"/>
    </row>
    <row r="174568" spans="26:27">
      <c r="Z174568" s="192"/>
      <c r="AA174568" s="192"/>
    </row>
    <row r="174569" spans="26:27">
      <c r="Z174569" s="192"/>
      <c r="AA174569" s="192"/>
    </row>
    <row r="174570" spans="26:27">
      <c r="Z174570" s="192"/>
      <c r="AA174570" s="192"/>
    </row>
    <row r="174571" spans="26:27">
      <c r="Z174571" s="192"/>
      <c r="AA174571" s="192"/>
    </row>
    <row r="174572" spans="26:27">
      <c r="Z174572" s="192"/>
      <c r="AA174572" s="192"/>
    </row>
    <row r="174573" spans="26:27">
      <c r="Z174573" s="192"/>
      <c r="AA174573" s="192"/>
    </row>
    <row r="174574" spans="26:27">
      <c r="Z174574" s="192"/>
      <c r="AA174574" s="192"/>
    </row>
    <row r="174575" spans="26:27">
      <c r="Z174575" s="192"/>
      <c r="AA174575" s="192"/>
    </row>
    <row r="174576" spans="26:27">
      <c r="Z174576" s="192"/>
      <c r="AA174576" s="192"/>
    </row>
    <row r="174577" spans="26:27">
      <c r="Z174577" s="192"/>
      <c r="AA174577" s="192"/>
    </row>
    <row r="174578" spans="26:27">
      <c r="Z174578" s="192"/>
      <c r="AA174578" s="192"/>
    </row>
    <row r="174579" spans="26:27">
      <c r="Z174579" s="192"/>
      <c r="AA174579" s="192"/>
    </row>
    <row r="174580" spans="26:27">
      <c r="Z174580" s="192"/>
      <c r="AA174580" s="192"/>
    </row>
    <row r="174581" spans="26:27">
      <c r="Z174581" s="192"/>
      <c r="AA174581" s="192"/>
    </row>
    <row r="174582" spans="26:27">
      <c r="Z174582" s="192"/>
      <c r="AA174582" s="192"/>
    </row>
    <row r="174583" spans="26:27">
      <c r="Z174583" s="192"/>
      <c r="AA174583" s="192"/>
    </row>
    <row r="174584" spans="26:27">
      <c r="Z174584" s="192"/>
      <c r="AA174584" s="192"/>
    </row>
    <row r="174585" spans="26:27">
      <c r="Z174585" s="192"/>
      <c r="AA174585" s="192"/>
    </row>
    <row r="174586" spans="26:27">
      <c r="Z174586" s="192"/>
      <c r="AA174586" s="192"/>
    </row>
    <row r="174587" spans="26:27">
      <c r="Z174587" s="192"/>
      <c r="AA174587" s="192"/>
    </row>
    <row r="174588" spans="26:27">
      <c r="Z174588" s="192"/>
      <c r="AA174588" s="192"/>
    </row>
    <row r="174589" spans="26:27">
      <c r="Z174589" s="192"/>
      <c r="AA174589" s="192"/>
    </row>
    <row r="174590" spans="26:27">
      <c r="Z174590" s="192"/>
      <c r="AA174590" s="192"/>
    </row>
    <row r="174591" spans="26:27">
      <c r="Z174591" s="192"/>
      <c r="AA174591" s="192"/>
    </row>
    <row r="174592" spans="26:27">
      <c r="Z174592" s="192"/>
      <c r="AA174592" s="192"/>
    </row>
    <row r="174593" spans="26:27">
      <c r="Z174593" s="192"/>
      <c r="AA174593" s="192"/>
    </row>
    <row r="174594" spans="26:27">
      <c r="Z174594" s="192"/>
      <c r="AA174594" s="192"/>
    </row>
    <row r="174595" spans="26:27">
      <c r="Z174595" s="192"/>
      <c r="AA174595" s="192"/>
    </row>
    <row r="174596" spans="26:27">
      <c r="Z174596" s="192"/>
      <c r="AA174596" s="192"/>
    </row>
    <row r="174597" spans="26:27">
      <c r="Z174597" s="192"/>
      <c r="AA174597" s="192"/>
    </row>
    <row r="174598" spans="26:27">
      <c r="Z174598" s="192"/>
      <c r="AA174598" s="192"/>
    </row>
    <row r="174599" spans="26:27">
      <c r="Z174599" s="192"/>
      <c r="AA174599" s="192"/>
    </row>
    <row r="174600" spans="26:27">
      <c r="Z174600" s="192"/>
      <c r="AA174600" s="192"/>
    </row>
    <row r="174601" spans="26:27">
      <c r="Z174601" s="192"/>
      <c r="AA174601" s="192"/>
    </row>
    <row r="174602" spans="26:27">
      <c r="Z174602" s="192"/>
      <c r="AA174602" s="192"/>
    </row>
    <row r="174603" spans="26:27">
      <c r="Z174603" s="192"/>
      <c r="AA174603" s="192"/>
    </row>
    <row r="174604" spans="26:27">
      <c r="Z174604" s="192"/>
      <c r="AA174604" s="192"/>
    </row>
    <row r="174605" spans="26:27">
      <c r="Z174605" s="192"/>
      <c r="AA174605" s="192"/>
    </row>
    <row r="174606" spans="26:27">
      <c r="Z174606" s="192"/>
      <c r="AA174606" s="192"/>
    </row>
    <row r="174607" spans="26:27">
      <c r="Z174607" s="192"/>
      <c r="AA174607" s="192"/>
    </row>
    <row r="174608" spans="26:27">
      <c r="Z174608" s="192"/>
      <c r="AA174608" s="192"/>
    </row>
    <row r="174609" spans="26:27">
      <c r="Z174609" s="192"/>
      <c r="AA174609" s="192"/>
    </row>
    <row r="174610" spans="26:27">
      <c r="Z174610" s="192"/>
      <c r="AA174610" s="192"/>
    </row>
    <row r="174611" spans="26:27">
      <c r="Z174611" s="192"/>
      <c r="AA174611" s="192"/>
    </row>
    <row r="174612" spans="26:27">
      <c r="Z174612" s="192"/>
      <c r="AA174612" s="192"/>
    </row>
    <row r="174613" spans="26:27">
      <c r="Z174613" s="192"/>
      <c r="AA174613" s="192"/>
    </row>
    <row r="174614" spans="26:27">
      <c r="Z174614" s="192"/>
      <c r="AA174614" s="192"/>
    </row>
    <row r="174615" spans="26:27">
      <c r="Z174615" s="192"/>
      <c r="AA174615" s="192"/>
    </row>
    <row r="174616" spans="26:27">
      <c r="Z174616" s="192"/>
      <c r="AA174616" s="192"/>
    </row>
    <row r="174617" spans="26:27">
      <c r="Z174617" s="192"/>
      <c r="AA174617" s="192"/>
    </row>
    <row r="174618" spans="26:27">
      <c r="Z174618" s="192"/>
      <c r="AA174618" s="192"/>
    </row>
    <row r="174619" spans="26:27">
      <c r="Z174619" s="192"/>
      <c r="AA174619" s="192"/>
    </row>
    <row r="174620" spans="26:27">
      <c r="Z174620" s="192"/>
      <c r="AA174620" s="192"/>
    </row>
    <row r="174621" spans="26:27">
      <c r="Z174621" s="192"/>
      <c r="AA174621" s="192"/>
    </row>
    <row r="174622" spans="26:27">
      <c r="Z174622" s="192"/>
      <c r="AA174622" s="192"/>
    </row>
    <row r="174623" spans="26:27">
      <c r="Z174623" s="192"/>
      <c r="AA174623" s="192"/>
    </row>
    <row r="174624" spans="26:27">
      <c r="Z174624" s="192"/>
      <c r="AA174624" s="192"/>
    </row>
    <row r="174625" spans="26:27">
      <c r="Z174625" s="192"/>
      <c r="AA174625" s="192"/>
    </row>
    <row r="174626" spans="26:27">
      <c r="Z174626" s="192"/>
      <c r="AA174626" s="192"/>
    </row>
    <row r="174627" spans="26:27">
      <c r="Z174627" s="192"/>
      <c r="AA174627" s="192"/>
    </row>
    <row r="174628" spans="26:27">
      <c r="Z174628" s="192"/>
      <c r="AA174628" s="192"/>
    </row>
    <row r="174629" spans="26:27">
      <c r="Z174629" s="192"/>
      <c r="AA174629" s="192"/>
    </row>
    <row r="174630" spans="26:27">
      <c r="Z174630" s="192"/>
      <c r="AA174630" s="192"/>
    </row>
    <row r="174631" spans="26:27">
      <c r="Z174631" s="192"/>
      <c r="AA174631" s="192"/>
    </row>
    <row r="174632" spans="26:27">
      <c r="Z174632" s="192"/>
      <c r="AA174632" s="192"/>
    </row>
    <row r="174633" spans="26:27">
      <c r="Z174633" s="192"/>
      <c r="AA174633" s="192"/>
    </row>
    <row r="174634" spans="26:27">
      <c r="Z174634" s="192"/>
      <c r="AA174634" s="192"/>
    </row>
    <row r="174635" spans="26:27">
      <c r="Z174635" s="192"/>
      <c r="AA174635" s="192"/>
    </row>
    <row r="174636" spans="26:27">
      <c r="Z174636" s="192"/>
      <c r="AA174636" s="192"/>
    </row>
    <row r="174637" spans="26:27">
      <c r="Z174637" s="192"/>
      <c r="AA174637" s="192"/>
    </row>
    <row r="174638" spans="26:27">
      <c r="Z174638" s="192"/>
      <c r="AA174638" s="192"/>
    </row>
    <row r="174639" spans="26:27">
      <c r="Z174639" s="192"/>
      <c r="AA174639" s="192"/>
    </row>
    <row r="174640" spans="26:27">
      <c r="Z174640" s="192"/>
      <c r="AA174640" s="192"/>
    </row>
    <row r="174641" spans="26:27">
      <c r="Z174641" s="192"/>
      <c r="AA174641" s="192"/>
    </row>
    <row r="174642" spans="26:27">
      <c r="Z174642" s="192"/>
      <c r="AA174642" s="192"/>
    </row>
    <row r="174643" spans="26:27">
      <c r="Z174643" s="192"/>
      <c r="AA174643" s="192"/>
    </row>
    <row r="174644" spans="26:27">
      <c r="Z174644" s="192"/>
      <c r="AA174644" s="192"/>
    </row>
    <row r="174645" spans="26:27">
      <c r="Z174645" s="192"/>
      <c r="AA174645" s="192"/>
    </row>
    <row r="174646" spans="26:27">
      <c r="Z174646" s="192"/>
      <c r="AA174646" s="192"/>
    </row>
    <row r="174647" spans="26:27">
      <c r="Z174647" s="192"/>
      <c r="AA174647" s="192"/>
    </row>
    <row r="174648" spans="26:27">
      <c r="Z174648" s="192"/>
      <c r="AA174648" s="192"/>
    </row>
    <row r="174649" spans="26:27">
      <c r="Z174649" s="192"/>
      <c r="AA174649" s="192"/>
    </row>
    <row r="174650" spans="26:27">
      <c r="Z174650" s="192"/>
      <c r="AA174650" s="192"/>
    </row>
    <row r="174651" spans="26:27">
      <c r="Z174651" s="192"/>
      <c r="AA174651" s="192"/>
    </row>
    <row r="174652" spans="26:27">
      <c r="Z174652" s="192"/>
      <c r="AA174652" s="192"/>
    </row>
    <row r="174653" spans="26:27">
      <c r="Z174653" s="192"/>
      <c r="AA174653" s="192"/>
    </row>
    <row r="174654" spans="26:27">
      <c r="Z174654" s="192"/>
      <c r="AA174654" s="192"/>
    </row>
    <row r="174655" spans="26:27">
      <c r="Z174655" s="192"/>
      <c r="AA174655" s="192"/>
    </row>
    <row r="174656" spans="26:27">
      <c r="Z174656" s="192"/>
      <c r="AA174656" s="192"/>
    </row>
    <row r="174657" spans="26:27">
      <c r="Z174657" s="192"/>
      <c r="AA174657" s="192"/>
    </row>
    <row r="174658" spans="26:27">
      <c r="Z174658" s="192"/>
      <c r="AA174658" s="192"/>
    </row>
    <row r="174659" spans="26:27">
      <c r="Z174659" s="192"/>
      <c r="AA174659" s="192"/>
    </row>
    <row r="174660" spans="26:27">
      <c r="Z174660" s="192"/>
      <c r="AA174660" s="192"/>
    </row>
    <row r="174661" spans="26:27">
      <c r="Z174661" s="192"/>
      <c r="AA174661" s="192"/>
    </row>
    <row r="174662" spans="26:27">
      <c r="Z174662" s="192"/>
      <c r="AA174662" s="192"/>
    </row>
    <row r="174663" spans="26:27">
      <c r="Z174663" s="192"/>
      <c r="AA174663" s="192"/>
    </row>
    <row r="174664" spans="26:27">
      <c r="Z174664" s="192"/>
      <c r="AA174664" s="192"/>
    </row>
    <row r="174665" spans="26:27">
      <c r="Z174665" s="192"/>
      <c r="AA174665" s="192"/>
    </row>
    <row r="174666" spans="26:27">
      <c r="Z174666" s="192"/>
      <c r="AA174666" s="192"/>
    </row>
    <row r="174667" spans="26:27">
      <c r="Z174667" s="192"/>
      <c r="AA174667" s="192"/>
    </row>
    <row r="174668" spans="26:27">
      <c r="Z174668" s="192"/>
      <c r="AA174668" s="192"/>
    </row>
    <row r="174669" spans="26:27">
      <c r="Z174669" s="192"/>
      <c r="AA174669" s="192"/>
    </row>
    <row r="174670" spans="26:27">
      <c r="Z174670" s="192"/>
      <c r="AA174670" s="192"/>
    </row>
    <row r="174671" spans="26:27">
      <c r="Z174671" s="192"/>
      <c r="AA174671" s="192"/>
    </row>
    <row r="174672" spans="26:27">
      <c r="Z174672" s="192"/>
      <c r="AA174672" s="192"/>
    </row>
    <row r="174673" spans="26:27">
      <c r="Z174673" s="192"/>
      <c r="AA174673" s="192"/>
    </row>
    <row r="174674" spans="26:27">
      <c r="Z174674" s="192"/>
      <c r="AA174674" s="192"/>
    </row>
    <row r="174675" spans="26:27">
      <c r="Z174675" s="192"/>
      <c r="AA174675" s="192"/>
    </row>
    <row r="174676" spans="26:27">
      <c r="Z174676" s="192"/>
      <c r="AA174676" s="192"/>
    </row>
    <row r="174677" spans="26:27">
      <c r="Z174677" s="192"/>
      <c r="AA174677" s="192"/>
    </row>
    <row r="174678" spans="26:27">
      <c r="Z174678" s="192"/>
      <c r="AA174678" s="192"/>
    </row>
    <row r="174679" spans="26:27">
      <c r="Z174679" s="192"/>
      <c r="AA174679" s="192"/>
    </row>
    <row r="174680" spans="26:27">
      <c r="Z174680" s="192"/>
      <c r="AA174680" s="192"/>
    </row>
    <row r="174681" spans="26:27">
      <c r="Z174681" s="192"/>
      <c r="AA174681" s="192"/>
    </row>
    <row r="174682" spans="26:27">
      <c r="Z174682" s="192"/>
      <c r="AA174682" s="192"/>
    </row>
    <row r="174683" spans="26:27">
      <c r="Z174683" s="192"/>
      <c r="AA174683" s="192"/>
    </row>
    <row r="174684" spans="26:27">
      <c r="Z174684" s="192"/>
      <c r="AA174684" s="192"/>
    </row>
    <row r="174685" spans="26:27">
      <c r="Z174685" s="192"/>
      <c r="AA174685" s="192"/>
    </row>
    <row r="174686" spans="26:27">
      <c r="Z174686" s="192"/>
      <c r="AA174686" s="192"/>
    </row>
    <row r="174687" spans="26:27">
      <c r="Z174687" s="192"/>
      <c r="AA174687" s="192"/>
    </row>
    <row r="174688" spans="26:27">
      <c r="Z174688" s="192"/>
      <c r="AA174688" s="192"/>
    </row>
    <row r="174689" spans="26:27">
      <c r="Z174689" s="192"/>
      <c r="AA174689" s="192"/>
    </row>
    <row r="174690" spans="26:27">
      <c r="Z174690" s="192"/>
      <c r="AA174690" s="192"/>
    </row>
    <row r="174691" spans="26:27">
      <c r="Z174691" s="192"/>
      <c r="AA174691" s="192"/>
    </row>
    <row r="174692" spans="26:27">
      <c r="Z174692" s="192"/>
      <c r="AA174692" s="192"/>
    </row>
    <row r="174693" spans="26:27">
      <c r="Z174693" s="192"/>
      <c r="AA174693" s="192"/>
    </row>
    <row r="174694" spans="26:27">
      <c r="Z174694" s="192"/>
      <c r="AA174694" s="192"/>
    </row>
    <row r="174695" spans="26:27">
      <c r="Z174695" s="192"/>
      <c r="AA174695" s="192"/>
    </row>
    <row r="174696" spans="26:27">
      <c r="Z174696" s="192"/>
      <c r="AA174696" s="192"/>
    </row>
    <row r="174697" spans="26:27">
      <c r="Z174697" s="192"/>
      <c r="AA174697" s="192"/>
    </row>
    <row r="174698" spans="26:27">
      <c r="Z174698" s="192"/>
      <c r="AA174698" s="192"/>
    </row>
    <row r="174699" spans="26:27">
      <c r="Z174699" s="192"/>
      <c r="AA174699" s="192"/>
    </row>
    <row r="174700" spans="26:27">
      <c r="Z174700" s="192"/>
      <c r="AA174700" s="192"/>
    </row>
    <row r="174701" spans="26:27">
      <c r="Z174701" s="192"/>
      <c r="AA174701" s="192"/>
    </row>
    <row r="174702" spans="26:27">
      <c r="Z174702" s="192"/>
      <c r="AA174702" s="192"/>
    </row>
    <row r="174703" spans="26:27">
      <c r="Z174703" s="192"/>
      <c r="AA174703" s="192"/>
    </row>
    <row r="174704" spans="26:27">
      <c r="Z174704" s="192"/>
      <c r="AA174704" s="192"/>
    </row>
    <row r="174705" spans="26:27">
      <c r="Z174705" s="192"/>
      <c r="AA174705" s="192"/>
    </row>
    <row r="174706" spans="26:27">
      <c r="Z174706" s="192"/>
      <c r="AA174706" s="192"/>
    </row>
    <row r="174707" spans="26:27">
      <c r="Z174707" s="192"/>
      <c r="AA174707" s="192"/>
    </row>
    <row r="174708" spans="26:27">
      <c r="Z174708" s="192"/>
      <c r="AA174708" s="192"/>
    </row>
    <row r="174709" spans="26:27">
      <c r="Z174709" s="192"/>
      <c r="AA174709" s="192"/>
    </row>
    <row r="174710" spans="26:27">
      <c r="Z174710" s="192"/>
      <c r="AA174710" s="192"/>
    </row>
    <row r="174711" spans="26:27">
      <c r="Z174711" s="192"/>
      <c r="AA174711" s="192"/>
    </row>
    <row r="174712" spans="26:27">
      <c r="Z174712" s="192"/>
      <c r="AA174712" s="192"/>
    </row>
    <row r="174713" spans="26:27">
      <c r="Z174713" s="192"/>
      <c r="AA174713" s="192"/>
    </row>
    <row r="174714" spans="26:27">
      <c r="Z174714" s="192"/>
      <c r="AA174714" s="192"/>
    </row>
    <row r="174715" spans="26:27">
      <c r="Z174715" s="192"/>
      <c r="AA174715" s="192"/>
    </row>
    <row r="174716" spans="26:27">
      <c r="Z174716" s="192"/>
      <c r="AA174716" s="192"/>
    </row>
    <row r="174717" spans="26:27">
      <c r="Z174717" s="192"/>
      <c r="AA174717" s="192"/>
    </row>
    <row r="174718" spans="26:27">
      <c r="Z174718" s="192"/>
      <c r="AA174718" s="192"/>
    </row>
    <row r="174719" spans="26:27">
      <c r="Z174719" s="192"/>
      <c r="AA174719" s="192"/>
    </row>
    <row r="174720" spans="26:27">
      <c r="Z174720" s="192"/>
      <c r="AA174720" s="192"/>
    </row>
    <row r="174721" spans="26:27">
      <c r="Z174721" s="192"/>
      <c r="AA174721" s="192"/>
    </row>
    <row r="174722" spans="26:27">
      <c r="Z174722" s="192"/>
      <c r="AA174722" s="192"/>
    </row>
    <row r="174723" spans="26:27">
      <c r="Z174723" s="192"/>
      <c r="AA174723" s="192"/>
    </row>
    <row r="174724" spans="26:27">
      <c r="Z174724" s="192"/>
      <c r="AA174724" s="192"/>
    </row>
    <row r="174725" spans="26:27">
      <c r="Z174725" s="192"/>
      <c r="AA174725" s="192"/>
    </row>
    <row r="174726" spans="26:27">
      <c r="Z174726" s="192"/>
      <c r="AA174726" s="192"/>
    </row>
    <row r="174727" spans="26:27">
      <c r="Z174727" s="192"/>
      <c r="AA174727" s="192"/>
    </row>
    <row r="174728" spans="26:27">
      <c r="Z174728" s="192"/>
      <c r="AA174728" s="192"/>
    </row>
    <row r="174729" spans="26:27">
      <c r="Z174729" s="192"/>
      <c r="AA174729" s="192"/>
    </row>
    <row r="174730" spans="26:27">
      <c r="Z174730" s="192"/>
      <c r="AA174730" s="192"/>
    </row>
    <row r="174731" spans="26:27">
      <c r="Z174731" s="192"/>
      <c r="AA174731" s="192"/>
    </row>
    <row r="174732" spans="26:27">
      <c r="Z174732" s="192"/>
      <c r="AA174732" s="192"/>
    </row>
    <row r="174733" spans="26:27">
      <c r="Z174733" s="192"/>
      <c r="AA174733" s="192"/>
    </row>
    <row r="174734" spans="26:27">
      <c r="Z174734" s="192"/>
      <c r="AA174734" s="192"/>
    </row>
    <row r="174735" spans="26:27">
      <c r="Z174735" s="192"/>
      <c r="AA174735" s="192"/>
    </row>
    <row r="174736" spans="26:27">
      <c r="Z174736" s="192"/>
      <c r="AA174736" s="192"/>
    </row>
    <row r="174737" spans="26:27">
      <c r="Z174737" s="192"/>
      <c r="AA174737" s="192"/>
    </row>
    <row r="174738" spans="26:27">
      <c r="Z174738" s="192"/>
      <c r="AA174738" s="192"/>
    </row>
    <row r="174739" spans="26:27">
      <c r="Z174739" s="192"/>
      <c r="AA174739" s="192"/>
    </row>
    <row r="174740" spans="26:27">
      <c r="Z174740" s="192"/>
      <c r="AA174740" s="192"/>
    </row>
    <row r="174741" spans="26:27">
      <c r="Z174741" s="192"/>
      <c r="AA174741" s="192"/>
    </row>
    <row r="174742" spans="26:27">
      <c r="Z174742" s="192"/>
      <c r="AA174742" s="192"/>
    </row>
    <row r="174743" spans="26:27">
      <c r="Z174743" s="192"/>
      <c r="AA174743" s="192"/>
    </row>
    <row r="174744" spans="26:27">
      <c r="Z174744" s="192"/>
      <c r="AA174744" s="192"/>
    </row>
    <row r="174745" spans="26:27">
      <c r="Z174745" s="192"/>
      <c r="AA174745" s="192"/>
    </row>
    <row r="174746" spans="26:27">
      <c r="Z174746" s="192"/>
      <c r="AA174746" s="192"/>
    </row>
    <row r="174747" spans="26:27">
      <c r="Z174747" s="192"/>
      <c r="AA174747" s="192"/>
    </row>
    <row r="174748" spans="26:27">
      <c r="Z174748" s="192"/>
      <c r="AA174748" s="192"/>
    </row>
    <row r="174749" spans="26:27">
      <c r="Z174749" s="192"/>
      <c r="AA174749" s="192"/>
    </row>
    <row r="174750" spans="26:27">
      <c r="Z174750" s="192"/>
      <c r="AA174750" s="192"/>
    </row>
    <row r="174751" spans="26:27">
      <c r="Z174751" s="192"/>
      <c r="AA174751" s="192"/>
    </row>
    <row r="174752" spans="26:27">
      <c r="Z174752" s="192"/>
      <c r="AA174752" s="192"/>
    </row>
    <row r="174753" spans="26:27">
      <c r="Z174753" s="192"/>
      <c r="AA174753" s="192"/>
    </row>
    <row r="174754" spans="26:27">
      <c r="Z174754" s="192"/>
      <c r="AA174754" s="192"/>
    </row>
    <row r="174755" spans="26:27">
      <c r="Z174755" s="192"/>
      <c r="AA174755" s="192"/>
    </row>
    <row r="174756" spans="26:27">
      <c r="Z174756" s="192"/>
      <c r="AA174756" s="192"/>
    </row>
    <row r="174757" spans="26:27">
      <c r="Z174757" s="192"/>
      <c r="AA174757" s="192"/>
    </row>
    <row r="174758" spans="26:27">
      <c r="Z174758" s="192"/>
      <c r="AA174758" s="192"/>
    </row>
    <row r="174759" spans="26:27">
      <c r="Z174759" s="192"/>
      <c r="AA174759" s="192"/>
    </row>
    <row r="174760" spans="26:27">
      <c r="Z174760" s="192"/>
      <c r="AA174760" s="192"/>
    </row>
    <row r="174761" spans="26:27">
      <c r="Z174761" s="192"/>
      <c r="AA174761" s="192"/>
    </row>
    <row r="174762" spans="26:27">
      <c r="Z174762" s="192"/>
      <c r="AA174762" s="192"/>
    </row>
    <row r="174763" spans="26:27">
      <c r="Z174763" s="192"/>
      <c r="AA174763" s="192"/>
    </row>
    <row r="174764" spans="26:27">
      <c r="Z174764" s="192"/>
      <c r="AA174764" s="192"/>
    </row>
    <row r="174765" spans="26:27">
      <c r="Z174765" s="192"/>
      <c r="AA174765" s="192"/>
    </row>
    <row r="174766" spans="26:27">
      <c r="Z174766" s="192"/>
      <c r="AA174766" s="192"/>
    </row>
    <row r="174767" spans="26:27">
      <c r="Z174767" s="192"/>
      <c r="AA174767" s="192"/>
    </row>
    <row r="174768" spans="26:27">
      <c r="Z174768" s="192"/>
      <c r="AA174768" s="192"/>
    </row>
    <row r="174769" spans="26:27">
      <c r="Z174769" s="192"/>
      <c r="AA174769" s="192"/>
    </row>
    <row r="174770" spans="26:27">
      <c r="Z174770" s="192"/>
      <c r="AA174770" s="192"/>
    </row>
    <row r="174771" spans="26:27">
      <c r="Z174771" s="192"/>
      <c r="AA174771" s="192"/>
    </row>
    <row r="174772" spans="26:27">
      <c r="Z174772" s="192"/>
      <c r="AA174772" s="192"/>
    </row>
    <row r="174773" spans="26:27">
      <c r="Z174773" s="192"/>
      <c r="AA174773" s="192"/>
    </row>
    <row r="174774" spans="26:27">
      <c r="Z174774" s="192"/>
      <c r="AA174774" s="192"/>
    </row>
    <row r="174775" spans="26:27">
      <c r="Z174775" s="192"/>
      <c r="AA174775" s="192"/>
    </row>
    <row r="174776" spans="26:27">
      <c r="Z174776" s="192"/>
      <c r="AA174776" s="192"/>
    </row>
    <row r="174777" spans="26:27">
      <c r="Z174777" s="192"/>
      <c r="AA174777" s="192"/>
    </row>
    <row r="174778" spans="26:27">
      <c r="Z174778" s="192"/>
      <c r="AA174778" s="192"/>
    </row>
    <row r="174779" spans="26:27">
      <c r="Z174779" s="192"/>
      <c r="AA174779" s="192"/>
    </row>
    <row r="174780" spans="26:27">
      <c r="Z174780" s="192"/>
      <c r="AA174780" s="192"/>
    </row>
    <row r="174781" spans="26:27">
      <c r="Z174781" s="192"/>
      <c r="AA174781" s="192"/>
    </row>
    <row r="174782" spans="26:27">
      <c r="Z174782" s="192"/>
      <c r="AA174782" s="192"/>
    </row>
    <row r="174783" spans="26:27">
      <c r="Z174783" s="192"/>
      <c r="AA174783" s="192"/>
    </row>
    <row r="174784" spans="26:27">
      <c r="Z174784" s="192"/>
      <c r="AA174784" s="192"/>
    </row>
    <row r="174785" spans="26:27">
      <c r="Z174785" s="192"/>
      <c r="AA174785" s="192"/>
    </row>
    <row r="174786" spans="26:27">
      <c r="Z174786" s="192"/>
      <c r="AA174786" s="192"/>
    </row>
    <row r="174787" spans="26:27">
      <c r="Z174787" s="192"/>
      <c r="AA174787" s="192"/>
    </row>
    <row r="174788" spans="26:27">
      <c r="Z174788" s="192"/>
      <c r="AA174788" s="192"/>
    </row>
    <row r="174789" spans="26:27">
      <c r="Z174789" s="192"/>
      <c r="AA174789" s="192"/>
    </row>
    <row r="174790" spans="26:27">
      <c r="Z174790" s="192"/>
      <c r="AA174790" s="192"/>
    </row>
    <row r="174791" spans="26:27">
      <c r="Z174791" s="192"/>
      <c r="AA174791" s="192"/>
    </row>
    <row r="174792" spans="26:27">
      <c r="Z174792" s="192"/>
      <c r="AA174792" s="192"/>
    </row>
    <row r="174793" spans="26:27">
      <c r="Z174793" s="192"/>
      <c r="AA174793" s="192"/>
    </row>
    <row r="174794" spans="26:27">
      <c r="Z174794" s="192"/>
      <c r="AA174794" s="192"/>
    </row>
    <row r="174795" spans="26:27">
      <c r="Z174795" s="192"/>
      <c r="AA174795" s="192"/>
    </row>
    <row r="174796" spans="26:27">
      <c r="Z174796" s="192"/>
      <c r="AA174796" s="192"/>
    </row>
    <row r="174797" spans="26:27">
      <c r="Z174797" s="192"/>
      <c r="AA174797" s="192"/>
    </row>
    <row r="174798" spans="26:27">
      <c r="Z174798" s="192"/>
      <c r="AA174798" s="192"/>
    </row>
    <row r="174799" spans="26:27">
      <c r="Z174799" s="192"/>
      <c r="AA174799" s="192"/>
    </row>
    <row r="174800" spans="26:27">
      <c r="Z174800" s="192"/>
      <c r="AA174800" s="192"/>
    </row>
    <row r="174801" spans="26:27">
      <c r="Z174801" s="192"/>
      <c r="AA174801" s="192"/>
    </row>
    <row r="174802" spans="26:27">
      <c r="Z174802" s="192"/>
      <c r="AA174802" s="192"/>
    </row>
    <row r="174803" spans="26:27">
      <c r="Z174803" s="192"/>
      <c r="AA174803" s="192"/>
    </row>
    <row r="174804" spans="26:27">
      <c r="Z174804" s="192"/>
      <c r="AA174804" s="192"/>
    </row>
    <row r="174805" spans="26:27">
      <c r="Z174805" s="192"/>
      <c r="AA174805" s="192"/>
    </row>
    <row r="174806" spans="26:27">
      <c r="Z174806" s="192"/>
      <c r="AA174806" s="192"/>
    </row>
    <row r="174807" spans="26:27">
      <c r="Z174807" s="192"/>
      <c r="AA174807" s="192"/>
    </row>
    <row r="174808" spans="26:27">
      <c r="Z174808" s="192"/>
      <c r="AA174808" s="192"/>
    </row>
    <row r="174809" spans="26:27">
      <c r="Z174809" s="192"/>
      <c r="AA174809" s="192"/>
    </row>
    <row r="174810" spans="26:27">
      <c r="Z174810" s="192"/>
      <c r="AA174810" s="192"/>
    </row>
    <row r="174811" spans="26:27">
      <c r="Z174811" s="192"/>
      <c r="AA174811" s="192"/>
    </row>
    <row r="174812" spans="26:27">
      <c r="Z174812" s="192"/>
      <c r="AA174812" s="192"/>
    </row>
    <row r="174813" spans="26:27">
      <c r="Z174813" s="192"/>
      <c r="AA174813" s="192"/>
    </row>
    <row r="174814" spans="26:27">
      <c r="Z174814" s="192"/>
      <c r="AA174814" s="192"/>
    </row>
    <row r="174815" spans="26:27">
      <c r="Z174815" s="192"/>
      <c r="AA174815" s="192"/>
    </row>
    <row r="174816" spans="26:27">
      <c r="Z174816" s="192"/>
      <c r="AA174816" s="192"/>
    </row>
    <row r="174817" spans="26:27">
      <c r="Z174817" s="192"/>
      <c r="AA174817" s="192"/>
    </row>
    <row r="174818" spans="26:27">
      <c r="Z174818" s="192"/>
      <c r="AA174818" s="192"/>
    </row>
    <row r="174819" spans="26:27">
      <c r="Z174819" s="192"/>
      <c r="AA174819" s="192"/>
    </row>
    <row r="174820" spans="26:27">
      <c r="Z174820" s="192"/>
      <c r="AA174820" s="192"/>
    </row>
    <row r="174821" spans="26:27">
      <c r="Z174821" s="192"/>
      <c r="AA174821" s="192"/>
    </row>
    <row r="174822" spans="26:27">
      <c r="Z174822" s="192"/>
      <c r="AA174822" s="192"/>
    </row>
    <row r="174823" spans="26:27">
      <c r="Z174823" s="192"/>
      <c r="AA174823" s="192"/>
    </row>
    <row r="174824" spans="26:27">
      <c r="Z174824" s="192"/>
      <c r="AA174824" s="192"/>
    </row>
    <row r="174825" spans="26:27">
      <c r="Z174825" s="192"/>
      <c r="AA174825" s="192"/>
    </row>
    <row r="174826" spans="26:27">
      <c r="Z174826" s="192"/>
      <c r="AA174826" s="192"/>
    </row>
    <row r="174827" spans="26:27">
      <c r="Z174827" s="192"/>
      <c r="AA174827" s="192"/>
    </row>
    <row r="174828" spans="26:27">
      <c r="Z174828" s="192"/>
      <c r="AA174828" s="192"/>
    </row>
    <row r="174829" spans="26:27">
      <c r="Z174829" s="192"/>
      <c r="AA174829" s="192"/>
    </row>
    <row r="174830" spans="26:27">
      <c r="Z174830" s="192"/>
      <c r="AA174830" s="192"/>
    </row>
    <row r="174831" spans="26:27">
      <c r="Z174831" s="192"/>
      <c r="AA174831" s="192"/>
    </row>
    <row r="174832" spans="26:27">
      <c r="Z174832" s="192"/>
      <c r="AA174832" s="192"/>
    </row>
    <row r="174833" spans="26:27">
      <c r="Z174833" s="192"/>
      <c r="AA174833" s="192"/>
    </row>
    <row r="174834" spans="26:27">
      <c r="Z174834" s="192"/>
      <c r="AA174834" s="192"/>
    </row>
    <row r="174835" spans="26:27">
      <c r="Z174835" s="192"/>
      <c r="AA174835" s="192"/>
    </row>
    <row r="174836" spans="26:27">
      <c r="Z174836" s="192"/>
      <c r="AA174836" s="192"/>
    </row>
    <row r="174837" spans="26:27">
      <c r="Z174837" s="192"/>
      <c r="AA174837" s="192"/>
    </row>
    <row r="174838" spans="26:27">
      <c r="Z174838" s="192"/>
      <c r="AA174838" s="192"/>
    </row>
    <row r="174839" spans="26:27">
      <c r="Z174839" s="192"/>
      <c r="AA174839" s="192"/>
    </row>
    <row r="174840" spans="26:27">
      <c r="Z174840" s="192"/>
      <c r="AA174840" s="192"/>
    </row>
    <row r="174841" spans="26:27">
      <c r="Z174841" s="192"/>
      <c r="AA174841" s="192"/>
    </row>
    <row r="174842" spans="26:27">
      <c r="Z174842" s="192"/>
      <c r="AA174842" s="192"/>
    </row>
    <row r="174843" spans="26:27">
      <c r="Z174843" s="192"/>
      <c r="AA174843" s="192"/>
    </row>
    <row r="174844" spans="26:27">
      <c r="Z174844" s="192"/>
      <c r="AA174844" s="192"/>
    </row>
    <row r="174845" spans="26:27">
      <c r="Z174845" s="192"/>
      <c r="AA174845" s="192"/>
    </row>
    <row r="174846" spans="26:27">
      <c r="Z174846" s="192"/>
      <c r="AA174846" s="192"/>
    </row>
    <row r="174847" spans="26:27">
      <c r="Z174847" s="192"/>
      <c r="AA174847" s="192"/>
    </row>
    <row r="174848" spans="26:27">
      <c r="Z174848" s="192"/>
      <c r="AA174848" s="192"/>
    </row>
    <row r="174849" spans="26:27">
      <c r="Z174849" s="192"/>
      <c r="AA174849" s="192"/>
    </row>
    <row r="174850" spans="26:27">
      <c r="Z174850" s="192"/>
      <c r="AA174850" s="192"/>
    </row>
    <row r="174851" spans="26:27">
      <c r="Z174851" s="192"/>
      <c r="AA174851" s="192"/>
    </row>
    <row r="174852" spans="26:27">
      <c r="Z174852" s="192"/>
      <c r="AA174852" s="192"/>
    </row>
    <row r="174853" spans="26:27">
      <c r="Z174853" s="192"/>
      <c r="AA174853" s="192"/>
    </row>
    <row r="174854" spans="26:27">
      <c r="Z174854" s="192"/>
      <c r="AA174854" s="192"/>
    </row>
    <row r="174855" spans="26:27">
      <c r="Z174855" s="192"/>
      <c r="AA174855" s="192"/>
    </row>
    <row r="174856" spans="26:27">
      <c r="Z174856" s="192"/>
      <c r="AA174856" s="192"/>
    </row>
    <row r="174857" spans="26:27">
      <c r="Z174857" s="192"/>
      <c r="AA174857" s="192"/>
    </row>
    <row r="174858" spans="26:27">
      <c r="Z174858" s="192"/>
      <c r="AA174858" s="192"/>
    </row>
    <row r="174859" spans="26:27">
      <c r="Z174859" s="192"/>
      <c r="AA174859" s="192"/>
    </row>
    <row r="174860" spans="26:27">
      <c r="Z174860" s="192"/>
      <c r="AA174860" s="192"/>
    </row>
    <row r="174861" spans="26:27">
      <c r="Z174861" s="192"/>
      <c r="AA174861" s="192"/>
    </row>
    <row r="174862" spans="26:27">
      <c r="Z174862" s="192"/>
      <c r="AA174862" s="192"/>
    </row>
    <row r="174863" spans="26:27">
      <c r="Z174863" s="192"/>
      <c r="AA174863" s="192"/>
    </row>
    <row r="174864" spans="26:27">
      <c r="Z174864" s="192"/>
      <c r="AA174864" s="192"/>
    </row>
    <row r="174865" spans="26:27">
      <c r="Z174865" s="192"/>
      <c r="AA174865" s="192"/>
    </row>
    <row r="174866" spans="26:27">
      <c r="Z174866" s="192"/>
      <c r="AA174866" s="192"/>
    </row>
    <row r="174867" spans="26:27">
      <c r="Z174867" s="192"/>
      <c r="AA174867" s="192"/>
    </row>
    <row r="174868" spans="26:27">
      <c r="Z174868" s="192"/>
      <c r="AA174868" s="192"/>
    </row>
    <row r="174869" spans="26:27">
      <c r="Z174869" s="192"/>
      <c r="AA174869" s="192"/>
    </row>
    <row r="174870" spans="26:27">
      <c r="Z174870" s="192"/>
      <c r="AA174870" s="192"/>
    </row>
    <row r="174871" spans="26:27">
      <c r="Z174871" s="192"/>
      <c r="AA174871" s="192"/>
    </row>
    <row r="174872" spans="26:27">
      <c r="Z174872" s="192"/>
      <c r="AA174872" s="192"/>
    </row>
    <row r="174873" spans="26:27">
      <c r="Z174873" s="192"/>
      <c r="AA174873" s="192"/>
    </row>
    <row r="174874" spans="26:27">
      <c r="Z174874" s="192"/>
      <c r="AA174874" s="192"/>
    </row>
    <row r="174875" spans="26:27">
      <c r="Z174875" s="192"/>
      <c r="AA174875" s="192"/>
    </row>
    <row r="174876" spans="26:27">
      <c r="Z174876" s="192"/>
      <c r="AA174876" s="192"/>
    </row>
    <row r="174877" spans="26:27">
      <c r="Z174877" s="192"/>
      <c r="AA174877" s="192"/>
    </row>
    <row r="174878" spans="26:27">
      <c r="Z174878" s="192"/>
      <c r="AA174878" s="192"/>
    </row>
    <row r="174879" spans="26:27">
      <c r="Z174879" s="192"/>
      <c r="AA174879" s="192"/>
    </row>
    <row r="174880" spans="26:27">
      <c r="Z174880" s="192"/>
      <c r="AA174880" s="192"/>
    </row>
    <row r="174881" spans="26:27">
      <c r="Z174881" s="192"/>
      <c r="AA174881" s="192"/>
    </row>
    <row r="174882" spans="26:27">
      <c r="Z174882" s="192"/>
      <c r="AA174882" s="192"/>
    </row>
    <row r="174883" spans="26:27">
      <c r="Z174883" s="192"/>
      <c r="AA174883" s="192"/>
    </row>
    <row r="174884" spans="26:27">
      <c r="Z174884" s="192"/>
      <c r="AA174884" s="192"/>
    </row>
    <row r="174885" spans="26:27">
      <c r="Z174885" s="192"/>
      <c r="AA174885" s="192"/>
    </row>
    <row r="174886" spans="26:27">
      <c r="Z174886" s="192"/>
      <c r="AA174886" s="192"/>
    </row>
    <row r="174887" spans="26:27">
      <c r="Z174887" s="192"/>
      <c r="AA174887" s="192"/>
    </row>
    <row r="174888" spans="26:27">
      <c r="Z174888" s="192"/>
      <c r="AA174888" s="192"/>
    </row>
    <row r="174889" spans="26:27">
      <c r="Z174889" s="192"/>
      <c r="AA174889" s="192"/>
    </row>
    <row r="174890" spans="26:27">
      <c r="Z174890" s="192"/>
      <c r="AA174890" s="192"/>
    </row>
    <row r="174891" spans="26:27">
      <c r="Z174891" s="192"/>
      <c r="AA174891" s="192"/>
    </row>
    <row r="174892" spans="26:27">
      <c r="Z174892" s="192"/>
      <c r="AA174892" s="192"/>
    </row>
    <row r="174893" spans="26:27">
      <c r="Z174893" s="192"/>
      <c r="AA174893" s="192"/>
    </row>
    <row r="174894" spans="26:27">
      <c r="Z174894" s="192"/>
      <c r="AA174894" s="192"/>
    </row>
    <row r="174895" spans="26:27">
      <c r="Z174895" s="192"/>
      <c r="AA174895" s="192"/>
    </row>
    <row r="174896" spans="26:27">
      <c r="Z174896" s="192"/>
      <c r="AA174896" s="192"/>
    </row>
    <row r="174897" spans="26:27">
      <c r="Z174897" s="192"/>
      <c r="AA174897" s="192"/>
    </row>
    <row r="174898" spans="26:27">
      <c r="Z174898" s="192"/>
      <c r="AA174898" s="192"/>
    </row>
    <row r="174899" spans="26:27">
      <c r="Z174899" s="192"/>
      <c r="AA174899" s="192"/>
    </row>
    <row r="174900" spans="26:27">
      <c r="Z174900" s="192"/>
      <c r="AA174900" s="192"/>
    </row>
    <row r="174901" spans="26:27">
      <c r="Z174901" s="192"/>
      <c r="AA174901" s="192"/>
    </row>
    <row r="174902" spans="26:27">
      <c r="Z174902" s="192"/>
      <c r="AA174902" s="192"/>
    </row>
    <row r="174903" spans="26:27">
      <c r="Z174903" s="192"/>
      <c r="AA174903" s="192"/>
    </row>
    <row r="174904" spans="26:27">
      <c r="Z174904" s="192"/>
      <c r="AA174904" s="192"/>
    </row>
    <row r="174905" spans="26:27">
      <c r="Z174905" s="192"/>
      <c r="AA174905" s="192"/>
    </row>
    <row r="174906" spans="26:27">
      <c r="Z174906" s="192"/>
      <c r="AA174906" s="192"/>
    </row>
    <row r="174907" spans="26:27">
      <c r="Z174907" s="192"/>
      <c r="AA174907" s="192"/>
    </row>
    <row r="174908" spans="26:27">
      <c r="Z174908" s="192"/>
      <c r="AA174908" s="192"/>
    </row>
    <row r="174909" spans="26:27">
      <c r="Z174909" s="192"/>
      <c r="AA174909" s="192"/>
    </row>
    <row r="174910" spans="26:27">
      <c r="Z174910" s="192"/>
      <c r="AA174910" s="192"/>
    </row>
    <row r="174911" spans="26:27">
      <c r="Z174911" s="192"/>
      <c r="AA174911" s="192"/>
    </row>
    <row r="174912" spans="26:27">
      <c r="Z174912" s="192"/>
      <c r="AA174912" s="192"/>
    </row>
    <row r="174913" spans="26:27">
      <c r="Z174913" s="192"/>
      <c r="AA174913" s="192"/>
    </row>
    <row r="174914" spans="26:27">
      <c r="Z174914" s="192"/>
      <c r="AA174914" s="192"/>
    </row>
    <row r="174915" spans="26:27">
      <c r="Z174915" s="192"/>
      <c r="AA174915" s="192"/>
    </row>
    <row r="174916" spans="26:27">
      <c r="Z174916" s="192"/>
      <c r="AA174916" s="192"/>
    </row>
    <row r="174917" spans="26:27">
      <c r="Z174917" s="192"/>
      <c r="AA174917" s="192"/>
    </row>
    <row r="174918" spans="26:27">
      <c r="Z174918" s="192"/>
      <c r="AA174918" s="192"/>
    </row>
    <row r="174919" spans="26:27">
      <c r="Z174919" s="192"/>
      <c r="AA174919" s="192"/>
    </row>
    <row r="174920" spans="26:27">
      <c r="Z174920" s="192"/>
      <c r="AA174920" s="192"/>
    </row>
    <row r="174921" spans="26:27">
      <c r="Z174921" s="192"/>
      <c r="AA174921" s="192"/>
    </row>
    <row r="174922" spans="26:27">
      <c r="Z174922" s="192"/>
      <c r="AA174922" s="192"/>
    </row>
    <row r="174923" spans="26:27">
      <c r="Z174923" s="192"/>
      <c r="AA174923" s="192"/>
    </row>
    <row r="174924" spans="26:27">
      <c r="Z174924" s="192"/>
      <c r="AA174924" s="192"/>
    </row>
    <row r="174925" spans="26:27">
      <c r="Z174925" s="192"/>
      <c r="AA174925" s="192"/>
    </row>
    <row r="174926" spans="26:27">
      <c r="Z174926" s="192"/>
      <c r="AA174926" s="192"/>
    </row>
    <row r="174927" spans="26:27">
      <c r="Z174927" s="192"/>
      <c r="AA174927" s="192"/>
    </row>
    <row r="174928" spans="26:27">
      <c r="Z174928" s="192"/>
      <c r="AA174928" s="192"/>
    </row>
    <row r="174929" spans="26:27">
      <c r="Z174929" s="192"/>
      <c r="AA174929" s="192"/>
    </row>
    <row r="174930" spans="26:27">
      <c r="Z174930" s="192"/>
      <c r="AA174930" s="192"/>
    </row>
    <row r="174931" spans="26:27">
      <c r="Z174931" s="192"/>
      <c r="AA174931" s="192"/>
    </row>
    <row r="174932" spans="26:27">
      <c r="Z174932" s="192"/>
      <c r="AA174932" s="192"/>
    </row>
    <row r="174933" spans="26:27">
      <c r="Z174933" s="192"/>
      <c r="AA174933" s="192"/>
    </row>
    <row r="174934" spans="26:27">
      <c r="Z174934" s="192"/>
      <c r="AA174934" s="192"/>
    </row>
    <row r="174935" spans="26:27">
      <c r="Z174935" s="192"/>
      <c r="AA174935" s="192"/>
    </row>
    <row r="174936" spans="26:27">
      <c r="Z174936" s="192"/>
      <c r="AA174936" s="192"/>
    </row>
    <row r="174937" spans="26:27">
      <c r="Z174937" s="192"/>
      <c r="AA174937" s="192"/>
    </row>
    <row r="174938" spans="26:27">
      <c r="Z174938" s="192"/>
      <c r="AA174938" s="192"/>
    </row>
    <row r="174939" spans="26:27">
      <c r="Z174939" s="192"/>
      <c r="AA174939" s="192"/>
    </row>
    <row r="174940" spans="26:27">
      <c r="Z174940" s="192"/>
      <c r="AA174940" s="192"/>
    </row>
    <row r="174941" spans="26:27">
      <c r="Z174941" s="192"/>
      <c r="AA174941" s="192"/>
    </row>
    <row r="174942" spans="26:27">
      <c r="Z174942" s="192"/>
      <c r="AA174942" s="192"/>
    </row>
    <row r="174943" spans="26:27">
      <c r="Z174943" s="192"/>
      <c r="AA174943" s="192"/>
    </row>
    <row r="174944" spans="26:27">
      <c r="Z174944" s="192"/>
      <c r="AA174944" s="192"/>
    </row>
    <row r="174945" spans="26:27">
      <c r="Z174945" s="192"/>
      <c r="AA174945" s="192"/>
    </row>
    <row r="174946" spans="26:27">
      <c r="Z174946" s="192"/>
      <c r="AA174946" s="192"/>
    </row>
    <row r="174947" spans="26:27">
      <c r="Z174947" s="192"/>
      <c r="AA174947" s="192"/>
    </row>
    <row r="174948" spans="26:27">
      <c r="Z174948" s="192"/>
      <c r="AA174948" s="192"/>
    </row>
    <row r="174949" spans="26:27">
      <c r="Z174949" s="192"/>
      <c r="AA174949" s="192"/>
    </row>
    <row r="174950" spans="26:27">
      <c r="Z174950" s="192"/>
      <c r="AA174950" s="192"/>
    </row>
    <row r="174951" spans="26:27">
      <c r="Z174951" s="192"/>
      <c r="AA174951" s="192"/>
    </row>
    <row r="174952" spans="26:27">
      <c r="Z174952" s="192"/>
      <c r="AA174952" s="192"/>
    </row>
    <row r="174953" spans="26:27">
      <c r="Z174953" s="192"/>
      <c r="AA174953" s="192"/>
    </row>
    <row r="174954" spans="26:27">
      <c r="Z174954" s="192"/>
      <c r="AA174954" s="192"/>
    </row>
    <row r="174955" spans="26:27">
      <c r="Z174955" s="192"/>
      <c r="AA174955" s="192"/>
    </row>
    <row r="174956" spans="26:27">
      <c r="Z174956" s="192"/>
      <c r="AA174956" s="192"/>
    </row>
    <row r="174957" spans="26:27">
      <c r="Z174957" s="192"/>
      <c r="AA174957" s="192"/>
    </row>
    <row r="174958" spans="26:27">
      <c r="Z174958" s="192"/>
      <c r="AA174958" s="192"/>
    </row>
    <row r="174959" spans="26:27">
      <c r="Z174959" s="192"/>
      <c r="AA174959" s="192"/>
    </row>
    <row r="174960" spans="26:27">
      <c r="Z174960" s="192"/>
      <c r="AA174960" s="192"/>
    </row>
    <row r="174961" spans="26:27">
      <c r="Z174961" s="192"/>
      <c r="AA174961" s="192"/>
    </row>
    <row r="174962" spans="26:27">
      <c r="Z174962" s="192"/>
      <c r="AA174962" s="192"/>
    </row>
    <row r="174963" spans="26:27">
      <c r="Z174963" s="192"/>
      <c r="AA174963" s="192"/>
    </row>
    <row r="174964" spans="26:27">
      <c r="Z174964" s="192"/>
      <c r="AA174964" s="192"/>
    </row>
    <row r="174965" spans="26:27">
      <c r="Z174965" s="192"/>
      <c r="AA174965" s="192"/>
    </row>
    <row r="174966" spans="26:27">
      <c r="Z174966" s="192"/>
      <c r="AA174966" s="192"/>
    </row>
    <row r="174967" spans="26:27">
      <c r="Z174967" s="192"/>
      <c r="AA174967" s="192"/>
    </row>
    <row r="174968" spans="26:27">
      <c r="Z174968" s="192"/>
      <c r="AA174968" s="192"/>
    </row>
    <row r="174969" spans="26:27">
      <c r="Z174969" s="192"/>
      <c r="AA174969" s="192"/>
    </row>
    <row r="174970" spans="26:27">
      <c r="Z174970" s="192"/>
      <c r="AA174970" s="192"/>
    </row>
    <row r="174971" spans="26:27">
      <c r="Z174971" s="192"/>
      <c r="AA174971" s="192"/>
    </row>
    <row r="174972" spans="26:27">
      <c r="Z174972" s="192"/>
      <c r="AA174972" s="192"/>
    </row>
    <row r="174973" spans="26:27">
      <c r="Z174973" s="192"/>
      <c r="AA174973" s="192"/>
    </row>
    <row r="174974" spans="26:27">
      <c r="Z174974" s="192"/>
      <c r="AA174974" s="192"/>
    </row>
    <row r="174975" spans="26:27">
      <c r="Z174975" s="192"/>
      <c r="AA174975" s="192"/>
    </row>
    <row r="174976" spans="26:27">
      <c r="Z174976" s="192"/>
      <c r="AA174976" s="192"/>
    </row>
    <row r="174977" spans="26:27">
      <c r="Z174977" s="192"/>
      <c r="AA174977" s="192"/>
    </row>
    <row r="174978" spans="26:27">
      <c r="Z174978" s="192"/>
      <c r="AA174978" s="192"/>
    </row>
    <row r="174979" spans="26:27">
      <c r="Z174979" s="192"/>
      <c r="AA174979" s="192"/>
    </row>
    <row r="174980" spans="26:27">
      <c r="Z174980" s="192"/>
      <c r="AA174980" s="192"/>
    </row>
    <row r="174981" spans="26:27">
      <c r="Z174981" s="192"/>
      <c r="AA174981" s="192"/>
    </row>
    <row r="174982" spans="26:27">
      <c r="Z174982" s="192"/>
      <c r="AA174982" s="192"/>
    </row>
    <row r="174983" spans="26:27">
      <c r="Z174983" s="192"/>
      <c r="AA174983" s="192"/>
    </row>
    <row r="174984" spans="26:27">
      <c r="Z174984" s="192"/>
      <c r="AA174984" s="192"/>
    </row>
    <row r="174985" spans="26:27">
      <c r="Z174985" s="192"/>
      <c r="AA174985" s="192"/>
    </row>
    <row r="174986" spans="26:27">
      <c r="Z174986" s="192"/>
      <c r="AA174986" s="192"/>
    </row>
    <row r="174987" spans="26:27">
      <c r="Z174987" s="192"/>
      <c r="AA174987" s="192"/>
    </row>
    <row r="174988" spans="26:27">
      <c r="Z174988" s="192"/>
      <c r="AA174988" s="192"/>
    </row>
    <row r="174989" spans="26:27">
      <c r="Z174989" s="192"/>
      <c r="AA174989" s="192"/>
    </row>
    <row r="174990" spans="26:27">
      <c r="Z174990" s="192"/>
      <c r="AA174990" s="192"/>
    </row>
    <row r="174991" spans="26:27">
      <c r="Z174991" s="192"/>
      <c r="AA174991" s="192"/>
    </row>
    <row r="174992" spans="26:27">
      <c r="Z174992" s="192"/>
      <c r="AA174992" s="192"/>
    </row>
    <row r="174993" spans="26:27">
      <c r="Z174993" s="192"/>
      <c r="AA174993" s="192"/>
    </row>
    <row r="174994" spans="26:27">
      <c r="Z174994" s="192"/>
      <c r="AA174994" s="192"/>
    </row>
    <row r="174995" spans="26:27">
      <c r="Z174995" s="192"/>
      <c r="AA174995" s="192"/>
    </row>
    <row r="174996" spans="26:27">
      <c r="Z174996" s="192"/>
      <c r="AA174996" s="192"/>
    </row>
    <row r="174997" spans="26:27">
      <c r="Z174997" s="192"/>
      <c r="AA174997" s="192"/>
    </row>
    <row r="174998" spans="26:27">
      <c r="Z174998" s="192"/>
      <c r="AA174998" s="192"/>
    </row>
    <row r="174999" spans="26:27">
      <c r="Z174999" s="192"/>
      <c r="AA174999" s="192"/>
    </row>
    <row r="175000" spans="26:27">
      <c r="Z175000" s="192"/>
      <c r="AA175000" s="192"/>
    </row>
    <row r="175001" spans="26:27">
      <c r="Z175001" s="192"/>
      <c r="AA175001" s="192"/>
    </row>
    <row r="175002" spans="26:27">
      <c r="Z175002" s="192"/>
      <c r="AA175002" s="192"/>
    </row>
    <row r="175003" spans="26:27">
      <c r="Z175003" s="192"/>
      <c r="AA175003" s="192"/>
    </row>
    <row r="175004" spans="26:27">
      <c r="Z175004" s="192"/>
      <c r="AA175004" s="192"/>
    </row>
    <row r="175005" spans="26:27">
      <c r="Z175005" s="192"/>
      <c r="AA175005" s="192"/>
    </row>
    <row r="175006" spans="26:27">
      <c r="Z175006" s="192"/>
      <c r="AA175006" s="192"/>
    </row>
    <row r="175007" spans="26:27">
      <c r="Z175007" s="192"/>
      <c r="AA175007" s="192"/>
    </row>
    <row r="175008" spans="26:27">
      <c r="Z175008" s="192"/>
      <c r="AA175008" s="192"/>
    </row>
    <row r="175009" spans="26:27">
      <c r="Z175009" s="192"/>
      <c r="AA175009" s="192"/>
    </row>
    <row r="175010" spans="26:27">
      <c r="Z175010" s="192"/>
      <c r="AA175010" s="192"/>
    </row>
    <row r="175011" spans="26:27">
      <c r="Z175011" s="192"/>
      <c r="AA175011" s="192"/>
    </row>
    <row r="175012" spans="26:27">
      <c r="Z175012" s="192"/>
      <c r="AA175012" s="192"/>
    </row>
    <row r="175013" spans="26:27">
      <c r="Z175013" s="192"/>
      <c r="AA175013" s="192"/>
    </row>
    <row r="175014" spans="26:27">
      <c r="Z175014" s="192"/>
      <c r="AA175014" s="192"/>
    </row>
    <row r="175015" spans="26:27">
      <c r="Z175015" s="192"/>
      <c r="AA175015" s="192"/>
    </row>
    <row r="175016" spans="26:27">
      <c r="Z175016" s="192"/>
      <c r="AA175016" s="192"/>
    </row>
    <row r="175017" spans="26:27">
      <c r="Z175017" s="192"/>
      <c r="AA175017" s="192"/>
    </row>
    <row r="175018" spans="26:27">
      <c r="Z175018" s="192"/>
      <c r="AA175018" s="192"/>
    </row>
    <row r="175019" spans="26:27">
      <c r="Z175019" s="192"/>
      <c r="AA175019" s="192"/>
    </row>
    <row r="175020" spans="26:27">
      <c r="Z175020" s="192"/>
      <c r="AA175020" s="192"/>
    </row>
    <row r="175021" spans="26:27">
      <c r="Z175021" s="192"/>
      <c r="AA175021" s="192"/>
    </row>
    <row r="175022" spans="26:27">
      <c r="Z175022" s="192"/>
      <c r="AA175022" s="192"/>
    </row>
    <row r="175023" spans="26:27">
      <c r="Z175023" s="192"/>
      <c r="AA175023" s="192"/>
    </row>
    <row r="175024" spans="26:27">
      <c r="Z175024" s="192"/>
      <c r="AA175024" s="192"/>
    </row>
    <row r="175025" spans="26:27">
      <c r="Z175025" s="192"/>
      <c r="AA175025" s="192"/>
    </row>
    <row r="175026" spans="26:27">
      <c r="Z175026" s="192"/>
      <c r="AA175026" s="192"/>
    </row>
    <row r="175027" spans="26:27">
      <c r="Z175027" s="192"/>
      <c r="AA175027" s="192"/>
    </row>
    <row r="175028" spans="26:27">
      <c r="Z175028" s="192"/>
      <c r="AA175028" s="192"/>
    </row>
    <row r="175029" spans="26:27">
      <c r="Z175029" s="192"/>
      <c r="AA175029" s="192"/>
    </row>
    <row r="175030" spans="26:27">
      <c r="Z175030" s="192"/>
      <c r="AA175030" s="192"/>
    </row>
    <row r="175031" spans="26:27">
      <c r="Z175031" s="192"/>
      <c r="AA175031" s="192"/>
    </row>
    <row r="175032" spans="26:27">
      <c r="Z175032" s="192"/>
      <c r="AA175032" s="192"/>
    </row>
    <row r="175033" spans="26:27">
      <c r="Z175033" s="192"/>
      <c r="AA175033" s="192"/>
    </row>
    <row r="175034" spans="26:27">
      <c r="Z175034" s="192"/>
      <c r="AA175034" s="192"/>
    </row>
    <row r="175035" spans="26:27">
      <c r="Z175035" s="192"/>
      <c r="AA175035" s="192"/>
    </row>
    <row r="175036" spans="26:27">
      <c r="Z175036" s="192"/>
      <c r="AA175036" s="192"/>
    </row>
    <row r="175037" spans="26:27">
      <c r="Z175037" s="192"/>
      <c r="AA175037" s="192"/>
    </row>
    <row r="175038" spans="26:27">
      <c r="Z175038" s="192"/>
      <c r="AA175038" s="192"/>
    </row>
    <row r="175039" spans="26:27">
      <c r="Z175039" s="192"/>
      <c r="AA175039" s="192"/>
    </row>
    <row r="175040" spans="26:27">
      <c r="Z175040" s="192"/>
      <c r="AA175040" s="192"/>
    </row>
    <row r="175041" spans="26:27">
      <c r="Z175041" s="192"/>
      <c r="AA175041" s="192"/>
    </row>
    <row r="175042" spans="26:27">
      <c r="Z175042" s="192"/>
      <c r="AA175042" s="192"/>
    </row>
    <row r="175043" spans="26:27">
      <c r="Z175043" s="192"/>
      <c r="AA175043" s="192"/>
    </row>
    <row r="175044" spans="26:27">
      <c r="Z175044" s="192"/>
      <c r="AA175044" s="192"/>
    </row>
    <row r="175045" spans="26:27">
      <c r="Z175045" s="192"/>
      <c r="AA175045" s="192"/>
    </row>
    <row r="175046" spans="26:27">
      <c r="Z175046" s="192"/>
      <c r="AA175046" s="192"/>
    </row>
    <row r="175047" spans="26:27">
      <c r="Z175047" s="192"/>
      <c r="AA175047" s="192"/>
    </row>
    <row r="175048" spans="26:27">
      <c r="Z175048" s="192"/>
      <c r="AA175048" s="192"/>
    </row>
    <row r="175049" spans="26:27">
      <c r="Z175049" s="192"/>
      <c r="AA175049" s="192"/>
    </row>
    <row r="175050" spans="26:27">
      <c r="Z175050" s="192"/>
      <c r="AA175050" s="192"/>
    </row>
    <row r="175051" spans="26:27">
      <c r="Z175051" s="192"/>
      <c r="AA175051" s="192"/>
    </row>
    <row r="175052" spans="26:27">
      <c r="Z175052" s="192"/>
      <c r="AA175052" s="192"/>
    </row>
    <row r="175053" spans="26:27">
      <c r="Z175053" s="192"/>
      <c r="AA175053" s="192"/>
    </row>
    <row r="175054" spans="26:27">
      <c r="Z175054" s="192"/>
      <c r="AA175054" s="192"/>
    </row>
    <row r="175055" spans="26:27">
      <c r="Z175055" s="192"/>
      <c r="AA175055" s="192"/>
    </row>
    <row r="175056" spans="26:27">
      <c r="Z175056" s="192"/>
      <c r="AA175056" s="192"/>
    </row>
    <row r="175057" spans="26:27">
      <c r="Z175057" s="192"/>
      <c r="AA175057" s="192"/>
    </row>
    <row r="175058" spans="26:27">
      <c r="Z175058" s="192"/>
      <c r="AA175058" s="192"/>
    </row>
    <row r="175059" spans="26:27">
      <c r="Z175059" s="192"/>
      <c r="AA175059" s="192"/>
    </row>
    <row r="175060" spans="26:27">
      <c r="Z175060" s="192"/>
      <c r="AA175060" s="192"/>
    </row>
    <row r="175061" spans="26:27">
      <c r="Z175061" s="192"/>
      <c r="AA175061" s="192"/>
    </row>
    <row r="175062" spans="26:27">
      <c r="Z175062" s="192"/>
      <c r="AA175062" s="192"/>
    </row>
    <row r="175063" spans="26:27">
      <c r="Z175063" s="192"/>
      <c r="AA175063" s="192"/>
    </row>
    <row r="175064" spans="26:27">
      <c r="Z175064" s="192"/>
      <c r="AA175064" s="192"/>
    </row>
    <row r="175065" spans="26:27">
      <c r="Z175065" s="192"/>
      <c r="AA175065" s="192"/>
    </row>
    <row r="175066" spans="26:27">
      <c r="Z175066" s="192"/>
      <c r="AA175066" s="192"/>
    </row>
    <row r="175067" spans="26:27">
      <c r="Z175067" s="192"/>
      <c r="AA175067" s="192"/>
    </row>
    <row r="175068" spans="26:27">
      <c r="Z175068" s="192"/>
      <c r="AA175068" s="192"/>
    </row>
    <row r="175069" spans="26:27">
      <c r="Z175069" s="192"/>
      <c r="AA175069" s="192"/>
    </row>
    <row r="175070" spans="26:27">
      <c r="Z175070" s="192"/>
      <c r="AA175070" s="192"/>
    </row>
    <row r="175071" spans="26:27">
      <c r="Z175071" s="192"/>
      <c r="AA175071" s="192"/>
    </row>
    <row r="175072" spans="26:27">
      <c r="Z175072" s="192"/>
      <c r="AA175072" s="192"/>
    </row>
    <row r="175073" spans="26:27">
      <c r="Z175073" s="192"/>
      <c r="AA175073" s="192"/>
    </row>
    <row r="175074" spans="26:27">
      <c r="Z175074" s="192"/>
      <c r="AA175074" s="192"/>
    </row>
    <row r="175075" spans="26:27">
      <c r="Z175075" s="192"/>
      <c r="AA175075" s="192"/>
    </row>
    <row r="175076" spans="26:27">
      <c r="Z175076" s="192"/>
      <c r="AA175076" s="192"/>
    </row>
    <row r="175077" spans="26:27">
      <c r="Z175077" s="192"/>
      <c r="AA175077" s="192"/>
    </row>
    <row r="175078" spans="26:27">
      <c r="Z175078" s="192"/>
      <c r="AA175078" s="192"/>
    </row>
    <row r="175079" spans="26:27">
      <c r="Z175079" s="192"/>
      <c r="AA175079" s="192"/>
    </row>
    <row r="175080" spans="26:27">
      <c r="Z175080" s="192"/>
      <c r="AA175080" s="192"/>
    </row>
    <row r="175081" spans="26:27">
      <c r="Z175081" s="192"/>
      <c r="AA175081" s="192"/>
    </row>
    <row r="175082" spans="26:27">
      <c r="Z175082" s="192"/>
      <c r="AA175082" s="192"/>
    </row>
    <row r="175083" spans="26:27">
      <c r="Z175083" s="192"/>
      <c r="AA175083" s="192"/>
    </row>
    <row r="175084" spans="26:27">
      <c r="Z175084" s="192"/>
      <c r="AA175084" s="192"/>
    </row>
    <row r="175085" spans="26:27">
      <c r="Z175085" s="192"/>
      <c r="AA175085" s="192"/>
    </row>
    <row r="175086" spans="26:27">
      <c r="Z175086" s="192"/>
      <c r="AA175086" s="192"/>
    </row>
    <row r="175087" spans="26:27">
      <c r="Z175087" s="192"/>
      <c r="AA175087" s="192"/>
    </row>
    <row r="175088" spans="26:27">
      <c r="Z175088" s="192"/>
      <c r="AA175088" s="192"/>
    </row>
    <row r="175089" spans="26:27">
      <c r="Z175089" s="192"/>
      <c r="AA175089" s="192"/>
    </row>
    <row r="175090" spans="26:27">
      <c r="Z175090" s="192"/>
      <c r="AA175090" s="192"/>
    </row>
    <row r="175091" spans="26:27">
      <c r="Z175091" s="192"/>
      <c r="AA175091" s="192"/>
    </row>
    <row r="175092" spans="26:27">
      <c r="Z175092" s="192"/>
      <c r="AA175092" s="192"/>
    </row>
    <row r="175093" spans="26:27">
      <c r="Z175093" s="192"/>
      <c r="AA175093" s="192"/>
    </row>
    <row r="175094" spans="26:27">
      <c r="Z175094" s="192"/>
      <c r="AA175094" s="192"/>
    </row>
    <row r="175095" spans="26:27">
      <c r="Z175095" s="192"/>
      <c r="AA175095" s="192"/>
    </row>
    <row r="175096" spans="26:27">
      <c r="Z175096" s="192"/>
      <c r="AA175096" s="192"/>
    </row>
    <row r="175097" spans="26:27">
      <c r="Z175097" s="192"/>
      <c r="AA175097" s="192"/>
    </row>
    <row r="175098" spans="26:27">
      <c r="Z175098" s="192"/>
      <c r="AA175098" s="192"/>
    </row>
    <row r="175099" spans="26:27">
      <c r="Z175099" s="192"/>
      <c r="AA175099" s="192"/>
    </row>
    <row r="175100" spans="26:27">
      <c r="Z175100" s="192"/>
      <c r="AA175100" s="192"/>
    </row>
    <row r="175101" spans="26:27">
      <c r="Z175101" s="192"/>
      <c r="AA175101" s="192"/>
    </row>
    <row r="175102" spans="26:27">
      <c r="Z175102" s="192"/>
      <c r="AA175102" s="192"/>
    </row>
    <row r="175103" spans="26:27">
      <c r="Z175103" s="192"/>
      <c r="AA175103" s="192"/>
    </row>
    <row r="175104" spans="26:27">
      <c r="Z175104" s="192"/>
      <c r="AA175104" s="192"/>
    </row>
    <row r="175105" spans="26:27">
      <c r="Z175105" s="192"/>
      <c r="AA175105" s="192"/>
    </row>
    <row r="175106" spans="26:27">
      <c r="Z175106" s="192"/>
      <c r="AA175106" s="192"/>
    </row>
    <row r="175107" spans="26:27">
      <c r="Z175107" s="192"/>
      <c r="AA175107" s="192"/>
    </row>
    <row r="175108" spans="26:27">
      <c r="Z175108" s="192"/>
      <c r="AA175108" s="192"/>
    </row>
    <row r="175109" spans="26:27">
      <c r="Z175109" s="192"/>
      <c r="AA175109" s="192"/>
    </row>
    <row r="175110" spans="26:27">
      <c r="Z175110" s="192"/>
      <c r="AA175110" s="192"/>
    </row>
    <row r="175111" spans="26:27">
      <c r="Z175111" s="192"/>
      <c r="AA175111" s="192"/>
    </row>
    <row r="175112" spans="26:27">
      <c r="Z175112" s="192"/>
      <c r="AA175112" s="192"/>
    </row>
    <row r="175113" spans="26:27">
      <c r="Z175113" s="192"/>
      <c r="AA175113" s="192"/>
    </row>
    <row r="175114" spans="26:27">
      <c r="Z175114" s="192"/>
      <c r="AA175114" s="192"/>
    </row>
    <row r="175115" spans="26:27">
      <c r="Z175115" s="192"/>
      <c r="AA175115" s="192"/>
    </row>
    <row r="175116" spans="26:27">
      <c r="Z175116" s="192"/>
      <c r="AA175116" s="192"/>
    </row>
    <row r="175117" spans="26:27">
      <c r="Z175117" s="192"/>
      <c r="AA175117" s="192"/>
    </row>
    <row r="175118" spans="26:27">
      <c r="Z175118" s="192"/>
      <c r="AA175118" s="192"/>
    </row>
    <row r="175119" spans="26:27">
      <c r="Z175119" s="192"/>
      <c r="AA175119" s="192"/>
    </row>
    <row r="175120" spans="26:27">
      <c r="Z175120" s="192"/>
      <c r="AA175120" s="192"/>
    </row>
    <row r="175121" spans="26:27">
      <c r="Z175121" s="192"/>
      <c r="AA175121" s="192"/>
    </row>
    <row r="175122" spans="26:27">
      <c r="Z175122" s="192"/>
      <c r="AA175122" s="192"/>
    </row>
    <row r="175123" spans="26:27">
      <c r="Z175123" s="192"/>
      <c r="AA175123" s="192"/>
    </row>
    <row r="175124" spans="26:27">
      <c r="Z175124" s="192"/>
      <c r="AA175124" s="192"/>
    </row>
    <row r="175125" spans="26:27">
      <c r="Z175125" s="192"/>
      <c r="AA175125" s="192"/>
    </row>
    <row r="175126" spans="26:27">
      <c r="Z175126" s="192"/>
      <c r="AA175126" s="192"/>
    </row>
    <row r="175127" spans="26:27">
      <c r="Z175127" s="192"/>
      <c r="AA175127" s="192"/>
    </row>
    <row r="175128" spans="26:27">
      <c r="Z175128" s="192"/>
      <c r="AA175128" s="192"/>
    </row>
    <row r="175129" spans="26:27">
      <c r="Z175129" s="192"/>
      <c r="AA175129" s="192"/>
    </row>
    <row r="175130" spans="26:27">
      <c r="Z175130" s="192"/>
      <c r="AA175130" s="192"/>
    </row>
    <row r="175131" spans="26:27">
      <c r="Z175131" s="192"/>
      <c r="AA175131" s="192"/>
    </row>
    <row r="175132" spans="26:27">
      <c r="Z175132" s="192"/>
      <c r="AA175132" s="192"/>
    </row>
    <row r="175133" spans="26:27">
      <c r="Z175133" s="192"/>
      <c r="AA175133" s="192"/>
    </row>
    <row r="175134" spans="26:27">
      <c r="Z175134" s="192"/>
      <c r="AA175134" s="192"/>
    </row>
    <row r="175135" spans="26:27">
      <c r="Z175135" s="192"/>
      <c r="AA175135" s="192"/>
    </row>
    <row r="175136" spans="26:27">
      <c r="Z175136" s="192"/>
      <c r="AA175136" s="192"/>
    </row>
    <row r="175137" spans="26:27">
      <c r="Z175137" s="192"/>
      <c r="AA175137" s="192"/>
    </row>
    <row r="175138" spans="26:27">
      <c r="Z175138" s="192"/>
      <c r="AA175138" s="192"/>
    </row>
    <row r="175139" spans="26:27">
      <c r="Z175139" s="192"/>
      <c r="AA175139" s="192"/>
    </row>
    <row r="175140" spans="26:27">
      <c r="Z175140" s="192"/>
      <c r="AA175140" s="192"/>
    </row>
    <row r="175141" spans="26:27">
      <c r="Z175141" s="192"/>
      <c r="AA175141" s="192"/>
    </row>
    <row r="175142" spans="26:27">
      <c r="Z175142" s="192"/>
      <c r="AA175142" s="192"/>
    </row>
    <row r="175143" spans="26:27">
      <c r="Z175143" s="192"/>
      <c r="AA175143" s="192"/>
    </row>
    <row r="175144" spans="26:27">
      <c r="Z175144" s="192"/>
      <c r="AA175144" s="192"/>
    </row>
    <row r="175145" spans="26:27">
      <c r="Z175145" s="192"/>
      <c r="AA175145" s="192"/>
    </row>
    <row r="175146" spans="26:27">
      <c r="Z175146" s="192"/>
      <c r="AA175146" s="192"/>
    </row>
    <row r="175147" spans="26:27">
      <c r="Z175147" s="192"/>
      <c r="AA175147" s="192"/>
    </row>
    <row r="175148" spans="26:27">
      <c r="Z175148" s="192"/>
      <c r="AA175148" s="192"/>
    </row>
    <row r="175149" spans="26:27">
      <c r="Z175149" s="192"/>
      <c r="AA175149" s="192"/>
    </row>
    <row r="175150" spans="26:27">
      <c r="Z175150" s="192"/>
      <c r="AA175150" s="192"/>
    </row>
    <row r="175151" spans="26:27">
      <c r="Z175151" s="192"/>
      <c r="AA175151" s="192"/>
    </row>
    <row r="175152" spans="26:27">
      <c r="Z175152" s="192"/>
      <c r="AA175152" s="192"/>
    </row>
    <row r="175153" spans="26:27">
      <c r="Z175153" s="192"/>
      <c r="AA175153" s="192"/>
    </row>
    <row r="175154" spans="26:27">
      <c r="Z175154" s="192"/>
      <c r="AA175154" s="192"/>
    </row>
    <row r="175155" spans="26:27">
      <c r="Z175155" s="192"/>
      <c r="AA175155" s="192"/>
    </row>
    <row r="175156" spans="26:27">
      <c r="Z175156" s="192"/>
      <c r="AA175156" s="192"/>
    </row>
    <row r="175157" spans="26:27">
      <c r="Z175157" s="192"/>
      <c r="AA175157" s="192"/>
    </row>
    <row r="175158" spans="26:27">
      <c r="Z175158" s="192"/>
      <c r="AA175158" s="192"/>
    </row>
    <row r="175159" spans="26:27">
      <c r="Z175159" s="192"/>
      <c r="AA175159" s="192"/>
    </row>
    <row r="175160" spans="26:27">
      <c r="Z175160" s="192"/>
      <c r="AA175160" s="192"/>
    </row>
    <row r="175161" spans="26:27">
      <c r="Z175161" s="192"/>
      <c r="AA175161" s="192"/>
    </row>
    <row r="175162" spans="26:27">
      <c r="Z175162" s="192"/>
      <c r="AA175162" s="192"/>
    </row>
    <row r="175163" spans="26:27">
      <c r="Z175163" s="192"/>
      <c r="AA175163" s="192"/>
    </row>
    <row r="175164" spans="26:27">
      <c r="Z175164" s="192"/>
      <c r="AA175164" s="192"/>
    </row>
    <row r="175165" spans="26:27">
      <c r="Z175165" s="192"/>
      <c r="AA175165" s="192"/>
    </row>
    <row r="175166" spans="26:27">
      <c r="Z175166" s="192"/>
      <c r="AA175166" s="192"/>
    </row>
    <row r="175167" spans="26:27">
      <c r="Z175167" s="192"/>
      <c r="AA175167" s="192"/>
    </row>
    <row r="175168" spans="26:27">
      <c r="Z175168" s="192"/>
      <c r="AA175168" s="192"/>
    </row>
    <row r="175169" spans="26:27">
      <c r="Z175169" s="192"/>
      <c r="AA175169" s="192"/>
    </row>
    <row r="175170" spans="26:27">
      <c r="Z175170" s="192"/>
      <c r="AA175170" s="192"/>
    </row>
    <row r="175171" spans="26:27">
      <c r="Z175171" s="192"/>
      <c r="AA175171" s="192"/>
    </row>
    <row r="175172" spans="26:27">
      <c r="Z175172" s="192"/>
      <c r="AA175172" s="192"/>
    </row>
    <row r="175173" spans="26:27">
      <c r="Z175173" s="192"/>
      <c r="AA175173" s="192"/>
    </row>
    <row r="175174" spans="26:27">
      <c r="Z175174" s="192"/>
      <c r="AA175174" s="192"/>
    </row>
    <row r="175175" spans="26:27">
      <c r="Z175175" s="192"/>
      <c r="AA175175" s="192"/>
    </row>
    <row r="175176" spans="26:27">
      <c r="Z175176" s="192"/>
      <c r="AA175176" s="192"/>
    </row>
    <row r="175177" spans="26:27">
      <c r="Z175177" s="192"/>
      <c r="AA175177" s="192"/>
    </row>
    <row r="175178" spans="26:27">
      <c r="Z175178" s="192"/>
      <c r="AA175178" s="192"/>
    </row>
    <row r="175179" spans="26:27">
      <c r="Z175179" s="192"/>
      <c r="AA175179" s="192"/>
    </row>
    <row r="175180" spans="26:27">
      <c r="Z175180" s="192"/>
      <c r="AA175180" s="192"/>
    </row>
    <row r="175181" spans="26:27">
      <c r="Z175181" s="192"/>
      <c r="AA175181" s="192"/>
    </row>
    <row r="175182" spans="26:27">
      <c r="Z175182" s="192"/>
      <c r="AA175182" s="192"/>
    </row>
    <row r="175183" spans="26:27">
      <c r="Z175183" s="192"/>
      <c r="AA175183" s="192"/>
    </row>
    <row r="175184" spans="26:27">
      <c r="Z175184" s="192"/>
      <c r="AA175184" s="192"/>
    </row>
    <row r="175185" spans="26:27">
      <c r="Z175185" s="192"/>
      <c r="AA175185" s="192"/>
    </row>
    <row r="175186" spans="26:27">
      <c r="Z175186" s="192"/>
      <c r="AA175186" s="192"/>
    </row>
    <row r="175187" spans="26:27">
      <c r="Z175187" s="192"/>
      <c r="AA175187" s="192"/>
    </row>
    <row r="175188" spans="26:27">
      <c r="Z175188" s="192"/>
      <c r="AA175188" s="192"/>
    </row>
    <row r="175189" spans="26:27">
      <c r="Z175189" s="192"/>
      <c r="AA175189" s="192"/>
    </row>
    <row r="175190" spans="26:27">
      <c r="Z175190" s="192"/>
      <c r="AA175190" s="192"/>
    </row>
    <row r="175191" spans="26:27">
      <c r="Z175191" s="192"/>
      <c r="AA175191" s="192"/>
    </row>
    <row r="175192" spans="26:27">
      <c r="Z175192" s="192"/>
      <c r="AA175192" s="192"/>
    </row>
    <row r="175193" spans="26:27">
      <c r="Z175193" s="192"/>
      <c r="AA175193" s="192"/>
    </row>
    <row r="175194" spans="26:27">
      <c r="Z175194" s="192"/>
      <c r="AA175194" s="192"/>
    </row>
    <row r="175195" spans="26:27">
      <c r="Z175195" s="192"/>
      <c r="AA175195" s="192"/>
    </row>
    <row r="175196" spans="26:27">
      <c r="Z175196" s="192"/>
      <c r="AA175196" s="192"/>
    </row>
    <row r="175197" spans="26:27">
      <c r="Z175197" s="192"/>
      <c r="AA175197" s="192"/>
    </row>
    <row r="175198" spans="26:27">
      <c r="Z175198" s="192"/>
      <c r="AA175198" s="192"/>
    </row>
    <row r="175199" spans="26:27">
      <c r="Z175199" s="192"/>
      <c r="AA175199" s="192"/>
    </row>
    <row r="175200" spans="26:27">
      <c r="Z175200" s="192"/>
      <c r="AA175200" s="192"/>
    </row>
    <row r="175201" spans="26:27">
      <c r="Z175201" s="192"/>
      <c r="AA175201" s="192"/>
    </row>
    <row r="175202" spans="26:27">
      <c r="Z175202" s="192"/>
      <c r="AA175202" s="192"/>
    </row>
    <row r="175203" spans="26:27">
      <c r="Z175203" s="192"/>
      <c r="AA175203" s="192"/>
    </row>
    <row r="175204" spans="26:27">
      <c r="Z175204" s="192"/>
      <c r="AA175204" s="192"/>
    </row>
    <row r="175205" spans="26:27">
      <c r="Z175205" s="192"/>
      <c r="AA175205" s="192"/>
    </row>
    <row r="175206" spans="26:27">
      <c r="Z175206" s="192"/>
      <c r="AA175206" s="192"/>
    </row>
    <row r="175207" spans="26:27">
      <c r="Z175207" s="192"/>
      <c r="AA175207" s="192"/>
    </row>
    <row r="175208" spans="26:27">
      <c r="Z175208" s="192"/>
      <c r="AA175208" s="192"/>
    </row>
    <row r="175209" spans="26:27">
      <c r="Z175209" s="192"/>
      <c r="AA175209" s="192"/>
    </row>
    <row r="175210" spans="26:27">
      <c r="Z175210" s="192"/>
      <c r="AA175210" s="192"/>
    </row>
    <row r="175211" spans="26:27">
      <c r="Z175211" s="192"/>
      <c r="AA175211" s="192"/>
    </row>
    <row r="175212" spans="26:27">
      <c r="Z175212" s="192"/>
      <c r="AA175212" s="192"/>
    </row>
    <row r="175213" spans="26:27">
      <c r="Z175213" s="192"/>
      <c r="AA175213" s="192"/>
    </row>
    <row r="175214" spans="26:27">
      <c r="Z175214" s="192"/>
      <c r="AA175214" s="192"/>
    </row>
    <row r="175215" spans="26:27">
      <c r="Z175215" s="192"/>
      <c r="AA175215" s="192"/>
    </row>
    <row r="175216" spans="26:27">
      <c r="Z175216" s="192"/>
      <c r="AA175216" s="192"/>
    </row>
    <row r="175217" spans="26:27">
      <c r="Z175217" s="192"/>
      <c r="AA175217" s="192"/>
    </row>
    <row r="175218" spans="26:27">
      <c r="Z175218" s="192"/>
      <c r="AA175218" s="192"/>
    </row>
    <row r="175219" spans="26:27">
      <c r="Z175219" s="192"/>
      <c r="AA175219" s="192"/>
    </row>
    <row r="175220" spans="26:27">
      <c r="Z175220" s="192"/>
      <c r="AA175220" s="192"/>
    </row>
    <row r="175221" spans="26:27">
      <c r="Z175221" s="192"/>
      <c r="AA175221" s="192"/>
    </row>
    <row r="175222" spans="26:27">
      <c r="Z175222" s="192"/>
      <c r="AA175222" s="192"/>
    </row>
    <row r="175223" spans="26:27">
      <c r="Z175223" s="192"/>
      <c r="AA175223" s="192"/>
    </row>
    <row r="175224" spans="26:27">
      <c r="Z175224" s="192"/>
      <c r="AA175224" s="192"/>
    </row>
    <row r="175225" spans="26:27">
      <c r="Z175225" s="192"/>
      <c r="AA175225" s="192"/>
    </row>
    <row r="175226" spans="26:27">
      <c r="Z175226" s="192"/>
      <c r="AA175226" s="192"/>
    </row>
    <row r="175227" spans="26:27">
      <c r="Z175227" s="192"/>
      <c r="AA175227" s="192"/>
    </row>
    <row r="175228" spans="26:27">
      <c r="Z175228" s="192"/>
      <c r="AA175228" s="192"/>
    </row>
    <row r="175229" spans="26:27">
      <c r="Z175229" s="192"/>
      <c r="AA175229" s="192"/>
    </row>
    <row r="175230" spans="26:27">
      <c r="Z175230" s="192"/>
      <c r="AA175230" s="192"/>
    </row>
    <row r="175231" spans="26:27">
      <c r="Z175231" s="192"/>
      <c r="AA175231" s="192"/>
    </row>
    <row r="175232" spans="26:27">
      <c r="Z175232" s="192"/>
      <c r="AA175232" s="192"/>
    </row>
    <row r="175233" spans="26:27">
      <c r="Z175233" s="192"/>
      <c r="AA175233" s="192"/>
    </row>
    <row r="175234" spans="26:27">
      <c r="Z175234" s="192"/>
      <c r="AA175234" s="192"/>
    </row>
    <row r="175235" spans="26:27">
      <c r="Z175235" s="192"/>
      <c r="AA175235" s="192"/>
    </row>
    <row r="175236" spans="26:27">
      <c r="Z175236" s="192"/>
      <c r="AA175236" s="192"/>
    </row>
    <row r="175237" spans="26:27">
      <c r="Z175237" s="192"/>
      <c r="AA175237" s="192"/>
    </row>
    <row r="175238" spans="26:27">
      <c r="Z175238" s="192"/>
      <c r="AA175238" s="192"/>
    </row>
    <row r="175239" spans="26:27">
      <c r="Z175239" s="192"/>
      <c r="AA175239" s="192"/>
    </row>
    <row r="175240" spans="26:27">
      <c r="Z175240" s="192"/>
      <c r="AA175240" s="192"/>
    </row>
    <row r="175241" spans="26:27">
      <c r="Z175241" s="192"/>
      <c r="AA175241" s="192"/>
    </row>
    <row r="175242" spans="26:27">
      <c r="Z175242" s="192"/>
      <c r="AA175242" s="192"/>
    </row>
    <row r="175243" spans="26:27">
      <c r="Z175243" s="192"/>
      <c r="AA175243" s="192"/>
    </row>
    <row r="175244" spans="26:27">
      <c r="Z175244" s="192"/>
      <c r="AA175244" s="192"/>
    </row>
    <row r="175245" spans="26:27">
      <c r="Z175245" s="192"/>
      <c r="AA175245" s="192"/>
    </row>
    <row r="175246" spans="26:27">
      <c r="Z175246" s="192"/>
      <c r="AA175246" s="192"/>
    </row>
    <row r="175247" spans="26:27">
      <c r="Z175247" s="192"/>
      <c r="AA175247" s="192"/>
    </row>
    <row r="175248" spans="26:27">
      <c r="Z175248" s="192"/>
      <c r="AA175248" s="192"/>
    </row>
    <row r="175249" spans="26:27">
      <c r="Z175249" s="192"/>
      <c r="AA175249" s="192"/>
    </row>
    <row r="175250" spans="26:27">
      <c r="Z175250" s="192"/>
      <c r="AA175250" s="192"/>
    </row>
    <row r="175251" spans="26:27">
      <c r="Z175251" s="192"/>
      <c r="AA175251" s="192"/>
    </row>
    <row r="175252" spans="26:27">
      <c r="Z175252" s="192"/>
      <c r="AA175252" s="192"/>
    </row>
    <row r="175253" spans="26:27">
      <c r="Z175253" s="192"/>
      <c r="AA175253" s="192"/>
    </row>
    <row r="175254" spans="26:27">
      <c r="Z175254" s="192"/>
      <c r="AA175254" s="192"/>
    </row>
    <row r="175255" spans="26:27">
      <c r="Z175255" s="192"/>
      <c r="AA175255" s="192"/>
    </row>
    <row r="175256" spans="26:27">
      <c r="Z175256" s="192"/>
      <c r="AA175256" s="192"/>
    </row>
    <row r="175257" spans="26:27">
      <c r="Z175257" s="192"/>
      <c r="AA175257" s="192"/>
    </row>
    <row r="175258" spans="26:27">
      <c r="Z175258" s="192"/>
      <c r="AA175258" s="192"/>
    </row>
    <row r="175259" spans="26:27">
      <c r="Z175259" s="192"/>
      <c r="AA175259" s="192"/>
    </row>
    <row r="175260" spans="26:27">
      <c r="Z175260" s="192"/>
      <c r="AA175260" s="192"/>
    </row>
    <row r="175261" spans="26:27">
      <c r="Z175261" s="192"/>
      <c r="AA175261" s="192"/>
    </row>
    <row r="175262" spans="26:27">
      <c r="Z175262" s="192"/>
      <c r="AA175262" s="192"/>
    </row>
    <row r="175263" spans="26:27">
      <c r="Z175263" s="192"/>
      <c r="AA175263" s="192"/>
    </row>
    <row r="175264" spans="26:27">
      <c r="Z175264" s="192"/>
      <c r="AA175264" s="192"/>
    </row>
    <row r="175265" spans="26:27">
      <c r="Z175265" s="192"/>
      <c r="AA175265" s="192"/>
    </row>
    <row r="175266" spans="26:27">
      <c r="Z175266" s="192"/>
      <c r="AA175266" s="192"/>
    </row>
    <row r="175267" spans="26:27">
      <c r="Z175267" s="192"/>
      <c r="AA175267" s="192"/>
    </row>
    <row r="175268" spans="26:27">
      <c r="Z175268" s="192"/>
      <c r="AA175268" s="192"/>
    </row>
    <row r="175269" spans="26:27">
      <c r="Z175269" s="192"/>
      <c r="AA175269" s="192"/>
    </row>
    <row r="175270" spans="26:27">
      <c r="Z175270" s="192"/>
      <c r="AA175270" s="192"/>
    </row>
    <row r="175271" spans="26:27">
      <c r="Z175271" s="192"/>
      <c r="AA175271" s="192"/>
    </row>
    <row r="175272" spans="26:27">
      <c r="Z175272" s="192"/>
      <c r="AA175272" s="192"/>
    </row>
    <row r="175273" spans="26:27">
      <c r="Z175273" s="192"/>
      <c r="AA175273" s="192"/>
    </row>
    <row r="175274" spans="26:27">
      <c r="Z175274" s="192"/>
      <c r="AA175274" s="192"/>
    </row>
    <row r="175275" spans="26:27">
      <c r="Z175275" s="192"/>
      <c r="AA175275" s="192"/>
    </row>
    <row r="175276" spans="26:27">
      <c r="Z175276" s="192"/>
      <c r="AA175276" s="192"/>
    </row>
    <row r="175277" spans="26:27">
      <c r="Z175277" s="192"/>
      <c r="AA175277" s="192"/>
    </row>
    <row r="175278" spans="26:27">
      <c r="Z175278" s="192"/>
      <c r="AA175278" s="192"/>
    </row>
    <row r="175279" spans="26:27">
      <c r="Z175279" s="192"/>
      <c r="AA175279" s="192"/>
    </row>
    <row r="175280" spans="26:27">
      <c r="Z175280" s="192"/>
      <c r="AA175280" s="192"/>
    </row>
    <row r="175281" spans="26:27">
      <c r="Z175281" s="192"/>
      <c r="AA175281" s="192"/>
    </row>
    <row r="175282" spans="26:27">
      <c r="Z175282" s="192"/>
      <c r="AA175282" s="192"/>
    </row>
    <row r="175283" spans="26:27">
      <c r="Z175283" s="192"/>
      <c r="AA175283" s="192"/>
    </row>
    <row r="175284" spans="26:27">
      <c r="Z175284" s="192"/>
      <c r="AA175284" s="192"/>
    </row>
    <row r="175285" spans="26:27">
      <c r="Z175285" s="192"/>
      <c r="AA175285" s="192"/>
    </row>
    <row r="175286" spans="26:27">
      <c r="Z175286" s="192"/>
      <c r="AA175286" s="192"/>
    </row>
    <row r="175287" spans="26:27">
      <c r="Z175287" s="192"/>
      <c r="AA175287" s="192"/>
    </row>
    <row r="175288" spans="26:27">
      <c r="Z175288" s="192"/>
      <c r="AA175288" s="192"/>
    </row>
    <row r="175289" spans="26:27">
      <c r="Z175289" s="192"/>
      <c r="AA175289" s="192"/>
    </row>
    <row r="175290" spans="26:27">
      <c r="Z175290" s="192"/>
      <c r="AA175290" s="192"/>
    </row>
    <row r="175291" spans="26:27">
      <c r="Z175291" s="192"/>
      <c r="AA175291" s="192"/>
    </row>
    <row r="175292" spans="26:27">
      <c r="Z175292" s="192"/>
      <c r="AA175292" s="192"/>
    </row>
    <row r="175293" spans="26:27">
      <c r="Z175293" s="192"/>
      <c r="AA175293" s="192"/>
    </row>
    <row r="175294" spans="26:27">
      <c r="Z175294" s="192"/>
      <c r="AA175294" s="192"/>
    </row>
    <row r="175295" spans="26:27">
      <c r="Z175295" s="192"/>
      <c r="AA175295" s="192"/>
    </row>
    <row r="175296" spans="26:27">
      <c r="Z175296" s="192"/>
      <c r="AA175296" s="192"/>
    </row>
    <row r="175297" spans="26:27">
      <c r="Z175297" s="192"/>
      <c r="AA175297" s="192"/>
    </row>
    <row r="175298" spans="26:27">
      <c r="Z175298" s="192"/>
      <c r="AA175298" s="192"/>
    </row>
    <row r="175299" spans="26:27">
      <c r="Z175299" s="192"/>
      <c r="AA175299" s="192"/>
    </row>
    <row r="175300" spans="26:27">
      <c r="Z175300" s="192"/>
      <c r="AA175300" s="192"/>
    </row>
    <row r="175301" spans="26:27">
      <c r="Z175301" s="192"/>
      <c r="AA175301" s="192"/>
    </row>
    <row r="175302" spans="26:27">
      <c r="Z175302" s="192"/>
      <c r="AA175302" s="192"/>
    </row>
    <row r="175303" spans="26:27">
      <c r="Z175303" s="192"/>
      <c r="AA175303" s="192"/>
    </row>
    <row r="175304" spans="26:27">
      <c r="Z175304" s="192"/>
      <c r="AA175304" s="192"/>
    </row>
    <row r="175305" spans="26:27">
      <c r="Z175305" s="192"/>
      <c r="AA175305" s="192"/>
    </row>
    <row r="175306" spans="26:27">
      <c r="Z175306" s="192"/>
      <c r="AA175306" s="192"/>
    </row>
    <row r="175307" spans="26:27">
      <c r="Z175307" s="192"/>
      <c r="AA175307" s="192"/>
    </row>
    <row r="175308" spans="26:27">
      <c r="Z175308" s="192"/>
      <c r="AA175308" s="192"/>
    </row>
    <row r="175309" spans="26:27">
      <c r="Z175309" s="192"/>
      <c r="AA175309" s="192"/>
    </row>
    <row r="175310" spans="26:27">
      <c r="Z175310" s="192"/>
      <c r="AA175310" s="192"/>
    </row>
    <row r="175311" spans="26:27">
      <c r="Z175311" s="192"/>
      <c r="AA175311" s="192"/>
    </row>
    <row r="175312" spans="26:27">
      <c r="Z175312" s="192"/>
      <c r="AA175312" s="192"/>
    </row>
    <row r="175313" spans="26:27">
      <c r="Z175313" s="192"/>
      <c r="AA175313" s="192"/>
    </row>
    <row r="175314" spans="26:27">
      <c r="Z175314" s="192"/>
      <c r="AA175314" s="192"/>
    </row>
    <row r="175315" spans="26:27">
      <c r="Z175315" s="192"/>
      <c r="AA175315" s="192"/>
    </row>
    <row r="175316" spans="26:27">
      <c r="Z175316" s="192"/>
      <c r="AA175316" s="192"/>
    </row>
    <row r="175317" spans="26:27">
      <c r="Z175317" s="192"/>
      <c r="AA175317" s="192"/>
    </row>
    <row r="175318" spans="26:27">
      <c r="Z175318" s="192"/>
      <c r="AA175318" s="192"/>
    </row>
    <row r="175319" spans="26:27">
      <c r="Z175319" s="192"/>
      <c r="AA175319" s="192"/>
    </row>
    <row r="175320" spans="26:27">
      <c r="Z175320" s="192"/>
      <c r="AA175320" s="192"/>
    </row>
    <row r="175321" spans="26:27">
      <c r="Z175321" s="192"/>
      <c r="AA175321" s="192"/>
    </row>
    <row r="175322" spans="26:27">
      <c r="Z175322" s="192"/>
      <c r="AA175322" s="192"/>
    </row>
    <row r="175323" spans="26:27">
      <c r="Z175323" s="192"/>
      <c r="AA175323" s="192"/>
    </row>
    <row r="175324" spans="26:27">
      <c r="Z175324" s="192"/>
      <c r="AA175324" s="192"/>
    </row>
    <row r="175325" spans="26:27">
      <c r="Z175325" s="192"/>
      <c r="AA175325" s="192"/>
    </row>
    <row r="175326" spans="26:27">
      <c r="Z175326" s="192"/>
      <c r="AA175326" s="192"/>
    </row>
    <row r="175327" spans="26:27">
      <c r="Z175327" s="192"/>
      <c r="AA175327" s="192"/>
    </row>
    <row r="175328" spans="26:27">
      <c r="Z175328" s="192"/>
      <c r="AA175328" s="192"/>
    </row>
    <row r="175329" spans="26:27">
      <c r="Z175329" s="192"/>
      <c r="AA175329" s="192"/>
    </row>
    <row r="175330" spans="26:27">
      <c r="Z175330" s="192"/>
      <c r="AA175330" s="192"/>
    </row>
    <row r="175331" spans="26:27">
      <c r="Z175331" s="192"/>
      <c r="AA175331" s="192"/>
    </row>
    <row r="175332" spans="26:27">
      <c r="Z175332" s="192"/>
      <c r="AA175332" s="192"/>
    </row>
    <row r="175333" spans="26:27">
      <c r="Z175333" s="192"/>
      <c r="AA175333" s="192"/>
    </row>
    <row r="175334" spans="26:27">
      <c r="Z175334" s="192"/>
      <c r="AA175334" s="192"/>
    </row>
    <row r="175335" spans="26:27">
      <c r="Z175335" s="192"/>
      <c r="AA175335" s="192"/>
    </row>
    <row r="175336" spans="26:27">
      <c r="Z175336" s="192"/>
      <c r="AA175336" s="192"/>
    </row>
    <row r="175337" spans="26:27">
      <c r="Z175337" s="192"/>
      <c r="AA175337" s="192"/>
    </row>
    <row r="175338" spans="26:27">
      <c r="Z175338" s="192"/>
      <c r="AA175338" s="192"/>
    </row>
    <row r="175339" spans="26:27">
      <c r="Z175339" s="192"/>
      <c r="AA175339" s="192"/>
    </row>
    <row r="175340" spans="26:27">
      <c r="Z175340" s="192"/>
      <c r="AA175340" s="192"/>
    </row>
    <row r="175341" spans="26:27">
      <c r="Z175341" s="192"/>
      <c r="AA175341" s="192"/>
    </row>
    <row r="175342" spans="26:27">
      <c r="Z175342" s="192"/>
      <c r="AA175342" s="192"/>
    </row>
    <row r="175343" spans="26:27">
      <c r="Z175343" s="192"/>
      <c r="AA175343" s="192"/>
    </row>
    <row r="175344" spans="26:27">
      <c r="Z175344" s="192"/>
      <c r="AA175344" s="192"/>
    </row>
    <row r="175345" spans="26:27">
      <c r="Z175345" s="192"/>
      <c r="AA175345" s="192"/>
    </row>
    <row r="175346" spans="26:27">
      <c r="Z175346" s="192"/>
      <c r="AA175346" s="192"/>
    </row>
    <row r="175347" spans="26:27">
      <c r="Z175347" s="192"/>
      <c r="AA175347" s="192"/>
    </row>
    <row r="175348" spans="26:27">
      <c r="Z175348" s="192"/>
      <c r="AA175348" s="192"/>
    </row>
    <row r="175349" spans="26:27">
      <c r="Z175349" s="192"/>
      <c r="AA175349" s="192"/>
    </row>
    <row r="175350" spans="26:27">
      <c r="Z175350" s="192"/>
      <c r="AA175350" s="192"/>
    </row>
    <row r="175351" spans="26:27">
      <c r="Z175351" s="192"/>
      <c r="AA175351" s="192"/>
    </row>
    <row r="175352" spans="26:27">
      <c r="Z175352" s="192"/>
      <c r="AA175352" s="192"/>
    </row>
    <row r="175353" spans="26:27">
      <c r="Z175353" s="192"/>
      <c r="AA175353" s="192"/>
    </row>
    <row r="175354" spans="26:27">
      <c r="Z175354" s="192"/>
      <c r="AA175354" s="192"/>
    </row>
    <row r="175355" spans="26:27">
      <c r="Z175355" s="192"/>
      <c r="AA175355" s="192"/>
    </row>
    <row r="175356" spans="26:27">
      <c r="Z175356" s="192"/>
      <c r="AA175356" s="192"/>
    </row>
    <row r="175357" spans="26:27">
      <c r="Z175357" s="192"/>
      <c r="AA175357" s="192"/>
    </row>
    <row r="175358" spans="26:27">
      <c r="Z175358" s="192"/>
      <c r="AA175358" s="192"/>
    </row>
    <row r="175359" spans="26:27">
      <c r="Z175359" s="192"/>
      <c r="AA175359" s="192"/>
    </row>
    <row r="175360" spans="26:27">
      <c r="Z175360" s="192"/>
      <c r="AA175360" s="192"/>
    </row>
    <row r="175361" spans="26:27">
      <c r="Z175361" s="192"/>
      <c r="AA175361" s="192"/>
    </row>
    <row r="175362" spans="26:27">
      <c r="Z175362" s="192"/>
      <c r="AA175362" s="192"/>
    </row>
    <row r="175363" spans="26:27">
      <c r="Z175363" s="192"/>
      <c r="AA175363" s="192"/>
    </row>
    <row r="175364" spans="26:27">
      <c r="Z175364" s="192"/>
      <c r="AA175364" s="192"/>
    </row>
    <row r="175365" spans="26:27">
      <c r="Z175365" s="192"/>
      <c r="AA175365" s="192"/>
    </row>
    <row r="175366" spans="26:27">
      <c r="Z175366" s="192"/>
      <c r="AA175366" s="192"/>
    </row>
    <row r="175367" spans="26:27">
      <c r="Z175367" s="192"/>
      <c r="AA175367" s="192"/>
    </row>
    <row r="175368" spans="26:27">
      <c r="Z175368" s="192"/>
      <c r="AA175368" s="192"/>
    </row>
    <row r="175369" spans="26:27">
      <c r="Z175369" s="192"/>
      <c r="AA175369" s="192"/>
    </row>
    <row r="175370" spans="26:27">
      <c r="Z175370" s="192"/>
      <c r="AA175370" s="192"/>
    </row>
    <row r="175371" spans="26:27">
      <c r="Z175371" s="192"/>
      <c r="AA175371" s="192"/>
    </row>
    <row r="175372" spans="26:27">
      <c r="Z175372" s="192"/>
      <c r="AA175372" s="192"/>
    </row>
    <row r="175373" spans="26:27">
      <c r="Z175373" s="192"/>
      <c r="AA175373" s="192"/>
    </row>
    <row r="175374" spans="26:27">
      <c r="Z175374" s="192"/>
      <c r="AA175374" s="192"/>
    </row>
    <row r="175375" spans="26:27">
      <c r="Z175375" s="192"/>
      <c r="AA175375" s="192"/>
    </row>
    <row r="175376" spans="26:27">
      <c r="Z175376" s="192"/>
      <c r="AA175376" s="192"/>
    </row>
    <row r="175377" spans="26:27">
      <c r="Z175377" s="192"/>
      <c r="AA175377" s="192"/>
    </row>
    <row r="175378" spans="26:27">
      <c r="Z175378" s="192"/>
      <c r="AA175378" s="192"/>
    </row>
    <row r="175379" spans="26:27">
      <c r="Z175379" s="192"/>
      <c r="AA175379" s="192"/>
    </row>
    <row r="175380" spans="26:27">
      <c r="Z175380" s="192"/>
      <c r="AA175380" s="192"/>
    </row>
    <row r="175381" spans="26:27">
      <c r="Z175381" s="192"/>
      <c r="AA175381" s="192"/>
    </row>
    <row r="175382" spans="26:27">
      <c r="Z175382" s="192"/>
      <c r="AA175382" s="192"/>
    </row>
    <row r="175383" spans="26:27">
      <c r="Z175383" s="192"/>
      <c r="AA175383" s="192"/>
    </row>
    <row r="175384" spans="26:27">
      <c r="Z175384" s="192"/>
      <c r="AA175384" s="192"/>
    </row>
    <row r="175385" spans="26:27">
      <c r="Z175385" s="192"/>
      <c r="AA175385" s="192"/>
    </row>
    <row r="175386" spans="26:27">
      <c r="Z175386" s="192"/>
      <c r="AA175386" s="192"/>
    </row>
    <row r="175387" spans="26:27">
      <c r="Z175387" s="192"/>
      <c r="AA175387" s="192"/>
    </row>
    <row r="175388" spans="26:27">
      <c r="Z175388" s="192"/>
      <c r="AA175388" s="192"/>
    </row>
    <row r="175389" spans="26:27">
      <c r="Z175389" s="192"/>
      <c r="AA175389" s="192"/>
    </row>
    <row r="175390" spans="26:27">
      <c r="Z175390" s="192"/>
      <c r="AA175390" s="192"/>
    </row>
    <row r="175391" spans="26:27">
      <c r="Z175391" s="192"/>
      <c r="AA175391" s="192"/>
    </row>
    <row r="175392" spans="26:27">
      <c r="Z175392" s="192"/>
      <c r="AA175392" s="192"/>
    </row>
    <row r="175393" spans="26:27">
      <c r="Z175393" s="192"/>
      <c r="AA175393" s="192"/>
    </row>
    <row r="175394" spans="26:27">
      <c r="Z175394" s="192"/>
      <c r="AA175394" s="192"/>
    </row>
    <row r="175395" spans="26:27">
      <c r="Z175395" s="192"/>
      <c r="AA175395" s="192"/>
    </row>
    <row r="175396" spans="26:27">
      <c r="Z175396" s="192"/>
      <c r="AA175396" s="192"/>
    </row>
    <row r="175397" spans="26:27">
      <c r="Z175397" s="192"/>
      <c r="AA175397" s="192"/>
    </row>
    <row r="175398" spans="26:27">
      <c r="Z175398" s="192"/>
      <c r="AA175398" s="192"/>
    </row>
    <row r="175399" spans="26:27">
      <c r="Z175399" s="192"/>
      <c r="AA175399" s="192"/>
    </row>
    <row r="175400" spans="26:27">
      <c r="Z175400" s="192"/>
      <c r="AA175400" s="192"/>
    </row>
    <row r="175401" spans="26:27">
      <c r="Z175401" s="192"/>
      <c r="AA175401" s="192"/>
    </row>
    <row r="175402" spans="26:27">
      <c r="Z175402" s="192"/>
      <c r="AA175402" s="192"/>
    </row>
    <row r="175403" spans="26:27">
      <c r="Z175403" s="192"/>
      <c r="AA175403" s="192"/>
    </row>
    <row r="175404" spans="26:27">
      <c r="Z175404" s="192"/>
      <c r="AA175404" s="192"/>
    </row>
    <row r="175405" spans="26:27">
      <c r="Z175405" s="192"/>
      <c r="AA175405" s="192"/>
    </row>
    <row r="175406" spans="26:27">
      <c r="Z175406" s="192"/>
      <c r="AA175406" s="192"/>
    </row>
    <row r="175407" spans="26:27">
      <c r="Z175407" s="192"/>
      <c r="AA175407" s="192"/>
    </row>
    <row r="175408" spans="26:27">
      <c r="Z175408" s="192"/>
      <c r="AA175408" s="192"/>
    </row>
    <row r="175409" spans="26:27">
      <c r="Z175409" s="192"/>
      <c r="AA175409" s="192"/>
    </row>
    <row r="175410" spans="26:27">
      <c r="Z175410" s="192"/>
      <c r="AA175410" s="192"/>
    </row>
    <row r="175411" spans="26:27">
      <c r="Z175411" s="192"/>
      <c r="AA175411" s="192"/>
    </row>
    <row r="175412" spans="26:27">
      <c r="Z175412" s="192"/>
      <c r="AA175412" s="192"/>
    </row>
    <row r="175413" spans="26:27">
      <c r="Z175413" s="192"/>
      <c r="AA175413" s="192"/>
    </row>
    <row r="175414" spans="26:27">
      <c r="Z175414" s="192"/>
      <c r="AA175414" s="192"/>
    </row>
    <row r="175415" spans="26:27">
      <c r="Z175415" s="192"/>
      <c r="AA175415" s="192"/>
    </row>
    <row r="175416" spans="26:27">
      <c r="Z175416" s="192"/>
      <c r="AA175416" s="192"/>
    </row>
    <row r="175417" spans="26:27">
      <c r="Z175417" s="192"/>
      <c r="AA175417" s="192"/>
    </row>
    <row r="175418" spans="26:27">
      <c r="Z175418" s="192"/>
      <c r="AA175418" s="192"/>
    </row>
    <row r="175419" spans="26:27">
      <c r="Z175419" s="192"/>
      <c r="AA175419" s="192"/>
    </row>
    <row r="175420" spans="26:27">
      <c r="Z175420" s="192"/>
      <c r="AA175420" s="192"/>
    </row>
    <row r="175421" spans="26:27">
      <c r="Z175421" s="192"/>
      <c r="AA175421" s="192"/>
    </row>
    <row r="175422" spans="26:27">
      <c r="Z175422" s="192"/>
      <c r="AA175422" s="192"/>
    </row>
    <row r="175423" spans="26:27">
      <c r="Z175423" s="192"/>
      <c r="AA175423" s="192"/>
    </row>
    <row r="175424" spans="26:27">
      <c r="Z175424" s="192"/>
      <c r="AA175424" s="192"/>
    </row>
    <row r="175425" spans="26:27">
      <c r="Z175425" s="192"/>
      <c r="AA175425" s="192"/>
    </row>
    <row r="175426" spans="26:27">
      <c r="Z175426" s="192"/>
      <c r="AA175426" s="192"/>
    </row>
    <row r="175427" spans="26:27">
      <c r="Z175427" s="192"/>
      <c r="AA175427" s="192"/>
    </row>
    <row r="175428" spans="26:27">
      <c r="Z175428" s="192"/>
      <c r="AA175428" s="192"/>
    </row>
    <row r="175429" spans="26:27">
      <c r="Z175429" s="192"/>
      <c r="AA175429" s="192"/>
    </row>
    <row r="175430" spans="26:27">
      <c r="Z175430" s="192"/>
      <c r="AA175430" s="192"/>
    </row>
    <row r="175431" spans="26:27">
      <c r="Z175431" s="192"/>
      <c r="AA175431" s="192"/>
    </row>
    <row r="175432" spans="26:27">
      <c r="Z175432" s="192"/>
      <c r="AA175432" s="192"/>
    </row>
    <row r="175433" spans="26:27">
      <c r="Z175433" s="192"/>
      <c r="AA175433" s="192"/>
    </row>
    <row r="175434" spans="26:27">
      <c r="Z175434" s="192"/>
      <c r="AA175434" s="192"/>
    </row>
    <row r="175435" spans="26:27">
      <c r="Z175435" s="192"/>
      <c r="AA175435" s="192"/>
    </row>
    <row r="175436" spans="26:27">
      <c r="Z175436" s="192"/>
      <c r="AA175436" s="192"/>
    </row>
    <row r="175437" spans="26:27">
      <c r="Z175437" s="192"/>
      <c r="AA175437" s="192"/>
    </row>
    <row r="175438" spans="26:27">
      <c r="Z175438" s="192"/>
      <c r="AA175438" s="192"/>
    </row>
    <row r="175439" spans="26:27">
      <c r="Z175439" s="192"/>
      <c r="AA175439" s="192"/>
    </row>
    <row r="175440" spans="26:27">
      <c r="Z175440" s="192"/>
      <c r="AA175440" s="192"/>
    </row>
    <row r="175441" spans="26:27">
      <c r="Z175441" s="192"/>
      <c r="AA175441" s="192"/>
    </row>
    <row r="175442" spans="26:27">
      <c r="Z175442" s="192"/>
      <c r="AA175442" s="192"/>
    </row>
    <row r="175443" spans="26:27">
      <c r="Z175443" s="192"/>
      <c r="AA175443" s="192"/>
    </row>
    <row r="175444" spans="26:27">
      <c r="Z175444" s="192"/>
      <c r="AA175444" s="192"/>
    </row>
    <row r="175445" spans="26:27">
      <c r="Z175445" s="192"/>
      <c r="AA175445" s="192"/>
    </row>
    <row r="175446" spans="26:27">
      <c r="Z175446" s="192"/>
      <c r="AA175446" s="192"/>
    </row>
    <row r="175447" spans="26:27">
      <c r="Z175447" s="192"/>
      <c r="AA175447" s="192"/>
    </row>
    <row r="175448" spans="26:27">
      <c r="Z175448" s="192"/>
      <c r="AA175448" s="192"/>
    </row>
    <row r="175449" spans="26:27">
      <c r="Z175449" s="192"/>
      <c r="AA175449" s="192"/>
    </row>
    <row r="175450" spans="26:27">
      <c r="Z175450" s="192"/>
      <c r="AA175450" s="192"/>
    </row>
    <row r="175451" spans="26:27">
      <c r="Z175451" s="192"/>
      <c r="AA175451" s="192"/>
    </row>
    <row r="175452" spans="26:27">
      <c r="Z175452" s="192"/>
      <c r="AA175452" s="192"/>
    </row>
    <row r="175453" spans="26:27">
      <c r="Z175453" s="192"/>
      <c r="AA175453" s="192"/>
    </row>
    <row r="175454" spans="26:27">
      <c r="Z175454" s="192"/>
      <c r="AA175454" s="192"/>
    </row>
    <row r="175455" spans="26:27">
      <c r="Z175455" s="192"/>
      <c r="AA175455" s="192"/>
    </row>
    <row r="175456" spans="26:27">
      <c r="Z175456" s="192"/>
      <c r="AA175456" s="192"/>
    </row>
    <row r="175457" spans="26:27">
      <c r="Z175457" s="192"/>
      <c r="AA175457" s="192"/>
    </row>
    <row r="175458" spans="26:27">
      <c r="Z175458" s="192"/>
      <c r="AA175458" s="192"/>
    </row>
    <row r="175459" spans="26:27">
      <c r="Z175459" s="192"/>
      <c r="AA175459" s="192"/>
    </row>
    <row r="175460" spans="26:27">
      <c r="Z175460" s="192"/>
      <c r="AA175460" s="192"/>
    </row>
    <row r="175461" spans="26:27">
      <c r="Z175461" s="192"/>
      <c r="AA175461" s="192"/>
    </row>
    <row r="175462" spans="26:27">
      <c r="Z175462" s="192"/>
      <c r="AA175462" s="192"/>
    </row>
    <row r="175463" spans="26:27">
      <c r="Z175463" s="192"/>
      <c r="AA175463" s="192"/>
    </row>
    <row r="175464" spans="26:27">
      <c r="Z175464" s="192"/>
      <c r="AA175464" s="192"/>
    </row>
    <row r="175465" spans="26:27">
      <c r="Z175465" s="192"/>
      <c r="AA175465" s="192"/>
    </row>
    <row r="175466" spans="26:27">
      <c r="Z175466" s="192"/>
      <c r="AA175466" s="192"/>
    </row>
    <row r="175467" spans="26:27">
      <c r="Z175467" s="192"/>
      <c r="AA175467" s="192"/>
    </row>
    <row r="175468" spans="26:27">
      <c r="Z175468" s="192"/>
      <c r="AA175468" s="192"/>
    </row>
    <row r="175469" spans="26:27">
      <c r="Z175469" s="192"/>
      <c r="AA175469" s="192"/>
    </row>
    <row r="175470" spans="26:27">
      <c r="Z175470" s="192"/>
      <c r="AA175470" s="192"/>
    </row>
    <row r="175471" spans="26:27">
      <c r="Z175471" s="192"/>
      <c r="AA175471" s="192"/>
    </row>
    <row r="175472" spans="26:27">
      <c r="Z175472" s="192"/>
      <c r="AA175472" s="192"/>
    </row>
    <row r="175473" spans="26:27">
      <c r="Z175473" s="192"/>
      <c r="AA175473" s="192"/>
    </row>
    <row r="175474" spans="26:27">
      <c r="Z175474" s="192"/>
      <c r="AA175474" s="192"/>
    </row>
    <row r="175475" spans="26:27">
      <c r="Z175475" s="192"/>
      <c r="AA175475" s="192"/>
    </row>
    <row r="175476" spans="26:27">
      <c r="Z175476" s="192"/>
      <c r="AA175476" s="192"/>
    </row>
    <row r="175477" spans="26:27">
      <c r="Z175477" s="192"/>
      <c r="AA175477" s="192"/>
    </row>
    <row r="175478" spans="26:27">
      <c r="Z175478" s="192"/>
      <c r="AA175478" s="192"/>
    </row>
    <row r="175479" spans="26:27">
      <c r="Z175479" s="192"/>
      <c r="AA175479" s="192"/>
    </row>
    <row r="175480" spans="26:27">
      <c r="Z175480" s="192"/>
      <c r="AA175480" s="192"/>
    </row>
    <row r="175481" spans="26:27">
      <c r="Z175481" s="192"/>
      <c r="AA175481" s="192"/>
    </row>
    <row r="175482" spans="26:27">
      <c r="Z175482" s="192"/>
      <c r="AA175482" s="192"/>
    </row>
    <row r="175483" spans="26:27">
      <c r="Z175483" s="192"/>
      <c r="AA175483" s="192"/>
    </row>
    <row r="175484" spans="26:27">
      <c r="Z175484" s="192"/>
      <c r="AA175484" s="192"/>
    </row>
    <row r="175485" spans="26:27">
      <c r="Z175485" s="192"/>
      <c r="AA175485" s="192"/>
    </row>
    <row r="175486" spans="26:27">
      <c r="Z175486" s="192"/>
      <c r="AA175486" s="192"/>
    </row>
    <row r="175487" spans="26:27">
      <c r="Z175487" s="192"/>
      <c r="AA175487" s="192"/>
    </row>
    <row r="175488" spans="26:27">
      <c r="Z175488" s="192"/>
      <c r="AA175488" s="192"/>
    </row>
    <row r="175489" spans="26:27">
      <c r="Z175489" s="192"/>
      <c r="AA175489" s="192"/>
    </row>
    <row r="175490" spans="26:27">
      <c r="Z175490" s="192"/>
      <c r="AA175490" s="192"/>
    </row>
    <row r="175491" spans="26:27">
      <c r="Z175491" s="192"/>
      <c r="AA175491" s="192"/>
    </row>
    <row r="175492" spans="26:27">
      <c r="Z175492" s="192"/>
      <c r="AA175492" s="192"/>
    </row>
    <row r="175493" spans="26:27">
      <c r="Z175493" s="192"/>
      <c r="AA175493" s="192"/>
    </row>
    <row r="175494" spans="26:27">
      <c r="Z175494" s="192"/>
      <c r="AA175494" s="192"/>
    </row>
    <row r="175495" spans="26:27">
      <c r="Z175495" s="192"/>
      <c r="AA175495" s="192"/>
    </row>
    <row r="175496" spans="26:27">
      <c r="Z175496" s="192"/>
      <c r="AA175496" s="192"/>
    </row>
    <row r="175497" spans="26:27">
      <c r="Z175497" s="192"/>
      <c r="AA175497" s="192"/>
    </row>
    <row r="175498" spans="26:27">
      <c r="Z175498" s="192"/>
      <c r="AA175498" s="192"/>
    </row>
    <row r="175499" spans="26:27">
      <c r="Z175499" s="192"/>
      <c r="AA175499" s="192"/>
    </row>
    <row r="175500" spans="26:27">
      <c r="Z175500" s="192"/>
      <c r="AA175500" s="192"/>
    </row>
    <row r="175501" spans="26:27">
      <c r="Z175501" s="192"/>
      <c r="AA175501" s="192"/>
    </row>
    <row r="175502" spans="26:27">
      <c r="Z175502" s="192"/>
      <c r="AA175502" s="192"/>
    </row>
    <row r="175503" spans="26:27">
      <c r="Z175503" s="192"/>
      <c r="AA175503" s="192"/>
    </row>
    <row r="175504" spans="26:27">
      <c r="Z175504" s="192"/>
      <c r="AA175504" s="192"/>
    </row>
    <row r="175505" spans="26:27">
      <c r="Z175505" s="192"/>
      <c r="AA175505" s="192"/>
    </row>
    <row r="175506" spans="26:27">
      <c r="Z175506" s="192"/>
      <c r="AA175506" s="192"/>
    </row>
    <row r="175507" spans="26:27">
      <c r="Z175507" s="192"/>
      <c r="AA175507" s="192"/>
    </row>
    <row r="175508" spans="26:27">
      <c r="Z175508" s="192"/>
      <c r="AA175508" s="192"/>
    </row>
    <row r="175509" spans="26:27">
      <c r="Z175509" s="192"/>
      <c r="AA175509" s="192"/>
    </row>
    <row r="175510" spans="26:27">
      <c r="Z175510" s="192"/>
      <c r="AA175510" s="192"/>
    </row>
    <row r="175511" spans="26:27">
      <c r="Z175511" s="192"/>
      <c r="AA175511" s="192"/>
    </row>
    <row r="175512" spans="26:27">
      <c r="Z175512" s="192"/>
      <c r="AA175512" s="192"/>
    </row>
    <row r="175513" spans="26:27">
      <c r="Z175513" s="192"/>
      <c r="AA175513" s="192"/>
    </row>
    <row r="175514" spans="26:27">
      <c r="Z175514" s="192"/>
      <c r="AA175514" s="192"/>
    </row>
    <row r="175515" spans="26:27">
      <c r="Z175515" s="192"/>
      <c r="AA175515" s="192"/>
    </row>
    <row r="175516" spans="26:27">
      <c r="Z175516" s="192"/>
      <c r="AA175516" s="192"/>
    </row>
    <row r="175517" spans="26:27">
      <c r="Z175517" s="192"/>
      <c r="AA175517" s="192"/>
    </row>
    <row r="175518" spans="26:27">
      <c r="Z175518" s="192"/>
      <c r="AA175518" s="192"/>
    </row>
    <row r="175519" spans="26:27">
      <c r="Z175519" s="192"/>
      <c r="AA175519" s="192"/>
    </row>
    <row r="175520" spans="26:27">
      <c r="Z175520" s="192"/>
      <c r="AA175520" s="192"/>
    </row>
    <row r="175521" spans="26:27">
      <c r="Z175521" s="192"/>
      <c r="AA175521" s="192"/>
    </row>
    <row r="175522" spans="26:27">
      <c r="Z175522" s="192"/>
      <c r="AA175522" s="192"/>
    </row>
    <row r="175523" spans="26:27">
      <c r="Z175523" s="192"/>
      <c r="AA175523" s="192"/>
    </row>
    <row r="175524" spans="26:27">
      <c r="Z175524" s="192"/>
      <c r="AA175524" s="192"/>
    </row>
    <row r="175525" spans="26:27">
      <c r="Z175525" s="192"/>
      <c r="AA175525" s="192"/>
    </row>
    <row r="175526" spans="26:27">
      <c r="Z175526" s="192"/>
      <c r="AA175526" s="192"/>
    </row>
    <row r="175527" spans="26:27">
      <c r="Z175527" s="192"/>
      <c r="AA175527" s="192"/>
    </row>
    <row r="175528" spans="26:27">
      <c r="Z175528" s="192"/>
      <c r="AA175528" s="192"/>
    </row>
    <row r="175529" spans="26:27">
      <c r="Z175529" s="192"/>
      <c r="AA175529" s="192"/>
    </row>
    <row r="175530" spans="26:27">
      <c r="Z175530" s="192"/>
      <c r="AA175530" s="192"/>
    </row>
    <row r="175531" spans="26:27">
      <c r="Z175531" s="192"/>
      <c r="AA175531" s="192"/>
    </row>
    <row r="175532" spans="26:27">
      <c r="Z175532" s="192"/>
      <c r="AA175532" s="192"/>
    </row>
    <row r="175533" spans="26:27">
      <c r="Z175533" s="192"/>
      <c r="AA175533" s="192"/>
    </row>
    <row r="175534" spans="26:27">
      <c r="Z175534" s="192"/>
      <c r="AA175534" s="192"/>
    </row>
    <row r="175535" spans="26:27">
      <c r="Z175535" s="192"/>
      <c r="AA175535" s="192"/>
    </row>
    <row r="175536" spans="26:27">
      <c r="Z175536" s="192"/>
      <c r="AA175536" s="192"/>
    </row>
    <row r="175537" spans="26:27">
      <c r="Z175537" s="192"/>
      <c r="AA175537" s="192"/>
    </row>
    <row r="175538" spans="26:27">
      <c r="Z175538" s="192"/>
      <c r="AA175538" s="192"/>
    </row>
    <row r="175539" spans="26:27">
      <c r="Z175539" s="192"/>
      <c r="AA175539" s="192"/>
    </row>
    <row r="175540" spans="26:27">
      <c r="Z175540" s="192"/>
      <c r="AA175540" s="192"/>
    </row>
    <row r="175541" spans="26:27">
      <c r="Z175541" s="192"/>
      <c r="AA175541" s="192"/>
    </row>
    <row r="175542" spans="26:27">
      <c r="Z175542" s="192"/>
      <c r="AA175542" s="192"/>
    </row>
    <row r="175543" spans="26:27">
      <c r="Z175543" s="192"/>
      <c r="AA175543" s="192"/>
    </row>
    <row r="175544" spans="26:27">
      <c r="Z175544" s="192"/>
      <c r="AA175544" s="192"/>
    </row>
    <row r="175545" spans="26:27">
      <c r="Z175545" s="192"/>
      <c r="AA175545" s="192"/>
    </row>
    <row r="175546" spans="26:27">
      <c r="Z175546" s="192"/>
      <c r="AA175546" s="192"/>
    </row>
    <row r="175547" spans="26:27">
      <c r="Z175547" s="192"/>
      <c r="AA175547" s="192"/>
    </row>
    <row r="175548" spans="26:27">
      <c r="Z175548" s="192"/>
      <c r="AA175548" s="192"/>
    </row>
    <row r="175549" spans="26:27">
      <c r="Z175549" s="192"/>
      <c r="AA175549" s="192"/>
    </row>
    <row r="175550" spans="26:27">
      <c r="Z175550" s="192"/>
      <c r="AA175550" s="192"/>
    </row>
    <row r="175551" spans="26:27">
      <c r="Z175551" s="192"/>
      <c r="AA175551" s="192"/>
    </row>
    <row r="175552" spans="26:27">
      <c r="Z175552" s="192"/>
      <c r="AA175552" s="192"/>
    </row>
    <row r="175553" spans="26:27">
      <c r="Z175553" s="192"/>
      <c r="AA175553" s="192"/>
    </row>
    <row r="175554" spans="26:27">
      <c r="Z175554" s="192"/>
      <c r="AA175554" s="192"/>
    </row>
    <row r="175555" spans="26:27">
      <c r="Z175555" s="192"/>
      <c r="AA175555" s="192"/>
    </row>
    <row r="175556" spans="26:27">
      <c r="Z175556" s="192"/>
      <c r="AA175556" s="192"/>
    </row>
    <row r="175557" spans="26:27">
      <c r="Z175557" s="192"/>
      <c r="AA175557" s="192"/>
    </row>
    <row r="175558" spans="26:27">
      <c r="Z175558" s="192"/>
      <c r="AA175558" s="192"/>
    </row>
    <row r="175559" spans="26:27">
      <c r="Z175559" s="192"/>
      <c r="AA175559" s="192"/>
    </row>
    <row r="175560" spans="26:27">
      <c r="Z175560" s="192"/>
      <c r="AA175560" s="192"/>
    </row>
    <row r="175561" spans="26:27">
      <c r="Z175561" s="192"/>
      <c r="AA175561" s="192"/>
    </row>
    <row r="175562" spans="26:27">
      <c r="Z175562" s="192"/>
      <c r="AA175562" s="192"/>
    </row>
    <row r="175563" spans="26:27">
      <c r="Z175563" s="192"/>
      <c r="AA175563" s="192"/>
    </row>
    <row r="175564" spans="26:27">
      <c r="Z175564" s="192"/>
      <c r="AA175564" s="192"/>
    </row>
    <row r="175565" spans="26:27">
      <c r="Z175565" s="192"/>
      <c r="AA175565" s="192"/>
    </row>
    <row r="175566" spans="26:27">
      <c r="Z175566" s="192"/>
      <c r="AA175566" s="192"/>
    </row>
    <row r="175567" spans="26:27">
      <c r="Z175567" s="192"/>
      <c r="AA175567" s="192"/>
    </row>
    <row r="175568" spans="26:27">
      <c r="Z175568" s="192"/>
      <c r="AA175568" s="192"/>
    </row>
    <row r="175569" spans="26:27">
      <c r="Z175569" s="192"/>
      <c r="AA175569" s="192"/>
    </row>
    <row r="175570" spans="26:27">
      <c r="Z175570" s="192"/>
      <c r="AA175570" s="192"/>
    </row>
    <row r="175571" spans="26:27">
      <c r="Z175571" s="192"/>
      <c r="AA175571" s="192"/>
    </row>
    <row r="175572" spans="26:27">
      <c r="Z175572" s="192"/>
      <c r="AA175572" s="192"/>
    </row>
    <row r="175573" spans="26:27">
      <c r="Z175573" s="192"/>
      <c r="AA175573" s="192"/>
    </row>
    <row r="175574" spans="26:27">
      <c r="Z175574" s="192"/>
      <c r="AA175574" s="192"/>
    </row>
    <row r="175575" spans="26:27">
      <c r="Z175575" s="192"/>
      <c r="AA175575" s="192"/>
    </row>
    <row r="175576" spans="26:27">
      <c r="Z175576" s="192"/>
      <c r="AA175576" s="192"/>
    </row>
    <row r="175577" spans="26:27">
      <c r="Z175577" s="192"/>
      <c r="AA175577" s="192"/>
    </row>
    <row r="175578" spans="26:27">
      <c r="Z175578" s="192"/>
      <c r="AA175578" s="192"/>
    </row>
    <row r="175579" spans="26:27">
      <c r="Z175579" s="192"/>
      <c r="AA175579" s="192"/>
    </row>
    <row r="175580" spans="26:27">
      <c r="Z175580" s="192"/>
      <c r="AA175580" s="192"/>
    </row>
    <row r="175581" spans="26:27">
      <c r="Z175581" s="192"/>
      <c r="AA175581" s="192"/>
    </row>
    <row r="175582" spans="26:27">
      <c r="Z175582" s="192"/>
      <c r="AA175582" s="192"/>
    </row>
    <row r="175583" spans="26:27">
      <c r="Z175583" s="192"/>
      <c r="AA175583" s="192"/>
    </row>
    <row r="175584" spans="26:27">
      <c r="Z175584" s="192"/>
      <c r="AA175584" s="192"/>
    </row>
    <row r="175585" spans="26:27">
      <c r="Z175585" s="192"/>
      <c r="AA175585" s="192"/>
    </row>
    <row r="175586" spans="26:27">
      <c r="Z175586" s="192"/>
      <c r="AA175586" s="192"/>
    </row>
    <row r="175587" spans="26:27">
      <c r="Z175587" s="192"/>
      <c r="AA175587" s="192"/>
    </row>
    <row r="175588" spans="26:27">
      <c r="Z175588" s="192"/>
      <c r="AA175588" s="192"/>
    </row>
    <row r="175589" spans="26:27">
      <c r="Z175589" s="192"/>
      <c r="AA175589" s="192"/>
    </row>
    <row r="175590" spans="26:27">
      <c r="Z175590" s="192"/>
      <c r="AA175590" s="192"/>
    </row>
    <row r="175591" spans="26:27">
      <c r="Z175591" s="192"/>
      <c r="AA175591" s="192"/>
    </row>
    <row r="175592" spans="26:27">
      <c r="Z175592" s="192"/>
      <c r="AA175592" s="192"/>
    </row>
    <row r="175593" spans="26:27">
      <c r="Z175593" s="192"/>
      <c r="AA175593" s="192"/>
    </row>
    <row r="175594" spans="26:27">
      <c r="Z175594" s="192"/>
      <c r="AA175594" s="192"/>
    </row>
    <row r="175595" spans="26:27">
      <c r="Z175595" s="192"/>
      <c r="AA175595" s="192"/>
    </row>
    <row r="175596" spans="26:27">
      <c r="Z175596" s="192"/>
      <c r="AA175596" s="192"/>
    </row>
    <row r="175597" spans="26:27">
      <c r="Z175597" s="192"/>
      <c r="AA175597" s="192"/>
    </row>
    <row r="175598" spans="26:27">
      <c r="Z175598" s="192"/>
      <c r="AA175598" s="192"/>
    </row>
    <row r="175599" spans="26:27">
      <c r="Z175599" s="192"/>
      <c r="AA175599" s="192"/>
    </row>
    <row r="175600" spans="26:27">
      <c r="Z175600" s="192"/>
      <c r="AA175600" s="192"/>
    </row>
    <row r="175601" spans="26:27">
      <c r="Z175601" s="192"/>
      <c r="AA175601" s="192"/>
    </row>
    <row r="175602" spans="26:27">
      <c r="Z175602" s="192"/>
      <c r="AA175602" s="192"/>
    </row>
    <row r="175603" spans="26:27">
      <c r="Z175603" s="192"/>
      <c r="AA175603" s="192"/>
    </row>
    <row r="175604" spans="26:27">
      <c r="Z175604" s="192"/>
      <c r="AA175604" s="192"/>
    </row>
    <row r="175605" spans="26:27">
      <c r="Z175605" s="192"/>
      <c r="AA175605" s="192"/>
    </row>
    <row r="175606" spans="26:27">
      <c r="Z175606" s="192"/>
      <c r="AA175606" s="192"/>
    </row>
    <row r="175607" spans="26:27">
      <c r="Z175607" s="192"/>
      <c r="AA175607" s="192"/>
    </row>
    <row r="175608" spans="26:27">
      <c r="Z175608" s="192"/>
      <c r="AA175608" s="192"/>
    </row>
    <row r="175609" spans="26:27">
      <c r="Z175609" s="192"/>
      <c r="AA175609" s="192"/>
    </row>
    <row r="175610" spans="26:27">
      <c r="Z175610" s="192"/>
      <c r="AA175610" s="192"/>
    </row>
    <row r="175611" spans="26:27">
      <c r="Z175611" s="192"/>
      <c r="AA175611" s="192"/>
    </row>
    <row r="175612" spans="26:27">
      <c r="Z175612" s="192"/>
      <c r="AA175612" s="192"/>
    </row>
    <row r="175613" spans="26:27">
      <c r="Z175613" s="192"/>
      <c r="AA175613" s="192"/>
    </row>
    <row r="175614" spans="26:27">
      <c r="Z175614" s="192"/>
      <c r="AA175614" s="192"/>
    </row>
    <row r="175615" spans="26:27">
      <c r="Z175615" s="192"/>
      <c r="AA175615" s="192"/>
    </row>
    <row r="175616" spans="26:27">
      <c r="Z175616" s="192"/>
      <c r="AA175616" s="192"/>
    </row>
    <row r="175617" spans="26:27">
      <c r="Z175617" s="192"/>
      <c r="AA175617" s="192"/>
    </row>
    <row r="175618" spans="26:27">
      <c r="Z175618" s="192"/>
      <c r="AA175618" s="192"/>
    </row>
    <row r="175619" spans="26:27">
      <c r="Z175619" s="192"/>
      <c r="AA175619" s="192"/>
    </row>
    <row r="175620" spans="26:27">
      <c r="Z175620" s="192"/>
      <c r="AA175620" s="192"/>
    </row>
    <row r="175621" spans="26:27">
      <c r="Z175621" s="192"/>
      <c r="AA175621" s="192"/>
    </row>
    <row r="175622" spans="26:27">
      <c r="Z175622" s="192"/>
      <c r="AA175622" s="192"/>
    </row>
    <row r="175623" spans="26:27">
      <c r="Z175623" s="192"/>
      <c r="AA175623" s="192"/>
    </row>
    <row r="175624" spans="26:27">
      <c r="Z175624" s="192"/>
      <c r="AA175624" s="192"/>
    </row>
    <row r="175625" spans="26:27">
      <c r="Z175625" s="192"/>
      <c r="AA175625" s="192"/>
    </row>
    <row r="175626" spans="26:27">
      <c r="Z175626" s="192"/>
      <c r="AA175626" s="192"/>
    </row>
    <row r="175627" spans="26:27">
      <c r="Z175627" s="192"/>
      <c r="AA175627" s="192"/>
    </row>
    <row r="175628" spans="26:27">
      <c r="Z175628" s="192"/>
      <c r="AA175628" s="192"/>
    </row>
    <row r="175629" spans="26:27">
      <c r="Z175629" s="192"/>
      <c r="AA175629" s="192"/>
    </row>
    <row r="175630" spans="26:27">
      <c r="Z175630" s="192"/>
      <c r="AA175630" s="192"/>
    </row>
    <row r="175631" spans="26:27">
      <c r="Z175631" s="192"/>
      <c r="AA175631" s="192"/>
    </row>
    <row r="175632" spans="26:27">
      <c r="Z175632" s="192"/>
      <c r="AA175632" s="192"/>
    </row>
    <row r="175633" spans="26:27">
      <c r="Z175633" s="192"/>
      <c r="AA175633" s="192"/>
    </row>
    <row r="175634" spans="26:27">
      <c r="Z175634" s="192"/>
      <c r="AA175634" s="192"/>
    </row>
    <row r="175635" spans="26:27">
      <c r="Z175635" s="192"/>
      <c r="AA175635" s="192"/>
    </row>
    <row r="175636" spans="26:27">
      <c r="Z175636" s="192"/>
      <c r="AA175636" s="192"/>
    </row>
    <row r="175637" spans="26:27">
      <c r="Z175637" s="192"/>
      <c r="AA175637" s="192"/>
    </row>
    <row r="175638" spans="26:27">
      <c r="Z175638" s="192"/>
      <c r="AA175638" s="192"/>
    </row>
    <row r="175639" spans="26:27">
      <c r="Z175639" s="192"/>
      <c r="AA175639" s="192"/>
    </row>
    <row r="175640" spans="26:27">
      <c r="Z175640" s="192"/>
      <c r="AA175640" s="192"/>
    </row>
    <row r="175641" spans="26:27">
      <c r="Z175641" s="192"/>
      <c r="AA175641" s="192"/>
    </row>
    <row r="175642" spans="26:27">
      <c r="Z175642" s="192"/>
      <c r="AA175642" s="192"/>
    </row>
    <row r="175643" spans="26:27">
      <c r="Z175643" s="192"/>
      <c r="AA175643" s="192"/>
    </row>
    <row r="175644" spans="26:27">
      <c r="Z175644" s="192"/>
      <c r="AA175644" s="192"/>
    </row>
    <row r="175645" spans="26:27">
      <c r="Z175645" s="192"/>
      <c r="AA175645" s="192"/>
    </row>
    <row r="175646" spans="26:27">
      <c r="Z175646" s="192"/>
      <c r="AA175646" s="192"/>
    </row>
    <row r="175647" spans="26:27">
      <c r="Z175647" s="192"/>
      <c r="AA175647" s="192"/>
    </row>
    <row r="175648" spans="26:27">
      <c r="Z175648" s="192"/>
      <c r="AA175648" s="192"/>
    </row>
    <row r="175649" spans="26:27">
      <c r="Z175649" s="192"/>
      <c r="AA175649" s="192"/>
    </row>
    <row r="175650" spans="26:27">
      <c r="Z175650" s="192"/>
      <c r="AA175650" s="192"/>
    </row>
    <row r="175651" spans="26:27">
      <c r="Z175651" s="192"/>
      <c r="AA175651" s="192"/>
    </row>
    <row r="175652" spans="26:27">
      <c r="Z175652" s="192"/>
      <c r="AA175652" s="192"/>
    </row>
    <row r="175653" spans="26:27">
      <c r="Z175653" s="192"/>
      <c r="AA175653" s="192"/>
    </row>
    <row r="175654" spans="26:27">
      <c r="Z175654" s="192"/>
      <c r="AA175654" s="192"/>
    </row>
    <row r="175655" spans="26:27">
      <c r="Z175655" s="192"/>
      <c r="AA175655" s="192"/>
    </row>
    <row r="175656" spans="26:27">
      <c r="Z175656" s="192"/>
      <c r="AA175656" s="192"/>
    </row>
    <row r="175657" spans="26:27">
      <c r="Z175657" s="192"/>
      <c r="AA175657" s="192"/>
    </row>
    <row r="175658" spans="26:27">
      <c r="Z175658" s="192"/>
      <c r="AA175658" s="192"/>
    </row>
    <row r="175659" spans="26:27">
      <c r="Z175659" s="192"/>
      <c r="AA175659" s="192"/>
    </row>
    <row r="175660" spans="26:27">
      <c r="Z175660" s="192"/>
      <c r="AA175660" s="192"/>
    </row>
    <row r="175661" spans="26:27">
      <c r="Z175661" s="192"/>
      <c r="AA175661" s="192"/>
    </row>
    <row r="175662" spans="26:27">
      <c r="Z175662" s="192"/>
      <c r="AA175662" s="192"/>
    </row>
    <row r="175663" spans="26:27">
      <c r="Z175663" s="192"/>
      <c r="AA175663" s="192"/>
    </row>
    <row r="175664" spans="26:27">
      <c r="Z175664" s="192"/>
      <c r="AA175664" s="192"/>
    </row>
    <row r="175665" spans="26:27">
      <c r="Z175665" s="192"/>
      <c r="AA175665" s="192"/>
    </row>
    <row r="175666" spans="26:27">
      <c r="Z175666" s="192"/>
      <c r="AA175666" s="192"/>
    </row>
    <row r="175667" spans="26:27">
      <c r="Z175667" s="192"/>
      <c r="AA175667" s="192"/>
    </row>
    <row r="175668" spans="26:27">
      <c r="Z175668" s="192"/>
      <c r="AA175668" s="192"/>
    </row>
    <row r="175669" spans="26:27">
      <c r="Z175669" s="192"/>
      <c r="AA175669" s="192"/>
    </row>
    <row r="175670" spans="26:27">
      <c r="Z175670" s="192"/>
      <c r="AA175670" s="192"/>
    </row>
    <row r="175671" spans="26:27">
      <c r="Z175671" s="192"/>
      <c r="AA175671" s="192"/>
    </row>
    <row r="175672" spans="26:27">
      <c r="Z175672" s="192"/>
      <c r="AA175672" s="192"/>
    </row>
    <row r="175673" spans="26:27">
      <c r="Z175673" s="192"/>
      <c r="AA175673" s="192"/>
    </row>
    <row r="175674" spans="26:27">
      <c r="Z175674" s="192"/>
      <c r="AA175674" s="192"/>
    </row>
    <row r="175675" spans="26:27">
      <c r="Z175675" s="192"/>
      <c r="AA175675" s="192"/>
    </row>
    <row r="175676" spans="26:27">
      <c r="Z175676" s="192"/>
      <c r="AA175676" s="192"/>
    </row>
    <row r="175677" spans="26:27">
      <c r="Z175677" s="192"/>
      <c r="AA175677" s="192"/>
    </row>
    <row r="175678" spans="26:27">
      <c r="Z175678" s="192"/>
      <c r="AA175678" s="192"/>
    </row>
    <row r="175679" spans="26:27">
      <c r="Z175679" s="192"/>
      <c r="AA175679" s="192"/>
    </row>
    <row r="175680" spans="26:27">
      <c r="Z175680" s="192"/>
      <c r="AA175680" s="192"/>
    </row>
    <row r="175681" spans="26:27">
      <c r="Z175681" s="192"/>
      <c r="AA175681" s="192"/>
    </row>
    <row r="175682" spans="26:27">
      <c r="Z175682" s="192"/>
      <c r="AA175682" s="192"/>
    </row>
    <row r="175683" spans="26:27">
      <c r="Z175683" s="192"/>
      <c r="AA175683" s="192"/>
    </row>
    <row r="175684" spans="26:27">
      <c r="Z175684" s="192"/>
      <c r="AA175684" s="192"/>
    </row>
    <row r="175685" spans="26:27">
      <c r="Z175685" s="192"/>
      <c r="AA175685" s="192"/>
    </row>
    <row r="175686" spans="26:27">
      <c r="Z175686" s="192"/>
      <c r="AA175686" s="192"/>
    </row>
    <row r="175687" spans="26:27">
      <c r="Z175687" s="192"/>
      <c r="AA175687" s="192"/>
    </row>
    <row r="175688" spans="26:27">
      <c r="Z175688" s="192"/>
      <c r="AA175688" s="192"/>
    </row>
    <row r="175689" spans="26:27">
      <c r="Z175689" s="192"/>
      <c r="AA175689" s="192"/>
    </row>
    <row r="175690" spans="26:27">
      <c r="Z175690" s="192"/>
      <c r="AA175690" s="192"/>
    </row>
    <row r="175691" spans="26:27">
      <c r="Z175691" s="192"/>
      <c r="AA175691" s="192"/>
    </row>
    <row r="175692" spans="26:27">
      <c r="Z175692" s="192"/>
      <c r="AA175692" s="192"/>
    </row>
    <row r="175693" spans="26:27">
      <c r="Z175693" s="192"/>
      <c r="AA175693" s="192"/>
    </row>
    <row r="175694" spans="26:27">
      <c r="Z175694" s="192"/>
      <c r="AA175694" s="192"/>
    </row>
    <row r="175695" spans="26:27">
      <c r="Z175695" s="192"/>
      <c r="AA175695" s="192"/>
    </row>
    <row r="175696" spans="26:27">
      <c r="Z175696" s="192"/>
      <c r="AA175696" s="192"/>
    </row>
    <row r="175697" spans="26:27">
      <c r="Z175697" s="192"/>
      <c r="AA175697" s="192"/>
    </row>
    <row r="175698" spans="26:27">
      <c r="Z175698" s="192"/>
      <c r="AA175698" s="192"/>
    </row>
    <row r="175699" spans="26:27">
      <c r="Z175699" s="192"/>
      <c r="AA175699" s="192"/>
    </row>
    <row r="175700" spans="26:27">
      <c r="Z175700" s="192"/>
      <c r="AA175700" s="192"/>
    </row>
    <row r="175701" spans="26:27">
      <c r="Z175701" s="192"/>
      <c r="AA175701" s="192"/>
    </row>
    <row r="175702" spans="26:27">
      <c r="Z175702" s="192"/>
      <c r="AA175702" s="192"/>
    </row>
    <row r="175703" spans="26:27">
      <c r="Z175703" s="192"/>
      <c r="AA175703" s="192"/>
    </row>
    <row r="175704" spans="26:27">
      <c r="Z175704" s="192"/>
      <c r="AA175704" s="192"/>
    </row>
    <row r="175705" spans="26:27">
      <c r="Z175705" s="192"/>
      <c r="AA175705" s="192"/>
    </row>
    <row r="175706" spans="26:27">
      <c r="Z175706" s="192"/>
      <c r="AA175706" s="192"/>
    </row>
    <row r="175707" spans="26:27">
      <c r="Z175707" s="192"/>
      <c r="AA175707" s="192"/>
    </row>
    <row r="175708" spans="26:27">
      <c r="Z175708" s="192"/>
      <c r="AA175708" s="192"/>
    </row>
    <row r="175709" spans="26:27">
      <c r="Z175709" s="192"/>
      <c r="AA175709" s="192"/>
    </row>
    <row r="175710" spans="26:27">
      <c r="Z175710" s="192"/>
      <c r="AA175710" s="192"/>
    </row>
    <row r="175711" spans="26:27">
      <c r="Z175711" s="192"/>
      <c r="AA175711" s="192"/>
    </row>
    <row r="175712" spans="26:27">
      <c r="Z175712" s="192"/>
      <c r="AA175712" s="192"/>
    </row>
    <row r="175713" spans="26:27">
      <c r="Z175713" s="192"/>
      <c r="AA175713" s="192"/>
    </row>
    <row r="175714" spans="26:27">
      <c r="Z175714" s="192"/>
      <c r="AA175714" s="192"/>
    </row>
    <row r="175715" spans="26:27">
      <c r="Z175715" s="192"/>
      <c r="AA175715" s="192"/>
    </row>
    <row r="175716" spans="26:27">
      <c r="Z175716" s="192"/>
      <c r="AA175716" s="192"/>
    </row>
    <row r="175717" spans="26:27">
      <c r="Z175717" s="192"/>
      <c r="AA175717" s="192"/>
    </row>
    <row r="175718" spans="26:27">
      <c r="Z175718" s="192"/>
      <c r="AA175718" s="192"/>
    </row>
    <row r="175719" spans="26:27">
      <c r="Z175719" s="192"/>
      <c r="AA175719" s="192"/>
    </row>
    <row r="175720" spans="26:27">
      <c r="Z175720" s="192"/>
      <c r="AA175720" s="192"/>
    </row>
    <row r="175721" spans="26:27">
      <c r="Z175721" s="192"/>
      <c r="AA175721" s="192"/>
    </row>
    <row r="175722" spans="26:27">
      <c r="Z175722" s="192"/>
      <c r="AA175722" s="192"/>
    </row>
    <row r="175723" spans="26:27">
      <c r="Z175723" s="192"/>
      <c r="AA175723" s="192"/>
    </row>
    <row r="175724" spans="26:27">
      <c r="Z175724" s="192"/>
      <c r="AA175724" s="192"/>
    </row>
    <row r="175725" spans="26:27">
      <c r="Z175725" s="192"/>
      <c r="AA175725" s="192"/>
    </row>
    <row r="175726" spans="26:27">
      <c r="Z175726" s="192"/>
      <c r="AA175726" s="192"/>
    </row>
    <row r="175727" spans="26:27">
      <c r="Z175727" s="192"/>
      <c r="AA175727" s="192"/>
    </row>
    <row r="175728" spans="26:27">
      <c r="Z175728" s="192"/>
      <c r="AA175728" s="192"/>
    </row>
    <row r="175729" spans="26:27">
      <c r="Z175729" s="192"/>
      <c r="AA175729" s="192"/>
    </row>
    <row r="175730" spans="26:27">
      <c r="Z175730" s="192"/>
      <c r="AA175730" s="192"/>
    </row>
    <row r="175731" spans="26:27">
      <c r="Z175731" s="192"/>
      <c r="AA175731" s="192"/>
    </row>
    <row r="175732" spans="26:27">
      <c r="Z175732" s="192"/>
      <c r="AA175732" s="192"/>
    </row>
    <row r="175733" spans="26:27">
      <c r="Z175733" s="192"/>
      <c r="AA175733" s="192"/>
    </row>
    <row r="175734" spans="26:27">
      <c r="Z175734" s="192"/>
      <c r="AA175734" s="192"/>
    </row>
    <row r="175735" spans="26:27">
      <c r="Z175735" s="192"/>
      <c r="AA175735" s="192"/>
    </row>
    <row r="175736" spans="26:27">
      <c r="Z175736" s="192"/>
      <c r="AA175736" s="192"/>
    </row>
    <row r="175737" spans="26:27">
      <c r="Z175737" s="192"/>
      <c r="AA175737" s="192"/>
    </row>
    <row r="175738" spans="26:27">
      <c r="Z175738" s="192"/>
      <c r="AA175738" s="192"/>
    </row>
    <row r="175739" spans="26:27">
      <c r="Z175739" s="192"/>
      <c r="AA175739" s="192"/>
    </row>
    <row r="175740" spans="26:27">
      <c r="Z175740" s="192"/>
      <c r="AA175740" s="192"/>
    </row>
    <row r="175741" spans="26:27">
      <c r="Z175741" s="192"/>
      <c r="AA175741" s="192"/>
    </row>
    <row r="175742" spans="26:27">
      <c r="Z175742" s="192"/>
      <c r="AA175742" s="192"/>
    </row>
    <row r="175743" spans="26:27">
      <c r="Z175743" s="192"/>
      <c r="AA175743" s="192"/>
    </row>
    <row r="175744" spans="26:27">
      <c r="Z175744" s="192"/>
      <c r="AA175744" s="192"/>
    </row>
    <row r="175745" spans="26:27">
      <c r="Z175745" s="192"/>
      <c r="AA175745" s="192"/>
    </row>
    <row r="175746" spans="26:27">
      <c r="Z175746" s="192"/>
      <c r="AA175746" s="192"/>
    </row>
    <row r="175747" spans="26:27">
      <c r="Z175747" s="192"/>
      <c r="AA175747" s="192"/>
    </row>
    <row r="175748" spans="26:27">
      <c r="Z175748" s="192"/>
      <c r="AA175748" s="192"/>
    </row>
    <row r="175749" spans="26:27">
      <c r="Z175749" s="192"/>
      <c r="AA175749" s="192"/>
    </row>
    <row r="175750" spans="26:27">
      <c r="Z175750" s="192"/>
      <c r="AA175750" s="192"/>
    </row>
    <row r="175751" spans="26:27">
      <c r="Z175751" s="192"/>
      <c r="AA175751" s="192"/>
    </row>
    <row r="175752" spans="26:27">
      <c r="Z175752" s="192"/>
      <c r="AA175752" s="192"/>
    </row>
    <row r="175753" spans="26:27">
      <c r="Z175753" s="192"/>
      <c r="AA175753" s="192"/>
    </row>
    <row r="175754" spans="26:27">
      <c r="Z175754" s="192"/>
      <c r="AA175754" s="192"/>
    </row>
    <row r="175755" spans="26:27">
      <c r="Z175755" s="192"/>
      <c r="AA175755" s="192"/>
    </row>
    <row r="175756" spans="26:27">
      <c r="Z175756" s="192"/>
      <c r="AA175756" s="192"/>
    </row>
    <row r="175757" spans="26:27">
      <c r="Z175757" s="192"/>
      <c r="AA175757" s="192"/>
    </row>
    <row r="175758" spans="26:27">
      <c r="Z175758" s="192"/>
      <c r="AA175758" s="192"/>
    </row>
    <row r="175759" spans="26:27">
      <c r="Z175759" s="192"/>
      <c r="AA175759" s="192"/>
    </row>
    <row r="175760" spans="26:27">
      <c r="Z175760" s="192"/>
      <c r="AA175760" s="192"/>
    </row>
    <row r="175761" spans="26:27">
      <c r="Z175761" s="192"/>
      <c r="AA175761" s="192"/>
    </row>
    <row r="175762" spans="26:27">
      <c r="Z175762" s="192"/>
      <c r="AA175762" s="192"/>
    </row>
    <row r="175763" spans="26:27">
      <c r="Z175763" s="192"/>
      <c r="AA175763" s="192"/>
    </row>
    <row r="175764" spans="26:27">
      <c r="Z175764" s="192"/>
      <c r="AA175764" s="192"/>
    </row>
    <row r="175765" spans="26:27">
      <c r="Z175765" s="192"/>
      <c r="AA175765" s="192"/>
    </row>
    <row r="175766" spans="26:27">
      <c r="Z175766" s="192"/>
      <c r="AA175766" s="192"/>
    </row>
    <row r="175767" spans="26:27">
      <c r="Z175767" s="192"/>
      <c r="AA175767" s="192"/>
    </row>
    <row r="175768" spans="26:27">
      <c r="Z175768" s="192"/>
      <c r="AA175768" s="192"/>
    </row>
    <row r="175769" spans="26:27">
      <c r="Z175769" s="192"/>
      <c r="AA175769" s="192"/>
    </row>
    <row r="175770" spans="26:27">
      <c r="Z175770" s="192"/>
      <c r="AA175770" s="192"/>
    </row>
    <row r="175771" spans="26:27">
      <c r="Z175771" s="192"/>
      <c r="AA175771" s="192"/>
    </row>
    <row r="175772" spans="26:27">
      <c r="Z175772" s="192"/>
      <c r="AA175772" s="192"/>
    </row>
    <row r="175773" spans="26:27">
      <c r="Z175773" s="192"/>
      <c r="AA175773" s="192"/>
    </row>
    <row r="175774" spans="26:27">
      <c r="Z175774" s="192"/>
      <c r="AA175774" s="192"/>
    </row>
    <row r="175775" spans="26:27">
      <c r="Z175775" s="192"/>
      <c r="AA175775" s="192"/>
    </row>
    <row r="175776" spans="26:27">
      <c r="Z175776" s="192"/>
      <c r="AA175776" s="192"/>
    </row>
    <row r="175777" spans="26:27">
      <c r="Z175777" s="192"/>
      <c r="AA175777" s="192"/>
    </row>
    <row r="175778" spans="26:27">
      <c r="Z175778" s="192"/>
      <c r="AA175778" s="192"/>
    </row>
    <row r="175779" spans="26:27">
      <c r="Z175779" s="192"/>
      <c r="AA175779" s="192"/>
    </row>
    <row r="175780" spans="26:27">
      <c r="Z175780" s="192"/>
      <c r="AA175780" s="192"/>
    </row>
    <row r="175781" spans="26:27">
      <c r="Z175781" s="192"/>
      <c r="AA175781" s="192"/>
    </row>
    <row r="175782" spans="26:27">
      <c r="Z175782" s="192"/>
      <c r="AA175782" s="192"/>
    </row>
    <row r="175783" spans="26:27">
      <c r="Z175783" s="192"/>
      <c r="AA175783" s="192"/>
    </row>
    <row r="175784" spans="26:27">
      <c r="Z175784" s="192"/>
      <c r="AA175784" s="192"/>
    </row>
    <row r="175785" spans="26:27">
      <c r="Z175785" s="192"/>
      <c r="AA175785" s="192"/>
    </row>
    <row r="175786" spans="26:27">
      <c r="Z175786" s="192"/>
      <c r="AA175786" s="192"/>
    </row>
    <row r="175787" spans="26:27">
      <c r="Z175787" s="192"/>
      <c r="AA175787" s="192"/>
    </row>
    <row r="175788" spans="26:27">
      <c r="Z175788" s="192"/>
      <c r="AA175788" s="192"/>
    </row>
    <row r="175789" spans="26:27">
      <c r="Z175789" s="192"/>
      <c r="AA175789" s="192"/>
    </row>
    <row r="175790" spans="26:27">
      <c r="Z175790" s="192"/>
      <c r="AA175790" s="192"/>
    </row>
    <row r="175791" spans="26:27">
      <c r="Z175791" s="192"/>
      <c r="AA175791" s="192"/>
    </row>
    <row r="175792" spans="26:27">
      <c r="Z175792" s="192"/>
      <c r="AA175792" s="192"/>
    </row>
    <row r="175793" spans="26:27">
      <c r="Z175793" s="192"/>
      <c r="AA175793" s="192"/>
    </row>
    <row r="175794" spans="26:27">
      <c r="Z175794" s="192"/>
      <c r="AA175794" s="192"/>
    </row>
    <row r="175795" spans="26:27">
      <c r="Z175795" s="192"/>
      <c r="AA175795" s="192"/>
    </row>
    <row r="175796" spans="26:27">
      <c r="Z175796" s="192"/>
      <c r="AA175796" s="192"/>
    </row>
    <row r="175797" spans="26:27">
      <c r="Z175797" s="192"/>
      <c r="AA175797" s="192"/>
    </row>
    <row r="175798" spans="26:27">
      <c r="Z175798" s="192"/>
      <c r="AA175798" s="192"/>
    </row>
    <row r="175799" spans="26:27">
      <c r="Z175799" s="192"/>
      <c r="AA175799" s="192"/>
    </row>
    <row r="175800" spans="26:27">
      <c r="Z175800" s="192"/>
      <c r="AA175800" s="192"/>
    </row>
    <row r="175801" spans="26:27">
      <c r="Z175801" s="192"/>
      <c r="AA175801" s="192"/>
    </row>
    <row r="175802" spans="26:27">
      <c r="Z175802" s="192"/>
      <c r="AA175802" s="192"/>
    </row>
    <row r="175803" spans="26:27">
      <c r="Z175803" s="192"/>
      <c r="AA175803" s="192"/>
    </row>
    <row r="175804" spans="26:27">
      <c r="Z175804" s="192"/>
      <c r="AA175804" s="192"/>
    </row>
    <row r="175805" spans="26:27">
      <c r="Z175805" s="192"/>
      <c r="AA175805" s="192"/>
    </row>
    <row r="175806" spans="26:27">
      <c r="Z175806" s="192"/>
      <c r="AA175806" s="192"/>
    </row>
    <row r="175807" spans="26:27">
      <c r="Z175807" s="192"/>
      <c r="AA175807" s="192"/>
    </row>
    <row r="175808" spans="26:27">
      <c r="Z175808" s="192"/>
      <c r="AA175808" s="192"/>
    </row>
    <row r="175809" spans="26:27">
      <c r="Z175809" s="192"/>
      <c r="AA175809" s="192"/>
    </row>
    <row r="175810" spans="26:27">
      <c r="Z175810" s="192"/>
      <c r="AA175810" s="192"/>
    </row>
    <row r="175811" spans="26:27">
      <c r="Z175811" s="192"/>
      <c r="AA175811" s="192"/>
    </row>
    <row r="175812" spans="26:27">
      <c r="Z175812" s="192"/>
      <c r="AA175812" s="192"/>
    </row>
    <row r="175813" spans="26:27">
      <c r="Z175813" s="192"/>
      <c r="AA175813" s="192"/>
    </row>
    <row r="175814" spans="26:27">
      <c r="Z175814" s="192"/>
      <c r="AA175814" s="192"/>
    </row>
    <row r="175815" spans="26:27">
      <c r="Z175815" s="192"/>
      <c r="AA175815" s="192"/>
    </row>
    <row r="175816" spans="26:27">
      <c r="Z175816" s="192"/>
      <c r="AA175816" s="192"/>
    </row>
    <row r="175817" spans="26:27">
      <c r="Z175817" s="192"/>
      <c r="AA175817" s="192"/>
    </row>
    <row r="175818" spans="26:27">
      <c r="Z175818" s="192"/>
      <c r="AA175818" s="192"/>
    </row>
    <row r="175819" spans="26:27">
      <c r="Z175819" s="192"/>
      <c r="AA175819" s="192"/>
    </row>
    <row r="175820" spans="26:27">
      <c r="Z175820" s="192"/>
      <c r="AA175820" s="192"/>
    </row>
    <row r="175821" spans="26:27">
      <c r="Z175821" s="192"/>
      <c r="AA175821" s="192"/>
    </row>
    <row r="175822" spans="26:27">
      <c r="Z175822" s="192"/>
      <c r="AA175822" s="192"/>
    </row>
    <row r="175823" spans="26:27">
      <c r="Z175823" s="192"/>
      <c r="AA175823" s="192"/>
    </row>
    <row r="175824" spans="26:27">
      <c r="Z175824" s="192"/>
      <c r="AA175824" s="192"/>
    </row>
    <row r="175825" spans="26:27">
      <c r="Z175825" s="192"/>
      <c r="AA175825" s="192"/>
    </row>
    <row r="175826" spans="26:27">
      <c r="Z175826" s="192"/>
      <c r="AA175826" s="192"/>
    </row>
    <row r="175827" spans="26:27">
      <c r="Z175827" s="192"/>
      <c r="AA175827" s="192"/>
    </row>
    <row r="175828" spans="26:27">
      <c r="Z175828" s="192"/>
      <c r="AA175828" s="192"/>
    </row>
    <row r="175829" spans="26:27">
      <c r="Z175829" s="192"/>
      <c r="AA175829" s="192"/>
    </row>
    <row r="175830" spans="26:27">
      <c r="Z175830" s="192"/>
      <c r="AA175830" s="192"/>
    </row>
    <row r="175831" spans="26:27">
      <c r="Z175831" s="192"/>
      <c r="AA175831" s="192"/>
    </row>
    <row r="175832" spans="26:27">
      <c r="Z175832" s="192"/>
      <c r="AA175832" s="192"/>
    </row>
    <row r="175833" spans="26:27">
      <c r="Z175833" s="192"/>
      <c r="AA175833" s="192"/>
    </row>
    <row r="175834" spans="26:27">
      <c r="Z175834" s="192"/>
      <c r="AA175834" s="192"/>
    </row>
    <row r="175835" spans="26:27">
      <c r="Z175835" s="192"/>
      <c r="AA175835" s="192"/>
    </row>
    <row r="175836" spans="26:27">
      <c r="Z175836" s="192"/>
      <c r="AA175836" s="192"/>
    </row>
    <row r="175837" spans="26:27">
      <c r="Z175837" s="192"/>
      <c r="AA175837" s="192"/>
    </row>
    <row r="175838" spans="26:27">
      <c r="Z175838" s="192"/>
      <c r="AA175838" s="192"/>
    </row>
    <row r="175839" spans="26:27">
      <c r="Z175839" s="192"/>
      <c r="AA175839" s="192"/>
    </row>
    <row r="175840" spans="26:27">
      <c r="Z175840" s="192"/>
      <c r="AA175840" s="192"/>
    </row>
    <row r="175841" spans="26:27">
      <c r="Z175841" s="192"/>
      <c r="AA175841" s="192"/>
    </row>
    <row r="175842" spans="26:27">
      <c r="Z175842" s="192"/>
      <c r="AA175842" s="192"/>
    </row>
    <row r="175843" spans="26:27">
      <c r="Z175843" s="192"/>
      <c r="AA175843" s="192"/>
    </row>
    <row r="175844" spans="26:27">
      <c r="Z175844" s="192"/>
      <c r="AA175844" s="192"/>
    </row>
    <row r="175845" spans="26:27">
      <c r="Z175845" s="192"/>
      <c r="AA175845" s="192"/>
    </row>
    <row r="175846" spans="26:27">
      <c r="Z175846" s="192"/>
      <c r="AA175846" s="192"/>
    </row>
    <row r="175847" spans="26:27">
      <c r="Z175847" s="192"/>
      <c r="AA175847" s="192"/>
    </row>
    <row r="175848" spans="26:27">
      <c r="Z175848" s="192"/>
      <c r="AA175848" s="192"/>
    </row>
    <row r="175849" spans="26:27">
      <c r="Z175849" s="192"/>
      <c r="AA175849" s="192"/>
    </row>
    <row r="175850" spans="26:27">
      <c r="Z175850" s="192"/>
      <c r="AA175850" s="192"/>
    </row>
    <row r="175851" spans="26:27">
      <c r="Z175851" s="192"/>
      <c r="AA175851" s="192"/>
    </row>
    <row r="175852" spans="26:27">
      <c r="Z175852" s="192"/>
      <c r="AA175852" s="192"/>
    </row>
    <row r="175853" spans="26:27">
      <c r="Z175853" s="192"/>
      <c r="AA175853" s="192"/>
    </row>
    <row r="175854" spans="26:27">
      <c r="Z175854" s="192"/>
      <c r="AA175854" s="192"/>
    </row>
    <row r="175855" spans="26:27">
      <c r="Z175855" s="192"/>
      <c r="AA175855" s="192"/>
    </row>
    <row r="175856" spans="26:27">
      <c r="Z175856" s="192"/>
      <c r="AA175856" s="192"/>
    </row>
    <row r="175857" spans="26:27">
      <c r="Z175857" s="192"/>
      <c r="AA175857" s="192"/>
    </row>
    <row r="175858" spans="26:27">
      <c r="Z175858" s="192"/>
      <c r="AA175858" s="192"/>
    </row>
    <row r="175859" spans="26:27">
      <c r="Z175859" s="192"/>
      <c r="AA175859" s="192"/>
    </row>
    <row r="175860" spans="26:27">
      <c r="Z175860" s="192"/>
      <c r="AA175860" s="192"/>
    </row>
    <row r="175861" spans="26:27">
      <c r="Z175861" s="192"/>
      <c r="AA175861" s="192"/>
    </row>
    <row r="175862" spans="26:27">
      <c r="Z175862" s="192"/>
      <c r="AA175862" s="192"/>
    </row>
    <row r="175863" spans="26:27">
      <c r="Z175863" s="192"/>
      <c r="AA175863" s="192"/>
    </row>
    <row r="175864" spans="26:27">
      <c r="Z175864" s="192"/>
      <c r="AA175864" s="192"/>
    </row>
    <row r="175865" spans="26:27">
      <c r="Z175865" s="192"/>
      <c r="AA175865" s="192"/>
    </row>
    <row r="175866" spans="26:27">
      <c r="Z175866" s="192"/>
      <c r="AA175866" s="192"/>
    </row>
    <row r="175867" spans="26:27">
      <c r="Z175867" s="192"/>
      <c r="AA175867" s="192"/>
    </row>
    <row r="175868" spans="26:27">
      <c r="Z175868" s="192"/>
      <c r="AA175868" s="192"/>
    </row>
    <row r="175869" spans="26:27">
      <c r="Z175869" s="192"/>
      <c r="AA175869" s="192"/>
    </row>
    <row r="175870" spans="26:27">
      <c r="Z175870" s="192"/>
      <c r="AA175870" s="192"/>
    </row>
    <row r="175871" spans="26:27">
      <c r="Z175871" s="192"/>
      <c r="AA175871" s="192"/>
    </row>
    <row r="175872" spans="26:27">
      <c r="Z175872" s="192"/>
      <c r="AA175872" s="192"/>
    </row>
    <row r="175873" spans="26:27">
      <c r="Z175873" s="192"/>
      <c r="AA175873" s="192"/>
    </row>
    <row r="175874" spans="26:27">
      <c r="Z175874" s="192"/>
      <c r="AA175874" s="192"/>
    </row>
    <row r="175875" spans="26:27">
      <c r="Z175875" s="192"/>
      <c r="AA175875" s="192"/>
    </row>
    <row r="175876" spans="26:27">
      <c r="Z175876" s="192"/>
      <c r="AA175876" s="192"/>
    </row>
    <row r="175877" spans="26:27">
      <c r="Z175877" s="192"/>
      <c r="AA175877" s="192"/>
    </row>
    <row r="175878" spans="26:27">
      <c r="Z175878" s="192"/>
      <c r="AA175878" s="192"/>
    </row>
    <row r="175879" spans="26:27">
      <c r="Z175879" s="192"/>
      <c r="AA175879" s="192"/>
    </row>
    <row r="175880" spans="26:27">
      <c r="Z175880" s="192"/>
      <c r="AA175880" s="192"/>
    </row>
    <row r="175881" spans="26:27">
      <c r="Z175881" s="192"/>
      <c r="AA175881" s="192"/>
    </row>
    <row r="175882" spans="26:27">
      <c r="Z175882" s="192"/>
      <c r="AA175882" s="192"/>
    </row>
    <row r="175883" spans="26:27">
      <c r="Z175883" s="192"/>
      <c r="AA175883" s="192"/>
    </row>
    <row r="175884" spans="26:27">
      <c r="Z175884" s="192"/>
      <c r="AA175884" s="192"/>
    </row>
    <row r="175885" spans="26:27">
      <c r="Z175885" s="192"/>
      <c r="AA175885" s="192"/>
    </row>
    <row r="175886" spans="26:27">
      <c r="Z175886" s="192"/>
      <c r="AA175886" s="192"/>
    </row>
    <row r="175887" spans="26:27">
      <c r="Z175887" s="192"/>
      <c r="AA175887" s="192"/>
    </row>
    <row r="175888" spans="26:27">
      <c r="Z175888" s="192"/>
      <c r="AA175888" s="192"/>
    </row>
    <row r="175889" spans="26:27">
      <c r="Z175889" s="192"/>
      <c r="AA175889" s="192"/>
    </row>
    <row r="175890" spans="26:27">
      <c r="Z175890" s="192"/>
      <c r="AA175890" s="192"/>
    </row>
    <row r="175891" spans="26:27">
      <c r="Z175891" s="192"/>
      <c r="AA175891" s="192"/>
    </row>
    <row r="175892" spans="26:27">
      <c r="Z175892" s="192"/>
      <c r="AA175892" s="192"/>
    </row>
    <row r="175893" spans="26:27">
      <c r="Z175893" s="192"/>
      <c r="AA175893" s="192"/>
    </row>
    <row r="175894" spans="26:27">
      <c r="Z175894" s="192"/>
      <c r="AA175894" s="192"/>
    </row>
    <row r="175895" spans="26:27">
      <c r="Z175895" s="192"/>
      <c r="AA175895" s="192"/>
    </row>
    <row r="175896" spans="26:27">
      <c r="Z175896" s="192"/>
      <c r="AA175896" s="192"/>
    </row>
    <row r="175897" spans="26:27">
      <c r="Z175897" s="192"/>
      <c r="AA175897" s="192"/>
    </row>
    <row r="175898" spans="26:27">
      <c r="Z175898" s="192"/>
      <c r="AA175898" s="192"/>
    </row>
    <row r="175899" spans="26:27">
      <c r="Z175899" s="192"/>
      <c r="AA175899" s="192"/>
    </row>
    <row r="175900" spans="26:27">
      <c r="Z175900" s="192"/>
      <c r="AA175900" s="192"/>
    </row>
    <row r="175901" spans="26:27">
      <c r="Z175901" s="192"/>
      <c r="AA175901" s="192"/>
    </row>
    <row r="175902" spans="26:27">
      <c r="Z175902" s="192"/>
      <c r="AA175902" s="192"/>
    </row>
    <row r="175903" spans="26:27">
      <c r="Z175903" s="192"/>
      <c r="AA175903" s="192"/>
    </row>
    <row r="175904" spans="26:27">
      <c r="Z175904" s="192"/>
      <c r="AA175904" s="192"/>
    </row>
    <row r="175905" spans="26:27">
      <c r="Z175905" s="192"/>
      <c r="AA175905" s="192"/>
    </row>
    <row r="175906" spans="26:27">
      <c r="Z175906" s="192"/>
      <c r="AA175906" s="192"/>
    </row>
    <row r="175907" spans="26:27">
      <c r="Z175907" s="192"/>
      <c r="AA175907" s="192"/>
    </row>
    <row r="175908" spans="26:27">
      <c r="Z175908" s="192"/>
      <c r="AA175908" s="192"/>
    </row>
    <row r="175909" spans="26:27">
      <c r="Z175909" s="192"/>
      <c r="AA175909" s="192"/>
    </row>
    <row r="175910" spans="26:27">
      <c r="Z175910" s="192"/>
      <c r="AA175910" s="192"/>
    </row>
    <row r="175911" spans="26:27">
      <c r="Z175911" s="192"/>
      <c r="AA175911" s="192"/>
    </row>
    <row r="175912" spans="26:27">
      <c r="Z175912" s="192"/>
      <c r="AA175912" s="192"/>
    </row>
    <row r="175913" spans="26:27">
      <c r="Z175913" s="192"/>
      <c r="AA175913" s="192"/>
    </row>
    <row r="175914" spans="26:27">
      <c r="Z175914" s="192"/>
      <c r="AA175914" s="192"/>
    </row>
    <row r="175915" spans="26:27">
      <c r="Z175915" s="192"/>
      <c r="AA175915" s="192"/>
    </row>
    <row r="175916" spans="26:27">
      <c r="Z175916" s="192"/>
      <c r="AA175916" s="192"/>
    </row>
    <row r="175917" spans="26:27">
      <c r="Z175917" s="192"/>
      <c r="AA175917" s="192"/>
    </row>
    <row r="175918" spans="26:27">
      <c r="Z175918" s="192"/>
      <c r="AA175918" s="192"/>
    </row>
    <row r="175919" spans="26:27">
      <c r="Z175919" s="192"/>
      <c r="AA175919" s="192"/>
    </row>
    <row r="175920" spans="26:27">
      <c r="Z175920" s="192"/>
      <c r="AA175920" s="192"/>
    </row>
    <row r="175921" spans="26:27">
      <c r="Z175921" s="192"/>
      <c r="AA175921" s="192"/>
    </row>
    <row r="175922" spans="26:27">
      <c r="Z175922" s="192"/>
      <c r="AA175922" s="192"/>
    </row>
    <row r="175923" spans="26:27">
      <c r="Z175923" s="192"/>
      <c r="AA175923" s="192"/>
    </row>
    <row r="175924" spans="26:27">
      <c r="Z175924" s="192"/>
      <c r="AA175924" s="192"/>
    </row>
    <row r="175925" spans="26:27">
      <c r="Z175925" s="192"/>
      <c r="AA175925" s="192"/>
    </row>
    <row r="175926" spans="26:27">
      <c r="Z175926" s="192"/>
      <c r="AA175926" s="192"/>
    </row>
    <row r="175927" spans="26:27">
      <c r="Z175927" s="192"/>
      <c r="AA175927" s="192"/>
    </row>
    <row r="175928" spans="26:27">
      <c r="Z175928" s="192"/>
      <c r="AA175928" s="192"/>
    </row>
    <row r="175929" spans="26:27">
      <c r="Z175929" s="192"/>
      <c r="AA175929" s="192"/>
    </row>
    <row r="175930" spans="26:27">
      <c r="Z175930" s="192"/>
      <c r="AA175930" s="192"/>
    </row>
    <row r="175931" spans="26:27">
      <c r="Z175931" s="192"/>
      <c r="AA175931" s="192"/>
    </row>
    <row r="175932" spans="26:27">
      <c r="Z175932" s="192"/>
      <c r="AA175932" s="192"/>
    </row>
    <row r="175933" spans="26:27">
      <c r="Z175933" s="192"/>
      <c r="AA175933" s="192"/>
    </row>
    <row r="175934" spans="26:27">
      <c r="Z175934" s="192"/>
      <c r="AA175934" s="192"/>
    </row>
    <row r="175935" spans="26:27">
      <c r="Z175935" s="192"/>
      <c r="AA175935" s="192"/>
    </row>
    <row r="175936" spans="26:27">
      <c r="Z175936" s="192"/>
      <c r="AA175936" s="192"/>
    </row>
    <row r="175937" spans="26:27">
      <c r="Z175937" s="192"/>
      <c r="AA175937" s="192"/>
    </row>
    <row r="175938" spans="26:27">
      <c r="Z175938" s="192"/>
      <c r="AA175938" s="192"/>
    </row>
    <row r="175939" spans="26:27">
      <c r="Z175939" s="192"/>
      <c r="AA175939" s="192"/>
    </row>
    <row r="175940" spans="26:27">
      <c r="Z175940" s="192"/>
      <c r="AA175940" s="192"/>
    </row>
    <row r="175941" spans="26:27">
      <c r="Z175941" s="192"/>
      <c r="AA175941" s="192"/>
    </row>
    <row r="175942" spans="26:27">
      <c r="Z175942" s="192"/>
      <c r="AA175942" s="192"/>
    </row>
    <row r="175943" spans="26:27">
      <c r="Z175943" s="192"/>
      <c r="AA175943" s="192"/>
    </row>
    <row r="175944" spans="26:27">
      <c r="Z175944" s="192"/>
      <c r="AA175944" s="192"/>
    </row>
    <row r="175945" spans="26:27">
      <c r="Z175945" s="192"/>
      <c r="AA175945" s="192"/>
    </row>
    <row r="175946" spans="26:27">
      <c r="Z175946" s="192"/>
      <c r="AA175946" s="192"/>
    </row>
    <row r="175947" spans="26:27">
      <c r="Z175947" s="192"/>
      <c r="AA175947" s="192"/>
    </row>
    <row r="175948" spans="26:27">
      <c r="Z175948" s="192"/>
      <c r="AA175948" s="192"/>
    </row>
    <row r="175949" spans="26:27">
      <c r="Z175949" s="192"/>
      <c r="AA175949" s="192"/>
    </row>
    <row r="175950" spans="26:27">
      <c r="Z175950" s="192"/>
      <c r="AA175950" s="192"/>
    </row>
    <row r="175951" spans="26:27">
      <c r="Z175951" s="192"/>
      <c r="AA175951" s="192"/>
    </row>
    <row r="175952" spans="26:27">
      <c r="Z175952" s="192"/>
      <c r="AA175952" s="192"/>
    </row>
    <row r="175953" spans="26:27">
      <c r="Z175953" s="192"/>
      <c r="AA175953" s="192"/>
    </row>
    <row r="175954" spans="26:27">
      <c r="Z175954" s="192"/>
      <c r="AA175954" s="192"/>
    </row>
    <row r="175955" spans="26:27">
      <c r="Z175955" s="192"/>
      <c r="AA175955" s="192"/>
    </row>
    <row r="175956" spans="26:27">
      <c r="Z175956" s="192"/>
      <c r="AA175956" s="192"/>
    </row>
    <row r="175957" spans="26:27">
      <c r="Z175957" s="192"/>
      <c r="AA175957" s="192"/>
    </row>
    <row r="175958" spans="26:27">
      <c r="Z175958" s="192"/>
      <c r="AA175958" s="192"/>
    </row>
    <row r="175959" spans="26:27">
      <c r="Z175959" s="192"/>
      <c r="AA175959" s="192"/>
    </row>
    <row r="175960" spans="26:27">
      <c r="Z175960" s="192"/>
      <c r="AA175960" s="192"/>
    </row>
    <row r="175961" spans="26:27">
      <c r="Z175961" s="192"/>
      <c r="AA175961" s="192"/>
    </row>
    <row r="175962" spans="26:27">
      <c r="Z175962" s="192"/>
      <c r="AA175962" s="192"/>
    </row>
    <row r="175963" spans="26:27">
      <c r="Z175963" s="192"/>
      <c r="AA175963" s="192"/>
    </row>
    <row r="175964" spans="26:27">
      <c r="Z175964" s="192"/>
      <c r="AA175964" s="192"/>
    </row>
    <row r="175965" spans="26:27">
      <c r="Z175965" s="192"/>
      <c r="AA175965" s="192"/>
    </row>
    <row r="175966" spans="26:27">
      <c r="Z175966" s="192"/>
      <c r="AA175966" s="192"/>
    </row>
    <row r="175967" spans="26:27">
      <c r="Z175967" s="192"/>
      <c r="AA175967" s="192"/>
    </row>
    <row r="175968" spans="26:27">
      <c r="Z175968" s="192"/>
      <c r="AA175968" s="192"/>
    </row>
    <row r="175969" spans="26:27">
      <c r="Z175969" s="192"/>
      <c r="AA175969" s="192"/>
    </row>
    <row r="175970" spans="26:27">
      <c r="Z175970" s="192"/>
      <c r="AA175970" s="192"/>
    </row>
    <row r="175971" spans="26:27">
      <c r="Z175971" s="192"/>
      <c r="AA175971" s="192"/>
    </row>
    <row r="175972" spans="26:27">
      <c r="Z175972" s="192"/>
      <c r="AA175972" s="192"/>
    </row>
    <row r="175973" spans="26:27">
      <c r="Z175973" s="192"/>
      <c r="AA175973" s="192"/>
    </row>
    <row r="175974" spans="26:27">
      <c r="Z175974" s="192"/>
      <c r="AA175974" s="192"/>
    </row>
    <row r="175975" spans="26:27">
      <c r="Z175975" s="192"/>
      <c r="AA175975" s="192"/>
    </row>
    <row r="175976" spans="26:27">
      <c r="Z175976" s="192"/>
      <c r="AA175976" s="192"/>
    </row>
    <row r="175977" spans="26:27">
      <c r="Z175977" s="192"/>
      <c r="AA175977" s="192"/>
    </row>
    <row r="175978" spans="26:27">
      <c r="Z175978" s="192"/>
      <c r="AA175978" s="192"/>
    </row>
    <row r="175979" spans="26:27">
      <c r="Z175979" s="192"/>
      <c r="AA175979" s="192"/>
    </row>
    <row r="175980" spans="26:27">
      <c r="Z175980" s="192"/>
      <c r="AA175980" s="192"/>
    </row>
    <row r="175981" spans="26:27">
      <c r="Z175981" s="192"/>
      <c r="AA175981" s="192"/>
    </row>
    <row r="175982" spans="26:27">
      <c r="Z175982" s="192"/>
      <c r="AA175982" s="192"/>
    </row>
    <row r="175983" spans="26:27">
      <c r="Z175983" s="192"/>
      <c r="AA175983" s="192"/>
    </row>
    <row r="175984" spans="26:27">
      <c r="Z175984" s="192"/>
      <c r="AA175984" s="192"/>
    </row>
    <row r="175985" spans="26:27">
      <c r="Z175985" s="192"/>
      <c r="AA175985" s="192"/>
    </row>
    <row r="175986" spans="26:27">
      <c r="Z175986" s="192"/>
      <c r="AA175986" s="192"/>
    </row>
    <row r="175987" spans="26:27">
      <c r="Z175987" s="192"/>
      <c r="AA175987" s="192"/>
    </row>
    <row r="175988" spans="26:27">
      <c r="Z175988" s="192"/>
      <c r="AA175988" s="192"/>
    </row>
    <row r="175989" spans="26:27">
      <c r="Z175989" s="192"/>
      <c r="AA175989" s="192"/>
    </row>
    <row r="175990" spans="26:27">
      <c r="Z175990" s="192"/>
      <c r="AA175990" s="192"/>
    </row>
    <row r="175991" spans="26:27">
      <c r="Z175991" s="192"/>
      <c r="AA175991" s="192"/>
    </row>
    <row r="175992" spans="26:27">
      <c r="Z175992" s="192"/>
      <c r="AA175992" s="192"/>
    </row>
    <row r="175993" spans="26:27">
      <c r="Z175993" s="192"/>
      <c r="AA175993" s="192"/>
    </row>
    <row r="175994" spans="26:27">
      <c r="Z175994" s="192"/>
      <c r="AA175994" s="192"/>
    </row>
    <row r="175995" spans="26:27">
      <c r="Z175995" s="192"/>
      <c r="AA175995" s="192"/>
    </row>
    <row r="175996" spans="26:27">
      <c r="Z175996" s="192"/>
      <c r="AA175996" s="192"/>
    </row>
    <row r="175997" spans="26:27">
      <c r="Z175997" s="192"/>
      <c r="AA175997" s="192"/>
    </row>
    <row r="175998" spans="26:27">
      <c r="Z175998" s="192"/>
      <c r="AA175998" s="192"/>
    </row>
    <row r="175999" spans="26:27">
      <c r="Z175999" s="192"/>
      <c r="AA175999" s="192"/>
    </row>
    <row r="176000" spans="26:27">
      <c r="Z176000" s="192"/>
      <c r="AA176000" s="192"/>
    </row>
    <row r="176001" spans="26:27">
      <c r="Z176001" s="192"/>
      <c r="AA176001" s="192"/>
    </row>
    <row r="176002" spans="26:27">
      <c r="Z176002" s="192"/>
      <c r="AA176002" s="192"/>
    </row>
    <row r="176003" spans="26:27">
      <c r="Z176003" s="192"/>
      <c r="AA176003" s="192"/>
    </row>
    <row r="176004" spans="26:27">
      <c r="Z176004" s="192"/>
      <c r="AA176004" s="192"/>
    </row>
    <row r="176005" spans="26:27">
      <c r="Z176005" s="192"/>
      <c r="AA176005" s="192"/>
    </row>
    <row r="176006" spans="26:27">
      <c r="Z176006" s="192"/>
      <c r="AA176006" s="192"/>
    </row>
    <row r="176007" spans="26:27">
      <c r="Z176007" s="192"/>
      <c r="AA176007" s="192"/>
    </row>
    <row r="176008" spans="26:27">
      <c r="Z176008" s="192"/>
      <c r="AA176008" s="192"/>
    </row>
    <row r="176009" spans="26:27">
      <c r="Z176009" s="192"/>
      <c r="AA176009" s="192"/>
    </row>
    <row r="176010" spans="26:27">
      <c r="Z176010" s="192"/>
      <c r="AA176010" s="192"/>
    </row>
    <row r="176011" spans="26:27">
      <c r="Z176011" s="192"/>
      <c r="AA176011" s="192"/>
    </row>
    <row r="176012" spans="26:27">
      <c r="Z176012" s="192"/>
      <c r="AA176012" s="192"/>
    </row>
    <row r="176013" spans="26:27">
      <c r="Z176013" s="192"/>
      <c r="AA176013" s="192"/>
    </row>
    <row r="176014" spans="26:27">
      <c r="Z176014" s="192"/>
      <c r="AA176014" s="192"/>
    </row>
    <row r="176015" spans="26:27">
      <c r="Z176015" s="192"/>
      <c r="AA176015" s="192"/>
    </row>
    <row r="176016" spans="26:27">
      <c r="Z176016" s="192"/>
      <c r="AA176016" s="192"/>
    </row>
    <row r="176017" spans="26:27">
      <c r="Z176017" s="192"/>
      <c r="AA176017" s="192"/>
    </row>
    <row r="176018" spans="26:27">
      <c r="Z176018" s="192"/>
      <c r="AA176018" s="192"/>
    </row>
    <row r="176019" spans="26:27">
      <c r="Z176019" s="192"/>
      <c r="AA176019" s="192"/>
    </row>
    <row r="176020" spans="26:27">
      <c r="Z176020" s="192"/>
      <c r="AA176020" s="192"/>
    </row>
    <row r="176021" spans="26:27">
      <c r="Z176021" s="192"/>
      <c r="AA176021" s="192"/>
    </row>
    <row r="176022" spans="26:27">
      <c r="Z176022" s="192"/>
      <c r="AA176022" s="192"/>
    </row>
    <row r="176023" spans="26:27">
      <c r="Z176023" s="192"/>
      <c r="AA176023" s="192"/>
    </row>
    <row r="176024" spans="26:27">
      <c r="Z176024" s="192"/>
      <c r="AA176024" s="192"/>
    </row>
    <row r="176025" spans="26:27">
      <c r="Z176025" s="192"/>
      <c r="AA176025" s="192"/>
    </row>
    <row r="176026" spans="26:27">
      <c r="Z176026" s="192"/>
      <c r="AA176026" s="192"/>
    </row>
    <row r="176027" spans="26:27">
      <c r="Z176027" s="192"/>
      <c r="AA176027" s="192"/>
    </row>
    <row r="176028" spans="26:27">
      <c r="Z176028" s="192"/>
      <c r="AA176028" s="192"/>
    </row>
    <row r="176029" spans="26:27">
      <c r="Z176029" s="192"/>
      <c r="AA176029" s="192"/>
    </row>
    <row r="176030" spans="26:27">
      <c r="Z176030" s="192"/>
      <c r="AA176030" s="192"/>
    </row>
    <row r="176031" spans="26:27">
      <c r="Z176031" s="192"/>
      <c r="AA176031" s="192"/>
    </row>
    <row r="176032" spans="26:27">
      <c r="Z176032" s="192"/>
      <c r="AA176032" s="192"/>
    </row>
    <row r="176033" spans="26:27">
      <c r="Z176033" s="192"/>
      <c r="AA176033" s="192"/>
    </row>
    <row r="176034" spans="26:27">
      <c r="Z176034" s="192"/>
      <c r="AA176034" s="192"/>
    </row>
    <row r="176035" spans="26:27">
      <c r="Z176035" s="192"/>
      <c r="AA176035" s="192"/>
    </row>
    <row r="176036" spans="26:27">
      <c r="Z176036" s="192"/>
      <c r="AA176036" s="192"/>
    </row>
    <row r="176037" spans="26:27">
      <c r="Z176037" s="192"/>
      <c r="AA176037" s="192"/>
    </row>
    <row r="176038" spans="26:27">
      <c r="Z176038" s="192"/>
      <c r="AA176038" s="192"/>
    </row>
    <row r="176039" spans="26:27">
      <c r="Z176039" s="192"/>
      <c r="AA176039" s="192"/>
    </row>
    <row r="176040" spans="26:27">
      <c r="Z176040" s="192"/>
      <c r="AA176040" s="192"/>
    </row>
    <row r="176041" spans="26:27">
      <c r="Z176041" s="192"/>
      <c r="AA176041" s="192"/>
    </row>
    <row r="176042" spans="26:27">
      <c r="Z176042" s="192"/>
      <c r="AA176042" s="192"/>
    </row>
    <row r="176043" spans="26:27">
      <c r="Z176043" s="192"/>
      <c r="AA176043" s="192"/>
    </row>
    <row r="176044" spans="26:27">
      <c r="Z176044" s="192"/>
      <c r="AA176044" s="192"/>
    </row>
    <row r="176045" spans="26:27">
      <c r="Z176045" s="192"/>
      <c r="AA176045" s="192"/>
    </row>
    <row r="176046" spans="26:27">
      <c r="Z176046" s="192"/>
      <c r="AA176046" s="192"/>
    </row>
    <row r="176047" spans="26:27">
      <c r="Z176047" s="192"/>
      <c r="AA176047" s="192"/>
    </row>
    <row r="176048" spans="26:27">
      <c r="Z176048" s="192"/>
      <c r="AA176048" s="192"/>
    </row>
    <row r="176049" spans="26:27">
      <c r="Z176049" s="192"/>
      <c r="AA176049" s="192"/>
    </row>
    <row r="176050" spans="26:27">
      <c r="Z176050" s="192"/>
      <c r="AA176050" s="192"/>
    </row>
    <row r="176051" spans="26:27">
      <c r="Z176051" s="192"/>
      <c r="AA176051" s="192"/>
    </row>
    <row r="176052" spans="26:27">
      <c r="Z176052" s="192"/>
      <c r="AA176052" s="192"/>
    </row>
    <row r="176053" spans="26:27">
      <c r="Z176053" s="192"/>
      <c r="AA176053" s="192"/>
    </row>
    <row r="176054" spans="26:27">
      <c r="Z176054" s="192"/>
      <c r="AA176054" s="192"/>
    </row>
    <row r="176055" spans="26:27">
      <c r="Z176055" s="192"/>
      <c r="AA176055" s="192"/>
    </row>
    <row r="176056" spans="26:27">
      <c r="Z176056" s="192"/>
      <c r="AA176056" s="192"/>
    </row>
    <row r="176057" spans="26:27">
      <c r="Z176057" s="192"/>
      <c r="AA176057" s="192"/>
    </row>
    <row r="176058" spans="26:27">
      <c r="Z176058" s="192"/>
      <c r="AA176058" s="192"/>
    </row>
    <row r="176059" spans="26:27">
      <c r="Z176059" s="192"/>
      <c r="AA176059" s="192"/>
    </row>
    <row r="176060" spans="26:27">
      <c r="Z176060" s="192"/>
      <c r="AA176060" s="192"/>
    </row>
    <row r="176061" spans="26:27">
      <c r="Z176061" s="192"/>
      <c r="AA176061" s="192"/>
    </row>
    <row r="176062" spans="26:27">
      <c r="Z176062" s="192"/>
      <c r="AA176062" s="192"/>
    </row>
    <row r="176063" spans="26:27">
      <c r="Z176063" s="192"/>
      <c r="AA176063" s="192"/>
    </row>
    <row r="176064" spans="26:27">
      <c r="Z176064" s="192"/>
      <c r="AA176064" s="192"/>
    </row>
    <row r="176065" spans="26:27">
      <c r="Z176065" s="192"/>
      <c r="AA176065" s="192"/>
    </row>
    <row r="176066" spans="26:27">
      <c r="Z176066" s="192"/>
      <c r="AA176066" s="192"/>
    </row>
    <row r="176067" spans="26:27">
      <c r="Z176067" s="192"/>
      <c r="AA176067" s="192"/>
    </row>
    <row r="176068" spans="26:27">
      <c r="Z176068" s="192"/>
      <c r="AA176068" s="192"/>
    </row>
    <row r="176069" spans="26:27">
      <c r="Z176069" s="192"/>
      <c r="AA176069" s="192"/>
    </row>
    <row r="176070" spans="26:27">
      <c r="Z176070" s="192"/>
      <c r="AA176070" s="192"/>
    </row>
    <row r="176071" spans="26:27">
      <c r="Z176071" s="192"/>
      <c r="AA176071" s="192"/>
    </row>
    <row r="176072" spans="26:27">
      <c r="Z176072" s="192"/>
      <c r="AA176072" s="192"/>
    </row>
    <row r="176073" spans="26:27">
      <c r="Z176073" s="192"/>
      <c r="AA176073" s="192"/>
    </row>
    <row r="176074" spans="26:27">
      <c r="Z176074" s="192"/>
      <c r="AA176074" s="192"/>
    </row>
    <row r="176075" spans="26:27">
      <c r="Z176075" s="192"/>
      <c r="AA176075" s="192"/>
    </row>
    <row r="176076" spans="26:27">
      <c r="Z176076" s="192"/>
      <c r="AA176076" s="192"/>
    </row>
    <row r="176077" spans="26:27">
      <c r="Z176077" s="192"/>
      <c r="AA176077" s="192"/>
    </row>
    <row r="176078" spans="26:27">
      <c r="Z176078" s="192"/>
      <c r="AA176078" s="192"/>
    </row>
    <row r="176079" spans="26:27">
      <c r="Z176079" s="192"/>
      <c r="AA176079" s="192"/>
    </row>
    <row r="176080" spans="26:27">
      <c r="Z176080" s="192"/>
      <c r="AA176080" s="192"/>
    </row>
    <row r="176081" spans="26:27">
      <c r="Z176081" s="192"/>
      <c r="AA176081" s="192"/>
    </row>
    <row r="176082" spans="26:27">
      <c r="Z176082" s="192"/>
      <c r="AA176082" s="192"/>
    </row>
    <row r="176083" spans="26:27">
      <c r="Z176083" s="192"/>
      <c r="AA176083" s="192"/>
    </row>
    <row r="176084" spans="26:27">
      <c r="Z176084" s="192"/>
      <c r="AA176084" s="192"/>
    </row>
    <row r="176085" spans="26:27">
      <c r="Z176085" s="192"/>
      <c r="AA176085" s="192"/>
    </row>
    <row r="176086" spans="26:27">
      <c r="Z176086" s="192"/>
      <c r="AA176086" s="192"/>
    </row>
    <row r="176087" spans="26:27">
      <c r="Z176087" s="192"/>
      <c r="AA176087" s="192"/>
    </row>
    <row r="176088" spans="26:27">
      <c r="Z176088" s="192"/>
      <c r="AA176088" s="192"/>
    </row>
    <row r="176089" spans="26:27">
      <c r="Z176089" s="192"/>
      <c r="AA176089" s="192"/>
    </row>
    <row r="176090" spans="26:27">
      <c r="Z176090" s="192"/>
      <c r="AA176090" s="192"/>
    </row>
    <row r="176091" spans="26:27">
      <c r="Z176091" s="192"/>
      <c r="AA176091" s="192"/>
    </row>
    <row r="176092" spans="26:27">
      <c r="Z176092" s="192"/>
      <c r="AA176092" s="192"/>
    </row>
    <row r="176093" spans="26:27">
      <c r="Z176093" s="192"/>
      <c r="AA176093" s="192"/>
    </row>
    <row r="176094" spans="26:27">
      <c r="Z176094" s="192"/>
      <c r="AA176094" s="192"/>
    </row>
    <row r="176095" spans="26:27">
      <c r="Z176095" s="192"/>
      <c r="AA176095" s="192"/>
    </row>
    <row r="176096" spans="26:27">
      <c r="Z176096" s="192"/>
      <c r="AA176096" s="192"/>
    </row>
    <row r="176097" spans="26:27">
      <c r="Z176097" s="192"/>
      <c r="AA176097" s="192"/>
    </row>
    <row r="176098" spans="26:27">
      <c r="Z176098" s="192"/>
      <c r="AA176098" s="192"/>
    </row>
    <row r="176099" spans="26:27">
      <c r="Z176099" s="192"/>
      <c r="AA176099" s="192"/>
    </row>
    <row r="176100" spans="26:27">
      <c r="Z176100" s="192"/>
      <c r="AA176100" s="192"/>
    </row>
    <row r="176101" spans="26:27">
      <c r="Z176101" s="192"/>
      <c r="AA176101" s="192"/>
    </row>
    <row r="176102" spans="26:27">
      <c r="Z176102" s="192"/>
      <c r="AA176102" s="192"/>
    </row>
    <row r="176103" spans="26:27">
      <c r="Z176103" s="192"/>
      <c r="AA176103" s="192"/>
    </row>
    <row r="176104" spans="26:27">
      <c r="Z176104" s="192"/>
      <c r="AA176104" s="192"/>
    </row>
    <row r="176105" spans="26:27">
      <c r="Z176105" s="192"/>
      <c r="AA176105" s="192"/>
    </row>
    <row r="176106" spans="26:27">
      <c r="Z176106" s="192"/>
      <c r="AA176106" s="192"/>
    </row>
    <row r="176107" spans="26:27">
      <c r="Z176107" s="192"/>
      <c r="AA176107" s="192"/>
    </row>
    <row r="176108" spans="26:27">
      <c r="Z176108" s="192"/>
      <c r="AA176108" s="192"/>
    </row>
    <row r="176109" spans="26:27">
      <c r="Z176109" s="192"/>
      <c r="AA176109" s="192"/>
    </row>
    <row r="176110" spans="26:27">
      <c r="Z176110" s="192"/>
      <c r="AA176110" s="192"/>
    </row>
    <row r="176111" spans="26:27">
      <c r="Z176111" s="192"/>
      <c r="AA176111" s="192"/>
    </row>
    <row r="176112" spans="26:27">
      <c r="Z176112" s="192"/>
      <c r="AA176112" s="192"/>
    </row>
    <row r="176113" spans="26:27">
      <c r="Z176113" s="192"/>
      <c r="AA176113" s="192"/>
    </row>
    <row r="176114" spans="26:27">
      <c r="Z176114" s="192"/>
      <c r="AA176114" s="192"/>
    </row>
    <row r="176115" spans="26:27">
      <c r="Z176115" s="192"/>
      <c r="AA176115" s="192"/>
    </row>
    <row r="176116" spans="26:27">
      <c r="Z176116" s="192"/>
      <c r="AA176116" s="192"/>
    </row>
    <row r="176117" spans="26:27">
      <c r="Z176117" s="192"/>
      <c r="AA176117" s="192"/>
    </row>
    <row r="176118" spans="26:27">
      <c r="Z176118" s="192"/>
      <c r="AA176118" s="192"/>
    </row>
    <row r="176119" spans="26:27">
      <c r="Z176119" s="192"/>
      <c r="AA176119" s="192"/>
    </row>
    <row r="176120" spans="26:27">
      <c r="Z176120" s="192"/>
      <c r="AA176120" s="192"/>
    </row>
    <row r="176121" spans="26:27">
      <c r="Z176121" s="192"/>
      <c r="AA176121" s="192"/>
    </row>
    <row r="176122" spans="26:27">
      <c r="Z176122" s="192"/>
      <c r="AA176122" s="192"/>
    </row>
    <row r="176123" spans="26:27">
      <c r="Z176123" s="192"/>
      <c r="AA176123" s="192"/>
    </row>
    <row r="176124" spans="26:27">
      <c r="Z176124" s="192"/>
      <c r="AA176124" s="192"/>
    </row>
    <row r="176125" spans="26:27">
      <c r="Z176125" s="192"/>
      <c r="AA176125" s="192"/>
    </row>
    <row r="176126" spans="26:27">
      <c r="Z176126" s="192"/>
      <c r="AA176126" s="192"/>
    </row>
    <row r="176127" spans="26:27">
      <c r="Z176127" s="192"/>
      <c r="AA176127" s="192"/>
    </row>
    <row r="176128" spans="26:27">
      <c r="Z176128" s="192"/>
      <c r="AA176128" s="192"/>
    </row>
    <row r="176129" spans="26:27">
      <c r="Z176129" s="192"/>
      <c r="AA176129" s="192"/>
    </row>
    <row r="176130" spans="26:27">
      <c r="Z176130" s="192"/>
      <c r="AA176130" s="192"/>
    </row>
    <row r="176131" spans="26:27">
      <c r="Z176131" s="192"/>
      <c r="AA176131" s="192"/>
    </row>
    <row r="176132" spans="26:27">
      <c r="Z176132" s="192"/>
      <c r="AA176132" s="192"/>
    </row>
    <row r="176133" spans="26:27">
      <c r="Z176133" s="192"/>
      <c r="AA176133" s="192"/>
    </row>
    <row r="176134" spans="26:27">
      <c r="Z176134" s="192"/>
      <c r="AA176134" s="192"/>
    </row>
    <row r="176135" spans="26:27">
      <c r="Z176135" s="192"/>
      <c r="AA176135" s="192"/>
    </row>
    <row r="176136" spans="26:27">
      <c r="Z176136" s="192"/>
      <c r="AA176136" s="192"/>
    </row>
    <row r="176137" spans="26:27">
      <c r="Z176137" s="192"/>
      <c r="AA176137" s="192"/>
    </row>
    <row r="176138" spans="26:27">
      <c r="Z176138" s="192"/>
      <c r="AA176138" s="192"/>
    </row>
    <row r="176139" spans="26:27">
      <c r="Z176139" s="192"/>
      <c r="AA176139" s="192"/>
    </row>
    <row r="176140" spans="26:27">
      <c r="Z176140" s="192"/>
      <c r="AA176140" s="192"/>
    </row>
    <row r="176141" spans="26:27">
      <c r="Z176141" s="192"/>
      <c r="AA176141" s="192"/>
    </row>
    <row r="176142" spans="26:27">
      <c r="Z176142" s="192"/>
      <c r="AA176142" s="192"/>
    </row>
    <row r="176143" spans="26:27">
      <c r="Z176143" s="192"/>
      <c r="AA176143" s="192"/>
    </row>
    <row r="176144" spans="26:27">
      <c r="Z176144" s="192"/>
      <c r="AA176144" s="192"/>
    </row>
    <row r="176145" spans="26:27">
      <c r="Z176145" s="192"/>
      <c r="AA176145" s="192"/>
    </row>
    <row r="176146" spans="26:27">
      <c r="Z176146" s="192"/>
      <c r="AA176146" s="192"/>
    </row>
    <row r="176147" spans="26:27">
      <c r="Z176147" s="192"/>
      <c r="AA176147" s="192"/>
    </row>
    <row r="176148" spans="26:27">
      <c r="Z176148" s="192"/>
      <c r="AA176148" s="192"/>
    </row>
    <row r="176149" spans="26:27">
      <c r="Z176149" s="192"/>
      <c r="AA176149" s="192"/>
    </row>
    <row r="176150" spans="26:27">
      <c r="Z176150" s="192"/>
      <c r="AA176150" s="192"/>
    </row>
    <row r="176151" spans="26:27">
      <c r="Z176151" s="192"/>
      <c r="AA176151" s="192"/>
    </row>
    <row r="176152" spans="26:27">
      <c r="Z176152" s="192"/>
      <c r="AA176152" s="192"/>
    </row>
    <row r="176153" spans="26:27">
      <c r="Z176153" s="192"/>
      <c r="AA176153" s="192"/>
    </row>
    <row r="176154" spans="26:27">
      <c r="Z176154" s="192"/>
      <c r="AA176154" s="192"/>
    </row>
    <row r="176155" spans="26:27">
      <c r="Z176155" s="192"/>
      <c r="AA176155" s="192"/>
    </row>
    <row r="176156" spans="26:27">
      <c r="Z176156" s="192"/>
      <c r="AA176156" s="192"/>
    </row>
    <row r="176157" spans="26:27">
      <c r="Z176157" s="192"/>
      <c r="AA176157" s="192"/>
    </row>
    <row r="176158" spans="26:27">
      <c r="Z176158" s="192"/>
      <c r="AA176158" s="192"/>
    </row>
    <row r="176159" spans="26:27">
      <c r="Z176159" s="192"/>
      <c r="AA176159" s="192"/>
    </row>
    <row r="176160" spans="26:27">
      <c r="Z176160" s="192"/>
      <c r="AA176160" s="192"/>
    </row>
    <row r="176161" spans="26:27">
      <c r="Z176161" s="192"/>
      <c r="AA176161" s="192"/>
    </row>
    <row r="176162" spans="26:27">
      <c r="Z176162" s="192"/>
      <c r="AA176162" s="192"/>
    </row>
    <row r="176163" spans="26:27">
      <c r="Z176163" s="192"/>
      <c r="AA176163" s="192"/>
    </row>
    <row r="176164" spans="26:27">
      <c r="Z176164" s="192"/>
      <c r="AA176164" s="192"/>
    </row>
    <row r="176165" spans="26:27">
      <c r="Z176165" s="192"/>
      <c r="AA176165" s="192"/>
    </row>
    <row r="176166" spans="26:27">
      <c r="Z176166" s="192"/>
      <c r="AA176166" s="192"/>
    </row>
    <row r="176167" spans="26:27">
      <c r="Z176167" s="192"/>
      <c r="AA176167" s="192"/>
    </row>
    <row r="176168" spans="26:27">
      <c r="Z176168" s="192"/>
      <c r="AA176168" s="192"/>
    </row>
    <row r="176169" spans="26:27">
      <c r="Z176169" s="192"/>
      <c r="AA176169" s="192"/>
    </row>
    <row r="176170" spans="26:27">
      <c r="Z176170" s="192"/>
      <c r="AA176170" s="192"/>
    </row>
    <row r="176171" spans="26:27">
      <c r="Z176171" s="192"/>
      <c r="AA176171" s="192"/>
    </row>
    <row r="176172" spans="26:27">
      <c r="Z176172" s="192"/>
      <c r="AA176172" s="192"/>
    </row>
    <row r="176173" spans="26:27">
      <c r="Z176173" s="192"/>
      <c r="AA176173" s="192"/>
    </row>
    <row r="176174" spans="26:27">
      <c r="Z176174" s="192"/>
      <c r="AA176174" s="192"/>
    </row>
    <row r="176175" spans="26:27">
      <c r="Z176175" s="192"/>
      <c r="AA176175" s="192"/>
    </row>
    <row r="176176" spans="26:27">
      <c r="Z176176" s="192"/>
      <c r="AA176176" s="192"/>
    </row>
    <row r="176177" spans="26:27">
      <c r="Z176177" s="192"/>
      <c r="AA176177" s="192"/>
    </row>
    <row r="176178" spans="26:27">
      <c r="Z176178" s="192"/>
      <c r="AA176178" s="192"/>
    </row>
    <row r="176179" spans="26:27">
      <c r="Z176179" s="192"/>
      <c r="AA176179" s="192"/>
    </row>
    <row r="176180" spans="26:27">
      <c r="Z176180" s="192"/>
      <c r="AA176180" s="192"/>
    </row>
    <row r="176181" spans="26:27">
      <c r="Z176181" s="192"/>
      <c r="AA176181" s="192"/>
    </row>
    <row r="176182" spans="26:27">
      <c r="Z176182" s="192"/>
      <c r="AA176182" s="192"/>
    </row>
    <row r="176183" spans="26:27">
      <c r="Z176183" s="192"/>
      <c r="AA176183" s="192"/>
    </row>
    <row r="176184" spans="26:27">
      <c r="Z176184" s="192"/>
      <c r="AA176184" s="192"/>
    </row>
    <row r="176185" spans="26:27">
      <c r="Z176185" s="192"/>
      <c r="AA176185" s="192"/>
    </row>
    <row r="176186" spans="26:27">
      <c r="Z176186" s="192"/>
      <c r="AA176186" s="192"/>
    </row>
    <row r="176187" spans="26:27">
      <c r="Z176187" s="192"/>
      <c r="AA176187" s="192"/>
    </row>
    <row r="176188" spans="26:27">
      <c r="Z176188" s="192"/>
      <c r="AA176188" s="192"/>
    </row>
    <row r="176189" spans="26:27">
      <c r="Z176189" s="192"/>
      <c r="AA176189" s="192"/>
    </row>
    <row r="176190" spans="26:27">
      <c r="Z176190" s="192"/>
      <c r="AA176190" s="192"/>
    </row>
    <row r="176191" spans="26:27">
      <c r="Z176191" s="192"/>
      <c r="AA176191" s="192"/>
    </row>
    <row r="176192" spans="26:27">
      <c r="Z176192" s="192"/>
      <c r="AA176192" s="192"/>
    </row>
    <row r="176193" spans="26:27">
      <c r="Z176193" s="192"/>
      <c r="AA176193" s="192"/>
    </row>
    <row r="176194" spans="26:27">
      <c r="Z176194" s="192"/>
      <c r="AA176194" s="192"/>
    </row>
    <row r="176195" spans="26:27">
      <c r="Z176195" s="192"/>
      <c r="AA176195" s="192"/>
    </row>
    <row r="176196" spans="26:27">
      <c r="Z176196" s="192"/>
      <c r="AA176196" s="192"/>
    </row>
    <row r="176197" spans="26:27">
      <c r="Z176197" s="192"/>
      <c r="AA176197" s="192"/>
    </row>
    <row r="176198" spans="26:27">
      <c r="Z176198" s="192"/>
      <c r="AA176198" s="192"/>
    </row>
    <row r="176199" spans="26:27">
      <c r="Z176199" s="192"/>
      <c r="AA176199" s="192"/>
    </row>
    <row r="176200" spans="26:27">
      <c r="Z176200" s="192"/>
      <c r="AA176200" s="192"/>
    </row>
    <row r="176201" spans="26:27">
      <c r="Z176201" s="192"/>
      <c r="AA176201" s="192"/>
    </row>
    <row r="176202" spans="26:27">
      <c r="Z176202" s="192"/>
      <c r="AA176202" s="192"/>
    </row>
    <row r="176203" spans="26:27">
      <c r="Z176203" s="192"/>
      <c r="AA176203" s="192"/>
    </row>
    <row r="176204" spans="26:27">
      <c r="Z176204" s="192"/>
      <c r="AA176204" s="192"/>
    </row>
    <row r="176205" spans="26:27">
      <c r="Z176205" s="192"/>
      <c r="AA176205" s="192"/>
    </row>
    <row r="176206" spans="26:27">
      <c r="Z176206" s="192"/>
      <c r="AA176206" s="192"/>
    </row>
    <row r="176207" spans="26:27">
      <c r="Z176207" s="192"/>
      <c r="AA176207" s="192"/>
    </row>
    <row r="176208" spans="26:27">
      <c r="Z176208" s="192"/>
      <c r="AA176208" s="192"/>
    </row>
    <row r="176209" spans="26:27">
      <c r="Z176209" s="192"/>
      <c r="AA176209" s="192"/>
    </row>
    <row r="176210" spans="26:27">
      <c r="Z176210" s="192"/>
      <c r="AA176210" s="192"/>
    </row>
    <row r="176211" spans="26:27">
      <c r="Z176211" s="192"/>
      <c r="AA176211" s="192"/>
    </row>
    <row r="176212" spans="26:27">
      <c r="Z176212" s="192"/>
      <c r="AA176212" s="192"/>
    </row>
    <row r="176213" spans="26:27">
      <c r="Z176213" s="192"/>
      <c r="AA176213" s="192"/>
    </row>
    <row r="176214" spans="26:27">
      <c r="Z176214" s="192"/>
      <c r="AA176214" s="192"/>
    </row>
    <row r="176215" spans="26:27">
      <c r="Z176215" s="192"/>
      <c r="AA176215" s="192"/>
    </row>
    <row r="176216" spans="26:27">
      <c r="Z176216" s="192"/>
      <c r="AA176216" s="192"/>
    </row>
    <row r="176217" spans="26:27">
      <c r="Z176217" s="192"/>
      <c r="AA176217" s="192"/>
    </row>
    <row r="176218" spans="26:27">
      <c r="Z176218" s="192"/>
      <c r="AA176218" s="192"/>
    </row>
    <row r="176219" spans="26:27">
      <c r="Z176219" s="192"/>
      <c r="AA176219" s="192"/>
    </row>
    <row r="176220" spans="26:27">
      <c r="Z176220" s="192"/>
      <c r="AA176220" s="192"/>
    </row>
    <row r="176221" spans="26:27">
      <c r="Z176221" s="192"/>
      <c r="AA176221" s="192"/>
    </row>
    <row r="176222" spans="26:27">
      <c r="Z176222" s="192"/>
      <c r="AA176222" s="192"/>
    </row>
    <row r="176223" spans="26:27">
      <c r="Z176223" s="192"/>
      <c r="AA176223" s="192"/>
    </row>
    <row r="176224" spans="26:27">
      <c r="Z176224" s="192"/>
      <c r="AA176224" s="192"/>
    </row>
    <row r="176225" spans="26:27">
      <c r="Z176225" s="192"/>
      <c r="AA176225" s="192"/>
    </row>
    <row r="176226" spans="26:27">
      <c r="Z176226" s="192"/>
      <c r="AA176226" s="192"/>
    </row>
    <row r="176227" spans="26:27">
      <c r="Z176227" s="192"/>
      <c r="AA176227" s="192"/>
    </row>
    <row r="176228" spans="26:27">
      <c r="Z176228" s="192"/>
      <c r="AA176228" s="192"/>
    </row>
    <row r="176229" spans="26:27">
      <c r="Z176229" s="192"/>
      <c r="AA176229" s="192"/>
    </row>
    <row r="176230" spans="26:27">
      <c r="Z176230" s="192"/>
      <c r="AA176230" s="192"/>
    </row>
    <row r="176231" spans="26:27">
      <c r="Z176231" s="192"/>
      <c r="AA176231" s="192"/>
    </row>
    <row r="176232" spans="26:27">
      <c r="Z176232" s="192"/>
      <c r="AA176232" s="192"/>
    </row>
    <row r="176233" spans="26:27">
      <c r="Z176233" s="192"/>
      <c r="AA176233" s="192"/>
    </row>
    <row r="176234" spans="26:27">
      <c r="Z176234" s="192"/>
      <c r="AA176234" s="192"/>
    </row>
    <row r="176235" spans="26:27">
      <c r="Z176235" s="192"/>
      <c r="AA176235" s="192"/>
    </row>
    <row r="176236" spans="26:27">
      <c r="Z176236" s="192"/>
      <c r="AA176236" s="192"/>
    </row>
    <row r="176237" spans="26:27">
      <c r="Z176237" s="192"/>
      <c r="AA176237" s="192"/>
    </row>
    <row r="176238" spans="26:27">
      <c r="Z176238" s="192"/>
      <c r="AA176238" s="192"/>
    </row>
    <row r="176239" spans="26:27">
      <c r="Z176239" s="192"/>
      <c r="AA176239" s="192"/>
    </row>
    <row r="176240" spans="26:27">
      <c r="Z176240" s="192"/>
      <c r="AA176240" s="192"/>
    </row>
    <row r="176241" spans="26:27">
      <c r="Z176241" s="192"/>
      <c r="AA176241" s="192"/>
    </row>
    <row r="176242" spans="26:27">
      <c r="Z176242" s="192"/>
      <c r="AA176242" s="192"/>
    </row>
    <row r="176243" spans="26:27">
      <c r="Z176243" s="192"/>
      <c r="AA176243" s="192"/>
    </row>
    <row r="176244" spans="26:27">
      <c r="Z176244" s="192"/>
      <c r="AA176244" s="192"/>
    </row>
    <row r="176245" spans="26:27">
      <c r="Z176245" s="192"/>
      <c r="AA176245" s="192"/>
    </row>
    <row r="176246" spans="26:27">
      <c r="Z176246" s="192"/>
      <c r="AA176246" s="192"/>
    </row>
    <row r="176247" spans="26:27">
      <c r="Z176247" s="192"/>
      <c r="AA176247" s="192"/>
    </row>
    <row r="176248" spans="26:27">
      <c r="Z176248" s="192"/>
      <c r="AA176248" s="192"/>
    </row>
    <row r="176249" spans="26:27">
      <c r="Z176249" s="192"/>
      <c r="AA176249" s="192"/>
    </row>
    <row r="176250" spans="26:27">
      <c r="Z176250" s="192"/>
      <c r="AA176250" s="192"/>
    </row>
    <row r="176251" spans="26:27">
      <c r="Z176251" s="192"/>
      <c r="AA176251" s="192"/>
    </row>
    <row r="176252" spans="26:27">
      <c r="Z176252" s="192"/>
      <c r="AA176252" s="192"/>
    </row>
    <row r="176253" spans="26:27">
      <c r="Z176253" s="192"/>
      <c r="AA176253" s="192"/>
    </row>
    <row r="176254" spans="26:27">
      <c r="Z176254" s="192"/>
      <c r="AA176254" s="192"/>
    </row>
    <row r="176255" spans="26:27">
      <c r="Z176255" s="192"/>
      <c r="AA176255" s="192"/>
    </row>
    <row r="176256" spans="26:27">
      <c r="Z176256" s="192"/>
      <c r="AA176256" s="192"/>
    </row>
    <row r="176257" spans="26:27">
      <c r="Z176257" s="192"/>
      <c r="AA176257" s="192"/>
    </row>
    <row r="176258" spans="26:27">
      <c r="Z176258" s="192"/>
      <c r="AA176258" s="192"/>
    </row>
    <row r="176259" spans="26:27">
      <c r="Z176259" s="192"/>
      <c r="AA176259" s="192"/>
    </row>
    <row r="176260" spans="26:27">
      <c r="Z176260" s="192"/>
      <c r="AA176260" s="192"/>
    </row>
    <row r="176261" spans="26:27">
      <c r="Z176261" s="192"/>
      <c r="AA176261" s="192"/>
    </row>
    <row r="176262" spans="26:27">
      <c r="Z176262" s="192"/>
      <c r="AA176262" s="192"/>
    </row>
    <row r="176263" spans="26:27">
      <c r="Z176263" s="192"/>
      <c r="AA176263" s="192"/>
    </row>
    <row r="176264" spans="26:27">
      <c r="Z176264" s="192"/>
      <c r="AA176264" s="192"/>
    </row>
    <row r="176265" spans="26:27">
      <c r="Z176265" s="192"/>
      <c r="AA176265" s="192"/>
    </row>
    <row r="176266" spans="26:27">
      <c r="Z176266" s="192"/>
      <c r="AA176266" s="192"/>
    </row>
    <row r="176267" spans="26:27">
      <c r="Z176267" s="192"/>
      <c r="AA176267" s="192"/>
    </row>
    <row r="176268" spans="26:27">
      <c r="Z176268" s="192"/>
      <c r="AA176268" s="192"/>
    </row>
    <row r="176269" spans="26:27">
      <c r="Z176269" s="192"/>
      <c r="AA176269" s="192"/>
    </row>
    <row r="176270" spans="26:27">
      <c r="Z176270" s="192"/>
      <c r="AA176270" s="192"/>
    </row>
    <row r="176271" spans="26:27">
      <c r="Z176271" s="192"/>
      <c r="AA176271" s="192"/>
    </row>
    <row r="176272" spans="26:27">
      <c r="Z176272" s="192"/>
      <c r="AA176272" s="192"/>
    </row>
    <row r="176273" spans="26:27">
      <c r="Z176273" s="192"/>
      <c r="AA176273" s="192"/>
    </row>
    <row r="176274" spans="26:27">
      <c r="Z176274" s="192"/>
      <c r="AA176274" s="192"/>
    </row>
    <row r="176275" spans="26:27">
      <c r="Z176275" s="192"/>
      <c r="AA176275" s="192"/>
    </row>
    <row r="176276" spans="26:27">
      <c r="Z176276" s="192"/>
      <c r="AA176276" s="192"/>
    </row>
    <row r="176277" spans="26:27">
      <c r="Z176277" s="192"/>
      <c r="AA176277" s="192"/>
    </row>
    <row r="176278" spans="26:27">
      <c r="Z176278" s="192"/>
      <c r="AA176278" s="192"/>
    </row>
    <row r="176279" spans="26:27">
      <c r="Z176279" s="192"/>
      <c r="AA176279" s="192"/>
    </row>
    <row r="176280" spans="26:27">
      <c r="Z176280" s="192"/>
      <c r="AA176280" s="192"/>
    </row>
    <row r="176281" spans="26:27">
      <c r="Z176281" s="192"/>
      <c r="AA176281" s="192"/>
    </row>
    <row r="176282" spans="26:27">
      <c r="Z176282" s="192"/>
      <c r="AA176282" s="192"/>
    </row>
    <row r="176283" spans="26:27">
      <c r="Z176283" s="192"/>
      <c r="AA176283" s="192"/>
    </row>
    <row r="176284" spans="26:27">
      <c r="Z176284" s="192"/>
      <c r="AA176284" s="192"/>
    </row>
    <row r="176285" spans="26:27">
      <c r="Z176285" s="192"/>
      <c r="AA176285" s="192"/>
    </row>
    <row r="176286" spans="26:27">
      <c r="Z176286" s="192"/>
      <c r="AA176286" s="192"/>
    </row>
    <row r="176287" spans="26:27">
      <c r="Z176287" s="192"/>
      <c r="AA176287" s="192"/>
    </row>
    <row r="176288" spans="26:27">
      <c r="Z176288" s="192"/>
      <c r="AA176288" s="192"/>
    </row>
    <row r="176289" spans="26:27">
      <c r="Z176289" s="192"/>
      <c r="AA176289" s="192"/>
    </row>
    <row r="176290" spans="26:27">
      <c r="Z176290" s="192"/>
      <c r="AA176290" s="192"/>
    </row>
    <row r="176291" spans="26:27">
      <c r="Z176291" s="192"/>
      <c r="AA176291" s="192"/>
    </row>
    <row r="176292" spans="26:27">
      <c r="Z176292" s="192"/>
      <c r="AA176292" s="192"/>
    </row>
    <row r="176293" spans="26:27">
      <c r="Z176293" s="192"/>
      <c r="AA176293" s="192"/>
    </row>
    <row r="176294" spans="26:27">
      <c r="Z176294" s="192"/>
      <c r="AA176294" s="192"/>
    </row>
    <row r="176295" spans="26:27">
      <c r="Z176295" s="192"/>
      <c r="AA176295" s="192"/>
    </row>
    <row r="176296" spans="26:27">
      <c r="Z176296" s="192"/>
      <c r="AA176296" s="192"/>
    </row>
    <row r="176297" spans="26:27">
      <c r="Z176297" s="192"/>
      <c r="AA176297" s="192"/>
    </row>
    <row r="176298" spans="26:27">
      <c r="Z176298" s="192"/>
      <c r="AA176298" s="192"/>
    </row>
    <row r="176299" spans="26:27">
      <c r="Z176299" s="192"/>
      <c r="AA176299" s="192"/>
    </row>
    <row r="176300" spans="26:27">
      <c r="Z176300" s="192"/>
      <c r="AA176300" s="192"/>
    </row>
    <row r="176301" spans="26:27">
      <c r="Z176301" s="192"/>
      <c r="AA176301" s="192"/>
    </row>
    <row r="176302" spans="26:27">
      <c r="Z176302" s="192"/>
      <c r="AA176302" s="192"/>
    </row>
    <row r="176303" spans="26:27">
      <c r="Z176303" s="192"/>
      <c r="AA176303" s="192"/>
    </row>
    <row r="176304" spans="26:27">
      <c r="Z176304" s="192"/>
      <c r="AA176304" s="192"/>
    </row>
    <row r="176305" spans="26:27">
      <c r="Z176305" s="192"/>
      <c r="AA176305" s="192"/>
    </row>
    <row r="176306" spans="26:27">
      <c r="Z176306" s="192"/>
      <c r="AA176306" s="192"/>
    </row>
    <row r="176307" spans="26:27">
      <c r="Z176307" s="192"/>
      <c r="AA176307" s="192"/>
    </row>
    <row r="176308" spans="26:27">
      <c r="Z176308" s="192"/>
      <c r="AA176308" s="192"/>
    </row>
    <row r="176309" spans="26:27">
      <c r="Z176309" s="192"/>
      <c r="AA176309" s="192"/>
    </row>
    <row r="176310" spans="26:27">
      <c r="Z176310" s="192"/>
      <c r="AA176310" s="192"/>
    </row>
    <row r="176311" spans="26:27">
      <c r="Z176311" s="192"/>
      <c r="AA176311" s="192"/>
    </row>
    <row r="176312" spans="26:27">
      <c r="Z176312" s="192"/>
      <c r="AA176312" s="192"/>
    </row>
    <row r="176313" spans="26:27">
      <c r="Z176313" s="192"/>
      <c r="AA176313" s="192"/>
    </row>
    <row r="176314" spans="26:27">
      <c r="Z176314" s="192"/>
      <c r="AA176314" s="192"/>
    </row>
    <row r="176315" spans="26:27">
      <c r="Z176315" s="192"/>
      <c r="AA176315" s="192"/>
    </row>
    <row r="176316" spans="26:27">
      <c r="Z176316" s="192"/>
      <c r="AA176316" s="192"/>
    </row>
    <row r="176317" spans="26:27">
      <c r="Z176317" s="192"/>
      <c r="AA176317" s="192"/>
    </row>
    <row r="176318" spans="26:27">
      <c r="Z176318" s="192"/>
      <c r="AA176318" s="192"/>
    </row>
    <row r="176319" spans="26:27">
      <c r="Z176319" s="192"/>
      <c r="AA176319" s="192"/>
    </row>
    <row r="176320" spans="26:27">
      <c r="Z176320" s="192"/>
      <c r="AA176320" s="192"/>
    </row>
    <row r="176321" spans="26:27">
      <c r="Z176321" s="192"/>
      <c r="AA176321" s="192"/>
    </row>
    <row r="176322" spans="26:27">
      <c r="Z176322" s="192"/>
      <c r="AA176322" s="192"/>
    </row>
    <row r="176323" spans="26:27">
      <c r="Z176323" s="192"/>
      <c r="AA176323" s="192"/>
    </row>
    <row r="176324" spans="26:27">
      <c r="Z176324" s="192"/>
      <c r="AA176324" s="192"/>
    </row>
    <row r="176325" spans="26:27">
      <c r="Z176325" s="192"/>
      <c r="AA176325" s="192"/>
    </row>
    <row r="176326" spans="26:27">
      <c r="Z176326" s="192"/>
      <c r="AA176326" s="192"/>
    </row>
    <row r="176327" spans="26:27">
      <c r="Z176327" s="192"/>
      <c r="AA176327" s="192"/>
    </row>
    <row r="176328" spans="26:27">
      <c r="Z176328" s="192"/>
      <c r="AA176328" s="192"/>
    </row>
    <row r="176329" spans="26:27">
      <c r="Z176329" s="192"/>
      <c r="AA176329" s="192"/>
    </row>
    <row r="176330" spans="26:27">
      <c r="Z176330" s="192"/>
      <c r="AA176330" s="192"/>
    </row>
    <row r="176331" spans="26:27">
      <c r="Z176331" s="192"/>
      <c r="AA176331" s="192"/>
    </row>
    <row r="176332" spans="26:27">
      <c r="Z176332" s="192"/>
      <c r="AA176332" s="192"/>
    </row>
    <row r="176333" spans="26:27">
      <c r="Z176333" s="192"/>
      <c r="AA176333" s="192"/>
    </row>
    <row r="176334" spans="26:27">
      <c r="Z176334" s="192"/>
      <c r="AA176334" s="192"/>
    </row>
    <row r="176335" spans="26:27">
      <c r="Z176335" s="192"/>
      <c r="AA176335" s="192"/>
    </row>
    <row r="176336" spans="26:27">
      <c r="Z176336" s="192"/>
      <c r="AA176336" s="192"/>
    </row>
    <row r="176337" spans="26:27">
      <c r="Z176337" s="192"/>
      <c r="AA176337" s="192"/>
    </row>
    <row r="176338" spans="26:27">
      <c r="Z176338" s="192"/>
      <c r="AA176338" s="192"/>
    </row>
    <row r="176339" spans="26:27">
      <c r="Z176339" s="192"/>
      <c r="AA176339" s="192"/>
    </row>
    <row r="176340" spans="26:27">
      <c r="Z176340" s="192"/>
      <c r="AA176340" s="192"/>
    </row>
    <row r="176341" spans="26:27">
      <c r="Z176341" s="192"/>
      <c r="AA176341" s="192"/>
    </row>
    <row r="176342" spans="26:27">
      <c r="Z176342" s="192"/>
      <c r="AA176342" s="192"/>
    </row>
    <row r="176343" spans="26:27">
      <c r="Z176343" s="192"/>
      <c r="AA176343" s="192"/>
    </row>
    <row r="176344" spans="26:27">
      <c r="Z176344" s="192"/>
      <c r="AA176344" s="192"/>
    </row>
    <row r="176345" spans="26:27">
      <c r="Z176345" s="192"/>
      <c r="AA176345" s="192"/>
    </row>
    <row r="176346" spans="26:27">
      <c r="Z176346" s="192"/>
      <c r="AA176346" s="192"/>
    </row>
    <row r="176347" spans="26:27">
      <c r="Z176347" s="192"/>
      <c r="AA176347" s="192"/>
    </row>
    <row r="176348" spans="26:27">
      <c r="Z176348" s="192"/>
      <c r="AA176348" s="192"/>
    </row>
    <row r="176349" spans="26:27">
      <c r="Z176349" s="192"/>
      <c r="AA176349" s="192"/>
    </row>
    <row r="176350" spans="26:27">
      <c r="Z176350" s="192"/>
      <c r="AA176350" s="192"/>
    </row>
    <row r="176351" spans="26:27">
      <c r="Z176351" s="192"/>
      <c r="AA176351" s="192"/>
    </row>
    <row r="176352" spans="26:27">
      <c r="Z176352" s="192"/>
      <c r="AA176352" s="192"/>
    </row>
    <row r="176353" spans="26:27">
      <c r="Z176353" s="192"/>
      <c r="AA176353" s="192"/>
    </row>
    <row r="176354" spans="26:27">
      <c r="Z176354" s="192"/>
      <c r="AA176354" s="192"/>
    </row>
    <row r="176355" spans="26:27">
      <c r="Z176355" s="192"/>
      <c r="AA176355" s="192"/>
    </row>
    <row r="176356" spans="26:27">
      <c r="Z176356" s="192"/>
      <c r="AA176356" s="192"/>
    </row>
    <row r="176357" spans="26:27">
      <c r="Z176357" s="192"/>
      <c r="AA176357" s="192"/>
    </row>
    <row r="176358" spans="26:27">
      <c r="Z176358" s="192"/>
      <c r="AA176358" s="192"/>
    </row>
    <row r="176359" spans="26:27">
      <c r="Z176359" s="192"/>
      <c r="AA176359" s="192"/>
    </row>
    <row r="176360" spans="26:27">
      <c r="Z176360" s="192"/>
      <c r="AA176360" s="192"/>
    </row>
    <row r="176361" spans="26:27">
      <c r="Z176361" s="192"/>
      <c r="AA176361" s="192"/>
    </row>
    <row r="176362" spans="26:27">
      <c r="Z176362" s="192"/>
      <c r="AA176362" s="192"/>
    </row>
    <row r="176363" spans="26:27">
      <c r="Z176363" s="192"/>
      <c r="AA176363" s="192"/>
    </row>
    <row r="176364" spans="26:27">
      <c r="Z176364" s="192"/>
      <c r="AA176364" s="192"/>
    </row>
    <row r="176365" spans="26:27">
      <c r="Z176365" s="192"/>
      <c r="AA176365" s="192"/>
    </row>
    <row r="176366" spans="26:27">
      <c r="Z176366" s="192"/>
      <c r="AA176366" s="192"/>
    </row>
    <row r="176367" spans="26:27">
      <c r="Z176367" s="192"/>
      <c r="AA176367" s="192"/>
    </row>
    <row r="176368" spans="26:27">
      <c r="Z176368" s="192"/>
      <c r="AA176368" s="192"/>
    </row>
    <row r="176369" spans="26:27">
      <c r="Z176369" s="192"/>
      <c r="AA176369" s="192"/>
    </row>
    <row r="176370" spans="26:27">
      <c r="Z176370" s="192"/>
      <c r="AA176370" s="192"/>
    </row>
    <row r="176371" spans="26:27">
      <c r="Z176371" s="192"/>
      <c r="AA176371" s="192"/>
    </row>
    <row r="176372" spans="26:27">
      <c r="Z176372" s="192"/>
      <c r="AA176372" s="192"/>
    </row>
    <row r="176373" spans="26:27">
      <c r="Z176373" s="192"/>
      <c r="AA176373" s="192"/>
    </row>
    <row r="176374" spans="26:27">
      <c r="Z176374" s="192"/>
      <c r="AA176374" s="192"/>
    </row>
    <row r="176375" spans="26:27">
      <c r="Z176375" s="192"/>
      <c r="AA176375" s="192"/>
    </row>
    <row r="176376" spans="26:27">
      <c r="Z176376" s="192"/>
      <c r="AA176376" s="192"/>
    </row>
    <row r="176377" spans="26:27">
      <c r="Z176377" s="192"/>
      <c r="AA176377" s="192"/>
    </row>
    <row r="176378" spans="26:27">
      <c r="Z176378" s="192"/>
      <c r="AA176378" s="192"/>
    </row>
    <row r="176379" spans="26:27">
      <c r="Z176379" s="192"/>
      <c r="AA176379" s="192"/>
    </row>
    <row r="176380" spans="26:27">
      <c r="Z176380" s="192"/>
      <c r="AA176380" s="192"/>
    </row>
    <row r="176381" spans="26:27">
      <c r="Z176381" s="192"/>
      <c r="AA176381" s="192"/>
    </row>
    <row r="176382" spans="26:27">
      <c r="Z176382" s="192"/>
      <c r="AA176382" s="192"/>
    </row>
    <row r="176383" spans="26:27">
      <c r="Z176383" s="192"/>
      <c r="AA176383" s="192"/>
    </row>
    <row r="176384" spans="26:27">
      <c r="Z176384" s="192"/>
      <c r="AA176384" s="192"/>
    </row>
    <row r="176385" spans="26:27">
      <c r="Z176385" s="192"/>
      <c r="AA176385" s="192"/>
    </row>
    <row r="176386" spans="26:27">
      <c r="Z176386" s="192"/>
      <c r="AA176386" s="192"/>
    </row>
    <row r="176387" spans="26:27">
      <c r="Z176387" s="192"/>
      <c r="AA176387" s="192"/>
    </row>
    <row r="176388" spans="26:27">
      <c r="Z176388" s="192"/>
      <c r="AA176388" s="192"/>
    </row>
    <row r="176389" spans="26:27">
      <c r="Z176389" s="192"/>
      <c r="AA176389" s="192"/>
    </row>
    <row r="176390" spans="26:27">
      <c r="Z176390" s="192"/>
      <c r="AA176390" s="192"/>
    </row>
    <row r="176391" spans="26:27">
      <c r="Z176391" s="192"/>
      <c r="AA176391" s="192"/>
    </row>
    <row r="176392" spans="26:27">
      <c r="Z176392" s="192"/>
      <c r="AA176392" s="192"/>
    </row>
    <row r="176393" spans="26:27">
      <c r="Z176393" s="192"/>
      <c r="AA176393" s="192"/>
    </row>
    <row r="176394" spans="26:27">
      <c r="Z176394" s="192"/>
      <c r="AA176394" s="192"/>
    </row>
    <row r="176395" spans="26:27">
      <c r="Z176395" s="192"/>
      <c r="AA176395" s="192"/>
    </row>
    <row r="176396" spans="26:27">
      <c r="Z176396" s="192"/>
      <c r="AA176396" s="192"/>
    </row>
    <row r="176397" spans="26:27">
      <c r="Z176397" s="192"/>
      <c r="AA176397" s="192"/>
    </row>
    <row r="176398" spans="26:27">
      <c r="Z176398" s="192"/>
      <c r="AA176398" s="192"/>
    </row>
    <row r="176399" spans="26:27">
      <c r="Z176399" s="192"/>
      <c r="AA176399" s="192"/>
    </row>
    <row r="176400" spans="26:27">
      <c r="Z176400" s="192"/>
      <c r="AA176400" s="192"/>
    </row>
    <row r="176401" spans="26:27">
      <c r="Z176401" s="192"/>
      <c r="AA176401" s="192"/>
    </row>
    <row r="176402" spans="26:27">
      <c r="Z176402" s="192"/>
      <c r="AA176402" s="192"/>
    </row>
    <row r="176403" spans="26:27">
      <c r="Z176403" s="192"/>
      <c r="AA176403" s="192"/>
    </row>
    <row r="176404" spans="26:27">
      <c r="Z176404" s="192"/>
      <c r="AA176404" s="192"/>
    </row>
    <row r="176405" spans="26:27">
      <c r="Z176405" s="192"/>
      <c r="AA176405" s="192"/>
    </row>
    <row r="176406" spans="26:27">
      <c r="Z176406" s="192"/>
      <c r="AA176406" s="192"/>
    </row>
    <row r="176407" spans="26:27">
      <c r="Z176407" s="192"/>
      <c r="AA176407" s="192"/>
    </row>
    <row r="176408" spans="26:27">
      <c r="Z176408" s="192"/>
      <c r="AA176408" s="192"/>
    </row>
    <row r="176409" spans="26:27">
      <c r="Z176409" s="192"/>
      <c r="AA176409" s="192"/>
    </row>
    <row r="176410" spans="26:27">
      <c r="Z176410" s="192"/>
      <c r="AA176410" s="192"/>
    </row>
    <row r="176411" spans="26:27">
      <c r="Z176411" s="192"/>
      <c r="AA176411" s="192"/>
    </row>
    <row r="176412" spans="26:27">
      <c r="Z176412" s="192"/>
      <c r="AA176412" s="192"/>
    </row>
    <row r="176413" spans="26:27">
      <c r="Z176413" s="192"/>
      <c r="AA176413" s="192"/>
    </row>
    <row r="176414" spans="26:27">
      <c r="Z176414" s="192"/>
      <c r="AA176414" s="192"/>
    </row>
    <row r="176415" spans="26:27">
      <c r="Z176415" s="192"/>
      <c r="AA176415" s="192"/>
    </row>
    <row r="176416" spans="26:27">
      <c r="Z176416" s="192"/>
      <c r="AA176416" s="192"/>
    </row>
    <row r="176417" spans="26:27">
      <c r="Z176417" s="192"/>
      <c r="AA176417" s="192"/>
    </row>
    <row r="176418" spans="26:27">
      <c r="Z176418" s="192"/>
      <c r="AA176418" s="192"/>
    </row>
    <row r="176419" spans="26:27">
      <c r="Z176419" s="192"/>
      <c r="AA176419" s="192"/>
    </row>
    <row r="176420" spans="26:27">
      <c r="Z176420" s="192"/>
      <c r="AA176420" s="192"/>
    </row>
    <row r="176421" spans="26:27">
      <c r="Z176421" s="192"/>
      <c r="AA176421" s="192"/>
    </row>
    <row r="176422" spans="26:27">
      <c r="Z176422" s="192"/>
      <c r="AA176422" s="192"/>
    </row>
    <row r="176423" spans="26:27">
      <c r="Z176423" s="192"/>
      <c r="AA176423" s="192"/>
    </row>
    <row r="176424" spans="26:27">
      <c r="Z176424" s="192"/>
      <c r="AA176424" s="192"/>
    </row>
    <row r="176425" spans="26:27">
      <c r="Z176425" s="192"/>
      <c r="AA176425" s="192"/>
    </row>
    <row r="176426" spans="26:27">
      <c r="Z176426" s="192"/>
      <c r="AA176426" s="192"/>
    </row>
    <row r="176427" spans="26:27">
      <c r="Z176427" s="192"/>
      <c r="AA176427" s="192"/>
    </row>
    <row r="176428" spans="26:27">
      <c r="Z176428" s="192"/>
      <c r="AA176428" s="192"/>
    </row>
    <row r="176429" spans="26:27">
      <c r="Z176429" s="192"/>
      <c r="AA176429" s="192"/>
    </row>
    <row r="176430" spans="26:27">
      <c r="Z176430" s="192"/>
      <c r="AA176430" s="192"/>
    </row>
    <row r="176431" spans="26:27">
      <c r="Z176431" s="192"/>
      <c r="AA176431" s="192"/>
    </row>
    <row r="176432" spans="26:27">
      <c r="Z176432" s="192"/>
      <c r="AA176432" s="192"/>
    </row>
    <row r="176433" spans="26:27">
      <c r="Z176433" s="192"/>
      <c r="AA176433" s="192"/>
    </row>
    <row r="176434" spans="26:27">
      <c r="Z176434" s="192"/>
      <c r="AA176434" s="192"/>
    </row>
    <row r="176435" spans="26:27">
      <c r="Z176435" s="192"/>
      <c r="AA176435" s="192"/>
    </row>
    <row r="176436" spans="26:27">
      <c r="Z176436" s="192"/>
      <c r="AA176436" s="192"/>
    </row>
    <row r="176437" spans="26:27">
      <c r="Z176437" s="192"/>
      <c r="AA176437" s="192"/>
    </row>
    <row r="176438" spans="26:27">
      <c r="Z176438" s="192"/>
      <c r="AA176438" s="192"/>
    </row>
    <row r="176439" spans="26:27">
      <c r="Z176439" s="192"/>
      <c r="AA176439" s="192"/>
    </row>
    <row r="176440" spans="26:27">
      <c r="Z176440" s="192"/>
      <c r="AA176440" s="192"/>
    </row>
    <row r="176441" spans="26:27">
      <c r="Z176441" s="192"/>
      <c r="AA176441" s="192"/>
    </row>
    <row r="176442" spans="26:27">
      <c r="Z176442" s="192"/>
      <c r="AA176442" s="192"/>
    </row>
    <row r="176443" spans="26:27">
      <c r="Z176443" s="192"/>
      <c r="AA176443" s="192"/>
    </row>
    <row r="176444" spans="26:27">
      <c r="Z176444" s="192"/>
      <c r="AA176444" s="192"/>
    </row>
    <row r="176445" spans="26:27">
      <c r="Z176445" s="192"/>
      <c r="AA176445" s="192"/>
    </row>
    <row r="176446" spans="26:27">
      <c r="Z176446" s="192"/>
      <c r="AA176446" s="192"/>
    </row>
    <row r="176447" spans="26:27">
      <c r="Z176447" s="192"/>
      <c r="AA176447" s="192"/>
    </row>
    <row r="176448" spans="26:27">
      <c r="Z176448" s="192"/>
      <c r="AA176448" s="192"/>
    </row>
    <row r="176449" spans="26:27">
      <c r="Z176449" s="192"/>
      <c r="AA176449" s="192"/>
    </row>
    <row r="176450" spans="26:27">
      <c r="Z176450" s="192"/>
      <c r="AA176450" s="192"/>
    </row>
    <row r="176451" spans="26:27">
      <c r="Z176451" s="192"/>
      <c r="AA176451" s="192"/>
    </row>
    <row r="176452" spans="26:27">
      <c r="Z176452" s="192"/>
      <c r="AA176452" s="192"/>
    </row>
    <row r="176453" spans="26:27">
      <c r="Z176453" s="192"/>
      <c r="AA176453" s="192"/>
    </row>
    <row r="176454" spans="26:27">
      <c r="Z176454" s="192"/>
      <c r="AA176454" s="192"/>
    </row>
    <row r="176455" spans="26:27">
      <c r="Z176455" s="192"/>
      <c r="AA176455" s="192"/>
    </row>
    <row r="176456" spans="26:27">
      <c r="Z176456" s="192"/>
      <c r="AA176456" s="192"/>
    </row>
    <row r="176457" spans="26:27">
      <c r="Z176457" s="192"/>
      <c r="AA176457" s="192"/>
    </row>
    <row r="176458" spans="26:27">
      <c r="Z176458" s="192"/>
      <c r="AA176458" s="192"/>
    </row>
    <row r="176459" spans="26:27">
      <c r="Z176459" s="192"/>
      <c r="AA176459" s="192"/>
    </row>
    <row r="176460" spans="26:27">
      <c r="Z176460" s="192"/>
      <c r="AA176460" s="192"/>
    </row>
    <row r="176461" spans="26:27">
      <c r="Z176461" s="192"/>
      <c r="AA176461" s="192"/>
    </row>
    <row r="176462" spans="26:27">
      <c r="Z176462" s="192"/>
      <c r="AA176462" s="192"/>
    </row>
    <row r="176463" spans="26:27">
      <c r="Z176463" s="192"/>
      <c r="AA176463" s="192"/>
    </row>
    <row r="176464" spans="26:27">
      <c r="Z176464" s="192"/>
      <c r="AA176464" s="192"/>
    </row>
    <row r="176465" spans="26:27">
      <c r="Z176465" s="192"/>
      <c r="AA176465" s="192"/>
    </row>
    <row r="176466" spans="26:27">
      <c r="Z176466" s="192"/>
      <c r="AA176466" s="192"/>
    </row>
    <row r="176467" spans="26:27">
      <c r="Z176467" s="192"/>
      <c r="AA176467" s="192"/>
    </row>
    <row r="176468" spans="26:27">
      <c r="Z176468" s="192"/>
      <c r="AA176468" s="192"/>
    </row>
    <row r="176469" spans="26:27">
      <c r="Z176469" s="192"/>
      <c r="AA176469" s="192"/>
    </row>
    <row r="176470" spans="26:27">
      <c r="Z176470" s="192"/>
      <c r="AA176470" s="192"/>
    </row>
    <row r="176471" spans="26:27">
      <c r="Z176471" s="192"/>
      <c r="AA176471" s="192"/>
    </row>
    <row r="176472" spans="26:27">
      <c r="Z176472" s="192"/>
      <c r="AA176472" s="192"/>
    </row>
    <row r="176473" spans="26:27">
      <c r="Z176473" s="192"/>
      <c r="AA176473" s="192"/>
    </row>
    <row r="176474" spans="26:27">
      <c r="Z176474" s="192"/>
      <c r="AA176474" s="192"/>
    </row>
    <row r="176475" spans="26:27">
      <c r="Z176475" s="192"/>
      <c r="AA176475" s="192"/>
    </row>
    <row r="176476" spans="26:27">
      <c r="Z176476" s="192"/>
      <c r="AA176476" s="192"/>
    </row>
    <row r="176477" spans="26:27">
      <c r="Z176477" s="192"/>
      <c r="AA176477" s="192"/>
    </row>
    <row r="176478" spans="26:27">
      <c r="Z176478" s="192"/>
      <c r="AA176478" s="192"/>
    </row>
    <row r="176479" spans="26:27">
      <c r="Z176479" s="192"/>
      <c r="AA176479" s="192"/>
    </row>
    <row r="176480" spans="26:27">
      <c r="Z176480" s="192"/>
      <c r="AA176480" s="192"/>
    </row>
    <row r="176481" spans="26:27">
      <c r="Z176481" s="192"/>
      <c r="AA176481" s="192"/>
    </row>
    <row r="176482" spans="26:27">
      <c r="Z176482" s="192"/>
      <c r="AA176482" s="192"/>
    </row>
    <row r="176483" spans="26:27">
      <c r="Z176483" s="192"/>
      <c r="AA176483" s="192"/>
    </row>
    <row r="176484" spans="26:27">
      <c r="Z176484" s="192"/>
      <c r="AA176484" s="192"/>
    </row>
    <row r="176485" spans="26:27">
      <c r="Z176485" s="192"/>
      <c r="AA176485" s="192"/>
    </row>
    <row r="176486" spans="26:27">
      <c r="Z176486" s="192"/>
      <c r="AA176486" s="192"/>
    </row>
    <row r="176487" spans="26:27">
      <c r="Z176487" s="192"/>
      <c r="AA176487" s="192"/>
    </row>
    <row r="176488" spans="26:27">
      <c r="Z176488" s="192"/>
      <c r="AA176488" s="192"/>
    </row>
    <row r="176489" spans="26:27">
      <c r="Z176489" s="192"/>
      <c r="AA176489" s="192"/>
    </row>
    <row r="176490" spans="26:27">
      <c r="Z176490" s="192"/>
      <c r="AA176490" s="192"/>
    </row>
    <row r="176491" spans="26:27">
      <c r="Z176491" s="192"/>
      <c r="AA176491" s="192"/>
    </row>
    <row r="176492" spans="26:27">
      <c r="Z176492" s="192"/>
      <c r="AA176492" s="192"/>
    </row>
    <row r="176493" spans="26:27">
      <c r="Z176493" s="192"/>
      <c r="AA176493" s="192"/>
    </row>
    <row r="176494" spans="26:27">
      <c r="Z176494" s="192"/>
      <c r="AA176494" s="192"/>
    </row>
    <row r="176495" spans="26:27">
      <c r="Z176495" s="192"/>
      <c r="AA176495" s="192"/>
    </row>
    <row r="176496" spans="26:27">
      <c r="Z176496" s="192"/>
      <c r="AA176496" s="192"/>
    </row>
    <row r="176497" spans="26:27">
      <c r="Z176497" s="192"/>
      <c r="AA176497" s="192"/>
    </row>
    <row r="176498" spans="26:27">
      <c r="Z176498" s="192"/>
      <c r="AA176498" s="192"/>
    </row>
    <row r="176499" spans="26:27">
      <c r="Z176499" s="192"/>
      <c r="AA176499" s="192"/>
    </row>
    <row r="176500" spans="26:27">
      <c r="Z176500" s="192"/>
      <c r="AA176500" s="192"/>
    </row>
    <row r="176501" spans="26:27">
      <c r="Z176501" s="192"/>
      <c r="AA176501" s="192"/>
    </row>
    <row r="176502" spans="26:27">
      <c r="Z176502" s="192"/>
      <c r="AA176502" s="192"/>
    </row>
    <row r="176503" spans="26:27">
      <c r="Z176503" s="192"/>
      <c r="AA176503" s="192"/>
    </row>
    <row r="176504" spans="26:27">
      <c r="Z176504" s="192"/>
      <c r="AA176504" s="192"/>
    </row>
    <row r="176505" spans="26:27">
      <c r="Z176505" s="192"/>
      <c r="AA176505" s="192"/>
    </row>
    <row r="176506" spans="26:27">
      <c r="Z176506" s="192"/>
      <c r="AA176506" s="192"/>
    </row>
    <row r="176507" spans="26:27">
      <c r="Z176507" s="192"/>
      <c r="AA176507" s="192"/>
    </row>
    <row r="176508" spans="26:27">
      <c r="Z176508" s="192"/>
      <c r="AA176508" s="192"/>
    </row>
    <row r="176509" spans="26:27">
      <c r="Z176509" s="192"/>
      <c r="AA176509" s="192"/>
    </row>
    <row r="176510" spans="26:27">
      <c r="Z176510" s="192"/>
      <c r="AA176510" s="192"/>
    </row>
    <row r="176511" spans="26:27">
      <c r="Z176511" s="192"/>
      <c r="AA176511" s="192"/>
    </row>
    <row r="176512" spans="26:27">
      <c r="Z176512" s="192"/>
      <c r="AA176512" s="192"/>
    </row>
    <row r="176513" spans="26:27">
      <c r="Z176513" s="192"/>
      <c r="AA176513" s="192"/>
    </row>
    <row r="176514" spans="26:27">
      <c r="Z176514" s="192"/>
      <c r="AA176514" s="192"/>
    </row>
    <row r="176515" spans="26:27">
      <c r="Z176515" s="192"/>
      <c r="AA176515" s="192"/>
    </row>
    <row r="176516" spans="26:27">
      <c r="Z176516" s="192"/>
      <c r="AA176516" s="192"/>
    </row>
    <row r="176517" spans="26:27">
      <c r="Z176517" s="192"/>
      <c r="AA176517" s="192"/>
    </row>
    <row r="176518" spans="26:27">
      <c r="Z176518" s="192"/>
      <c r="AA176518" s="192"/>
    </row>
    <row r="176519" spans="26:27">
      <c r="Z176519" s="192"/>
      <c r="AA176519" s="192"/>
    </row>
    <row r="176520" spans="26:27">
      <c r="Z176520" s="192"/>
      <c r="AA176520" s="192"/>
    </row>
    <row r="176521" spans="26:27">
      <c r="Z176521" s="192"/>
      <c r="AA176521" s="192"/>
    </row>
    <row r="176522" spans="26:27">
      <c r="Z176522" s="192"/>
      <c r="AA176522" s="192"/>
    </row>
    <row r="176523" spans="26:27">
      <c r="Z176523" s="192"/>
      <c r="AA176523" s="192"/>
    </row>
    <row r="176524" spans="26:27">
      <c r="Z176524" s="192"/>
      <c r="AA176524" s="192"/>
    </row>
    <row r="176525" spans="26:27">
      <c r="Z176525" s="192"/>
      <c r="AA176525" s="192"/>
    </row>
    <row r="176526" spans="26:27">
      <c r="Z176526" s="192"/>
      <c r="AA176526" s="192"/>
    </row>
    <row r="176527" spans="26:27">
      <c r="Z176527" s="192"/>
      <c r="AA176527" s="192"/>
    </row>
    <row r="176528" spans="26:27">
      <c r="Z176528" s="192"/>
      <c r="AA176528" s="192"/>
    </row>
    <row r="176529" spans="26:27">
      <c r="Z176529" s="192"/>
      <c r="AA176529" s="192"/>
    </row>
    <row r="176530" spans="26:27">
      <c r="Z176530" s="192"/>
      <c r="AA176530" s="192"/>
    </row>
    <row r="176531" spans="26:27">
      <c r="Z176531" s="192"/>
      <c r="AA176531" s="192"/>
    </row>
    <row r="176532" spans="26:27">
      <c r="Z176532" s="192"/>
      <c r="AA176532" s="192"/>
    </row>
    <row r="176533" spans="26:27">
      <c r="Z176533" s="192"/>
      <c r="AA176533" s="192"/>
    </row>
    <row r="176534" spans="26:27">
      <c r="Z176534" s="192"/>
      <c r="AA176534" s="192"/>
    </row>
    <row r="176535" spans="26:27">
      <c r="Z176535" s="192"/>
      <c r="AA176535" s="192"/>
    </row>
    <row r="176536" spans="26:27">
      <c r="Z176536" s="192"/>
      <c r="AA176536" s="192"/>
    </row>
    <row r="176537" spans="26:27">
      <c r="Z176537" s="192"/>
      <c r="AA176537" s="192"/>
    </row>
    <row r="176538" spans="26:27">
      <c r="Z176538" s="192"/>
      <c r="AA176538" s="192"/>
    </row>
    <row r="176539" spans="26:27">
      <c r="Z176539" s="192"/>
      <c r="AA176539" s="192"/>
    </row>
    <row r="176540" spans="26:27">
      <c r="Z176540" s="192"/>
      <c r="AA176540" s="192"/>
    </row>
    <row r="176541" spans="26:27">
      <c r="Z176541" s="192"/>
      <c r="AA176541" s="192"/>
    </row>
    <row r="176542" spans="26:27">
      <c r="Z176542" s="192"/>
      <c r="AA176542" s="192"/>
    </row>
    <row r="176543" spans="26:27">
      <c r="Z176543" s="192"/>
      <c r="AA176543" s="192"/>
    </row>
    <row r="176544" spans="26:27">
      <c r="Z176544" s="192"/>
      <c r="AA176544" s="192"/>
    </row>
    <row r="176545" spans="26:27">
      <c r="Z176545" s="192"/>
      <c r="AA176545" s="192"/>
    </row>
    <row r="176546" spans="26:27">
      <c r="Z176546" s="192"/>
      <c r="AA176546" s="192"/>
    </row>
    <row r="176547" spans="26:27">
      <c r="Z176547" s="192"/>
      <c r="AA176547" s="192"/>
    </row>
    <row r="176548" spans="26:27">
      <c r="Z176548" s="192"/>
      <c r="AA176548" s="192"/>
    </row>
    <row r="176549" spans="26:27">
      <c r="Z176549" s="192"/>
      <c r="AA176549" s="192"/>
    </row>
    <row r="176550" spans="26:27">
      <c r="Z176550" s="192"/>
      <c r="AA176550" s="192"/>
    </row>
    <row r="176551" spans="26:27">
      <c r="Z176551" s="192"/>
      <c r="AA176551" s="192"/>
    </row>
    <row r="176552" spans="26:27">
      <c r="Z176552" s="192"/>
      <c r="AA176552" s="192"/>
    </row>
    <row r="176553" spans="26:27">
      <c r="Z176553" s="192"/>
      <c r="AA176553" s="192"/>
    </row>
    <row r="176554" spans="26:27">
      <c r="Z176554" s="192"/>
      <c r="AA176554" s="192"/>
    </row>
    <row r="176555" spans="26:27">
      <c r="Z176555" s="192"/>
      <c r="AA176555" s="192"/>
    </row>
    <row r="176556" spans="26:27">
      <c r="Z176556" s="192"/>
      <c r="AA176556" s="192"/>
    </row>
    <row r="176557" spans="26:27">
      <c r="Z176557" s="192"/>
      <c r="AA176557" s="192"/>
    </row>
    <row r="176558" spans="26:27">
      <c r="Z176558" s="192"/>
      <c r="AA176558" s="192"/>
    </row>
    <row r="176559" spans="26:27">
      <c r="Z176559" s="192"/>
      <c r="AA176559" s="192"/>
    </row>
    <row r="176560" spans="26:27">
      <c r="Z176560" s="192"/>
      <c r="AA176560" s="192"/>
    </row>
    <row r="176561" spans="26:27">
      <c r="Z176561" s="192"/>
      <c r="AA176561" s="192"/>
    </row>
    <row r="176562" spans="26:27">
      <c r="Z176562" s="192"/>
      <c r="AA176562" s="192"/>
    </row>
    <row r="176563" spans="26:27">
      <c r="Z176563" s="192"/>
      <c r="AA176563" s="192"/>
    </row>
    <row r="176564" spans="26:27">
      <c r="Z176564" s="192"/>
      <c r="AA176564" s="192"/>
    </row>
    <row r="176565" spans="26:27">
      <c r="Z176565" s="192"/>
      <c r="AA176565" s="192"/>
    </row>
    <row r="176566" spans="26:27">
      <c r="Z176566" s="192"/>
      <c r="AA176566" s="192"/>
    </row>
    <row r="176567" spans="26:27">
      <c r="Z176567" s="192"/>
      <c r="AA176567" s="192"/>
    </row>
    <row r="176568" spans="26:27">
      <c r="Z176568" s="192"/>
      <c r="AA176568" s="192"/>
    </row>
    <row r="176569" spans="26:27">
      <c r="Z176569" s="192"/>
      <c r="AA176569" s="192"/>
    </row>
    <row r="176570" spans="26:27">
      <c r="Z176570" s="192"/>
      <c r="AA176570" s="192"/>
    </row>
    <row r="176571" spans="26:27">
      <c r="Z176571" s="192"/>
      <c r="AA176571" s="192"/>
    </row>
    <row r="176572" spans="26:27">
      <c r="Z176572" s="192"/>
      <c r="AA176572" s="192"/>
    </row>
    <row r="176573" spans="26:27">
      <c r="Z176573" s="192"/>
      <c r="AA176573" s="192"/>
    </row>
    <row r="176574" spans="26:27">
      <c r="Z176574" s="192"/>
      <c r="AA176574" s="192"/>
    </row>
    <row r="176575" spans="26:27">
      <c r="Z176575" s="192"/>
      <c r="AA176575" s="192"/>
    </row>
    <row r="176576" spans="26:27">
      <c r="Z176576" s="192"/>
      <c r="AA176576" s="192"/>
    </row>
    <row r="176577" spans="26:27">
      <c r="Z176577" s="192"/>
      <c r="AA176577" s="192"/>
    </row>
    <row r="176578" spans="26:27">
      <c r="Z176578" s="192"/>
      <c r="AA176578" s="192"/>
    </row>
    <row r="176579" spans="26:27">
      <c r="Z176579" s="192"/>
      <c r="AA176579" s="192"/>
    </row>
    <row r="176580" spans="26:27">
      <c r="Z176580" s="192"/>
      <c r="AA176580" s="192"/>
    </row>
    <row r="176581" spans="26:27">
      <c r="Z176581" s="192"/>
      <c r="AA176581" s="192"/>
    </row>
    <row r="176582" spans="26:27">
      <c r="Z176582" s="192"/>
      <c r="AA176582" s="192"/>
    </row>
    <row r="176583" spans="26:27">
      <c r="Z176583" s="192"/>
      <c r="AA176583" s="192"/>
    </row>
    <row r="176584" spans="26:27">
      <c r="Z176584" s="192"/>
      <c r="AA176584" s="192"/>
    </row>
    <row r="176585" spans="26:27">
      <c r="Z176585" s="192"/>
      <c r="AA176585" s="192"/>
    </row>
    <row r="176586" spans="26:27">
      <c r="Z176586" s="192"/>
      <c r="AA176586" s="192"/>
    </row>
    <row r="176587" spans="26:27">
      <c r="Z176587" s="192"/>
      <c r="AA176587" s="192"/>
    </row>
    <row r="176588" spans="26:27">
      <c r="Z176588" s="192"/>
      <c r="AA176588" s="192"/>
    </row>
    <row r="176589" spans="26:27">
      <c r="Z176589" s="192"/>
      <c r="AA176589" s="192"/>
    </row>
    <row r="176590" spans="26:27">
      <c r="Z176590" s="192"/>
      <c r="AA176590" s="192"/>
    </row>
    <row r="176591" spans="26:27">
      <c r="Z176591" s="192"/>
      <c r="AA176591" s="192"/>
    </row>
    <row r="176592" spans="26:27">
      <c r="Z176592" s="192"/>
      <c r="AA176592" s="192"/>
    </row>
    <row r="176593" spans="26:27">
      <c r="Z176593" s="192"/>
      <c r="AA176593" s="192"/>
    </row>
    <row r="176594" spans="26:27">
      <c r="Z176594" s="192"/>
      <c r="AA176594" s="192"/>
    </row>
    <row r="176595" spans="26:27">
      <c r="Z176595" s="192"/>
      <c r="AA176595" s="192"/>
    </row>
    <row r="176596" spans="26:27">
      <c r="Z176596" s="192"/>
      <c r="AA176596" s="192"/>
    </row>
    <row r="176597" spans="26:27">
      <c r="Z176597" s="192"/>
      <c r="AA176597" s="192"/>
    </row>
    <row r="176598" spans="26:27">
      <c r="Z176598" s="192"/>
      <c r="AA176598" s="192"/>
    </row>
    <row r="176599" spans="26:27">
      <c r="Z176599" s="192"/>
      <c r="AA176599" s="192"/>
    </row>
    <row r="176600" spans="26:27">
      <c r="Z176600" s="192"/>
      <c r="AA176600" s="192"/>
    </row>
    <row r="176601" spans="26:27">
      <c r="Z176601" s="192"/>
      <c r="AA176601" s="192"/>
    </row>
    <row r="176602" spans="26:27">
      <c r="Z176602" s="192"/>
      <c r="AA176602" s="192"/>
    </row>
    <row r="176603" spans="26:27">
      <c r="Z176603" s="192"/>
      <c r="AA176603" s="192"/>
    </row>
    <row r="176604" spans="26:27">
      <c r="Z176604" s="192"/>
      <c r="AA176604" s="192"/>
    </row>
    <row r="176605" spans="26:27">
      <c r="Z176605" s="192"/>
      <c r="AA176605" s="192"/>
    </row>
    <row r="176606" spans="26:27">
      <c r="Z176606" s="192"/>
      <c r="AA176606" s="192"/>
    </row>
    <row r="176607" spans="26:27">
      <c r="Z176607" s="192"/>
      <c r="AA176607" s="192"/>
    </row>
    <row r="176608" spans="26:27">
      <c r="Z176608" s="192"/>
      <c r="AA176608" s="192"/>
    </row>
    <row r="176609" spans="26:27">
      <c r="Z176609" s="192"/>
      <c r="AA176609" s="192"/>
    </row>
    <row r="176610" spans="26:27">
      <c r="Z176610" s="192"/>
      <c r="AA176610" s="192"/>
    </row>
    <row r="176611" spans="26:27">
      <c r="Z176611" s="192"/>
      <c r="AA176611" s="192"/>
    </row>
    <row r="176612" spans="26:27">
      <c r="Z176612" s="192"/>
      <c r="AA176612" s="192"/>
    </row>
    <row r="176613" spans="26:27">
      <c r="Z176613" s="192"/>
      <c r="AA176613" s="192"/>
    </row>
    <row r="176614" spans="26:27">
      <c r="Z176614" s="192"/>
      <c r="AA176614" s="192"/>
    </row>
    <row r="176615" spans="26:27">
      <c r="Z176615" s="192"/>
      <c r="AA176615" s="192"/>
    </row>
    <row r="176616" spans="26:27">
      <c r="Z176616" s="192"/>
      <c r="AA176616" s="192"/>
    </row>
    <row r="176617" spans="26:27">
      <c r="Z176617" s="192"/>
      <c r="AA176617" s="192"/>
    </row>
    <row r="176618" spans="26:27">
      <c r="Z176618" s="192"/>
      <c r="AA176618" s="192"/>
    </row>
    <row r="176619" spans="26:27">
      <c r="Z176619" s="192"/>
      <c r="AA176619" s="192"/>
    </row>
    <row r="176620" spans="26:27">
      <c r="Z176620" s="192"/>
      <c r="AA176620" s="192"/>
    </row>
    <row r="176621" spans="26:27">
      <c r="Z176621" s="192"/>
      <c r="AA176621" s="192"/>
    </row>
    <row r="176622" spans="26:27">
      <c r="Z176622" s="192"/>
      <c r="AA176622" s="192"/>
    </row>
    <row r="176623" spans="26:27">
      <c r="Z176623" s="192"/>
      <c r="AA176623" s="192"/>
    </row>
    <row r="176624" spans="26:27">
      <c r="Z176624" s="192"/>
      <c r="AA176624" s="192"/>
    </row>
    <row r="176625" spans="26:27">
      <c r="Z176625" s="192"/>
      <c r="AA176625" s="192"/>
    </row>
    <row r="176626" spans="26:27">
      <c r="Z176626" s="192"/>
      <c r="AA176626" s="192"/>
    </row>
    <row r="176627" spans="26:27">
      <c r="Z176627" s="192"/>
      <c r="AA176627" s="192"/>
    </row>
    <row r="176628" spans="26:27">
      <c r="Z176628" s="192"/>
      <c r="AA176628" s="192"/>
    </row>
    <row r="176629" spans="26:27">
      <c r="Z176629" s="192"/>
      <c r="AA176629" s="192"/>
    </row>
    <row r="176630" spans="26:27">
      <c r="Z176630" s="192"/>
      <c r="AA176630" s="192"/>
    </row>
    <row r="176631" spans="26:27">
      <c r="Z176631" s="192"/>
      <c r="AA176631" s="192"/>
    </row>
    <row r="176632" spans="26:27">
      <c r="Z176632" s="192"/>
      <c r="AA176632" s="192"/>
    </row>
    <row r="176633" spans="26:27">
      <c r="Z176633" s="192"/>
      <c r="AA176633" s="192"/>
    </row>
    <row r="176634" spans="26:27">
      <c r="Z176634" s="192"/>
      <c r="AA176634" s="192"/>
    </row>
    <row r="176635" spans="26:27">
      <c r="Z176635" s="192"/>
      <c r="AA176635" s="192"/>
    </row>
    <row r="176636" spans="26:27">
      <c r="Z176636" s="192"/>
      <c r="AA176636" s="192"/>
    </row>
    <row r="176637" spans="26:27">
      <c r="Z176637" s="192"/>
      <c r="AA176637" s="192"/>
    </row>
    <row r="176638" spans="26:27">
      <c r="Z176638" s="192"/>
      <c r="AA176638" s="192"/>
    </row>
    <row r="176639" spans="26:27">
      <c r="Z176639" s="192"/>
      <c r="AA176639" s="192"/>
    </row>
    <row r="176640" spans="26:27">
      <c r="Z176640" s="192"/>
      <c r="AA176640" s="192"/>
    </row>
    <row r="176641" spans="26:27">
      <c r="Z176641" s="192"/>
      <c r="AA176641" s="192"/>
    </row>
    <row r="176642" spans="26:27">
      <c r="Z176642" s="192"/>
      <c r="AA176642" s="192"/>
    </row>
    <row r="176643" spans="26:27">
      <c r="Z176643" s="192"/>
      <c r="AA176643" s="192"/>
    </row>
    <row r="176644" spans="26:27">
      <c r="Z176644" s="192"/>
      <c r="AA176644" s="192"/>
    </row>
    <row r="176645" spans="26:27">
      <c r="Z176645" s="192"/>
      <c r="AA176645" s="192"/>
    </row>
    <row r="176646" spans="26:27">
      <c r="Z176646" s="192"/>
      <c r="AA176646" s="192"/>
    </row>
    <row r="176647" spans="26:27">
      <c r="Z176647" s="192"/>
      <c r="AA176647" s="192"/>
    </row>
    <row r="176648" spans="26:27">
      <c r="Z176648" s="192"/>
      <c r="AA176648" s="192"/>
    </row>
    <row r="176649" spans="26:27">
      <c r="Z176649" s="192"/>
      <c r="AA176649" s="192"/>
    </row>
    <row r="176650" spans="26:27">
      <c r="Z176650" s="192"/>
      <c r="AA176650" s="192"/>
    </row>
    <row r="176651" spans="26:27">
      <c r="Z176651" s="192"/>
      <c r="AA176651" s="192"/>
    </row>
    <row r="176652" spans="26:27">
      <c r="Z176652" s="192"/>
      <c r="AA176652" s="192"/>
    </row>
    <row r="176653" spans="26:27">
      <c r="Z176653" s="192"/>
      <c r="AA176653" s="192"/>
    </row>
    <row r="176654" spans="26:27">
      <c r="Z176654" s="192"/>
      <c r="AA176654" s="192"/>
    </row>
    <row r="176655" spans="26:27">
      <c r="Z176655" s="192"/>
      <c r="AA176655" s="192"/>
    </row>
    <row r="176656" spans="26:27">
      <c r="Z176656" s="192"/>
      <c r="AA176656" s="192"/>
    </row>
    <row r="176657" spans="26:27">
      <c r="Z176657" s="192"/>
      <c r="AA176657" s="192"/>
    </row>
    <row r="176658" spans="26:27">
      <c r="Z176658" s="192"/>
      <c r="AA176658" s="192"/>
    </row>
    <row r="176659" spans="26:27">
      <c r="Z176659" s="192"/>
      <c r="AA176659" s="192"/>
    </row>
    <row r="176660" spans="26:27">
      <c r="Z176660" s="192"/>
      <c r="AA176660" s="192"/>
    </row>
    <row r="176661" spans="26:27">
      <c r="Z176661" s="192"/>
      <c r="AA176661" s="192"/>
    </row>
    <row r="176662" spans="26:27">
      <c r="Z176662" s="192"/>
      <c r="AA176662" s="192"/>
    </row>
    <row r="176663" spans="26:27">
      <c r="Z176663" s="192"/>
      <c r="AA176663" s="192"/>
    </row>
    <row r="176664" spans="26:27">
      <c r="Z176664" s="192"/>
      <c r="AA176664" s="192"/>
    </row>
    <row r="176665" spans="26:27">
      <c r="Z176665" s="192"/>
      <c r="AA176665" s="192"/>
    </row>
    <row r="176666" spans="26:27">
      <c r="Z176666" s="192"/>
      <c r="AA176666" s="192"/>
    </row>
    <row r="176667" spans="26:27">
      <c r="Z176667" s="192"/>
      <c r="AA176667" s="192"/>
    </row>
    <row r="176668" spans="26:27">
      <c r="Z176668" s="192"/>
      <c r="AA176668" s="192"/>
    </row>
    <row r="176669" spans="26:27">
      <c r="Z176669" s="192"/>
      <c r="AA176669" s="192"/>
    </row>
    <row r="176670" spans="26:27">
      <c r="Z176670" s="192"/>
      <c r="AA176670" s="192"/>
    </row>
    <row r="176671" spans="26:27">
      <c r="Z176671" s="192"/>
      <c r="AA176671" s="192"/>
    </row>
    <row r="176672" spans="26:27">
      <c r="Z176672" s="192"/>
      <c r="AA176672" s="192"/>
    </row>
    <row r="176673" spans="26:27">
      <c r="Z176673" s="192"/>
      <c r="AA176673" s="192"/>
    </row>
    <row r="176674" spans="26:27">
      <c r="Z176674" s="192"/>
      <c r="AA176674" s="192"/>
    </row>
    <row r="176675" spans="26:27">
      <c r="Z176675" s="192"/>
      <c r="AA176675" s="192"/>
    </row>
    <row r="176676" spans="26:27">
      <c r="Z176676" s="192"/>
      <c r="AA176676" s="192"/>
    </row>
    <row r="176677" spans="26:27">
      <c r="Z176677" s="192"/>
      <c r="AA176677" s="192"/>
    </row>
    <row r="176678" spans="26:27">
      <c r="Z176678" s="192"/>
      <c r="AA176678" s="192"/>
    </row>
    <row r="176679" spans="26:27">
      <c r="Z176679" s="192"/>
      <c r="AA176679" s="192"/>
    </row>
    <row r="176680" spans="26:27">
      <c r="Z176680" s="192"/>
      <c r="AA176680" s="192"/>
    </row>
    <row r="176681" spans="26:27">
      <c r="Z176681" s="192"/>
      <c r="AA176681" s="192"/>
    </row>
    <row r="176682" spans="26:27">
      <c r="Z176682" s="192"/>
      <c r="AA176682" s="192"/>
    </row>
    <row r="176683" spans="26:27">
      <c r="Z176683" s="192"/>
      <c r="AA176683" s="192"/>
    </row>
    <row r="176684" spans="26:27">
      <c r="Z176684" s="192"/>
      <c r="AA176684" s="192"/>
    </row>
    <row r="176685" spans="26:27">
      <c r="Z176685" s="192"/>
      <c r="AA176685" s="192"/>
    </row>
    <row r="176686" spans="26:27">
      <c r="Z176686" s="192"/>
      <c r="AA176686" s="192"/>
    </row>
    <row r="176687" spans="26:27">
      <c r="Z176687" s="192"/>
      <c r="AA176687" s="192"/>
    </row>
    <row r="176688" spans="26:27">
      <c r="Z176688" s="192"/>
      <c r="AA176688" s="192"/>
    </row>
    <row r="176689" spans="26:27">
      <c r="Z176689" s="192"/>
      <c r="AA176689" s="192"/>
    </row>
    <row r="176690" spans="26:27">
      <c r="Z176690" s="192"/>
      <c r="AA176690" s="192"/>
    </row>
    <row r="176691" spans="26:27">
      <c r="Z176691" s="192"/>
      <c r="AA176691" s="192"/>
    </row>
    <row r="176692" spans="26:27">
      <c r="Z176692" s="192"/>
      <c r="AA176692" s="192"/>
    </row>
    <row r="176693" spans="26:27">
      <c r="Z176693" s="192"/>
      <c r="AA176693" s="192"/>
    </row>
    <row r="176694" spans="26:27">
      <c r="Z176694" s="192"/>
      <c r="AA176694" s="192"/>
    </row>
    <row r="176695" spans="26:27">
      <c r="Z176695" s="192"/>
      <c r="AA176695" s="192"/>
    </row>
    <row r="176696" spans="26:27">
      <c r="Z176696" s="192"/>
      <c r="AA176696" s="192"/>
    </row>
    <row r="176697" spans="26:27">
      <c r="Z176697" s="192"/>
      <c r="AA176697" s="192"/>
    </row>
    <row r="176698" spans="26:27">
      <c r="Z176698" s="192"/>
      <c r="AA176698" s="192"/>
    </row>
    <row r="176699" spans="26:27">
      <c r="Z176699" s="192"/>
      <c r="AA176699" s="192"/>
    </row>
    <row r="176700" spans="26:27">
      <c r="Z176700" s="192"/>
      <c r="AA176700" s="192"/>
    </row>
    <row r="176701" spans="26:27">
      <c r="Z176701" s="192"/>
      <c r="AA176701" s="192"/>
    </row>
    <row r="176702" spans="26:27">
      <c r="Z176702" s="192"/>
      <c r="AA176702" s="192"/>
    </row>
    <row r="176703" spans="26:27">
      <c r="Z176703" s="192"/>
      <c r="AA176703" s="192"/>
    </row>
    <row r="176704" spans="26:27">
      <c r="Z176704" s="192"/>
      <c r="AA176704" s="192"/>
    </row>
    <row r="176705" spans="26:27">
      <c r="Z176705" s="192"/>
      <c r="AA176705" s="192"/>
    </row>
    <row r="176706" spans="26:27">
      <c r="Z176706" s="192"/>
      <c r="AA176706" s="192"/>
    </row>
    <row r="176707" spans="26:27">
      <c r="Z176707" s="192"/>
      <c r="AA176707" s="192"/>
    </row>
    <row r="176708" spans="26:27">
      <c r="Z176708" s="192"/>
      <c r="AA176708" s="192"/>
    </row>
    <row r="176709" spans="26:27">
      <c r="Z176709" s="192"/>
      <c r="AA176709" s="192"/>
    </row>
    <row r="176710" spans="26:27">
      <c r="Z176710" s="192"/>
      <c r="AA176710" s="192"/>
    </row>
    <row r="176711" spans="26:27">
      <c r="Z176711" s="192"/>
      <c r="AA176711" s="192"/>
    </row>
    <row r="176712" spans="26:27">
      <c r="Z176712" s="192"/>
      <c r="AA176712" s="192"/>
    </row>
    <row r="176713" spans="26:27">
      <c r="Z176713" s="192"/>
      <c r="AA176713" s="192"/>
    </row>
    <row r="176714" spans="26:27">
      <c r="Z176714" s="192"/>
      <c r="AA176714" s="192"/>
    </row>
    <row r="176715" spans="26:27">
      <c r="Z176715" s="192"/>
      <c r="AA176715" s="192"/>
    </row>
    <row r="176716" spans="26:27">
      <c r="Z176716" s="192"/>
      <c r="AA176716" s="192"/>
    </row>
    <row r="176717" spans="26:27">
      <c r="Z176717" s="192"/>
      <c r="AA176717" s="192"/>
    </row>
    <row r="176718" spans="26:27">
      <c r="Z176718" s="192"/>
      <c r="AA176718" s="192"/>
    </row>
    <row r="176719" spans="26:27">
      <c r="Z176719" s="192"/>
      <c r="AA176719" s="192"/>
    </row>
    <row r="176720" spans="26:27">
      <c r="Z176720" s="192"/>
      <c r="AA176720" s="192"/>
    </row>
    <row r="176721" spans="26:27">
      <c r="Z176721" s="192"/>
      <c r="AA176721" s="192"/>
    </row>
    <row r="176722" spans="26:27">
      <c r="Z176722" s="192"/>
      <c r="AA176722" s="192"/>
    </row>
    <row r="176723" spans="26:27">
      <c r="Z176723" s="192"/>
      <c r="AA176723" s="192"/>
    </row>
    <row r="176724" spans="26:27">
      <c r="Z176724" s="192"/>
      <c r="AA176724" s="192"/>
    </row>
    <row r="176725" spans="26:27">
      <c r="Z176725" s="192"/>
      <c r="AA176725" s="192"/>
    </row>
    <row r="176726" spans="26:27">
      <c r="Z176726" s="192"/>
      <c r="AA176726" s="192"/>
    </row>
    <row r="176727" spans="26:27">
      <c r="Z176727" s="192"/>
      <c r="AA176727" s="192"/>
    </row>
    <row r="176728" spans="26:27">
      <c r="Z176728" s="192"/>
      <c r="AA176728" s="192"/>
    </row>
    <row r="176729" spans="26:27">
      <c r="Z176729" s="192"/>
      <c r="AA176729" s="192"/>
    </row>
    <row r="176730" spans="26:27">
      <c r="Z176730" s="192"/>
      <c r="AA176730" s="192"/>
    </row>
    <row r="176731" spans="26:27">
      <c r="Z176731" s="192"/>
      <c r="AA176731" s="192"/>
    </row>
    <row r="176732" spans="26:27">
      <c r="Z176732" s="192"/>
      <c r="AA176732" s="192"/>
    </row>
    <row r="176733" spans="26:27">
      <c r="Z176733" s="192"/>
      <c r="AA176733" s="192"/>
    </row>
    <row r="176734" spans="26:27">
      <c r="Z176734" s="192"/>
      <c r="AA176734" s="192"/>
    </row>
    <row r="176735" spans="26:27">
      <c r="Z176735" s="192"/>
      <c r="AA176735" s="192"/>
    </row>
    <row r="176736" spans="26:27">
      <c r="Z176736" s="192"/>
      <c r="AA176736" s="192"/>
    </row>
    <row r="176737" spans="26:27">
      <c r="Z176737" s="192"/>
      <c r="AA176737" s="192"/>
    </row>
    <row r="176738" spans="26:27">
      <c r="Z176738" s="192"/>
      <c r="AA176738" s="192"/>
    </row>
    <row r="176739" spans="26:27">
      <c r="Z176739" s="192"/>
      <c r="AA176739" s="192"/>
    </row>
    <row r="176740" spans="26:27">
      <c r="Z176740" s="192"/>
      <c r="AA176740" s="192"/>
    </row>
    <row r="176741" spans="26:27">
      <c r="Z176741" s="192"/>
      <c r="AA176741" s="192"/>
    </row>
    <row r="176742" spans="26:27">
      <c r="Z176742" s="192"/>
      <c r="AA176742" s="192"/>
    </row>
    <row r="176743" spans="26:27">
      <c r="Z176743" s="192"/>
      <c r="AA176743" s="192"/>
    </row>
    <row r="176744" spans="26:27">
      <c r="Z176744" s="192"/>
      <c r="AA176744" s="192"/>
    </row>
    <row r="176745" spans="26:27">
      <c r="Z176745" s="192"/>
      <c r="AA176745" s="192"/>
    </row>
    <row r="176746" spans="26:27">
      <c r="Z176746" s="192"/>
      <c r="AA176746" s="192"/>
    </row>
    <row r="176747" spans="26:27">
      <c r="Z176747" s="192"/>
      <c r="AA176747" s="192"/>
    </row>
    <row r="176748" spans="26:27">
      <c r="Z176748" s="192"/>
      <c r="AA176748" s="192"/>
    </row>
    <row r="176749" spans="26:27">
      <c r="Z176749" s="192"/>
      <c r="AA176749" s="192"/>
    </row>
    <row r="176750" spans="26:27">
      <c r="Z176750" s="192"/>
      <c r="AA176750" s="192"/>
    </row>
    <row r="176751" spans="26:27">
      <c r="Z176751" s="192"/>
      <c r="AA176751" s="192"/>
    </row>
    <row r="176752" spans="26:27">
      <c r="Z176752" s="192"/>
      <c r="AA176752" s="192"/>
    </row>
    <row r="176753" spans="26:27">
      <c r="Z176753" s="192"/>
      <c r="AA176753" s="192"/>
    </row>
    <row r="176754" spans="26:27">
      <c r="Z176754" s="192"/>
      <c r="AA176754" s="192"/>
    </row>
    <row r="176755" spans="26:27">
      <c r="Z176755" s="192"/>
      <c r="AA176755" s="192"/>
    </row>
    <row r="176756" spans="26:27">
      <c r="Z176756" s="192"/>
      <c r="AA176756" s="192"/>
    </row>
    <row r="176757" spans="26:27">
      <c r="Z176757" s="192"/>
      <c r="AA176757" s="192"/>
    </row>
    <row r="176758" spans="26:27">
      <c r="Z176758" s="192"/>
      <c r="AA176758" s="192"/>
    </row>
    <row r="176759" spans="26:27">
      <c r="Z176759" s="192"/>
      <c r="AA176759" s="192"/>
    </row>
    <row r="176760" spans="26:27">
      <c r="Z176760" s="192"/>
      <c r="AA176760" s="192"/>
    </row>
    <row r="176761" spans="26:27">
      <c r="Z176761" s="192"/>
      <c r="AA176761" s="192"/>
    </row>
    <row r="176762" spans="26:27">
      <c r="Z176762" s="192"/>
      <c r="AA176762" s="192"/>
    </row>
    <row r="176763" spans="26:27">
      <c r="Z176763" s="192"/>
      <c r="AA176763" s="192"/>
    </row>
    <row r="176764" spans="26:27">
      <c r="Z176764" s="192"/>
      <c r="AA176764" s="192"/>
    </row>
    <row r="176765" spans="26:27">
      <c r="Z176765" s="192"/>
      <c r="AA176765" s="192"/>
    </row>
    <row r="176766" spans="26:27">
      <c r="Z176766" s="192"/>
      <c r="AA176766" s="192"/>
    </row>
    <row r="176767" spans="26:27">
      <c r="Z176767" s="192"/>
      <c r="AA176767" s="192"/>
    </row>
    <row r="176768" spans="26:27">
      <c r="Z176768" s="192"/>
      <c r="AA176768" s="192"/>
    </row>
    <row r="176769" spans="26:27">
      <c r="Z176769" s="192"/>
      <c r="AA176769" s="192"/>
    </row>
    <row r="176770" spans="26:27">
      <c r="Z176770" s="192"/>
      <c r="AA176770" s="192"/>
    </row>
    <row r="176771" spans="26:27">
      <c r="Z176771" s="192"/>
      <c r="AA176771" s="192"/>
    </row>
    <row r="176772" spans="26:27">
      <c r="Z176772" s="192"/>
      <c r="AA176772" s="192"/>
    </row>
    <row r="176773" spans="26:27">
      <c r="Z176773" s="192"/>
      <c r="AA176773" s="192"/>
    </row>
    <row r="176774" spans="26:27">
      <c r="Z176774" s="192"/>
      <c r="AA176774" s="192"/>
    </row>
    <row r="176775" spans="26:27">
      <c r="Z176775" s="192"/>
      <c r="AA176775" s="192"/>
    </row>
    <row r="176776" spans="26:27">
      <c r="Z176776" s="192"/>
      <c r="AA176776" s="192"/>
    </row>
    <row r="176777" spans="26:27">
      <c r="Z176777" s="192"/>
      <c r="AA176777" s="192"/>
    </row>
    <row r="176778" spans="26:27">
      <c r="Z176778" s="192"/>
      <c r="AA176778" s="192"/>
    </row>
    <row r="176779" spans="26:27">
      <c r="Z176779" s="192"/>
      <c r="AA176779" s="192"/>
    </row>
    <row r="176780" spans="26:27">
      <c r="Z176780" s="192"/>
      <c r="AA176780" s="192"/>
    </row>
    <row r="176781" spans="26:27">
      <c r="Z176781" s="192"/>
      <c r="AA176781" s="192"/>
    </row>
    <row r="176782" spans="26:27">
      <c r="Z176782" s="192"/>
      <c r="AA176782" s="192"/>
    </row>
    <row r="176783" spans="26:27">
      <c r="Z176783" s="192"/>
      <c r="AA176783" s="192"/>
    </row>
    <row r="176784" spans="26:27">
      <c r="Z176784" s="192"/>
      <c r="AA176784" s="192"/>
    </row>
    <row r="176785" spans="26:27">
      <c r="Z176785" s="192"/>
      <c r="AA176785" s="192"/>
    </row>
    <row r="176786" spans="26:27">
      <c r="Z176786" s="192"/>
      <c r="AA176786" s="192"/>
    </row>
    <row r="176787" spans="26:27">
      <c r="Z176787" s="192"/>
      <c r="AA176787" s="192"/>
    </row>
    <row r="176788" spans="26:27">
      <c r="Z176788" s="192"/>
      <c r="AA176788" s="192"/>
    </row>
    <row r="176789" spans="26:27">
      <c r="Z176789" s="192"/>
      <c r="AA176789" s="192"/>
    </row>
    <row r="176790" spans="26:27">
      <c r="Z176790" s="192"/>
      <c r="AA176790" s="192"/>
    </row>
    <row r="176791" spans="26:27">
      <c r="Z176791" s="192"/>
      <c r="AA176791" s="192"/>
    </row>
    <row r="176792" spans="26:27">
      <c r="Z176792" s="192"/>
      <c r="AA176792" s="192"/>
    </row>
    <row r="176793" spans="26:27">
      <c r="Z176793" s="192"/>
      <c r="AA176793" s="192"/>
    </row>
    <row r="176794" spans="26:27">
      <c r="Z176794" s="192"/>
      <c r="AA176794" s="192"/>
    </row>
    <row r="176795" spans="26:27">
      <c r="Z176795" s="192"/>
      <c r="AA176795" s="192"/>
    </row>
    <row r="176796" spans="26:27">
      <c r="Z176796" s="192"/>
      <c r="AA176796" s="192"/>
    </row>
    <row r="176797" spans="26:27">
      <c r="Z176797" s="192"/>
      <c r="AA176797" s="192"/>
    </row>
    <row r="176798" spans="26:27">
      <c r="Z176798" s="192"/>
      <c r="AA176798" s="192"/>
    </row>
    <row r="176799" spans="26:27">
      <c r="Z176799" s="192"/>
      <c r="AA176799" s="192"/>
    </row>
    <row r="176800" spans="26:27">
      <c r="Z176800" s="192"/>
      <c r="AA176800" s="192"/>
    </row>
    <row r="176801" spans="26:27">
      <c r="Z176801" s="192"/>
      <c r="AA176801" s="192"/>
    </row>
    <row r="176802" spans="26:27">
      <c r="Z176802" s="192"/>
      <c r="AA176802" s="192"/>
    </row>
    <row r="176803" spans="26:27">
      <c r="Z176803" s="192"/>
      <c r="AA176803" s="192"/>
    </row>
    <row r="176804" spans="26:27">
      <c r="Z176804" s="192"/>
      <c r="AA176804" s="192"/>
    </row>
    <row r="176805" spans="26:27">
      <c r="Z176805" s="192"/>
      <c r="AA176805" s="192"/>
    </row>
    <row r="176806" spans="26:27">
      <c r="Z176806" s="192"/>
      <c r="AA176806" s="192"/>
    </row>
    <row r="176807" spans="26:27">
      <c r="Z176807" s="192"/>
      <c r="AA176807" s="192"/>
    </row>
    <row r="176808" spans="26:27">
      <c r="Z176808" s="192"/>
      <c r="AA176808" s="192"/>
    </row>
    <row r="176809" spans="26:27">
      <c r="Z176809" s="192"/>
      <c r="AA176809" s="192"/>
    </row>
    <row r="176810" spans="26:27">
      <c r="Z176810" s="192"/>
      <c r="AA176810" s="192"/>
    </row>
    <row r="176811" spans="26:27">
      <c r="Z176811" s="192"/>
      <c r="AA176811" s="192"/>
    </row>
    <row r="176812" spans="26:27">
      <c r="Z176812" s="192"/>
      <c r="AA176812" s="192"/>
    </row>
    <row r="176813" spans="26:27">
      <c r="Z176813" s="192"/>
      <c r="AA176813" s="192"/>
    </row>
    <row r="176814" spans="26:27">
      <c r="Z176814" s="192"/>
      <c r="AA176814" s="192"/>
    </row>
    <row r="176815" spans="26:27">
      <c r="Z176815" s="192"/>
      <c r="AA176815" s="192"/>
    </row>
    <row r="176816" spans="26:27">
      <c r="Z176816" s="192"/>
      <c r="AA176816" s="192"/>
    </row>
    <row r="176817" spans="26:27">
      <c r="Z176817" s="192"/>
      <c r="AA176817" s="192"/>
    </row>
    <row r="176818" spans="26:27">
      <c r="Z176818" s="192"/>
      <c r="AA176818" s="192"/>
    </row>
    <row r="176819" spans="26:27">
      <c r="Z176819" s="192"/>
      <c r="AA176819" s="192"/>
    </row>
    <row r="176820" spans="26:27">
      <c r="Z176820" s="192"/>
      <c r="AA176820" s="192"/>
    </row>
    <row r="176821" spans="26:27">
      <c r="Z176821" s="192"/>
      <c r="AA176821" s="192"/>
    </row>
    <row r="176822" spans="26:27">
      <c r="Z176822" s="192"/>
      <c r="AA176822" s="192"/>
    </row>
    <row r="176823" spans="26:27">
      <c r="Z176823" s="192"/>
      <c r="AA176823" s="192"/>
    </row>
    <row r="176824" spans="26:27">
      <c r="Z176824" s="192"/>
      <c r="AA176824" s="192"/>
    </row>
    <row r="176825" spans="26:27">
      <c r="Z176825" s="192"/>
      <c r="AA176825" s="192"/>
    </row>
    <row r="176826" spans="26:27">
      <c r="Z176826" s="192"/>
      <c r="AA176826" s="192"/>
    </row>
    <row r="176827" spans="26:27">
      <c r="Z176827" s="192"/>
      <c r="AA176827" s="192"/>
    </row>
    <row r="176828" spans="26:27">
      <c r="Z176828" s="192"/>
      <c r="AA176828" s="192"/>
    </row>
    <row r="176829" spans="26:27">
      <c r="Z176829" s="192"/>
      <c r="AA176829" s="192"/>
    </row>
    <row r="176830" spans="26:27">
      <c r="Z176830" s="192"/>
      <c r="AA176830" s="192"/>
    </row>
    <row r="176831" spans="26:27">
      <c r="Z176831" s="192"/>
      <c r="AA176831" s="192"/>
    </row>
    <row r="176832" spans="26:27">
      <c r="Z176832" s="192"/>
      <c r="AA176832" s="192"/>
    </row>
    <row r="176833" spans="26:27">
      <c r="Z176833" s="192"/>
      <c r="AA176833" s="192"/>
    </row>
    <row r="176834" spans="26:27">
      <c r="Z176834" s="192"/>
      <c r="AA176834" s="192"/>
    </row>
    <row r="176835" spans="26:27">
      <c r="Z176835" s="192"/>
      <c r="AA176835" s="192"/>
    </row>
    <row r="176836" spans="26:27">
      <c r="Z176836" s="192"/>
      <c r="AA176836" s="192"/>
    </row>
    <row r="176837" spans="26:27">
      <c r="Z176837" s="192"/>
      <c r="AA176837" s="192"/>
    </row>
    <row r="176838" spans="26:27">
      <c r="Z176838" s="192"/>
      <c r="AA176838" s="192"/>
    </row>
    <row r="176839" spans="26:27">
      <c r="Z176839" s="192"/>
      <c r="AA176839" s="192"/>
    </row>
    <row r="176840" spans="26:27">
      <c r="Z176840" s="192"/>
      <c r="AA176840" s="192"/>
    </row>
    <row r="176841" spans="26:27">
      <c r="Z176841" s="192"/>
      <c r="AA176841" s="192"/>
    </row>
    <row r="176842" spans="26:27">
      <c r="Z176842" s="192"/>
      <c r="AA176842" s="192"/>
    </row>
    <row r="176843" spans="26:27">
      <c r="Z176843" s="192"/>
      <c r="AA176843" s="192"/>
    </row>
    <row r="176844" spans="26:27">
      <c r="Z176844" s="192"/>
      <c r="AA176844" s="192"/>
    </row>
    <row r="176845" spans="26:27">
      <c r="Z176845" s="192"/>
      <c r="AA176845" s="192"/>
    </row>
    <row r="176846" spans="26:27">
      <c r="Z176846" s="192"/>
      <c r="AA176846" s="192"/>
    </row>
    <row r="176847" spans="26:27">
      <c r="Z176847" s="192"/>
      <c r="AA176847" s="192"/>
    </row>
    <row r="176848" spans="26:27">
      <c r="Z176848" s="192"/>
      <c r="AA176848" s="192"/>
    </row>
    <row r="176849" spans="26:27">
      <c r="Z176849" s="192"/>
      <c r="AA176849" s="192"/>
    </row>
    <row r="176850" spans="26:27">
      <c r="Z176850" s="192"/>
      <c r="AA176850" s="192"/>
    </row>
    <row r="176851" spans="26:27">
      <c r="Z176851" s="192"/>
      <c r="AA176851" s="192"/>
    </row>
    <row r="176852" spans="26:27">
      <c r="Z176852" s="192"/>
      <c r="AA176852" s="192"/>
    </row>
    <row r="176853" spans="26:27">
      <c r="Z176853" s="192"/>
      <c r="AA176853" s="192"/>
    </row>
    <row r="176854" spans="26:27">
      <c r="Z176854" s="192"/>
      <c r="AA176854" s="192"/>
    </row>
    <row r="176855" spans="26:27">
      <c r="Z176855" s="192"/>
      <c r="AA176855" s="192"/>
    </row>
    <row r="176856" spans="26:27">
      <c r="Z176856" s="192"/>
      <c r="AA176856" s="192"/>
    </row>
    <row r="176857" spans="26:27">
      <c r="Z176857" s="192"/>
      <c r="AA176857" s="192"/>
    </row>
    <row r="176858" spans="26:27">
      <c r="Z176858" s="192"/>
      <c r="AA176858" s="192"/>
    </row>
    <row r="176859" spans="26:27">
      <c r="Z176859" s="192"/>
      <c r="AA176859" s="192"/>
    </row>
    <row r="176860" spans="26:27">
      <c r="Z176860" s="192"/>
      <c r="AA176860" s="192"/>
    </row>
    <row r="176861" spans="26:27">
      <c r="Z176861" s="192"/>
      <c r="AA176861" s="192"/>
    </row>
    <row r="176862" spans="26:27">
      <c r="Z176862" s="192"/>
      <c r="AA176862" s="192"/>
    </row>
    <row r="176863" spans="26:27">
      <c r="Z176863" s="192"/>
      <c r="AA176863" s="192"/>
    </row>
    <row r="176864" spans="26:27">
      <c r="Z176864" s="192"/>
      <c r="AA176864" s="192"/>
    </row>
    <row r="176865" spans="26:27">
      <c r="Z176865" s="192"/>
      <c r="AA176865" s="192"/>
    </row>
    <row r="176866" spans="26:27">
      <c r="Z176866" s="192"/>
      <c r="AA176866" s="192"/>
    </row>
    <row r="176867" spans="26:27">
      <c r="Z176867" s="192"/>
      <c r="AA176867" s="192"/>
    </row>
    <row r="176868" spans="26:27">
      <c r="Z176868" s="192"/>
      <c r="AA176868" s="192"/>
    </row>
    <row r="176869" spans="26:27">
      <c r="Z176869" s="192"/>
      <c r="AA176869" s="192"/>
    </row>
    <row r="176870" spans="26:27">
      <c r="Z176870" s="192"/>
      <c r="AA176870" s="192"/>
    </row>
    <row r="176871" spans="26:27">
      <c r="Z176871" s="192"/>
      <c r="AA176871" s="192"/>
    </row>
    <row r="176872" spans="26:27">
      <c r="Z176872" s="192"/>
      <c r="AA176872" s="192"/>
    </row>
    <row r="176873" spans="26:27">
      <c r="Z176873" s="192"/>
      <c r="AA176873" s="192"/>
    </row>
    <row r="176874" spans="26:27">
      <c r="Z176874" s="192"/>
      <c r="AA176874" s="192"/>
    </row>
    <row r="176875" spans="26:27">
      <c r="Z176875" s="192"/>
      <c r="AA176875" s="192"/>
    </row>
    <row r="176876" spans="26:27">
      <c r="Z176876" s="192"/>
      <c r="AA176876" s="192"/>
    </row>
    <row r="176877" spans="26:27">
      <c r="Z176877" s="192"/>
      <c r="AA176877" s="192"/>
    </row>
    <row r="176878" spans="26:27">
      <c r="Z176878" s="192"/>
      <c r="AA176878" s="192"/>
    </row>
    <row r="176879" spans="26:27">
      <c r="Z176879" s="192"/>
      <c r="AA176879" s="192"/>
    </row>
    <row r="176880" spans="26:27">
      <c r="Z176880" s="192"/>
      <c r="AA176880" s="192"/>
    </row>
    <row r="176881" spans="26:27">
      <c r="Z176881" s="192"/>
      <c r="AA176881" s="192"/>
    </row>
    <row r="176882" spans="26:27">
      <c r="Z176882" s="192"/>
      <c r="AA176882" s="192"/>
    </row>
    <row r="176883" spans="26:27">
      <c r="Z176883" s="192"/>
      <c r="AA176883" s="192"/>
    </row>
    <row r="176884" spans="26:27">
      <c r="Z176884" s="192"/>
      <c r="AA176884" s="192"/>
    </row>
    <row r="176885" spans="26:27">
      <c r="Z176885" s="192"/>
      <c r="AA176885" s="192"/>
    </row>
    <row r="176886" spans="26:27">
      <c r="Z176886" s="192"/>
      <c r="AA176886" s="192"/>
    </row>
    <row r="176887" spans="26:27">
      <c r="Z176887" s="192"/>
      <c r="AA176887" s="192"/>
    </row>
    <row r="176888" spans="26:27">
      <c r="Z176888" s="192"/>
      <c r="AA176888" s="192"/>
    </row>
    <row r="176889" spans="26:27">
      <c r="Z176889" s="192"/>
      <c r="AA176889" s="192"/>
    </row>
    <row r="176890" spans="26:27">
      <c r="Z176890" s="192"/>
      <c r="AA176890" s="192"/>
    </row>
    <row r="176891" spans="26:27">
      <c r="Z176891" s="192"/>
      <c r="AA176891" s="192"/>
    </row>
    <row r="176892" spans="26:27">
      <c r="Z176892" s="192"/>
      <c r="AA176892" s="192"/>
    </row>
    <row r="176893" spans="26:27">
      <c r="Z176893" s="192"/>
      <c r="AA176893" s="192"/>
    </row>
    <row r="176894" spans="26:27">
      <c r="Z176894" s="192"/>
      <c r="AA176894" s="192"/>
    </row>
    <row r="176895" spans="26:27">
      <c r="Z176895" s="192"/>
      <c r="AA176895" s="192"/>
    </row>
    <row r="176896" spans="26:27">
      <c r="Z176896" s="192"/>
      <c r="AA176896" s="192"/>
    </row>
    <row r="176897" spans="26:27">
      <c r="Z176897" s="192"/>
      <c r="AA176897" s="192"/>
    </row>
    <row r="176898" spans="26:27">
      <c r="Z176898" s="192"/>
      <c r="AA176898" s="192"/>
    </row>
    <row r="176899" spans="26:27">
      <c r="Z176899" s="192"/>
      <c r="AA176899" s="192"/>
    </row>
    <row r="176900" spans="26:27">
      <c r="Z176900" s="192"/>
      <c r="AA176900" s="192"/>
    </row>
    <row r="176901" spans="26:27">
      <c r="Z176901" s="192"/>
      <c r="AA176901" s="192"/>
    </row>
    <row r="176902" spans="26:27">
      <c r="Z176902" s="192"/>
      <c r="AA176902" s="192"/>
    </row>
    <row r="176903" spans="26:27">
      <c r="Z176903" s="192"/>
      <c r="AA176903" s="192"/>
    </row>
    <row r="176904" spans="26:27">
      <c r="Z176904" s="192"/>
      <c r="AA176904" s="192"/>
    </row>
    <row r="176905" spans="26:27">
      <c r="Z176905" s="192"/>
      <c r="AA176905" s="192"/>
    </row>
    <row r="176906" spans="26:27">
      <c r="Z176906" s="192"/>
      <c r="AA176906" s="192"/>
    </row>
    <row r="176907" spans="26:27">
      <c r="Z176907" s="192"/>
      <c r="AA176907" s="192"/>
    </row>
    <row r="176908" spans="26:27">
      <c r="Z176908" s="192"/>
      <c r="AA176908" s="192"/>
    </row>
    <row r="176909" spans="26:27">
      <c r="Z176909" s="192"/>
      <c r="AA176909" s="192"/>
    </row>
    <row r="176910" spans="26:27">
      <c r="Z176910" s="192"/>
      <c r="AA176910" s="192"/>
    </row>
    <row r="176911" spans="26:27">
      <c r="Z176911" s="192"/>
      <c r="AA176911" s="192"/>
    </row>
    <row r="176912" spans="26:27">
      <c r="Z176912" s="192"/>
      <c r="AA176912" s="192"/>
    </row>
    <row r="176913" spans="26:27">
      <c r="Z176913" s="192"/>
      <c r="AA176913" s="192"/>
    </row>
    <row r="176914" spans="26:27">
      <c r="Z176914" s="192"/>
      <c r="AA176914" s="192"/>
    </row>
    <row r="176915" spans="26:27">
      <c r="Z176915" s="192"/>
      <c r="AA176915" s="192"/>
    </row>
    <row r="176916" spans="26:27">
      <c r="Z176916" s="192"/>
      <c r="AA176916" s="192"/>
    </row>
    <row r="176917" spans="26:27">
      <c r="Z176917" s="192"/>
      <c r="AA176917" s="192"/>
    </row>
    <row r="176918" spans="26:27">
      <c r="Z176918" s="192"/>
      <c r="AA176918" s="192"/>
    </row>
    <row r="176919" spans="26:27">
      <c r="Z176919" s="192"/>
      <c r="AA176919" s="192"/>
    </row>
    <row r="176920" spans="26:27">
      <c r="Z176920" s="192"/>
      <c r="AA176920" s="192"/>
    </row>
    <row r="176921" spans="26:27">
      <c r="Z176921" s="192"/>
      <c r="AA176921" s="192"/>
    </row>
    <row r="176922" spans="26:27">
      <c r="Z176922" s="192"/>
      <c r="AA176922" s="192"/>
    </row>
    <row r="176923" spans="26:27">
      <c r="Z176923" s="192"/>
      <c r="AA176923" s="192"/>
    </row>
    <row r="176924" spans="26:27">
      <c r="Z176924" s="192"/>
      <c r="AA176924" s="192"/>
    </row>
    <row r="176925" spans="26:27">
      <c r="Z176925" s="192"/>
      <c r="AA176925" s="192"/>
    </row>
    <row r="176926" spans="26:27">
      <c r="Z176926" s="192"/>
      <c r="AA176926" s="192"/>
    </row>
    <row r="176927" spans="26:27">
      <c r="Z176927" s="192"/>
      <c r="AA176927" s="192"/>
    </row>
    <row r="176928" spans="26:27">
      <c r="Z176928" s="192"/>
      <c r="AA176928" s="192"/>
    </row>
    <row r="176929" spans="26:27">
      <c r="Z176929" s="192"/>
      <c r="AA176929" s="192"/>
    </row>
    <row r="176930" spans="26:27">
      <c r="Z176930" s="192"/>
      <c r="AA176930" s="192"/>
    </row>
    <row r="176931" spans="26:27">
      <c r="Z176931" s="192"/>
      <c r="AA176931" s="192"/>
    </row>
    <row r="176932" spans="26:27">
      <c r="Z176932" s="192"/>
      <c r="AA176932" s="192"/>
    </row>
    <row r="176933" spans="26:27">
      <c r="Z176933" s="192"/>
      <c r="AA176933" s="192"/>
    </row>
    <row r="176934" spans="26:27">
      <c r="Z176934" s="192"/>
      <c r="AA176934" s="192"/>
    </row>
    <row r="176935" spans="26:27">
      <c r="Z176935" s="192"/>
      <c r="AA176935" s="192"/>
    </row>
    <row r="176936" spans="26:27">
      <c r="Z176936" s="192"/>
      <c r="AA176936" s="192"/>
    </row>
    <row r="176937" spans="26:27">
      <c r="Z176937" s="192"/>
      <c r="AA176937" s="192"/>
    </row>
    <row r="176938" spans="26:27">
      <c r="Z176938" s="192"/>
      <c r="AA176938" s="192"/>
    </row>
    <row r="176939" spans="26:27">
      <c r="Z176939" s="192"/>
      <c r="AA176939" s="192"/>
    </row>
    <row r="176940" spans="26:27">
      <c r="Z176940" s="192"/>
      <c r="AA176940" s="192"/>
    </row>
    <row r="176941" spans="26:27">
      <c r="Z176941" s="192"/>
      <c r="AA176941" s="192"/>
    </row>
    <row r="176942" spans="26:27">
      <c r="Z176942" s="192"/>
      <c r="AA176942" s="192"/>
    </row>
    <row r="176943" spans="26:27">
      <c r="Z176943" s="192"/>
      <c r="AA176943" s="192"/>
    </row>
    <row r="176944" spans="26:27">
      <c r="Z176944" s="192"/>
      <c r="AA176944" s="192"/>
    </row>
    <row r="176945" spans="26:27">
      <c r="Z176945" s="192"/>
      <c r="AA176945" s="192"/>
    </row>
    <row r="176946" spans="26:27">
      <c r="Z176946" s="192"/>
      <c r="AA176946" s="192"/>
    </row>
    <row r="176947" spans="26:27">
      <c r="Z176947" s="192"/>
      <c r="AA176947" s="192"/>
    </row>
    <row r="176948" spans="26:27">
      <c r="Z176948" s="192"/>
      <c r="AA176948" s="192"/>
    </row>
    <row r="176949" spans="26:27">
      <c r="Z176949" s="192"/>
      <c r="AA176949" s="192"/>
    </row>
    <row r="176950" spans="26:27">
      <c r="Z176950" s="192"/>
      <c r="AA176950" s="192"/>
    </row>
    <row r="176951" spans="26:27">
      <c r="Z176951" s="192"/>
      <c r="AA176951" s="192"/>
    </row>
    <row r="176952" spans="26:27">
      <c r="Z176952" s="192"/>
      <c r="AA176952" s="192"/>
    </row>
    <row r="176953" spans="26:27">
      <c r="Z176953" s="192"/>
      <c r="AA176953" s="192"/>
    </row>
    <row r="176954" spans="26:27">
      <c r="Z176954" s="192"/>
      <c r="AA176954" s="192"/>
    </row>
    <row r="176955" spans="26:27">
      <c r="Z176955" s="192"/>
      <c r="AA176955" s="192"/>
    </row>
    <row r="176956" spans="26:27">
      <c r="Z176956" s="192"/>
      <c r="AA176956" s="192"/>
    </row>
    <row r="176957" spans="26:27">
      <c r="Z176957" s="192"/>
      <c r="AA176957" s="192"/>
    </row>
    <row r="176958" spans="26:27">
      <c r="Z176958" s="192"/>
      <c r="AA176958" s="192"/>
    </row>
    <row r="176959" spans="26:27">
      <c r="Z176959" s="192"/>
      <c r="AA176959" s="192"/>
    </row>
    <row r="176960" spans="26:27">
      <c r="Z176960" s="192"/>
      <c r="AA176960" s="192"/>
    </row>
    <row r="176961" spans="26:27">
      <c r="Z176961" s="192"/>
      <c r="AA176961" s="192"/>
    </row>
    <row r="176962" spans="26:27">
      <c r="Z176962" s="192"/>
      <c r="AA176962" s="192"/>
    </row>
    <row r="176963" spans="26:27">
      <c r="Z176963" s="192"/>
      <c r="AA176963" s="192"/>
    </row>
    <row r="176964" spans="26:27">
      <c r="Z176964" s="192"/>
      <c r="AA176964" s="192"/>
    </row>
    <row r="176965" spans="26:27">
      <c r="Z176965" s="192"/>
      <c r="AA176965" s="192"/>
    </row>
    <row r="176966" spans="26:27">
      <c r="Z176966" s="192"/>
      <c r="AA176966" s="192"/>
    </row>
    <row r="176967" spans="26:27">
      <c r="Z176967" s="192"/>
      <c r="AA176967" s="192"/>
    </row>
    <row r="176968" spans="26:27">
      <c r="Z176968" s="192"/>
      <c r="AA176968" s="192"/>
    </row>
    <row r="176969" spans="26:27">
      <c r="Z176969" s="192"/>
      <c r="AA176969" s="192"/>
    </row>
    <row r="176970" spans="26:27">
      <c r="Z176970" s="192"/>
      <c r="AA176970" s="192"/>
    </row>
    <row r="176971" spans="26:27">
      <c r="Z176971" s="192"/>
      <c r="AA176971" s="192"/>
    </row>
    <row r="176972" spans="26:27">
      <c r="Z176972" s="192"/>
      <c r="AA176972" s="192"/>
    </row>
    <row r="176973" spans="26:27">
      <c r="Z176973" s="192"/>
      <c r="AA176973" s="192"/>
    </row>
    <row r="176974" spans="26:27">
      <c r="Z176974" s="192"/>
      <c r="AA176974" s="192"/>
    </row>
    <row r="176975" spans="26:27">
      <c r="Z176975" s="192"/>
      <c r="AA176975" s="192"/>
    </row>
    <row r="176976" spans="26:27">
      <c r="Z176976" s="192"/>
      <c r="AA176976" s="192"/>
    </row>
    <row r="176977" spans="26:27">
      <c r="Z176977" s="192"/>
      <c r="AA176977" s="192"/>
    </row>
    <row r="176978" spans="26:27">
      <c r="Z176978" s="192"/>
      <c r="AA176978" s="192"/>
    </row>
    <row r="176979" spans="26:27">
      <c r="Z176979" s="192"/>
      <c r="AA176979" s="192"/>
    </row>
    <row r="176980" spans="26:27">
      <c r="Z176980" s="192"/>
      <c r="AA176980" s="192"/>
    </row>
    <row r="176981" spans="26:27">
      <c r="Z176981" s="192"/>
      <c r="AA176981" s="192"/>
    </row>
    <row r="176982" spans="26:27">
      <c r="Z176982" s="192"/>
      <c r="AA176982" s="192"/>
    </row>
    <row r="176983" spans="26:27">
      <c r="Z176983" s="192"/>
      <c r="AA176983" s="192"/>
    </row>
    <row r="176984" spans="26:27">
      <c r="Z176984" s="192"/>
      <c r="AA176984" s="192"/>
    </row>
    <row r="176985" spans="26:27">
      <c r="Z176985" s="192"/>
      <c r="AA176985" s="192"/>
    </row>
    <row r="176986" spans="26:27">
      <c r="Z176986" s="192"/>
      <c r="AA176986" s="192"/>
    </row>
    <row r="176987" spans="26:27">
      <c r="Z176987" s="192"/>
      <c r="AA176987" s="192"/>
    </row>
    <row r="176988" spans="26:27">
      <c r="Z176988" s="192"/>
      <c r="AA176988" s="192"/>
    </row>
    <row r="176989" spans="26:27">
      <c r="Z176989" s="192"/>
      <c r="AA176989" s="192"/>
    </row>
    <row r="176990" spans="26:27">
      <c r="Z176990" s="192"/>
      <c r="AA176990" s="192"/>
    </row>
    <row r="176991" spans="26:27">
      <c r="Z176991" s="192"/>
      <c r="AA176991" s="192"/>
    </row>
    <row r="176992" spans="26:27">
      <c r="Z176992" s="192"/>
      <c r="AA176992" s="192"/>
    </row>
    <row r="176993" spans="26:27">
      <c r="Z176993" s="192"/>
      <c r="AA176993" s="192"/>
    </row>
    <row r="176994" spans="26:27">
      <c r="Z176994" s="192"/>
      <c r="AA176994" s="192"/>
    </row>
    <row r="176995" spans="26:27">
      <c r="Z176995" s="192"/>
      <c r="AA176995" s="192"/>
    </row>
    <row r="176996" spans="26:27">
      <c r="Z176996" s="192"/>
      <c r="AA176996" s="192"/>
    </row>
    <row r="176997" spans="26:27">
      <c r="Z176997" s="192"/>
      <c r="AA176997" s="192"/>
    </row>
    <row r="176998" spans="26:27">
      <c r="Z176998" s="192"/>
      <c r="AA176998" s="192"/>
    </row>
    <row r="176999" spans="26:27">
      <c r="Z176999" s="192"/>
      <c r="AA176999" s="192"/>
    </row>
    <row r="177000" spans="26:27">
      <c r="Z177000" s="192"/>
      <c r="AA177000" s="192"/>
    </row>
    <row r="177001" spans="26:27">
      <c r="Z177001" s="192"/>
      <c r="AA177001" s="192"/>
    </row>
    <row r="177002" spans="26:27">
      <c r="Z177002" s="192"/>
      <c r="AA177002" s="192"/>
    </row>
    <row r="177003" spans="26:27">
      <c r="Z177003" s="192"/>
      <c r="AA177003" s="192"/>
    </row>
    <row r="177004" spans="26:27">
      <c r="Z177004" s="192"/>
      <c r="AA177004" s="192"/>
    </row>
    <row r="177005" spans="26:27">
      <c r="Z177005" s="192"/>
      <c r="AA177005" s="192"/>
    </row>
    <row r="177006" spans="26:27">
      <c r="Z177006" s="192"/>
      <c r="AA177006" s="192"/>
    </row>
    <row r="177007" spans="26:27">
      <c r="Z177007" s="192"/>
      <c r="AA177007" s="192"/>
    </row>
    <row r="177008" spans="26:27">
      <c r="Z177008" s="192"/>
      <c r="AA177008" s="192"/>
    </row>
    <row r="177009" spans="26:27">
      <c r="Z177009" s="192"/>
      <c r="AA177009" s="192"/>
    </row>
    <row r="177010" spans="26:27">
      <c r="Z177010" s="192"/>
      <c r="AA177010" s="192"/>
    </row>
    <row r="177011" spans="26:27">
      <c r="Z177011" s="192"/>
      <c r="AA177011" s="192"/>
    </row>
    <row r="177012" spans="26:27">
      <c r="Z177012" s="192"/>
      <c r="AA177012" s="192"/>
    </row>
    <row r="177013" spans="26:27">
      <c r="Z177013" s="192"/>
      <c r="AA177013" s="192"/>
    </row>
    <row r="177014" spans="26:27">
      <c r="Z177014" s="192"/>
      <c r="AA177014" s="192"/>
    </row>
    <row r="177015" spans="26:27">
      <c r="Z177015" s="192"/>
      <c r="AA177015" s="192"/>
    </row>
    <row r="177016" spans="26:27">
      <c r="Z177016" s="192"/>
      <c r="AA177016" s="192"/>
    </row>
    <row r="177017" spans="26:27">
      <c r="Z177017" s="192"/>
      <c r="AA177017" s="192"/>
    </row>
    <row r="177018" spans="26:27">
      <c r="Z177018" s="192"/>
      <c r="AA177018" s="192"/>
    </row>
    <row r="177019" spans="26:27">
      <c r="Z177019" s="192"/>
      <c r="AA177019" s="192"/>
    </row>
    <row r="177020" spans="26:27">
      <c r="Z177020" s="192"/>
      <c r="AA177020" s="192"/>
    </row>
    <row r="177021" spans="26:27">
      <c r="Z177021" s="192"/>
      <c r="AA177021" s="192"/>
    </row>
    <row r="177022" spans="26:27">
      <c r="Z177022" s="192"/>
      <c r="AA177022" s="192"/>
    </row>
    <row r="177023" spans="26:27">
      <c r="Z177023" s="192"/>
      <c r="AA177023" s="192"/>
    </row>
    <row r="177024" spans="26:27">
      <c r="Z177024" s="192"/>
      <c r="AA177024" s="192"/>
    </row>
    <row r="177025" spans="26:27">
      <c r="Z177025" s="192"/>
      <c r="AA177025" s="192"/>
    </row>
    <row r="177026" spans="26:27">
      <c r="Z177026" s="192"/>
      <c r="AA177026" s="192"/>
    </row>
    <row r="177027" spans="26:27">
      <c r="Z177027" s="192"/>
      <c r="AA177027" s="192"/>
    </row>
    <row r="177028" spans="26:27">
      <c r="Z177028" s="192"/>
      <c r="AA177028" s="192"/>
    </row>
    <row r="177029" spans="26:27">
      <c r="Z177029" s="192"/>
      <c r="AA177029" s="192"/>
    </row>
    <row r="177030" spans="26:27">
      <c r="Z177030" s="192"/>
      <c r="AA177030" s="192"/>
    </row>
    <row r="177031" spans="26:27">
      <c r="Z177031" s="192"/>
      <c r="AA177031" s="192"/>
    </row>
    <row r="177032" spans="26:27">
      <c r="Z177032" s="192"/>
      <c r="AA177032" s="192"/>
    </row>
    <row r="177033" spans="26:27">
      <c r="Z177033" s="192"/>
      <c r="AA177033" s="192"/>
    </row>
    <row r="177034" spans="26:27">
      <c r="Z177034" s="192"/>
      <c r="AA177034" s="192"/>
    </row>
    <row r="177035" spans="26:27">
      <c r="Z177035" s="192"/>
      <c r="AA177035" s="192"/>
    </row>
    <row r="177036" spans="26:27">
      <c r="Z177036" s="192"/>
      <c r="AA177036" s="192"/>
    </row>
    <row r="177037" spans="26:27">
      <c r="Z177037" s="192"/>
      <c r="AA177037" s="192"/>
    </row>
    <row r="177038" spans="26:27">
      <c r="Z177038" s="192"/>
      <c r="AA177038" s="192"/>
    </row>
    <row r="177039" spans="26:27">
      <c r="Z177039" s="192"/>
      <c r="AA177039" s="192"/>
    </row>
    <row r="177040" spans="26:27">
      <c r="Z177040" s="192"/>
      <c r="AA177040" s="192"/>
    </row>
    <row r="177041" spans="26:27">
      <c r="Z177041" s="192"/>
      <c r="AA177041" s="192"/>
    </row>
    <row r="177042" spans="26:27">
      <c r="Z177042" s="192"/>
      <c r="AA177042" s="192"/>
    </row>
    <row r="177043" spans="26:27">
      <c r="Z177043" s="192"/>
      <c r="AA177043" s="192"/>
    </row>
    <row r="177044" spans="26:27">
      <c r="Z177044" s="192"/>
      <c r="AA177044" s="192"/>
    </row>
    <row r="177045" spans="26:27">
      <c r="Z177045" s="192"/>
      <c r="AA177045" s="192"/>
    </row>
    <row r="177046" spans="26:27">
      <c r="Z177046" s="192"/>
      <c r="AA177046" s="192"/>
    </row>
    <row r="177047" spans="26:27">
      <c r="Z177047" s="192"/>
      <c r="AA177047" s="192"/>
    </row>
    <row r="177048" spans="26:27">
      <c r="Z177048" s="192"/>
      <c r="AA177048" s="192"/>
    </row>
    <row r="177049" spans="26:27">
      <c r="Z177049" s="192"/>
      <c r="AA177049" s="192"/>
    </row>
    <row r="177050" spans="26:27">
      <c r="Z177050" s="192"/>
      <c r="AA177050" s="192"/>
    </row>
    <row r="177051" spans="26:27">
      <c r="Z177051" s="192"/>
      <c r="AA177051" s="192"/>
    </row>
    <row r="177052" spans="26:27">
      <c r="Z177052" s="192"/>
      <c r="AA177052" s="192"/>
    </row>
    <row r="177053" spans="26:27">
      <c r="Z177053" s="192"/>
      <c r="AA177053" s="192"/>
    </row>
    <row r="177054" spans="26:27">
      <c r="Z177054" s="192"/>
      <c r="AA177054" s="192"/>
    </row>
    <row r="177055" spans="26:27">
      <c r="Z177055" s="192"/>
      <c r="AA177055" s="192"/>
    </row>
    <row r="177056" spans="26:27">
      <c r="Z177056" s="192"/>
      <c r="AA177056" s="192"/>
    </row>
    <row r="177057" spans="26:27">
      <c r="Z177057" s="192"/>
      <c r="AA177057" s="192"/>
    </row>
    <row r="177058" spans="26:27">
      <c r="Z177058" s="192"/>
      <c r="AA177058" s="192"/>
    </row>
    <row r="177059" spans="26:27">
      <c r="Z177059" s="192"/>
      <c r="AA177059" s="192"/>
    </row>
    <row r="177060" spans="26:27">
      <c r="Z177060" s="192"/>
      <c r="AA177060" s="192"/>
    </row>
    <row r="177061" spans="26:27">
      <c r="Z177061" s="192"/>
      <c r="AA177061" s="192"/>
    </row>
    <row r="177062" spans="26:27">
      <c r="Z177062" s="192"/>
      <c r="AA177062" s="192"/>
    </row>
    <row r="177063" spans="26:27">
      <c r="Z177063" s="192"/>
      <c r="AA177063" s="192"/>
    </row>
    <row r="177064" spans="26:27">
      <c r="Z177064" s="192"/>
      <c r="AA177064" s="192"/>
    </row>
    <row r="177065" spans="26:27">
      <c r="Z177065" s="192"/>
      <c r="AA177065" s="192"/>
    </row>
    <row r="177066" spans="26:27">
      <c r="Z177066" s="192"/>
      <c r="AA177066" s="192"/>
    </row>
    <row r="177067" spans="26:27">
      <c r="Z177067" s="192"/>
      <c r="AA177067" s="192"/>
    </row>
    <row r="177068" spans="26:27">
      <c r="Z177068" s="192"/>
      <c r="AA177068" s="192"/>
    </row>
    <row r="177069" spans="26:27">
      <c r="Z177069" s="192"/>
      <c r="AA177069" s="192"/>
    </row>
    <row r="177070" spans="26:27">
      <c r="Z177070" s="192"/>
      <c r="AA177070" s="192"/>
    </row>
    <row r="177071" spans="26:27">
      <c r="Z177071" s="192"/>
      <c r="AA177071" s="192"/>
    </row>
    <row r="177072" spans="26:27">
      <c r="Z177072" s="192"/>
      <c r="AA177072" s="192"/>
    </row>
    <row r="177073" spans="26:27">
      <c r="Z177073" s="192"/>
      <c r="AA177073" s="192"/>
    </row>
    <row r="177074" spans="26:27">
      <c r="Z177074" s="192"/>
      <c r="AA177074" s="192"/>
    </row>
    <row r="177075" spans="26:27">
      <c r="Z177075" s="192"/>
      <c r="AA177075" s="192"/>
    </row>
    <row r="177076" spans="26:27">
      <c r="Z177076" s="192"/>
      <c r="AA177076" s="192"/>
    </row>
    <row r="177077" spans="26:27">
      <c r="Z177077" s="192"/>
      <c r="AA177077" s="192"/>
    </row>
    <row r="177078" spans="26:27">
      <c r="Z177078" s="192"/>
      <c r="AA177078" s="192"/>
    </row>
    <row r="177079" spans="26:27">
      <c r="Z177079" s="192"/>
      <c r="AA177079" s="192"/>
    </row>
    <row r="177080" spans="26:27">
      <c r="Z177080" s="192"/>
      <c r="AA177080" s="192"/>
    </row>
    <row r="177081" spans="26:27">
      <c r="Z177081" s="192"/>
      <c r="AA177081" s="192"/>
    </row>
    <row r="177082" spans="26:27">
      <c r="Z177082" s="192"/>
      <c r="AA177082" s="192"/>
    </row>
    <row r="177083" spans="26:27">
      <c r="Z177083" s="192"/>
      <c r="AA177083" s="192"/>
    </row>
    <row r="177084" spans="26:27">
      <c r="Z177084" s="192"/>
      <c r="AA177084" s="192"/>
    </row>
    <row r="177085" spans="26:27">
      <c r="Z177085" s="192"/>
      <c r="AA177085" s="192"/>
    </row>
    <row r="177086" spans="26:27">
      <c r="Z177086" s="192"/>
      <c r="AA177086" s="192"/>
    </row>
    <row r="177087" spans="26:27">
      <c r="Z177087" s="192"/>
      <c r="AA177087" s="192"/>
    </row>
    <row r="177088" spans="26:27">
      <c r="Z177088" s="192"/>
      <c r="AA177088" s="192"/>
    </row>
    <row r="177089" spans="26:27">
      <c r="Z177089" s="192"/>
      <c r="AA177089" s="192"/>
    </row>
    <row r="177090" spans="26:27">
      <c r="Z177090" s="192"/>
      <c r="AA177090" s="192"/>
    </row>
    <row r="177091" spans="26:27">
      <c r="Z177091" s="192"/>
      <c r="AA177091" s="192"/>
    </row>
    <row r="177092" spans="26:27">
      <c r="Z177092" s="192"/>
      <c r="AA177092" s="192"/>
    </row>
    <row r="177093" spans="26:27">
      <c r="Z177093" s="192"/>
      <c r="AA177093" s="192"/>
    </row>
    <row r="177094" spans="26:27">
      <c r="Z177094" s="192"/>
      <c r="AA177094" s="192"/>
    </row>
    <row r="177095" spans="26:27">
      <c r="Z177095" s="192"/>
      <c r="AA177095" s="192"/>
    </row>
    <row r="177096" spans="26:27">
      <c r="Z177096" s="192"/>
      <c r="AA177096" s="192"/>
    </row>
    <row r="177097" spans="26:27">
      <c r="Z177097" s="192"/>
      <c r="AA177097" s="192"/>
    </row>
    <row r="177098" spans="26:27">
      <c r="Z177098" s="192"/>
      <c r="AA177098" s="192"/>
    </row>
    <row r="177099" spans="26:27">
      <c r="Z177099" s="192"/>
      <c r="AA177099" s="192"/>
    </row>
    <row r="177100" spans="26:27">
      <c r="Z177100" s="192"/>
      <c r="AA177100" s="192"/>
    </row>
    <row r="177101" spans="26:27">
      <c r="Z177101" s="192"/>
      <c r="AA177101" s="192"/>
    </row>
    <row r="177102" spans="26:27">
      <c r="Z177102" s="192"/>
      <c r="AA177102" s="192"/>
    </row>
    <row r="177103" spans="26:27">
      <c r="Z177103" s="192"/>
      <c r="AA177103" s="192"/>
    </row>
    <row r="177104" spans="26:27">
      <c r="Z177104" s="192"/>
      <c r="AA177104" s="192"/>
    </row>
    <row r="177105" spans="26:27">
      <c r="Z177105" s="192"/>
      <c r="AA177105" s="192"/>
    </row>
    <row r="177106" spans="26:27">
      <c r="Z177106" s="192"/>
      <c r="AA177106" s="192"/>
    </row>
    <row r="177107" spans="26:27">
      <c r="Z177107" s="192"/>
      <c r="AA177107" s="192"/>
    </row>
    <row r="177108" spans="26:27">
      <c r="Z177108" s="192"/>
      <c r="AA177108" s="192"/>
    </row>
    <row r="177109" spans="26:27">
      <c r="Z177109" s="192"/>
      <c r="AA177109" s="192"/>
    </row>
    <row r="177110" spans="26:27">
      <c r="Z177110" s="192"/>
      <c r="AA177110" s="192"/>
    </row>
    <row r="177111" spans="26:27">
      <c r="Z177111" s="192"/>
      <c r="AA177111" s="192"/>
    </row>
    <row r="177112" spans="26:27">
      <c r="Z177112" s="192"/>
      <c r="AA177112" s="192"/>
    </row>
    <row r="177113" spans="26:27">
      <c r="Z177113" s="192"/>
      <c r="AA177113" s="192"/>
    </row>
    <row r="177114" spans="26:27">
      <c r="Z177114" s="192"/>
      <c r="AA177114" s="192"/>
    </row>
    <row r="177115" spans="26:27">
      <c r="Z177115" s="192"/>
      <c r="AA177115" s="192"/>
    </row>
    <row r="177116" spans="26:27">
      <c r="Z177116" s="192"/>
      <c r="AA177116" s="192"/>
    </row>
    <row r="177117" spans="26:27">
      <c r="Z177117" s="192"/>
      <c r="AA177117" s="192"/>
    </row>
    <row r="177118" spans="26:27">
      <c r="Z177118" s="192"/>
      <c r="AA177118" s="192"/>
    </row>
    <row r="177119" spans="26:27">
      <c r="Z177119" s="192"/>
      <c r="AA177119" s="192"/>
    </row>
    <row r="177120" spans="26:27">
      <c r="Z177120" s="192"/>
      <c r="AA177120" s="192"/>
    </row>
    <row r="177121" spans="26:27">
      <c r="Z177121" s="192"/>
      <c r="AA177121" s="192"/>
    </row>
    <row r="177122" spans="26:27">
      <c r="Z177122" s="192"/>
      <c r="AA177122" s="192"/>
    </row>
    <row r="177123" spans="26:27">
      <c r="Z177123" s="192"/>
      <c r="AA177123" s="192"/>
    </row>
    <row r="177124" spans="26:27">
      <c r="Z177124" s="192"/>
      <c r="AA177124" s="192"/>
    </row>
    <row r="177125" spans="26:27">
      <c r="Z177125" s="192"/>
      <c r="AA177125" s="192"/>
    </row>
    <row r="177126" spans="26:27">
      <c r="Z177126" s="192"/>
      <c r="AA177126" s="192"/>
    </row>
    <row r="177127" spans="26:27">
      <c r="Z177127" s="192"/>
      <c r="AA177127" s="192"/>
    </row>
    <row r="177128" spans="26:27">
      <c r="Z177128" s="192"/>
      <c r="AA177128" s="192"/>
    </row>
    <row r="177129" spans="26:27">
      <c r="Z177129" s="192"/>
      <c r="AA177129" s="192"/>
    </row>
    <row r="177130" spans="26:27">
      <c r="Z177130" s="192"/>
      <c r="AA177130" s="192"/>
    </row>
    <row r="177131" spans="26:27">
      <c r="Z177131" s="192"/>
      <c r="AA177131" s="192"/>
    </row>
    <row r="177132" spans="26:27">
      <c r="Z177132" s="192"/>
      <c r="AA177132" s="192"/>
    </row>
    <row r="177133" spans="26:27">
      <c r="Z177133" s="192"/>
      <c r="AA177133" s="192"/>
    </row>
    <row r="177134" spans="26:27">
      <c r="Z177134" s="192"/>
      <c r="AA177134" s="192"/>
    </row>
    <row r="177135" spans="26:27">
      <c r="Z177135" s="192"/>
      <c r="AA177135" s="192"/>
    </row>
    <row r="177136" spans="26:27">
      <c r="Z177136" s="192"/>
      <c r="AA177136" s="192"/>
    </row>
    <row r="177137" spans="26:27">
      <c r="Z177137" s="192"/>
      <c r="AA177137" s="192"/>
    </row>
    <row r="177138" spans="26:27">
      <c r="Z177138" s="192"/>
      <c r="AA177138" s="192"/>
    </row>
    <row r="177139" spans="26:27">
      <c r="Z177139" s="192"/>
      <c r="AA177139" s="192"/>
    </row>
    <row r="177140" spans="26:27">
      <c r="Z177140" s="192"/>
      <c r="AA177140" s="192"/>
    </row>
    <row r="177141" spans="26:27">
      <c r="Z177141" s="192"/>
      <c r="AA177141" s="192"/>
    </row>
    <row r="177142" spans="26:27">
      <c r="Z177142" s="192"/>
      <c r="AA177142" s="192"/>
    </row>
    <row r="177143" spans="26:27">
      <c r="Z177143" s="192"/>
      <c r="AA177143" s="192"/>
    </row>
    <row r="177144" spans="26:27">
      <c r="Z177144" s="192"/>
      <c r="AA177144" s="192"/>
    </row>
    <row r="177145" spans="26:27">
      <c r="Z177145" s="192"/>
      <c r="AA177145" s="192"/>
    </row>
    <row r="177146" spans="26:27">
      <c r="Z177146" s="192"/>
      <c r="AA177146" s="192"/>
    </row>
    <row r="177147" spans="26:27">
      <c r="Z177147" s="192"/>
      <c r="AA177147" s="192"/>
    </row>
    <row r="177148" spans="26:27">
      <c r="Z177148" s="192"/>
      <c r="AA177148" s="192"/>
    </row>
    <row r="177149" spans="26:27">
      <c r="Z177149" s="192"/>
      <c r="AA177149" s="192"/>
    </row>
    <row r="177150" spans="26:27">
      <c r="Z177150" s="192"/>
      <c r="AA177150" s="192"/>
    </row>
    <row r="177151" spans="26:27">
      <c r="Z177151" s="192"/>
      <c r="AA177151" s="192"/>
    </row>
    <row r="177152" spans="26:27">
      <c r="Z177152" s="192"/>
      <c r="AA177152" s="192"/>
    </row>
    <row r="177153" spans="26:27">
      <c r="Z177153" s="192"/>
      <c r="AA177153" s="192"/>
    </row>
    <row r="177154" spans="26:27">
      <c r="Z177154" s="192"/>
      <c r="AA177154" s="192"/>
    </row>
    <row r="177155" spans="26:27">
      <c r="Z177155" s="192"/>
      <c r="AA177155" s="192"/>
    </row>
    <row r="177156" spans="26:27">
      <c r="Z177156" s="192"/>
      <c r="AA177156" s="192"/>
    </row>
    <row r="177157" spans="26:27">
      <c r="Z177157" s="192"/>
      <c r="AA177157" s="192"/>
    </row>
    <row r="177158" spans="26:27">
      <c r="Z177158" s="192"/>
      <c r="AA177158" s="192"/>
    </row>
    <row r="177159" spans="26:27">
      <c r="Z177159" s="192"/>
      <c r="AA177159" s="192"/>
    </row>
    <row r="177160" spans="26:27">
      <c r="Z177160" s="192"/>
      <c r="AA177160" s="192"/>
    </row>
    <row r="177161" spans="26:27">
      <c r="Z177161" s="192"/>
      <c r="AA177161" s="192"/>
    </row>
    <row r="177162" spans="26:27">
      <c r="Z177162" s="192"/>
      <c r="AA177162" s="192"/>
    </row>
    <row r="177163" spans="26:27">
      <c r="Z177163" s="192"/>
      <c r="AA177163" s="192"/>
    </row>
    <row r="177164" spans="26:27">
      <c r="Z177164" s="192"/>
      <c r="AA177164" s="192"/>
    </row>
    <row r="177165" spans="26:27">
      <c r="Z177165" s="192"/>
      <c r="AA177165" s="192"/>
    </row>
    <row r="177166" spans="26:27">
      <c r="Z177166" s="192"/>
      <c r="AA177166" s="192"/>
    </row>
    <row r="177167" spans="26:27">
      <c r="Z177167" s="192"/>
      <c r="AA177167" s="192"/>
    </row>
    <row r="177168" spans="26:27">
      <c r="Z177168" s="192"/>
      <c r="AA177168" s="192"/>
    </row>
    <row r="177169" spans="26:27">
      <c r="Z177169" s="192"/>
      <c r="AA177169" s="192"/>
    </row>
    <row r="177170" spans="26:27">
      <c r="Z177170" s="192"/>
      <c r="AA177170" s="192"/>
    </row>
    <row r="177171" spans="26:27">
      <c r="Z177171" s="192"/>
      <c r="AA177171" s="192"/>
    </row>
    <row r="177172" spans="26:27">
      <c r="Z177172" s="192"/>
      <c r="AA177172" s="192"/>
    </row>
    <row r="177173" spans="26:27">
      <c r="Z177173" s="192"/>
      <c r="AA177173" s="192"/>
    </row>
    <row r="177174" spans="26:27">
      <c r="Z177174" s="192"/>
      <c r="AA177174" s="192"/>
    </row>
    <row r="177175" spans="26:27">
      <c r="Z177175" s="192"/>
      <c r="AA177175" s="192"/>
    </row>
    <row r="177176" spans="26:27">
      <c r="Z177176" s="192"/>
      <c r="AA177176" s="192"/>
    </row>
    <row r="177177" spans="26:27">
      <c r="Z177177" s="192"/>
      <c r="AA177177" s="192"/>
    </row>
    <row r="177178" spans="26:27">
      <c r="Z177178" s="192"/>
      <c r="AA177178" s="192"/>
    </row>
    <row r="177179" spans="26:27">
      <c r="Z177179" s="192"/>
      <c r="AA177179" s="192"/>
    </row>
    <row r="177180" spans="26:27">
      <c r="Z177180" s="192"/>
      <c r="AA177180" s="192"/>
    </row>
    <row r="177181" spans="26:27">
      <c r="Z177181" s="192"/>
      <c r="AA177181" s="192"/>
    </row>
    <row r="177182" spans="26:27">
      <c r="Z177182" s="192"/>
      <c r="AA177182" s="192"/>
    </row>
    <row r="177183" spans="26:27">
      <c r="Z177183" s="192"/>
      <c r="AA177183" s="192"/>
    </row>
    <row r="177184" spans="26:27">
      <c r="Z177184" s="192"/>
      <c r="AA177184" s="192"/>
    </row>
    <row r="177185" spans="26:27">
      <c r="Z177185" s="192"/>
      <c r="AA177185" s="192"/>
    </row>
    <row r="177186" spans="26:27">
      <c r="Z177186" s="192"/>
      <c r="AA177186" s="192"/>
    </row>
    <row r="177187" spans="26:27">
      <c r="Z177187" s="192"/>
      <c r="AA177187" s="192"/>
    </row>
    <row r="177188" spans="26:27">
      <c r="Z177188" s="192"/>
      <c r="AA177188" s="192"/>
    </row>
    <row r="177189" spans="26:27">
      <c r="Z177189" s="192"/>
      <c r="AA177189" s="192"/>
    </row>
    <row r="177190" spans="26:27">
      <c r="Z177190" s="192"/>
      <c r="AA177190" s="192"/>
    </row>
    <row r="177191" spans="26:27">
      <c r="Z177191" s="192"/>
      <c r="AA177191" s="192"/>
    </row>
    <row r="177192" spans="26:27">
      <c r="Z177192" s="192"/>
      <c r="AA177192" s="192"/>
    </row>
    <row r="177193" spans="26:27">
      <c r="Z177193" s="192"/>
      <c r="AA177193" s="192"/>
    </row>
    <row r="177194" spans="26:27">
      <c r="Z177194" s="192"/>
      <c r="AA177194" s="192"/>
    </row>
    <row r="177195" spans="26:27">
      <c r="Z177195" s="192"/>
      <c r="AA177195" s="192"/>
    </row>
    <row r="177196" spans="26:27">
      <c r="Z177196" s="192"/>
      <c r="AA177196" s="192"/>
    </row>
    <row r="177197" spans="26:27">
      <c r="Z177197" s="192"/>
      <c r="AA177197" s="192"/>
    </row>
    <row r="177198" spans="26:27">
      <c r="Z177198" s="192"/>
      <c r="AA177198" s="192"/>
    </row>
    <row r="177199" spans="26:27">
      <c r="Z177199" s="192"/>
      <c r="AA177199" s="192"/>
    </row>
    <row r="177200" spans="26:27">
      <c r="Z177200" s="192"/>
      <c r="AA177200" s="192"/>
    </row>
    <row r="177201" spans="26:27">
      <c r="Z177201" s="192"/>
      <c r="AA177201" s="192"/>
    </row>
    <row r="177202" spans="26:27">
      <c r="Z177202" s="192"/>
      <c r="AA177202" s="192"/>
    </row>
    <row r="177203" spans="26:27">
      <c r="Z177203" s="192"/>
      <c r="AA177203" s="192"/>
    </row>
    <row r="177204" spans="26:27">
      <c r="Z177204" s="192"/>
      <c r="AA177204" s="192"/>
    </row>
    <row r="177205" spans="26:27">
      <c r="Z177205" s="192"/>
      <c r="AA177205" s="192"/>
    </row>
    <row r="177206" spans="26:27">
      <c r="Z177206" s="192"/>
      <c r="AA177206" s="192"/>
    </row>
    <row r="177207" spans="26:27">
      <c r="Z177207" s="192"/>
      <c r="AA177207" s="192"/>
    </row>
    <row r="177208" spans="26:27">
      <c r="Z177208" s="192"/>
      <c r="AA177208" s="192"/>
    </row>
    <row r="177209" spans="26:27">
      <c r="Z177209" s="192"/>
      <c r="AA177209" s="192"/>
    </row>
    <row r="177210" spans="26:27">
      <c r="Z177210" s="192"/>
      <c r="AA177210" s="192"/>
    </row>
    <row r="177211" spans="26:27">
      <c r="Z177211" s="192"/>
      <c r="AA177211" s="192"/>
    </row>
    <row r="177212" spans="26:27">
      <c r="Z177212" s="192"/>
      <c r="AA177212" s="192"/>
    </row>
    <row r="177213" spans="26:27">
      <c r="Z177213" s="192"/>
      <c r="AA177213" s="192"/>
    </row>
    <row r="177214" spans="26:27">
      <c r="Z177214" s="192"/>
      <c r="AA177214" s="192"/>
    </row>
    <row r="177215" spans="26:27">
      <c r="Z177215" s="192"/>
      <c r="AA177215" s="192"/>
    </row>
    <row r="177216" spans="26:27">
      <c r="Z177216" s="192"/>
      <c r="AA177216" s="192"/>
    </row>
    <row r="177217" spans="26:27">
      <c r="Z177217" s="192"/>
      <c r="AA177217" s="192"/>
    </row>
    <row r="177218" spans="26:27">
      <c r="Z177218" s="192"/>
      <c r="AA177218" s="192"/>
    </row>
    <row r="177219" spans="26:27">
      <c r="Z177219" s="192"/>
      <c r="AA177219" s="192"/>
    </row>
    <row r="177220" spans="26:27">
      <c r="Z177220" s="192"/>
      <c r="AA177220" s="192"/>
    </row>
    <row r="177221" spans="26:27">
      <c r="Z177221" s="192"/>
      <c r="AA177221" s="192"/>
    </row>
    <row r="177222" spans="26:27">
      <c r="Z177222" s="192"/>
      <c r="AA177222" s="192"/>
    </row>
    <row r="177223" spans="26:27">
      <c r="Z177223" s="192"/>
      <c r="AA177223" s="192"/>
    </row>
    <row r="177224" spans="26:27">
      <c r="Z177224" s="192"/>
      <c r="AA177224" s="192"/>
    </row>
    <row r="177225" spans="26:27">
      <c r="Z177225" s="192"/>
      <c r="AA177225" s="192"/>
    </row>
    <row r="177226" spans="26:27">
      <c r="Z177226" s="192"/>
      <c r="AA177226" s="192"/>
    </row>
    <row r="177227" spans="26:27">
      <c r="Z177227" s="192"/>
      <c r="AA177227" s="192"/>
    </row>
    <row r="177228" spans="26:27">
      <c r="Z177228" s="192"/>
      <c r="AA177228" s="192"/>
    </row>
    <row r="177229" spans="26:27">
      <c r="Z177229" s="192"/>
      <c r="AA177229" s="192"/>
    </row>
    <row r="177230" spans="26:27">
      <c r="Z177230" s="192"/>
      <c r="AA177230" s="192"/>
    </row>
    <row r="177231" spans="26:27">
      <c r="Z177231" s="192"/>
      <c r="AA177231" s="192"/>
    </row>
    <row r="177232" spans="26:27">
      <c r="Z177232" s="192"/>
      <c r="AA177232" s="192"/>
    </row>
    <row r="177233" spans="26:27">
      <c r="Z177233" s="192"/>
      <c r="AA177233" s="192"/>
    </row>
    <row r="177234" spans="26:27">
      <c r="Z177234" s="192"/>
      <c r="AA177234" s="192"/>
    </row>
    <row r="177235" spans="26:27">
      <c r="Z177235" s="192"/>
      <c r="AA177235" s="192"/>
    </row>
    <row r="177236" spans="26:27">
      <c r="Z177236" s="192"/>
      <c r="AA177236" s="192"/>
    </row>
    <row r="177237" spans="26:27">
      <c r="Z177237" s="192"/>
      <c r="AA177237" s="192"/>
    </row>
    <row r="177238" spans="26:27">
      <c r="Z177238" s="192"/>
      <c r="AA177238" s="192"/>
    </row>
    <row r="177239" spans="26:27">
      <c r="Z177239" s="192"/>
      <c r="AA177239" s="192"/>
    </row>
    <row r="177240" spans="26:27">
      <c r="Z177240" s="192"/>
      <c r="AA177240" s="192"/>
    </row>
    <row r="177241" spans="26:27">
      <c r="Z177241" s="192"/>
      <c r="AA177241" s="192"/>
    </row>
    <row r="177242" spans="26:27">
      <c r="Z177242" s="192"/>
      <c r="AA177242" s="192"/>
    </row>
    <row r="177243" spans="26:27">
      <c r="Z177243" s="192"/>
      <c r="AA177243" s="192"/>
    </row>
    <row r="177244" spans="26:27">
      <c r="Z177244" s="192"/>
      <c r="AA177244" s="192"/>
    </row>
    <row r="177245" spans="26:27">
      <c r="Z177245" s="192"/>
      <c r="AA177245" s="192"/>
    </row>
    <row r="177246" spans="26:27">
      <c r="Z177246" s="192"/>
      <c r="AA177246" s="192"/>
    </row>
    <row r="177247" spans="26:27">
      <c r="Z177247" s="192"/>
      <c r="AA177247" s="192"/>
    </row>
    <row r="177248" spans="26:27">
      <c r="Z177248" s="192"/>
      <c r="AA177248" s="192"/>
    </row>
    <row r="177249" spans="26:27">
      <c r="Z177249" s="192"/>
      <c r="AA177249" s="192"/>
    </row>
    <row r="177250" spans="26:27">
      <c r="Z177250" s="192"/>
      <c r="AA177250" s="192"/>
    </row>
    <row r="177251" spans="26:27">
      <c r="Z177251" s="192"/>
      <c r="AA177251" s="192"/>
    </row>
    <row r="177252" spans="26:27">
      <c r="Z177252" s="192"/>
      <c r="AA177252" s="192"/>
    </row>
    <row r="177253" spans="26:27">
      <c r="Z177253" s="192"/>
      <c r="AA177253" s="192"/>
    </row>
    <row r="177254" spans="26:27">
      <c r="Z177254" s="192"/>
      <c r="AA177254" s="192"/>
    </row>
    <row r="177255" spans="26:27">
      <c r="Z177255" s="192"/>
      <c r="AA177255" s="192"/>
    </row>
    <row r="177256" spans="26:27">
      <c r="Z177256" s="192"/>
      <c r="AA177256" s="192"/>
    </row>
    <row r="177257" spans="26:27">
      <c r="Z177257" s="192"/>
      <c r="AA177257" s="192"/>
    </row>
    <row r="177258" spans="26:27">
      <c r="Z177258" s="192"/>
      <c r="AA177258" s="192"/>
    </row>
    <row r="177259" spans="26:27">
      <c r="Z177259" s="192"/>
      <c r="AA177259" s="192"/>
    </row>
    <row r="177260" spans="26:27">
      <c r="Z177260" s="192"/>
      <c r="AA177260" s="192"/>
    </row>
    <row r="177261" spans="26:27">
      <c r="Z177261" s="192"/>
      <c r="AA177261" s="192"/>
    </row>
    <row r="177262" spans="26:27">
      <c r="Z177262" s="192"/>
      <c r="AA177262" s="192"/>
    </row>
    <row r="177263" spans="26:27">
      <c r="Z177263" s="192"/>
      <c r="AA177263" s="192"/>
    </row>
    <row r="177264" spans="26:27">
      <c r="Z177264" s="192"/>
      <c r="AA177264" s="192"/>
    </row>
    <row r="177265" spans="26:27">
      <c r="Z177265" s="192"/>
      <c r="AA177265" s="192"/>
    </row>
    <row r="177266" spans="26:27">
      <c r="Z177266" s="192"/>
      <c r="AA177266" s="192"/>
    </row>
    <row r="177267" spans="26:27">
      <c r="Z177267" s="192"/>
      <c r="AA177267" s="192"/>
    </row>
    <row r="177268" spans="26:27">
      <c r="Z177268" s="192"/>
      <c r="AA177268" s="192"/>
    </row>
    <row r="177269" spans="26:27">
      <c r="Z177269" s="192"/>
      <c r="AA177269" s="192"/>
    </row>
    <row r="177270" spans="26:27">
      <c r="Z177270" s="192"/>
      <c r="AA177270" s="192"/>
    </row>
    <row r="177271" spans="26:27">
      <c r="Z177271" s="192"/>
      <c r="AA177271" s="192"/>
    </row>
    <row r="177272" spans="26:27">
      <c r="Z177272" s="192"/>
      <c r="AA177272" s="192"/>
    </row>
    <row r="177273" spans="26:27">
      <c r="Z177273" s="192"/>
      <c r="AA177273" s="192"/>
    </row>
    <row r="177274" spans="26:27">
      <c r="Z177274" s="192"/>
      <c r="AA177274" s="192"/>
    </row>
    <row r="177275" spans="26:27">
      <c r="Z177275" s="192"/>
      <c r="AA177275" s="192"/>
    </row>
    <row r="177276" spans="26:27">
      <c r="Z177276" s="192"/>
      <c r="AA177276" s="192"/>
    </row>
    <row r="177277" spans="26:27">
      <c r="Z177277" s="192"/>
      <c r="AA177277" s="192"/>
    </row>
    <row r="177278" spans="26:27">
      <c r="Z177278" s="192"/>
      <c r="AA177278" s="192"/>
    </row>
    <row r="177279" spans="26:27">
      <c r="Z177279" s="192"/>
      <c r="AA177279" s="192"/>
    </row>
    <row r="177280" spans="26:27">
      <c r="Z177280" s="192"/>
      <c r="AA177280" s="192"/>
    </row>
    <row r="177281" spans="26:27">
      <c r="Z177281" s="192"/>
      <c r="AA177281" s="192"/>
    </row>
    <row r="177282" spans="26:27">
      <c r="Z177282" s="192"/>
      <c r="AA177282" s="192"/>
    </row>
    <row r="177283" spans="26:27">
      <c r="Z177283" s="192"/>
      <c r="AA177283" s="192"/>
    </row>
    <row r="177284" spans="26:27">
      <c r="Z177284" s="192"/>
      <c r="AA177284" s="192"/>
    </row>
    <row r="177285" spans="26:27">
      <c r="Z177285" s="192"/>
      <c r="AA177285" s="192"/>
    </row>
    <row r="177286" spans="26:27">
      <c r="Z177286" s="192"/>
      <c r="AA177286" s="192"/>
    </row>
    <row r="177287" spans="26:27">
      <c r="Z177287" s="192"/>
      <c r="AA177287" s="192"/>
    </row>
    <row r="177288" spans="26:27">
      <c r="Z177288" s="192"/>
      <c r="AA177288" s="192"/>
    </row>
    <row r="177289" spans="26:27">
      <c r="Z177289" s="192"/>
      <c r="AA177289" s="192"/>
    </row>
    <row r="177290" spans="26:27">
      <c r="Z177290" s="192"/>
      <c r="AA177290" s="192"/>
    </row>
    <row r="177291" spans="26:27">
      <c r="Z177291" s="192"/>
      <c r="AA177291" s="192"/>
    </row>
    <row r="177292" spans="26:27">
      <c r="Z177292" s="192"/>
      <c r="AA177292" s="192"/>
    </row>
    <row r="177293" spans="26:27">
      <c r="Z177293" s="192"/>
      <c r="AA177293" s="192"/>
    </row>
    <row r="177294" spans="26:27">
      <c r="Z177294" s="192"/>
      <c r="AA177294" s="192"/>
    </row>
    <row r="177295" spans="26:27">
      <c r="Z177295" s="192"/>
      <c r="AA177295" s="192"/>
    </row>
    <row r="177296" spans="26:27">
      <c r="Z177296" s="192"/>
      <c r="AA177296" s="192"/>
    </row>
    <row r="177297" spans="26:27">
      <c r="Z177297" s="192"/>
      <c r="AA177297" s="192"/>
    </row>
    <row r="177298" spans="26:27">
      <c r="Z177298" s="192"/>
      <c r="AA177298" s="192"/>
    </row>
    <row r="177299" spans="26:27">
      <c r="Z177299" s="192"/>
      <c r="AA177299" s="192"/>
    </row>
    <row r="177300" spans="26:27">
      <c r="Z177300" s="192"/>
      <c r="AA177300" s="192"/>
    </row>
    <row r="177301" spans="26:27">
      <c r="Z177301" s="192"/>
      <c r="AA177301" s="192"/>
    </row>
    <row r="177302" spans="26:27">
      <c r="Z177302" s="192"/>
      <c r="AA177302" s="192"/>
    </row>
    <row r="177303" spans="26:27">
      <c r="Z177303" s="192"/>
      <c r="AA177303" s="192"/>
    </row>
    <row r="177304" spans="26:27">
      <c r="Z177304" s="192"/>
      <c r="AA177304" s="192"/>
    </row>
    <row r="177305" spans="26:27">
      <c r="Z177305" s="192"/>
      <c r="AA177305" s="192"/>
    </row>
    <row r="177306" spans="26:27">
      <c r="Z177306" s="192"/>
      <c r="AA177306" s="192"/>
    </row>
    <row r="177307" spans="26:27">
      <c r="Z177307" s="192"/>
      <c r="AA177307" s="192"/>
    </row>
    <row r="177308" spans="26:27">
      <c r="Z177308" s="192"/>
      <c r="AA177308" s="192"/>
    </row>
    <row r="177309" spans="26:27">
      <c r="Z177309" s="192"/>
      <c r="AA177309" s="192"/>
    </row>
    <row r="177310" spans="26:27">
      <c r="Z177310" s="192"/>
      <c r="AA177310" s="192"/>
    </row>
    <row r="177311" spans="26:27">
      <c r="Z177311" s="192"/>
      <c r="AA177311" s="192"/>
    </row>
    <row r="177312" spans="26:27">
      <c r="Z177312" s="192"/>
      <c r="AA177312" s="192"/>
    </row>
    <row r="177313" spans="26:27">
      <c r="Z177313" s="192"/>
      <c r="AA177313" s="192"/>
    </row>
    <row r="177314" spans="26:27">
      <c r="Z177314" s="192"/>
      <c r="AA177314" s="192"/>
    </row>
    <row r="177315" spans="26:27">
      <c r="Z177315" s="192"/>
      <c r="AA177315" s="192"/>
    </row>
    <row r="177316" spans="26:27">
      <c r="Z177316" s="192"/>
      <c r="AA177316" s="192"/>
    </row>
    <row r="177317" spans="26:27">
      <c r="Z177317" s="192"/>
      <c r="AA177317" s="192"/>
    </row>
    <row r="177318" spans="26:27">
      <c r="Z177318" s="192"/>
      <c r="AA177318" s="192"/>
    </row>
    <row r="177319" spans="26:27">
      <c r="Z177319" s="192"/>
      <c r="AA177319" s="192"/>
    </row>
    <row r="177320" spans="26:27">
      <c r="Z177320" s="192"/>
      <c r="AA177320" s="192"/>
    </row>
    <row r="177321" spans="26:27">
      <c r="Z177321" s="192"/>
      <c r="AA177321" s="192"/>
    </row>
    <row r="177322" spans="26:27">
      <c r="Z177322" s="192"/>
      <c r="AA177322" s="192"/>
    </row>
    <row r="177323" spans="26:27">
      <c r="Z177323" s="192"/>
      <c r="AA177323" s="192"/>
    </row>
    <row r="177324" spans="26:27">
      <c r="Z177324" s="192"/>
      <c r="AA177324" s="192"/>
    </row>
    <row r="177325" spans="26:27">
      <c r="Z177325" s="192"/>
      <c r="AA177325" s="192"/>
    </row>
    <row r="177326" spans="26:27">
      <c r="Z177326" s="192"/>
      <c r="AA177326" s="192"/>
    </row>
    <row r="177327" spans="26:27">
      <c r="Z177327" s="192"/>
      <c r="AA177327" s="192"/>
    </row>
    <row r="177328" spans="26:27">
      <c r="Z177328" s="192"/>
      <c r="AA177328" s="192"/>
    </row>
    <row r="177329" spans="26:27">
      <c r="Z177329" s="192"/>
      <c r="AA177329" s="192"/>
    </row>
    <row r="177330" spans="26:27">
      <c r="Z177330" s="192"/>
      <c r="AA177330" s="192"/>
    </row>
    <row r="177331" spans="26:27">
      <c r="Z177331" s="192"/>
      <c r="AA177331" s="192"/>
    </row>
    <row r="177332" spans="26:27">
      <c r="Z177332" s="192"/>
      <c r="AA177332" s="192"/>
    </row>
    <row r="177333" spans="26:27">
      <c r="Z177333" s="192"/>
      <c r="AA177333" s="192"/>
    </row>
    <row r="177334" spans="26:27">
      <c r="Z177334" s="192"/>
      <c r="AA177334" s="192"/>
    </row>
    <row r="177335" spans="26:27">
      <c r="Z177335" s="192"/>
      <c r="AA177335" s="192"/>
    </row>
    <row r="177336" spans="26:27">
      <c r="Z177336" s="192"/>
      <c r="AA177336" s="192"/>
    </row>
    <row r="177337" spans="26:27">
      <c r="Z177337" s="192"/>
      <c r="AA177337" s="192"/>
    </row>
    <row r="177338" spans="26:27">
      <c r="Z177338" s="192"/>
      <c r="AA177338" s="192"/>
    </row>
    <row r="177339" spans="26:27">
      <c r="Z177339" s="192"/>
      <c r="AA177339" s="192"/>
    </row>
    <row r="177340" spans="26:27">
      <c r="Z177340" s="192"/>
      <c r="AA177340" s="192"/>
    </row>
    <row r="177341" spans="26:27">
      <c r="Z177341" s="192"/>
      <c r="AA177341" s="192"/>
    </row>
    <row r="177342" spans="26:27">
      <c r="Z177342" s="192"/>
      <c r="AA177342" s="192"/>
    </row>
    <row r="177343" spans="26:27">
      <c r="Z177343" s="192"/>
      <c r="AA177343" s="192"/>
    </row>
    <row r="177344" spans="26:27">
      <c r="Z177344" s="192"/>
      <c r="AA177344" s="192"/>
    </row>
    <row r="177345" spans="26:27">
      <c r="Z177345" s="192"/>
      <c r="AA177345" s="192"/>
    </row>
    <row r="177346" spans="26:27">
      <c r="Z177346" s="192"/>
      <c r="AA177346" s="192"/>
    </row>
    <row r="177347" spans="26:27">
      <c r="Z177347" s="192"/>
      <c r="AA177347" s="192"/>
    </row>
    <row r="177348" spans="26:27">
      <c r="Z177348" s="192"/>
      <c r="AA177348" s="192"/>
    </row>
    <row r="177349" spans="26:27">
      <c r="Z177349" s="192"/>
      <c r="AA177349" s="192"/>
    </row>
    <row r="177350" spans="26:27">
      <c r="Z177350" s="192"/>
      <c r="AA177350" s="192"/>
    </row>
    <row r="177351" spans="26:27">
      <c r="Z177351" s="192"/>
      <c r="AA177351" s="192"/>
    </row>
    <row r="177352" spans="26:27">
      <c r="Z177352" s="192"/>
      <c r="AA177352" s="192"/>
    </row>
    <row r="177353" spans="26:27">
      <c r="Z177353" s="192"/>
      <c r="AA177353" s="192"/>
    </row>
    <row r="177354" spans="26:27">
      <c r="Z177354" s="192"/>
      <c r="AA177354" s="192"/>
    </row>
    <row r="177355" spans="26:27">
      <c r="Z177355" s="192"/>
      <c r="AA177355" s="192"/>
    </row>
    <row r="177356" spans="26:27">
      <c r="Z177356" s="192"/>
      <c r="AA177356" s="192"/>
    </row>
    <row r="177357" spans="26:27">
      <c r="Z177357" s="192"/>
      <c r="AA177357" s="192"/>
    </row>
    <row r="177358" spans="26:27">
      <c r="Z177358" s="192"/>
      <c r="AA177358" s="192"/>
    </row>
    <row r="177359" spans="26:27">
      <c r="Z177359" s="192"/>
      <c r="AA177359" s="192"/>
    </row>
    <row r="177360" spans="26:27">
      <c r="Z177360" s="192"/>
      <c r="AA177360" s="192"/>
    </row>
    <row r="177361" spans="26:27">
      <c r="Z177361" s="192"/>
      <c r="AA177361" s="192"/>
    </row>
    <row r="177362" spans="26:27">
      <c r="Z177362" s="192"/>
      <c r="AA177362" s="192"/>
    </row>
    <row r="177363" spans="26:27">
      <c r="Z177363" s="192"/>
      <c r="AA177363" s="192"/>
    </row>
    <row r="177364" spans="26:27">
      <c r="Z177364" s="192"/>
      <c r="AA177364" s="192"/>
    </row>
    <row r="177365" spans="26:27">
      <c r="Z177365" s="192"/>
      <c r="AA177365" s="192"/>
    </row>
    <row r="177366" spans="26:27">
      <c r="Z177366" s="192"/>
      <c r="AA177366" s="192"/>
    </row>
    <row r="177367" spans="26:27">
      <c r="Z177367" s="192"/>
      <c r="AA177367" s="192"/>
    </row>
    <row r="177368" spans="26:27">
      <c r="Z177368" s="192"/>
      <c r="AA177368" s="192"/>
    </row>
    <row r="177369" spans="26:27">
      <c r="Z177369" s="192"/>
      <c r="AA177369" s="192"/>
    </row>
    <row r="177370" spans="26:27">
      <c r="Z177370" s="192"/>
      <c r="AA177370" s="192"/>
    </row>
    <row r="177371" spans="26:27">
      <c r="Z177371" s="192"/>
      <c r="AA177371" s="192"/>
    </row>
    <row r="177372" spans="26:27">
      <c r="Z177372" s="192"/>
      <c r="AA177372" s="192"/>
    </row>
    <row r="177373" spans="26:27">
      <c r="Z177373" s="192"/>
      <c r="AA177373" s="192"/>
    </row>
    <row r="177374" spans="26:27">
      <c r="Z177374" s="192"/>
      <c r="AA177374" s="192"/>
    </row>
    <row r="177375" spans="26:27">
      <c r="Z177375" s="192"/>
      <c r="AA177375" s="192"/>
    </row>
    <row r="177376" spans="26:27">
      <c r="Z177376" s="192"/>
      <c r="AA177376" s="192"/>
    </row>
    <row r="177377" spans="26:27">
      <c r="Z177377" s="192"/>
      <c r="AA177377" s="192"/>
    </row>
    <row r="177378" spans="26:27">
      <c r="Z177378" s="192"/>
      <c r="AA177378" s="192"/>
    </row>
    <row r="177379" spans="26:27">
      <c r="Z177379" s="192"/>
      <c r="AA177379" s="192"/>
    </row>
    <row r="177380" spans="26:27">
      <c r="Z177380" s="192"/>
      <c r="AA177380" s="192"/>
    </row>
    <row r="177381" spans="26:27">
      <c r="Z177381" s="192"/>
      <c r="AA177381" s="192"/>
    </row>
    <row r="177382" spans="26:27">
      <c r="Z177382" s="192"/>
      <c r="AA177382" s="192"/>
    </row>
    <row r="177383" spans="26:27">
      <c r="Z177383" s="192"/>
      <c r="AA177383" s="192"/>
    </row>
    <row r="177384" spans="26:27">
      <c r="Z177384" s="192"/>
      <c r="AA177384" s="192"/>
    </row>
    <row r="177385" spans="26:27">
      <c r="Z177385" s="192"/>
      <c r="AA177385" s="192"/>
    </row>
    <row r="177386" spans="26:27">
      <c r="Z177386" s="192"/>
      <c r="AA177386" s="192"/>
    </row>
    <row r="177387" spans="26:27">
      <c r="Z177387" s="192"/>
      <c r="AA177387" s="192"/>
    </row>
    <row r="177388" spans="26:27">
      <c r="Z177388" s="192"/>
      <c r="AA177388" s="192"/>
    </row>
    <row r="177389" spans="26:27">
      <c r="Z177389" s="192"/>
      <c r="AA177389" s="192"/>
    </row>
    <row r="177390" spans="26:27">
      <c r="Z177390" s="192"/>
      <c r="AA177390" s="192"/>
    </row>
    <row r="177391" spans="26:27">
      <c r="Z177391" s="192"/>
      <c r="AA177391" s="192"/>
    </row>
    <row r="177392" spans="26:27">
      <c r="Z177392" s="192"/>
      <c r="AA177392" s="192"/>
    </row>
    <row r="177393" spans="26:27">
      <c r="Z177393" s="192"/>
      <c r="AA177393" s="192"/>
    </row>
    <row r="177394" spans="26:27">
      <c r="Z177394" s="192"/>
      <c r="AA177394" s="192"/>
    </row>
    <row r="177395" spans="26:27">
      <c r="Z177395" s="192"/>
      <c r="AA177395" s="192"/>
    </row>
    <row r="177396" spans="26:27">
      <c r="Z177396" s="192"/>
      <c r="AA177396" s="192"/>
    </row>
    <row r="177397" spans="26:27">
      <c r="Z177397" s="192"/>
      <c r="AA177397" s="192"/>
    </row>
    <row r="177398" spans="26:27">
      <c r="Z177398" s="192"/>
      <c r="AA177398" s="192"/>
    </row>
    <row r="177399" spans="26:27">
      <c r="Z177399" s="192"/>
      <c r="AA177399" s="192"/>
    </row>
    <row r="177400" spans="26:27">
      <c r="Z177400" s="192"/>
      <c r="AA177400" s="192"/>
    </row>
    <row r="177401" spans="26:27">
      <c r="Z177401" s="192"/>
      <c r="AA177401" s="192"/>
    </row>
    <row r="177402" spans="26:27">
      <c r="Z177402" s="192"/>
      <c r="AA177402" s="192"/>
    </row>
    <row r="177403" spans="26:27">
      <c r="Z177403" s="192"/>
      <c r="AA177403" s="192"/>
    </row>
    <row r="177404" spans="26:27">
      <c r="Z177404" s="192"/>
      <c r="AA177404" s="192"/>
    </row>
    <row r="177405" spans="26:27">
      <c r="Z177405" s="192"/>
      <c r="AA177405" s="192"/>
    </row>
    <row r="177406" spans="26:27">
      <c r="Z177406" s="192"/>
      <c r="AA177406" s="192"/>
    </row>
    <row r="177407" spans="26:27">
      <c r="Z177407" s="192"/>
      <c r="AA177407" s="192"/>
    </row>
    <row r="177408" spans="26:27">
      <c r="Z177408" s="192"/>
      <c r="AA177408" s="192"/>
    </row>
    <row r="177409" spans="26:27">
      <c r="Z177409" s="192"/>
      <c r="AA177409" s="192"/>
    </row>
    <row r="177410" spans="26:27">
      <c r="Z177410" s="192"/>
      <c r="AA177410" s="192"/>
    </row>
    <row r="177411" spans="26:27">
      <c r="Z177411" s="192"/>
      <c r="AA177411" s="192"/>
    </row>
    <row r="177412" spans="26:27">
      <c r="Z177412" s="192"/>
      <c r="AA177412" s="192"/>
    </row>
    <row r="177413" spans="26:27">
      <c r="Z177413" s="192"/>
      <c r="AA177413" s="192"/>
    </row>
    <row r="177414" spans="26:27">
      <c r="Z177414" s="192"/>
      <c r="AA177414" s="192"/>
    </row>
    <row r="177415" spans="26:27">
      <c r="Z177415" s="192"/>
      <c r="AA177415" s="192"/>
    </row>
    <row r="177416" spans="26:27">
      <c r="Z177416" s="192"/>
      <c r="AA177416" s="192"/>
    </row>
    <row r="177417" spans="26:27">
      <c r="Z177417" s="192"/>
      <c r="AA177417" s="192"/>
    </row>
    <row r="177418" spans="26:27">
      <c r="Z177418" s="192"/>
      <c r="AA177418" s="192"/>
    </row>
    <row r="177419" spans="26:27">
      <c r="Z177419" s="192"/>
      <c r="AA177419" s="192"/>
    </row>
    <row r="177420" spans="26:27">
      <c r="Z177420" s="192"/>
      <c r="AA177420" s="192"/>
    </row>
    <row r="177421" spans="26:27">
      <c r="Z177421" s="192"/>
      <c r="AA177421" s="192"/>
    </row>
    <row r="177422" spans="26:27">
      <c r="Z177422" s="192"/>
      <c r="AA177422" s="192"/>
    </row>
    <row r="177423" spans="26:27">
      <c r="Z177423" s="192"/>
      <c r="AA177423" s="192"/>
    </row>
    <row r="177424" spans="26:27">
      <c r="Z177424" s="192"/>
      <c r="AA177424" s="192"/>
    </row>
    <row r="177425" spans="26:27">
      <c r="Z177425" s="192"/>
      <c r="AA177425" s="192"/>
    </row>
    <row r="177426" spans="26:27">
      <c r="Z177426" s="192"/>
      <c r="AA177426" s="192"/>
    </row>
    <row r="177427" spans="26:27">
      <c r="Z177427" s="192"/>
      <c r="AA177427" s="192"/>
    </row>
    <row r="177428" spans="26:27">
      <c r="Z177428" s="192"/>
      <c r="AA177428" s="192"/>
    </row>
    <row r="177429" spans="26:27">
      <c r="Z177429" s="192"/>
      <c r="AA177429" s="192"/>
    </row>
    <row r="177430" spans="26:27">
      <c r="Z177430" s="192"/>
      <c r="AA177430" s="192"/>
    </row>
    <row r="177431" spans="26:27">
      <c r="Z177431" s="192"/>
      <c r="AA177431" s="192"/>
    </row>
    <row r="177432" spans="26:27">
      <c r="Z177432" s="192"/>
      <c r="AA177432" s="192"/>
    </row>
    <row r="177433" spans="26:27">
      <c r="Z177433" s="192"/>
      <c r="AA177433" s="192"/>
    </row>
    <row r="177434" spans="26:27">
      <c r="Z177434" s="192"/>
      <c r="AA177434" s="192"/>
    </row>
    <row r="177435" spans="26:27">
      <c r="Z177435" s="192"/>
      <c r="AA177435" s="192"/>
    </row>
    <row r="177436" spans="26:27">
      <c r="Z177436" s="192"/>
      <c r="AA177436" s="192"/>
    </row>
    <row r="177437" spans="26:27">
      <c r="Z177437" s="192"/>
      <c r="AA177437" s="192"/>
    </row>
    <row r="177438" spans="26:27">
      <c r="Z177438" s="192"/>
      <c r="AA177438" s="192"/>
    </row>
    <row r="177439" spans="26:27">
      <c r="Z177439" s="192"/>
      <c r="AA177439" s="192"/>
    </row>
    <row r="177440" spans="26:27">
      <c r="Z177440" s="192"/>
      <c r="AA177440" s="192"/>
    </row>
    <row r="177441" spans="26:27">
      <c r="Z177441" s="192"/>
      <c r="AA177441" s="192"/>
    </row>
    <row r="177442" spans="26:27">
      <c r="Z177442" s="192"/>
      <c r="AA177442" s="192"/>
    </row>
    <row r="177443" spans="26:27">
      <c r="Z177443" s="192"/>
      <c r="AA177443" s="192"/>
    </row>
    <row r="177444" spans="26:27">
      <c r="Z177444" s="192"/>
      <c r="AA177444" s="192"/>
    </row>
    <row r="177445" spans="26:27">
      <c r="Z177445" s="192"/>
      <c r="AA177445" s="192"/>
    </row>
    <row r="177446" spans="26:27">
      <c r="Z177446" s="192"/>
      <c r="AA177446" s="192"/>
    </row>
    <row r="177447" spans="26:27">
      <c r="Z177447" s="192"/>
      <c r="AA177447" s="192"/>
    </row>
    <row r="177448" spans="26:27">
      <c r="Z177448" s="192"/>
      <c r="AA177448" s="192"/>
    </row>
    <row r="177449" spans="26:27">
      <c r="Z177449" s="192"/>
      <c r="AA177449" s="192"/>
    </row>
    <row r="177450" spans="26:27">
      <c r="Z177450" s="192"/>
      <c r="AA177450" s="192"/>
    </row>
    <row r="177451" spans="26:27">
      <c r="Z177451" s="192"/>
      <c r="AA177451" s="192"/>
    </row>
    <row r="177452" spans="26:27">
      <c r="Z177452" s="192"/>
      <c r="AA177452" s="192"/>
    </row>
    <row r="177453" spans="26:27">
      <c r="Z177453" s="192"/>
      <c r="AA177453" s="192"/>
    </row>
    <row r="177454" spans="26:27">
      <c r="Z177454" s="192"/>
      <c r="AA177454" s="192"/>
    </row>
    <row r="177455" spans="26:27">
      <c r="Z177455" s="192"/>
      <c r="AA177455" s="192"/>
    </row>
    <row r="177456" spans="26:27">
      <c r="Z177456" s="192"/>
      <c r="AA177456" s="192"/>
    </row>
    <row r="177457" spans="26:27">
      <c r="Z177457" s="192"/>
      <c r="AA177457" s="192"/>
    </row>
    <row r="177458" spans="26:27">
      <c r="Z177458" s="192"/>
      <c r="AA177458" s="192"/>
    </row>
    <row r="177459" spans="26:27">
      <c r="Z177459" s="192"/>
      <c r="AA177459" s="192"/>
    </row>
    <row r="177460" spans="26:27">
      <c r="Z177460" s="192"/>
      <c r="AA177460" s="192"/>
    </row>
    <row r="177461" spans="26:27">
      <c r="Z177461" s="192"/>
      <c r="AA177461" s="192"/>
    </row>
    <row r="177462" spans="26:27">
      <c r="Z177462" s="192"/>
      <c r="AA177462" s="192"/>
    </row>
    <row r="177463" spans="26:27">
      <c r="Z177463" s="192"/>
      <c r="AA177463" s="192"/>
    </row>
    <row r="177464" spans="26:27">
      <c r="Z177464" s="192"/>
      <c r="AA177464" s="192"/>
    </row>
    <row r="177465" spans="26:27">
      <c r="Z177465" s="192"/>
      <c r="AA177465" s="192"/>
    </row>
    <row r="177466" spans="26:27">
      <c r="Z177466" s="192"/>
      <c r="AA177466" s="192"/>
    </row>
    <row r="177467" spans="26:27">
      <c r="Z177467" s="192"/>
      <c r="AA177467" s="192"/>
    </row>
    <row r="177468" spans="26:27">
      <c r="Z177468" s="192"/>
      <c r="AA177468" s="192"/>
    </row>
    <row r="177469" spans="26:27">
      <c r="Z177469" s="192"/>
      <c r="AA177469" s="192"/>
    </row>
    <row r="177470" spans="26:27">
      <c r="Z177470" s="192"/>
      <c r="AA177470" s="192"/>
    </row>
    <row r="177471" spans="26:27">
      <c r="Z177471" s="192"/>
      <c r="AA177471" s="192"/>
    </row>
    <row r="177472" spans="26:27">
      <c r="Z177472" s="192"/>
      <c r="AA177472" s="192"/>
    </row>
    <row r="177473" spans="26:27">
      <c r="Z177473" s="192"/>
      <c r="AA177473" s="192"/>
    </row>
    <row r="177474" spans="26:27">
      <c r="Z177474" s="192"/>
      <c r="AA177474" s="192"/>
    </row>
    <row r="177475" spans="26:27">
      <c r="Z177475" s="192"/>
      <c r="AA177475" s="192"/>
    </row>
    <row r="177476" spans="26:27">
      <c r="Z177476" s="192"/>
      <c r="AA177476" s="192"/>
    </row>
    <row r="177477" spans="26:27">
      <c r="Z177477" s="192"/>
      <c r="AA177477" s="192"/>
    </row>
    <row r="177478" spans="26:27">
      <c r="Z177478" s="192"/>
      <c r="AA177478" s="192"/>
    </row>
    <row r="177479" spans="26:27">
      <c r="Z177479" s="192"/>
      <c r="AA177479" s="192"/>
    </row>
    <row r="177480" spans="26:27">
      <c r="Z177480" s="192"/>
      <c r="AA177480" s="192"/>
    </row>
    <row r="177481" spans="26:27">
      <c r="Z177481" s="192"/>
      <c r="AA177481" s="192"/>
    </row>
    <row r="177482" spans="26:27">
      <c r="Z177482" s="192"/>
      <c r="AA177482" s="192"/>
    </row>
    <row r="177483" spans="26:27">
      <c r="Z177483" s="192"/>
      <c r="AA177483" s="192"/>
    </row>
    <row r="177484" spans="26:27">
      <c r="Z177484" s="192"/>
      <c r="AA177484" s="192"/>
    </row>
    <row r="177485" spans="26:27">
      <c r="Z177485" s="192"/>
      <c r="AA177485" s="192"/>
    </row>
    <row r="177486" spans="26:27">
      <c r="Z177486" s="192"/>
      <c r="AA177486" s="192"/>
    </row>
    <row r="177487" spans="26:27">
      <c r="Z177487" s="192"/>
      <c r="AA177487" s="192"/>
    </row>
    <row r="177488" spans="26:27">
      <c r="Z177488" s="192"/>
      <c r="AA177488" s="192"/>
    </row>
    <row r="177489" spans="26:27">
      <c r="Z177489" s="192"/>
      <c r="AA177489" s="192"/>
    </row>
    <row r="177490" spans="26:27">
      <c r="Z177490" s="192"/>
      <c r="AA177490" s="192"/>
    </row>
    <row r="177491" spans="26:27">
      <c r="Z177491" s="192"/>
      <c r="AA177491" s="192"/>
    </row>
    <row r="177492" spans="26:27">
      <c r="Z177492" s="192"/>
      <c r="AA177492" s="192"/>
    </row>
    <row r="177493" spans="26:27">
      <c r="Z177493" s="192"/>
      <c r="AA177493" s="192"/>
    </row>
    <row r="177494" spans="26:27">
      <c r="Z177494" s="192"/>
      <c r="AA177494" s="192"/>
    </row>
    <row r="177495" spans="26:27">
      <c r="Z177495" s="192"/>
      <c r="AA177495" s="192"/>
    </row>
    <row r="177496" spans="26:27">
      <c r="Z177496" s="192"/>
      <c r="AA177496" s="192"/>
    </row>
    <row r="177497" spans="26:27">
      <c r="Z177497" s="192"/>
      <c r="AA177497" s="192"/>
    </row>
    <row r="177498" spans="26:27">
      <c r="Z177498" s="192"/>
      <c r="AA177498" s="192"/>
    </row>
    <row r="177499" spans="26:27">
      <c r="Z177499" s="192"/>
      <c r="AA177499" s="192"/>
    </row>
    <row r="177500" spans="26:27">
      <c r="Z177500" s="192"/>
      <c r="AA177500" s="192"/>
    </row>
    <row r="177501" spans="26:27">
      <c r="Z177501" s="192"/>
      <c r="AA177501" s="192"/>
    </row>
    <row r="177502" spans="26:27">
      <c r="Z177502" s="192"/>
      <c r="AA177502" s="192"/>
    </row>
    <row r="177503" spans="26:27">
      <c r="Z177503" s="192"/>
      <c r="AA177503" s="192"/>
    </row>
    <row r="177504" spans="26:27">
      <c r="Z177504" s="192"/>
      <c r="AA177504" s="192"/>
    </row>
    <row r="177505" spans="26:27">
      <c r="Z177505" s="192"/>
      <c r="AA177505" s="192"/>
    </row>
    <row r="177506" spans="26:27">
      <c r="Z177506" s="192"/>
      <c r="AA177506" s="192"/>
    </row>
    <row r="177507" spans="26:27">
      <c r="Z177507" s="192"/>
      <c r="AA177507" s="192"/>
    </row>
    <row r="177508" spans="26:27">
      <c r="Z177508" s="192"/>
      <c r="AA177508" s="192"/>
    </row>
    <row r="177509" spans="26:27">
      <c r="Z177509" s="192"/>
      <c r="AA177509" s="192"/>
    </row>
    <row r="177510" spans="26:27">
      <c r="Z177510" s="192"/>
      <c r="AA177510" s="192"/>
    </row>
    <row r="177511" spans="26:27">
      <c r="Z177511" s="192"/>
      <c r="AA177511" s="192"/>
    </row>
    <row r="177512" spans="26:27">
      <c r="Z177512" s="192"/>
      <c r="AA177512" s="192"/>
    </row>
    <row r="177513" spans="26:27">
      <c r="Z177513" s="192"/>
      <c r="AA177513" s="192"/>
    </row>
    <row r="177514" spans="26:27">
      <c r="Z177514" s="192"/>
      <c r="AA177514" s="192"/>
    </row>
    <row r="177515" spans="26:27">
      <c r="Z177515" s="192"/>
      <c r="AA177515" s="192"/>
    </row>
    <row r="177516" spans="26:27">
      <c r="Z177516" s="192"/>
      <c r="AA177516" s="192"/>
    </row>
    <row r="177517" spans="26:27">
      <c r="Z177517" s="192"/>
      <c r="AA177517" s="192"/>
    </row>
    <row r="177518" spans="26:27">
      <c r="Z177518" s="192"/>
      <c r="AA177518" s="192"/>
    </row>
    <row r="177519" spans="26:27">
      <c r="Z177519" s="192"/>
      <c r="AA177519" s="192"/>
    </row>
    <row r="177520" spans="26:27">
      <c r="Z177520" s="192"/>
      <c r="AA177520" s="192"/>
    </row>
    <row r="177521" spans="26:27">
      <c r="Z177521" s="192"/>
      <c r="AA177521" s="192"/>
    </row>
    <row r="177522" spans="26:27">
      <c r="Z177522" s="192"/>
      <c r="AA177522" s="192"/>
    </row>
    <row r="177523" spans="26:27">
      <c r="Z177523" s="192"/>
      <c r="AA177523" s="192"/>
    </row>
    <row r="177524" spans="26:27">
      <c r="Z177524" s="192"/>
      <c r="AA177524" s="192"/>
    </row>
    <row r="177525" spans="26:27">
      <c r="Z177525" s="192"/>
      <c r="AA177525" s="192"/>
    </row>
    <row r="177526" spans="26:27">
      <c r="Z177526" s="192"/>
      <c r="AA177526" s="192"/>
    </row>
    <row r="177527" spans="26:27">
      <c r="Z177527" s="192"/>
      <c r="AA177527" s="192"/>
    </row>
    <row r="177528" spans="26:27">
      <c r="Z177528" s="192"/>
      <c r="AA177528" s="192"/>
    </row>
    <row r="177529" spans="26:27">
      <c r="Z177529" s="192"/>
      <c r="AA177529" s="192"/>
    </row>
    <row r="177530" spans="26:27">
      <c r="Z177530" s="192"/>
      <c r="AA177530" s="192"/>
    </row>
    <row r="177531" spans="26:27">
      <c r="Z177531" s="192"/>
      <c r="AA177531" s="192"/>
    </row>
    <row r="177532" spans="26:27">
      <c r="Z177532" s="192"/>
      <c r="AA177532" s="192"/>
    </row>
    <row r="177533" spans="26:27">
      <c r="Z177533" s="192"/>
      <c r="AA177533" s="192"/>
    </row>
    <row r="177534" spans="26:27">
      <c r="Z177534" s="192"/>
      <c r="AA177534" s="192"/>
    </row>
    <row r="177535" spans="26:27">
      <c r="Z177535" s="192"/>
      <c r="AA177535" s="192"/>
    </row>
    <row r="177536" spans="26:27">
      <c r="Z177536" s="192"/>
      <c r="AA177536" s="192"/>
    </row>
    <row r="177537" spans="26:27">
      <c r="Z177537" s="192"/>
      <c r="AA177537" s="192"/>
    </row>
    <row r="177538" spans="26:27">
      <c r="Z177538" s="192"/>
      <c r="AA177538" s="192"/>
    </row>
    <row r="177539" spans="26:27">
      <c r="Z177539" s="192"/>
      <c r="AA177539" s="192"/>
    </row>
    <row r="177540" spans="26:27">
      <c r="Z177540" s="192"/>
      <c r="AA177540" s="192"/>
    </row>
    <row r="177541" spans="26:27">
      <c r="Z177541" s="192"/>
      <c r="AA177541" s="192"/>
    </row>
    <row r="177542" spans="26:27">
      <c r="Z177542" s="192"/>
      <c r="AA177542" s="192"/>
    </row>
    <row r="177543" spans="26:27">
      <c r="Z177543" s="192"/>
      <c r="AA177543" s="192"/>
    </row>
    <row r="177544" spans="26:27">
      <c r="Z177544" s="192"/>
      <c r="AA177544" s="192"/>
    </row>
    <row r="177545" spans="26:27">
      <c r="Z177545" s="192"/>
      <c r="AA177545" s="192"/>
    </row>
    <row r="177546" spans="26:27">
      <c r="Z177546" s="192"/>
      <c r="AA177546" s="192"/>
    </row>
    <row r="177547" spans="26:27">
      <c r="Z177547" s="192"/>
      <c r="AA177547" s="192"/>
    </row>
    <row r="177548" spans="26:27">
      <c r="Z177548" s="192"/>
      <c r="AA177548" s="192"/>
    </row>
    <row r="177549" spans="26:27">
      <c r="Z177549" s="192"/>
      <c r="AA177549" s="192"/>
    </row>
    <row r="177550" spans="26:27">
      <c r="Z177550" s="192"/>
      <c r="AA177550" s="192"/>
    </row>
    <row r="177551" spans="26:27">
      <c r="Z177551" s="192"/>
      <c r="AA177551" s="192"/>
    </row>
    <row r="177552" spans="26:27">
      <c r="Z177552" s="192"/>
      <c r="AA177552" s="192"/>
    </row>
    <row r="177553" spans="26:27">
      <c r="Z177553" s="192"/>
      <c r="AA177553" s="192"/>
    </row>
    <row r="177554" spans="26:27">
      <c r="Z177554" s="192"/>
      <c r="AA177554" s="192"/>
    </row>
    <row r="177555" spans="26:27">
      <c r="Z177555" s="192"/>
      <c r="AA177555" s="192"/>
    </row>
    <row r="177556" spans="26:27">
      <c r="Z177556" s="192"/>
      <c r="AA177556" s="192"/>
    </row>
    <row r="177557" spans="26:27">
      <c r="Z177557" s="192"/>
      <c r="AA177557" s="192"/>
    </row>
    <row r="177558" spans="26:27">
      <c r="Z177558" s="192"/>
      <c r="AA177558" s="192"/>
    </row>
    <row r="177559" spans="26:27">
      <c r="Z177559" s="192"/>
      <c r="AA177559" s="192"/>
    </row>
    <row r="177560" spans="26:27">
      <c r="Z177560" s="192"/>
      <c r="AA177560" s="192"/>
    </row>
    <row r="177561" spans="26:27">
      <c r="Z177561" s="192"/>
      <c r="AA177561" s="192"/>
    </row>
    <row r="177562" spans="26:27">
      <c r="Z177562" s="192"/>
      <c r="AA177562" s="192"/>
    </row>
    <row r="177563" spans="26:27">
      <c r="Z177563" s="192"/>
      <c r="AA177563" s="192"/>
    </row>
    <row r="177564" spans="26:27">
      <c r="Z177564" s="192"/>
      <c r="AA177564" s="192"/>
    </row>
    <row r="177565" spans="26:27">
      <c r="Z177565" s="192"/>
      <c r="AA177565" s="192"/>
    </row>
    <row r="177566" spans="26:27">
      <c r="Z177566" s="192"/>
      <c r="AA177566" s="192"/>
    </row>
    <row r="177567" spans="26:27">
      <c r="Z177567" s="192"/>
      <c r="AA177567" s="192"/>
    </row>
    <row r="177568" spans="26:27">
      <c r="Z177568" s="192"/>
      <c r="AA177568" s="192"/>
    </row>
    <row r="177569" spans="26:27">
      <c r="Z177569" s="192"/>
      <c r="AA177569" s="192"/>
    </row>
    <row r="177570" spans="26:27">
      <c r="Z177570" s="192"/>
      <c r="AA177570" s="192"/>
    </row>
    <row r="177571" spans="26:27">
      <c r="Z177571" s="192"/>
      <c r="AA177571" s="192"/>
    </row>
    <row r="177572" spans="26:27">
      <c r="Z177572" s="192"/>
      <c r="AA177572" s="192"/>
    </row>
    <row r="177573" spans="26:27">
      <c r="Z177573" s="192"/>
      <c r="AA177573" s="192"/>
    </row>
    <row r="177574" spans="26:27">
      <c r="Z177574" s="192"/>
      <c r="AA177574" s="192"/>
    </row>
    <row r="177575" spans="26:27">
      <c r="Z177575" s="192"/>
      <c r="AA177575" s="192"/>
    </row>
    <row r="177576" spans="26:27">
      <c r="Z177576" s="192"/>
      <c r="AA177576" s="192"/>
    </row>
    <row r="177577" spans="26:27">
      <c r="Z177577" s="192"/>
      <c r="AA177577" s="192"/>
    </row>
    <row r="177578" spans="26:27">
      <c r="Z177578" s="192"/>
      <c r="AA177578" s="192"/>
    </row>
    <row r="177579" spans="26:27">
      <c r="Z177579" s="192"/>
      <c r="AA177579" s="192"/>
    </row>
    <row r="177580" spans="26:27">
      <c r="Z177580" s="192"/>
      <c r="AA177580" s="192"/>
    </row>
    <row r="177581" spans="26:27">
      <c r="Z177581" s="192"/>
      <c r="AA177581" s="192"/>
    </row>
    <row r="177582" spans="26:27">
      <c r="Z177582" s="192"/>
      <c r="AA177582" s="192"/>
    </row>
    <row r="177583" spans="26:27">
      <c r="Z177583" s="192"/>
      <c r="AA177583" s="192"/>
    </row>
    <row r="177584" spans="26:27">
      <c r="Z177584" s="192"/>
      <c r="AA177584" s="192"/>
    </row>
    <row r="177585" spans="26:27">
      <c r="Z177585" s="192"/>
      <c r="AA177585" s="192"/>
    </row>
    <row r="177586" spans="26:27">
      <c r="Z177586" s="192"/>
      <c r="AA177586" s="192"/>
    </row>
    <row r="177587" spans="26:27">
      <c r="Z177587" s="192"/>
      <c r="AA177587" s="192"/>
    </row>
    <row r="177588" spans="26:27">
      <c r="Z177588" s="192"/>
      <c r="AA177588" s="192"/>
    </row>
    <row r="177589" spans="26:27">
      <c r="Z177589" s="192"/>
      <c r="AA177589" s="192"/>
    </row>
    <row r="177590" spans="26:27">
      <c r="Z177590" s="192"/>
      <c r="AA177590" s="192"/>
    </row>
    <row r="177591" spans="26:27">
      <c r="Z177591" s="192"/>
      <c r="AA177591" s="192"/>
    </row>
    <row r="177592" spans="26:27">
      <c r="Z177592" s="192"/>
      <c r="AA177592" s="192"/>
    </row>
    <row r="177593" spans="26:27">
      <c r="Z177593" s="192"/>
      <c r="AA177593" s="192"/>
    </row>
    <row r="177594" spans="26:27">
      <c r="Z177594" s="192"/>
      <c r="AA177594" s="192"/>
    </row>
    <row r="177595" spans="26:27">
      <c r="Z177595" s="192"/>
      <c r="AA177595" s="192"/>
    </row>
    <row r="177596" spans="26:27">
      <c r="Z177596" s="192"/>
      <c r="AA177596" s="192"/>
    </row>
    <row r="177597" spans="26:27">
      <c r="Z177597" s="192"/>
      <c r="AA177597" s="192"/>
    </row>
    <row r="177598" spans="26:27">
      <c r="Z177598" s="192"/>
      <c r="AA177598" s="192"/>
    </row>
    <row r="177599" spans="26:27">
      <c r="Z177599" s="192"/>
      <c r="AA177599" s="192"/>
    </row>
    <row r="177600" spans="26:27">
      <c r="Z177600" s="192"/>
      <c r="AA177600" s="192"/>
    </row>
    <row r="177601" spans="26:27">
      <c r="Z177601" s="192"/>
      <c r="AA177601" s="192"/>
    </row>
    <row r="177602" spans="26:27">
      <c r="Z177602" s="192"/>
      <c r="AA177602" s="192"/>
    </row>
    <row r="177603" spans="26:27">
      <c r="Z177603" s="192"/>
      <c r="AA177603" s="192"/>
    </row>
    <row r="177604" spans="26:27">
      <c r="Z177604" s="192"/>
      <c r="AA177604" s="192"/>
    </row>
    <row r="177605" spans="26:27">
      <c r="Z177605" s="192"/>
      <c r="AA177605" s="192"/>
    </row>
    <row r="177606" spans="26:27">
      <c r="Z177606" s="192"/>
      <c r="AA177606" s="192"/>
    </row>
    <row r="177607" spans="26:27">
      <c r="Z177607" s="192"/>
      <c r="AA177607" s="192"/>
    </row>
    <row r="177608" spans="26:27">
      <c r="Z177608" s="192"/>
      <c r="AA177608" s="192"/>
    </row>
    <row r="177609" spans="26:27">
      <c r="Z177609" s="192"/>
      <c r="AA177609" s="192"/>
    </row>
    <row r="177610" spans="26:27">
      <c r="Z177610" s="192"/>
      <c r="AA177610" s="192"/>
    </row>
    <row r="177611" spans="26:27">
      <c r="Z177611" s="192"/>
      <c r="AA177611" s="192"/>
    </row>
    <row r="177612" spans="26:27">
      <c r="Z177612" s="192"/>
      <c r="AA177612" s="192"/>
    </row>
    <row r="177613" spans="26:27">
      <c r="Z177613" s="192"/>
      <c r="AA177613" s="192"/>
    </row>
    <row r="177614" spans="26:27">
      <c r="Z177614" s="192"/>
      <c r="AA177614" s="192"/>
    </row>
    <row r="177615" spans="26:27">
      <c r="Z177615" s="192"/>
      <c r="AA177615" s="192"/>
    </row>
    <row r="177616" spans="26:27">
      <c r="Z177616" s="192"/>
      <c r="AA177616" s="192"/>
    </row>
    <row r="177617" spans="26:27">
      <c r="Z177617" s="192"/>
      <c r="AA177617" s="192"/>
    </row>
    <row r="177618" spans="26:27">
      <c r="Z177618" s="192"/>
      <c r="AA177618" s="192"/>
    </row>
    <row r="177619" spans="26:27">
      <c r="Z177619" s="192"/>
      <c r="AA177619" s="192"/>
    </row>
    <row r="177620" spans="26:27">
      <c r="Z177620" s="192"/>
      <c r="AA177620" s="192"/>
    </row>
    <row r="177621" spans="26:27">
      <c r="Z177621" s="192"/>
      <c r="AA177621" s="192"/>
    </row>
    <row r="177622" spans="26:27">
      <c r="Z177622" s="192"/>
      <c r="AA177622" s="192"/>
    </row>
    <row r="177623" spans="26:27">
      <c r="Z177623" s="192"/>
      <c r="AA177623" s="192"/>
    </row>
    <row r="177624" spans="26:27">
      <c r="Z177624" s="192"/>
      <c r="AA177624" s="192"/>
    </row>
    <row r="177625" spans="26:27">
      <c r="Z177625" s="192"/>
      <c r="AA177625" s="192"/>
    </row>
    <row r="177626" spans="26:27">
      <c r="Z177626" s="192"/>
      <c r="AA177626" s="192"/>
    </row>
    <row r="177627" spans="26:27">
      <c r="Z177627" s="192"/>
      <c r="AA177627" s="192"/>
    </row>
    <row r="177628" spans="26:27">
      <c r="Z177628" s="192"/>
      <c r="AA177628" s="192"/>
    </row>
    <row r="177629" spans="26:27">
      <c r="Z177629" s="192"/>
      <c r="AA177629" s="192"/>
    </row>
    <row r="177630" spans="26:27">
      <c r="Z177630" s="192"/>
      <c r="AA177630" s="192"/>
    </row>
    <row r="177631" spans="26:27">
      <c r="Z177631" s="192"/>
      <c r="AA177631" s="192"/>
    </row>
    <row r="177632" spans="26:27">
      <c r="Z177632" s="192"/>
      <c r="AA177632" s="192"/>
    </row>
    <row r="177633" spans="26:27">
      <c r="Z177633" s="192"/>
      <c r="AA177633" s="192"/>
    </row>
    <row r="177634" spans="26:27">
      <c r="Z177634" s="192"/>
      <c r="AA177634" s="192"/>
    </row>
    <row r="177635" spans="26:27">
      <c r="Z177635" s="192"/>
      <c r="AA177635" s="192"/>
    </row>
    <row r="177636" spans="26:27">
      <c r="Z177636" s="192"/>
      <c r="AA177636" s="192"/>
    </row>
    <row r="177637" spans="26:27">
      <c r="Z177637" s="192"/>
      <c r="AA177637" s="192"/>
    </row>
    <row r="177638" spans="26:27">
      <c r="Z177638" s="192"/>
      <c r="AA177638" s="192"/>
    </row>
    <row r="177639" spans="26:27">
      <c r="Z177639" s="192"/>
      <c r="AA177639" s="192"/>
    </row>
    <row r="177640" spans="26:27">
      <c r="Z177640" s="192"/>
      <c r="AA177640" s="192"/>
    </row>
    <row r="177641" spans="26:27">
      <c r="Z177641" s="192"/>
      <c r="AA177641" s="192"/>
    </row>
    <row r="177642" spans="26:27">
      <c r="Z177642" s="192"/>
      <c r="AA177642" s="192"/>
    </row>
    <row r="177643" spans="26:27">
      <c r="Z177643" s="192"/>
      <c r="AA177643" s="192"/>
    </row>
    <row r="177644" spans="26:27">
      <c r="Z177644" s="192"/>
      <c r="AA177644" s="192"/>
    </row>
    <row r="177645" spans="26:27">
      <c r="Z177645" s="192"/>
      <c r="AA177645" s="192"/>
    </row>
    <row r="177646" spans="26:27">
      <c r="Z177646" s="192"/>
      <c r="AA177646" s="192"/>
    </row>
    <row r="177647" spans="26:27">
      <c r="Z177647" s="192"/>
      <c r="AA177647" s="192"/>
    </row>
    <row r="177648" spans="26:27">
      <c r="Z177648" s="192"/>
      <c r="AA177648" s="192"/>
    </row>
    <row r="177649" spans="26:27">
      <c r="Z177649" s="192"/>
      <c r="AA177649" s="192"/>
    </row>
    <row r="177650" spans="26:27">
      <c r="Z177650" s="192"/>
      <c r="AA177650" s="192"/>
    </row>
    <row r="177651" spans="26:27">
      <c r="Z177651" s="192"/>
      <c r="AA177651" s="192"/>
    </row>
    <row r="177652" spans="26:27">
      <c r="Z177652" s="192"/>
      <c r="AA177652" s="192"/>
    </row>
    <row r="177653" spans="26:27">
      <c r="Z177653" s="192"/>
      <c r="AA177653" s="192"/>
    </row>
    <row r="177654" spans="26:27">
      <c r="Z177654" s="192"/>
      <c r="AA177654" s="192"/>
    </row>
    <row r="177655" spans="26:27">
      <c r="Z177655" s="192"/>
      <c r="AA177655" s="192"/>
    </row>
    <row r="177656" spans="26:27">
      <c r="Z177656" s="192"/>
      <c r="AA177656" s="192"/>
    </row>
    <row r="177657" spans="26:27">
      <c r="Z177657" s="192"/>
      <c r="AA177657" s="192"/>
    </row>
    <row r="177658" spans="26:27">
      <c r="Z177658" s="192"/>
      <c r="AA177658" s="192"/>
    </row>
    <row r="177659" spans="26:27">
      <c r="Z177659" s="192"/>
      <c r="AA177659" s="192"/>
    </row>
    <row r="177660" spans="26:27">
      <c r="Z177660" s="192"/>
      <c r="AA177660" s="192"/>
    </row>
    <row r="177661" spans="26:27">
      <c r="Z177661" s="192"/>
      <c r="AA177661" s="192"/>
    </row>
    <row r="177662" spans="26:27">
      <c r="Z177662" s="192"/>
      <c r="AA177662" s="192"/>
    </row>
    <row r="177663" spans="26:27">
      <c r="Z177663" s="192"/>
      <c r="AA177663" s="192"/>
    </row>
    <row r="177664" spans="26:27">
      <c r="Z177664" s="192"/>
      <c r="AA177664" s="192"/>
    </row>
    <row r="177665" spans="26:27">
      <c r="Z177665" s="192"/>
      <c r="AA177665" s="192"/>
    </row>
    <row r="177666" spans="26:27">
      <c r="Z177666" s="192"/>
      <c r="AA177666" s="192"/>
    </row>
    <row r="177667" spans="26:27">
      <c r="Z177667" s="192"/>
      <c r="AA177667" s="192"/>
    </row>
    <row r="177668" spans="26:27">
      <c r="Z177668" s="192"/>
      <c r="AA177668" s="192"/>
    </row>
    <row r="177669" spans="26:27">
      <c r="Z177669" s="192"/>
      <c r="AA177669" s="192"/>
    </row>
    <row r="177670" spans="26:27">
      <c r="Z177670" s="192"/>
      <c r="AA177670" s="192"/>
    </row>
    <row r="177671" spans="26:27">
      <c r="Z177671" s="192"/>
      <c r="AA177671" s="192"/>
    </row>
    <row r="177672" spans="26:27">
      <c r="Z177672" s="192"/>
      <c r="AA177672" s="192"/>
    </row>
    <row r="177673" spans="26:27">
      <c r="Z177673" s="192"/>
      <c r="AA177673" s="192"/>
    </row>
    <row r="177674" spans="26:27">
      <c r="Z177674" s="192"/>
      <c r="AA177674" s="192"/>
    </row>
    <row r="177675" spans="26:27">
      <c r="Z177675" s="192"/>
      <c r="AA177675" s="192"/>
    </row>
    <row r="177676" spans="26:27">
      <c r="Z177676" s="192"/>
      <c r="AA177676" s="192"/>
    </row>
    <row r="177677" spans="26:27">
      <c r="Z177677" s="192"/>
      <c r="AA177677" s="192"/>
    </row>
    <row r="177678" spans="26:27">
      <c r="Z177678" s="192"/>
      <c r="AA177678" s="192"/>
    </row>
    <row r="177679" spans="26:27">
      <c r="Z177679" s="192"/>
      <c r="AA177679" s="192"/>
    </row>
    <row r="177680" spans="26:27">
      <c r="Z177680" s="192"/>
      <c r="AA177680" s="192"/>
    </row>
    <row r="177681" spans="26:27">
      <c r="Z177681" s="192"/>
      <c r="AA177681" s="192"/>
    </row>
    <row r="177682" spans="26:27">
      <c r="Z177682" s="192"/>
      <c r="AA177682" s="192"/>
    </row>
    <row r="177683" spans="26:27">
      <c r="Z177683" s="192"/>
      <c r="AA177683" s="192"/>
    </row>
    <row r="177684" spans="26:27">
      <c r="Z177684" s="192"/>
      <c r="AA177684" s="192"/>
    </row>
    <row r="177685" spans="26:27">
      <c r="Z177685" s="192"/>
      <c r="AA177685" s="192"/>
    </row>
    <row r="177686" spans="26:27">
      <c r="Z177686" s="192"/>
      <c r="AA177686" s="192"/>
    </row>
    <row r="177687" spans="26:27">
      <c r="Z177687" s="192"/>
      <c r="AA177687" s="192"/>
    </row>
    <row r="177688" spans="26:27">
      <c r="Z177688" s="192"/>
      <c r="AA177688" s="192"/>
    </row>
    <row r="177689" spans="26:27">
      <c r="Z177689" s="192"/>
      <c r="AA177689" s="192"/>
    </row>
    <row r="177690" spans="26:27">
      <c r="Z177690" s="192"/>
      <c r="AA177690" s="192"/>
    </row>
    <row r="177691" spans="26:27">
      <c r="Z177691" s="192"/>
      <c r="AA177691" s="192"/>
    </row>
    <row r="177692" spans="26:27">
      <c r="Z177692" s="192"/>
      <c r="AA177692" s="192"/>
    </row>
    <row r="177693" spans="26:27">
      <c r="Z177693" s="192"/>
      <c r="AA177693" s="192"/>
    </row>
    <row r="177694" spans="26:27">
      <c r="Z177694" s="192"/>
      <c r="AA177694" s="192"/>
    </row>
    <row r="177695" spans="26:27">
      <c r="Z177695" s="192"/>
      <c r="AA177695" s="192"/>
    </row>
    <row r="177696" spans="26:27">
      <c r="Z177696" s="192"/>
      <c r="AA177696" s="192"/>
    </row>
    <row r="177697" spans="26:27">
      <c r="Z177697" s="192"/>
      <c r="AA177697" s="192"/>
    </row>
    <row r="177698" spans="26:27">
      <c r="Z177698" s="192"/>
      <c r="AA177698" s="192"/>
    </row>
    <row r="177699" spans="26:27">
      <c r="Z177699" s="192"/>
      <c r="AA177699" s="192"/>
    </row>
    <row r="177700" spans="26:27">
      <c r="Z177700" s="192"/>
      <c r="AA177700" s="192"/>
    </row>
    <row r="177701" spans="26:27">
      <c r="Z177701" s="192"/>
      <c r="AA177701" s="192"/>
    </row>
    <row r="177702" spans="26:27">
      <c r="Z177702" s="192"/>
      <c r="AA177702" s="192"/>
    </row>
    <row r="177703" spans="26:27">
      <c r="Z177703" s="192"/>
      <c r="AA177703" s="192"/>
    </row>
    <row r="177704" spans="26:27">
      <c r="Z177704" s="192"/>
      <c r="AA177704" s="192"/>
    </row>
    <row r="177705" spans="26:27">
      <c r="Z177705" s="192"/>
      <c r="AA177705" s="192"/>
    </row>
    <row r="177706" spans="26:27">
      <c r="Z177706" s="192"/>
      <c r="AA177706" s="192"/>
    </row>
    <row r="177707" spans="26:27">
      <c r="Z177707" s="192"/>
      <c r="AA177707" s="192"/>
    </row>
    <row r="177708" spans="26:27">
      <c r="Z177708" s="192"/>
      <c r="AA177708" s="192"/>
    </row>
    <row r="177709" spans="26:27">
      <c r="Z177709" s="192"/>
      <c r="AA177709" s="192"/>
    </row>
    <row r="177710" spans="26:27">
      <c r="Z177710" s="192"/>
      <c r="AA177710" s="192"/>
    </row>
    <row r="177711" spans="26:27">
      <c r="Z177711" s="192"/>
      <c r="AA177711" s="192"/>
    </row>
    <row r="177712" spans="26:27">
      <c r="Z177712" s="192"/>
      <c r="AA177712" s="192"/>
    </row>
    <row r="177713" spans="26:27">
      <c r="Z177713" s="192"/>
      <c r="AA177713" s="192"/>
    </row>
    <row r="177714" spans="26:27">
      <c r="Z177714" s="192"/>
      <c r="AA177714" s="192"/>
    </row>
    <row r="177715" spans="26:27">
      <c r="Z177715" s="192"/>
      <c r="AA177715" s="192"/>
    </row>
    <row r="177716" spans="26:27">
      <c r="Z177716" s="192"/>
      <c r="AA177716" s="192"/>
    </row>
    <row r="177717" spans="26:27">
      <c r="Z177717" s="192"/>
      <c r="AA177717" s="192"/>
    </row>
    <row r="177718" spans="26:27">
      <c r="Z177718" s="192"/>
      <c r="AA177718" s="192"/>
    </row>
    <row r="177719" spans="26:27">
      <c r="Z177719" s="192"/>
      <c r="AA177719" s="192"/>
    </row>
    <row r="177720" spans="26:27">
      <c r="Z177720" s="192"/>
      <c r="AA177720" s="192"/>
    </row>
    <row r="177721" spans="26:27">
      <c r="Z177721" s="192"/>
      <c r="AA177721" s="192"/>
    </row>
    <row r="177722" spans="26:27">
      <c r="Z177722" s="192"/>
      <c r="AA177722" s="192"/>
    </row>
    <row r="177723" spans="26:27">
      <c r="Z177723" s="192"/>
      <c r="AA177723" s="192"/>
    </row>
    <row r="177724" spans="26:27">
      <c r="Z177724" s="192"/>
      <c r="AA177724" s="192"/>
    </row>
    <row r="177725" spans="26:27">
      <c r="Z177725" s="192"/>
      <c r="AA177725" s="192"/>
    </row>
    <row r="177726" spans="26:27">
      <c r="Z177726" s="192"/>
      <c r="AA177726" s="192"/>
    </row>
    <row r="177727" spans="26:27">
      <c r="Z177727" s="192"/>
      <c r="AA177727" s="192"/>
    </row>
    <row r="177728" spans="26:27">
      <c r="Z177728" s="192"/>
      <c r="AA177728" s="192"/>
    </row>
    <row r="177729" spans="26:27">
      <c r="Z177729" s="192"/>
      <c r="AA177729" s="192"/>
    </row>
    <row r="177730" spans="26:27">
      <c r="Z177730" s="192"/>
      <c r="AA177730" s="192"/>
    </row>
    <row r="177731" spans="26:27">
      <c r="Z177731" s="192"/>
      <c r="AA177731" s="192"/>
    </row>
    <row r="177732" spans="26:27">
      <c r="Z177732" s="192"/>
      <c r="AA177732" s="192"/>
    </row>
    <row r="177733" spans="26:27">
      <c r="Z177733" s="192"/>
      <c r="AA177733" s="192"/>
    </row>
    <row r="177734" spans="26:27">
      <c r="Z177734" s="192"/>
      <c r="AA177734" s="192"/>
    </row>
    <row r="177735" spans="26:27">
      <c r="Z177735" s="192"/>
      <c r="AA177735" s="192"/>
    </row>
    <row r="177736" spans="26:27">
      <c r="Z177736" s="192"/>
      <c r="AA177736" s="192"/>
    </row>
    <row r="177737" spans="26:27">
      <c r="Z177737" s="192"/>
      <c r="AA177737" s="192"/>
    </row>
    <row r="177738" spans="26:27">
      <c r="Z177738" s="192"/>
      <c r="AA177738" s="192"/>
    </row>
    <row r="177739" spans="26:27">
      <c r="Z177739" s="192"/>
      <c r="AA177739" s="192"/>
    </row>
    <row r="177740" spans="26:27">
      <c r="Z177740" s="192"/>
      <c r="AA177740" s="192"/>
    </row>
    <row r="177741" spans="26:27">
      <c r="Z177741" s="192"/>
      <c r="AA177741" s="192"/>
    </row>
    <row r="177742" spans="26:27">
      <c r="Z177742" s="192"/>
      <c r="AA177742" s="192"/>
    </row>
    <row r="177743" spans="26:27">
      <c r="Z177743" s="192"/>
      <c r="AA177743" s="192"/>
    </row>
    <row r="177744" spans="26:27">
      <c r="Z177744" s="192"/>
      <c r="AA177744" s="192"/>
    </row>
    <row r="177745" spans="26:27">
      <c r="Z177745" s="192"/>
      <c r="AA177745" s="192"/>
    </row>
    <row r="177746" spans="26:27">
      <c r="Z177746" s="192"/>
      <c r="AA177746" s="192"/>
    </row>
    <row r="177747" spans="26:27">
      <c r="Z177747" s="192"/>
      <c r="AA177747" s="192"/>
    </row>
    <row r="177748" spans="26:27">
      <c r="Z177748" s="192"/>
      <c r="AA177748" s="192"/>
    </row>
    <row r="177749" spans="26:27">
      <c r="Z177749" s="192"/>
      <c r="AA177749" s="192"/>
    </row>
    <row r="177750" spans="26:27">
      <c r="Z177750" s="192"/>
      <c r="AA177750" s="192"/>
    </row>
    <row r="177751" spans="26:27">
      <c r="Z177751" s="192"/>
      <c r="AA177751" s="192"/>
    </row>
    <row r="177752" spans="26:27">
      <c r="Z177752" s="192"/>
      <c r="AA177752" s="192"/>
    </row>
    <row r="177753" spans="26:27">
      <c r="Z177753" s="192"/>
      <c r="AA177753" s="192"/>
    </row>
    <row r="177754" spans="26:27">
      <c r="Z177754" s="192"/>
      <c r="AA177754" s="192"/>
    </row>
    <row r="177755" spans="26:27">
      <c r="Z177755" s="192"/>
      <c r="AA177755" s="192"/>
    </row>
    <row r="177756" spans="26:27">
      <c r="Z177756" s="192"/>
      <c r="AA177756" s="192"/>
    </row>
    <row r="177757" spans="26:27">
      <c r="Z177757" s="192"/>
      <c r="AA177757" s="192"/>
    </row>
    <row r="177758" spans="26:27">
      <c r="Z177758" s="192"/>
      <c r="AA177758" s="192"/>
    </row>
    <row r="177759" spans="26:27">
      <c r="Z177759" s="192"/>
      <c r="AA177759" s="192"/>
    </row>
    <row r="177760" spans="26:27">
      <c r="Z177760" s="192"/>
      <c r="AA177760" s="192"/>
    </row>
    <row r="177761" spans="26:27">
      <c r="Z177761" s="192"/>
      <c r="AA177761" s="192"/>
    </row>
    <row r="177762" spans="26:27">
      <c r="Z177762" s="192"/>
      <c r="AA177762" s="192"/>
    </row>
    <row r="177763" spans="26:27">
      <c r="Z177763" s="192"/>
      <c r="AA177763" s="192"/>
    </row>
    <row r="177764" spans="26:27">
      <c r="Z177764" s="192"/>
      <c r="AA177764" s="192"/>
    </row>
    <row r="177765" spans="26:27">
      <c r="Z177765" s="192"/>
      <c r="AA177765" s="192"/>
    </row>
    <row r="177766" spans="26:27">
      <c r="Z177766" s="192"/>
      <c r="AA177766" s="192"/>
    </row>
    <row r="177767" spans="26:27">
      <c r="Z177767" s="192"/>
      <c r="AA177767" s="192"/>
    </row>
    <row r="177768" spans="26:27">
      <c r="Z177768" s="192"/>
      <c r="AA177768" s="192"/>
    </row>
    <row r="177769" spans="26:27">
      <c r="Z177769" s="192"/>
      <c r="AA177769" s="192"/>
    </row>
    <row r="177770" spans="26:27">
      <c r="Z177770" s="192"/>
      <c r="AA177770" s="192"/>
    </row>
    <row r="177771" spans="26:27">
      <c r="Z177771" s="192"/>
      <c r="AA177771" s="192"/>
    </row>
    <row r="177772" spans="26:27">
      <c r="Z177772" s="192"/>
      <c r="AA177772" s="192"/>
    </row>
    <row r="177773" spans="26:27">
      <c r="Z177773" s="192"/>
      <c r="AA177773" s="192"/>
    </row>
    <row r="177774" spans="26:27">
      <c r="Z177774" s="192"/>
      <c r="AA177774" s="192"/>
    </row>
    <row r="177775" spans="26:27">
      <c r="Z177775" s="192"/>
      <c r="AA177775" s="192"/>
    </row>
    <row r="177776" spans="26:27">
      <c r="Z177776" s="192"/>
      <c r="AA177776" s="192"/>
    </row>
    <row r="177777" spans="26:27">
      <c r="Z177777" s="192"/>
      <c r="AA177777" s="192"/>
    </row>
    <row r="177778" spans="26:27">
      <c r="Z177778" s="192"/>
      <c r="AA177778" s="192"/>
    </row>
    <row r="177779" spans="26:27">
      <c r="Z177779" s="192"/>
      <c r="AA177779" s="192"/>
    </row>
    <row r="177780" spans="26:27">
      <c r="Z177780" s="192"/>
      <c r="AA177780" s="192"/>
    </row>
    <row r="177781" spans="26:27">
      <c r="Z177781" s="192"/>
      <c r="AA177781" s="192"/>
    </row>
    <row r="177782" spans="26:27">
      <c r="Z177782" s="192"/>
      <c r="AA177782" s="192"/>
    </row>
    <row r="177783" spans="26:27">
      <c r="Z177783" s="192"/>
      <c r="AA177783" s="192"/>
    </row>
    <row r="177784" spans="26:27">
      <c r="Z177784" s="192"/>
      <c r="AA177784" s="192"/>
    </row>
    <row r="177785" spans="26:27">
      <c r="Z177785" s="192"/>
      <c r="AA177785" s="192"/>
    </row>
    <row r="177786" spans="26:27">
      <c r="Z177786" s="192"/>
      <c r="AA177786" s="192"/>
    </row>
    <row r="177787" spans="26:27">
      <c r="Z177787" s="192"/>
      <c r="AA177787" s="192"/>
    </row>
    <row r="177788" spans="26:27">
      <c r="Z177788" s="192"/>
      <c r="AA177788" s="192"/>
    </row>
    <row r="177789" spans="26:27">
      <c r="Z177789" s="192"/>
      <c r="AA177789" s="192"/>
    </row>
    <row r="177790" spans="26:27">
      <c r="Z177790" s="192"/>
      <c r="AA177790" s="192"/>
    </row>
    <row r="177791" spans="26:27">
      <c r="Z177791" s="192"/>
      <c r="AA177791" s="192"/>
    </row>
    <row r="177792" spans="26:27">
      <c r="Z177792" s="192"/>
      <c r="AA177792" s="192"/>
    </row>
    <row r="177793" spans="26:27">
      <c r="Z177793" s="192"/>
      <c r="AA177793" s="192"/>
    </row>
    <row r="177794" spans="26:27">
      <c r="Z177794" s="192"/>
      <c r="AA177794" s="192"/>
    </row>
    <row r="177795" spans="26:27">
      <c r="Z177795" s="192"/>
      <c r="AA177795" s="192"/>
    </row>
    <row r="177796" spans="26:27">
      <c r="Z177796" s="192"/>
      <c r="AA177796" s="192"/>
    </row>
    <row r="177797" spans="26:27">
      <c r="Z177797" s="192"/>
      <c r="AA177797" s="192"/>
    </row>
    <row r="177798" spans="26:27">
      <c r="Z177798" s="192"/>
      <c r="AA177798" s="192"/>
    </row>
    <row r="177799" spans="26:27">
      <c r="Z177799" s="192"/>
      <c r="AA177799" s="192"/>
    </row>
    <row r="177800" spans="26:27">
      <c r="Z177800" s="192"/>
      <c r="AA177800" s="192"/>
    </row>
    <row r="177801" spans="26:27">
      <c r="Z177801" s="192"/>
      <c r="AA177801" s="192"/>
    </row>
    <row r="177802" spans="26:27">
      <c r="Z177802" s="192"/>
      <c r="AA177802" s="192"/>
    </row>
    <row r="177803" spans="26:27">
      <c r="Z177803" s="192"/>
      <c r="AA177803" s="192"/>
    </row>
    <row r="177804" spans="26:27">
      <c r="Z177804" s="192"/>
      <c r="AA177804" s="192"/>
    </row>
    <row r="177805" spans="26:27">
      <c r="Z177805" s="192"/>
      <c r="AA177805" s="192"/>
    </row>
    <row r="177806" spans="26:27">
      <c r="Z177806" s="192"/>
      <c r="AA177806" s="192"/>
    </row>
    <row r="177807" spans="26:27">
      <c r="Z177807" s="192"/>
      <c r="AA177807" s="192"/>
    </row>
    <row r="177808" spans="26:27">
      <c r="Z177808" s="192"/>
      <c r="AA177808" s="192"/>
    </row>
    <row r="177809" spans="26:27">
      <c r="Z177809" s="192"/>
      <c r="AA177809" s="192"/>
    </row>
    <row r="177810" spans="26:27">
      <c r="Z177810" s="192"/>
      <c r="AA177810" s="192"/>
    </row>
    <row r="177811" spans="26:27">
      <c r="Z177811" s="192"/>
      <c r="AA177811" s="192"/>
    </row>
    <row r="177812" spans="26:27">
      <c r="Z177812" s="192"/>
      <c r="AA177812" s="192"/>
    </row>
    <row r="177813" spans="26:27">
      <c r="Z177813" s="192"/>
      <c r="AA177813" s="192"/>
    </row>
    <row r="177814" spans="26:27">
      <c r="Z177814" s="192"/>
      <c r="AA177814" s="192"/>
    </row>
    <row r="177815" spans="26:27">
      <c r="Z177815" s="192"/>
      <c r="AA177815" s="192"/>
    </row>
    <row r="177816" spans="26:27">
      <c r="Z177816" s="192"/>
      <c r="AA177816" s="192"/>
    </row>
    <row r="177817" spans="26:27">
      <c r="Z177817" s="192"/>
      <c r="AA177817" s="192"/>
    </row>
    <row r="177818" spans="26:27">
      <c r="Z177818" s="192"/>
      <c r="AA177818" s="192"/>
    </row>
    <row r="177819" spans="26:27">
      <c r="Z177819" s="192"/>
      <c r="AA177819" s="192"/>
    </row>
    <row r="177820" spans="26:27">
      <c r="Z177820" s="192"/>
      <c r="AA177820" s="192"/>
    </row>
    <row r="177821" spans="26:27">
      <c r="Z177821" s="192"/>
      <c r="AA177821" s="192"/>
    </row>
    <row r="177822" spans="26:27">
      <c r="Z177822" s="192"/>
      <c r="AA177822" s="192"/>
    </row>
    <row r="177823" spans="26:27">
      <c r="Z177823" s="192"/>
      <c r="AA177823" s="192"/>
    </row>
    <row r="177824" spans="26:27">
      <c r="Z177824" s="192"/>
      <c r="AA177824" s="192"/>
    </row>
    <row r="177825" spans="26:27">
      <c r="Z177825" s="192"/>
      <c r="AA177825" s="192"/>
    </row>
    <row r="177826" spans="26:27">
      <c r="Z177826" s="192"/>
      <c r="AA177826" s="192"/>
    </row>
    <row r="177827" spans="26:27">
      <c r="Z177827" s="192"/>
      <c r="AA177827" s="192"/>
    </row>
    <row r="177828" spans="26:27">
      <c r="Z177828" s="192"/>
      <c r="AA177828" s="192"/>
    </row>
    <row r="177829" spans="26:27">
      <c r="Z177829" s="192"/>
      <c r="AA177829" s="192"/>
    </row>
    <row r="177830" spans="26:27">
      <c r="Z177830" s="192"/>
      <c r="AA177830" s="192"/>
    </row>
    <row r="177831" spans="26:27">
      <c r="Z177831" s="192"/>
      <c r="AA177831" s="192"/>
    </row>
    <row r="177832" spans="26:27">
      <c r="Z177832" s="192"/>
      <c r="AA177832" s="192"/>
    </row>
    <row r="177833" spans="26:27">
      <c r="Z177833" s="192"/>
      <c r="AA177833" s="192"/>
    </row>
    <row r="177834" spans="26:27">
      <c r="Z177834" s="192"/>
      <c r="AA177834" s="192"/>
    </row>
    <row r="177835" spans="26:27">
      <c r="Z177835" s="192"/>
      <c r="AA177835" s="192"/>
    </row>
    <row r="177836" spans="26:27">
      <c r="Z177836" s="192"/>
      <c r="AA177836" s="192"/>
    </row>
    <row r="177837" spans="26:27">
      <c r="Z177837" s="192"/>
      <c r="AA177837" s="192"/>
    </row>
    <row r="177838" spans="26:27">
      <c r="Z177838" s="192"/>
      <c r="AA177838" s="192"/>
    </row>
    <row r="177839" spans="26:27">
      <c r="Z177839" s="192"/>
      <c r="AA177839" s="192"/>
    </row>
    <row r="177840" spans="26:27">
      <c r="Z177840" s="192"/>
      <c r="AA177840" s="192"/>
    </row>
    <row r="177841" spans="26:27">
      <c r="Z177841" s="192"/>
      <c r="AA177841" s="192"/>
    </row>
    <row r="177842" spans="26:27">
      <c r="Z177842" s="192"/>
      <c r="AA177842" s="192"/>
    </row>
    <row r="177843" spans="26:27">
      <c r="Z177843" s="192"/>
      <c r="AA177843" s="192"/>
    </row>
    <row r="177844" spans="26:27">
      <c r="Z177844" s="192"/>
      <c r="AA177844" s="192"/>
    </row>
    <row r="177845" spans="26:27">
      <c r="Z177845" s="192"/>
      <c r="AA177845" s="192"/>
    </row>
    <row r="177846" spans="26:27">
      <c r="Z177846" s="192"/>
      <c r="AA177846" s="192"/>
    </row>
    <row r="177847" spans="26:27">
      <c r="Z177847" s="192"/>
      <c r="AA177847" s="192"/>
    </row>
    <row r="177848" spans="26:27">
      <c r="Z177848" s="192"/>
      <c r="AA177848" s="192"/>
    </row>
    <row r="177849" spans="26:27">
      <c r="Z177849" s="192"/>
      <c r="AA177849" s="192"/>
    </row>
    <row r="177850" spans="26:27">
      <c r="Z177850" s="192"/>
      <c r="AA177850" s="192"/>
    </row>
    <row r="177851" spans="26:27">
      <c r="Z177851" s="192"/>
      <c r="AA177851" s="192"/>
    </row>
    <row r="177852" spans="26:27">
      <c r="Z177852" s="192"/>
      <c r="AA177852" s="192"/>
    </row>
    <row r="177853" spans="26:27">
      <c r="Z177853" s="192"/>
      <c r="AA177853" s="192"/>
    </row>
    <row r="177854" spans="26:27">
      <c r="Z177854" s="192"/>
      <c r="AA177854" s="192"/>
    </row>
    <row r="177855" spans="26:27">
      <c r="Z177855" s="192"/>
      <c r="AA177855" s="192"/>
    </row>
    <row r="177856" spans="26:27">
      <c r="Z177856" s="192"/>
      <c r="AA177856" s="192"/>
    </row>
    <row r="177857" spans="26:27">
      <c r="Z177857" s="192"/>
      <c r="AA177857" s="192"/>
    </row>
    <row r="177858" spans="26:27">
      <c r="Z177858" s="192"/>
      <c r="AA177858" s="192"/>
    </row>
    <row r="177859" spans="26:27">
      <c r="Z177859" s="192"/>
      <c r="AA177859" s="192"/>
    </row>
    <row r="177860" spans="26:27">
      <c r="Z177860" s="192"/>
      <c r="AA177860" s="192"/>
    </row>
    <row r="177861" spans="26:27">
      <c r="Z177861" s="192"/>
      <c r="AA177861" s="192"/>
    </row>
    <row r="177862" spans="26:27">
      <c r="Z177862" s="192"/>
      <c r="AA177862" s="192"/>
    </row>
    <row r="177863" spans="26:27">
      <c r="Z177863" s="192"/>
      <c r="AA177863" s="192"/>
    </row>
    <row r="177864" spans="26:27">
      <c r="Z177864" s="192"/>
      <c r="AA177864" s="192"/>
    </row>
    <row r="177865" spans="26:27">
      <c r="Z177865" s="192"/>
      <c r="AA177865" s="192"/>
    </row>
    <row r="177866" spans="26:27">
      <c r="Z177866" s="192"/>
      <c r="AA177866" s="192"/>
    </row>
    <row r="177867" spans="26:27">
      <c r="Z177867" s="192"/>
      <c r="AA177867" s="192"/>
    </row>
    <row r="177868" spans="26:27">
      <c r="Z177868" s="192"/>
      <c r="AA177868" s="192"/>
    </row>
    <row r="177869" spans="26:27">
      <c r="Z177869" s="192"/>
      <c r="AA177869" s="192"/>
    </row>
    <row r="177870" spans="26:27">
      <c r="Z177870" s="192"/>
      <c r="AA177870" s="192"/>
    </row>
    <row r="177871" spans="26:27">
      <c r="Z177871" s="192"/>
      <c r="AA177871" s="192"/>
    </row>
    <row r="177872" spans="26:27">
      <c r="Z177872" s="192"/>
      <c r="AA177872" s="192"/>
    </row>
    <row r="177873" spans="26:27">
      <c r="Z177873" s="192"/>
      <c r="AA177873" s="192"/>
    </row>
    <row r="177874" spans="26:27">
      <c r="Z177874" s="192"/>
      <c r="AA177874" s="192"/>
    </row>
    <row r="177875" spans="26:27">
      <c r="Z177875" s="192"/>
      <c r="AA177875" s="192"/>
    </row>
    <row r="177876" spans="26:27">
      <c r="Z177876" s="192"/>
      <c r="AA177876" s="192"/>
    </row>
    <row r="177877" spans="26:27">
      <c r="Z177877" s="192"/>
      <c r="AA177877" s="192"/>
    </row>
    <row r="177878" spans="26:27">
      <c r="Z177878" s="192"/>
      <c r="AA177878" s="192"/>
    </row>
    <row r="177879" spans="26:27">
      <c r="Z177879" s="192"/>
      <c r="AA177879" s="192"/>
    </row>
    <row r="177880" spans="26:27">
      <c r="Z177880" s="192"/>
      <c r="AA177880" s="192"/>
    </row>
    <row r="177881" spans="26:27">
      <c r="Z177881" s="192"/>
      <c r="AA177881" s="192"/>
    </row>
    <row r="177882" spans="26:27">
      <c r="Z177882" s="192"/>
      <c r="AA177882" s="192"/>
    </row>
    <row r="177883" spans="26:27">
      <c r="Z177883" s="192"/>
      <c r="AA177883" s="192"/>
    </row>
    <row r="177884" spans="26:27">
      <c r="Z177884" s="192"/>
      <c r="AA177884" s="192"/>
    </row>
    <row r="177885" spans="26:27">
      <c r="Z177885" s="192"/>
      <c r="AA177885" s="192"/>
    </row>
    <row r="177886" spans="26:27">
      <c r="Z177886" s="192"/>
      <c r="AA177886" s="192"/>
    </row>
    <row r="177887" spans="26:27">
      <c r="Z177887" s="192"/>
      <c r="AA177887" s="192"/>
    </row>
    <row r="177888" spans="26:27">
      <c r="Z177888" s="192"/>
      <c r="AA177888" s="192"/>
    </row>
    <row r="177889" spans="26:27">
      <c r="Z177889" s="192"/>
      <c r="AA177889" s="192"/>
    </row>
    <row r="177890" spans="26:27">
      <c r="Z177890" s="192"/>
      <c r="AA177890" s="192"/>
    </row>
    <row r="177891" spans="26:27">
      <c r="Z177891" s="192"/>
      <c r="AA177891" s="192"/>
    </row>
    <row r="177892" spans="26:27">
      <c r="Z177892" s="192"/>
      <c r="AA177892" s="192"/>
    </row>
    <row r="177893" spans="26:27">
      <c r="Z177893" s="192"/>
      <c r="AA177893" s="192"/>
    </row>
    <row r="177894" spans="26:27">
      <c r="Z177894" s="192"/>
      <c r="AA177894" s="192"/>
    </row>
    <row r="177895" spans="26:27">
      <c r="Z177895" s="192"/>
      <c r="AA177895" s="192"/>
    </row>
    <row r="177896" spans="26:27">
      <c r="Z177896" s="192"/>
      <c r="AA177896" s="192"/>
    </row>
    <row r="177897" spans="26:27">
      <c r="Z177897" s="192"/>
      <c r="AA177897" s="192"/>
    </row>
    <row r="177898" spans="26:27">
      <c r="Z177898" s="192"/>
      <c r="AA177898" s="192"/>
    </row>
    <row r="177899" spans="26:27">
      <c r="Z177899" s="192"/>
      <c r="AA177899" s="192"/>
    </row>
    <row r="177900" spans="26:27">
      <c r="Z177900" s="192"/>
      <c r="AA177900" s="192"/>
    </row>
    <row r="177901" spans="26:27">
      <c r="Z177901" s="192"/>
      <c r="AA177901" s="192"/>
    </row>
    <row r="177902" spans="26:27">
      <c r="Z177902" s="192"/>
      <c r="AA177902" s="192"/>
    </row>
    <row r="177903" spans="26:27">
      <c r="Z177903" s="192"/>
      <c r="AA177903" s="192"/>
    </row>
    <row r="177904" spans="26:27">
      <c r="Z177904" s="192"/>
      <c r="AA177904" s="192"/>
    </row>
    <row r="177905" spans="26:27">
      <c r="Z177905" s="192"/>
      <c r="AA177905" s="192"/>
    </row>
    <row r="177906" spans="26:27">
      <c r="Z177906" s="192"/>
      <c r="AA177906" s="192"/>
    </row>
    <row r="177907" spans="26:27">
      <c r="Z177907" s="192"/>
      <c r="AA177907" s="192"/>
    </row>
    <row r="177908" spans="26:27">
      <c r="Z177908" s="192"/>
      <c r="AA177908" s="192"/>
    </row>
    <row r="177909" spans="26:27">
      <c r="Z177909" s="192"/>
      <c r="AA177909" s="192"/>
    </row>
    <row r="177910" spans="26:27">
      <c r="Z177910" s="192"/>
      <c r="AA177910" s="192"/>
    </row>
    <row r="177911" spans="26:27">
      <c r="Z177911" s="192"/>
      <c r="AA177911" s="192"/>
    </row>
    <row r="177912" spans="26:27">
      <c r="Z177912" s="192"/>
      <c r="AA177912" s="192"/>
    </row>
    <row r="177913" spans="26:27">
      <c r="Z177913" s="192"/>
      <c r="AA177913" s="192"/>
    </row>
    <row r="177914" spans="26:27">
      <c r="Z177914" s="192"/>
      <c r="AA177914" s="192"/>
    </row>
    <row r="177915" spans="26:27">
      <c r="Z177915" s="192"/>
      <c r="AA177915" s="192"/>
    </row>
    <row r="177916" spans="26:27">
      <c r="Z177916" s="192"/>
      <c r="AA177916" s="192"/>
    </row>
    <row r="177917" spans="26:27">
      <c r="Z177917" s="192"/>
      <c r="AA177917" s="192"/>
    </row>
    <row r="177918" spans="26:27">
      <c r="Z177918" s="192"/>
      <c r="AA177918" s="192"/>
    </row>
    <row r="177919" spans="26:27">
      <c r="Z177919" s="192"/>
      <c r="AA177919" s="192"/>
    </row>
    <row r="177920" spans="26:27">
      <c r="Z177920" s="192"/>
      <c r="AA177920" s="192"/>
    </row>
    <row r="177921" spans="26:27">
      <c r="Z177921" s="192"/>
      <c r="AA177921" s="192"/>
    </row>
    <row r="177922" spans="26:27">
      <c r="Z177922" s="192"/>
      <c r="AA177922" s="192"/>
    </row>
    <row r="177923" spans="26:27">
      <c r="Z177923" s="192"/>
      <c r="AA177923" s="192"/>
    </row>
    <row r="177924" spans="26:27">
      <c r="Z177924" s="192"/>
      <c r="AA177924" s="192"/>
    </row>
    <row r="177925" spans="26:27">
      <c r="Z177925" s="192"/>
      <c r="AA177925" s="192"/>
    </row>
    <row r="177926" spans="26:27">
      <c r="Z177926" s="192"/>
      <c r="AA177926" s="192"/>
    </row>
    <row r="177927" spans="26:27">
      <c r="Z177927" s="192"/>
      <c r="AA177927" s="192"/>
    </row>
    <row r="177928" spans="26:27">
      <c r="Z177928" s="192"/>
      <c r="AA177928" s="192"/>
    </row>
    <row r="177929" spans="26:27">
      <c r="Z177929" s="192"/>
      <c r="AA177929" s="192"/>
    </row>
    <row r="177930" spans="26:27">
      <c r="Z177930" s="192"/>
      <c r="AA177930" s="192"/>
    </row>
    <row r="177931" spans="26:27">
      <c r="Z177931" s="192"/>
      <c r="AA177931" s="192"/>
    </row>
    <row r="177932" spans="26:27">
      <c r="Z177932" s="192"/>
      <c r="AA177932" s="192"/>
    </row>
    <row r="177933" spans="26:27">
      <c r="Z177933" s="192"/>
      <c r="AA177933" s="192"/>
    </row>
    <row r="177934" spans="26:27">
      <c r="Z177934" s="192"/>
      <c r="AA177934" s="192"/>
    </row>
    <row r="177935" spans="26:27">
      <c r="Z177935" s="192"/>
      <c r="AA177935" s="192"/>
    </row>
    <row r="177936" spans="26:27">
      <c r="Z177936" s="192"/>
      <c r="AA177936" s="192"/>
    </row>
    <row r="177937" spans="26:27">
      <c r="Z177937" s="192"/>
      <c r="AA177937" s="192"/>
    </row>
    <row r="177938" spans="26:27">
      <c r="Z177938" s="192"/>
      <c r="AA177938" s="192"/>
    </row>
    <row r="177939" spans="26:27">
      <c r="Z177939" s="192"/>
      <c r="AA177939" s="192"/>
    </row>
    <row r="177940" spans="26:27">
      <c r="Z177940" s="192"/>
      <c r="AA177940" s="192"/>
    </row>
    <row r="177941" spans="26:27">
      <c r="Z177941" s="192"/>
      <c r="AA177941" s="192"/>
    </row>
    <row r="177942" spans="26:27">
      <c r="Z177942" s="192"/>
      <c r="AA177942" s="192"/>
    </row>
    <row r="177943" spans="26:27">
      <c r="Z177943" s="192"/>
      <c r="AA177943" s="192"/>
    </row>
    <row r="177944" spans="26:27">
      <c r="Z177944" s="192"/>
      <c r="AA177944" s="192"/>
    </row>
    <row r="177945" spans="26:27">
      <c r="Z177945" s="192"/>
      <c r="AA177945" s="192"/>
    </row>
    <row r="177946" spans="26:27">
      <c r="Z177946" s="192"/>
      <c r="AA177946" s="192"/>
    </row>
    <row r="177947" spans="26:27">
      <c r="Z177947" s="192"/>
      <c r="AA177947" s="192"/>
    </row>
    <row r="177948" spans="26:27">
      <c r="Z177948" s="192"/>
      <c r="AA177948" s="192"/>
    </row>
    <row r="177949" spans="26:27">
      <c r="Z177949" s="192"/>
      <c r="AA177949" s="192"/>
    </row>
    <row r="177950" spans="26:27">
      <c r="Z177950" s="192"/>
      <c r="AA177950" s="192"/>
    </row>
    <row r="177951" spans="26:27">
      <c r="Z177951" s="192"/>
      <c r="AA177951" s="192"/>
    </row>
    <row r="177952" spans="26:27">
      <c r="Z177952" s="192"/>
      <c r="AA177952" s="192"/>
    </row>
    <row r="177953" spans="26:27">
      <c r="Z177953" s="192"/>
      <c r="AA177953" s="192"/>
    </row>
    <row r="177954" spans="26:27">
      <c r="Z177954" s="192"/>
      <c r="AA177954" s="192"/>
    </row>
    <row r="177955" spans="26:27">
      <c r="Z177955" s="192"/>
      <c r="AA177955" s="192"/>
    </row>
    <row r="177956" spans="26:27">
      <c r="Z177956" s="192"/>
      <c r="AA177956" s="192"/>
    </row>
    <row r="177957" spans="26:27">
      <c r="Z177957" s="192"/>
      <c r="AA177957" s="192"/>
    </row>
    <row r="177958" spans="26:27">
      <c r="Z177958" s="192"/>
      <c r="AA177958" s="192"/>
    </row>
    <row r="177959" spans="26:27">
      <c r="Z177959" s="192"/>
      <c r="AA177959" s="192"/>
    </row>
    <row r="177960" spans="26:27">
      <c r="Z177960" s="192"/>
      <c r="AA177960" s="192"/>
    </row>
    <row r="177961" spans="26:27">
      <c r="Z177961" s="192"/>
      <c r="AA177961" s="192"/>
    </row>
    <row r="177962" spans="26:27">
      <c r="Z177962" s="192"/>
      <c r="AA177962" s="192"/>
    </row>
    <row r="177963" spans="26:27">
      <c r="Z177963" s="192"/>
      <c r="AA177963" s="192"/>
    </row>
    <row r="177964" spans="26:27">
      <c r="Z177964" s="192"/>
      <c r="AA177964" s="192"/>
    </row>
    <row r="177965" spans="26:27">
      <c r="Z177965" s="192"/>
      <c r="AA177965" s="192"/>
    </row>
    <row r="177966" spans="26:27">
      <c r="Z177966" s="192"/>
      <c r="AA177966" s="192"/>
    </row>
    <row r="177967" spans="26:27">
      <c r="Z177967" s="192"/>
      <c r="AA177967" s="192"/>
    </row>
    <row r="177968" spans="26:27">
      <c r="Z177968" s="192"/>
      <c r="AA177968" s="192"/>
    </row>
    <row r="177969" spans="26:27">
      <c r="Z177969" s="192"/>
      <c r="AA177969" s="192"/>
    </row>
    <row r="177970" spans="26:27">
      <c r="Z177970" s="192"/>
      <c r="AA177970" s="192"/>
    </row>
    <row r="177971" spans="26:27">
      <c r="Z177971" s="192"/>
      <c r="AA177971" s="192"/>
    </row>
    <row r="177972" spans="26:27">
      <c r="Z177972" s="192"/>
      <c r="AA177972" s="192"/>
    </row>
    <row r="177973" spans="26:27">
      <c r="Z177973" s="192"/>
      <c r="AA177973" s="192"/>
    </row>
    <row r="177974" spans="26:27">
      <c r="Z177974" s="192"/>
      <c r="AA177974" s="192"/>
    </row>
    <row r="177975" spans="26:27">
      <c r="Z177975" s="192"/>
      <c r="AA177975" s="192"/>
    </row>
    <row r="177976" spans="26:27">
      <c r="Z177976" s="192"/>
      <c r="AA177976" s="192"/>
    </row>
    <row r="177977" spans="26:27">
      <c r="Z177977" s="192"/>
      <c r="AA177977" s="192"/>
    </row>
    <row r="177978" spans="26:27">
      <c r="Z177978" s="192"/>
      <c r="AA177978" s="192"/>
    </row>
    <row r="177979" spans="26:27">
      <c r="Z177979" s="192"/>
      <c r="AA177979" s="192"/>
    </row>
    <row r="177980" spans="26:27">
      <c r="Z177980" s="192"/>
      <c r="AA177980" s="192"/>
    </row>
    <row r="177981" spans="26:27">
      <c r="Z177981" s="192"/>
      <c r="AA177981" s="192"/>
    </row>
    <row r="177982" spans="26:27">
      <c r="Z177982" s="192"/>
      <c r="AA177982" s="192"/>
    </row>
    <row r="177983" spans="26:27">
      <c r="Z177983" s="192"/>
      <c r="AA177983" s="192"/>
    </row>
    <row r="177984" spans="26:27">
      <c r="Z177984" s="192"/>
      <c r="AA177984" s="192"/>
    </row>
    <row r="177985" spans="26:27">
      <c r="Z177985" s="192"/>
      <c r="AA177985" s="192"/>
    </row>
    <row r="177986" spans="26:27">
      <c r="Z177986" s="192"/>
      <c r="AA177986" s="192"/>
    </row>
    <row r="177987" spans="26:27">
      <c r="Z177987" s="192"/>
      <c r="AA177987" s="192"/>
    </row>
    <row r="177988" spans="26:27">
      <c r="Z177988" s="192"/>
      <c r="AA177988" s="192"/>
    </row>
    <row r="177989" spans="26:27">
      <c r="Z177989" s="192"/>
      <c r="AA177989" s="192"/>
    </row>
    <row r="177990" spans="26:27">
      <c r="Z177990" s="192"/>
      <c r="AA177990" s="192"/>
    </row>
    <row r="177991" spans="26:27">
      <c r="Z177991" s="192"/>
      <c r="AA177991" s="192"/>
    </row>
    <row r="177992" spans="26:27">
      <c r="Z177992" s="192"/>
      <c r="AA177992" s="192"/>
    </row>
    <row r="177993" spans="26:27">
      <c r="Z177993" s="192"/>
      <c r="AA177993" s="192"/>
    </row>
    <row r="177994" spans="26:27">
      <c r="Z177994" s="192"/>
      <c r="AA177994" s="192"/>
    </row>
    <row r="177995" spans="26:27">
      <c r="Z177995" s="192"/>
      <c r="AA177995" s="192"/>
    </row>
    <row r="177996" spans="26:27">
      <c r="Z177996" s="192"/>
      <c r="AA177996" s="192"/>
    </row>
    <row r="177997" spans="26:27">
      <c r="Z177997" s="192"/>
      <c r="AA177997" s="192"/>
    </row>
    <row r="177998" spans="26:27">
      <c r="Z177998" s="192"/>
      <c r="AA177998" s="192"/>
    </row>
    <row r="177999" spans="26:27">
      <c r="Z177999" s="192"/>
      <c r="AA177999" s="192"/>
    </row>
    <row r="178000" spans="26:27">
      <c r="Z178000" s="192"/>
      <c r="AA178000" s="192"/>
    </row>
    <row r="178001" spans="26:27">
      <c r="Z178001" s="192"/>
      <c r="AA178001" s="192"/>
    </row>
    <row r="178002" spans="26:27">
      <c r="Z178002" s="192"/>
      <c r="AA178002" s="192"/>
    </row>
    <row r="178003" spans="26:27">
      <c r="Z178003" s="192"/>
      <c r="AA178003" s="192"/>
    </row>
    <row r="178004" spans="26:27">
      <c r="Z178004" s="192"/>
      <c r="AA178004" s="192"/>
    </row>
    <row r="178005" spans="26:27">
      <c r="Z178005" s="192"/>
      <c r="AA178005" s="192"/>
    </row>
    <row r="178006" spans="26:27">
      <c r="Z178006" s="192"/>
      <c r="AA178006" s="192"/>
    </row>
    <row r="178007" spans="26:27">
      <c r="Z178007" s="192"/>
      <c r="AA178007" s="192"/>
    </row>
    <row r="178008" spans="26:27">
      <c r="Z178008" s="192"/>
      <c r="AA178008" s="192"/>
    </row>
    <row r="178009" spans="26:27">
      <c r="Z178009" s="192"/>
      <c r="AA178009" s="192"/>
    </row>
    <row r="178010" spans="26:27">
      <c r="Z178010" s="192"/>
      <c r="AA178010" s="192"/>
    </row>
    <row r="178011" spans="26:27">
      <c r="Z178011" s="192"/>
      <c r="AA178011" s="192"/>
    </row>
    <row r="178012" spans="26:27">
      <c r="Z178012" s="192"/>
      <c r="AA178012" s="192"/>
    </row>
    <row r="178013" spans="26:27">
      <c r="Z178013" s="192"/>
      <c r="AA178013" s="192"/>
    </row>
    <row r="178014" spans="26:27">
      <c r="Z178014" s="192"/>
      <c r="AA178014" s="192"/>
    </row>
    <row r="178015" spans="26:27">
      <c r="Z178015" s="192"/>
      <c r="AA178015" s="192"/>
    </row>
    <row r="178016" spans="26:27">
      <c r="Z178016" s="192"/>
      <c r="AA178016" s="192"/>
    </row>
    <row r="178017" spans="26:27">
      <c r="Z178017" s="192"/>
      <c r="AA178017" s="192"/>
    </row>
    <row r="178018" spans="26:27">
      <c r="Z178018" s="192"/>
      <c r="AA178018" s="192"/>
    </row>
    <row r="178019" spans="26:27">
      <c r="Z178019" s="192"/>
      <c r="AA178019" s="192"/>
    </row>
    <row r="178020" spans="26:27">
      <c r="Z178020" s="192"/>
      <c r="AA178020" s="192"/>
    </row>
    <row r="178021" spans="26:27">
      <c r="Z178021" s="192"/>
      <c r="AA178021" s="192"/>
    </row>
    <row r="178022" spans="26:27">
      <c r="Z178022" s="192"/>
      <c r="AA178022" s="192"/>
    </row>
    <row r="178023" spans="26:27">
      <c r="Z178023" s="192"/>
      <c r="AA178023" s="192"/>
    </row>
    <row r="178024" spans="26:27">
      <c r="Z178024" s="192"/>
      <c r="AA178024" s="192"/>
    </row>
    <row r="178025" spans="26:27">
      <c r="Z178025" s="192"/>
      <c r="AA178025" s="192"/>
    </row>
    <row r="178026" spans="26:27">
      <c r="Z178026" s="192"/>
      <c r="AA178026" s="192"/>
    </row>
    <row r="178027" spans="26:27">
      <c r="Z178027" s="192"/>
      <c r="AA178027" s="192"/>
    </row>
    <row r="178028" spans="26:27">
      <c r="Z178028" s="192"/>
      <c r="AA178028" s="192"/>
    </row>
    <row r="178029" spans="26:27">
      <c r="Z178029" s="192"/>
      <c r="AA178029" s="192"/>
    </row>
    <row r="178030" spans="26:27">
      <c r="Z178030" s="192"/>
      <c r="AA178030" s="192"/>
    </row>
    <row r="178031" spans="26:27">
      <c r="Z178031" s="192"/>
      <c r="AA178031" s="192"/>
    </row>
    <row r="178032" spans="26:27">
      <c r="Z178032" s="192"/>
      <c r="AA178032" s="192"/>
    </row>
    <row r="178033" spans="26:27">
      <c r="Z178033" s="192"/>
      <c r="AA178033" s="192"/>
    </row>
    <row r="178034" spans="26:27">
      <c r="Z178034" s="192"/>
      <c r="AA178034" s="192"/>
    </row>
    <row r="178035" spans="26:27">
      <c r="Z178035" s="192"/>
      <c r="AA178035" s="192"/>
    </row>
    <row r="178036" spans="26:27">
      <c r="Z178036" s="192"/>
      <c r="AA178036" s="192"/>
    </row>
    <row r="178037" spans="26:27">
      <c r="Z178037" s="192"/>
      <c r="AA178037" s="192"/>
    </row>
    <row r="178038" spans="26:27">
      <c r="Z178038" s="192"/>
      <c r="AA178038" s="192"/>
    </row>
    <row r="178039" spans="26:27">
      <c r="Z178039" s="192"/>
      <c r="AA178039" s="192"/>
    </row>
    <row r="178040" spans="26:27">
      <c r="Z178040" s="192"/>
      <c r="AA178040" s="192"/>
    </row>
    <row r="178041" spans="26:27">
      <c r="Z178041" s="192"/>
      <c r="AA178041" s="192"/>
    </row>
    <row r="178042" spans="26:27">
      <c r="Z178042" s="192"/>
      <c r="AA178042" s="192"/>
    </row>
    <row r="178043" spans="26:27">
      <c r="Z178043" s="192"/>
      <c r="AA178043" s="192"/>
    </row>
    <row r="178044" spans="26:27">
      <c r="Z178044" s="192"/>
      <c r="AA178044" s="192"/>
    </row>
    <row r="178045" spans="26:27">
      <c r="Z178045" s="192"/>
      <c r="AA178045" s="192"/>
    </row>
    <row r="178046" spans="26:27">
      <c r="Z178046" s="192"/>
      <c r="AA178046" s="192"/>
    </row>
    <row r="178047" spans="26:27">
      <c r="Z178047" s="192"/>
      <c r="AA178047" s="192"/>
    </row>
    <row r="178048" spans="26:27">
      <c r="Z178048" s="192"/>
      <c r="AA178048" s="192"/>
    </row>
    <row r="178049" spans="26:27">
      <c r="Z178049" s="192"/>
      <c r="AA178049" s="192"/>
    </row>
    <row r="178050" spans="26:27">
      <c r="Z178050" s="192"/>
      <c r="AA178050" s="192"/>
    </row>
    <row r="178051" spans="26:27">
      <c r="Z178051" s="192"/>
      <c r="AA178051" s="192"/>
    </row>
    <row r="178052" spans="26:27">
      <c r="Z178052" s="192"/>
      <c r="AA178052" s="192"/>
    </row>
    <row r="178053" spans="26:27">
      <c r="Z178053" s="192"/>
      <c r="AA178053" s="192"/>
    </row>
    <row r="178054" spans="26:27">
      <c r="Z178054" s="192"/>
      <c r="AA178054" s="192"/>
    </row>
    <row r="178055" spans="26:27">
      <c r="Z178055" s="192"/>
      <c r="AA178055" s="192"/>
    </row>
    <row r="178056" spans="26:27">
      <c r="Z178056" s="192"/>
      <c r="AA178056" s="192"/>
    </row>
    <row r="178057" spans="26:27">
      <c r="Z178057" s="192"/>
      <c r="AA178057" s="192"/>
    </row>
    <row r="178058" spans="26:27">
      <c r="Z178058" s="192"/>
      <c r="AA178058" s="192"/>
    </row>
    <row r="178059" spans="26:27">
      <c r="Z178059" s="192"/>
      <c r="AA178059" s="192"/>
    </row>
    <row r="178060" spans="26:27">
      <c r="Z178060" s="192"/>
      <c r="AA178060" s="192"/>
    </row>
    <row r="178061" spans="26:27">
      <c r="Z178061" s="192"/>
      <c r="AA178061" s="192"/>
    </row>
    <row r="178062" spans="26:27">
      <c r="Z178062" s="192"/>
      <c r="AA178062" s="192"/>
    </row>
    <row r="178063" spans="26:27">
      <c r="Z178063" s="192"/>
      <c r="AA178063" s="192"/>
    </row>
    <row r="178064" spans="26:27">
      <c r="Z178064" s="192"/>
      <c r="AA178064" s="192"/>
    </row>
    <row r="178065" spans="26:27">
      <c r="Z178065" s="192"/>
      <c r="AA178065" s="192"/>
    </row>
    <row r="178066" spans="26:27">
      <c r="Z178066" s="192"/>
      <c r="AA178066" s="192"/>
    </row>
    <row r="178067" spans="26:27">
      <c r="Z178067" s="192"/>
      <c r="AA178067" s="192"/>
    </row>
    <row r="178068" spans="26:27">
      <c r="Z178068" s="192"/>
      <c r="AA178068" s="192"/>
    </row>
    <row r="178069" spans="26:27">
      <c r="Z178069" s="192"/>
      <c r="AA178069" s="192"/>
    </row>
    <row r="178070" spans="26:27">
      <c r="Z178070" s="192"/>
      <c r="AA178070" s="192"/>
    </row>
    <row r="178071" spans="26:27">
      <c r="Z178071" s="192"/>
      <c r="AA178071" s="192"/>
    </row>
    <row r="178072" spans="26:27">
      <c r="Z178072" s="192"/>
      <c r="AA178072" s="192"/>
    </row>
    <row r="178073" spans="26:27">
      <c r="Z178073" s="192"/>
      <c r="AA178073" s="192"/>
    </row>
    <row r="178074" spans="26:27">
      <c r="Z178074" s="192"/>
      <c r="AA178074" s="192"/>
    </row>
    <row r="178075" spans="26:27">
      <c r="Z178075" s="192"/>
      <c r="AA178075" s="192"/>
    </row>
    <row r="178076" spans="26:27">
      <c r="Z178076" s="192"/>
      <c r="AA178076" s="192"/>
    </row>
    <row r="178077" spans="26:27">
      <c r="Z178077" s="192"/>
      <c r="AA178077" s="192"/>
    </row>
    <row r="178078" spans="26:27">
      <c r="Z178078" s="192"/>
      <c r="AA178078" s="192"/>
    </row>
    <row r="178079" spans="26:27">
      <c r="Z178079" s="192"/>
      <c r="AA178079" s="192"/>
    </row>
    <row r="178080" spans="26:27">
      <c r="Z178080" s="192"/>
      <c r="AA178080" s="192"/>
    </row>
    <row r="178081" spans="26:27">
      <c r="Z178081" s="192"/>
      <c r="AA178081" s="192"/>
    </row>
    <row r="178082" spans="26:27">
      <c r="Z178082" s="192"/>
      <c r="AA178082" s="192"/>
    </row>
    <row r="178083" spans="26:27">
      <c r="Z178083" s="192"/>
      <c r="AA178083" s="192"/>
    </row>
    <row r="178084" spans="26:27">
      <c r="Z178084" s="192"/>
      <c r="AA178084" s="192"/>
    </row>
    <row r="178085" spans="26:27">
      <c r="Z178085" s="192"/>
      <c r="AA178085" s="192"/>
    </row>
    <row r="178086" spans="26:27">
      <c r="Z178086" s="192"/>
      <c r="AA178086" s="192"/>
    </row>
    <row r="178087" spans="26:27">
      <c r="Z178087" s="192"/>
      <c r="AA178087" s="192"/>
    </row>
    <row r="178088" spans="26:27">
      <c r="Z178088" s="192"/>
      <c r="AA178088" s="192"/>
    </row>
    <row r="178089" spans="26:27">
      <c r="Z178089" s="192"/>
      <c r="AA178089" s="192"/>
    </row>
    <row r="178090" spans="26:27">
      <c r="Z178090" s="192"/>
      <c r="AA178090" s="192"/>
    </row>
    <row r="178091" spans="26:27">
      <c r="Z178091" s="192"/>
      <c r="AA178091" s="192"/>
    </row>
    <row r="178092" spans="26:27">
      <c r="Z178092" s="192"/>
      <c r="AA178092" s="192"/>
    </row>
    <row r="178093" spans="26:27">
      <c r="Z178093" s="192"/>
      <c r="AA178093" s="192"/>
    </row>
    <row r="178094" spans="26:27">
      <c r="Z178094" s="192"/>
      <c r="AA178094" s="192"/>
    </row>
    <row r="178095" spans="26:27">
      <c r="Z178095" s="192"/>
      <c r="AA178095" s="192"/>
    </row>
    <row r="178096" spans="26:27">
      <c r="Z178096" s="192"/>
      <c r="AA178096" s="192"/>
    </row>
    <row r="178097" spans="26:27">
      <c r="Z178097" s="192"/>
      <c r="AA178097" s="192"/>
    </row>
    <row r="178098" spans="26:27">
      <c r="Z178098" s="192"/>
      <c r="AA178098" s="192"/>
    </row>
    <row r="178099" spans="26:27">
      <c r="Z178099" s="192"/>
      <c r="AA178099" s="192"/>
    </row>
    <row r="178100" spans="26:27">
      <c r="Z178100" s="192"/>
      <c r="AA178100" s="192"/>
    </row>
    <row r="178101" spans="26:27">
      <c r="Z178101" s="192"/>
      <c r="AA178101" s="192"/>
    </row>
    <row r="178102" spans="26:27">
      <c r="Z178102" s="192"/>
      <c r="AA178102" s="192"/>
    </row>
    <row r="178103" spans="26:27">
      <c r="Z178103" s="192"/>
      <c r="AA178103" s="192"/>
    </row>
    <row r="178104" spans="26:27">
      <c r="Z178104" s="192"/>
      <c r="AA178104" s="192"/>
    </row>
    <row r="178105" spans="26:27">
      <c r="Z178105" s="192"/>
      <c r="AA178105" s="192"/>
    </row>
    <row r="178106" spans="26:27">
      <c r="Z178106" s="192"/>
      <c r="AA178106" s="192"/>
    </row>
    <row r="178107" spans="26:27">
      <c r="Z178107" s="192"/>
      <c r="AA178107" s="192"/>
    </row>
    <row r="178108" spans="26:27">
      <c r="Z178108" s="192"/>
      <c r="AA178108" s="192"/>
    </row>
    <row r="178109" spans="26:27">
      <c r="Z178109" s="192"/>
      <c r="AA178109" s="192"/>
    </row>
    <row r="178110" spans="26:27">
      <c r="Z178110" s="192"/>
      <c r="AA178110" s="192"/>
    </row>
    <row r="178111" spans="26:27">
      <c r="Z178111" s="192"/>
      <c r="AA178111" s="192"/>
    </row>
    <row r="178112" spans="26:27">
      <c r="Z178112" s="192"/>
      <c r="AA178112" s="192"/>
    </row>
    <row r="178113" spans="26:27">
      <c r="Z178113" s="192"/>
      <c r="AA178113" s="192"/>
    </row>
    <row r="178114" spans="26:27">
      <c r="Z178114" s="192"/>
      <c r="AA178114" s="192"/>
    </row>
    <row r="178115" spans="26:27">
      <c r="Z178115" s="192"/>
      <c r="AA178115" s="192"/>
    </row>
    <row r="178116" spans="26:27">
      <c r="Z178116" s="192"/>
      <c r="AA178116" s="192"/>
    </row>
    <row r="178117" spans="26:27">
      <c r="Z178117" s="192"/>
      <c r="AA178117" s="192"/>
    </row>
    <row r="178118" spans="26:27">
      <c r="Z178118" s="192"/>
      <c r="AA178118" s="192"/>
    </row>
    <row r="178119" spans="26:27">
      <c r="Z178119" s="192"/>
      <c r="AA178119" s="192"/>
    </row>
    <row r="178120" spans="26:27">
      <c r="Z178120" s="192"/>
      <c r="AA178120" s="192"/>
    </row>
    <row r="178121" spans="26:27">
      <c r="Z178121" s="192"/>
      <c r="AA178121" s="192"/>
    </row>
    <row r="178122" spans="26:27">
      <c r="Z178122" s="192"/>
      <c r="AA178122" s="192"/>
    </row>
    <row r="178123" spans="26:27">
      <c r="Z178123" s="192"/>
      <c r="AA178123" s="192"/>
    </row>
    <row r="178124" spans="26:27">
      <c r="Z178124" s="192"/>
      <c r="AA178124" s="192"/>
    </row>
    <row r="178125" spans="26:27">
      <c r="Z178125" s="192"/>
      <c r="AA178125" s="192"/>
    </row>
    <row r="178126" spans="26:27">
      <c r="Z178126" s="192"/>
      <c r="AA178126" s="192"/>
    </row>
    <row r="178127" spans="26:27">
      <c r="Z178127" s="192"/>
      <c r="AA178127" s="192"/>
    </row>
    <row r="178128" spans="26:27">
      <c r="Z178128" s="192"/>
      <c r="AA178128" s="192"/>
    </row>
    <row r="178129" spans="26:27">
      <c r="Z178129" s="192"/>
      <c r="AA178129" s="192"/>
    </row>
    <row r="178130" spans="26:27">
      <c r="Z178130" s="192"/>
      <c r="AA178130" s="192"/>
    </row>
    <row r="178131" spans="26:27">
      <c r="Z178131" s="192"/>
      <c r="AA178131" s="192"/>
    </row>
    <row r="178132" spans="26:27">
      <c r="Z178132" s="192"/>
      <c r="AA178132" s="192"/>
    </row>
    <row r="178133" spans="26:27">
      <c r="Z178133" s="192"/>
      <c r="AA178133" s="192"/>
    </row>
    <row r="178134" spans="26:27">
      <c r="Z178134" s="192"/>
      <c r="AA178134" s="192"/>
    </row>
    <row r="178135" spans="26:27">
      <c r="Z178135" s="192"/>
      <c r="AA178135" s="192"/>
    </row>
    <row r="178136" spans="26:27">
      <c r="Z178136" s="192"/>
      <c r="AA178136" s="192"/>
    </row>
    <row r="178137" spans="26:27">
      <c r="Z178137" s="192"/>
      <c r="AA178137" s="192"/>
    </row>
    <row r="178138" spans="26:27">
      <c r="Z178138" s="192"/>
      <c r="AA178138" s="192"/>
    </row>
    <row r="178139" spans="26:27">
      <c r="Z178139" s="192"/>
      <c r="AA178139" s="192"/>
    </row>
    <row r="178140" spans="26:27">
      <c r="Z178140" s="192"/>
      <c r="AA178140" s="192"/>
    </row>
    <row r="178141" spans="26:27">
      <c r="Z178141" s="192"/>
      <c r="AA178141" s="192"/>
    </row>
    <row r="178142" spans="26:27">
      <c r="Z178142" s="192"/>
      <c r="AA178142" s="192"/>
    </row>
    <row r="178143" spans="26:27">
      <c r="Z178143" s="192"/>
      <c r="AA178143" s="192"/>
    </row>
    <row r="178144" spans="26:27">
      <c r="Z178144" s="192"/>
      <c r="AA178144" s="192"/>
    </row>
    <row r="178145" spans="26:27">
      <c r="Z178145" s="192"/>
      <c r="AA178145" s="192"/>
    </row>
    <row r="178146" spans="26:27">
      <c r="Z178146" s="192"/>
      <c r="AA178146" s="192"/>
    </row>
    <row r="178147" spans="26:27">
      <c r="Z178147" s="192"/>
      <c r="AA178147" s="192"/>
    </row>
    <row r="178148" spans="26:27">
      <c r="Z178148" s="192"/>
      <c r="AA178148" s="192"/>
    </row>
    <row r="178149" spans="26:27">
      <c r="Z178149" s="192"/>
      <c r="AA178149" s="192"/>
    </row>
    <row r="178150" spans="26:27">
      <c r="Z178150" s="192"/>
      <c r="AA178150" s="192"/>
    </row>
    <row r="178151" spans="26:27">
      <c r="Z178151" s="192"/>
      <c r="AA178151" s="192"/>
    </row>
    <row r="178152" spans="26:27">
      <c r="Z178152" s="192"/>
      <c r="AA178152" s="192"/>
    </row>
    <row r="178153" spans="26:27">
      <c r="Z178153" s="192"/>
      <c r="AA178153" s="192"/>
    </row>
    <row r="178154" spans="26:27">
      <c r="Z178154" s="192"/>
      <c r="AA178154" s="192"/>
    </row>
    <row r="178155" spans="26:27">
      <c r="Z178155" s="192"/>
      <c r="AA178155" s="192"/>
    </row>
    <row r="178156" spans="26:27">
      <c r="Z178156" s="192"/>
      <c r="AA178156" s="192"/>
    </row>
    <row r="178157" spans="26:27">
      <c r="Z178157" s="192"/>
      <c r="AA178157" s="192"/>
    </row>
    <row r="178158" spans="26:27">
      <c r="Z178158" s="192"/>
      <c r="AA178158" s="192"/>
    </row>
    <row r="178159" spans="26:27">
      <c r="Z178159" s="192"/>
      <c r="AA178159" s="192"/>
    </row>
    <row r="178160" spans="26:27">
      <c r="Z178160" s="192"/>
      <c r="AA178160" s="192"/>
    </row>
    <row r="178161" spans="26:27">
      <c r="Z178161" s="192"/>
      <c r="AA178161" s="192"/>
    </row>
    <row r="178162" spans="26:27">
      <c r="Z178162" s="192"/>
      <c r="AA178162" s="192"/>
    </row>
    <row r="178163" spans="26:27">
      <c r="Z178163" s="192"/>
      <c r="AA178163" s="192"/>
    </row>
    <row r="178164" spans="26:27">
      <c r="Z178164" s="192"/>
      <c r="AA178164" s="192"/>
    </row>
    <row r="178165" spans="26:27">
      <c r="Z178165" s="192"/>
      <c r="AA178165" s="192"/>
    </row>
    <row r="178166" spans="26:27">
      <c r="Z178166" s="192"/>
      <c r="AA178166" s="192"/>
    </row>
    <row r="178167" spans="26:27">
      <c r="Z178167" s="192"/>
      <c r="AA178167" s="192"/>
    </row>
    <row r="178168" spans="26:27">
      <c r="Z178168" s="192"/>
      <c r="AA178168" s="192"/>
    </row>
    <row r="178169" spans="26:27">
      <c r="Z178169" s="192"/>
      <c r="AA178169" s="192"/>
    </row>
    <row r="178170" spans="26:27">
      <c r="Z178170" s="192"/>
      <c r="AA178170" s="192"/>
    </row>
    <row r="178171" spans="26:27">
      <c r="Z178171" s="192"/>
      <c r="AA178171" s="192"/>
    </row>
    <row r="178172" spans="26:27">
      <c r="Z178172" s="192"/>
      <c r="AA178172" s="192"/>
    </row>
    <row r="178173" spans="26:27">
      <c r="Z178173" s="192"/>
      <c r="AA178173" s="192"/>
    </row>
    <row r="178174" spans="26:27">
      <c r="Z178174" s="192"/>
      <c r="AA178174" s="192"/>
    </row>
    <row r="178175" spans="26:27">
      <c r="Z178175" s="192"/>
      <c r="AA178175" s="192"/>
    </row>
    <row r="178176" spans="26:27">
      <c r="Z178176" s="192"/>
      <c r="AA178176" s="192"/>
    </row>
    <row r="178177" spans="26:27">
      <c r="Z178177" s="192"/>
      <c r="AA178177" s="192"/>
    </row>
    <row r="178178" spans="26:27">
      <c r="Z178178" s="192"/>
      <c r="AA178178" s="192"/>
    </row>
    <row r="178179" spans="26:27">
      <c r="Z178179" s="192"/>
      <c r="AA178179" s="192"/>
    </row>
    <row r="178180" spans="26:27">
      <c r="Z178180" s="192"/>
      <c r="AA178180" s="192"/>
    </row>
    <row r="178181" spans="26:27">
      <c r="Z178181" s="192"/>
      <c r="AA178181" s="192"/>
    </row>
    <row r="178182" spans="26:27">
      <c r="Z178182" s="192"/>
      <c r="AA178182" s="192"/>
    </row>
    <row r="178183" spans="26:27">
      <c r="Z178183" s="192"/>
      <c r="AA178183" s="192"/>
    </row>
    <row r="178184" spans="26:27">
      <c r="Z178184" s="192"/>
      <c r="AA178184" s="192"/>
    </row>
    <row r="178185" spans="26:27">
      <c r="Z178185" s="192"/>
      <c r="AA178185" s="192"/>
    </row>
    <row r="178186" spans="26:27">
      <c r="Z178186" s="192"/>
      <c r="AA178186" s="192"/>
    </row>
    <row r="178187" spans="26:27">
      <c r="Z178187" s="192"/>
      <c r="AA178187" s="192"/>
    </row>
    <row r="178188" spans="26:27">
      <c r="Z178188" s="192"/>
      <c r="AA178188" s="192"/>
    </row>
    <row r="178189" spans="26:27">
      <c r="Z178189" s="192"/>
      <c r="AA178189" s="192"/>
    </row>
    <row r="178190" spans="26:27">
      <c r="Z178190" s="192"/>
      <c r="AA178190" s="192"/>
    </row>
    <row r="178191" spans="26:27">
      <c r="Z178191" s="192"/>
      <c r="AA178191" s="192"/>
    </row>
    <row r="178192" spans="26:27">
      <c r="Z178192" s="192"/>
      <c r="AA178192" s="192"/>
    </row>
    <row r="178193" spans="26:27">
      <c r="Z178193" s="192"/>
      <c r="AA178193" s="192"/>
    </row>
    <row r="178194" spans="26:27">
      <c r="Z178194" s="192"/>
      <c r="AA178194" s="192"/>
    </row>
    <row r="178195" spans="26:27">
      <c r="Z178195" s="192"/>
      <c r="AA178195" s="192"/>
    </row>
    <row r="178196" spans="26:27">
      <c r="Z178196" s="192"/>
      <c r="AA178196" s="192"/>
    </row>
    <row r="178197" spans="26:27">
      <c r="Z178197" s="192"/>
      <c r="AA178197" s="192"/>
    </row>
    <row r="178198" spans="26:27">
      <c r="Z178198" s="192"/>
      <c r="AA178198" s="192"/>
    </row>
    <row r="178199" spans="26:27">
      <c r="Z178199" s="192"/>
      <c r="AA178199" s="192"/>
    </row>
    <row r="178200" spans="26:27">
      <c r="Z178200" s="192"/>
      <c r="AA178200" s="192"/>
    </row>
    <row r="178201" spans="26:27">
      <c r="Z178201" s="192"/>
      <c r="AA178201" s="192"/>
    </row>
    <row r="178202" spans="26:27">
      <c r="Z178202" s="192"/>
      <c r="AA178202" s="192"/>
    </row>
    <row r="178203" spans="26:27">
      <c r="Z178203" s="192"/>
      <c r="AA178203" s="192"/>
    </row>
    <row r="178204" spans="26:27">
      <c r="Z178204" s="192"/>
      <c r="AA178204" s="192"/>
    </row>
    <row r="178205" spans="26:27">
      <c r="Z178205" s="192"/>
      <c r="AA178205" s="192"/>
    </row>
    <row r="178206" spans="26:27">
      <c r="Z178206" s="192"/>
      <c r="AA178206" s="192"/>
    </row>
    <row r="178207" spans="26:27">
      <c r="Z178207" s="192"/>
      <c r="AA178207" s="192"/>
    </row>
    <row r="178208" spans="26:27">
      <c r="Z178208" s="192"/>
      <c r="AA178208" s="192"/>
    </row>
    <row r="178209" spans="26:27">
      <c r="Z178209" s="192"/>
      <c r="AA178209" s="192"/>
    </row>
    <row r="178210" spans="26:27">
      <c r="Z178210" s="192"/>
      <c r="AA178210" s="192"/>
    </row>
    <row r="178211" spans="26:27">
      <c r="Z178211" s="192"/>
      <c r="AA178211" s="192"/>
    </row>
    <row r="178212" spans="26:27">
      <c r="Z178212" s="192"/>
      <c r="AA178212" s="192"/>
    </row>
    <row r="178213" spans="26:27">
      <c r="Z178213" s="192"/>
      <c r="AA178213" s="192"/>
    </row>
    <row r="178214" spans="26:27">
      <c r="Z178214" s="192"/>
      <c r="AA178214" s="192"/>
    </row>
    <row r="178215" spans="26:27">
      <c r="Z178215" s="192"/>
      <c r="AA178215" s="192"/>
    </row>
    <row r="178216" spans="26:27">
      <c r="Z178216" s="192"/>
      <c r="AA178216" s="192"/>
    </row>
    <row r="178217" spans="26:27">
      <c r="Z178217" s="192"/>
      <c r="AA178217" s="192"/>
    </row>
    <row r="178218" spans="26:27">
      <c r="Z178218" s="192"/>
      <c r="AA178218" s="192"/>
    </row>
    <row r="178219" spans="26:27">
      <c r="Z178219" s="192"/>
      <c r="AA178219" s="192"/>
    </row>
    <row r="178220" spans="26:27">
      <c r="Z178220" s="192"/>
      <c r="AA178220" s="192"/>
    </row>
    <row r="178221" spans="26:27">
      <c r="Z178221" s="192"/>
      <c r="AA178221" s="192"/>
    </row>
    <row r="178222" spans="26:27">
      <c r="Z178222" s="192"/>
      <c r="AA178222" s="192"/>
    </row>
    <row r="178223" spans="26:27">
      <c r="Z178223" s="192"/>
      <c r="AA178223" s="192"/>
    </row>
    <row r="178224" spans="26:27">
      <c r="Z178224" s="192"/>
      <c r="AA178224" s="192"/>
    </row>
    <row r="178225" spans="26:27">
      <c r="Z178225" s="192"/>
      <c r="AA178225" s="192"/>
    </row>
    <row r="178226" spans="26:27">
      <c r="Z178226" s="192"/>
      <c r="AA178226" s="192"/>
    </row>
    <row r="178227" spans="26:27">
      <c r="Z178227" s="192"/>
      <c r="AA178227" s="192"/>
    </row>
    <row r="178228" spans="26:27">
      <c r="Z178228" s="192"/>
      <c r="AA178228" s="192"/>
    </row>
    <row r="178229" spans="26:27">
      <c r="Z178229" s="192"/>
      <c r="AA178229" s="192"/>
    </row>
    <row r="178230" spans="26:27">
      <c r="Z178230" s="192"/>
      <c r="AA178230" s="192"/>
    </row>
    <row r="178231" spans="26:27">
      <c r="Z178231" s="192"/>
      <c r="AA178231" s="192"/>
    </row>
    <row r="178232" spans="26:27">
      <c r="Z178232" s="192"/>
      <c r="AA178232" s="192"/>
    </row>
    <row r="178233" spans="26:27">
      <c r="Z178233" s="192"/>
      <c r="AA178233" s="192"/>
    </row>
    <row r="178234" spans="26:27">
      <c r="Z178234" s="192"/>
      <c r="AA178234" s="192"/>
    </row>
    <row r="178235" spans="26:27">
      <c r="Z178235" s="192"/>
      <c r="AA178235" s="192"/>
    </row>
    <row r="178236" spans="26:27">
      <c r="Z178236" s="192"/>
      <c r="AA178236" s="192"/>
    </row>
    <row r="178237" spans="26:27">
      <c r="Z178237" s="192"/>
      <c r="AA178237" s="192"/>
    </row>
    <row r="178238" spans="26:27">
      <c r="Z178238" s="192"/>
      <c r="AA178238" s="192"/>
    </row>
    <row r="178239" spans="26:27">
      <c r="Z178239" s="192"/>
      <c r="AA178239" s="192"/>
    </row>
    <row r="178240" spans="26:27">
      <c r="Z178240" s="192"/>
      <c r="AA178240" s="192"/>
    </row>
    <row r="178241" spans="26:27">
      <c r="Z178241" s="192"/>
      <c r="AA178241" s="192"/>
    </row>
    <row r="178242" spans="26:27">
      <c r="Z178242" s="192"/>
      <c r="AA178242" s="192"/>
    </row>
    <row r="178243" spans="26:27">
      <c r="Z178243" s="192"/>
      <c r="AA178243" s="192"/>
    </row>
    <row r="178244" spans="26:27">
      <c r="Z178244" s="192"/>
      <c r="AA178244" s="192"/>
    </row>
    <row r="178245" spans="26:27">
      <c r="Z178245" s="192"/>
      <c r="AA178245" s="192"/>
    </row>
    <row r="178246" spans="26:27">
      <c r="Z178246" s="192"/>
      <c r="AA178246" s="192"/>
    </row>
    <row r="178247" spans="26:27">
      <c r="Z178247" s="192"/>
      <c r="AA178247" s="192"/>
    </row>
    <row r="178248" spans="26:27">
      <c r="Z178248" s="192"/>
      <c r="AA178248" s="192"/>
    </row>
    <row r="178249" spans="26:27">
      <c r="Z178249" s="192"/>
      <c r="AA178249" s="192"/>
    </row>
    <row r="178250" spans="26:27">
      <c r="Z178250" s="192"/>
      <c r="AA178250" s="192"/>
    </row>
    <row r="178251" spans="26:27">
      <c r="Z178251" s="192"/>
      <c r="AA178251" s="192"/>
    </row>
    <row r="178252" spans="26:27">
      <c r="Z178252" s="192"/>
      <c r="AA178252" s="192"/>
    </row>
    <row r="178253" spans="26:27">
      <c r="Z178253" s="192"/>
      <c r="AA178253" s="192"/>
    </row>
    <row r="178254" spans="26:27">
      <c r="Z178254" s="192"/>
      <c r="AA178254" s="192"/>
    </row>
    <row r="178255" spans="26:27">
      <c r="Z178255" s="192"/>
      <c r="AA178255" s="192"/>
    </row>
    <row r="178256" spans="26:27">
      <c r="Z178256" s="192"/>
      <c r="AA178256" s="192"/>
    </row>
    <row r="178257" spans="26:27">
      <c r="Z178257" s="192"/>
      <c r="AA178257" s="192"/>
    </row>
    <row r="178258" spans="26:27">
      <c r="Z178258" s="192"/>
      <c r="AA178258" s="192"/>
    </row>
    <row r="178259" spans="26:27">
      <c r="Z178259" s="192"/>
      <c r="AA178259" s="192"/>
    </row>
    <row r="178260" spans="26:27">
      <c r="Z178260" s="192"/>
      <c r="AA178260" s="192"/>
    </row>
    <row r="178261" spans="26:27">
      <c r="Z178261" s="192"/>
      <c r="AA178261" s="192"/>
    </row>
    <row r="178262" spans="26:27">
      <c r="Z178262" s="192"/>
      <c r="AA178262" s="192"/>
    </row>
    <row r="178263" spans="26:27">
      <c r="Z178263" s="192"/>
      <c r="AA178263" s="192"/>
    </row>
    <row r="178264" spans="26:27">
      <c r="Z178264" s="192"/>
      <c r="AA178264" s="192"/>
    </row>
    <row r="178265" spans="26:27">
      <c r="Z178265" s="192"/>
      <c r="AA178265" s="192"/>
    </row>
    <row r="178266" spans="26:27">
      <c r="Z178266" s="192"/>
      <c r="AA178266" s="192"/>
    </row>
    <row r="178267" spans="26:27">
      <c r="Z178267" s="192"/>
      <c r="AA178267" s="192"/>
    </row>
    <row r="178268" spans="26:27">
      <c r="Z178268" s="192"/>
      <c r="AA178268" s="192"/>
    </row>
    <row r="178269" spans="26:27">
      <c r="Z178269" s="192"/>
      <c r="AA178269" s="192"/>
    </row>
    <row r="178270" spans="26:27">
      <c r="Z178270" s="192"/>
      <c r="AA178270" s="192"/>
    </row>
    <row r="178271" spans="26:27">
      <c r="Z178271" s="192"/>
      <c r="AA178271" s="192"/>
    </row>
    <row r="178272" spans="26:27">
      <c r="Z178272" s="192"/>
      <c r="AA178272" s="192"/>
    </row>
    <row r="178273" spans="26:27">
      <c r="Z178273" s="192"/>
      <c r="AA178273" s="192"/>
    </row>
    <row r="178274" spans="26:27">
      <c r="Z178274" s="192"/>
      <c r="AA178274" s="192"/>
    </row>
    <row r="178275" spans="26:27">
      <c r="Z178275" s="192"/>
      <c r="AA178275" s="192"/>
    </row>
    <row r="178276" spans="26:27">
      <c r="Z178276" s="192"/>
      <c r="AA178276" s="192"/>
    </row>
    <row r="178277" spans="26:27">
      <c r="Z178277" s="192"/>
      <c r="AA178277" s="192"/>
    </row>
    <row r="178278" spans="26:27">
      <c r="Z178278" s="192"/>
      <c r="AA178278" s="192"/>
    </row>
    <row r="178279" spans="26:27">
      <c r="Z178279" s="192"/>
      <c r="AA178279" s="192"/>
    </row>
    <row r="178280" spans="26:27">
      <c r="Z178280" s="192"/>
      <c r="AA178280" s="192"/>
    </row>
    <row r="178281" spans="26:27">
      <c r="Z178281" s="192"/>
      <c r="AA178281" s="192"/>
    </row>
    <row r="178282" spans="26:27">
      <c r="Z178282" s="192"/>
      <c r="AA178282" s="192"/>
    </row>
    <row r="178283" spans="26:27">
      <c r="Z178283" s="192"/>
      <c r="AA178283" s="192"/>
    </row>
    <row r="178284" spans="26:27">
      <c r="Z178284" s="192"/>
      <c r="AA178284" s="192"/>
    </row>
    <row r="178285" spans="26:27">
      <c r="Z178285" s="192"/>
      <c r="AA178285" s="192"/>
    </row>
    <row r="178286" spans="26:27">
      <c r="Z178286" s="192"/>
      <c r="AA178286" s="192"/>
    </row>
    <row r="178287" spans="26:27">
      <c r="Z178287" s="192"/>
      <c r="AA178287" s="192"/>
    </row>
    <row r="178288" spans="26:27">
      <c r="Z178288" s="192"/>
      <c r="AA178288" s="192"/>
    </row>
    <row r="178289" spans="26:27">
      <c r="Z178289" s="192"/>
      <c r="AA178289" s="192"/>
    </row>
    <row r="178290" spans="26:27">
      <c r="Z178290" s="192"/>
      <c r="AA178290" s="192"/>
    </row>
    <row r="178291" spans="26:27">
      <c r="Z178291" s="192"/>
      <c r="AA178291" s="192"/>
    </row>
    <row r="178292" spans="26:27">
      <c r="Z178292" s="192"/>
      <c r="AA178292" s="192"/>
    </row>
    <row r="178293" spans="26:27">
      <c r="Z178293" s="192"/>
      <c r="AA178293" s="192"/>
    </row>
    <row r="178294" spans="26:27">
      <c r="Z178294" s="192"/>
      <c r="AA178294" s="192"/>
    </row>
    <row r="178295" spans="26:27">
      <c r="Z178295" s="192"/>
      <c r="AA178295" s="192"/>
    </row>
    <row r="178296" spans="26:27">
      <c r="Z178296" s="192"/>
      <c r="AA178296" s="192"/>
    </row>
    <row r="178297" spans="26:27">
      <c r="Z178297" s="192"/>
      <c r="AA178297" s="192"/>
    </row>
    <row r="178298" spans="26:27">
      <c r="Z178298" s="192"/>
      <c r="AA178298" s="192"/>
    </row>
    <row r="178299" spans="26:27">
      <c r="Z178299" s="192"/>
      <c r="AA178299" s="192"/>
    </row>
    <row r="178300" spans="26:27">
      <c r="Z178300" s="192"/>
      <c r="AA178300" s="192"/>
    </row>
    <row r="178301" spans="26:27">
      <c r="Z178301" s="192"/>
      <c r="AA178301" s="192"/>
    </row>
    <row r="178302" spans="26:27">
      <c r="Z178302" s="192"/>
      <c r="AA178302" s="192"/>
    </row>
    <row r="178303" spans="26:27">
      <c r="Z178303" s="192"/>
      <c r="AA178303" s="192"/>
    </row>
    <row r="178304" spans="26:27">
      <c r="Z178304" s="192"/>
      <c r="AA178304" s="192"/>
    </row>
    <row r="178305" spans="26:27">
      <c r="Z178305" s="192"/>
      <c r="AA178305" s="192"/>
    </row>
    <row r="178306" spans="26:27">
      <c r="Z178306" s="192"/>
      <c r="AA178306" s="192"/>
    </row>
    <row r="178307" spans="26:27">
      <c r="Z178307" s="192"/>
      <c r="AA178307" s="192"/>
    </row>
    <row r="178308" spans="26:27">
      <c r="Z178308" s="192"/>
      <c r="AA178308" s="192"/>
    </row>
    <row r="178309" spans="26:27">
      <c r="Z178309" s="192"/>
      <c r="AA178309" s="192"/>
    </row>
    <row r="178310" spans="26:27">
      <c r="Z178310" s="192"/>
      <c r="AA178310" s="192"/>
    </row>
    <row r="178311" spans="26:27">
      <c r="Z178311" s="192"/>
      <c r="AA178311" s="192"/>
    </row>
    <row r="178312" spans="26:27">
      <c r="Z178312" s="192"/>
      <c r="AA178312" s="192"/>
    </row>
    <row r="178313" spans="26:27">
      <c r="Z178313" s="192"/>
      <c r="AA178313" s="192"/>
    </row>
    <row r="178314" spans="26:27">
      <c r="Z178314" s="192"/>
      <c r="AA178314" s="192"/>
    </row>
    <row r="178315" spans="26:27">
      <c r="Z178315" s="192"/>
      <c r="AA178315" s="192"/>
    </row>
    <row r="178316" spans="26:27">
      <c r="Z178316" s="192"/>
      <c r="AA178316" s="192"/>
    </row>
    <row r="178317" spans="26:27">
      <c r="Z178317" s="192"/>
      <c r="AA178317" s="192"/>
    </row>
    <row r="178318" spans="26:27">
      <c r="Z178318" s="192"/>
      <c r="AA178318" s="192"/>
    </row>
    <row r="178319" spans="26:27">
      <c r="Z178319" s="192"/>
      <c r="AA178319" s="192"/>
    </row>
    <row r="178320" spans="26:27">
      <c r="Z178320" s="192"/>
      <c r="AA178320" s="192"/>
    </row>
    <row r="178321" spans="26:27">
      <c r="Z178321" s="192"/>
      <c r="AA178321" s="192"/>
    </row>
    <row r="178322" spans="26:27">
      <c r="Z178322" s="192"/>
      <c r="AA178322" s="192"/>
    </row>
    <row r="178323" spans="26:27">
      <c r="Z178323" s="192"/>
      <c r="AA178323" s="192"/>
    </row>
    <row r="178324" spans="26:27">
      <c r="Z178324" s="192"/>
      <c r="AA178324" s="192"/>
    </row>
    <row r="178325" spans="26:27">
      <c r="Z178325" s="192"/>
      <c r="AA178325" s="192"/>
    </row>
    <row r="178326" spans="26:27">
      <c r="Z178326" s="192"/>
      <c r="AA178326" s="192"/>
    </row>
    <row r="178327" spans="26:27">
      <c r="Z178327" s="192"/>
      <c r="AA178327" s="192"/>
    </row>
    <row r="178328" spans="26:27">
      <c r="Z178328" s="192"/>
      <c r="AA178328" s="192"/>
    </row>
    <row r="178329" spans="26:27">
      <c r="Z178329" s="192"/>
      <c r="AA178329" s="192"/>
    </row>
    <row r="178330" spans="26:27">
      <c r="Z178330" s="192"/>
      <c r="AA178330" s="192"/>
    </row>
    <row r="178331" spans="26:27">
      <c r="Z178331" s="192"/>
      <c r="AA178331" s="192"/>
    </row>
    <row r="178332" spans="26:27">
      <c r="Z178332" s="192"/>
      <c r="AA178332" s="192"/>
    </row>
    <row r="178333" spans="26:27">
      <c r="Z178333" s="192"/>
      <c r="AA178333" s="192"/>
    </row>
    <row r="178334" spans="26:27">
      <c r="Z178334" s="192"/>
      <c r="AA178334" s="192"/>
    </row>
    <row r="178335" spans="26:27">
      <c r="Z178335" s="192"/>
      <c r="AA178335" s="192"/>
    </row>
    <row r="178336" spans="26:27">
      <c r="Z178336" s="192"/>
      <c r="AA178336" s="192"/>
    </row>
    <row r="178337" spans="26:27">
      <c r="Z178337" s="192"/>
      <c r="AA178337" s="192"/>
    </row>
    <row r="178338" spans="26:27">
      <c r="Z178338" s="192"/>
      <c r="AA178338" s="192"/>
    </row>
    <row r="178339" spans="26:27">
      <c r="Z178339" s="192"/>
      <c r="AA178339" s="192"/>
    </row>
    <row r="178340" spans="26:27">
      <c r="Z178340" s="192"/>
      <c r="AA178340" s="192"/>
    </row>
    <row r="178341" spans="26:27">
      <c r="Z178341" s="192"/>
      <c r="AA178341" s="192"/>
    </row>
    <row r="178342" spans="26:27">
      <c r="Z178342" s="192"/>
      <c r="AA178342" s="192"/>
    </row>
    <row r="178343" spans="26:27">
      <c r="Z178343" s="192"/>
      <c r="AA178343" s="192"/>
    </row>
    <row r="178344" spans="26:27">
      <c r="Z178344" s="192"/>
      <c r="AA178344" s="192"/>
    </row>
    <row r="178345" spans="26:27">
      <c r="Z178345" s="192"/>
      <c r="AA178345" s="192"/>
    </row>
    <row r="178346" spans="26:27">
      <c r="Z178346" s="192"/>
      <c r="AA178346" s="192"/>
    </row>
    <row r="178347" spans="26:27">
      <c r="Z178347" s="192"/>
      <c r="AA178347" s="192"/>
    </row>
    <row r="178348" spans="26:27">
      <c r="Z178348" s="192"/>
      <c r="AA178348" s="192"/>
    </row>
    <row r="178349" spans="26:27">
      <c r="Z178349" s="192"/>
      <c r="AA178349" s="192"/>
    </row>
    <row r="178350" spans="26:27">
      <c r="Z178350" s="192"/>
      <c r="AA178350" s="192"/>
    </row>
    <row r="178351" spans="26:27">
      <c r="Z178351" s="192"/>
      <c r="AA178351" s="192"/>
    </row>
    <row r="178352" spans="26:27">
      <c r="Z178352" s="192"/>
      <c r="AA178352" s="192"/>
    </row>
    <row r="178353" spans="26:27">
      <c r="Z178353" s="192"/>
      <c r="AA178353" s="192"/>
    </row>
    <row r="178354" spans="26:27">
      <c r="Z178354" s="192"/>
      <c r="AA178354" s="192"/>
    </row>
    <row r="178355" spans="26:27">
      <c r="Z178355" s="192"/>
      <c r="AA178355" s="192"/>
    </row>
    <row r="178356" spans="26:27">
      <c r="Z178356" s="192"/>
      <c r="AA178356" s="192"/>
    </row>
    <row r="178357" spans="26:27">
      <c r="Z178357" s="192"/>
      <c r="AA178357" s="192"/>
    </row>
    <row r="178358" spans="26:27">
      <c r="Z178358" s="192"/>
      <c r="AA178358" s="192"/>
    </row>
    <row r="178359" spans="26:27">
      <c r="Z178359" s="192"/>
      <c r="AA178359" s="192"/>
    </row>
    <row r="178360" spans="26:27">
      <c r="Z178360" s="192"/>
      <c r="AA178360" s="192"/>
    </row>
    <row r="178361" spans="26:27">
      <c r="Z178361" s="192"/>
      <c r="AA178361" s="192"/>
    </row>
    <row r="178362" spans="26:27">
      <c r="Z178362" s="192"/>
      <c r="AA178362" s="192"/>
    </row>
    <row r="178363" spans="26:27">
      <c r="Z178363" s="192"/>
      <c r="AA178363" s="192"/>
    </row>
    <row r="178364" spans="26:27">
      <c r="Z178364" s="192"/>
      <c r="AA178364" s="192"/>
    </row>
    <row r="178365" spans="26:27">
      <c r="Z178365" s="192"/>
      <c r="AA178365" s="192"/>
    </row>
    <row r="178366" spans="26:27">
      <c r="Z178366" s="192"/>
      <c r="AA178366" s="192"/>
    </row>
    <row r="178367" spans="26:27">
      <c r="Z178367" s="192"/>
      <c r="AA178367" s="192"/>
    </row>
    <row r="178368" spans="26:27">
      <c r="Z178368" s="192"/>
      <c r="AA178368" s="192"/>
    </row>
    <row r="178369" spans="26:27">
      <c r="Z178369" s="192"/>
      <c r="AA178369" s="192"/>
    </row>
    <row r="178370" spans="26:27">
      <c r="Z178370" s="192"/>
      <c r="AA178370" s="192"/>
    </row>
    <row r="178371" spans="26:27">
      <c r="Z178371" s="192"/>
      <c r="AA178371" s="192"/>
    </row>
    <row r="178372" spans="26:27">
      <c r="Z178372" s="192"/>
      <c r="AA178372" s="192"/>
    </row>
    <row r="178373" spans="26:27">
      <c r="Z178373" s="192"/>
      <c r="AA178373" s="192"/>
    </row>
    <row r="178374" spans="26:27">
      <c r="Z178374" s="192"/>
      <c r="AA178374" s="192"/>
    </row>
    <row r="178375" spans="26:27">
      <c r="Z178375" s="192"/>
      <c r="AA178375" s="192"/>
    </row>
    <row r="178376" spans="26:27">
      <c r="Z178376" s="192"/>
      <c r="AA178376" s="192"/>
    </row>
    <row r="178377" spans="26:27">
      <c r="Z178377" s="192"/>
      <c r="AA178377" s="192"/>
    </row>
    <row r="178378" spans="26:27">
      <c r="Z178378" s="192"/>
      <c r="AA178378" s="192"/>
    </row>
    <row r="178379" spans="26:27">
      <c r="Z178379" s="192"/>
      <c r="AA178379" s="192"/>
    </row>
    <row r="178380" spans="26:27">
      <c r="Z178380" s="192"/>
      <c r="AA178380" s="192"/>
    </row>
    <row r="178381" spans="26:27">
      <c r="Z178381" s="192"/>
      <c r="AA178381" s="192"/>
    </row>
    <row r="178382" spans="26:27">
      <c r="Z178382" s="192"/>
      <c r="AA178382" s="192"/>
    </row>
    <row r="178383" spans="26:27">
      <c r="Z178383" s="192"/>
      <c r="AA178383" s="192"/>
    </row>
    <row r="178384" spans="26:27">
      <c r="Z178384" s="192"/>
      <c r="AA178384" s="192"/>
    </row>
    <row r="178385" spans="26:27">
      <c r="Z178385" s="192"/>
      <c r="AA178385" s="192"/>
    </row>
    <row r="178386" spans="26:27">
      <c r="Z178386" s="192"/>
      <c r="AA178386" s="192"/>
    </row>
    <row r="178387" spans="26:27">
      <c r="Z178387" s="192"/>
      <c r="AA178387" s="192"/>
    </row>
    <row r="178388" spans="26:27">
      <c r="Z178388" s="192"/>
      <c r="AA178388" s="192"/>
    </row>
    <row r="178389" spans="26:27">
      <c r="Z178389" s="192"/>
      <c r="AA178389" s="192"/>
    </row>
    <row r="178390" spans="26:27">
      <c r="Z178390" s="192"/>
      <c r="AA178390" s="192"/>
    </row>
    <row r="178391" spans="26:27">
      <c r="Z178391" s="192"/>
      <c r="AA178391" s="192"/>
    </row>
    <row r="178392" spans="26:27">
      <c r="Z178392" s="192"/>
      <c r="AA178392" s="192"/>
    </row>
    <row r="178393" spans="26:27">
      <c r="Z178393" s="192"/>
      <c r="AA178393" s="192"/>
    </row>
    <row r="178394" spans="26:27">
      <c r="Z178394" s="192"/>
      <c r="AA178394" s="192"/>
    </row>
    <row r="178395" spans="26:27">
      <c r="Z178395" s="192"/>
      <c r="AA178395" s="192"/>
    </row>
    <row r="178396" spans="26:27">
      <c r="Z178396" s="192"/>
      <c r="AA178396" s="192"/>
    </row>
    <row r="178397" spans="26:27">
      <c r="Z178397" s="192"/>
      <c r="AA178397" s="192"/>
    </row>
    <row r="178398" spans="26:27">
      <c r="Z178398" s="192"/>
      <c r="AA178398" s="192"/>
    </row>
    <row r="178399" spans="26:27">
      <c r="Z178399" s="192"/>
      <c r="AA178399" s="192"/>
    </row>
    <row r="178400" spans="26:27">
      <c r="Z178400" s="192"/>
      <c r="AA178400" s="192"/>
    </row>
    <row r="178401" spans="26:27">
      <c r="Z178401" s="192"/>
      <c r="AA178401" s="192"/>
    </row>
    <row r="178402" spans="26:27">
      <c r="Z178402" s="192"/>
      <c r="AA178402" s="192"/>
    </row>
    <row r="178403" spans="26:27">
      <c r="Z178403" s="192"/>
      <c r="AA178403" s="192"/>
    </row>
    <row r="178404" spans="26:27">
      <c r="Z178404" s="192"/>
      <c r="AA178404" s="192"/>
    </row>
    <row r="178405" spans="26:27">
      <c r="Z178405" s="192"/>
      <c r="AA178405" s="192"/>
    </row>
    <row r="178406" spans="26:27">
      <c r="Z178406" s="192"/>
      <c r="AA178406" s="192"/>
    </row>
    <row r="178407" spans="26:27">
      <c r="Z178407" s="192"/>
      <c r="AA178407" s="192"/>
    </row>
    <row r="178408" spans="26:27">
      <c r="Z178408" s="192"/>
      <c r="AA178408" s="192"/>
    </row>
    <row r="178409" spans="26:27">
      <c r="Z178409" s="192"/>
      <c r="AA178409" s="192"/>
    </row>
    <row r="178410" spans="26:27">
      <c r="Z178410" s="192"/>
      <c r="AA178410" s="192"/>
    </row>
    <row r="178411" spans="26:27">
      <c r="Z178411" s="192"/>
      <c r="AA178411" s="192"/>
    </row>
    <row r="178412" spans="26:27">
      <c r="Z178412" s="192"/>
      <c r="AA178412" s="192"/>
    </row>
    <row r="178413" spans="26:27">
      <c r="Z178413" s="192"/>
      <c r="AA178413" s="192"/>
    </row>
    <row r="178414" spans="26:27">
      <c r="Z178414" s="192"/>
      <c r="AA178414" s="192"/>
    </row>
    <row r="178415" spans="26:27">
      <c r="Z178415" s="192"/>
      <c r="AA178415" s="192"/>
    </row>
    <row r="178416" spans="26:27">
      <c r="Z178416" s="192"/>
      <c r="AA178416" s="192"/>
    </row>
    <row r="178417" spans="26:27">
      <c r="Z178417" s="192"/>
      <c r="AA178417" s="192"/>
    </row>
    <row r="178418" spans="26:27">
      <c r="Z178418" s="192"/>
      <c r="AA178418" s="192"/>
    </row>
    <row r="178419" spans="26:27">
      <c r="Z178419" s="192"/>
      <c r="AA178419" s="192"/>
    </row>
    <row r="178420" spans="26:27">
      <c r="Z178420" s="192"/>
      <c r="AA178420" s="192"/>
    </row>
    <row r="178421" spans="26:27">
      <c r="Z178421" s="192"/>
      <c r="AA178421" s="192"/>
    </row>
    <row r="178422" spans="26:27">
      <c r="Z178422" s="192"/>
      <c r="AA178422" s="192"/>
    </row>
    <row r="178423" spans="26:27">
      <c r="Z178423" s="192"/>
      <c r="AA178423" s="192"/>
    </row>
    <row r="178424" spans="26:27">
      <c r="Z178424" s="192"/>
      <c r="AA178424" s="192"/>
    </row>
    <row r="178425" spans="26:27">
      <c r="Z178425" s="192"/>
      <c r="AA178425" s="192"/>
    </row>
    <row r="178426" spans="26:27">
      <c r="Z178426" s="192"/>
      <c r="AA178426" s="192"/>
    </row>
    <row r="178427" spans="26:27">
      <c r="Z178427" s="192"/>
      <c r="AA178427" s="192"/>
    </row>
    <row r="178428" spans="26:27">
      <c r="Z178428" s="192"/>
      <c r="AA178428" s="192"/>
    </row>
    <row r="178429" spans="26:27">
      <c r="Z178429" s="192"/>
      <c r="AA178429" s="192"/>
    </row>
    <row r="178430" spans="26:27">
      <c r="Z178430" s="192"/>
      <c r="AA178430" s="192"/>
    </row>
    <row r="178431" spans="26:27">
      <c r="Z178431" s="192"/>
      <c r="AA178431" s="192"/>
    </row>
    <row r="178432" spans="26:27">
      <c r="Z178432" s="192"/>
      <c r="AA178432" s="192"/>
    </row>
    <row r="178433" spans="26:27">
      <c r="Z178433" s="192"/>
      <c r="AA178433" s="192"/>
    </row>
    <row r="178434" spans="26:27">
      <c r="Z178434" s="192"/>
      <c r="AA178434" s="192"/>
    </row>
    <row r="178435" spans="26:27">
      <c r="Z178435" s="192"/>
      <c r="AA178435" s="192"/>
    </row>
    <row r="178436" spans="26:27">
      <c r="Z178436" s="192"/>
      <c r="AA178436" s="192"/>
    </row>
    <row r="178437" spans="26:27">
      <c r="Z178437" s="192"/>
      <c r="AA178437" s="192"/>
    </row>
    <row r="178438" spans="26:27">
      <c r="Z178438" s="192"/>
      <c r="AA178438" s="192"/>
    </row>
    <row r="178439" spans="26:27">
      <c r="Z178439" s="192"/>
      <c r="AA178439" s="192"/>
    </row>
    <row r="178440" spans="26:27">
      <c r="Z178440" s="192"/>
      <c r="AA178440" s="192"/>
    </row>
    <row r="178441" spans="26:27">
      <c r="Z178441" s="192"/>
      <c r="AA178441" s="192"/>
    </row>
    <row r="178442" spans="26:27">
      <c r="Z178442" s="192"/>
      <c r="AA178442" s="192"/>
    </row>
    <row r="178443" spans="26:27">
      <c r="Z178443" s="192"/>
      <c r="AA178443" s="192"/>
    </row>
    <row r="178444" spans="26:27">
      <c r="Z178444" s="192"/>
      <c r="AA178444" s="192"/>
    </row>
    <row r="178445" spans="26:27">
      <c r="Z178445" s="192"/>
      <c r="AA178445" s="192"/>
    </row>
    <row r="178446" spans="26:27">
      <c r="Z178446" s="192"/>
      <c r="AA178446" s="192"/>
    </row>
    <row r="178447" spans="26:27">
      <c r="Z178447" s="192"/>
      <c r="AA178447" s="192"/>
    </row>
    <row r="178448" spans="26:27">
      <c r="Z178448" s="192"/>
      <c r="AA178448" s="192"/>
    </row>
    <row r="178449" spans="26:27">
      <c r="Z178449" s="192"/>
      <c r="AA178449" s="192"/>
    </row>
    <row r="178450" spans="26:27">
      <c r="Z178450" s="192"/>
      <c r="AA178450" s="192"/>
    </row>
    <row r="178451" spans="26:27">
      <c r="Z178451" s="192"/>
      <c r="AA178451" s="192"/>
    </row>
    <row r="178452" spans="26:27">
      <c r="Z178452" s="192"/>
      <c r="AA178452" s="192"/>
    </row>
    <row r="178453" spans="26:27">
      <c r="Z178453" s="192"/>
      <c r="AA178453" s="192"/>
    </row>
    <row r="178454" spans="26:27">
      <c r="Z178454" s="192"/>
      <c r="AA178454" s="192"/>
    </row>
    <row r="178455" spans="26:27">
      <c r="Z178455" s="192"/>
      <c r="AA178455" s="192"/>
    </row>
    <row r="178456" spans="26:27">
      <c r="Z178456" s="192"/>
      <c r="AA178456" s="192"/>
    </row>
    <row r="178457" spans="26:27">
      <c r="Z178457" s="192"/>
      <c r="AA178457" s="192"/>
    </row>
    <row r="178458" spans="26:27">
      <c r="Z178458" s="192"/>
      <c r="AA178458" s="192"/>
    </row>
    <row r="178459" spans="26:27">
      <c r="Z178459" s="192"/>
      <c r="AA178459" s="192"/>
    </row>
    <row r="178460" spans="26:27">
      <c r="Z178460" s="192"/>
      <c r="AA178460" s="192"/>
    </row>
    <row r="178461" spans="26:27">
      <c r="Z178461" s="192"/>
      <c r="AA178461" s="192"/>
    </row>
    <row r="178462" spans="26:27">
      <c r="Z178462" s="192"/>
      <c r="AA178462" s="192"/>
    </row>
    <row r="178463" spans="26:27">
      <c r="Z178463" s="192"/>
      <c r="AA178463" s="192"/>
    </row>
    <row r="178464" spans="26:27">
      <c r="Z178464" s="192"/>
      <c r="AA178464" s="192"/>
    </row>
    <row r="178465" spans="26:27">
      <c r="Z178465" s="192"/>
      <c r="AA178465" s="192"/>
    </row>
    <row r="178466" spans="26:27">
      <c r="Z178466" s="192"/>
      <c r="AA178466" s="192"/>
    </row>
    <row r="178467" spans="26:27">
      <c r="Z178467" s="192"/>
      <c r="AA178467" s="192"/>
    </row>
    <row r="178468" spans="26:27">
      <c r="Z178468" s="192"/>
      <c r="AA178468" s="192"/>
    </row>
    <row r="178469" spans="26:27">
      <c r="Z178469" s="192"/>
      <c r="AA178469" s="192"/>
    </row>
    <row r="178470" spans="26:27">
      <c r="Z178470" s="192"/>
      <c r="AA178470" s="192"/>
    </row>
    <row r="178471" spans="26:27">
      <c r="Z178471" s="192"/>
      <c r="AA178471" s="192"/>
    </row>
    <row r="178472" spans="26:27">
      <c r="Z178472" s="192"/>
      <c r="AA178472" s="192"/>
    </row>
    <row r="178473" spans="26:27">
      <c r="Z178473" s="192"/>
      <c r="AA178473" s="192"/>
    </row>
    <row r="178474" spans="26:27">
      <c r="Z178474" s="192"/>
      <c r="AA178474" s="192"/>
    </row>
    <row r="178475" spans="26:27">
      <c r="Z178475" s="192"/>
      <c r="AA178475" s="192"/>
    </row>
    <row r="178476" spans="26:27">
      <c r="Z178476" s="192"/>
      <c r="AA178476" s="192"/>
    </row>
    <row r="178477" spans="26:27">
      <c r="Z178477" s="192"/>
      <c r="AA178477" s="192"/>
    </row>
    <row r="178478" spans="26:27">
      <c r="Z178478" s="192"/>
      <c r="AA178478" s="192"/>
    </row>
    <row r="178479" spans="26:27">
      <c r="Z178479" s="192"/>
      <c r="AA178479" s="192"/>
    </row>
    <row r="178480" spans="26:27">
      <c r="Z178480" s="192"/>
      <c r="AA178480" s="192"/>
    </row>
    <row r="178481" spans="26:27">
      <c r="Z178481" s="192"/>
      <c r="AA178481" s="192"/>
    </row>
    <row r="178482" spans="26:27">
      <c r="Z178482" s="192"/>
      <c r="AA178482" s="192"/>
    </row>
    <row r="178483" spans="26:27">
      <c r="Z178483" s="192"/>
      <c r="AA178483" s="192"/>
    </row>
    <row r="178484" spans="26:27">
      <c r="Z178484" s="192"/>
      <c r="AA178484" s="192"/>
    </row>
    <row r="178485" spans="26:27">
      <c r="Z178485" s="192"/>
      <c r="AA178485" s="192"/>
    </row>
    <row r="178486" spans="26:27">
      <c r="Z178486" s="192"/>
      <c r="AA178486" s="192"/>
    </row>
    <row r="178487" spans="26:27">
      <c r="Z178487" s="192"/>
      <c r="AA178487" s="192"/>
    </row>
    <row r="178488" spans="26:27">
      <c r="Z178488" s="192"/>
      <c r="AA178488" s="192"/>
    </row>
    <row r="178489" spans="26:27">
      <c r="Z178489" s="192"/>
      <c r="AA178489" s="192"/>
    </row>
    <row r="178490" spans="26:27">
      <c r="Z178490" s="192"/>
      <c r="AA178490" s="192"/>
    </row>
    <row r="178491" spans="26:27">
      <c r="Z178491" s="192"/>
      <c r="AA178491" s="192"/>
    </row>
    <row r="178492" spans="26:27">
      <c r="Z178492" s="192"/>
      <c r="AA178492" s="192"/>
    </row>
    <row r="178493" spans="26:27">
      <c r="Z178493" s="192"/>
      <c r="AA178493" s="192"/>
    </row>
    <row r="178494" spans="26:27">
      <c r="Z178494" s="192"/>
      <c r="AA178494" s="192"/>
    </row>
    <row r="178495" spans="26:27">
      <c r="Z178495" s="192"/>
      <c r="AA178495" s="192"/>
    </row>
    <row r="178496" spans="26:27">
      <c r="Z178496" s="192"/>
      <c r="AA178496" s="192"/>
    </row>
    <row r="178497" spans="26:27">
      <c r="Z178497" s="192"/>
      <c r="AA178497" s="192"/>
    </row>
    <row r="178498" spans="26:27">
      <c r="Z178498" s="192"/>
      <c r="AA178498" s="192"/>
    </row>
    <row r="178499" spans="26:27">
      <c r="Z178499" s="192"/>
      <c r="AA178499" s="192"/>
    </row>
    <row r="178500" spans="26:27">
      <c r="Z178500" s="192"/>
      <c r="AA178500" s="192"/>
    </row>
    <row r="178501" spans="26:27">
      <c r="Z178501" s="192"/>
      <c r="AA178501" s="192"/>
    </row>
    <row r="178502" spans="26:27">
      <c r="Z178502" s="192"/>
      <c r="AA178502" s="192"/>
    </row>
    <row r="178503" spans="26:27">
      <c r="Z178503" s="192"/>
      <c r="AA178503" s="192"/>
    </row>
    <row r="178504" spans="26:27">
      <c r="Z178504" s="192"/>
      <c r="AA178504" s="192"/>
    </row>
    <row r="178505" spans="26:27">
      <c r="Z178505" s="192"/>
      <c r="AA178505" s="192"/>
    </row>
    <row r="178506" spans="26:27">
      <c r="Z178506" s="192"/>
      <c r="AA178506" s="192"/>
    </row>
    <row r="178507" spans="26:27">
      <c r="Z178507" s="192"/>
      <c r="AA178507" s="192"/>
    </row>
    <row r="178508" spans="26:27">
      <c r="Z178508" s="192"/>
      <c r="AA178508" s="192"/>
    </row>
    <row r="178509" spans="26:27">
      <c r="Z178509" s="192"/>
      <c r="AA178509" s="192"/>
    </row>
    <row r="178510" spans="26:27">
      <c r="Z178510" s="192"/>
      <c r="AA178510" s="192"/>
    </row>
    <row r="178511" spans="26:27">
      <c r="Z178511" s="192"/>
      <c r="AA178511" s="192"/>
    </row>
    <row r="178512" spans="26:27">
      <c r="Z178512" s="192"/>
      <c r="AA178512" s="192"/>
    </row>
    <row r="178513" spans="26:27">
      <c r="Z178513" s="192"/>
      <c r="AA178513" s="192"/>
    </row>
    <row r="178514" spans="26:27">
      <c r="Z178514" s="192"/>
      <c r="AA178514" s="192"/>
    </row>
    <row r="178515" spans="26:27">
      <c r="Z178515" s="192"/>
      <c r="AA178515" s="192"/>
    </row>
    <row r="178516" spans="26:27">
      <c r="Z178516" s="192"/>
      <c r="AA178516" s="192"/>
    </row>
    <row r="178517" spans="26:27">
      <c r="Z178517" s="192"/>
      <c r="AA178517" s="192"/>
    </row>
    <row r="178518" spans="26:27">
      <c r="Z178518" s="192"/>
      <c r="AA178518" s="192"/>
    </row>
    <row r="178519" spans="26:27">
      <c r="Z178519" s="192"/>
      <c r="AA178519" s="192"/>
    </row>
    <row r="178520" spans="26:27">
      <c r="Z178520" s="192"/>
      <c r="AA178520" s="192"/>
    </row>
    <row r="178521" spans="26:27">
      <c r="Z178521" s="192"/>
      <c r="AA178521" s="192"/>
    </row>
    <row r="178522" spans="26:27">
      <c r="Z178522" s="192"/>
      <c r="AA178522" s="192"/>
    </row>
    <row r="178523" spans="26:27">
      <c r="Z178523" s="192"/>
      <c r="AA178523" s="192"/>
    </row>
    <row r="178524" spans="26:27">
      <c r="Z178524" s="192"/>
      <c r="AA178524" s="192"/>
    </row>
    <row r="178525" spans="26:27">
      <c r="Z178525" s="192"/>
      <c r="AA178525" s="192"/>
    </row>
    <row r="178526" spans="26:27">
      <c r="Z178526" s="192"/>
      <c r="AA178526" s="192"/>
    </row>
    <row r="178527" spans="26:27">
      <c r="Z178527" s="192"/>
      <c r="AA178527" s="192"/>
    </row>
    <row r="178528" spans="26:27">
      <c r="Z178528" s="192"/>
      <c r="AA178528" s="192"/>
    </row>
    <row r="178529" spans="26:27">
      <c r="Z178529" s="192"/>
      <c r="AA178529" s="192"/>
    </row>
    <row r="178530" spans="26:27">
      <c r="Z178530" s="192"/>
      <c r="AA178530" s="192"/>
    </row>
    <row r="178531" spans="26:27">
      <c r="Z178531" s="192"/>
      <c r="AA178531" s="192"/>
    </row>
    <row r="178532" spans="26:27">
      <c r="Z178532" s="192"/>
      <c r="AA178532" s="192"/>
    </row>
    <row r="178533" spans="26:27">
      <c r="Z178533" s="192"/>
      <c r="AA178533" s="192"/>
    </row>
    <row r="178534" spans="26:27">
      <c r="Z178534" s="192"/>
      <c r="AA178534" s="192"/>
    </row>
    <row r="178535" spans="26:27">
      <c r="Z178535" s="192"/>
      <c r="AA178535" s="192"/>
    </row>
    <row r="178536" spans="26:27">
      <c r="Z178536" s="192"/>
      <c r="AA178536" s="192"/>
    </row>
    <row r="178537" spans="26:27">
      <c r="Z178537" s="192"/>
      <c r="AA178537" s="192"/>
    </row>
    <row r="178538" spans="26:27">
      <c r="Z178538" s="192"/>
      <c r="AA178538" s="192"/>
    </row>
    <row r="178539" spans="26:27">
      <c r="Z178539" s="192"/>
      <c r="AA178539" s="192"/>
    </row>
    <row r="178540" spans="26:27">
      <c r="Z178540" s="192"/>
      <c r="AA178540" s="192"/>
    </row>
    <row r="178541" spans="26:27">
      <c r="Z178541" s="192"/>
      <c r="AA178541" s="192"/>
    </row>
    <row r="178542" spans="26:27">
      <c r="Z178542" s="192"/>
      <c r="AA178542" s="192"/>
    </row>
    <row r="178543" spans="26:27">
      <c r="Z178543" s="192"/>
      <c r="AA178543" s="192"/>
    </row>
    <row r="178544" spans="26:27">
      <c r="Z178544" s="192"/>
      <c r="AA178544" s="192"/>
    </row>
    <row r="178545" spans="26:27">
      <c r="Z178545" s="192"/>
      <c r="AA178545" s="192"/>
    </row>
    <row r="178546" spans="26:27">
      <c r="Z178546" s="192"/>
      <c r="AA178546" s="192"/>
    </row>
    <row r="178547" spans="26:27">
      <c r="Z178547" s="192"/>
      <c r="AA178547" s="192"/>
    </row>
    <row r="178548" spans="26:27">
      <c r="Z178548" s="192"/>
      <c r="AA178548" s="192"/>
    </row>
    <row r="178549" spans="26:27">
      <c r="Z178549" s="192"/>
      <c r="AA178549" s="192"/>
    </row>
    <row r="178550" spans="26:27">
      <c r="Z178550" s="192"/>
      <c r="AA178550" s="192"/>
    </row>
    <row r="178551" spans="26:27">
      <c r="Z178551" s="192"/>
      <c r="AA178551" s="192"/>
    </row>
    <row r="178552" spans="26:27">
      <c r="Z178552" s="192"/>
      <c r="AA178552" s="192"/>
    </row>
    <row r="178553" spans="26:27">
      <c r="Z178553" s="192"/>
      <c r="AA178553" s="192"/>
    </row>
    <row r="178554" spans="26:27">
      <c r="Z178554" s="192"/>
      <c r="AA178554" s="192"/>
    </row>
    <row r="178555" spans="26:27">
      <c r="Z178555" s="192"/>
      <c r="AA178555" s="192"/>
    </row>
    <row r="178556" spans="26:27">
      <c r="Z178556" s="192"/>
      <c r="AA178556" s="192"/>
    </row>
    <row r="178557" spans="26:27">
      <c r="Z178557" s="192"/>
      <c r="AA178557" s="192"/>
    </row>
    <row r="178558" spans="26:27">
      <c r="Z178558" s="192"/>
      <c r="AA178558" s="192"/>
    </row>
    <row r="178559" spans="26:27">
      <c r="Z178559" s="192"/>
      <c r="AA178559" s="192"/>
    </row>
    <row r="178560" spans="26:27">
      <c r="Z178560" s="192"/>
      <c r="AA178560" s="192"/>
    </row>
    <row r="178561" spans="26:27">
      <c r="Z178561" s="192"/>
      <c r="AA178561" s="192"/>
    </row>
    <row r="178562" spans="26:27">
      <c r="Z178562" s="192"/>
      <c r="AA178562" s="192"/>
    </row>
    <row r="178563" spans="26:27">
      <c r="Z178563" s="192"/>
      <c r="AA178563" s="192"/>
    </row>
    <row r="178564" spans="26:27">
      <c r="Z178564" s="192"/>
      <c r="AA178564" s="192"/>
    </row>
    <row r="178565" spans="26:27">
      <c r="Z178565" s="192"/>
      <c r="AA178565" s="192"/>
    </row>
    <row r="178566" spans="26:27">
      <c r="Z178566" s="192"/>
      <c r="AA178566" s="192"/>
    </row>
    <row r="178567" spans="26:27">
      <c r="Z178567" s="192"/>
      <c r="AA178567" s="192"/>
    </row>
    <row r="178568" spans="26:27">
      <c r="Z178568" s="192"/>
      <c r="AA178568" s="192"/>
    </row>
    <row r="178569" spans="26:27">
      <c r="Z178569" s="192"/>
      <c r="AA178569" s="192"/>
    </row>
    <row r="178570" spans="26:27">
      <c r="Z178570" s="192"/>
      <c r="AA178570" s="192"/>
    </row>
    <row r="178571" spans="26:27">
      <c r="Z178571" s="192"/>
      <c r="AA178571" s="192"/>
    </row>
    <row r="178572" spans="26:27">
      <c r="Z178572" s="192"/>
      <c r="AA178572" s="192"/>
    </row>
    <row r="178573" spans="26:27">
      <c r="Z178573" s="192"/>
      <c r="AA178573" s="192"/>
    </row>
    <row r="178574" spans="26:27">
      <c r="Z178574" s="192"/>
      <c r="AA178574" s="192"/>
    </row>
    <row r="178575" spans="26:27">
      <c r="Z178575" s="192"/>
      <c r="AA178575" s="192"/>
    </row>
    <row r="178576" spans="26:27">
      <c r="Z178576" s="192"/>
      <c r="AA178576" s="192"/>
    </row>
    <row r="178577" spans="26:27">
      <c r="Z178577" s="192"/>
      <c r="AA178577" s="192"/>
    </row>
    <row r="178578" spans="26:27">
      <c r="Z178578" s="192"/>
      <c r="AA178578" s="192"/>
    </row>
    <row r="178579" spans="26:27">
      <c r="Z178579" s="192"/>
      <c r="AA178579" s="192"/>
    </row>
    <row r="178580" spans="26:27">
      <c r="Z178580" s="192"/>
      <c r="AA178580" s="192"/>
    </row>
    <row r="178581" spans="26:27">
      <c r="Z178581" s="192"/>
      <c r="AA178581" s="192"/>
    </row>
    <row r="178582" spans="26:27">
      <c r="Z178582" s="192"/>
      <c r="AA178582" s="192"/>
    </row>
    <row r="178583" spans="26:27">
      <c r="Z178583" s="192"/>
      <c r="AA178583" s="192"/>
    </row>
    <row r="178584" spans="26:27">
      <c r="Z178584" s="192"/>
      <c r="AA178584" s="192"/>
    </row>
    <row r="178585" spans="26:27">
      <c r="Z178585" s="192"/>
      <c r="AA178585" s="192"/>
    </row>
    <row r="178586" spans="26:27">
      <c r="Z178586" s="192"/>
      <c r="AA178586" s="192"/>
    </row>
    <row r="178587" spans="26:27">
      <c r="Z178587" s="192"/>
      <c r="AA178587" s="192"/>
    </row>
    <row r="178588" spans="26:27">
      <c r="Z178588" s="192"/>
      <c r="AA178588" s="192"/>
    </row>
    <row r="178589" spans="26:27">
      <c r="Z178589" s="192"/>
      <c r="AA178589" s="192"/>
    </row>
    <row r="178590" spans="26:27">
      <c r="Z178590" s="192"/>
      <c r="AA178590" s="192"/>
    </row>
    <row r="178591" spans="26:27">
      <c r="Z178591" s="192"/>
      <c r="AA178591" s="192"/>
    </row>
    <row r="178592" spans="26:27">
      <c r="Z178592" s="192"/>
      <c r="AA178592" s="192"/>
    </row>
    <row r="178593" spans="26:27">
      <c r="Z178593" s="192"/>
      <c r="AA178593" s="192"/>
    </row>
    <row r="178594" spans="26:27">
      <c r="Z178594" s="192"/>
      <c r="AA178594" s="192"/>
    </row>
    <row r="178595" spans="26:27">
      <c r="Z178595" s="192"/>
      <c r="AA178595" s="192"/>
    </row>
    <row r="178596" spans="26:27">
      <c r="Z178596" s="192"/>
      <c r="AA178596" s="192"/>
    </row>
    <row r="178597" spans="26:27">
      <c r="Z178597" s="192"/>
      <c r="AA178597" s="192"/>
    </row>
    <row r="178598" spans="26:27">
      <c r="Z178598" s="192"/>
      <c r="AA178598" s="192"/>
    </row>
    <row r="178599" spans="26:27">
      <c r="Z178599" s="192"/>
      <c r="AA178599" s="192"/>
    </row>
    <row r="178600" spans="26:27">
      <c r="Z178600" s="192"/>
      <c r="AA178600" s="192"/>
    </row>
    <row r="178601" spans="26:27">
      <c r="Z178601" s="192"/>
      <c r="AA178601" s="192"/>
    </row>
    <row r="178602" spans="26:27">
      <c r="Z178602" s="192"/>
      <c r="AA178602" s="192"/>
    </row>
    <row r="178603" spans="26:27">
      <c r="Z178603" s="192"/>
      <c r="AA178603" s="192"/>
    </row>
    <row r="178604" spans="26:27">
      <c r="Z178604" s="192"/>
      <c r="AA178604" s="192"/>
    </row>
    <row r="178605" spans="26:27">
      <c r="Z178605" s="192"/>
      <c r="AA178605" s="192"/>
    </row>
    <row r="178606" spans="26:27">
      <c r="Z178606" s="192"/>
      <c r="AA178606" s="192"/>
    </row>
    <row r="178607" spans="26:27">
      <c r="Z178607" s="192"/>
      <c r="AA178607" s="192"/>
    </row>
    <row r="178608" spans="26:27">
      <c r="Z178608" s="192"/>
      <c r="AA178608" s="192"/>
    </row>
    <row r="178609" spans="26:27">
      <c r="Z178609" s="192"/>
      <c r="AA178609" s="192"/>
    </row>
    <row r="178610" spans="26:27">
      <c r="Z178610" s="192"/>
      <c r="AA178610" s="192"/>
    </row>
    <row r="178611" spans="26:27">
      <c r="Z178611" s="192"/>
      <c r="AA178611" s="192"/>
    </row>
    <row r="178612" spans="26:27">
      <c r="Z178612" s="192"/>
      <c r="AA178612" s="192"/>
    </row>
    <row r="178613" spans="26:27">
      <c r="Z178613" s="192"/>
      <c r="AA178613" s="192"/>
    </row>
    <row r="178614" spans="26:27">
      <c r="Z178614" s="192"/>
      <c r="AA178614" s="192"/>
    </row>
    <row r="178615" spans="26:27">
      <c r="Z178615" s="192"/>
      <c r="AA178615" s="192"/>
    </row>
    <row r="178616" spans="26:27">
      <c r="Z178616" s="192"/>
      <c r="AA178616" s="192"/>
    </row>
    <row r="178617" spans="26:27">
      <c r="Z178617" s="192"/>
      <c r="AA178617" s="192"/>
    </row>
    <row r="178618" spans="26:27">
      <c r="Z178618" s="192"/>
      <c r="AA178618" s="192"/>
    </row>
    <row r="178619" spans="26:27">
      <c r="Z178619" s="192"/>
      <c r="AA178619" s="192"/>
    </row>
    <row r="178620" spans="26:27">
      <c r="Z178620" s="192"/>
      <c r="AA178620" s="192"/>
    </row>
    <row r="178621" spans="26:27">
      <c r="Z178621" s="192"/>
      <c r="AA178621" s="192"/>
    </row>
    <row r="178622" spans="26:27">
      <c r="Z178622" s="192"/>
      <c r="AA178622" s="192"/>
    </row>
    <row r="178623" spans="26:27">
      <c r="Z178623" s="192"/>
      <c r="AA178623" s="192"/>
    </row>
    <row r="178624" spans="26:27">
      <c r="Z178624" s="192"/>
      <c r="AA178624" s="192"/>
    </row>
    <row r="178625" spans="26:27">
      <c r="Z178625" s="192"/>
      <c r="AA178625" s="192"/>
    </row>
    <row r="178626" spans="26:27">
      <c r="Z178626" s="192"/>
      <c r="AA178626" s="192"/>
    </row>
    <row r="178627" spans="26:27">
      <c r="Z178627" s="192"/>
      <c r="AA178627" s="192"/>
    </row>
    <row r="178628" spans="26:27">
      <c r="Z178628" s="192"/>
      <c r="AA178628" s="192"/>
    </row>
    <row r="178629" spans="26:27">
      <c r="Z178629" s="192"/>
      <c r="AA178629" s="192"/>
    </row>
    <row r="178630" spans="26:27">
      <c r="Z178630" s="192"/>
      <c r="AA178630" s="192"/>
    </row>
    <row r="178631" spans="26:27">
      <c r="Z178631" s="192"/>
      <c r="AA178631" s="192"/>
    </row>
    <row r="178632" spans="26:27">
      <c r="Z178632" s="192"/>
      <c r="AA178632" s="192"/>
    </row>
    <row r="178633" spans="26:27">
      <c r="Z178633" s="192"/>
      <c r="AA178633" s="192"/>
    </row>
    <row r="178634" spans="26:27">
      <c r="Z178634" s="192"/>
      <c r="AA178634" s="192"/>
    </row>
    <row r="178635" spans="26:27">
      <c r="Z178635" s="192"/>
      <c r="AA178635" s="192"/>
    </row>
    <row r="178636" spans="26:27">
      <c r="Z178636" s="192"/>
      <c r="AA178636" s="192"/>
    </row>
    <row r="178637" spans="26:27">
      <c r="Z178637" s="192"/>
      <c r="AA178637" s="192"/>
    </row>
    <row r="178638" spans="26:27">
      <c r="Z178638" s="192"/>
      <c r="AA178638" s="192"/>
    </row>
    <row r="178639" spans="26:27">
      <c r="Z178639" s="192"/>
      <c r="AA178639" s="192"/>
    </row>
    <row r="178640" spans="26:27">
      <c r="Z178640" s="192"/>
      <c r="AA178640" s="192"/>
    </row>
    <row r="178641" spans="26:27">
      <c r="Z178641" s="192"/>
      <c r="AA178641" s="192"/>
    </row>
    <row r="178642" spans="26:27">
      <c r="Z178642" s="192"/>
      <c r="AA178642" s="192"/>
    </row>
    <row r="178643" spans="26:27">
      <c r="Z178643" s="192"/>
      <c r="AA178643" s="192"/>
    </row>
    <row r="178644" spans="26:27">
      <c r="Z178644" s="192"/>
      <c r="AA178644" s="192"/>
    </row>
    <row r="178645" spans="26:27">
      <c r="Z178645" s="192"/>
      <c r="AA178645" s="192"/>
    </row>
    <row r="178646" spans="26:27">
      <c r="Z178646" s="192"/>
      <c r="AA178646" s="192"/>
    </row>
    <row r="178647" spans="26:27">
      <c r="Z178647" s="192"/>
      <c r="AA178647" s="192"/>
    </row>
    <row r="178648" spans="26:27">
      <c r="Z178648" s="192"/>
      <c r="AA178648" s="192"/>
    </row>
    <row r="178649" spans="26:27">
      <c r="Z178649" s="192"/>
      <c r="AA178649" s="192"/>
    </row>
    <row r="178650" spans="26:27">
      <c r="Z178650" s="192"/>
      <c r="AA178650" s="192"/>
    </row>
    <row r="178651" spans="26:27">
      <c r="Z178651" s="192"/>
      <c r="AA178651" s="192"/>
    </row>
    <row r="178652" spans="26:27">
      <c r="Z178652" s="192"/>
      <c r="AA178652" s="192"/>
    </row>
    <row r="178653" spans="26:27">
      <c r="Z178653" s="192"/>
      <c r="AA178653" s="192"/>
    </row>
    <row r="178654" spans="26:27">
      <c r="Z178654" s="192"/>
      <c r="AA178654" s="192"/>
    </row>
    <row r="178655" spans="26:27">
      <c r="Z178655" s="192"/>
      <c r="AA178655" s="192"/>
    </row>
    <row r="178656" spans="26:27">
      <c r="Z178656" s="192"/>
      <c r="AA178656" s="192"/>
    </row>
    <row r="178657" spans="26:27">
      <c r="Z178657" s="192"/>
      <c r="AA178657" s="192"/>
    </row>
    <row r="178658" spans="26:27">
      <c r="Z178658" s="192"/>
      <c r="AA178658" s="192"/>
    </row>
    <row r="178659" spans="26:27">
      <c r="Z178659" s="192"/>
      <c r="AA178659" s="192"/>
    </row>
    <row r="178660" spans="26:27">
      <c r="Z178660" s="192"/>
      <c r="AA178660" s="192"/>
    </row>
    <row r="178661" spans="26:27">
      <c r="Z178661" s="192"/>
      <c r="AA178661" s="192"/>
    </row>
    <row r="178662" spans="26:27">
      <c r="Z178662" s="192"/>
      <c r="AA178662" s="192"/>
    </row>
    <row r="178663" spans="26:27">
      <c r="Z178663" s="192"/>
      <c r="AA178663" s="192"/>
    </row>
    <row r="178664" spans="26:27">
      <c r="Z178664" s="192"/>
      <c r="AA178664" s="192"/>
    </row>
    <row r="178665" spans="26:27">
      <c r="Z178665" s="192"/>
      <c r="AA178665" s="192"/>
    </row>
    <row r="178666" spans="26:27">
      <c r="Z178666" s="192"/>
      <c r="AA178666" s="192"/>
    </row>
    <row r="178667" spans="26:27">
      <c r="Z178667" s="192"/>
      <c r="AA178667" s="192"/>
    </row>
    <row r="178668" spans="26:27">
      <c r="Z178668" s="192"/>
      <c r="AA178668" s="192"/>
    </row>
    <row r="178669" spans="26:27">
      <c r="Z178669" s="192"/>
      <c r="AA178669" s="192"/>
    </row>
    <row r="178670" spans="26:27">
      <c r="Z178670" s="192"/>
      <c r="AA178670" s="192"/>
    </row>
    <row r="178671" spans="26:27">
      <c r="Z178671" s="192"/>
      <c r="AA178671" s="192"/>
    </row>
    <row r="178672" spans="26:27">
      <c r="Z178672" s="192"/>
      <c r="AA178672" s="192"/>
    </row>
    <row r="178673" spans="26:27">
      <c r="Z178673" s="192"/>
      <c r="AA178673" s="192"/>
    </row>
    <row r="178674" spans="26:27">
      <c r="Z178674" s="192"/>
      <c r="AA178674" s="192"/>
    </row>
    <row r="178675" spans="26:27">
      <c r="Z178675" s="192"/>
      <c r="AA178675" s="192"/>
    </row>
    <row r="178676" spans="26:27">
      <c r="Z178676" s="192"/>
      <c r="AA178676" s="192"/>
    </row>
    <row r="178677" spans="26:27">
      <c r="Z178677" s="192"/>
      <c r="AA178677" s="192"/>
    </row>
    <row r="178678" spans="26:27">
      <c r="Z178678" s="192"/>
      <c r="AA178678" s="192"/>
    </row>
    <row r="178679" spans="26:27">
      <c r="Z178679" s="192"/>
      <c r="AA178679" s="192"/>
    </row>
    <row r="178680" spans="26:27">
      <c r="Z178680" s="192"/>
      <c r="AA178680" s="192"/>
    </row>
    <row r="178681" spans="26:27">
      <c r="Z178681" s="192"/>
      <c r="AA178681" s="192"/>
    </row>
    <row r="178682" spans="26:27">
      <c r="Z178682" s="192"/>
      <c r="AA178682" s="192"/>
    </row>
    <row r="178683" spans="26:27">
      <c r="Z178683" s="192"/>
      <c r="AA178683" s="192"/>
    </row>
    <row r="178684" spans="26:27">
      <c r="Z178684" s="192"/>
      <c r="AA178684" s="192"/>
    </row>
    <row r="178685" spans="26:27">
      <c r="Z178685" s="192"/>
      <c r="AA178685" s="192"/>
    </row>
    <row r="178686" spans="26:27">
      <c r="Z178686" s="192"/>
      <c r="AA178686" s="192"/>
    </row>
    <row r="178687" spans="26:27">
      <c r="Z178687" s="192"/>
      <c r="AA178687" s="192"/>
    </row>
    <row r="178688" spans="26:27">
      <c r="Z178688" s="192"/>
      <c r="AA178688" s="192"/>
    </row>
    <row r="178689" spans="26:27">
      <c r="Z178689" s="192"/>
      <c r="AA178689" s="192"/>
    </row>
    <row r="178690" spans="26:27">
      <c r="Z178690" s="192"/>
      <c r="AA178690" s="192"/>
    </row>
    <row r="178691" spans="26:27">
      <c r="Z178691" s="192"/>
      <c r="AA178691" s="192"/>
    </row>
    <row r="178692" spans="26:27">
      <c r="Z178692" s="192"/>
      <c r="AA178692" s="192"/>
    </row>
    <row r="178693" spans="26:27">
      <c r="Z178693" s="192"/>
      <c r="AA178693" s="192"/>
    </row>
    <row r="178694" spans="26:27">
      <c r="Z178694" s="192"/>
      <c r="AA178694" s="192"/>
    </row>
    <row r="178695" spans="26:27">
      <c r="Z178695" s="192"/>
      <c r="AA178695" s="192"/>
    </row>
    <row r="178696" spans="26:27">
      <c r="Z178696" s="192"/>
      <c r="AA178696" s="192"/>
    </row>
    <row r="178697" spans="26:27">
      <c r="Z178697" s="192"/>
      <c r="AA178697" s="192"/>
    </row>
    <row r="178698" spans="26:27">
      <c r="Z178698" s="192"/>
      <c r="AA178698" s="192"/>
    </row>
    <row r="178699" spans="26:27">
      <c r="Z178699" s="192"/>
      <c r="AA178699" s="192"/>
    </row>
    <row r="178700" spans="26:27">
      <c r="Z178700" s="192"/>
      <c r="AA178700" s="192"/>
    </row>
    <row r="178701" spans="26:27">
      <c r="Z178701" s="192"/>
      <c r="AA178701" s="192"/>
    </row>
    <row r="178702" spans="26:27">
      <c r="Z178702" s="192"/>
      <c r="AA178702" s="192"/>
    </row>
    <row r="178703" spans="26:27">
      <c r="Z178703" s="192"/>
      <c r="AA178703" s="192"/>
    </row>
    <row r="178704" spans="26:27">
      <c r="Z178704" s="192"/>
      <c r="AA178704" s="192"/>
    </row>
    <row r="178705" spans="26:27">
      <c r="Z178705" s="192"/>
      <c r="AA178705" s="192"/>
    </row>
    <row r="178706" spans="26:27">
      <c r="Z178706" s="192"/>
      <c r="AA178706" s="192"/>
    </row>
    <row r="178707" spans="26:27">
      <c r="Z178707" s="192"/>
      <c r="AA178707" s="192"/>
    </row>
    <row r="178708" spans="26:27">
      <c r="Z178708" s="192"/>
      <c r="AA178708" s="192"/>
    </row>
    <row r="178709" spans="26:27">
      <c r="Z178709" s="192"/>
      <c r="AA178709" s="192"/>
    </row>
    <row r="178710" spans="26:27">
      <c r="Z178710" s="192"/>
      <c r="AA178710" s="192"/>
    </row>
    <row r="178711" spans="26:27">
      <c r="Z178711" s="192"/>
      <c r="AA178711" s="192"/>
    </row>
    <row r="178712" spans="26:27">
      <c r="Z178712" s="192"/>
      <c r="AA178712" s="192"/>
    </row>
    <row r="178713" spans="26:27">
      <c r="Z178713" s="192"/>
      <c r="AA178713" s="192"/>
    </row>
    <row r="178714" spans="26:27">
      <c r="Z178714" s="192"/>
      <c r="AA178714" s="192"/>
    </row>
    <row r="178715" spans="26:27">
      <c r="Z178715" s="192"/>
      <c r="AA178715" s="192"/>
    </row>
    <row r="178716" spans="26:27">
      <c r="Z178716" s="192"/>
      <c r="AA178716" s="192"/>
    </row>
    <row r="178717" spans="26:27">
      <c r="Z178717" s="192"/>
      <c r="AA178717" s="192"/>
    </row>
    <row r="178718" spans="26:27">
      <c r="Z178718" s="192"/>
      <c r="AA178718" s="192"/>
    </row>
    <row r="178719" spans="26:27">
      <c r="Z178719" s="192"/>
      <c r="AA178719" s="192"/>
    </row>
    <row r="178720" spans="26:27">
      <c r="Z178720" s="192"/>
      <c r="AA178720" s="192"/>
    </row>
    <row r="178721" spans="26:27">
      <c r="Z178721" s="192"/>
      <c r="AA178721" s="192"/>
    </row>
    <row r="178722" spans="26:27">
      <c r="Z178722" s="192"/>
      <c r="AA178722" s="192"/>
    </row>
    <row r="178723" spans="26:27">
      <c r="Z178723" s="192"/>
      <c r="AA178723" s="192"/>
    </row>
    <row r="178724" spans="26:27">
      <c r="Z178724" s="192"/>
      <c r="AA178724" s="192"/>
    </row>
    <row r="178725" spans="26:27">
      <c r="Z178725" s="192"/>
      <c r="AA178725" s="192"/>
    </row>
    <row r="178726" spans="26:27">
      <c r="Z178726" s="192"/>
      <c r="AA178726" s="192"/>
    </row>
    <row r="178727" spans="26:27">
      <c r="Z178727" s="192"/>
      <c r="AA178727" s="192"/>
    </row>
    <row r="178728" spans="26:27">
      <c r="Z178728" s="192"/>
      <c r="AA178728" s="192"/>
    </row>
    <row r="178729" spans="26:27">
      <c r="Z178729" s="192"/>
      <c r="AA178729" s="192"/>
    </row>
    <row r="178730" spans="26:27">
      <c r="Z178730" s="192"/>
      <c r="AA178730" s="192"/>
    </row>
    <row r="178731" spans="26:27">
      <c r="Z178731" s="192"/>
      <c r="AA178731" s="192"/>
    </row>
    <row r="178732" spans="26:27">
      <c r="Z178732" s="192"/>
      <c r="AA178732" s="192"/>
    </row>
    <row r="178733" spans="26:27">
      <c r="Z178733" s="192"/>
      <c r="AA178733" s="192"/>
    </row>
    <row r="178734" spans="26:27">
      <c r="Z178734" s="192"/>
      <c r="AA178734" s="192"/>
    </row>
    <row r="178735" spans="26:27">
      <c r="Z178735" s="192"/>
      <c r="AA178735" s="192"/>
    </row>
    <row r="178736" spans="26:27">
      <c r="Z178736" s="192"/>
      <c r="AA178736" s="192"/>
    </row>
    <row r="178737" spans="26:27">
      <c r="Z178737" s="192"/>
      <c r="AA178737" s="192"/>
    </row>
    <row r="178738" spans="26:27">
      <c r="Z178738" s="192"/>
      <c r="AA178738" s="192"/>
    </row>
    <row r="178739" spans="26:27">
      <c r="Z178739" s="192"/>
      <c r="AA178739" s="192"/>
    </row>
    <row r="178740" spans="26:27">
      <c r="Z178740" s="192"/>
      <c r="AA178740" s="192"/>
    </row>
    <row r="178741" spans="26:27">
      <c r="Z178741" s="192"/>
      <c r="AA178741" s="192"/>
    </row>
    <row r="178742" spans="26:27">
      <c r="Z178742" s="192"/>
      <c r="AA178742" s="192"/>
    </row>
    <row r="178743" spans="26:27">
      <c r="Z178743" s="192"/>
      <c r="AA178743" s="192"/>
    </row>
    <row r="178744" spans="26:27">
      <c r="Z178744" s="192"/>
      <c r="AA178744" s="192"/>
    </row>
    <row r="178745" spans="26:27">
      <c r="Z178745" s="192"/>
      <c r="AA178745" s="192"/>
    </row>
    <row r="178746" spans="26:27">
      <c r="Z178746" s="192"/>
      <c r="AA178746" s="192"/>
    </row>
    <row r="178747" spans="26:27">
      <c r="Z178747" s="192"/>
      <c r="AA178747" s="192"/>
    </row>
    <row r="178748" spans="26:27">
      <c r="Z178748" s="192"/>
      <c r="AA178748" s="192"/>
    </row>
    <row r="178749" spans="26:27">
      <c r="Z178749" s="192"/>
      <c r="AA178749" s="192"/>
    </row>
    <row r="178750" spans="26:27">
      <c r="Z178750" s="192"/>
      <c r="AA178750" s="192"/>
    </row>
    <row r="178751" spans="26:27">
      <c r="Z178751" s="192"/>
      <c r="AA178751" s="192"/>
    </row>
    <row r="178752" spans="26:27">
      <c r="Z178752" s="192"/>
      <c r="AA178752" s="192"/>
    </row>
    <row r="178753" spans="26:27">
      <c r="Z178753" s="192"/>
      <c r="AA178753" s="192"/>
    </row>
    <row r="178754" spans="26:27">
      <c r="Z178754" s="192"/>
      <c r="AA178754" s="192"/>
    </row>
    <row r="178755" spans="26:27">
      <c r="Z178755" s="192"/>
      <c r="AA178755" s="192"/>
    </row>
    <row r="178756" spans="26:27">
      <c r="Z178756" s="192"/>
      <c r="AA178756" s="192"/>
    </row>
    <row r="178757" spans="26:27">
      <c r="Z178757" s="192"/>
      <c r="AA178757" s="192"/>
    </row>
    <row r="178758" spans="26:27">
      <c r="Z178758" s="192"/>
      <c r="AA178758" s="192"/>
    </row>
    <row r="178759" spans="26:27">
      <c r="Z178759" s="192"/>
      <c r="AA178759" s="192"/>
    </row>
    <row r="178760" spans="26:27">
      <c r="Z178760" s="192"/>
      <c r="AA178760" s="192"/>
    </row>
    <row r="178761" spans="26:27">
      <c r="Z178761" s="192"/>
      <c r="AA178761" s="192"/>
    </row>
    <row r="178762" spans="26:27">
      <c r="Z178762" s="192"/>
      <c r="AA178762" s="192"/>
    </row>
    <row r="178763" spans="26:27">
      <c r="Z178763" s="192"/>
      <c r="AA178763" s="192"/>
    </row>
    <row r="178764" spans="26:27">
      <c r="Z178764" s="192"/>
      <c r="AA178764" s="192"/>
    </row>
    <row r="178765" spans="26:27">
      <c r="Z178765" s="192"/>
      <c r="AA178765" s="192"/>
    </row>
    <row r="178766" spans="26:27">
      <c r="Z178766" s="192"/>
      <c r="AA178766" s="192"/>
    </row>
    <row r="178767" spans="26:27">
      <c r="Z178767" s="192"/>
      <c r="AA178767" s="192"/>
    </row>
    <row r="178768" spans="26:27">
      <c r="Z178768" s="192"/>
      <c r="AA178768" s="192"/>
    </row>
    <row r="178769" spans="26:27">
      <c r="Z178769" s="192"/>
      <c r="AA178769" s="192"/>
    </row>
    <row r="178770" spans="26:27">
      <c r="Z178770" s="192"/>
      <c r="AA178770" s="192"/>
    </row>
    <row r="178771" spans="26:27">
      <c r="Z178771" s="192"/>
      <c r="AA178771" s="192"/>
    </row>
    <row r="178772" spans="26:27">
      <c r="Z178772" s="192"/>
      <c r="AA178772" s="192"/>
    </row>
    <row r="178773" spans="26:27">
      <c r="Z178773" s="192"/>
      <c r="AA178773" s="192"/>
    </row>
    <row r="178774" spans="26:27">
      <c r="Z178774" s="192"/>
      <c r="AA178774" s="192"/>
    </row>
    <row r="178775" spans="26:27">
      <c r="Z178775" s="192"/>
      <c r="AA178775" s="192"/>
    </row>
    <row r="178776" spans="26:27">
      <c r="Z178776" s="192"/>
      <c r="AA178776" s="192"/>
    </row>
    <row r="178777" spans="26:27">
      <c r="Z178777" s="192"/>
      <c r="AA178777" s="192"/>
    </row>
    <row r="178778" spans="26:27">
      <c r="Z178778" s="192"/>
      <c r="AA178778" s="192"/>
    </row>
    <row r="178779" spans="26:27">
      <c r="Z178779" s="192"/>
      <c r="AA178779" s="192"/>
    </row>
    <row r="178780" spans="26:27">
      <c r="Z178780" s="192"/>
      <c r="AA178780" s="192"/>
    </row>
    <row r="178781" spans="26:27">
      <c r="Z178781" s="192"/>
      <c r="AA178781" s="192"/>
    </row>
    <row r="178782" spans="26:27">
      <c r="Z178782" s="192"/>
      <c r="AA178782" s="192"/>
    </row>
    <row r="178783" spans="26:27">
      <c r="Z178783" s="192"/>
      <c r="AA178783" s="192"/>
    </row>
    <row r="178784" spans="26:27">
      <c r="Z178784" s="192"/>
      <c r="AA178784" s="192"/>
    </row>
    <row r="178785" spans="26:27">
      <c r="Z178785" s="192"/>
      <c r="AA178785" s="192"/>
    </row>
    <row r="178786" spans="26:27">
      <c r="Z178786" s="192"/>
      <c r="AA178786" s="192"/>
    </row>
    <row r="178787" spans="26:27">
      <c r="Z178787" s="192"/>
      <c r="AA178787" s="192"/>
    </row>
    <row r="178788" spans="26:27">
      <c r="Z178788" s="192"/>
      <c r="AA178788" s="192"/>
    </row>
    <row r="178789" spans="26:27">
      <c r="Z178789" s="192"/>
      <c r="AA178789" s="192"/>
    </row>
    <row r="178790" spans="26:27">
      <c r="Z178790" s="192"/>
      <c r="AA178790" s="192"/>
    </row>
    <row r="178791" spans="26:27">
      <c r="Z178791" s="192"/>
      <c r="AA178791" s="192"/>
    </row>
    <row r="178792" spans="26:27">
      <c r="Z178792" s="192"/>
      <c r="AA178792" s="192"/>
    </row>
    <row r="178793" spans="26:27">
      <c r="Z178793" s="192"/>
      <c r="AA178793" s="192"/>
    </row>
    <row r="178794" spans="26:27">
      <c r="Z178794" s="192"/>
      <c r="AA178794" s="192"/>
    </row>
    <row r="178795" spans="26:27">
      <c r="Z178795" s="192"/>
      <c r="AA178795" s="192"/>
    </row>
    <row r="178796" spans="26:27">
      <c r="Z178796" s="192"/>
      <c r="AA178796" s="192"/>
    </row>
    <row r="178797" spans="26:27">
      <c r="Z178797" s="192"/>
      <c r="AA178797" s="192"/>
    </row>
    <row r="178798" spans="26:27">
      <c r="Z178798" s="192"/>
      <c r="AA178798" s="192"/>
    </row>
    <row r="178799" spans="26:27">
      <c r="Z178799" s="192"/>
      <c r="AA178799" s="192"/>
    </row>
    <row r="178800" spans="26:27">
      <c r="Z178800" s="192"/>
      <c r="AA178800" s="192"/>
    </row>
    <row r="178801" spans="26:27">
      <c r="Z178801" s="192"/>
      <c r="AA178801" s="192"/>
    </row>
    <row r="178802" spans="26:27">
      <c r="Z178802" s="192"/>
      <c r="AA178802" s="192"/>
    </row>
    <row r="178803" spans="26:27">
      <c r="Z178803" s="192"/>
      <c r="AA178803" s="192"/>
    </row>
    <row r="178804" spans="26:27">
      <c r="Z178804" s="192"/>
      <c r="AA178804" s="192"/>
    </row>
    <row r="178805" spans="26:27">
      <c r="Z178805" s="192"/>
      <c r="AA178805" s="192"/>
    </row>
    <row r="178806" spans="26:27">
      <c r="Z178806" s="192"/>
      <c r="AA178806" s="192"/>
    </row>
    <row r="178807" spans="26:27">
      <c r="Z178807" s="192"/>
      <c r="AA178807" s="192"/>
    </row>
    <row r="178808" spans="26:27">
      <c r="Z178808" s="192"/>
      <c r="AA178808" s="192"/>
    </row>
    <row r="178809" spans="26:27">
      <c r="Z178809" s="192"/>
      <c r="AA178809" s="192"/>
    </row>
    <row r="178810" spans="26:27">
      <c r="Z178810" s="192"/>
      <c r="AA178810" s="192"/>
    </row>
    <row r="178811" spans="26:27">
      <c r="Z178811" s="192"/>
      <c r="AA178811" s="192"/>
    </row>
    <row r="178812" spans="26:27">
      <c r="Z178812" s="192"/>
      <c r="AA178812" s="192"/>
    </row>
    <row r="178813" spans="26:27">
      <c r="Z178813" s="192"/>
      <c r="AA178813" s="192"/>
    </row>
    <row r="178814" spans="26:27">
      <c r="Z178814" s="192"/>
      <c r="AA178814" s="192"/>
    </row>
    <row r="178815" spans="26:27">
      <c r="Z178815" s="192"/>
      <c r="AA178815" s="192"/>
    </row>
    <row r="178816" spans="26:27">
      <c r="Z178816" s="192"/>
      <c r="AA178816" s="192"/>
    </row>
    <row r="178817" spans="26:27">
      <c r="Z178817" s="192"/>
      <c r="AA178817" s="192"/>
    </row>
    <row r="178818" spans="26:27">
      <c r="Z178818" s="192"/>
      <c r="AA178818" s="192"/>
    </row>
    <row r="178819" spans="26:27">
      <c r="Z178819" s="192"/>
      <c r="AA178819" s="192"/>
    </row>
    <row r="178820" spans="26:27">
      <c r="Z178820" s="192"/>
      <c r="AA178820" s="192"/>
    </row>
    <row r="178821" spans="26:27">
      <c r="Z178821" s="192"/>
      <c r="AA178821" s="192"/>
    </row>
    <row r="178822" spans="26:27">
      <c r="Z178822" s="192"/>
      <c r="AA178822" s="192"/>
    </row>
    <row r="178823" spans="26:27">
      <c r="Z178823" s="192"/>
      <c r="AA178823" s="192"/>
    </row>
    <row r="178824" spans="26:27">
      <c r="Z178824" s="192"/>
      <c r="AA178824" s="192"/>
    </row>
    <row r="178825" spans="26:27">
      <c r="Z178825" s="192"/>
      <c r="AA178825" s="192"/>
    </row>
    <row r="178826" spans="26:27">
      <c r="Z178826" s="192"/>
      <c r="AA178826" s="192"/>
    </row>
    <row r="178827" spans="26:27">
      <c r="Z178827" s="192"/>
      <c r="AA178827" s="192"/>
    </row>
    <row r="178828" spans="26:27">
      <c r="Z178828" s="192"/>
      <c r="AA178828" s="192"/>
    </row>
    <row r="178829" spans="26:27">
      <c r="Z178829" s="192"/>
      <c r="AA178829" s="192"/>
    </row>
    <row r="178830" spans="26:27">
      <c r="Z178830" s="192"/>
      <c r="AA178830" s="192"/>
    </row>
    <row r="178831" spans="26:27">
      <c r="Z178831" s="192"/>
      <c r="AA178831" s="192"/>
    </row>
    <row r="178832" spans="26:27">
      <c r="Z178832" s="192"/>
      <c r="AA178832" s="192"/>
    </row>
    <row r="178833" spans="26:27">
      <c r="Z178833" s="192"/>
      <c r="AA178833" s="192"/>
    </row>
    <row r="178834" spans="26:27">
      <c r="Z178834" s="192"/>
      <c r="AA178834" s="192"/>
    </row>
    <row r="178835" spans="26:27">
      <c r="Z178835" s="192"/>
      <c r="AA178835" s="192"/>
    </row>
    <row r="178836" spans="26:27">
      <c r="Z178836" s="192"/>
      <c r="AA178836" s="192"/>
    </row>
    <row r="178837" spans="26:27">
      <c r="Z178837" s="192"/>
      <c r="AA178837" s="192"/>
    </row>
    <row r="178838" spans="26:27">
      <c r="Z178838" s="192"/>
      <c r="AA178838" s="192"/>
    </row>
    <row r="178839" spans="26:27">
      <c r="Z178839" s="192"/>
      <c r="AA178839" s="192"/>
    </row>
    <row r="178840" spans="26:27">
      <c r="Z178840" s="192"/>
      <c r="AA178840" s="192"/>
    </row>
    <row r="178841" spans="26:27">
      <c r="Z178841" s="192"/>
      <c r="AA178841" s="192"/>
    </row>
    <row r="178842" spans="26:27">
      <c r="Z178842" s="192"/>
      <c r="AA178842" s="192"/>
    </row>
    <row r="178843" spans="26:27">
      <c r="Z178843" s="192"/>
      <c r="AA178843" s="192"/>
    </row>
    <row r="178844" spans="26:27">
      <c r="Z178844" s="192"/>
      <c r="AA178844" s="192"/>
    </row>
    <row r="178845" spans="26:27">
      <c r="Z178845" s="192"/>
      <c r="AA178845" s="192"/>
    </row>
    <row r="178846" spans="26:27">
      <c r="Z178846" s="192"/>
      <c r="AA178846" s="192"/>
    </row>
    <row r="178847" spans="26:27">
      <c r="Z178847" s="192"/>
      <c r="AA178847" s="192"/>
    </row>
    <row r="178848" spans="26:27">
      <c r="Z178848" s="192"/>
      <c r="AA178848" s="192"/>
    </row>
    <row r="178849" spans="26:27">
      <c r="Z178849" s="192"/>
      <c r="AA178849" s="192"/>
    </row>
    <row r="178850" spans="26:27">
      <c r="Z178850" s="192"/>
      <c r="AA178850" s="192"/>
    </row>
    <row r="178851" spans="26:27">
      <c r="Z178851" s="192"/>
      <c r="AA178851" s="192"/>
    </row>
    <row r="178852" spans="26:27">
      <c r="Z178852" s="192"/>
      <c r="AA178852" s="192"/>
    </row>
    <row r="178853" spans="26:27">
      <c r="Z178853" s="192"/>
      <c r="AA178853" s="192"/>
    </row>
    <row r="178854" spans="26:27">
      <c r="Z178854" s="192"/>
      <c r="AA178854" s="192"/>
    </row>
    <row r="178855" spans="26:27">
      <c r="Z178855" s="192"/>
      <c r="AA178855" s="192"/>
    </row>
    <row r="178856" spans="26:27">
      <c r="Z178856" s="192"/>
      <c r="AA178856" s="192"/>
    </row>
    <row r="178857" spans="26:27">
      <c r="Z178857" s="192"/>
      <c r="AA178857" s="192"/>
    </row>
    <row r="178858" spans="26:27">
      <c r="Z178858" s="192"/>
      <c r="AA178858" s="192"/>
    </row>
    <row r="178859" spans="26:27">
      <c r="Z178859" s="192"/>
      <c r="AA178859" s="192"/>
    </row>
    <row r="178860" spans="26:27">
      <c r="Z178860" s="192"/>
      <c r="AA178860" s="192"/>
    </row>
    <row r="178861" spans="26:27">
      <c r="Z178861" s="192"/>
      <c r="AA178861" s="192"/>
    </row>
    <row r="178862" spans="26:27">
      <c r="Z178862" s="192"/>
      <c r="AA178862" s="192"/>
    </row>
    <row r="178863" spans="26:27">
      <c r="Z178863" s="192"/>
      <c r="AA178863" s="192"/>
    </row>
    <row r="178864" spans="26:27">
      <c r="Z178864" s="192"/>
      <c r="AA178864" s="192"/>
    </row>
    <row r="178865" spans="26:27">
      <c r="Z178865" s="192"/>
      <c r="AA178865" s="192"/>
    </row>
    <row r="178866" spans="26:27">
      <c r="Z178866" s="192"/>
      <c r="AA178866" s="192"/>
    </row>
    <row r="178867" spans="26:27">
      <c r="Z178867" s="192"/>
      <c r="AA178867" s="192"/>
    </row>
    <row r="178868" spans="26:27">
      <c r="Z178868" s="192"/>
      <c r="AA178868" s="192"/>
    </row>
    <row r="178869" spans="26:27">
      <c r="Z178869" s="192"/>
      <c r="AA178869" s="192"/>
    </row>
    <row r="178870" spans="26:27">
      <c r="Z178870" s="192"/>
      <c r="AA178870" s="192"/>
    </row>
    <row r="178871" spans="26:27">
      <c r="Z178871" s="192"/>
      <c r="AA178871" s="192"/>
    </row>
    <row r="178872" spans="26:27">
      <c r="Z178872" s="192"/>
      <c r="AA178872" s="192"/>
    </row>
    <row r="178873" spans="26:27">
      <c r="Z178873" s="192"/>
      <c r="AA178873" s="192"/>
    </row>
    <row r="178874" spans="26:27">
      <c r="Z178874" s="192"/>
      <c r="AA178874" s="192"/>
    </row>
    <row r="178875" spans="26:27">
      <c r="Z178875" s="192"/>
      <c r="AA178875" s="192"/>
    </row>
    <row r="178876" spans="26:27">
      <c r="Z178876" s="192"/>
      <c r="AA178876" s="192"/>
    </row>
    <row r="178877" spans="26:27">
      <c r="Z178877" s="192"/>
      <c r="AA178877" s="192"/>
    </row>
    <row r="178878" spans="26:27">
      <c r="Z178878" s="192"/>
      <c r="AA178878" s="192"/>
    </row>
    <row r="178879" spans="26:27">
      <c r="Z178879" s="192"/>
      <c r="AA178879" s="192"/>
    </row>
    <row r="178880" spans="26:27">
      <c r="Z178880" s="192"/>
      <c r="AA178880" s="192"/>
    </row>
    <row r="178881" spans="26:27">
      <c r="Z178881" s="192"/>
      <c r="AA178881" s="192"/>
    </row>
    <row r="178882" spans="26:27">
      <c r="Z178882" s="192"/>
      <c r="AA178882" s="192"/>
    </row>
    <row r="178883" spans="26:27">
      <c r="Z178883" s="192"/>
      <c r="AA178883" s="192"/>
    </row>
    <row r="178884" spans="26:27">
      <c r="Z178884" s="192"/>
      <c r="AA178884" s="192"/>
    </row>
    <row r="178885" spans="26:27">
      <c r="Z178885" s="192"/>
      <c r="AA178885" s="192"/>
    </row>
    <row r="178886" spans="26:27">
      <c r="Z178886" s="192"/>
      <c r="AA178886" s="192"/>
    </row>
    <row r="178887" spans="26:27">
      <c r="Z178887" s="192"/>
      <c r="AA178887" s="192"/>
    </row>
    <row r="178888" spans="26:27">
      <c r="Z178888" s="192"/>
      <c r="AA178888" s="192"/>
    </row>
    <row r="178889" spans="26:27">
      <c r="Z178889" s="192"/>
      <c r="AA178889" s="192"/>
    </row>
    <row r="178890" spans="26:27">
      <c r="Z178890" s="192"/>
      <c r="AA178890" s="192"/>
    </row>
    <row r="178891" spans="26:27">
      <c r="Z178891" s="192"/>
      <c r="AA178891" s="192"/>
    </row>
    <row r="178892" spans="26:27">
      <c r="Z178892" s="192"/>
      <c r="AA178892" s="192"/>
    </row>
    <row r="178893" spans="26:27">
      <c r="Z178893" s="192"/>
      <c r="AA178893" s="192"/>
    </row>
    <row r="178894" spans="26:27">
      <c r="Z178894" s="192"/>
      <c r="AA178894" s="192"/>
    </row>
    <row r="178895" spans="26:27">
      <c r="Z178895" s="192"/>
      <c r="AA178895" s="192"/>
    </row>
    <row r="178896" spans="26:27">
      <c r="Z178896" s="192"/>
      <c r="AA178896" s="192"/>
    </row>
    <row r="178897" spans="26:27">
      <c r="Z178897" s="192"/>
      <c r="AA178897" s="192"/>
    </row>
    <row r="178898" spans="26:27">
      <c r="Z178898" s="192"/>
      <c r="AA178898" s="192"/>
    </row>
    <row r="178899" spans="26:27">
      <c r="Z178899" s="192"/>
      <c r="AA178899" s="192"/>
    </row>
    <row r="178900" spans="26:27">
      <c r="Z178900" s="192"/>
      <c r="AA178900" s="192"/>
    </row>
    <row r="178901" spans="26:27">
      <c r="Z178901" s="192"/>
      <c r="AA178901" s="192"/>
    </row>
    <row r="178902" spans="26:27">
      <c r="Z178902" s="192"/>
      <c r="AA178902" s="192"/>
    </row>
    <row r="178903" spans="26:27">
      <c r="Z178903" s="192"/>
      <c r="AA178903" s="192"/>
    </row>
    <row r="178904" spans="26:27">
      <c r="Z178904" s="192"/>
      <c r="AA178904" s="192"/>
    </row>
    <row r="178905" spans="26:27">
      <c r="Z178905" s="192"/>
      <c r="AA178905" s="192"/>
    </row>
    <row r="178906" spans="26:27">
      <c r="Z178906" s="192"/>
      <c r="AA178906" s="192"/>
    </row>
    <row r="178907" spans="26:27">
      <c r="Z178907" s="192"/>
      <c r="AA178907" s="192"/>
    </row>
    <row r="178908" spans="26:27">
      <c r="Z178908" s="192"/>
      <c r="AA178908" s="192"/>
    </row>
    <row r="178909" spans="26:27">
      <c r="Z178909" s="192"/>
      <c r="AA178909" s="192"/>
    </row>
    <row r="178910" spans="26:27">
      <c r="Z178910" s="192"/>
      <c r="AA178910" s="192"/>
    </row>
    <row r="178911" spans="26:27">
      <c r="Z178911" s="192"/>
      <c r="AA178911" s="192"/>
    </row>
    <row r="178912" spans="26:27">
      <c r="Z178912" s="192"/>
      <c r="AA178912" s="192"/>
    </row>
    <row r="178913" spans="26:27">
      <c r="Z178913" s="192"/>
      <c r="AA178913" s="192"/>
    </row>
    <row r="178914" spans="26:27">
      <c r="Z178914" s="192"/>
      <c r="AA178914" s="192"/>
    </row>
    <row r="178915" spans="26:27">
      <c r="Z178915" s="192"/>
      <c r="AA178915" s="192"/>
    </row>
    <row r="178916" spans="26:27">
      <c r="Z178916" s="192"/>
      <c r="AA178916" s="192"/>
    </row>
    <row r="178917" spans="26:27">
      <c r="Z178917" s="192"/>
      <c r="AA178917" s="192"/>
    </row>
    <row r="178918" spans="26:27">
      <c r="Z178918" s="192"/>
      <c r="AA178918" s="192"/>
    </row>
    <row r="178919" spans="26:27">
      <c r="Z178919" s="192"/>
      <c r="AA178919" s="192"/>
    </row>
    <row r="178920" spans="26:27">
      <c r="Z178920" s="192"/>
      <c r="AA178920" s="192"/>
    </row>
    <row r="178921" spans="26:27">
      <c r="Z178921" s="192"/>
      <c r="AA178921" s="192"/>
    </row>
    <row r="178922" spans="26:27">
      <c r="Z178922" s="192"/>
      <c r="AA178922" s="192"/>
    </row>
    <row r="178923" spans="26:27">
      <c r="Z178923" s="192"/>
      <c r="AA178923" s="192"/>
    </row>
    <row r="178924" spans="26:27">
      <c r="Z178924" s="192"/>
      <c r="AA178924" s="192"/>
    </row>
    <row r="178925" spans="26:27">
      <c r="Z178925" s="192"/>
      <c r="AA178925" s="192"/>
    </row>
    <row r="178926" spans="26:27">
      <c r="Z178926" s="192"/>
      <c r="AA178926" s="192"/>
    </row>
    <row r="178927" spans="26:27">
      <c r="Z178927" s="192"/>
      <c r="AA178927" s="192"/>
    </row>
    <row r="178928" spans="26:27">
      <c r="Z178928" s="192"/>
      <c r="AA178928" s="192"/>
    </row>
    <row r="178929" spans="26:27">
      <c r="Z178929" s="192"/>
      <c r="AA178929" s="192"/>
    </row>
    <row r="178930" spans="26:27">
      <c r="Z178930" s="192"/>
      <c r="AA178930" s="192"/>
    </row>
    <row r="178931" spans="26:27">
      <c r="Z178931" s="192"/>
      <c r="AA178931" s="192"/>
    </row>
    <row r="178932" spans="26:27">
      <c r="Z178932" s="192"/>
      <c r="AA178932" s="192"/>
    </row>
    <row r="178933" spans="26:27">
      <c r="Z178933" s="192"/>
      <c r="AA178933" s="192"/>
    </row>
    <row r="178934" spans="26:27">
      <c r="Z178934" s="192"/>
      <c r="AA178934" s="192"/>
    </row>
    <row r="178935" spans="26:27">
      <c r="Z178935" s="192"/>
      <c r="AA178935" s="192"/>
    </row>
    <row r="178936" spans="26:27">
      <c r="Z178936" s="192"/>
      <c r="AA178936" s="192"/>
    </row>
    <row r="178937" spans="26:27">
      <c r="Z178937" s="192"/>
      <c r="AA178937" s="192"/>
    </row>
    <row r="178938" spans="26:27">
      <c r="Z178938" s="192"/>
      <c r="AA178938" s="192"/>
    </row>
    <row r="178939" spans="26:27">
      <c r="Z178939" s="192"/>
      <c r="AA178939" s="192"/>
    </row>
    <row r="178940" spans="26:27">
      <c r="Z178940" s="192"/>
      <c r="AA178940" s="192"/>
    </row>
    <row r="178941" spans="26:27">
      <c r="Z178941" s="192"/>
      <c r="AA178941" s="192"/>
    </row>
    <row r="178942" spans="26:27">
      <c r="Z178942" s="192"/>
      <c r="AA178942" s="192"/>
    </row>
    <row r="178943" spans="26:27">
      <c r="Z178943" s="192"/>
      <c r="AA178943" s="192"/>
    </row>
    <row r="178944" spans="26:27">
      <c r="Z178944" s="192"/>
      <c r="AA178944" s="192"/>
    </row>
    <row r="178945" spans="26:27">
      <c r="Z178945" s="192"/>
      <c r="AA178945" s="192"/>
    </row>
    <row r="178946" spans="26:27">
      <c r="Z178946" s="192"/>
      <c r="AA178946" s="192"/>
    </row>
    <row r="178947" spans="26:27">
      <c r="Z178947" s="192"/>
      <c r="AA178947" s="192"/>
    </row>
    <row r="178948" spans="26:27">
      <c r="Z178948" s="192"/>
      <c r="AA178948" s="192"/>
    </row>
    <row r="178949" spans="26:27">
      <c r="Z178949" s="192"/>
      <c r="AA178949" s="192"/>
    </row>
    <row r="178950" spans="26:27">
      <c r="Z178950" s="192"/>
      <c r="AA178950" s="192"/>
    </row>
    <row r="178951" spans="26:27">
      <c r="Z178951" s="192"/>
      <c r="AA178951" s="192"/>
    </row>
    <row r="178952" spans="26:27">
      <c r="Z178952" s="192"/>
      <c r="AA178952" s="192"/>
    </row>
    <row r="178953" spans="26:27">
      <c r="Z178953" s="192"/>
      <c r="AA178953" s="192"/>
    </row>
    <row r="178954" spans="26:27">
      <c r="Z178954" s="192"/>
      <c r="AA178954" s="192"/>
    </row>
    <row r="178955" spans="26:27">
      <c r="Z178955" s="192"/>
      <c r="AA178955" s="192"/>
    </row>
    <row r="178956" spans="26:27">
      <c r="Z178956" s="192"/>
      <c r="AA178956" s="192"/>
    </row>
    <row r="178957" spans="26:27">
      <c r="Z178957" s="192"/>
      <c r="AA178957" s="192"/>
    </row>
    <row r="178958" spans="26:27">
      <c r="Z178958" s="192"/>
      <c r="AA178958" s="192"/>
    </row>
    <row r="178959" spans="26:27">
      <c r="Z178959" s="192"/>
      <c r="AA178959" s="192"/>
    </row>
    <row r="178960" spans="26:27">
      <c r="Z178960" s="192"/>
      <c r="AA178960" s="192"/>
    </row>
    <row r="178961" spans="26:27">
      <c r="Z178961" s="192"/>
      <c r="AA178961" s="192"/>
    </row>
    <row r="178962" spans="26:27">
      <c r="Z178962" s="192"/>
      <c r="AA178962" s="192"/>
    </row>
    <row r="178963" spans="26:27">
      <c r="Z178963" s="192"/>
      <c r="AA178963" s="192"/>
    </row>
    <row r="178964" spans="26:27">
      <c r="Z178964" s="192"/>
      <c r="AA178964" s="192"/>
    </row>
    <row r="178965" spans="26:27">
      <c r="Z178965" s="192"/>
      <c r="AA178965" s="192"/>
    </row>
    <row r="178966" spans="26:27">
      <c r="Z178966" s="192"/>
      <c r="AA178966" s="192"/>
    </row>
    <row r="178967" spans="26:27">
      <c r="Z178967" s="192"/>
      <c r="AA178967" s="192"/>
    </row>
    <row r="178968" spans="26:27">
      <c r="Z178968" s="192"/>
      <c r="AA178968" s="192"/>
    </row>
    <row r="178969" spans="26:27">
      <c r="Z178969" s="192"/>
      <c r="AA178969" s="192"/>
    </row>
    <row r="178970" spans="26:27">
      <c r="Z178970" s="192"/>
      <c r="AA178970" s="192"/>
    </row>
    <row r="178971" spans="26:27">
      <c r="Z178971" s="192"/>
      <c r="AA178971" s="192"/>
    </row>
    <row r="178972" spans="26:27">
      <c r="Z178972" s="192"/>
      <c r="AA178972" s="192"/>
    </row>
    <row r="178973" spans="26:27">
      <c r="Z178973" s="192"/>
      <c r="AA178973" s="192"/>
    </row>
    <row r="178974" spans="26:27">
      <c r="Z178974" s="192"/>
      <c r="AA178974" s="192"/>
    </row>
    <row r="178975" spans="26:27">
      <c r="Z178975" s="192"/>
      <c r="AA178975" s="192"/>
    </row>
    <row r="178976" spans="26:27">
      <c r="Z178976" s="192"/>
      <c r="AA178976" s="192"/>
    </row>
    <row r="178977" spans="26:27">
      <c r="Z178977" s="192"/>
      <c r="AA178977" s="192"/>
    </row>
    <row r="178978" spans="26:27">
      <c r="Z178978" s="192"/>
      <c r="AA178978" s="192"/>
    </row>
    <row r="178979" spans="26:27">
      <c r="Z178979" s="192"/>
      <c r="AA178979" s="192"/>
    </row>
    <row r="178980" spans="26:27">
      <c r="Z178980" s="192"/>
      <c r="AA178980" s="192"/>
    </row>
    <row r="178981" spans="26:27">
      <c r="Z178981" s="192"/>
      <c r="AA178981" s="192"/>
    </row>
    <row r="178982" spans="26:27">
      <c r="Z178982" s="192"/>
      <c r="AA178982" s="192"/>
    </row>
    <row r="178983" spans="26:27">
      <c r="Z178983" s="192"/>
      <c r="AA178983" s="192"/>
    </row>
    <row r="178984" spans="26:27">
      <c r="Z178984" s="192"/>
      <c r="AA178984" s="192"/>
    </row>
    <row r="178985" spans="26:27">
      <c r="Z178985" s="192"/>
      <c r="AA178985" s="192"/>
    </row>
    <row r="178986" spans="26:27">
      <c r="Z178986" s="192"/>
      <c r="AA178986" s="192"/>
    </row>
    <row r="178987" spans="26:27">
      <c r="Z178987" s="192"/>
      <c r="AA178987" s="192"/>
    </row>
    <row r="178988" spans="26:27">
      <c r="Z178988" s="192"/>
      <c r="AA178988" s="192"/>
    </row>
    <row r="178989" spans="26:27">
      <c r="Z178989" s="192"/>
      <c r="AA178989" s="192"/>
    </row>
    <row r="178990" spans="26:27">
      <c r="Z178990" s="192"/>
      <c r="AA178990" s="192"/>
    </row>
    <row r="178991" spans="26:27">
      <c r="Z178991" s="192"/>
      <c r="AA178991" s="192"/>
    </row>
    <row r="178992" spans="26:27">
      <c r="Z178992" s="192"/>
      <c r="AA178992" s="192"/>
    </row>
    <row r="178993" spans="26:27">
      <c r="Z178993" s="192"/>
      <c r="AA178993" s="192"/>
    </row>
    <row r="178994" spans="26:27">
      <c r="Z178994" s="192"/>
      <c r="AA178994" s="192"/>
    </row>
    <row r="178995" spans="26:27">
      <c r="Z178995" s="192"/>
      <c r="AA178995" s="192"/>
    </row>
    <row r="178996" spans="26:27">
      <c r="Z178996" s="192"/>
      <c r="AA178996" s="192"/>
    </row>
    <row r="178997" spans="26:27">
      <c r="Z178997" s="192"/>
      <c r="AA178997" s="192"/>
    </row>
    <row r="178998" spans="26:27">
      <c r="Z178998" s="192"/>
      <c r="AA178998" s="192"/>
    </row>
    <row r="178999" spans="26:27">
      <c r="Z178999" s="192"/>
      <c r="AA178999" s="192"/>
    </row>
    <row r="179000" spans="26:27">
      <c r="Z179000" s="192"/>
      <c r="AA179000" s="192"/>
    </row>
    <row r="179001" spans="26:27">
      <c r="Z179001" s="192"/>
      <c r="AA179001" s="192"/>
    </row>
    <row r="179002" spans="26:27">
      <c r="Z179002" s="192"/>
      <c r="AA179002" s="192"/>
    </row>
    <row r="179003" spans="26:27">
      <c r="Z179003" s="192"/>
      <c r="AA179003" s="192"/>
    </row>
    <row r="179004" spans="26:27">
      <c r="Z179004" s="192"/>
      <c r="AA179004" s="192"/>
    </row>
    <row r="179005" spans="26:27">
      <c r="Z179005" s="192"/>
      <c r="AA179005" s="192"/>
    </row>
    <row r="179006" spans="26:27">
      <c r="Z179006" s="192"/>
      <c r="AA179006" s="192"/>
    </row>
    <row r="179007" spans="26:27">
      <c r="Z179007" s="192"/>
      <c r="AA179007" s="192"/>
    </row>
    <row r="179008" spans="26:27">
      <c r="Z179008" s="192"/>
      <c r="AA179008" s="192"/>
    </row>
    <row r="179009" spans="26:27">
      <c r="Z179009" s="192"/>
      <c r="AA179009" s="192"/>
    </row>
    <row r="179010" spans="26:27">
      <c r="Z179010" s="192"/>
      <c r="AA179010" s="192"/>
    </row>
    <row r="179011" spans="26:27">
      <c r="Z179011" s="192"/>
      <c r="AA179011" s="192"/>
    </row>
    <row r="179012" spans="26:27">
      <c r="Z179012" s="192"/>
      <c r="AA179012" s="192"/>
    </row>
    <row r="179013" spans="26:27">
      <c r="Z179013" s="192"/>
      <c r="AA179013" s="192"/>
    </row>
    <row r="179014" spans="26:27">
      <c r="Z179014" s="192"/>
      <c r="AA179014" s="192"/>
    </row>
    <row r="179015" spans="26:27">
      <c r="Z179015" s="192"/>
      <c r="AA179015" s="192"/>
    </row>
    <row r="179016" spans="26:27">
      <c r="Z179016" s="192"/>
      <c r="AA179016" s="192"/>
    </row>
    <row r="179017" spans="26:27">
      <c r="Z179017" s="192"/>
      <c r="AA179017" s="192"/>
    </row>
    <row r="179018" spans="26:27">
      <c r="Z179018" s="192"/>
      <c r="AA179018" s="192"/>
    </row>
    <row r="179019" spans="26:27">
      <c r="Z179019" s="192"/>
      <c r="AA179019" s="192"/>
    </row>
    <row r="179020" spans="26:27">
      <c r="Z179020" s="192"/>
      <c r="AA179020" s="192"/>
    </row>
    <row r="179021" spans="26:27">
      <c r="Z179021" s="192"/>
      <c r="AA179021" s="192"/>
    </row>
    <row r="179022" spans="26:27">
      <c r="Z179022" s="192"/>
      <c r="AA179022" s="192"/>
    </row>
    <row r="179023" spans="26:27">
      <c r="Z179023" s="192"/>
      <c r="AA179023" s="192"/>
    </row>
    <row r="179024" spans="26:27">
      <c r="Z179024" s="192"/>
      <c r="AA179024" s="192"/>
    </row>
    <row r="179025" spans="26:27">
      <c r="Z179025" s="192"/>
      <c r="AA179025" s="192"/>
    </row>
    <row r="179026" spans="26:27">
      <c r="Z179026" s="192"/>
      <c r="AA179026" s="192"/>
    </row>
    <row r="179027" spans="26:27">
      <c r="Z179027" s="192"/>
      <c r="AA179027" s="192"/>
    </row>
    <row r="179028" spans="26:27">
      <c r="Z179028" s="192"/>
      <c r="AA179028" s="192"/>
    </row>
    <row r="179029" spans="26:27">
      <c r="Z179029" s="192"/>
      <c r="AA179029" s="192"/>
    </row>
    <row r="179030" spans="26:27">
      <c r="Z179030" s="192"/>
      <c r="AA179030" s="192"/>
    </row>
    <row r="179031" spans="26:27">
      <c r="Z179031" s="192"/>
      <c r="AA179031" s="192"/>
    </row>
    <row r="179032" spans="26:27">
      <c r="Z179032" s="192"/>
      <c r="AA179032" s="192"/>
    </row>
    <row r="179033" spans="26:27">
      <c r="Z179033" s="192"/>
      <c r="AA179033" s="192"/>
    </row>
    <row r="179034" spans="26:27">
      <c r="Z179034" s="192"/>
      <c r="AA179034" s="192"/>
    </row>
    <row r="179035" spans="26:27">
      <c r="Z179035" s="192"/>
      <c r="AA179035" s="192"/>
    </row>
    <row r="179036" spans="26:27">
      <c r="Z179036" s="192"/>
      <c r="AA179036" s="192"/>
    </row>
    <row r="179037" spans="26:27">
      <c r="Z179037" s="192"/>
      <c r="AA179037" s="192"/>
    </row>
    <row r="179038" spans="26:27">
      <c r="Z179038" s="192"/>
      <c r="AA179038" s="192"/>
    </row>
    <row r="179039" spans="26:27">
      <c r="Z179039" s="192"/>
      <c r="AA179039" s="192"/>
    </row>
    <row r="179040" spans="26:27">
      <c r="Z179040" s="192"/>
      <c r="AA179040" s="192"/>
    </row>
    <row r="179041" spans="26:27">
      <c r="Z179041" s="192"/>
      <c r="AA179041" s="192"/>
    </row>
    <row r="179042" spans="26:27">
      <c r="Z179042" s="192"/>
      <c r="AA179042" s="192"/>
    </row>
    <row r="179043" spans="26:27">
      <c r="Z179043" s="192"/>
      <c r="AA179043" s="192"/>
    </row>
    <row r="179044" spans="26:27">
      <c r="Z179044" s="192"/>
      <c r="AA179044" s="192"/>
    </row>
    <row r="179045" spans="26:27">
      <c r="Z179045" s="192"/>
      <c r="AA179045" s="192"/>
    </row>
    <row r="179046" spans="26:27">
      <c r="Z179046" s="192"/>
      <c r="AA179046" s="192"/>
    </row>
    <row r="179047" spans="26:27">
      <c r="Z179047" s="192"/>
      <c r="AA179047" s="192"/>
    </row>
    <row r="179048" spans="26:27">
      <c r="Z179048" s="192"/>
      <c r="AA179048" s="192"/>
    </row>
    <row r="179049" spans="26:27">
      <c r="Z179049" s="192"/>
      <c r="AA179049" s="192"/>
    </row>
    <row r="179050" spans="26:27">
      <c r="Z179050" s="192"/>
      <c r="AA179050" s="192"/>
    </row>
    <row r="179051" spans="26:27">
      <c r="Z179051" s="192"/>
      <c r="AA179051" s="192"/>
    </row>
    <row r="179052" spans="26:27">
      <c r="Z179052" s="192"/>
      <c r="AA179052" s="192"/>
    </row>
    <row r="179053" spans="26:27">
      <c r="Z179053" s="192"/>
      <c r="AA179053" s="192"/>
    </row>
    <row r="179054" spans="26:27">
      <c r="Z179054" s="192"/>
      <c r="AA179054" s="192"/>
    </row>
    <row r="179055" spans="26:27">
      <c r="Z179055" s="192"/>
      <c r="AA179055" s="192"/>
    </row>
    <row r="179056" spans="26:27">
      <c r="Z179056" s="192"/>
      <c r="AA179056" s="192"/>
    </row>
    <row r="179057" spans="26:27">
      <c r="Z179057" s="192"/>
      <c r="AA179057" s="192"/>
    </row>
    <row r="179058" spans="26:27">
      <c r="Z179058" s="192"/>
      <c r="AA179058" s="192"/>
    </row>
    <row r="179059" spans="26:27">
      <c r="Z179059" s="192"/>
      <c r="AA179059" s="192"/>
    </row>
    <row r="179060" spans="26:27">
      <c r="Z179060" s="192"/>
      <c r="AA179060" s="192"/>
    </row>
    <row r="179061" spans="26:27">
      <c r="Z179061" s="192"/>
      <c r="AA179061" s="192"/>
    </row>
    <row r="179062" spans="26:27">
      <c r="Z179062" s="192"/>
      <c r="AA179062" s="192"/>
    </row>
    <row r="179063" spans="26:27">
      <c r="Z179063" s="192"/>
      <c r="AA179063" s="192"/>
    </row>
    <row r="179064" spans="26:27">
      <c r="Z179064" s="192"/>
      <c r="AA179064" s="192"/>
    </row>
    <row r="179065" spans="26:27">
      <c r="Z179065" s="192"/>
      <c r="AA179065" s="192"/>
    </row>
    <row r="179066" spans="26:27">
      <c r="Z179066" s="192"/>
      <c r="AA179066" s="192"/>
    </row>
    <row r="179067" spans="26:27">
      <c r="Z179067" s="192"/>
      <c r="AA179067" s="192"/>
    </row>
    <row r="179068" spans="26:27">
      <c r="Z179068" s="192"/>
      <c r="AA179068" s="192"/>
    </row>
    <row r="179069" spans="26:27">
      <c r="Z179069" s="192"/>
      <c r="AA179069" s="192"/>
    </row>
    <row r="179070" spans="26:27">
      <c r="Z179070" s="192"/>
      <c r="AA179070" s="192"/>
    </row>
    <row r="179071" spans="26:27">
      <c r="Z179071" s="192"/>
      <c r="AA179071" s="192"/>
    </row>
    <row r="179072" spans="26:27">
      <c r="Z179072" s="192"/>
      <c r="AA179072" s="192"/>
    </row>
    <row r="179073" spans="26:27">
      <c r="Z179073" s="192"/>
      <c r="AA179073" s="192"/>
    </row>
    <row r="179074" spans="26:27">
      <c r="Z179074" s="192"/>
      <c r="AA179074" s="192"/>
    </row>
    <row r="179075" spans="26:27">
      <c r="Z179075" s="192"/>
      <c r="AA179075" s="192"/>
    </row>
    <row r="179076" spans="26:27">
      <c r="Z179076" s="192"/>
      <c r="AA179076" s="192"/>
    </row>
    <row r="179077" spans="26:27">
      <c r="Z179077" s="192"/>
      <c r="AA179077" s="192"/>
    </row>
    <row r="179078" spans="26:27">
      <c r="Z179078" s="192"/>
      <c r="AA179078" s="192"/>
    </row>
    <row r="179079" spans="26:27">
      <c r="Z179079" s="192"/>
      <c r="AA179079" s="192"/>
    </row>
    <row r="179080" spans="26:27">
      <c r="Z179080" s="192"/>
      <c r="AA179080" s="192"/>
    </row>
    <row r="179081" spans="26:27">
      <c r="Z179081" s="192"/>
      <c r="AA179081" s="192"/>
    </row>
    <row r="179082" spans="26:27">
      <c r="Z179082" s="192"/>
      <c r="AA179082" s="192"/>
    </row>
    <row r="179083" spans="26:27">
      <c r="Z179083" s="192"/>
      <c r="AA179083" s="192"/>
    </row>
    <row r="179084" spans="26:27">
      <c r="Z179084" s="192"/>
      <c r="AA179084" s="192"/>
    </row>
    <row r="179085" spans="26:27">
      <c r="Z179085" s="192"/>
      <c r="AA179085" s="192"/>
    </row>
    <row r="179086" spans="26:27">
      <c r="Z179086" s="192"/>
      <c r="AA179086" s="192"/>
    </row>
    <row r="179087" spans="26:27">
      <c r="Z179087" s="192"/>
      <c r="AA179087" s="192"/>
    </row>
    <row r="179088" spans="26:27">
      <c r="Z179088" s="192"/>
      <c r="AA179088" s="192"/>
    </row>
    <row r="179089" spans="26:27">
      <c r="Z179089" s="192"/>
      <c r="AA179089" s="192"/>
    </row>
    <row r="179090" spans="26:27">
      <c r="Z179090" s="192"/>
      <c r="AA179090" s="192"/>
    </row>
    <row r="179091" spans="26:27">
      <c r="Z179091" s="192"/>
      <c r="AA179091" s="192"/>
    </row>
    <row r="179092" spans="26:27">
      <c r="Z179092" s="192"/>
      <c r="AA179092" s="192"/>
    </row>
    <row r="179093" spans="26:27">
      <c r="Z179093" s="192"/>
      <c r="AA179093" s="192"/>
    </row>
    <row r="179094" spans="26:27">
      <c r="Z179094" s="192"/>
      <c r="AA179094" s="192"/>
    </row>
    <row r="179095" spans="26:27">
      <c r="Z179095" s="192"/>
      <c r="AA179095" s="192"/>
    </row>
    <row r="179096" spans="26:27">
      <c r="Z179096" s="192"/>
      <c r="AA179096" s="192"/>
    </row>
    <row r="179097" spans="26:27">
      <c r="Z179097" s="192"/>
      <c r="AA179097" s="192"/>
    </row>
    <row r="179098" spans="26:27">
      <c r="Z179098" s="192"/>
      <c r="AA179098" s="192"/>
    </row>
    <row r="179099" spans="26:27">
      <c r="Z179099" s="192"/>
      <c r="AA179099" s="192"/>
    </row>
    <row r="179100" spans="26:27">
      <c r="Z179100" s="192"/>
      <c r="AA179100" s="192"/>
    </row>
    <row r="179101" spans="26:27">
      <c r="Z179101" s="192"/>
      <c r="AA179101" s="192"/>
    </row>
    <row r="179102" spans="26:27">
      <c r="Z179102" s="192"/>
      <c r="AA179102" s="192"/>
    </row>
    <row r="179103" spans="26:27">
      <c r="Z179103" s="192"/>
      <c r="AA179103" s="192"/>
    </row>
    <row r="179104" spans="26:27">
      <c r="Z179104" s="192"/>
      <c r="AA179104" s="192"/>
    </row>
    <row r="179105" spans="26:27">
      <c r="Z179105" s="192"/>
      <c r="AA179105" s="192"/>
    </row>
    <row r="179106" spans="26:27">
      <c r="Z179106" s="192"/>
      <c r="AA179106" s="192"/>
    </row>
    <row r="179107" spans="26:27">
      <c r="Z179107" s="192"/>
      <c r="AA179107" s="192"/>
    </row>
    <row r="179108" spans="26:27">
      <c r="Z179108" s="192"/>
      <c r="AA179108" s="192"/>
    </row>
    <row r="179109" spans="26:27">
      <c r="Z179109" s="192"/>
      <c r="AA179109" s="192"/>
    </row>
    <row r="179110" spans="26:27">
      <c r="Z179110" s="192"/>
      <c r="AA179110" s="192"/>
    </row>
    <row r="179111" spans="26:27">
      <c r="Z179111" s="192"/>
      <c r="AA179111" s="192"/>
    </row>
    <row r="179112" spans="26:27">
      <c r="Z179112" s="192"/>
      <c r="AA179112" s="192"/>
    </row>
    <row r="179113" spans="26:27">
      <c r="Z179113" s="192"/>
      <c r="AA179113" s="192"/>
    </row>
    <row r="179114" spans="26:27">
      <c r="Z179114" s="192"/>
      <c r="AA179114" s="192"/>
    </row>
    <row r="179115" spans="26:27">
      <c r="Z179115" s="192"/>
      <c r="AA179115" s="192"/>
    </row>
    <row r="179116" spans="26:27">
      <c r="Z179116" s="192"/>
      <c r="AA179116" s="192"/>
    </row>
    <row r="179117" spans="26:27">
      <c r="Z179117" s="192"/>
      <c r="AA179117" s="192"/>
    </row>
    <row r="179118" spans="26:27">
      <c r="Z179118" s="192"/>
      <c r="AA179118" s="192"/>
    </row>
    <row r="179119" spans="26:27">
      <c r="Z179119" s="192"/>
      <c r="AA179119" s="192"/>
    </row>
    <row r="179120" spans="26:27">
      <c r="Z179120" s="192"/>
      <c r="AA179120" s="192"/>
    </row>
    <row r="179121" spans="26:27">
      <c r="Z179121" s="192"/>
      <c r="AA179121" s="192"/>
    </row>
    <row r="179122" spans="26:27">
      <c r="Z179122" s="192"/>
      <c r="AA179122" s="192"/>
    </row>
    <row r="179123" spans="26:27">
      <c r="Z179123" s="192"/>
      <c r="AA179123" s="192"/>
    </row>
    <row r="179124" spans="26:27">
      <c r="Z179124" s="192"/>
      <c r="AA179124" s="192"/>
    </row>
    <row r="179125" spans="26:27">
      <c r="Z179125" s="192"/>
      <c r="AA179125" s="192"/>
    </row>
    <row r="179126" spans="26:27">
      <c r="Z179126" s="192"/>
      <c r="AA179126" s="192"/>
    </row>
    <row r="179127" spans="26:27">
      <c r="Z179127" s="192"/>
      <c r="AA179127" s="192"/>
    </row>
    <row r="179128" spans="26:27">
      <c r="Z179128" s="192"/>
      <c r="AA179128" s="192"/>
    </row>
    <row r="179129" spans="26:27">
      <c r="Z179129" s="192"/>
      <c r="AA179129" s="192"/>
    </row>
    <row r="179130" spans="26:27">
      <c r="Z179130" s="192"/>
      <c r="AA179130" s="192"/>
    </row>
    <row r="179131" spans="26:27">
      <c r="Z179131" s="192"/>
      <c r="AA179131" s="192"/>
    </row>
    <row r="179132" spans="26:27">
      <c r="Z179132" s="192"/>
      <c r="AA179132" s="192"/>
    </row>
    <row r="179133" spans="26:27">
      <c r="Z179133" s="192"/>
      <c r="AA179133" s="192"/>
    </row>
    <row r="179134" spans="26:27">
      <c r="Z179134" s="192"/>
      <c r="AA179134" s="192"/>
    </row>
    <row r="179135" spans="26:27">
      <c r="Z179135" s="192"/>
      <c r="AA179135" s="192"/>
    </row>
    <row r="179136" spans="26:27">
      <c r="Z179136" s="192"/>
      <c r="AA179136" s="192"/>
    </row>
    <row r="179137" spans="26:27">
      <c r="Z179137" s="192"/>
      <c r="AA179137" s="192"/>
    </row>
    <row r="179138" spans="26:27">
      <c r="Z179138" s="192"/>
      <c r="AA179138" s="192"/>
    </row>
    <row r="179139" spans="26:27">
      <c r="Z179139" s="192"/>
      <c r="AA179139" s="192"/>
    </row>
    <row r="179140" spans="26:27">
      <c r="Z179140" s="192"/>
      <c r="AA179140" s="192"/>
    </row>
    <row r="179141" spans="26:27">
      <c r="Z179141" s="192"/>
      <c r="AA179141" s="192"/>
    </row>
    <row r="179142" spans="26:27">
      <c r="Z179142" s="192"/>
      <c r="AA179142" s="192"/>
    </row>
    <row r="179143" spans="26:27">
      <c r="Z179143" s="192"/>
      <c r="AA179143" s="192"/>
    </row>
    <row r="179144" spans="26:27">
      <c r="Z179144" s="192"/>
      <c r="AA179144" s="192"/>
    </row>
    <row r="179145" spans="26:27">
      <c r="Z179145" s="192"/>
      <c r="AA179145" s="192"/>
    </row>
    <row r="179146" spans="26:27">
      <c r="Z179146" s="192"/>
      <c r="AA179146" s="192"/>
    </row>
    <row r="179147" spans="26:27">
      <c r="Z179147" s="192"/>
      <c r="AA179147" s="192"/>
    </row>
    <row r="179148" spans="26:27">
      <c r="Z179148" s="192"/>
      <c r="AA179148" s="192"/>
    </row>
    <row r="179149" spans="26:27">
      <c r="Z179149" s="192"/>
      <c r="AA179149" s="192"/>
    </row>
    <row r="179150" spans="26:27">
      <c r="Z179150" s="192"/>
      <c r="AA179150" s="192"/>
    </row>
    <row r="179151" spans="26:27">
      <c r="Z179151" s="192"/>
      <c r="AA179151" s="192"/>
    </row>
    <row r="179152" spans="26:27">
      <c r="Z179152" s="192"/>
      <c r="AA179152" s="192"/>
    </row>
    <row r="179153" spans="26:27">
      <c r="Z179153" s="192"/>
      <c r="AA179153" s="192"/>
    </row>
    <row r="179154" spans="26:27">
      <c r="Z179154" s="192"/>
      <c r="AA179154" s="192"/>
    </row>
    <row r="179155" spans="26:27">
      <c r="Z179155" s="192"/>
      <c r="AA179155" s="192"/>
    </row>
    <row r="179156" spans="26:27">
      <c r="Z179156" s="192"/>
      <c r="AA179156" s="192"/>
    </row>
    <row r="179157" spans="26:27">
      <c r="Z179157" s="192"/>
      <c r="AA179157" s="192"/>
    </row>
    <row r="179158" spans="26:27">
      <c r="Z179158" s="192"/>
      <c r="AA179158" s="192"/>
    </row>
    <row r="179159" spans="26:27">
      <c r="Z179159" s="192"/>
      <c r="AA179159" s="192"/>
    </row>
    <row r="179160" spans="26:27">
      <c r="Z179160" s="192"/>
      <c r="AA179160" s="192"/>
    </row>
    <row r="179161" spans="26:27">
      <c r="Z179161" s="192"/>
      <c r="AA179161" s="192"/>
    </row>
    <row r="179162" spans="26:27">
      <c r="Z179162" s="192"/>
      <c r="AA179162" s="192"/>
    </row>
    <row r="179163" spans="26:27">
      <c r="Z179163" s="192"/>
      <c r="AA179163" s="192"/>
    </row>
    <row r="179164" spans="26:27">
      <c r="Z179164" s="192"/>
      <c r="AA179164" s="192"/>
    </row>
    <row r="179165" spans="26:27">
      <c r="Z179165" s="192"/>
      <c r="AA179165" s="192"/>
    </row>
    <row r="179166" spans="26:27">
      <c r="Z179166" s="192"/>
      <c r="AA179166" s="192"/>
    </row>
    <row r="179167" spans="26:27">
      <c r="Z179167" s="192"/>
      <c r="AA179167" s="192"/>
    </row>
    <row r="179168" spans="26:27">
      <c r="Z179168" s="192"/>
      <c r="AA179168" s="192"/>
    </row>
    <row r="179169" spans="26:27">
      <c r="Z179169" s="192"/>
      <c r="AA179169" s="192"/>
    </row>
    <row r="179170" spans="26:27">
      <c r="Z179170" s="192"/>
      <c r="AA179170" s="192"/>
    </row>
    <row r="179171" spans="26:27">
      <c r="Z179171" s="192"/>
      <c r="AA179171" s="192"/>
    </row>
    <row r="179172" spans="26:27">
      <c r="Z179172" s="192"/>
      <c r="AA179172" s="192"/>
    </row>
    <row r="179173" spans="26:27">
      <c r="Z179173" s="192"/>
      <c r="AA179173" s="192"/>
    </row>
    <row r="179174" spans="26:27">
      <c r="Z179174" s="192"/>
      <c r="AA179174" s="192"/>
    </row>
    <row r="179175" spans="26:27">
      <c r="Z179175" s="192"/>
      <c r="AA179175" s="192"/>
    </row>
    <row r="179176" spans="26:27">
      <c r="Z179176" s="192"/>
      <c r="AA179176" s="192"/>
    </row>
    <row r="179177" spans="26:27">
      <c r="Z179177" s="192"/>
      <c r="AA179177" s="192"/>
    </row>
    <row r="179178" spans="26:27">
      <c r="Z179178" s="192"/>
      <c r="AA179178" s="192"/>
    </row>
    <row r="179179" spans="26:27">
      <c r="Z179179" s="192"/>
      <c r="AA179179" s="192"/>
    </row>
    <row r="179180" spans="26:27">
      <c r="Z179180" s="192"/>
      <c r="AA179180" s="192"/>
    </row>
    <row r="179181" spans="26:27">
      <c r="Z179181" s="192"/>
      <c r="AA179181" s="192"/>
    </row>
    <row r="179182" spans="26:27">
      <c r="Z179182" s="192"/>
      <c r="AA179182" s="192"/>
    </row>
    <row r="179183" spans="26:27">
      <c r="Z179183" s="192"/>
      <c r="AA179183" s="192"/>
    </row>
    <row r="179184" spans="26:27">
      <c r="Z179184" s="192"/>
      <c r="AA179184" s="192"/>
    </row>
    <row r="179185" spans="26:27">
      <c r="Z179185" s="192"/>
      <c r="AA179185" s="192"/>
    </row>
    <row r="179186" spans="26:27">
      <c r="Z179186" s="192"/>
      <c r="AA179186" s="192"/>
    </row>
    <row r="179187" spans="26:27">
      <c r="Z179187" s="192"/>
      <c r="AA179187" s="192"/>
    </row>
    <row r="179188" spans="26:27">
      <c r="Z179188" s="192"/>
      <c r="AA179188" s="192"/>
    </row>
    <row r="179189" spans="26:27">
      <c r="Z179189" s="192"/>
      <c r="AA179189" s="192"/>
    </row>
    <row r="179190" spans="26:27">
      <c r="Z179190" s="192"/>
      <c r="AA179190" s="192"/>
    </row>
    <row r="179191" spans="26:27">
      <c r="Z179191" s="192"/>
      <c r="AA179191" s="192"/>
    </row>
    <row r="179192" spans="26:27">
      <c r="Z179192" s="192"/>
      <c r="AA179192" s="192"/>
    </row>
    <row r="179193" spans="26:27">
      <c r="Z179193" s="192"/>
      <c r="AA179193" s="192"/>
    </row>
    <row r="179194" spans="26:27">
      <c r="Z179194" s="192"/>
      <c r="AA179194" s="192"/>
    </row>
    <row r="179195" spans="26:27">
      <c r="Z179195" s="192"/>
      <c r="AA179195" s="192"/>
    </row>
    <row r="179196" spans="26:27">
      <c r="Z179196" s="192"/>
      <c r="AA179196" s="192"/>
    </row>
    <row r="179197" spans="26:27">
      <c r="Z179197" s="192"/>
      <c r="AA179197" s="192"/>
    </row>
    <row r="179198" spans="26:27">
      <c r="Z179198" s="192"/>
      <c r="AA179198" s="192"/>
    </row>
    <row r="179199" spans="26:27">
      <c r="Z179199" s="192"/>
      <c r="AA179199" s="192"/>
    </row>
    <row r="179200" spans="26:27">
      <c r="Z179200" s="192"/>
      <c r="AA179200" s="192"/>
    </row>
    <row r="179201" spans="26:27">
      <c r="Z179201" s="192"/>
      <c r="AA179201" s="192"/>
    </row>
    <row r="179202" spans="26:27">
      <c r="Z179202" s="192"/>
      <c r="AA179202" s="192"/>
    </row>
    <row r="179203" spans="26:27">
      <c r="Z179203" s="192"/>
      <c r="AA179203" s="192"/>
    </row>
    <row r="179204" spans="26:27">
      <c r="Z179204" s="192"/>
      <c r="AA179204" s="192"/>
    </row>
    <row r="179205" spans="26:27">
      <c r="Z179205" s="192"/>
      <c r="AA179205" s="192"/>
    </row>
    <row r="179206" spans="26:27">
      <c r="Z179206" s="192"/>
      <c r="AA179206" s="192"/>
    </row>
    <row r="179207" spans="26:27">
      <c r="Z179207" s="192"/>
      <c r="AA179207" s="192"/>
    </row>
    <row r="179208" spans="26:27">
      <c r="Z179208" s="192"/>
      <c r="AA179208" s="192"/>
    </row>
    <row r="179209" spans="26:27">
      <c r="Z179209" s="192"/>
      <c r="AA179209" s="192"/>
    </row>
    <row r="179210" spans="26:27">
      <c r="Z179210" s="192"/>
      <c r="AA179210" s="192"/>
    </row>
    <row r="179211" spans="26:27">
      <c r="Z179211" s="192"/>
      <c r="AA179211" s="192"/>
    </row>
    <row r="179212" spans="26:27">
      <c r="Z179212" s="192"/>
      <c r="AA179212" s="192"/>
    </row>
    <row r="179213" spans="26:27">
      <c r="Z179213" s="192"/>
      <c r="AA179213" s="192"/>
    </row>
    <row r="179214" spans="26:27">
      <c r="Z179214" s="192"/>
      <c r="AA179214" s="192"/>
    </row>
    <row r="179215" spans="26:27">
      <c r="Z179215" s="192"/>
      <c r="AA179215" s="192"/>
    </row>
    <row r="179216" spans="26:27">
      <c r="Z179216" s="192"/>
      <c r="AA179216" s="192"/>
    </row>
    <row r="179217" spans="26:27">
      <c r="Z179217" s="192"/>
      <c r="AA179217" s="192"/>
    </row>
    <row r="179218" spans="26:27">
      <c r="Z179218" s="192"/>
      <c r="AA179218" s="192"/>
    </row>
    <row r="179219" spans="26:27">
      <c r="Z179219" s="192"/>
      <c r="AA179219" s="192"/>
    </row>
    <row r="179220" spans="26:27">
      <c r="Z179220" s="192"/>
      <c r="AA179220" s="192"/>
    </row>
    <row r="179221" spans="26:27">
      <c r="Z179221" s="192"/>
      <c r="AA179221" s="192"/>
    </row>
    <row r="179222" spans="26:27">
      <c r="Z179222" s="192"/>
      <c r="AA179222" s="192"/>
    </row>
    <row r="179223" spans="26:27">
      <c r="Z179223" s="192"/>
      <c r="AA179223" s="192"/>
    </row>
    <row r="179224" spans="26:27">
      <c r="Z179224" s="192"/>
      <c r="AA179224" s="192"/>
    </row>
    <row r="179225" spans="26:27">
      <c r="Z179225" s="192"/>
      <c r="AA179225" s="192"/>
    </row>
    <row r="179226" spans="26:27">
      <c r="Z179226" s="192"/>
      <c r="AA179226" s="192"/>
    </row>
    <row r="179227" spans="26:27">
      <c r="Z179227" s="192"/>
      <c r="AA179227" s="192"/>
    </row>
    <row r="179228" spans="26:27">
      <c r="Z179228" s="192"/>
      <c r="AA179228" s="192"/>
    </row>
    <row r="179229" spans="26:27">
      <c r="Z179229" s="192"/>
      <c r="AA179229" s="192"/>
    </row>
    <row r="179230" spans="26:27">
      <c r="Z179230" s="192"/>
      <c r="AA179230" s="192"/>
    </row>
    <row r="179231" spans="26:27">
      <c r="Z179231" s="192"/>
      <c r="AA179231" s="192"/>
    </row>
    <row r="179232" spans="26:27">
      <c r="Z179232" s="192"/>
      <c r="AA179232" s="192"/>
    </row>
    <row r="179233" spans="26:27">
      <c r="Z179233" s="192"/>
      <c r="AA179233" s="192"/>
    </row>
    <row r="179234" spans="26:27">
      <c r="Z179234" s="192"/>
      <c r="AA179234" s="192"/>
    </row>
    <row r="179235" spans="26:27">
      <c r="Z179235" s="192"/>
      <c r="AA179235" s="192"/>
    </row>
    <row r="179236" spans="26:27">
      <c r="Z179236" s="192"/>
      <c r="AA179236" s="192"/>
    </row>
    <row r="179237" spans="26:27">
      <c r="Z179237" s="192"/>
      <c r="AA179237" s="192"/>
    </row>
    <row r="179238" spans="26:27">
      <c r="Z179238" s="192"/>
      <c r="AA179238" s="192"/>
    </row>
    <row r="179239" spans="26:27">
      <c r="Z179239" s="192"/>
      <c r="AA179239" s="192"/>
    </row>
    <row r="179240" spans="26:27">
      <c r="Z179240" s="192"/>
      <c r="AA179240" s="192"/>
    </row>
    <row r="179241" spans="26:27">
      <c r="Z179241" s="192"/>
      <c r="AA179241" s="192"/>
    </row>
    <row r="179242" spans="26:27">
      <c r="Z179242" s="192"/>
      <c r="AA179242" s="192"/>
    </row>
    <row r="179243" spans="26:27">
      <c r="Z179243" s="192"/>
      <c r="AA179243" s="192"/>
    </row>
    <row r="179244" spans="26:27">
      <c r="Z179244" s="192"/>
      <c r="AA179244" s="192"/>
    </row>
    <row r="179245" spans="26:27">
      <c r="Z179245" s="192"/>
      <c r="AA179245" s="192"/>
    </row>
    <row r="179246" spans="26:27">
      <c r="Z179246" s="192"/>
      <c r="AA179246" s="192"/>
    </row>
    <row r="179247" spans="26:27">
      <c r="Z179247" s="192"/>
      <c r="AA179247" s="192"/>
    </row>
    <row r="179248" spans="26:27">
      <c r="Z179248" s="192"/>
      <c r="AA179248" s="192"/>
    </row>
    <row r="179249" spans="26:27">
      <c r="Z179249" s="192"/>
      <c r="AA179249" s="192"/>
    </row>
    <row r="179250" spans="26:27">
      <c r="Z179250" s="192"/>
      <c r="AA179250" s="192"/>
    </row>
    <row r="179251" spans="26:27">
      <c r="Z179251" s="192"/>
      <c r="AA179251" s="192"/>
    </row>
    <row r="179252" spans="26:27">
      <c r="Z179252" s="192"/>
      <c r="AA179252" s="192"/>
    </row>
    <row r="179253" spans="26:27">
      <c r="Z179253" s="192"/>
      <c r="AA179253" s="192"/>
    </row>
    <row r="179254" spans="26:27">
      <c r="Z179254" s="192"/>
      <c r="AA179254" s="192"/>
    </row>
    <row r="179255" spans="26:27">
      <c r="Z179255" s="192"/>
      <c r="AA179255" s="192"/>
    </row>
    <row r="179256" spans="26:27">
      <c r="Z179256" s="192"/>
      <c r="AA179256" s="192"/>
    </row>
    <row r="179257" spans="26:27">
      <c r="Z179257" s="192"/>
      <c r="AA179257" s="192"/>
    </row>
    <row r="179258" spans="26:27">
      <c r="Z179258" s="192"/>
      <c r="AA179258" s="192"/>
    </row>
    <row r="179259" spans="26:27">
      <c r="Z179259" s="192"/>
      <c r="AA179259" s="192"/>
    </row>
    <row r="179260" spans="26:27">
      <c r="Z179260" s="192"/>
      <c r="AA179260" s="192"/>
    </row>
    <row r="179261" spans="26:27">
      <c r="Z179261" s="192"/>
      <c r="AA179261" s="192"/>
    </row>
    <row r="179262" spans="26:27">
      <c r="Z179262" s="192"/>
      <c r="AA179262" s="192"/>
    </row>
    <row r="179263" spans="26:27">
      <c r="Z179263" s="192"/>
      <c r="AA179263" s="192"/>
    </row>
    <row r="179264" spans="26:27">
      <c r="Z179264" s="192"/>
      <c r="AA179264" s="192"/>
    </row>
    <row r="179265" spans="26:27">
      <c r="Z179265" s="192"/>
      <c r="AA179265" s="192"/>
    </row>
    <row r="179266" spans="26:27">
      <c r="Z179266" s="192"/>
      <c r="AA179266" s="192"/>
    </row>
    <row r="179267" spans="26:27">
      <c r="Z179267" s="192"/>
      <c r="AA179267" s="192"/>
    </row>
    <row r="179268" spans="26:27">
      <c r="Z179268" s="192"/>
      <c r="AA179268" s="192"/>
    </row>
    <row r="179269" spans="26:27">
      <c r="Z179269" s="192"/>
      <c r="AA179269" s="192"/>
    </row>
    <row r="179270" spans="26:27">
      <c r="Z179270" s="192"/>
      <c r="AA179270" s="192"/>
    </row>
    <row r="179271" spans="26:27">
      <c r="Z179271" s="192"/>
      <c r="AA179271" s="192"/>
    </row>
    <row r="179272" spans="26:27">
      <c r="Z179272" s="192"/>
      <c r="AA179272" s="192"/>
    </row>
    <row r="179273" spans="26:27">
      <c r="Z179273" s="192"/>
      <c r="AA179273" s="192"/>
    </row>
    <row r="179274" spans="26:27">
      <c r="Z179274" s="192"/>
      <c r="AA179274" s="192"/>
    </row>
    <row r="179275" spans="26:27">
      <c r="Z179275" s="192"/>
      <c r="AA179275" s="192"/>
    </row>
    <row r="179276" spans="26:27">
      <c r="Z179276" s="192"/>
      <c r="AA179276" s="192"/>
    </row>
    <row r="179277" spans="26:27">
      <c r="Z179277" s="192"/>
      <c r="AA179277" s="192"/>
    </row>
    <row r="179278" spans="26:27">
      <c r="Z179278" s="192"/>
      <c r="AA179278" s="192"/>
    </row>
    <row r="179279" spans="26:27">
      <c r="Z179279" s="192"/>
      <c r="AA179279" s="192"/>
    </row>
    <row r="179280" spans="26:27">
      <c r="Z179280" s="192"/>
      <c r="AA179280" s="192"/>
    </row>
    <row r="179281" spans="26:27">
      <c r="Z179281" s="192"/>
      <c r="AA179281" s="192"/>
    </row>
    <row r="179282" spans="26:27">
      <c r="Z179282" s="192"/>
      <c r="AA179282" s="192"/>
    </row>
    <row r="179283" spans="26:27">
      <c r="Z179283" s="192"/>
      <c r="AA179283" s="192"/>
    </row>
    <row r="179284" spans="26:27">
      <c r="Z179284" s="192"/>
      <c r="AA179284" s="192"/>
    </row>
    <row r="179285" spans="26:27">
      <c r="Z179285" s="192"/>
      <c r="AA179285" s="192"/>
    </row>
    <row r="179286" spans="26:27">
      <c r="Z179286" s="192"/>
      <c r="AA179286" s="192"/>
    </row>
    <row r="179287" spans="26:27">
      <c r="Z179287" s="192"/>
      <c r="AA179287" s="192"/>
    </row>
    <row r="179288" spans="26:27">
      <c r="Z179288" s="192"/>
      <c r="AA179288" s="192"/>
    </row>
    <row r="179289" spans="26:27">
      <c r="Z179289" s="192"/>
      <c r="AA179289" s="192"/>
    </row>
    <row r="179290" spans="26:27">
      <c r="Z179290" s="192"/>
      <c r="AA179290" s="192"/>
    </row>
    <row r="179291" spans="26:27">
      <c r="Z179291" s="192"/>
      <c r="AA179291" s="192"/>
    </row>
    <row r="179292" spans="26:27">
      <c r="Z179292" s="192"/>
      <c r="AA179292" s="192"/>
    </row>
    <row r="179293" spans="26:27">
      <c r="Z179293" s="192"/>
      <c r="AA179293" s="192"/>
    </row>
    <row r="179294" spans="26:27">
      <c r="Z179294" s="192"/>
      <c r="AA179294" s="192"/>
    </row>
    <row r="179295" spans="26:27">
      <c r="Z179295" s="192"/>
      <c r="AA179295" s="192"/>
    </row>
    <row r="179296" spans="26:27">
      <c r="Z179296" s="192"/>
      <c r="AA179296" s="192"/>
    </row>
    <row r="179297" spans="26:27">
      <c r="Z179297" s="192"/>
      <c r="AA179297" s="192"/>
    </row>
    <row r="179298" spans="26:27">
      <c r="Z179298" s="192"/>
      <c r="AA179298" s="192"/>
    </row>
    <row r="179299" spans="26:27">
      <c r="Z179299" s="192"/>
      <c r="AA179299" s="192"/>
    </row>
    <row r="179300" spans="26:27">
      <c r="Z179300" s="192"/>
      <c r="AA179300" s="192"/>
    </row>
    <row r="179301" spans="26:27">
      <c r="Z179301" s="192"/>
      <c r="AA179301" s="192"/>
    </row>
    <row r="179302" spans="26:27">
      <c r="Z179302" s="192"/>
      <c r="AA179302" s="192"/>
    </row>
    <row r="179303" spans="26:27">
      <c r="Z179303" s="192"/>
      <c r="AA179303" s="192"/>
    </row>
    <row r="179304" spans="26:27">
      <c r="Z179304" s="192"/>
      <c r="AA179304" s="192"/>
    </row>
    <row r="179305" spans="26:27">
      <c r="Z179305" s="192"/>
      <c r="AA179305" s="192"/>
    </row>
    <row r="179306" spans="26:27">
      <c r="Z179306" s="192"/>
      <c r="AA179306" s="192"/>
    </row>
    <row r="179307" spans="26:27">
      <c r="Z179307" s="192"/>
      <c r="AA179307" s="192"/>
    </row>
    <row r="179308" spans="26:27">
      <c r="Z179308" s="192"/>
      <c r="AA179308" s="192"/>
    </row>
    <row r="179309" spans="26:27">
      <c r="Z179309" s="192"/>
      <c r="AA179309" s="192"/>
    </row>
    <row r="179310" spans="26:27">
      <c r="Z179310" s="192"/>
      <c r="AA179310" s="192"/>
    </row>
    <row r="179311" spans="26:27">
      <c r="Z179311" s="192"/>
      <c r="AA179311" s="192"/>
    </row>
    <row r="179312" spans="26:27">
      <c r="Z179312" s="192"/>
      <c r="AA179312" s="192"/>
    </row>
    <row r="179313" spans="26:27">
      <c r="Z179313" s="192"/>
      <c r="AA179313" s="192"/>
    </row>
    <row r="179314" spans="26:27">
      <c r="Z179314" s="192"/>
      <c r="AA179314" s="192"/>
    </row>
    <row r="179315" spans="26:27">
      <c r="Z179315" s="192"/>
      <c r="AA179315" s="192"/>
    </row>
    <row r="179316" spans="26:27">
      <c r="Z179316" s="192"/>
      <c r="AA179316" s="192"/>
    </row>
    <row r="179317" spans="26:27">
      <c r="Z179317" s="192"/>
      <c r="AA179317" s="192"/>
    </row>
    <row r="179318" spans="26:27">
      <c r="Z179318" s="192"/>
      <c r="AA179318" s="192"/>
    </row>
    <row r="179319" spans="26:27">
      <c r="Z179319" s="192"/>
      <c r="AA179319" s="192"/>
    </row>
    <row r="179320" spans="26:27">
      <c r="Z179320" s="192"/>
      <c r="AA179320" s="192"/>
    </row>
    <row r="179321" spans="26:27">
      <c r="Z179321" s="192"/>
      <c r="AA179321" s="192"/>
    </row>
    <row r="179322" spans="26:27">
      <c r="Z179322" s="192"/>
      <c r="AA179322" s="192"/>
    </row>
    <row r="179323" spans="26:27">
      <c r="Z179323" s="192"/>
      <c r="AA179323" s="192"/>
    </row>
    <row r="179324" spans="26:27">
      <c r="Z179324" s="192"/>
      <c r="AA179324" s="192"/>
    </row>
    <row r="179325" spans="26:27">
      <c r="Z179325" s="192"/>
      <c r="AA179325" s="192"/>
    </row>
    <row r="179326" spans="26:27">
      <c r="Z179326" s="192"/>
      <c r="AA179326" s="192"/>
    </row>
    <row r="179327" spans="26:27">
      <c r="Z179327" s="192"/>
      <c r="AA179327" s="192"/>
    </row>
    <row r="179328" spans="26:27">
      <c r="Z179328" s="192"/>
      <c r="AA179328" s="192"/>
    </row>
    <row r="179329" spans="26:27">
      <c r="Z179329" s="192"/>
      <c r="AA179329" s="192"/>
    </row>
    <row r="179330" spans="26:27">
      <c r="Z179330" s="192"/>
      <c r="AA179330" s="192"/>
    </row>
    <row r="179331" spans="26:27">
      <c r="Z179331" s="192"/>
      <c r="AA179331" s="192"/>
    </row>
    <row r="179332" spans="26:27">
      <c r="Z179332" s="192"/>
      <c r="AA179332" s="192"/>
    </row>
    <row r="179333" spans="26:27">
      <c r="Z179333" s="192"/>
      <c r="AA179333" s="192"/>
    </row>
    <row r="179334" spans="26:27">
      <c r="Z179334" s="192"/>
      <c r="AA179334" s="192"/>
    </row>
    <row r="179335" spans="26:27">
      <c r="Z179335" s="192"/>
      <c r="AA179335" s="192"/>
    </row>
    <row r="179336" spans="26:27">
      <c r="Z179336" s="192"/>
      <c r="AA179336" s="192"/>
    </row>
    <row r="179337" spans="26:27">
      <c r="Z179337" s="192"/>
      <c r="AA179337" s="192"/>
    </row>
    <row r="179338" spans="26:27">
      <c r="Z179338" s="192"/>
      <c r="AA179338" s="192"/>
    </row>
    <row r="179339" spans="26:27">
      <c r="Z179339" s="192"/>
      <c r="AA179339" s="192"/>
    </row>
    <row r="179340" spans="26:27">
      <c r="Z179340" s="192"/>
      <c r="AA179340" s="192"/>
    </row>
    <row r="179341" spans="26:27">
      <c r="Z179341" s="192"/>
      <c r="AA179341" s="192"/>
    </row>
    <row r="179342" spans="26:27">
      <c r="Z179342" s="192"/>
      <c r="AA179342" s="192"/>
    </row>
    <row r="179343" spans="26:27">
      <c r="Z179343" s="192"/>
      <c r="AA179343" s="192"/>
    </row>
    <row r="179344" spans="26:27">
      <c r="Z179344" s="192"/>
      <c r="AA179344" s="192"/>
    </row>
    <row r="179345" spans="26:27">
      <c r="Z179345" s="192"/>
      <c r="AA179345" s="192"/>
    </row>
    <row r="179346" spans="26:27">
      <c r="Z179346" s="192"/>
      <c r="AA179346" s="192"/>
    </row>
    <row r="179347" spans="26:27">
      <c r="Z179347" s="192"/>
      <c r="AA179347" s="192"/>
    </row>
    <row r="179348" spans="26:27">
      <c r="Z179348" s="192"/>
      <c r="AA179348" s="192"/>
    </row>
    <row r="179349" spans="26:27">
      <c r="Z179349" s="192"/>
      <c r="AA179349" s="192"/>
    </row>
    <row r="179350" spans="26:27">
      <c r="Z179350" s="192"/>
      <c r="AA179350" s="192"/>
    </row>
    <row r="179351" spans="26:27">
      <c r="Z179351" s="192"/>
      <c r="AA179351" s="192"/>
    </row>
    <row r="179352" spans="26:27">
      <c r="Z179352" s="192"/>
      <c r="AA179352" s="192"/>
    </row>
    <row r="179353" spans="26:27">
      <c r="Z179353" s="192"/>
      <c r="AA179353" s="192"/>
    </row>
    <row r="179354" spans="26:27">
      <c r="Z179354" s="192"/>
      <c r="AA179354" s="192"/>
    </row>
    <row r="179355" spans="26:27">
      <c r="Z179355" s="192"/>
      <c r="AA179355" s="192"/>
    </row>
    <row r="179356" spans="26:27">
      <c r="Z179356" s="192"/>
      <c r="AA179356" s="192"/>
    </row>
    <row r="179357" spans="26:27">
      <c r="Z179357" s="192"/>
      <c r="AA179357" s="192"/>
    </row>
    <row r="179358" spans="26:27">
      <c r="Z179358" s="192"/>
      <c r="AA179358" s="192"/>
    </row>
    <row r="179359" spans="26:27">
      <c r="Z179359" s="192"/>
      <c r="AA179359" s="192"/>
    </row>
    <row r="179360" spans="26:27">
      <c r="Z179360" s="192"/>
      <c r="AA179360" s="192"/>
    </row>
    <row r="179361" spans="26:27">
      <c r="Z179361" s="192"/>
      <c r="AA179361" s="192"/>
    </row>
    <row r="179362" spans="26:27">
      <c r="Z179362" s="192"/>
      <c r="AA179362" s="192"/>
    </row>
    <row r="179363" spans="26:27">
      <c r="Z179363" s="192"/>
      <c r="AA179363" s="192"/>
    </row>
    <row r="179364" spans="26:27">
      <c r="Z179364" s="192"/>
      <c r="AA179364" s="192"/>
    </row>
    <row r="179365" spans="26:27">
      <c r="Z179365" s="192"/>
      <c r="AA179365" s="192"/>
    </row>
    <row r="179366" spans="26:27">
      <c r="Z179366" s="192"/>
      <c r="AA179366" s="192"/>
    </row>
    <row r="179367" spans="26:27">
      <c r="Z179367" s="192"/>
      <c r="AA179367" s="192"/>
    </row>
    <row r="179368" spans="26:27">
      <c r="Z179368" s="192"/>
      <c r="AA179368" s="192"/>
    </row>
    <row r="179369" spans="26:27">
      <c r="Z179369" s="192"/>
      <c r="AA179369" s="192"/>
    </row>
    <row r="179370" spans="26:27">
      <c r="Z179370" s="192"/>
      <c r="AA179370" s="192"/>
    </row>
    <row r="179371" spans="26:27">
      <c r="Z179371" s="192"/>
      <c r="AA179371" s="192"/>
    </row>
    <row r="179372" spans="26:27">
      <c r="Z179372" s="192"/>
      <c r="AA179372" s="192"/>
    </row>
    <row r="179373" spans="26:27">
      <c r="Z179373" s="192"/>
      <c r="AA179373" s="192"/>
    </row>
    <row r="179374" spans="26:27">
      <c r="Z179374" s="192"/>
      <c r="AA179374" s="192"/>
    </row>
    <row r="179375" spans="26:27">
      <c r="Z179375" s="192"/>
      <c r="AA179375" s="192"/>
    </row>
    <row r="179376" spans="26:27">
      <c r="Z179376" s="192"/>
      <c r="AA179376" s="192"/>
    </row>
    <row r="179377" spans="26:27">
      <c r="Z179377" s="192"/>
      <c r="AA179377" s="192"/>
    </row>
    <row r="179378" spans="26:27">
      <c r="Z179378" s="192"/>
      <c r="AA179378" s="192"/>
    </row>
    <row r="179379" spans="26:27">
      <c r="Z179379" s="192"/>
      <c r="AA179379" s="192"/>
    </row>
    <row r="179380" spans="26:27">
      <c r="Z179380" s="192"/>
      <c r="AA179380" s="192"/>
    </row>
    <row r="179381" spans="26:27">
      <c r="Z179381" s="192"/>
      <c r="AA179381" s="192"/>
    </row>
    <row r="179382" spans="26:27">
      <c r="Z179382" s="192"/>
      <c r="AA179382" s="192"/>
    </row>
    <row r="179383" spans="26:27">
      <c r="Z179383" s="192"/>
      <c r="AA179383" s="192"/>
    </row>
    <row r="179384" spans="26:27">
      <c r="Z179384" s="192"/>
      <c r="AA179384" s="192"/>
    </row>
    <row r="179385" spans="26:27">
      <c r="Z179385" s="192"/>
      <c r="AA179385" s="192"/>
    </row>
    <row r="179386" spans="26:27">
      <c r="Z179386" s="192"/>
      <c r="AA179386" s="192"/>
    </row>
    <row r="179387" spans="26:27">
      <c r="Z179387" s="192"/>
      <c r="AA179387" s="192"/>
    </row>
    <row r="179388" spans="26:27">
      <c r="Z179388" s="192"/>
      <c r="AA179388" s="192"/>
    </row>
    <row r="179389" spans="26:27">
      <c r="Z179389" s="192"/>
      <c r="AA179389" s="192"/>
    </row>
    <row r="179390" spans="26:27">
      <c r="Z179390" s="192"/>
      <c r="AA179390" s="192"/>
    </row>
    <row r="179391" spans="26:27">
      <c r="Z179391" s="192"/>
      <c r="AA179391" s="192"/>
    </row>
    <row r="179392" spans="26:27">
      <c r="Z179392" s="192"/>
      <c r="AA179392" s="192"/>
    </row>
    <row r="179393" spans="26:27">
      <c r="Z179393" s="192"/>
      <c r="AA179393" s="192"/>
    </row>
    <row r="179394" spans="26:27">
      <c r="Z179394" s="192"/>
      <c r="AA179394" s="192"/>
    </row>
    <row r="179395" spans="26:27">
      <c r="Z179395" s="192"/>
      <c r="AA179395" s="192"/>
    </row>
    <row r="179396" spans="26:27">
      <c r="Z179396" s="192"/>
      <c r="AA179396" s="192"/>
    </row>
    <row r="179397" spans="26:27">
      <c r="Z179397" s="192"/>
      <c r="AA179397" s="192"/>
    </row>
    <row r="179398" spans="26:27">
      <c r="Z179398" s="192"/>
      <c r="AA179398" s="192"/>
    </row>
    <row r="179399" spans="26:27">
      <c r="Z179399" s="192"/>
      <c r="AA179399" s="192"/>
    </row>
    <row r="179400" spans="26:27">
      <c r="Z179400" s="192"/>
      <c r="AA179400" s="192"/>
    </row>
    <row r="179401" spans="26:27">
      <c r="Z179401" s="192"/>
      <c r="AA179401" s="192"/>
    </row>
    <row r="179402" spans="26:27">
      <c r="Z179402" s="192"/>
      <c r="AA179402" s="192"/>
    </row>
    <row r="179403" spans="26:27">
      <c r="Z179403" s="192"/>
      <c r="AA179403" s="192"/>
    </row>
    <row r="179404" spans="26:27">
      <c r="Z179404" s="192"/>
      <c r="AA179404" s="192"/>
    </row>
    <row r="179405" spans="26:27">
      <c r="Z179405" s="192"/>
      <c r="AA179405" s="192"/>
    </row>
    <row r="179406" spans="26:27">
      <c r="Z179406" s="192"/>
      <c r="AA179406" s="192"/>
    </row>
    <row r="179407" spans="26:27">
      <c r="Z179407" s="192"/>
      <c r="AA179407" s="192"/>
    </row>
    <row r="179408" spans="26:27">
      <c r="Z179408" s="192"/>
      <c r="AA179408" s="192"/>
    </row>
    <row r="179409" spans="26:27">
      <c r="Z179409" s="192"/>
      <c r="AA179409" s="192"/>
    </row>
    <row r="179410" spans="26:27">
      <c r="Z179410" s="192"/>
      <c r="AA179410" s="192"/>
    </row>
    <row r="179411" spans="26:27">
      <c r="Z179411" s="192"/>
      <c r="AA179411" s="192"/>
    </row>
    <row r="179412" spans="26:27">
      <c r="Z179412" s="192"/>
      <c r="AA179412" s="192"/>
    </row>
    <row r="179413" spans="26:27">
      <c r="Z179413" s="192"/>
      <c r="AA179413" s="192"/>
    </row>
    <row r="179414" spans="26:27">
      <c r="Z179414" s="192"/>
      <c r="AA179414" s="192"/>
    </row>
    <row r="179415" spans="26:27">
      <c r="Z179415" s="192"/>
      <c r="AA179415" s="192"/>
    </row>
    <row r="179416" spans="26:27">
      <c r="Z179416" s="192"/>
      <c r="AA179416" s="192"/>
    </row>
    <row r="179417" spans="26:27">
      <c r="Z179417" s="192"/>
      <c r="AA179417" s="192"/>
    </row>
    <row r="179418" spans="26:27">
      <c r="Z179418" s="192"/>
      <c r="AA179418" s="192"/>
    </row>
    <row r="179419" spans="26:27">
      <c r="Z179419" s="192"/>
      <c r="AA179419" s="192"/>
    </row>
    <row r="179420" spans="26:27">
      <c r="Z179420" s="192"/>
      <c r="AA179420" s="192"/>
    </row>
    <row r="179421" spans="26:27">
      <c r="Z179421" s="192"/>
      <c r="AA179421" s="192"/>
    </row>
    <row r="179422" spans="26:27">
      <c r="Z179422" s="192"/>
      <c r="AA179422" s="192"/>
    </row>
    <row r="179423" spans="26:27">
      <c r="Z179423" s="192"/>
      <c r="AA179423" s="192"/>
    </row>
    <row r="179424" spans="26:27">
      <c r="Z179424" s="192"/>
      <c r="AA179424" s="192"/>
    </row>
    <row r="179425" spans="26:27">
      <c r="Z179425" s="192"/>
      <c r="AA179425" s="192"/>
    </row>
    <row r="179426" spans="26:27">
      <c r="Z179426" s="192"/>
      <c r="AA179426" s="192"/>
    </row>
    <row r="179427" spans="26:27">
      <c r="Z179427" s="192"/>
      <c r="AA179427" s="192"/>
    </row>
    <row r="179428" spans="26:27">
      <c r="Z179428" s="192"/>
      <c r="AA179428" s="192"/>
    </row>
    <row r="179429" spans="26:27">
      <c r="Z179429" s="192"/>
      <c r="AA179429" s="192"/>
    </row>
    <row r="179430" spans="26:27">
      <c r="Z179430" s="192"/>
      <c r="AA179430" s="192"/>
    </row>
    <row r="179431" spans="26:27">
      <c r="Z179431" s="192"/>
      <c r="AA179431" s="192"/>
    </row>
    <row r="179432" spans="26:27">
      <c r="Z179432" s="192"/>
      <c r="AA179432" s="192"/>
    </row>
    <row r="179433" spans="26:27">
      <c r="Z179433" s="192"/>
      <c r="AA179433" s="192"/>
    </row>
    <row r="179434" spans="26:27">
      <c r="Z179434" s="192"/>
      <c r="AA179434" s="192"/>
    </row>
    <row r="179435" spans="26:27">
      <c r="Z179435" s="192"/>
      <c r="AA179435" s="192"/>
    </row>
    <row r="179436" spans="26:27">
      <c r="Z179436" s="192"/>
      <c r="AA179436" s="192"/>
    </row>
    <row r="179437" spans="26:27">
      <c r="Z179437" s="192"/>
      <c r="AA179437" s="192"/>
    </row>
    <row r="179438" spans="26:27">
      <c r="Z179438" s="192"/>
      <c r="AA179438" s="192"/>
    </row>
    <row r="179439" spans="26:27">
      <c r="Z179439" s="192"/>
      <c r="AA179439" s="192"/>
    </row>
    <row r="179440" spans="26:27">
      <c r="Z179440" s="192"/>
      <c r="AA179440" s="192"/>
    </row>
    <row r="179441" spans="26:27">
      <c r="Z179441" s="192"/>
      <c r="AA179441" s="192"/>
    </row>
    <row r="179442" spans="26:27">
      <c r="Z179442" s="192"/>
      <c r="AA179442" s="192"/>
    </row>
    <row r="179443" spans="26:27">
      <c r="Z179443" s="192"/>
      <c r="AA179443" s="192"/>
    </row>
    <row r="179444" spans="26:27">
      <c r="Z179444" s="192"/>
      <c r="AA179444" s="192"/>
    </row>
    <row r="179445" spans="26:27">
      <c r="Z179445" s="192"/>
      <c r="AA179445" s="192"/>
    </row>
    <row r="179446" spans="26:27">
      <c r="Z179446" s="192"/>
      <c r="AA179446" s="192"/>
    </row>
    <row r="179447" spans="26:27">
      <c r="Z179447" s="192"/>
      <c r="AA179447" s="192"/>
    </row>
    <row r="179448" spans="26:27">
      <c r="Z179448" s="192"/>
      <c r="AA179448" s="192"/>
    </row>
    <row r="179449" spans="26:27">
      <c r="Z179449" s="192"/>
      <c r="AA179449" s="192"/>
    </row>
    <row r="179450" spans="26:27">
      <c r="Z179450" s="192"/>
      <c r="AA179450" s="192"/>
    </row>
    <row r="179451" spans="26:27">
      <c r="Z179451" s="192"/>
      <c r="AA179451" s="192"/>
    </row>
    <row r="179452" spans="26:27">
      <c r="Z179452" s="192"/>
      <c r="AA179452" s="192"/>
    </row>
    <row r="179453" spans="26:27">
      <c r="Z179453" s="192"/>
      <c r="AA179453" s="192"/>
    </row>
    <row r="179454" spans="26:27">
      <c r="Z179454" s="192"/>
      <c r="AA179454" s="192"/>
    </row>
    <row r="179455" spans="26:27">
      <c r="Z179455" s="192"/>
      <c r="AA179455" s="192"/>
    </row>
    <row r="179456" spans="26:27">
      <c r="Z179456" s="192"/>
      <c r="AA179456" s="192"/>
    </row>
    <row r="179457" spans="26:27">
      <c r="Z179457" s="192"/>
      <c r="AA179457" s="192"/>
    </row>
    <row r="179458" spans="26:27">
      <c r="Z179458" s="192"/>
      <c r="AA179458" s="192"/>
    </row>
    <row r="179459" spans="26:27">
      <c r="Z179459" s="192"/>
      <c r="AA179459" s="192"/>
    </row>
    <row r="179460" spans="26:27">
      <c r="Z179460" s="192"/>
      <c r="AA179460" s="192"/>
    </row>
    <row r="179461" spans="26:27">
      <c r="Z179461" s="192"/>
      <c r="AA179461" s="192"/>
    </row>
    <row r="179462" spans="26:27">
      <c r="Z179462" s="192"/>
      <c r="AA179462" s="192"/>
    </row>
    <row r="179463" spans="26:27">
      <c r="Z179463" s="192"/>
      <c r="AA179463" s="192"/>
    </row>
    <row r="179464" spans="26:27">
      <c r="Z179464" s="192"/>
      <c r="AA179464" s="192"/>
    </row>
    <row r="179465" spans="26:27">
      <c r="Z179465" s="192"/>
      <c r="AA179465" s="192"/>
    </row>
    <row r="179466" spans="26:27">
      <c r="Z179466" s="192"/>
      <c r="AA179466" s="192"/>
    </row>
    <row r="179467" spans="26:27">
      <c r="Z179467" s="192"/>
      <c r="AA179467" s="192"/>
    </row>
    <row r="179468" spans="26:27">
      <c r="Z179468" s="192"/>
      <c r="AA179468" s="192"/>
    </row>
    <row r="179469" spans="26:27">
      <c r="Z179469" s="192"/>
      <c r="AA179469" s="192"/>
    </row>
    <row r="179470" spans="26:27">
      <c r="Z179470" s="192"/>
      <c r="AA179470" s="192"/>
    </row>
    <row r="179471" spans="26:27">
      <c r="Z179471" s="192"/>
      <c r="AA179471" s="192"/>
    </row>
    <row r="179472" spans="26:27">
      <c r="Z179472" s="192"/>
      <c r="AA179472" s="192"/>
    </row>
    <row r="179473" spans="26:27">
      <c r="Z179473" s="192"/>
      <c r="AA179473" s="192"/>
    </row>
    <row r="179474" spans="26:27">
      <c r="Z179474" s="192"/>
      <c r="AA179474" s="192"/>
    </row>
    <row r="179475" spans="26:27">
      <c r="Z179475" s="192"/>
      <c r="AA179475" s="192"/>
    </row>
    <row r="179476" spans="26:27">
      <c r="Z179476" s="192"/>
      <c r="AA179476" s="192"/>
    </row>
    <row r="179477" spans="26:27">
      <c r="Z179477" s="192"/>
      <c r="AA179477" s="192"/>
    </row>
    <row r="179478" spans="26:27">
      <c r="Z179478" s="192"/>
      <c r="AA179478" s="192"/>
    </row>
    <row r="179479" spans="26:27">
      <c r="Z179479" s="192"/>
      <c r="AA179479" s="192"/>
    </row>
    <row r="179480" spans="26:27">
      <c r="Z179480" s="192"/>
      <c r="AA179480" s="192"/>
    </row>
    <row r="179481" spans="26:27">
      <c r="Z179481" s="192"/>
      <c r="AA179481" s="192"/>
    </row>
    <row r="179482" spans="26:27">
      <c r="Z179482" s="192"/>
      <c r="AA179482" s="192"/>
    </row>
    <row r="179483" spans="26:27">
      <c r="Z179483" s="192"/>
      <c r="AA179483" s="192"/>
    </row>
    <row r="179484" spans="26:27">
      <c r="Z179484" s="192"/>
      <c r="AA179484" s="192"/>
    </row>
    <row r="179485" spans="26:27">
      <c r="Z179485" s="192"/>
      <c r="AA179485" s="192"/>
    </row>
    <row r="179486" spans="26:27">
      <c r="Z179486" s="192"/>
      <c r="AA179486" s="192"/>
    </row>
    <row r="179487" spans="26:27">
      <c r="Z179487" s="192"/>
      <c r="AA179487" s="192"/>
    </row>
    <row r="179488" spans="26:27">
      <c r="Z179488" s="192"/>
      <c r="AA179488" s="192"/>
    </row>
    <row r="179489" spans="26:27">
      <c r="Z179489" s="192"/>
      <c r="AA179489" s="192"/>
    </row>
    <row r="179490" spans="26:27">
      <c r="Z179490" s="192"/>
      <c r="AA179490" s="192"/>
    </row>
    <row r="179491" spans="26:27">
      <c r="Z179491" s="192"/>
      <c r="AA179491" s="192"/>
    </row>
    <row r="179492" spans="26:27">
      <c r="Z179492" s="192"/>
      <c r="AA179492" s="192"/>
    </row>
    <row r="179493" spans="26:27">
      <c r="Z179493" s="192"/>
      <c r="AA179493" s="192"/>
    </row>
    <row r="179494" spans="26:27">
      <c r="Z179494" s="192"/>
      <c r="AA179494" s="192"/>
    </row>
    <row r="179495" spans="26:27">
      <c r="Z179495" s="192"/>
      <c r="AA179495" s="192"/>
    </row>
    <row r="179496" spans="26:27">
      <c r="Z179496" s="192"/>
      <c r="AA179496" s="192"/>
    </row>
    <row r="179497" spans="26:27">
      <c r="Z179497" s="192"/>
      <c r="AA179497" s="192"/>
    </row>
    <row r="179498" spans="26:27">
      <c r="Z179498" s="192"/>
      <c r="AA179498" s="192"/>
    </row>
    <row r="179499" spans="26:27">
      <c r="Z179499" s="192"/>
      <c r="AA179499" s="192"/>
    </row>
    <row r="179500" spans="26:27">
      <c r="Z179500" s="192"/>
      <c r="AA179500" s="192"/>
    </row>
    <row r="179501" spans="26:27">
      <c r="Z179501" s="192"/>
      <c r="AA179501" s="192"/>
    </row>
    <row r="179502" spans="26:27">
      <c r="Z179502" s="192"/>
      <c r="AA179502" s="192"/>
    </row>
    <row r="179503" spans="26:27">
      <c r="Z179503" s="192"/>
      <c r="AA179503" s="192"/>
    </row>
    <row r="179504" spans="26:27">
      <c r="Z179504" s="192"/>
      <c r="AA179504" s="192"/>
    </row>
    <row r="179505" spans="26:27">
      <c r="Z179505" s="192"/>
      <c r="AA179505" s="192"/>
    </row>
    <row r="179506" spans="26:27">
      <c r="Z179506" s="192"/>
      <c r="AA179506" s="192"/>
    </row>
    <row r="179507" spans="26:27">
      <c r="Z179507" s="192"/>
      <c r="AA179507" s="192"/>
    </row>
    <row r="179508" spans="26:27">
      <c r="Z179508" s="192"/>
      <c r="AA179508" s="192"/>
    </row>
    <row r="179509" spans="26:27">
      <c r="Z179509" s="192"/>
      <c r="AA179509" s="192"/>
    </row>
    <row r="179510" spans="26:27">
      <c r="Z179510" s="192"/>
      <c r="AA179510" s="192"/>
    </row>
    <row r="179511" spans="26:27">
      <c r="Z179511" s="192"/>
      <c r="AA179511" s="192"/>
    </row>
    <row r="179512" spans="26:27">
      <c r="Z179512" s="192"/>
      <c r="AA179512" s="192"/>
    </row>
    <row r="179513" spans="26:27">
      <c r="Z179513" s="192"/>
      <c r="AA179513" s="192"/>
    </row>
    <row r="179514" spans="26:27">
      <c r="Z179514" s="192"/>
      <c r="AA179514" s="192"/>
    </row>
    <row r="179515" spans="26:27">
      <c r="Z179515" s="192"/>
      <c r="AA179515" s="192"/>
    </row>
    <row r="179516" spans="26:27">
      <c r="Z179516" s="192"/>
      <c r="AA179516" s="192"/>
    </row>
    <row r="179517" spans="26:27">
      <c r="Z179517" s="192"/>
      <c r="AA179517" s="192"/>
    </row>
    <row r="179518" spans="26:27">
      <c r="Z179518" s="192"/>
      <c r="AA179518" s="192"/>
    </row>
    <row r="179519" spans="26:27">
      <c r="Z179519" s="192"/>
      <c r="AA179519" s="192"/>
    </row>
    <row r="179520" spans="26:27">
      <c r="Z179520" s="192"/>
      <c r="AA179520" s="192"/>
    </row>
    <row r="179521" spans="26:27">
      <c r="Z179521" s="192"/>
      <c r="AA179521" s="192"/>
    </row>
    <row r="179522" spans="26:27">
      <c r="Z179522" s="192"/>
      <c r="AA179522" s="192"/>
    </row>
    <row r="179523" spans="26:27">
      <c r="Z179523" s="192"/>
      <c r="AA179523" s="192"/>
    </row>
    <row r="179524" spans="26:27">
      <c r="Z179524" s="192"/>
      <c r="AA179524" s="192"/>
    </row>
    <row r="179525" spans="26:27">
      <c r="Z179525" s="192"/>
      <c r="AA179525" s="192"/>
    </row>
    <row r="179526" spans="26:27">
      <c r="Z179526" s="192"/>
      <c r="AA179526" s="192"/>
    </row>
    <row r="179527" spans="26:27">
      <c r="Z179527" s="192"/>
      <c r="AA179527" s="192"/>
    </row>
    <row r="179528" spans="26:27">
      <c r="Z179528" s="192"/>
      <c r="AA179528" s="192"/>
    </row>
    <row r="179529" spans="26:27">
      <c r="Z179529" s="192"/>
      <c r="AA179529" s="192"/>
    </row>
    <row r="179530" spans="26:27">
      <c r="Z179530" s="192"/>
      <c r="AA179530" s="192"/>
    </row>
    <row r="179531" spans="26:27">
      <c r="Z179531" s="192"/>
      <c r="AA179531" s="192"/>
    </row>
    <row r="179532" spans="26:27">
      <c r="Z179532" s="192"/>
      <c r="AA179532" s="192"/>
    </row>
    <row r="179533" spans="26:27">
      <c r="Z179533" s="192"/>
      <c r="AA179533" s="192"/>
    </row>
    <row r="179534" spans="26:27">
      <c r="Z179534" s="192"/>
      <c r="AA179534" s="192"/>
    </row>
    <row r="179535" spans="26:27">
      <c r="Z179535" s="192"/>
      <c r="AA179535" s="192"/>
    </row>
    <row r="179536" spans="26:27">
      <c r="Z179536" s="192"/>
      <c r="AA179536" s="192"/>
    </row>
    <row r="179537" spans="26:27">
      <c r="Z179537" s="192"/>
      <c r="AA179537" s="192"/>
    </row>
    <row r="179538" spans="26:27">
      <c r="Z179538" s="192"/>
      <c r="AA179538" s="192"/>
    </row>
    <row r="179539" spans="26:27">
      <c r="Z179539" s="192"/>
      <c r="AA179539" s="192"/>
    </row>
    <row r="179540" spans="26:27">
      <c r="Z179540" s="192"/>
      <c r="AA179540" s="192"/>
    </row>
    <row r="179541" spans="26:27">
      <c r="Z179541" s="192"/>
      <c r="AA179541" s="192"/>
    </row>
    <row r="179542" spans="26:27">
      <c r="Z179542" s="192"/>
      <c r="AA179542" s="192"/>
    </row>
    <row r="179543" spans="26:27">
      <c r="Z179543" s="192"/>
      <c r="AA179543" s="192"/>
    </row>
    <row r="179544" spans="26:27">
      <c r="Z179544" s="192"/>
      <c r="AA179544" s="192"/>
    </row>
    <row r="179545" spans="26:27">
      <c r="Z179545" s="192"/>
      <c r="AA179545" s="192"/>
    </row>
    <row r="179546" spans="26:27">
      <c r="Z179546" s="192"/>
      <c r="AA179546" s="192"/>
    </row>
    <row r="179547" spans="26:27">
      <c r="Z179547" s="192"/>
      <c r="AA179547" s="192"/>
    </row>
    <row r="179548" spans="26:27">
      <c r="Z179548" s="192"/>
      <c r="AA179548" s="192"/>
    </row>
    <row r="179549" spans="26:27">
      <c r="Z179549" s="192"/>
      <c r="AA179549" s="192"/>
    </row>
    <row r="179550" spans="26:27">
      <c r="Z179550" s="192"/>
      <c r="AA179550" s="192"/>
    </row>
    <row r="179551" spans="26:27">
      <c r="Z179551" s="192"/>
      <c r="AA179551" s="192"/>
    </row>
    <row r="179552" spans="26:27">
      <c r="Z179552" s="192"/>
      <c r="AA179552" s="192"/>
    </row>
    <row r="179553" spans="26:27">
      <c r="Z179553" s="192"/>
      <c r="AA179553" s="192"/>
    </row>
    <row r="179554" spans="26:27">
      <c r="Z179554" s="192"/>
      <c r="AA179554" s="192"/>
    </row>
    <row r="179555" spans="26:27">
      <c r="Z179555" s="192"/>
      <c r="AA179555" s="192"/>
    </row>
    <row r="179556" spans="26:27">
      <c r="Z179556" s="192"/>
      <c r="AA179556" s="192"/>
    </row>
    <row r="179557" spans="26:27">
      <c r="Z179557" s="192"/>
      <c r="AA179557" s="192"/>
    </row>
    <row r="179558" spans="26:27">
      <c r="Z179558" s="192"/>
      <c r="AA179558" s="192"/>
    </row>
    <row r="179559" spans="26:27">
      <c r="Z179559" s="192"/>
      <c r="AA179559" s="192"/>
    </row>
    <row r="179560" spans="26:27">
      <c r="Z179560" s="192"/>
      <c r="AA179560" s="192"/>
    </row>
    <row r="179561" spans="26:27">
      <c r="Z179561" s="192"/>
      <c r="AA179561" s="192"/>
    </row>
    <row r="179562" spans="26:27">
      <c r="Z179562" s="192"/>
      <c r="AA179562" s="192"/>
    </row>
    <row r="179563" spans="26:27">
      <c r="Z179563" s="192"/>
      <c r="AA179563" s="192"/>
    </row>
    <row r="179564" spans="26:27">
      <c r="Z179564" s="192"/>
      <c r="AA179564" s="192"/>
    </row>
    <row r="179565" spans="26:27">
      <c r="Z179565" s="192"/>
      <c r="AA179565" s="192"/>
    </row>
    <row r="179566" spans="26:27">
      <c r="Z179566" s="192"/>
      <c r="AA179566" s="192"/>
    </row>
    <row r="179567" spans="26:27">
      <c r="Z179567" s="192"/>
      <c r="AA179567" s="192"/>
    </row>
    <row r="179568" spans="26:27">
      <c r="Z179568" s="192"/>
      <c r="AA179568" s="192"/>
    </row>
    <row r="179569" spans="26:27">
      <c r="Z179569" s="192"/>
      <c r="AA179569" s="192"/>
    </row>
    <row r="179570" spans="26:27">
      <c r="Z179570" s="192"/>
      <c r="AA179570" s="192"/>
    </row>
    <row r="179571" spans="26:27">
      <c r="Z179571" s="192"/>
      <c r="AA179571" s="192"/>
    </row>
    <row r="179572" spans="26:27">
      <c r="Z179572" s="192"/>
      <c r="AA179572" s="192"/>
    </row>
    <row r="179573" spans="26:27">
      <c r="Z179573" s="192"/>
      <c r="AA179573" s="192"/>
    </row>
    <row r="179574" spans="26:27">
      <c r="Z179574" s="192"/>
      <c r="AA179574" s="192"/>
    </row>
    <row r="179575" spans="26:27">
      <c r="Z179575" s="192"/>
      <c r="AA179575" s="192"/>
    </row>
    <row r="179576" spans="26:27">
      <c r="Z179576" s="192"/>
      <c r="AA179576" s="192"/>
    </row>
    <row r="179577" spans="26:27">
      <c r="Z179577" s="192"/>
      <c r="AA179577" s="192"/>
    </row>
    <row r="179578" spans="26:27">
      <c r="Z179578" s="192"/>
      <c r="AA179578" s="192"/>
    </row>
    <row r="179579" spans="26:27">
      <c r="Z179579" s="192"/>
      <c r="AA179579" s="192"/>
    </row>
    <row r="179580" spans="26:27">
      <c r="Z179580" s="192"/>
      <c r="AA179580" s="192"/>
    </row>
    <row r="179581" spans="26:27">
      <c r="Z179581" s="192"/>
      <c r="AA179581" s="192"/>
    </row>
    <row r="179582" spans="26:27">
      <c r="Z179582" s="192"/>
      <c r="AA179582" s="192"/>
    </row>
    <row r="179583" spans="26:27">
      <c r="Z179583" s="192"/>
      <c r="AA179583" s="192"/>
    </row>
    <row r="179584" spans="26:27">
      <c r="Z179584" s="192"/>
      <c r="AA179584" s="192"/>
    </row>
    <row r="179585" spans="26:27">
      <c r="Z179585" s="192"/>
      <c r="AA179585" s="192"/>
    </row>
    <row r="179586" spans="26:27">
      <c r="Z179586" s="192"/>
      <c r="AA179586" s="192"/>
    </row>
    <row r="179587" spans="26:27">
      <c r="Z179587" s="192"/>
      <c r="AA179587" s="192"/>
    </row>
    <row r="179588" spans="26:27">
      <c r="Z179588" s="192"/>
      <c r="AA179588" s="192"/>
    </row>
    <row r="179589" spans="26:27">
      <c r="Z179589" s="192"/>
      <c r="AA179589" s="192"/>
    </row>
    <row r="179590" spans="26:27">
      <c r="Z179590" s="192"/>
      <c r="AA179590" s="192"/>
    </row>
    <row r="179591" spans="26:27">
      <c r="Z179591" s="192"/>
      <c r="AA179591" s="192"/>
    </row>
    <row r="179592" spans="26:27">
      <c r="Z179592" s="192"/>
      <c r="AA179592" s="192"/>
    </row>
    <row r="179593" spans="26:27">
      <c r="Z179593" s="192"/>
      <c r="AA179593" s="192"/>
    </row>
    <row r="179594" spans="26:27">
      <c r="Z179594" s="192"/>
      <c r="AA179594" s="192"/>
    </row>
    <row r="179595" spans="26:27">
      <c r="Z179595" s="192"/>
      <c r="AA179595" s="192"/>
    </row>
    <row r="179596" spans="26:27">
      <c r="Z179596" s="192"/>
      <c r="AA179596" s="192"/>
    </row>
    <row r="179597" spans="26:27">
      <c r="Z179597" s="192"/>
      <c r="AA179597" s="192"/>
    </row>
    <row r="179598" spans="26:27">
      <c r="Z179598" s="192"/>
      <c r="AA179598" s="192"/>
    </row>
    <row r="179599" spans="26:27">
      <c r="Z179599" s="192"/>
      <c r="AA179599" s="192"/>
    </row>
    <row r="179600" spans="26:27">
      <c r="Z179600" s="192"/>
      <c r="AA179600" s="192"/>
    </row>
    <row r="179601" spans="26:27">
      <c r="Z179601" s="192"/>
      <c r="AA179601" s="192"/>
    </row>
    <row r="179602" spans="26:27">
      <c r="Z179602" s="192"/>
      <c r="AA179602" s="192"/>
    </row>
    <row r="179603" spans="26:27">
      <c r="Z179603" s="192"/>
      <c r="AA179603" s="192"/>
    </row>
    <row r="179604" spans="26:27">
      <c r="Z179604" s="192"/>
      <c r="AA179604" s="192"/>
    </row>
    <row r="179605" spans="26:27">
      <c r="Z179605" s="192"/>
      <c r="AA179605" s="192"/>
    </row>
    <row r="179606" spans="26:27">
      <c r="Z179606" s="192"/>
      <c r="AA179606" s="192"/>
    </row>
    <row r="179607" spans="26:27">
      <c r="Z179607" s="192"/>
      <c r="AA179607" s="192"/>
    </row>
    <row r="179608" spans="26:27">
      <c r="Z179608" s="192"/>
      <c r="AA179608" s="192"/>
    </row>
    <row r="179609" spans="26:27">
      <c r="Z179609" s="192"/>
      <c r="AA179609" s="192"/>
    </row>
    <row r="179610" spans="26:27">
      <c r="Z179610" s="192"/>
      <c r="AA179610" s="192"/>
    </row>
    <row r="179611" spans="26:27">
      <c r="Z179611" s="192"/>
      <c r="AA179611" s="192"/>
    </row>
    <row r="179612" spans="26:27">
      <c r="Z179612" s="192"/>
      <c r="AA179612" s="192"/>
    </row>
    <row r="179613" spans="26:27">
      <c r="Z179613" s="192"/>
      <c r="AA179613" s="192"/>
    </row>
    <row r="179614" spans="26:27">
      <c r="Z179614" s="192"/>
      <c r="AA179614" s="192"/>
    </row>
    <row r="179615" spans="26:27">
      <c r="Z179615" s="192"/>
      <c r="AA179615" s="192"/>
    </row>
    <row r="179616" spans="26:27">
      <c r="Z179616" s="192"/>
      <c r="AA179616" s="192"/>
    </row>
    <row r="179617" spans="26:27">
      <c r="Z179617" s="192"/>
      <c r="AA179617" s="192"/>
    </row>
    <row r="179618" spans="26:27">
      <c r="Z179618" s="192"/>
      <c r="AA179618" s="192"/>
    </row>
    <row r="179619" spans="26:27">
      <c r="Z179619" s="192"/>
      <c r="AA179619" s="192"/>
    </row>
    <row r="179620" spans="26:27">
      <c r="Z179620" s="192"/>
      <c r="AA179620" s="192"/>
    </row>
    <row r="179621" spans="26:27">
      <c r="Z179621" s="192"/>
      <c r="AA179621" s="192"/>
    </row>
    <row r="179622" spans="26:27">
      <c r="Z179622" s="192"/>
      <c r="AA179622" s="192"/>
    </row>
    <row r="179623" spans="26:27">
      <c r="Z179623" s="192"/>
      <c r="AA179623" s="192"/>
    </row>
    <row r="179624" spans="26:27">
      <c r="Z179624" s="192"/>
      <c r="AA179624" s="192"/>
    </row>
    <row r="179625" spans="26:27">
      <c r="Z179625" s="192"/>
      <c r="AA179625" s="192"/>
    </row>
    <row r="179626" spans="26:27">
      <c r="Z179626" s="192"/>
      <c r="AA179626" s="192"/>
    </row>
    <row r="179627" spans="26:27">
      <c r="Z179627" s="192"/>
      <c r="AA179627" s="192"/>
    </row>
    <row r="179628" spans="26:27">
      <c r="Z179628" s="192"/>
      <c r="AA179628" s="192"/>
    </row>
    <row r="179629" spans="26:27">
      <c r="Z179629" s="192"/>
      <c r="AA179629" s="192"/>
    </row>
    <row r="179630" spans="26:27">
      <c r="Z179630" s="192"/>
      <c r="AA179630" s="192"/>
    </row>
    <row r="179631" spans="26:27">
      <c r="Z179631" s="192"/>
      <c r="AA179631" s="192"/>
    </row>
    <row r="179632" spans="26:27">
      <c r="Z179632" s="192"/>
      <c r="AA179632" s="192"/>
    </row>
    <row r="179633" spans="26:27">
      <c r="Z179633" s="192"/>
      <c r="AA179633" s="192"/>
    </row>
    <row r="179634" spans="26:27">
      <c r="Z179634" s="192"/>
      <c r="AA179634" s="192"/>
    </row>
    <row r="179635" spans="26:27">
      <c r="Z179635" s="192"/>
      <c r="AA179635" s="192"/>
    </row>
    <row r="179636" spans="26:27">
      <c r="Z179636" s="192"/>
      <c r="AA179636" s="192"/>
    </row>
    <row r="179637" spans="26:27">
      <c r="Z179637" s="192"/>
      <c r="AA179637" s="192"/>
    </row>
    <row r="179638" spans="26:27">
      <c r="Z179638" s="192"/>
      <c r="AA179638" s="192"/>
    </row>
    <row r="179639" spans="26:27">
      <c r="Z179639" s="192"/>
      <c r="AA179639" s="192"/>
    </row>
    <row r="179640" spans="26:27">
      <c r="Z179640" s="192"/>
      <c r="AA179640" s="192"/>
    </row>
    <row r="179641" spans="26:27">
      <c r="Z179641" s="192"/>
      <c r="AA179641" s="192"/>
    </row>
    <row r="179642" spans="26:27">
      <c r="Z179642" s="192"/>
      <c r="AA179642" s="192"/>
    </row>
    <row r="179643" spans="26:27">
      <c r="Z179643" s="192"/>
      <c r="AA179643" s="192"/>
    </row>
    <row r="179644" spans="26:27">
      <c r="Z179644" s="192"/>
      <c r="AA179644" s="192"/>
    </row>
    <row r="179645" spans="26:27">
      <c r="Z179645" s="192"/>
      <c r="AA179645" s="192"/>
    </row>
    <row r="179646" spans="26:27">
      <c r="Z179646" s="192"/>
      <c r="AA179646" s="192"/>
    </row>
    <row r="179647" spans="26:27">
      <c r="Z179647" s="192"/>
      <c r="AA179647" s="192"/>
    </row>
    <row r="179648" spans="26:27">
      <c r="Z179648" s="192"/>
      <c r="AA179648" s="192"/>
    </row>
    <row r="179649" spans="26:27">
      <c r="Z179649" s="192"/>
      <c r="AA179649" s="192"/>
    </row>
    <row r="179650" spans="26:27">
      <c r="Z179650" s="192"/>
      <c r="AA179650" s="192"/>
    </row>
    <row r="179651" spans="26:27">
      <c r="Z179651" s="192"/>
      <c r="AA179651" s="192"/>
    </row>
    <row r="179652" spans="26:27">
      <c r="Z179652" s="192"/>
      <c r="AA179652" s="192"/>
    </row>
    <row r="179653" spans="26:27">
      <c r="Z179653" s="192"/>
      <c r="AA179653" s="192"/>
    </row>
    <row r="179654" spans="26:27">
      <c r="Z179654" s="192"/>
      <c r="AA179654" s="192"/>
    </row>
    <row r="179655" spans="26:27">
      <c r="Z179655" s="192"/>
      <c r="AA179655" s="192"/>
    </row>
    <row r="179656" spans="26:27">
      <c r="Z179656" s="192"/>
      <c r="AA179656" s="192"/>
    </row>
    <row r="179657" spans="26:27">
      <c r="Z179657" s="192"/>
      <c r="AA179657" s="192"/>
    </row>
    <row r="179658" spans="26:27">
      <c r="Z179658" s="192"/>
      <c r="AA179658" s="192"/>
    </row>
    <row r="179659" spans="26:27">
      <c r="Z179659" s="192"/>
      <c r="AA179659" s="192"/>
    </row>
    <row r="179660" spans="26:27">
      <c r="Z179660" s="192"/>
      <c r="AA179660" s="192"/>
    </row>
    <row r="179661" spans="26:27">
      <c r="Z179661" s="192"/>
      <c r="AA179661" s="192"/>
    </row>
    <row r="179662" spans="26:27">
      <c r="Z179662" s="192"/>
      <c r="AA179662" s="192"/>
    </row>
    <row r="179663" spans="26:27">
      <c r="Z179663" s="192"/>
      <c r="AA179663" s="192"/>
    </row>
    <row r="179664" spans="26:27">
      <c r="Z179664" s="192"/>
      <c r="AA179664" s="192"/>
    </row>
    <row r="179665" spans="26:27">
      <c r="Z179665" s="192"/>
      <c r="AA179665" s="192"/>
    </row>
    <row r="179666" spans="26:27">
      <c r="Z179666" s="192"/>
      <c r="AA179666" s="192"/>
    </row>
    <row r="179667" spans="26:27">
      <c r="Z179667" s="192"/>
      <c r="AA179667" s="192"/>
    </row>
    <row r="179668" spans="26:27">
      <c r="Z179668" s="192"/>
      <c r="AA179668" s="192"/>
    </row>
    <row r="179669" spans="26:27">
      <c r="Z179669" s="192"/>
      <c r="AA179669" s="192"/>
    </row>
    <row r="179670" spans="26:27">
      <c r="Z179670" s="192"/>
      <c r="AA179670" s="192"/>
    </row>
    <row r="179671" spans="26:27">
      <c r="Z179671" s="192"/>
      <c r="AA179671" s="192"/>
    </row>
    <row r="179672" spans="26:27">
      <c r="Z179672" s="192"/>
      <c r="AA179672" s="192"/>
    </row>
    <row r="179673" spans="26:27">
      <c r="Z179673" s="192"/>
      <c r="AA179673" s="192"/>
    </row>
    <row r="179674" spans="26:27">
      <c r="Z179674" s="192"/>
      <c r="AA179674" s="192"/>
    </row>
    <row r="179675" spans="26:27">
      <c r="Z179675" s="192"/>
      <c r="AA179675" s="192"/>
    </row>
    <row r="179676" spans="26:27">
      <c r="Z179676" s="192"/>
      <c r="AA179676" s="192"/>
    </row>
    <row r="179677" spans="26:27">
      <c r="Z179677" s="192"/>
      <c r="AA179677" s="192"/>
    </row>
    <row r="179678" spans="26:27">
      <c r="Z179678" s="192"/>
      <c r="AA179678" s="192"/>
    </row>
    <row r="179679" spans="26:27">
      <c r="Z179679" s="192"/>
      <c r="AA179679" s="192"/>
    </row>
    <row r="179680" spans="26:27">
      <c r="Z179680" s="192"/>
      <c r="AA179680" s="192"/>
    </row>
    <row r="179681" spans="26:27">
      <c r="Z179681" s="192"/>
      <c r="AA179681" s="192"/>
    </row>
    <row r="179682" spans="26:27">
      <c r="Z179682" s="192"/>
      <c r="AA179682" s="192"/>
    </row>
    <row r="179683" spans="26:27">
      <c r="Z179683" s="192"/>
      <c r="AA179683" s="192"/>
    </row>
    <row r="179684" spans="26:27">
      <c r="Z179684" s="192"/>
      <c r="AA179684" s="192"/>
    </row>
    <row r="179685" spans="26:27">
      <c r="Z179685" s="192"/>
      <c r="AA179685" s="192"/>
    </row>
    <row r="179686" spans="26:27">
      <c r="Z179686" s="192"/>
      <c r="AA179686" s="192"/>
    </row>
    <row r="179687" spans="26:27">
      <c r="Z179687" s="192"/>
      <c r="AA179687" s="192"/>
    </row>
    <row r="179688" spans="26:27">
      <c r="Z179688" s="192"/>
      <c r="AA179688" s="192"/>
    </row>
    <row r="179689" spans="26:27">
      <c r="Z179689" s="192"/>
      <c r="AA179689" s="192"/>
    </row>
    <row r="179690" spans="26:27">
      <c r="Z179690" s="192"/>
      <c r="AA179690" s="192"/>
    </row>
    <row r="179691" spans="26:27">
      <c r="Z179691" s="192"/>
      <c r="AA179691" s="192"/>
    </row>
    <row r="179692" spans="26:27">
      <c r="Z179692" s="192"/>
      <c r="AA179692" s="192"/>
    </row>
    <row r="179693" spans="26:27">
      <c r="Z179693" s="192"/>
      <c r="AA179693" s="192"/>
    </row>
    <row r="179694" spans="26:27">
      <c r="Z179694" s="192"/>
      <c r="AA179694" s="192"/>
    </row>
    <row r="179695" spans="26:27">
      <c r="Z179695" s="192"/>
      <c r="AA179695" s="192"/>
    </row>
    <row r="179696" spans="26:27">
      <c r="Z179696" s="192"/>
      <c r="AA179696" s="192"/>
    </row>
    <row r="179697" spans="26:27">
      <c r="Z179697" s="192"/>
      <c r="AA179697" s="192"/>
    </row>
    <row r="179698" spans="26:27">
      <c r="Z179698" s="192"/>
      <c r="AA179698" s="192"/>
    </row>
    <row r="179699" spans="26:27">
      <c r="Z179699" s="192"/>
      <c r="AA179699" s="192"/>
    </row>
    <row r="179700" spans="26:27">
      <c r="Z179700" s="192"/>
      <c r="AA179700" s="192"/>
    </row>
    <row r="179701" spans="26:27">
      <c r="Z179701" s="192"/>
      <c r="AA179701" s="192"/>
    </row>
    <row r="179702" spans="26:27">
      <c r="Z179702" s="192"/>
      <c r="AA179702" s="192"/>
    </row>
    <row r="179703" spans="26:27">
      <c r="Z179703" s="192"/>
      <c r="AA179703" s="192"/>
    </row>
    <row r="179704" spans="26:27">
      <c r="Z179704" s="192"/>
      <c r="AA179704" s="192"/>
    </row>
    <row r="179705" spans="26:27">
      <c r="Z179705" s="192"/>
      <c r="AA179705" s="192"/>
    </row>
    <row r="179706" spans="26:27">
      <c r="Z179706" s="192"/>
      <c r="AA179706" s="192"/>
    </row>
    <row r="179707" spans="26:27">
      <c r="Z179707" s="192"/>
      <c r="AA179707" s="192"/>
    </row>
    <row r="179708" spans="26:27">
      <c r="Z179708" s="192"/>
      <c r="AA179708" s="192"/>
    </row>
    <row r="179709" spans="26:27">
      <c r="Z179709" s="192"/>
      <c r="AA179709" s="192"/>
    </row>
    <row r="179710" spans="26:27">
      <c r="Z179710" s="192"/>
      <c r="AA179710" s="192"/>
    </row>
    <row r="179711" spans="26:27">
      <c r="Z179711" s="192"/>
      <c r="AA179711" s="192"/>
    </row>
    <row r="179712" spans="26:27">
      <c r="Z179712" s="192"/>
      <c r="AA179712" s="192"/>
    </row>
    <row r="179713" spans="26:27">
      <c r="Z179713" s="192"/>
      <c r="AA179713" s="192"/>
    </row>
    <row r="179714" spans="26:27">
      <c r="Z179714" s="192"/>
      <c r="AA179714" s="192"/>
    </row>
    <row r="179715" spans="26:27">
      <c r="Z179715" s="192"/>
      <c r="AA179715" s="192"/>
    </row>
    <row r="179716" spans="26:27">
      <c r="Z179716" s="192"/>
      <c r="AA179716" s="192"/>
    </row>
    <row r="179717" spans="26:27">
      <c r="Z179717" s="192"/>
      <c r="AA179717" s="192"/>
    </row>
    <row r="179718" spans="26:27">
      <c r="Z179718" s="192"/>
      <c r="AA179718" s="192"/>
    </row>
    <row r="179719" spans="26:27">
      <c r="Z179719" s="192"/>
      <c r="AA179719" s="192"/>
    </row>
    <row r="179720" spans="26:27">
      <c r="Z179720" s="192"/>
      <c r="AA179720" s="192"/>
    </row>
    <row r="179721" spans="26:27">
      <c r="Z179721" s="192"/>
      <c r="AA179721" s="192"/>
    </row>
    <row r="179722" spans="26:27">
      <c r="Z179722" s="192"/>
      <c r="AA179722" s="192"/>
    </row>
    <row r="179723" spans="26:27">
      <c r="Z179723" s="192"/>
      <c r="AA179723" s="192"/>
    </row>
    <row r="179724" spans="26:27">
      <c r="Z179724" s="192"/>
      <c r="AA179724" s="192"/>
    </row>
    <row r="179725" spans="26:27">
      <c r="Z179725" s="192"/>
      <c r="AA179725" s="192"/>
    </row>
    <row r="179726" spans="26:27">
      <c r="Z179726" s="192"/>
      <c r="AA179726" s="192"/>
    </row>
    <row r="179727" spans="26:27">
      <c r="Z179727" s="192"/>
      <c r="AA179727" s="192"/>
    </row>
    <row r="179728" spans="26:27">
      <c r="Z179728" s="192"/>
      <c r="AA179728" s="192"/>
    </row>
    <row r="179729" spans="26:27">
      <c r="Z179729" s="192"/>
      <c r="AA179729" s="192"/>
    </row>
    <row r="179730" spans="26:27">
      <c r="Z179730" s="192"/>
      <c r="AA179730" s="192"/>
    </row>
    <row r="179731" spans="26:27">
      <c r="Z179731" s="192"/>
      <c r="AA179731" s="192"/>
    </row>
    <row r="179732" spans="26:27">
      <c r="Z179732" s="192"/>
      <c r="AA179732" s="192"/>
    </row>
    <row r="179733" spans="26:27">
      <c r="Z179733" s="192"/>
      <c r="AA179733" s="192"/>
    </row>
    <row r="179734" spans="26:27">
      <c r="Z179734" s="192"/>
      <c r="AA179734" s="192"/>
    </row>
    <row r="179735" spans="26:27">
      <c r="Z179735" s="192"/>
      <c r="AA179735" s="192"/>
    </row>
    <row r="179736" spans="26:27">
      <c r="Z179736" s="192"/>
      <c r="AA179736" s="192"/>
    </row>
    <row r="179737" spans="26:27">
      <c r="Z179737" s="192"/>
      <c r="AA179737" s="192"/>
    </row>
    <row r="179738" spans="26:27">
      <c r="Z179738" s="192"/>
      <c r="AA179738" s="192"/>
    </row>
    <row r="179739" spans="26:27">
      <c r="Z179739" s="192"/>
      <c r="AA179739" s="192"/>
    </row>
    <row r="179740" spans="26:27">
      <c r="Z179740" s="192"/>
      <c r="AA179740" s="192"/>
    </row>
    <row r="179741" spans="26:27">
      <c r="Z179741" s="192"/>
      <c r="AA179741" s="192"/>
    </row>
    <row r="179742" spans="26:27">
      <c r="Z179742" s="192"/>
      <c r="AA179742" s="192"/>
    </row>
    <row r="179743" spans="26:27">
      <c r="Z179743" s="192"/>
      <c r="AA179743" s="192"/>
    </row>
    <row r="179744" spans="26:27">
      <c r="Z179744" s="192"/>
      <c r="AA179744" s="192"/>
    </row>
    <row r="179745" spans="26:27">
      <c r="Z179745" s="192"/>
      <c r="AA179745" s="192"/>
    </row>
    <row r="179746" spans="26:27">
      <c r="Z179746" s="192"/>
      <c r="AA179746" s="192"/>
    </row>
    <row r="179747" spans="26:27">
      <c r="Z179747" s="192"/>
      <c r="AA179747" s="192"/>
    </row>
    <row r="179748" spans="26:27">
      <c r="Z179748" s="192"/>
      <c r="AA179748" s="192"/>
    </row>
    <row r="179749" spans="26:27">
      <c r="Z179749" s="192"/>
      <c r="AA179749" s="192"/>
    </row>
    <row r="179750" spans="26:27">
      <c r="Z179750" s="192"/>
      <c r="AA179750" s="192"/>
    </row>
    <row r="179751" spans="26:27">
      <c r="Z179751" s="192"/>
      <c r="AA179751" s="192"/>
    </row>
    <row r="179752" spans="26:27">
      <c r="Z179752" s="192"/>
      <c r="AA179752" s="192"/>
    </row>
    <row r="179753" spans="26:27">
      <c r="Z179753" s="192"/>
      <c r="AA179753" s="192"/>
    </row>
    <row r="179754" spans="26:27">
      <c r="Z179754" s="192"/>
      <c r="AA179754" s="192"/>
    </row>
    <row r="179755" spans="26:27">
      <c r="Z179755" s="192"/>
      <c r="AA179755" s="192"/>
    </row>
    <row r="179756" spans="26:27">
      <c r="Z179756" s="192"/>
      <c r="AA179756" s="192"/>
    </row>
    <row r="179757" spans="26:27">
      <c r="Z179757" s="192"/>
      <c r="AA179757" s="192"/>
    </row>
    <row r="179758" spans="26:27">
      <c r="Z179758" s="192"/>
      <c r="AA179758" s="192"/>
    </row>
    <row r="179759" spans="26:27">
      <c r="Z179759" s="192"/>
      <c r="AA179759" s="192"/>
    </row>
    <row r="179760" spans="26:27">
      <c r="Z179760" s="192"/>
      <c r="AA179760" s="192"/>
    </row>
    <row r="179761" spans="26:27">
      <c r="Z179761" s="192"/>
      <c r="AA179761" s="192"/>
    </row>
    <row r="179762" spans="26:27">
      <c r="Z179762" s="192"/>
      <c r="AA179762" s="192"/>
    </row>
    <row r="179763" spans="26:27">
      <c r="Z179763" s="192"/>
      <c r="AA179763" s="192"/>
    </row>
    <row r="179764" spans="26:27">
      <c r="Z179764" s="192"/>
      <c r="AA179764" s="192"/>
    </row>
    <row r="179765" spans="26:27">
      <c r="Z179765" s="192"/>
      <c r="AA179765" s="192"/>
    </row>
    <row r="179766" spans="26:27">
      <c r="Z179766" s="192"/>
      <c r="AA179766" s="192"/>
    </row>
    <row r="179767" spans="26:27">
      <c r="Z179767" s="192"/>
      <c r="AA179767" s="192"/>
    </row>
    <row r="179768" spans="26:27">
      <c r="Z179768" s="192"/>
      <c r="AA179768" s="192"/>
    </row>
    <row r="179769" spans="26:27">
      <c r="Z179769" s="192"/>
      <c r="AA179769" s="192"/>
    </row>
    <row r="179770" spans="26:27">
      <c r="Z179770" s="192"/>
      <c r="AA179770" s="192"/>
    </row>
    <row r="179771" spans="26:27">
      <c r="Z179771" s="192"/>
      <c r="AA179771" s="192"/>
    </row>
    <row r="179772" spans="26:27">
      <c r="Z179772" s="192"/>
      <c r="AA179772" s="192"/>
    </row>
    <row r="179773" spans="26:27">
      <c r="Z179773" s="192"/>
      <c r="AA179773" s="192"/>
    </row>
    <row r="179774" spans="26:27">
      <c r="Z179774" s="192"/>
      <c r="AA179774" s="192"/>
    </row>
    <row r="179775" spans="26:27">
      <c r="Z179775" s="192"/>
      <c r="AA179775" s="192"/>
    </row>
    <row r="179776" spans="26:27">
      <c r="Z179776" s="192"/>
      <c r="AA179776" s="192"/>
    </row>
    <row r="179777" spans="26:27">
      <c r="Z179777" s="192"/>
      <c r="AA179777" s="192"/>
    </row>
    <row r="179778" spans="26:27">
      <c r="Z179778" s="192"/>
      <c r="AA179778" s="192"/>
    </row>
    <row r="179779" spans="26:27">
      <c r="Z179779" s="192"/>
      <c r="AA179779" s="192"/>
    </row>
    <row r="179780" spans="26:27">
      <c r="Z179780" s="192"/>
      <c r="AA179780" s="192"/>
    </row>
    <row r="179781" spans="26:27">
      <c r="Z179781" s="192"/>
      <c r="AA179781" s="192"/>
    </row>
    <row r="179782" spans="26:27">
      <c r="Z179782" s="192"/>
      <c r="AA179782" s="192"/>
    </row>
    <row r="179783" spans="26:27">
      <c r="Z179783" s="192"/>
      <c r="AA179783" s="192"/>
    </row>
    <row r="179784" spans="26:27">
      <c r="Z179784" s="192"/>
      <c r="AA179784" s="192"/>
    </row>
    <row r="179785" spans="26:27">
      <c r="Z179785" s="192"/>
      <c r="AA179785" s="192"/>
    </row>
    <row r="179786" spans="26:27">
      <c r="Z179786" s="192"/>
      <c r="AA179786" s="192"/>
    </row>
    <row r="179787" spans="26:27">
      <c r="Z179787" s="192"/>
      <c r="AA179787" s="192"/>
    </row>
    <row r="179788" spans="26:27">
      <c r="Z179788" s="192"/>
      <c r="AA179788" s="192"/>
    </row>
    <row r="179789" spans="26:27">
      <c r="Z179789" s="192"/>
      <c r="AA179789" s="192"/>
    </row>
    <row r="179790" spans="26:27">
      <c r="Z179790" s="192"/>
      <c r="AA179790" s="192"/>
    </row>
    <row r="179791" spans="26:27">
      <c r="Z179791" s="192"/>
      <c r="AA179791" s="192"/>
    </row>
    <row r="179792" spans="26:27">
      <c r="Z179792" s="192"/>
      <c r="AA179792" s="192"/>
    </row>
    <row r="179793" spans="26:27">
      <c r="Z179793" s="192"/>
      <c r="AA179793" s="192"/>
    </row>
    <row r="179794" spans="26:27">
      <c r="Z179794" s="192"/>
      <c r="AA179794" s="192"/>
    </row>
    <row r="179795" spans="26:27">
      <c r="Z179795" s="192"/>
      <c r="AA179795" s="192"/>
    </row>
    <row r="179796" spans="26:27">
      <c r="Z179796" s="192"/>
      <c r="AA179796" s="192"/>
    </row>
    <row r="179797" spans="26:27">
      <c r="Z179797" s="192"/>
      <c r="AA179797" s="192"/>
    </row>
    <row r="179798" spans="26:27">
      <c r="Z179798" s="192"/>
      <c r="AA179798" s="192"/>
    </row>
    <row r="179799" spans="26:27">
      <c r="Z179799" s="192"/>
      <c r="AA179799" s="192"/>
    </row>
    <row r="179800" spans="26:27">
      <c r="Z179800" s="192"/>
      <c r="AA179800" s="192"/>
    </row>
    <row r="179801" spans="26:27">
      <c r="Z179801" s="192"/>
      <c r="AA179801" s="192"/>
    </row>
    <row r="179802" spans="26:27">
      <c r="Z179802" s="192"/>
      <c r="AA179802" s="192"/>
    </row>
    <row r="179803" spans="26:27">
      <c r="Z179803" s="192"/>
      <c r="AA179803" s="192"/>
    </row>
    <row r="179804" spans="26:27">
      <c r="Z179804" s="192"/>
      <c r="AA179804" s="192"/>
    </row>
    <row r="179805" spans="26:27">
      <c r="Z179805" s="192"/>
      <c r="AA179805" s="192"/>
    </row>
    <row r="179806" spans="26:27">
      <c r="Z179806" s="192"/>
      <c r="AA179806" s="192"/>
    </row>
    <row r="179807" spans="26:27">
      <c r="Z179807" s="192"/>
      <c r="AA179807" s="192"/>
    </row>
    <row r="179808" spans="26:27">
      <c r="Z179808" s="192"/>
      <c r="AA179808" s="192"/>
    </row>
    <row r="179809" spans="26:27">
      <c r="Z179809" s="192"/>
      <c r="AA179809" s="192"/>
    </row>
    <row r="179810" spans="26:27">
      <c r="Z179810" s="192"/>
      <c r="AA179810" s="192"/>
    </row>
    <row r="179811" spans="26:27">
      <c r="Z179811" s="192"/>
      <c r="AA179811" s="192"/>
    </row>
    <row r="179812" spans="26:27">
      <c r="Z179812" s="192"/>
      <c r="AA179812" s="192"/>
    </row>
    <row r="179813" spans="26:27">
      <c r="Z179813" s="192"/>
      <c r="AA179813" s="192"/>
    </row>
    <row r="179814" spans="26:27">
      <c r="Z179814" s="192"/>
      <c r="AA179814" s="192"/>
    </row>
    <row r="179815" spans="26:27">
      <c r="Z179815" s="192"/>
      <c r="AA179815" s="192"/>
    </row>
    <row r="179816" spans="26:27">
      <c r="Z179816" s="192"/>
      <c r="AA179816" s="192"/>
    </row>
    <row r="179817" spans="26:27">
      <c r="Z179817" s="192"/>
      <c r="AA179817" s="192"/>
    </row>
    <row r="179818" spans="26:27">
      <c r="Z179818" s="192"/>
      <c r="AA179818" s="192"/>
    </row>
    <row r="179819" spans="26:27">
      <c r="Z179819" s="192"/>
      <c r="AA179819" s="192"/>
    </row>
    <row r="179820" spans="26:27">
      <c r="Z179820" s="192"/>
      <c r="AA179820" s="192"/>
    </row>
    <row r="179821" spans="26:27">
      <c r="Z179821" s="192"/>
      <c r="AA179821" s="192"/>
    </row>
    <row r="179822" spans="26:27">
      <c r="Z179822" s="192"/>
      <c r="AA179822" s="192"/>
    </row>
    <row r="179823" spans="26:27">
      <c r="Z179823" s="192"/>
      <c r="AA179823" s="192"/>
    </row>
    <row r="179824" spans="26:27">
      <c r="Z179824" s="192"/>
      <c r="AA179824" s="192"/>
    </row>
    <row r="179825" spans="26:27">
      <c r="Z179825" s="192"/>
      <c r="AA179825" s="192"/>
    </row>
    <row r="179826" spans="26:27">
      <c r="Z179826" s="192"/>
      <c r="AA179826" s="192"/>
    </row>
    <row r="179827" spans="26:27">
      <c r="Z179827" s="192"/>
      <c r="AA179827" s="192"/>
    </row>
    <row r="179828" spans="26:27">
      <c r="Z179828" s="192"/>
      <c r="AA179828" s="192"/>
    </row>
    <row r="179829" spans="26:27">
      <c r="Z179829" s="192"/>
      <c r="AA179829" s="192"/>
    </row>
    <row r="179830" spans="26:27">
      <c r="Z179830" s="192"/>
      <c r="AA179830" s="192"/>
    </row>
    <row r="179831" spans="26:27">
      <c r="Z179831" s="192"/>
      <c r="AA179831" s="192"/>
    </row>
    <row r="179832" spans="26:27">
      <c r="Z179832" s="192"/>
      <c r="AA179832" s="192"/>
    </row>
    <row r="179833" spans="26:27">
      <c r="Z179833" s="192"/>
      <c r="AA179833" s="192"/>
    </row>
    <row r="179834" spans="26:27">
      <c r="Z179834" s="192"/>
      <c r="AA179834" s="192"/>
    </row>
    <row r="179835" spans="26:27">
      <c r="Z179835" s="192"/>
      <c r="AA179835" s="192"/>
    </row>
    <row r="179836" spans="26:27">
      <c r="Z179836" s="192"/>
      <c r="AA179836" s="192"/>
    </row>
    <row r="179837" spans="26:27">
      <c r="Z179837" s="192"/>
      <c r="AA179837" s="192"/>
    </row>
    <row r="179838" spans="26:27">
      <c r="Z179838" s="192"/>
      <c r="AA179838" s="192"/>
    </row>
    <row r="179839" spans="26:27">
      <c r="Z179839" s="192"/>
      <c r="AA179839" s="192"/>
    </row>
    <row r="179840" spans="26:27">
      <c r="Z179840" s="192"/>
      <c r="AA179840" s="192"/>
    </row>
    <row r="179841" spans="26:27">
      <c r="Z179841" s="192"/>
      <c r="AA179841" s="192"/>
    </row>
    <row r="179842" spans="26:27">
      <c r="Z179842" s="192"/>
      <c r="AA179842" s="192"/>
    </row>
    <row r="179843" spans="26:27">
      <c r="Z179843" s="192"/>
      <c r="AA179843" s="192"/>
    </row>
    <row r="179844" spans="26:27">
      <c r="Z179844" s="192"/>
      <c r="AA179844" s="192"/>
    </row>
    <row r="179845" spans="26:27">
      <c r="Z179845" s="192"/>
      <c r="AA179845" s="192"/>
    </row>
    <row r="179846" spans="26:27">
      <c r="Z179846" s="192"/>
      <c r="AA179846" s="192"/>
    </row>
    <row r="179847" spans="26:27">
      <c r="Z179847" s="192"/>
      <c r="AA179847" s="192"/>
    </row>
    <row r="179848" spans="26:27">
      <c r="Z179848" s="192"/>
      <c r="AA179848" s="192"/>
    </row>
    <row r="179849" spans="26:27">
      <c r="Z179849" s="192"/>
      <c r="AA179849" s="192"/>
    </row>
    <row r="179850" spans="26:27">
      <c r="Z179850" s="192"/>
      <c r="AA179850" s="192"/>
    </row>
    <row r="179851" spans="26:27">
      <c r="Z179851" s="192"/>
      <c r="AA179851" s="192"/>
    </row>
    <row r="179852" spans="26:27">
      <c r="Z179852" s="192"/>
      <c r="AA179852" s="192"/>
    </row>
    <row r="179853" spans="26:27">
      <c r="Z179853" s="192"/>
      <c r="AA179853" s="192"/>
    </row>
    <row r="179854" spans="26:27">
      <c r="Z179854" s="192"/>
      <c r="AA179854" s="192"/>
    </row>
    <row r="179855" spans="26:27">
      <c r="Z179855" s="192"/>
      <c r="AA179855" s="192"/>
    </row>
    <row r="179856" spans="26:27">
      <c r="Z179856" s="192"/>
      <c r="AA179856" s="192"/>
    </row>
    <row r="179857" spans="26:27">
      <c r="Z179857" s="192"/>
      <c r="AA179857" s="192"/>
    </row>
    <row r="179858" spans="26:27">
      <c r="Z179858" s="192"/>
      <c r="AA179858" s="192"/>
    </row>
    <row r="179859" spans="26:27">
      <c r="Z179859" s="192"/>
      <c r="AA179859" s="192"/>
    </row>
    <row r="179860" spans="26:27">
      <c r="Z179860" s="192"/>
      <c r="AA179860" s="192"/>
    </row>
    <row r="179861" spans="26:27">
      <c r="Z179861" s="192"/>
      <c r="AA179861" s="192"/>
    </row>
    <row r="179862" spans="26:27">
      <c r="Z179862" s="192"/>
      <c r="AA179862" s="192"/>
    </row>
    <row r="179863" spans="26:27">
      <c r="Z179863" s="192"/>
      <c r="AA179863" s="192"/>
    </row>
    <row r="179864" spans="26:27">
      <c r="Z179864" s="192"/>
      <c r="AA179864" s="192"/>
    </row>
    <row r="179865" spans="26:27">
      <c r="Z179865" s="192"/>
      <c r="AA179865" s="192"/>
    </row>
    <row r="179866" spans="26:27">
      <c r="Z179866" s="192"/>
      <c r="AA179866" s="192"/>
    </row>
    <row r="179867" spans="26:27">
      <c r="Z179867" s="192"/>
      <c r="AA179867" s="192"/>
    </row>
    <row r="179868" spans="26:27">
      <c r="Z179868" s="192"/>
      <c r="AA179868" s="192"/>
    </row>
    <row r="179869" spans="26:27">
      <c r="Z179869" s="192"/>
      <c r="AA179869" s="192"/>
    </row>
    <row r="179870" spans="26:27">
      <c r="Z179870" s="192"/>
      <c r="AA179870" s="192"/>
    </row>
    <row r="179871" spans="26:27">
      <c r="Z179871" s="192"/>
      <c r="AA179871" s="192"/>
    </row>
    <row r="179872" spans="26:27">
      <c r="Z179872" s="192"/>
      <c r="AA179872" s="192"/>
    </row>
    <row r="179873" spans="26:27">
      <c r="Z179873" s="192"/>
      <c r="AA179873" s="192"/>
    </row>
    <row r="179874" spans="26:27">
      <c r="Z179874" s="192"/>
      <c r="AA179874" s="192"/>
    </row>
    <row r="179875" spans="26:27">
      <c r="Z179875" s="192"/>
      <c r="AA179875" s="192"/>
    </row>
    <row r="179876" spans="26:27">
      <c r="Z179876" s="192"/>
      <c r="AA179876" s="192"/>
    </row>
    <row r="179877" spans="26:27">
      <c r="Z179877" s="192"/>
      <c r="AA179877" s="192"/>
    </row>
    <row r="179878" spans="26:27">
      <c r="Z179878" s="192"/>
      <c r="AA179878" s="192"/>
    </row>
    <row r="179879" spans="26:27">
      <c r="Z179879" s="192"/>
      <c r="AA179879" s="192"/>
    </row>
    <row r="179880" spans="26:27">
      <c r="Z179880" s="192"/>
      <c r="AA179880" s="192"/>
    </row>
    <row r="179881" spans="26:27">
      <c r="Z179881" s="192"/>
      <c r="AA179881" s="192"/>
    </row>
    <row r="179882" spans="26:27">
      <c r="Z179882" s="192"/>
      <c r="AA179882" s="192"/>
    </row>
    <row r="179883" spans="26:27">
      <c r="Z179883" s="192"/>
      <c r="AA179883" s="192"/>
    </row>
    <row r="179884" spans="26:27">
      <c r="Z179884" s="192"/>
      <c r="AA179884" s="192"/>
    </row>
    <row r="179885" spans="26:27">
      <c r="Z179885" s="192"/>
      <c r="AA179885" s="192"/>
    </row>
    <row r="179886" spans="26:27">
      <c r="Z179886" s="192"/>
      <c r="AA179886" s="192"/>
    </row>
    <row r="179887" spans="26:27">
      <c r="Z179887" s="192"/>
      <c r="AA179887" s="192"/>
    </row>
    <row r="179888" spans="26:27">
      <c r="Z179888" s="192"/>
      <c r="AA179888" s="192"/>
    </row>
    <row r="179889" spans="26:27">
      <c r="Z179889" s="192"/>
      <c r="AA179889" s="192"/>
    </row>
    <row r="179890" spans="26:27">
      <c r="Z179890" s="192"/>
      <c r="AA179890" s="192"/>
    </row>
    <row r="179891" spans="26:27">
      <c r="Z179891" s="192"/>
      <c r="AA179891" s="192"/>
    </row>
    <row r="179892" spans="26:27">
      <c r="Z179892" s="192"/>
      <c r="AA179892" s="192"/>
    </row>
    <row r="179893" spans="26:27">
      <c r="Z179893" s="192"/>
      <c r="AA179893" s="192"/>
    </row>
    <row r="179894" spans="26:27">
      <c r="Z179894" s="192"/>
      <c r="AA179894" s="192"/>
    </row>
    <row r="179895" spans="26:27">
      <c r="Z179895" s="192"/>
      <c r="AA179895" s="192"/>
    </row>
    <row r="179896" spans="26:27">
      <c r="Z179896" s="192"/>
      <c r="AA179896" s="192"/>
    </row>
    <row r="179897" spans="26:27">
      <c r="Z179897" s="192"/>
      <c r="AA179897" s="192"/>
    </row>
    <row r="179898" spans="26:27">
      <c r="Z179898" s="192"/>
      <c r="AA179898" s="192"/>
    </row>
    <row r="179899" spans="26:27">
      <c r="Z179899" s="192"/>
      <c r="AA179899" s="192"/>
    </row>
    <row r="179900" spans="26:27">
      <c r="Z179900" s="192"/>
      <c r="AA179900" s="192"/>
    </row>
    <row r="179901" spans="26:27">
      <c r="Z179901" s="192"/>
      <c r="AA179901" s="192"/>
    </row>
    <row r="179902" spans="26:27">
      <c r="Z179902" s="192"/>
      <c r="AA179902" s="192"/>
    </row>
    <row r="179903" spans="26:27">
      <c r="Z179903" s="192"/>
      <c r="AA179903" s="192"/>
    </row>
    <row r="179904" spans="26:27">
      <c r="Z179904" s="192"/>
      <c r="AA179904" s="192"/>
    </row>
    <row r="179905" spans="26:27">
      <c r="Z179905" s="192"/>
      <c r="AA179905" s="192"/>
    </row>
    <row r="179906" spans="26:27">
      <c r="Z179906" s="192"/>
      <c r="AA179906" s="192"/>
    </row>
    <row r="179907" spans="26:27">
      <c r="Z179907" s="192"/>
      <c r="AA179907" s="192"/>
    </row>
    <row r="179908" spans="26:27">
      <c r="Z179908" s="192"/>
      <c r="AA179908" s="192"/>
    </row>
    <row r="179909" spans="26:27">
      <c r="Z179909" s="192"/>
      <c r="AA179909" s="192"/>
    </row>
    <row r="179910" spans="26:27">
      <c r="Z179910" s="192"/>
      <c r="AA179910" s="192"/>
    </row>
    <row r="179911" spans="26:27">
      <c r="Z179911" s="192"/>
      <c r="AA179911" s="192"/>
    </row>
    <row r="179912" spans="26:27">
      <c r="Z179912" s="192"/>
      <c r="AA179912" s="192"/>
    </row>
    <row r="179913" spans="26:27">
      <c r="Z179913" s="192"/>
      <c r="AA179913" s="192"/>
    </row>
    <row r="179914" spans="26:27">
      <c r="Z179914" s="192"/>
      <c r="AA179914" s="192"/>
    </row>
    <row r="179915" spans="26:27">
      <c r="Z179915" s="192"/>
      <c r="AA179915" s="192"/>
    </row>
    <row r="179916" spans="26:27">
      <c r="Z179916" s="192"/>
      <c r="AA179916" s="192"/>
    </row>
    <row r="179917" spans="26:27">
      <c r="Z179917" s="192"/>
      <c r="AA179917" s="192"/>
    </row>
    <row r="179918" spans="26:27">
      <c r="Z179918" s="192"/>
      <c r="AA179918" s="192"/>
    </row>
    <row r="179919" spans="26:27">
      <c r="Z179919" s="192"/>
      <c r="AA179919" s="192"/>
    </row>
    <row r="179920" spans="26:27">
      <c r="Z179920" s="192"/>
      <c r="AA179920" s="192"/>
    </row>
    <row r="179921" spans="26:27">
      <c r="Z179921" s="192"/>
      <c r="AA179921" s="192"/>
    </row>
    <row r="179922" spans="26:27">
      <c r="Z179922" s="192"/>
      <c r="AA179922" s="192"/>
    </row>
    <row r="179923" spans="26:27">
      <c r="Z179923" s="192"/>
      <c r="AA179923" s="192"/>
    </row>
    <row r="179924" spans="26:27">
      <c r="Z179924" s="192"/>
      <c r="AA179924" s="192"/>
    </row>
    <row r="179925" spans="26:27">
      <c r="Z179925" s="192"/>
      <c r="AA179925" s="192"/>
    </row>
    <row r="179926" spans="26:27">
      <c r="Z179926" s="192"/>
      <c r="AA179926" s="192"/>
    </row>
    <row r="179927" spans="26:27">
      <c r="Z179927" s="192"/>
      <c r="AA179927" s="192"/>
    </row>
    <row r="179928" spans="26:27">
      <c r="Z179928" s="192"/>
      <c r="AA179928" s="192"/>
    </row>
    <row r="179929" spans="26:27">
      <c r="Z179929" s="192"/>
      <c r="AA179929" s="192"/>
    </row>
    <row r="179930" spans="26:27">
      <c r="Z179930" s="192"/>
      <c r="AA179930" s="192"/>
    </row>
    <row r="179931" spans="26:27">
      <c r="Z179931" s="192"/>
      <c r="AA179931" s="192"/>
    </row>
    <row r="179932" spans="26:27">
      <c r="Z179932" s="192"/>
      <c r="AA179932" s="192"/>
    </row>
    <row r="179933" spans="26:27">
      <c r="Z179933" s="192"/>
      <c r="AA179933" s="192"/>
    </row>
    <row r="179934" spans="26:27">
      <c r="Z179934" s="192"/>
      <c r="AA179934" s="192"/>
    </row>
    <row r="179935" spans="26:27">
      <c r="Z179935" s="192"/>
      <c r="AA179935" s="192"/>
    </row>
    <row r="179936" spans="26:27">
      <c r="Z179936" s="192"/>
      <c r="AA179936" s="192"/>
    </row>
    <row r="179937" spans="26:27">
      <c r="Z179937" s="192"/>
      <c r="AA179937" s="192"/>
    </row>
    <row r="179938" spans="26:27">
      <c r="Z179938" s="192"/>
      <c r="AA179938" s="192"/>
    </row>
    <row r="179939" spans="26:27">
      <c r="Z179939" s="192"/>
      <c r="AA179939" s="192"/>
    </row>
    <row r="179940" spans="26:27">
      <c r="Z179940" s="192"/>
      <c r="AA179940" s="192"/>
    </row>
    <row r="179941" spans="26:27">
      <c r="Z179941" s="192"/>
      <c r="AA179941" s="192"/>
    </row>
    <row r="179942" spans="26:27">
      <c r="Z179942" s="192"/>
      <c r="AA179942" s="192"/>
    </row>
    <row r="179943" spans="26:27">
      <c r="Z179943" s="192"/>
      <c r="AA179943" s="192"/>
    </row>
    <row r="179944" spans="26:27">
      <c r="Z179944" s="192"/>
      <c r="AA179944" s="192"/>
    </row>
    <row r="179945" spans="26:27">
      <c r="Z179945" s="192"/>
      <c r="AA179945" s="192"/>
    </row>
    <row r="179946" spans="26:27">
      <c r="Z179946" s="192"/>
      <c r="AA179946" s="192"/>
    </row>
    <row r="179947" spans="26:27">
      <c r="Z179947" s="192"/>
      <c r="AA179947" s="192"/>
    </row>
    <row r="179948" spans="26:27">
      <c r="Z179948" s="192"/>
      <c r="AA179948" s="192"/>
    </row>
    <row r="179949" spans="26:27">
      <c r="Z179949" s="192"/>
      <c r="AA179949" s="192"/>
    </row>
    <row r="179950" spans="26:27">
      <c r="Z179950" s="192"/>
      <c r="AA179950" s="192"/>
    </row>
    <row r="179951" spans="26:27">
      <c r="Z179951" s="192"/>
      <c r="AA179951" s="192"/>
    </row>
    <row r="179952" spans="26:27">
      <c r="Z179952" s="192"/>
      <c r="AA179952" s="192"/>
    </row>
    <row r="179953" spans="26:27">
      <c r="Z179953" s="192"/>
      <c r="AA179953" s="192"/>
    </row>
    <row r="179954" spans="26:27">
      <c r="Z179954" s="192"/>
      <c r="AA179954" s="192"/>
    </row>
    <row r="179955" spans="26:27">
      <c r="Z179955" s="192"/>
      <c r="AA179955" s="192"/>
    </row>
    <row r="179956" spans="26:27">
      <c r="Z179956" s="192"/>
      <c r="AA179956" s="192"/>
    </row>
    <row r="179957" spans="26:27">
      <c r="Z179957" s="192"/>
      <c r="AA179957" s="192"/>
    </row>
    <row r="179958" spans="26:27">
      <c r="Z179958" s="192"/>
      <c r="AA179958" s="192"/>
    </row>
    <row r="179959" spans="26:27">
      <c r="Z179959" s="192"/>
      <c r="AA179959" s="192"/>
    </row>
    <row r="179960" spans="26:27">
      <c r="Z179960" s="192"/>
      <c r="AA179960" s="192"/>
    </row>
    <row r="179961" spans="26:27">
      <c r="Z179961" s="192"/>
      <c r="AA179961" s="192"/>
    </row>
    <row r="179962" spans="26:27">
      <c r="Z179962" s="192"/>
      <c r="AA179962" s="192"/>
    </row>
    <row r="179963" spans="26:27">
      <c r="Z179963" s="192"/>
      <c r="AA179963" s="192"/>
    </row>
    <row r="179964" spans="26:27">
      <c r="Z179964" s="192"/>
      <c r="AA179964" s="192"/>
    </row>
    <row r="179965" spans="26:27">
      <c r="Z179965" s="192"/>
      <c r="AA179965" s="192"/>
    </row>
    <row r="179966" spans="26:27">
      <c r="Z179966" s="192"/>
      <c r="AA179966" s="192"/>
    </row>
    <row r="179967" spans="26:27">
      <c r="Z179967" s="192"/>
      <c r="AA179967" s="192"/>
    </row>
    <row r="179968" spans="26:27">
      <c r="Z179968" s="192"/>
      <c r="AA179968" s="192"/>
    </row>
    <row r="179969" spans="26:27">
      <c r="Z179969" s="192"/>
      <c r="AA179969" s="192"/>
    </row>
    <row r="179970" spans="26:27">
      <c r="Z179970" s="192"/>
      <c r="AA179970" s="192"/>
    </row>
    <row r="179971" spans="26:27">
      <c r="Z179971" s="192"/>
      <c r="AA179971" s="192"/>
    </row>
    <row r="179972" spans="26:27">
      <c r="Z179972" s="192"/>
      <c r="AA179972" s="192"/>
    </row>
    <row r="179973" spans="26:27">
      <c r="Z179973" s="192"/>
      <c r="AA179973" s="192"/>
    </row>
    <row r="179974" spans="26:27">
      <c r="Z179974" s="192"/>
      <c r="AA179974" s="192"/>
    </row>
    <row r="179975" spans="26:27">
      <c r="Z179975" s="192"/>
      <c r="AA179975" s="192"/>
    </row>
    <row r="179976" spans="26:27">
      <c r="Z179976" s="192"/>
      <c r="AA179976" s="192"/>
    </row>
    <row r="179977" spans="26:27">
      <c r="Z179977" s="192"/>
      <c r="AA179977" s="192"/>
    </row>
    <row r="179978" spans="26:27">
      <c r="Z179978" s="192"/>
      <c r="AA179978" s="192"/>
    </row>
    <row r="179979" spans="26:27">
      <c r="Z179979" s="192"/>
      <c r="AA179979" s="192"/>
    </row>
    <row r="179980" spans="26:27">
      <c r="Z179980" s="192"/>
      <c r="AA179980" s="192"/>
    </row>
    <row r="179981" spans="26:27">
      <c r="Z179981" s="192"/>
      <c r="AA179981" s="192"/>
    </row>
    <row r="179982" spans="26:27">
      <c r="Z179982" s="192"/>
      <c r="AA179982" s="192"/>
    </row>
    <row r="179983" spans="26:27">
      <c r="Z179983" s="192"/>
      <c r="AA179983" s="192"/>
    </row>
    <row r="179984" spans="26:27">
      <c r="Z179984" s="192"/>
      <c r="AA179984" s="192"/>
    </row>
    <row r="179985" spans="26:27">
      <c r="Z179985" s="192"/>
      <c r="AA179985" s="192"/>
    </row>
    <row r="179986" spans="26:27">
      <c r="Z179986" s="192"/>
      <c r="AA179986" s="192"/>
    </row>
    <row r="179987" spans="26:27">
      <c r="Z179987" s="192"/>
      <c r="AA179987" s="192"/>
    </row>
    <row r="179988" spans="26:27">
      <c r="Z179988" s="192"/>
      <c r="AA179988" s="192"/>
    </row>
    <row r="179989" spans="26:27">
      <c r="Z179989" s="192"/>
      <c r="AA179989" s="192"/>
    </row>
    <row r="179990" spans="26:27">
      <c r="Z179990" s="192"/>
      <c r="AA179990" s="192"/>
    </row>
    <row r="179991" spans="26:27">
      <c r="Z179991" s="192"/>
      <c r="AA179991" s="192"/>
    </row>
    <row r="179992" spans="26:27">
      <c r="Z179992" s="192"/>
      <c r="AA179992" s="192"/>
    </row>
    <row r="179993" spans="26:27">
      <c r="Z179993" s="192"/>
      <c r="AA179993" s="192"/>
    </row>
    <row r="179994" spans="26:27">
      <c r="Z179994" s="192"/>
      <c r="AA179994" s="192"/>
    </row>
    <row r="179995" spans="26:27">
      <c r="Z179995" s="192"/>
      <c r="AA179995" s="192"/>
    </row>
    <row r="179996" spans="26:27">
      <c r="Z179996" s="192"/>
      <c r="AA179996" s="192"/>
    </row>
    <row r="179997" spans="26:27">
      <c r="Z179997" s="192"/>
      <c r="AA179997" s="192"/>
    </row>
    <row r="179998" spans="26:27">
      <c r="Z179998" s="192"/>
      <c r="AA179998" s="192"/>
    </row>
    <row r="179999" spans="26:27">
      <c r="Z179999" s="192"/>
      <c r="AA179999" s="192"/>
    </row>
    <row r="180000" spans="26:27">
      <c r="Z180000" s="192"/>
      <c r="AA180000" s="192"/>
    </row>
    <row r="180001" spans="26:27">
      <c r="Z180001" s="192"/>
      <c r="AA180001" s="192"/>
    </row>
    <row r="180002" spans="26:27">
      <c r="Z180002" s="192"/>
      <c r="AA180002" s="192"/>
    </row>
    <row r="180003" spans="26:27">
      <c r="Z180003" s="192"/>
      <c r="AA180003" s="192"/>
    </row>
    <row r="180004" spans="26:27">
      <c r="Z180004" s="192"/>
      <c r="AA180004" s="192"/>
    </row>
    <row r="180005" spans="26:27">
      <c r="Z180005" s="192"/>
      <c r="AA180005" s="192"/>
    </row>
    <row r="180006" spans="26:27">
      <c r="Z180006" s="192"/>
      <c r="AA180006" s="192"/>
    </row>
    <row r="180007" spans="26:27">
      <c r="Z180007" s="192"/>
      <c r="AA180007" s="192"/>
    </row>
    <row r="180008" spans="26:27">
      <c r="Z180008" s="192"/>
      <c r="AA180008" s="192"/>
    </row>
    <row r="180009" spans="26:27">
      <c r="Z180009" s="192"/>
      <c r="AA180009" s="192"/>
    </row>
    <row r="180010" spans="26:27">
      <c r="Z180010" s="192"/>
      <c r="AA180010" s="192"/>
    </row>
    <row r="180011" spans="26:27">
      <c r="Z180011" s="192"/>
      <c r="AA180011" s="192"/>
    </row>
    <row r="180012" spans="26:27">
      <c r="Z180012" s="192"/>
      <c r="AA180012" s="192"/>
    </row>
    <row r="180013" spans="26:27">
      <c r="Z180013" s="192"/>
      <c r="AA180013" s="192"/>
    </row>
    <row r="180014" spans="26:27">
      <c r="Z180014" s="192"/>
      <c r="AA180014" s="192"/>
    </row>
    <row r="180015" spans="26:27">
      <c r="Z180015" s="192"/>
      <c r="AA180015" s="192"/>
    </row>
    <row r="180016" spans="26:27">
      <c r="Z180016" s="192"/>
      <c r="AA180016" s="192"/>
    </row>
    <row r="180017" spans="26:27">
      <c r="Z180017" s="192"/>
      <c r="AA180017" s="192"/>
    </row>
    <row r="180018" spans="26:27">
      <c r="Z180018" s="192"/>
      <c r="AA180018" s="192"/>
    </row>
    <row r="180019" spans="26:27">
      <c r="Z180019" s="192"/>
      <c r="AA180019" s="192"/>
    </row>
    <row r="180020" spans="26:27">
      <c r="Z180020" s="192"/>
      <c r="AA180020" s="192"/>
    </row>
    <row r="180021" spans="26:27">
      <c r="Z180021" s="192"/>
      <c r="AA180021" s="192"/>
    </row>
    <row r="180022" spans="26:27">
      <c r="Z180022" s="192"/>
      <c r="AA180022" s="192"/>
    </row>
    <row r="180023" spans="26:27">
      <c r="Z180023" s="192"/>
      <c r="AA180023" s="192"/>
    </row>
    <row r="180024" spans="26:27">
      <c r="Z180024" s="192"/>
      <c r="AA180024" s="192"/>
    </row>
    <row r="180025" spans="26:27">
      <c r="Z180025" s="192"/>
      <c r="AA180025" s="192"/>
    </row>
    <row r="180026" spans="26:27">
      <c r="Z180026" s="192"/>
      <c r="AA180026" s="192"/>
    </row>
    <row r="180027" spans="26:27">
      <c r="Z180027" s="192"/>
      <c r="AA180027" s="192"/>
    </row>
    <row r="180028" spans="26:27">
      <c r="Z180028" s="192"/>
      <c r="AA180028" s="192"/>
    </row>
    <row r="180029" spans="26:27">
      <c r="Z180029" s="192"/>
      <c r="AA180029" s="192"/>
    </row>
    <row r="180030" spans="26:27">
      <c r="Z180030" s="192"/>
      <c r="AA180030" s="192"/>
    </row>
    <row r="180031" spans="26:27">
      <c r="Z180031" s="192"/>
      <c r="AA180031" s="192"/>
    </row>
    <row r="180032" spans="26:27">
      <c r="Z180032" s="192"/>
      <c r="AA180032" s="192"/>
    </row>
    <row r="180033" spans="26:27">
      <c r="Z180033" s="192"/>
      <c r="AA180033" s="192"/>
    </row>
    <row r="180034" spans="26:27">
      <c r="Z180034" s="192"/>
      <c r="AA180034" s="192"/>
    </row>
    <row r="180035" spans="26:27">
      <c r="Z180035" s="192"/>
      <c r="AA180035" s="192"/>
    </row>
    <row r="180036" spans="26:27">
      <c r="Z180036" s="192"/>
      <c r="AA180036" s="192"/>
    </row>
    <row r="180037" spans="26:27">
      <c r="Z180037" s="192"/>
      <c r="AA180037" s="192"/>
    </row>
    <row r="180038" spans="26:27">
      <c r="Z180038" s="192"/>
      <c r="AA180038" s="192"/>
    </row>
    <row r="180039" spans="26:27">
      <c r="Z180039" s="192"/>
      <c r="AA180039" s="192"/>
    </row>
    <row r="180040" spans="26:27">
      <c r="Z180040" s="192"/>
      <c r="AA180040" s="192"/>
    </row>
    <row r="180041" spans="26:27">
      <c r="Z180041" s="192"/>
      <c r="AA180041" s="192"/>
    </row>
    <row r="180042" spans="26:27">
      <c r="Z180042" s="192"/>
      <c r="AA180042" s="192"/>
    </row>
    <row r="180043" spans="26:27">
      <c r="Z180043" s="192"/>
      <c r="AA180043" s="192"/>
    </row>
    <row r="180044" spans="26:27">
      <c r="Z180044" s="192"/>
      <c r="AA180044" s="192"/>
    </row>
    <row r="180045" spans="26:27">
      <c r="Z180045" s="192"/>
      <c r="AA180045" s="192"/>
    </row>
    <row r="180046" spans="26:27">
      <c r="Z180046" s="192"/>
      <c r="AA180046" s="192"/>
    </row>
    <row r="180047" spans="26:27">
      <c r="Z180047" s="192"/>
      <c r="AA180047" s="192"/>
    </row>
    <row r="180048" spans="26:27">
      <c r="Z180048" s="192"/>
      <c r="AA180048" s="192"/>
    </row>
    <row r="180049" spans="26:27">
      <c r="Z180049" s="192"/>
      <c r="AA180049" s="192"/>
    </row>
    <row r="180050" spans="26:27">
      <c r="Z180050" s="192"/>
      <c r="AA180050" s="192"/>
    </row>
    <row r="180051" spans="26:27">
      <c r="Z180051" s="192"/>
      <c r="AA180051" s="192"/>
    </row>
    <row r="180052" spans="26:27">
      <c r="Z180052" s="192"/>
      <c r="AA180052" s="192"/>
    </row>
    <row r="180053" spans="26:27">
      <c r="Z180053" s="192"/>
      <c r="AA180053" s="192"/>
    </row>
    <row r="180054" spans="26:27">
      <c r="Z180054" s="192"/>
      <c r="AA180054" s="192"/>
    </row>
    <row r="180055" spans="26:27">
      <c r="Z180055" s="192"/>
      <c r="AA180055" s="192"/>
    </row>
    <row r="180056" spans="26:27">
      <c r="Z180056" s="192"/>
      <c r="AA180056" s="192"/>
    </row>
    <row r="180057" spans="26:27">
      <c r="Z180057" s="192"/>
      <c r="AA180057" s="192"/>
    </row>
    <row r="180058" spans="26:27">
      <c r="Z180058" s="192"/>
      <c r="AA180058" s="192"/>
    </row>
    <row r="180059" spans="26:27">
      <c r="Z180059" s="192"/>
      <c r="AA180059" s="192"/>
    </row>
    <row r="180060" spans="26:27">
      <c r="Z180060" s="192"/>
      <c r="AA180060" s="192"/>
    </row>
    <row r="180061" spans="26:27">
      <c r="Z180061" s="192"/>
      <c r="AA180061" s="192"/>
    </row>
    <row r="180062" spans="26:27">
      <c r="Z180062" s="192"/>
      <c r="AA180062" s="192"/>
    </row>
    <row r="180063" spans="26:27">
      <c r="Z180063" s="192"/>
      <c r="AA180063" s="192"/>
    </row>
    <row r="180064" spans="26:27">
      <c r="Z180064" s="192"/>
      <c r="AA180064" s="192"/>
    </row>
    <row r="180065" spans="26:27">
      <c r="Z180065" s="192"/>
      <c r="AA180065" s="192"/>
    </row>
    <row r="180066" spans="26:27">
      <c r="Z180066" s="192"/>
      <c r="AA180066" s="192"/>
    </row>
    <row r="180067" spans="26:27">
      <c r="Z180067" s="192"/>
      <c r="AA180067" s="192"/>
    </row>
    <row r="180068" spans="26:27">
      <c r="Z180068" s="192"/>
      <c r="AA180068" s="192"/>
    </row>
    <row r="180069" spans="26:27">
      <c r="Z180069" s="192"/>
      <c r="AA180069" s="192"/>
    </row>
    <row r="180070" spans="26:27">
      <c r="Z180070" s="192"/>
      <c r="AA180070" s="192"/>
    </row>
    <row r="180071" spans="26:27">
      <c r="Z180071" s="192"/>
      <c r="AA180071" s="192"/>
    </row>
    <row r="180072" spans="26:27">
      <c r="Z180072" s="192"/>
      <c r="AA180072" s="192"/>
    </row>
    <row r="180073" spans="26:27">
      <c r="Z180073" s="192"/>
      <c r="AA180073" s="192"/>
    </row>
    <row r="180074" spans="26:27">
      <c r="Z180074" s="192"/>
      <c r="AA180074" s="192"/>
    </row>
    <row r="180075" spans="26:27">
      <c r="Z180075" s="192"/>
      <c r="AA180075" s="192"/>
    </row>
    <row r="180076" spans="26:27">
      <c r="Z180076" s="192"/>
      <c r="AA180076" s="192"/>
    </row>
    <row r="180077" spans="26:27">
      <c r="Z180077" s="192"/>
      <c r="AA180077" s="192"/>
    </row>
    <row r="180078" spans="26:27">
      <c r="Z180078" s="192"/>
      <c r="AA180078" s="192"/>
    </row>
    <row r="180079" spans="26:27">
      <c r="Z180079" s="192"/>
      <c r="AA180079" s="192"/>
    </row>
    <row r="180080" spans="26:27">
      <c r="Z180080" s="192"/>
      <c r="AA180080" s="192"/>
    </row>
    <row r="180081" spans="26:27">
      <c r="Z180081" s="192"/>
      <c r="AA180081" s="192"/>
    </row>
    <row r="180082" spans="26:27">
      <c r="Z180082" s="192"/>
      <c r="AA180082" s="192"/>
    </row>
    <row r="180083" spans="26:27">
      <c r="Z180083" s="192"/>
      <c r="AA180083" s="192"/>
    </row>
    <row r="180084" spans="26:27">
      <c r="Z180084" s="192"/>
      <c r="AA180084" s="192"/>
    </row>
    <row r="180085" spans="26:27">
      <c r="Z180085" s="192"/>
      <c r="AA180085" s="192"/>
    </row>
    <row r="180086" spans="26:27">
      <c r="Z180086" s="192"/>
      <c r="AA180086" s="192"/>
    </row>
    <row r="180087" spans="26:27">
      <c r="Z180087" s="192"/>
      <c r="AA180087" s="192"/>
    </row>
    <row r="180088" spans="26:27">
      <c r="Z180088" s="192"/>
      <c r="AA180088" s="192"/>
    </row>
    <row r="180089" spans="26:27">
      <c r="Z180089" s="192"/>
      <c r="AA180089" s="192"/>
    </row>
    <row r="180090" spans="26:27">
      <c r="Z180090" s="192"/>
      <c r="AA180090" s="192"/>
    </row>
    <row r="180091" spans="26:27">
      <c r="Z180091" s="192"/>
      <c r="AA180091" s="192"/>
    </row>
    <row r="180092" spans="26:27">
      <c r="Z180092" s="192"/>
      <c r="AA180092" s="192"/>
    </row>
    <row r="180093" spans="26:27">
      <c r="Z180093" s="192"/>
      <c r="AA180093" s="192"/>
    </row>
    <row r="180094" spans="26:27">
      <c r="Z180094" s="192"/>
      <c r="AA180094" s="192"/>
    </row>
    <row r="180095" spans="26:27">
      <c r="Z180095" s="192"/>
      <c r="AA180095" s="192"/>
    </row>
    <row r="180096" spans="26:27">
      <c r="Z180096" s="192"/>
      <c r="AA180096" s="192"/>
    </row>
    <row r="180097" spans="26:27">
      <c r="Z180097" s="192"/>
      <c r="AA180097" s="192"/>
    </row>
    <row r="180098" spans="26:27">
      <c r="Z180098" s="192"/>
      <c r="AA180098" s="192"/>
    </row>
    <row r="180099" spans="26:27">
      <c r="Z180099" s="192"/>
      <c r="AA180099" s="192"/>
    </row>
    <row r="180100" spans="26:27">
      <c r="Z180100" s="192"/>
      <c r="AA180100" s="192"/>
    </row>
    <row r="180101" spans="26:27">
      <c r="Z180101" s="192"/>
      <c r="AA180101" s="192"/>
    </row>
    <row r="180102" spans="26:27">
      <c r="Z180102" s="192"/>
      <c r="AA180102" s="192"/>
    </row>
    <row r="180103" spans="26:27">
      <c r="Z180103" s="192"/>
      <c r="AA180103" s="192"/>
    </row>
    <row r="180104" spans="26:27">
      <c r="Z180104" s="192"/>
      <c r="AA180104" s="192"/>
    </row>
    <row r="180105" spans="26:27">
      <c r="Z180105" s="192"/>
      <c r="AA180105" s="192"/>
    </row>
    <row r="180106" spans="26:27">
      <c r="Z180106" s="192"/>
      <c r="AA180106" s="192"/>
    </row>
    <row r="180107" spans="26:27">
      <c r="Z180107" s="192"/>
      <c r="AA180107" s="192"/>
    </row>
    <row r="180108" spans="26:27">
      <c r="Z180108" s="192"/>
      <c r="AA180108" s="192"/>
    </row>
    <row r="180109" spans="26:27">
      <c r="Z180109" s="192"/>
      <c r="AA180109" s="192"/>
    </row>
    <row r="180110" spans="26:27">
      <c r="Z180110" s="192"/>
      <c r="AA180110" s="192"/>
    </row>
    <row r="180111" spans="26:27">
      <c r="Z180111" s="192"/>
      <c r="AA180111" s="192"/>
    </row>
    <row r="180112" spans="26:27">
      <c r="Z180112" s="192"/>
      <c r="AA180112" s="192"/>
    </row>
    <row r="180113" spans="26:27">
      <c r="Z180113" s="192"/>
      <c r="AA180113" s="192"/>
    </row>
    <row r="180114" spans="26:27">
      <c r="Z180114" s="192"/>
      <c r="AA180114" s="192"/>
    </row>
    <row r="180115" spans="26:27">
      <c r="Z180115" s="192"/>
      <c r="AA180115" s="192"/>
    </row>
    <row r="180116" spans="26:27">
      <c r="Z180116" s="192"/>
      <c r="AA180116" s="192"/>
    </row>
    <row r="180117" spans="26:27">
      <c r="Z180117" s="192"/>
      <c r="AA180117" s="192"/>
    </row>
    <row r="180118" spans="26:27">
      <c r="Z180118" s="192"/>
      <c r="AA180118" s="192"/>
    </row>
    <row r="180119" spans="26:27">
      <c r="Z180119" s="192"/>
      <c r="AA180119" s="192"/>
    </row>
    <row r="180120" spans="26:27">
      <c r="Z180120" s="192"/>
      <c r="AA180120" s="192"/>
    </row>
    <row r="180121" spans="26:27">
      <c r="Z180121" s="192"/>
      <c r="AA180121" s="192"/>
    </row>
    <row r="180122" spans="26:27">
      <c r="Z180122" s="192"/>
      <c r="AA180122" s="192"/>
    </row>
    <row r="180123" spans="26:27">
      <c r="Z180123" s="192"/>
      <c r="AA180123" s="192"/>
    </row>
    <row r="180124" spans="26:27">
      <c r="Z180124" s="192"/>
      <c r="AA180124" s="192"/>
    </row>
    <row r="180125" spans="26:27">
      <c r="Z180125" s="192"/>
      <c r="AA180125" s="192"/>
    </row>
    <row r="180126" spans="26:27">
      <c r="Z180126" s="192"/>
      <c r="AA180126" s="192"/>
    </row>
    <row r="180127" spans="26:27">
      <c r="Z180127" s="192"/>
      <c r="AA180127" s="192"/>
    </row>
    <row r="180128" spans="26:27">
      <c r="Z180128" s="192"/>
      <c r="AA180128" s="192"/>
    </row>
    <row r="180129" spans="26:27">
      <c r="Z180129" s="192"/>
      <c r="AA180129" s="192"/>
    </row>
    <row r="180130" spans="26:27">
      <c r="Z180130" s="192"/>
      <c r="AA180130" s="192"/>
    </row>
    <row r="180131" spans="26:27">
      <c r="Z180131" s="192"/>
      <c r="AA180131" s="192"/>
    </row>
    <row r="180132" spans="26:27">
      <c r="Z180132" s="192"/>
      <c r="AA180132" s="192"/>
    </row>
    <row r="180133" spans="26:27">
      <c r="Z180133" s="192"/>
      <c r="AA180133" s="192"/>
    </row>
    <row r="180134" spans="26:27">
      <c r="Z180134" s="192"/>
      <c r="AA180134" s="192"/>
    </row>
    <row r="180135" spans="26:27">
      <c r="Z180135" s="192"/>
      <c r="AA180135" s="192"/>
    </row>
    <row r="180136" spans="26:27">
      <c r="Z180136" s="192"/>
      <c r="AA180136" s="192"/>
    </row>
    <row r="180137" spans="26:27">
      <c r="Z180137" s="192"/>
      <c r="AA180137" s="192"/>
    </row>
    <row r="180138" spans="26:27">
      <c r="Z180138" s="192"/>
      <c r="AA180138" s="192"/>
    </row>
    <row r="180139" spans="26:27">
      <c r="Z180139" s="192"/>
      <c r="AA180139" s="192"/>
    </row>
    <row r="180140" spans="26:27">
      <c r="Z180140" s="192"/>
      <c r="AA180140" s="192"/>
    </row>
    <row r="180141" spans="26:27">
      <c r="Z180141" s="192"/>
      <c r="AA180141" s="192"/>
    </row>
    <row r="180142" spans="26:27">
      <c r="Z180142" s="192"/>
      <c r="AA180142" s="192"/>
    </row>
    <row r="180143" spans="26:27">
      <c r="Z180143" s="192"/>
      <c r="AA180143" s="192"/>
    </row>
    <row r="180144" spans="26:27">
      <c r="Z180144" s="192"/>
      <c r="AA180144" s="192"/>
    </row>
    <row r="180145" spans="26:27">
      <c r="Z180145" s="192"/>
      <c r="AA180145" s="192"/>
    </row>
    <row r="180146" spans="26:27">
      <c r="Z180146" s="192"/>
      <c r="AA180146" s="192"/>
    </row>
    <row r="180147" spans="26:27">
      <c r="Z180147" s="192"/>
      <c r="AA180147" s="192"/>
    </row>
    <row r="180148" spans="26:27">
      <c r="Z180148" s="192"/>
      <c r="AA180148" s="192"/>
    </row>
    <row r="180149" spans="26:27">
      <c r="Z180149" s="192"/>
      <c r="AA180149" s="192"/>
    </row>
    <row r="180150" spans="26:27">
      <c r="Z180150" s="192"/>
      <c r="AA180150" s="192"/>
    </row>
    <row r="180151" spans="26:27">
      <c r="Z180151" s="192"/>
      <c r="AA180151" s="192"/>
    </row>
    <row r="180152" spans="26:27">
      <c r="Z180152" s="192"/>
      <c r="AA180152" s="192"/>
    </row>
    <row r="180153" spans="26:27">
      <c r="Z180153" s="192"/>
      <c r="AA180153" s="192"/>
    </row>
    <row r="180154" spans="26:27">
      <c r="Z180154" s="192"/>
      <c r="AA180154" s="192"/>
    </row>
    <row r="180155" spans="26:27">
      <c r="Z180155" s="192"/>
      <c r="AA180155" s="192"/>
    </row>
    <row r="180156" spans="26:27">
      <c r="Z180156" s="192"/>
      <c r="AA180156" s="192"/>
    </row>
    <row r="180157" spans="26:27">
      <c r="Z180157" s="192"/>
      <c r="AA180157" s="192"/>
    </row>
    <row r="180158" spans="26:27">
      <c r="Z180158" s="192"/>
      <c r="AA180158" s="192"/>
    </row>
    <row r="180159" spans="26:27">
      <c r="Z180159" s="192"/>
      <c r="AA180159" s="192"/>
    </row>
    <row r="180160" spans="26:27">
      <c r="Z180160" s="192"/>
      <c r="AA180160" s="192"/>
    </row>
    <row r="180161" spans="26:27">
      <c r="Z180161" s="192"/>
      <c r="AA180161" s="192"/>
    </row>
    <row r="180162" spans="26:27">
      <c r="Z180162" s="192"/>
      <c r="AA180162" s="192"/>
    </row>
    <row r="180163" spans="26:27">
      <c r="Z180163" s="192"/>
      <c r="AA180163" s="192"/>
    </row>
    <row r="180164" spans="26:27">
      <c r="Z180164" s="192"/>
      <c r="AA180164" s="192"/>
    </row>
    <row r="180165" spans="26:27">
      <c r="Z180165" s="192"/>
      <c r="AA180165" s="192"/>
    </row>
    <row r="180166" spans="26:27">
      <c r="Z180166" s="192"/>
      <c r="AA180166" s="192"/>
    </row>
    <row r="180167" spans="26:27">
      <c r="Z180167" s="192"/>
      <c r="AA180167" s="192"/>
    </row>
    <row r="180168" spans="26:27">
      <c r="Z180168" s="192"/>
      <c r="AA180168" s="192"/>
    </row>
    <row r="180169" spans="26:27">
      <c r="Z180169" s="192"/>
      <c r="AA180169" s="192"/>
    </row>
    <row r="180170" spans="26:27">
      <c r="Z180170" s="192"/>
      <c r="AA180170" s="192"/>
    </row>
    <row r="180171" spans="26:27">
      <c r="Z180171" s="192"/>
      <c r="AA180171" s="192"/>
    </row>
    <row r="180172" spans="26:27">
      <c r="Z180172" s="192"/>
      <c r="AA180172" s="192"/>
    </row>
    <row r="180173" spans="26:27">
      <c r="Z180173" s="192"/>
      <c r="AA180173" s="192"/>
    </row>
    <row r="180174" spans="26:27">
      <c r="Z180174" s="192"/>
      <c r="AA180174" s="192"/>
    </row>
    <row r="180175" spans="26:27">
      <c r="Z180175" s="192"/>
      <c r="AA180175" s="192"/>
    </row>
    <row r="180176" spans="26:27">
      <c r="Z180176" s="192"/>
      <c r="AA180176" s="192"/>
    </row>
    <row r="180177" spans="26:27">
      <c r="Z180177" s="192"/>
      <c r="AA180177" s="192"/>
    </row>
    <row r="180178" spans="26:27">
      <c r="Z180178" s="192"/>
      <c r="AA180178" s="192"/>
    </row>
    <row r="180179" spans="26:27">
      <c r="Z180179" s="192"/>
      <c r="AA180179" s="192"/>
    </row>
    <row r="180180" spans="26:27">
      <c r="Z180180" s="192"/>
      <c r="AA180180" s="192"/>
    </row>
    <row r="180181" spans="26:27">
      <c r="Z180181" s="192"/>
      <c r="AA180181" s="192"/>
    </row>
    <row r="180182" spans="26:27">
      <c r="Z180182" s="192"/>
      <c r="AA180182" s="192"/>
    </row>
    <row r="180183" spans="26:27">
      <c r="Z180183" s="192"/>
      <c r="AA180183" s="192"/>
    </row>
    <row r="180184" spans="26:27">
      <c r="Z180184" s="192"/>
      <c r="AA180184" s="192"/>
    </row>
    <row r="180185" spans="26:27">
      <c r="Z180185" s="192"/>
      <c r="AA180185" s="192"/>
    </row>
    <row r="180186" spans="26:27">
      <c r="Z180186" s="192"/>
      <c r="AA180186" s="192"/>
    </row>
    <row r="180187" spans="26:27">
      <c r="Z180187" s="192"/>
      <c r="AA180187" s="192"/>
    </row>
    <row r="180188" spans="26:27">
      <c r="Z180188" s="192"/>
      <c r="AA180188" s="192"/>
    </row>
    <row r="180189" spans="26:27">
      <c r="Z180189" s="192"/>
      <c r="AA180189" s="192"/>
    </row>
    <row r="180190" spans="26:27">
      <c r="Z180190" s="192"/>
      <c r="AA180190" s="192"/>
    </row>
    <row r="180191" spans="26:27">
      <c r="Z180191" s="192"/>
      <c r="AA180191" s="192"/>
    </row>
    <row r="180192" spans="26:27">
      <c r="Z180192" s="192"/>
      <c r="AA180192" s="192"/>
    </row>
    <row r="180193" spans="26:27">
      <c r="Z180193" s="192"/>
      <c r="AA180193" s="192"/>
    </row>
    <row r="180194" spans="26:27">
      <c r="Z180194" s="192"/>
      <c r="AA180194" s="192"/>
    </row>
    <row r="180195" spans="26:27">
      <c r="Z180195" s="192"/>
      <c r="AA180195" s="192"/>
    </row>
    <row r="180196" spans="26:27">
      <c r="Z180196" s="192"/>
      <c r="AA180196" s="192"/>
    </row>
    <row r="180197" spans="26:27">
      <c r="Z180197" s="192"/>
      <c r="AA180197" s="192"/>
    </row>
    <row r="180198" spans="26:27">
      <c r="Z180198" s="192"/>
      <c r="AA180198" s="192"/>
    </row>
    <row r="180199" spans="26:27">
      <c r="Z180199" s="192"/>
      <c r="AA180199" s="192"/>
    </row>
    <row r="180200" spans="26:27">
      <c r="Z180200" s="192"/>
      <c r="AA180200" s="192"/>
    </row>
    <row r="180201" spans="26:27">
      <c r="Z180201" s="192"/>
      <c r="AA180201" s="192"/>
    </row>
    <row r="180202" spans="26:27">
      <c r="Z180202" s="192"/>
      <c r="AA180202" s="192"/>
    </row>
    <row r="180203" spans="26:27">
      <c r="Z180203" s="192"/>
      <c r="AA180203" s="192"/>
    </row>
    <row r="180204" spans="26:27">
      <c r="Z180204" s="192"/>
      <c r="AA180204" s="192"/>
    </row>
    <row r="180205" spans="26:27">
      <c r="Z180205" s="192"/>
      <c r="AA180205" s="192"/>
    </row>
    <row r="180206" spans="26:27">
      <c r="Z180206" s="192"/>
      <c r="AA180206" s="192"/>
    </row>
    <row r="180207" spans="26:27">
      <c r="Z180207" s="192"/>
      <c r="AA180207" s="192"/>
    </row>
    <row r="180208" spans="26:27">
      <c r="Z180208" s="192"/>
      <c r="AA180208" s="192"/>
    </row>
    <row r="180209" spans="26:27">
      <c r="Z180209" s="192"/>
      <c r="AA180209" s="192"/>
    </row>
    <row r="180210" spans="26:27">
      <c r="Z180210" s="192"/>
      <c r="AA180210" s="192"/>
    </row>
    <row r="180211" spans="26:27">
      <c r="Z180211" s="192"/>
      <c r="AA180211" s="192"/>
    </row>
    <row r="180212" spans="26:27">
      <c r="Z180212" s="192"/>
      <c r="AA180212" s="192"/>
    </row>
    <row r="180213" spans="26:27">
      <c r="Z180213" s="192"/>
      <c r="AA180213" s="192"/>
    </row>
    <row r="180214" spans="26:27">
      <c r="Z180214" s="192"/>
      <c r="AA180214" s="192"/>
    </row>
    <row r="180215" spans="26:27">
      <c r="Z180215" s="192"/>
      <c r="AA180215" s="192"/>
    </row>
    <row r="180216" spans="26:27">
      <c r="Z180216" s="192"/>
      <c r="AA180216" s="192"/>
    </row>
    <row r="180217" spans="26:27">
      <c r="Z180217" s="192"/>
      <c r="AA180217" s="192"/>
    </row>
    <row r="180218" spans="26:27">
      <c r="Z180218" s="192"/>
      <c r="AA180218" s="192"/>
    </row>
    <row r="180219" spans="26:27">
      <c r="Z180219" s="192"/>
      <c r="AA180219" s="192"/>
    </row>
    <row r="180220" spans="26:27">
      <c r="Z180220" s="192"/>
      <c r="AA180220" s="192"/>
    </row>
    <row r="180221" spans="26:27">
      <c r="Z180221" s="192"/>
      <c r="AA180221" s="192"/>
    </row>
    <row r="180222" spans="26:27">
      <c r="Z180222" s="192"/>
      <c r="AA180222" s="192"/>
    </row>
    <row r="180223" spans="26:27">
      <c r="Z180223" s="192"/>
      <c r="AA180223" s="192"/>
    </row>
    <row r="180224" spans="26:27">
      <c r="Z180224" s="192"/>
      <c r="AA180224" s="192"/>
    </row>
    <row r="180225" spans="26:27">
      <c r="Z180225" s="192"/>
      <c r="AA180225" s="192"/>
    </row>
    <row r="180226" spans="26:27">
      <c r="Z180226" s="192"/>
      <c r="AA180226" s="192"/>
    </row>
    <row r="180227" spans="26:27">
      <c r="Z180227" s="192"/>
      <c r="AA180227" s="192"/>
    </row>
    <row r="180228" spans="26:27">
      <c r="Z180228" s="192"/>
      <c r="AA180228" s="192"/>
    </row>
    <row r="180229" spans="26:27">
      <c r="Z180229" s="192"/>
      <c r="AA180229" s="192"/>
    </row>
    <row r="180230" spans="26:27">
      <c r="Z180230" s="192"/>
      <c r="AA180230" s="192"/>
    </row>
    <row r="180231" spans="26:27">
      <c r="Z180231" s="192"/>
      <c r="AA180231" s="192"/>
    </row>
    <row r="180232" spans="26:27">
      <c r="Z180232" s="192"/>
      <c r="AA180232" s="192"/>
    </row>
    <row r="180233" spans="26:27">
      <c r="Z180233" s="192"/>
      <c r="AA180233" s="192"/>
    </row>
    <row r="180234" spans="26:27">
      <c r="Z180234" s="192"/>
      <c r="AA180234" s="192"/>
    </row>
    <row r="180235" spans="26:27">
      <c r="Z180235" s="192"/>
      <c r="AA180235" s="192"/>
    </row>
    <row r="180236" spans="26:27">
      <c r="Z180236" s="192"/>
      <c r="AA180236" s="192"/>
    </row>
    <row r="180237" spans="26:27">
      <c r="Z180237" s="192"/>
      <c r="AA180237" s="192"/>
    </row>
    <row r="180238" spans="26:27">
      <c r="Z180238" s="192"/>
      <c r="AA180238" s="192"/>
    </row>
    <row r="180239" spans="26:27">
      <c r="Z180239" s="192"/>
      <c r="AA180239" s="192"/>
    </row>
    <row r="180240" spans="26:27">
      <c r="Z180240" s="192"/>
      <c r="AA180240" s="192"/>
    </row>
    <row r="180241" spans="26:27">
      <c r="Z180241" s="192"/>
      <c r="AA180241" s="192"/>
    </row>
    <row r="180242" spans="26:27">
      <c r="Z180242" s="192"/>
      <c r="AA180242" s="192"/>
    </row>
    <row r="180243" spans="26:27">
      <c r="Z180243" s="192"/>
      <c r="AA180243" s="192"/>
    </row>
    <row r="180244" spans="26:27">
      <c r="Z180244" s="192"/>
      <c r="AA180244" s="192"/>
    </row>
    <row r="180245" spans="26:27">
      <c r="Z180245" s="192"/>
      <c r="AA180245" s="192"/>
    </row>
    <row r="180246" spans="26:27">
      <c r="Z180246" s="192"/>
      <c r="AA180246" s="192"/>
    </row>
    <row r="180247" spans="26:27">
      <c r="Z180247" s="192"/>
      <c r="AA180247" s="192"/>
    </row>
    <row r="180248" spans="26:27">
      <c r="Z180248" s="192"/>
      <c r="AA180248" s="192"/>
    </row>
    <row r="180249" spans="26:27">
      <c r="Z180249" s="192"/>
      <c r="AA180249" s="192"/>
    </row>
    <row r="180250" spans="26:27">
      <c r="Z180250" s="192"/>
      <c r="AA180250" s="192"/>
    </row>
    <row r="180251" spans="26:27">
      <c r="Z180251" s="192"/>
      <c r="AA180251" s="192"/>
    </row>
    <row r="180252" spans="26:27">
      <c r="Z180252" s="192"/>
      <c r="AA180252" s="192"/>
    </row>
    <row r="180253" spans="26:27">
      <c r="Z180253" s="192"/>
      <c r="AA180253" s="192"/>
    </row>
    <row r="180254" spans="26:27">
      <c r="Z180254" s="192"/>
      <c r="AA180254" s="192"/>
    </row>
    <row r="180255" spans="26:27">
      <c r="Z180255" s="192"/>
      <c r="AA180255" s="192"/>
    </row>
    <row r="180256" spans="26:27">
      <c r="Z180256" s="192"/>
      <c r="AA180256" s="192"/>
    </row>
    <row r="180257" spans="26:27">
      <c r="Z180257" s="192"/>
      <c r="AA180257" s="192"/>
    </row>
    <row r="180258" spans="26:27">
      <c r="Z180258" s="192"/>
      <c r="AA180258" s="192"/>
    </row>
    <row r="180259" spans="26:27">
      <c r="Z180259" s="192"/>
      <c r="AA180259" s="192"/>
    </row>
    <row r="180260" spans="26:27">
      <c r="Z180260" s="192"/>
      <c r="AA180260" s="192"/>
    </row>
    <row r="180261" spans="26:27">
      <c r="Z180261" s="192"/>
      <c r="AA180261" s="192"/>
    </row>
    <row r="180262" spans="26:27">
      <c r="Z180262" s="192"/>
      <c r="AA180262" s="192"/>
    </row>
    <row r="180263" spans="26:27">
      <c r="Z180263" s="192"/>
      <c r="AA180263" s="192"/>
    </row>
    <row r="180264" spans="26:27">
      <c r="Z180264" s="192"/>
      <c r="AA180264" s="192"/>
    </row>
    <row r="180265" spans="26:27">
      <c r="Z180265" s="192"/>
      <c r="AA180265" s="192"/>
    </row>
    <row r="180266" spans="26:27">
      <c r="Z180266" s="192"/>
      <c r="AA180266" s="192"/>
    </row>
    <row r="180267" spans="26:27">
      <c r="Z180267" s="192"/>
      <c r="AA180267" s="192"/>
    </row>
    <row r="180268" spans="26:27">
      <c r="Z180268" s="192"/>
      <c r="AA180268" s="192"/>
    </row>
    <row r="180269" spans="26:27">
      <c r="Z180269" s="192"/>
      <c r="AA180269" s="192"/>
    </row>
    <row r="180270" spans="26:27">
      <c r="Z180270" s="192"/>
      <c r="AA180270" s="192"/>
    </row>
    <row r="180271" spans="26:27">
      <c r="Z180271" s="192"/>
      <c r="AA180271" s="192"/>
    </row>
    <row r="180272" spans="26:27">
      <c r="Z180272" s="192"/>
      <c r="AA180272" s="192"/>
    </row>
    <row r="180273" spans="26:27">
      <c r="Z180273" s="192"/>
      <c r="AA180273" s="192"/>
    </row>
    <row r="180274" spans="26:27">
      <c r="Z180274" s="192"/>
      <c r="AA180274" s="192"/>
    </row>
    <row r="180275" spans="26:27">
      <c r="Z180275" s="192"/>
      <c r="AA180275" s="192"/>
    </row>
    <row r="180276" spans="26:27">
      <c r="Z180276" s="192"/>
      <c r="AA180276" s="192"/>
    </row>
    <row r="180277" spans="26:27">
      <c r="Z180277" s="192"/>
      <c r="AA180277" s="192"/>
    </row>
    <row r="180278" spans="26:27">
      <c r="Z180278" s="192"/>
      <c r="AA180278" s="192"/>
    </row>
    <row r="180279" spans="26:27">
      <c r="Z180279" s="192"/>
      <c r="AA180279" s="192"/>
    </row>
    <row r="180280" spans="26:27">
      <c r="Z180280" s="192"/>
      <c r="AA180280" s="192"/>
    </row>
    <row r="180281" spans="26:27">
      <c r="Z180281" s="192"/>
      <c r="AA180281" s="192"/>
    </row>
    <row r="180282" spans="26:27">
      <c r="Z180282" s="192"/>
      <c r="AA180282" s="192"/>
    </row>
    <row r="180283" spans="26:27">
      <c r="Z180283" s="192"/>
      <c r="AA180283" s="192"/>
    </row>
    <row r="180284" spans="26:27">
      <c r="Z180284" s="192"/>
      <c r="AA180284" s="192"/>
    </row>
    <row r="180285" spans="26:27">
      <c r="Z180285" s="192"/>
      <c r="AA180285" s="192"/>
    </row>
    <row r="180286" spans="26:27">
      <c r="Z180286" s="192"/>
      <c r="AA180286" s="192"/>
    </row>
    <row r="180287" spans="26:27">
      <c r="Z180287" s="192"/>
      <c r="AA180287" s="192"/>
    </row>
    <row r="180288" spans="26:27">
      <c r="Z180288" s="192"/>
      <c r="AA180288" s="192"/>
    </row>
    <row r="180289" spans="26:27">
      <c r="Z180289" s="192"/>
      <c r="AA180289" s="192"/>
    </row>
    <row r="180290" spans="26:27">
      <c r="Z180290" s="192"/>
      <c r="AA180290" s="192"/>
    </row>
    <row r="180291" spans="26:27">
      <c r="Z180291" s="192"/>
      <c r="AA180291" s="192"/>
    </row>
    <row r="180292" spans="26:27">
      <c r="Z180292" s="192"/>
      <c r="AA180292" s="192"/>
    </row>
    <row r="180293" spans="26:27">
      <c r="Z180293" s="192"/>
      <c r="AA180293" s="192"/>
    </row>
    <row r="180294" spans="26:27">
      <c r="Z180294" s="192"/>
      <c r="AA180294" s="192"/>
    </row>
    <row r="180295" spans="26:27">
      <c r="Z180295" s="192"/>
      <c r="AA180295" s="192"/>
    </row>
    <row r="180296" spans="26:27">
      <c r="Z180296" s="192"/>
      <c r="AA180296" s="192"/>
    </row>
    <row r="180297" spans="26:27">
      <c r="Z180297" s="192"/>
      <c r="AA180297" s="192"/>
    </row>
    <row r="180298" spans="26:27">
      <c r="Z180298" s="192"/>
      <c r="AA180298" s="192"/>
    </row>
    <row r="180299" spans="26:27">
      <c r="Z180299" s="192"/>
      <c r="AA180299" s="192"/>
    </row>
    <row r="180300" spans="26:27">
      <c r="Z180300" s="192"/>
      <c r="AA180300" s="192"/>
    </row>
    <row r="180301" spans="26:27">
      <c r="Z180301" s="192"/>
      <c r="AA180301" s="192"/>
    </row>
    <row r="180302" spans="26:27">
      <c r="Z180302" s="192"/>
      <c r="AA180302" s="192"/>
    </row>
    <row r="180303" spans="26:27">
      <c r="Z180303" s="192"/>
      <c r="AA180303" s="192"/>
    </row>
    <row r="180304" spans="26:27">
      <c r="Z180304" s="192"/>
      <c r="AA180304" s="192"/>
    </row>
    <row r="180305" spans="26:27">
      <c r="Z180305" s="192"/>
      <c r="AA180305" s="192"/>
    </row>
    <row r="180306" spans="26:27">
      <c r="Z180306" s="192"/>
      <c r="AA180306" s="192"/>
    </row>
    <row r="180307" spans="26:27">
      <c r="Z180307" s="192"/>
      <c r="AA180307" s="192"/>
    </row>
    <row r="180308" spans="26:27">
      <c r="Z180308" s="192"/>
      <c r="AA180308" s="192"/>
    </row>
    <row r="180309" spans="26:27">
      <c r="Z180309" s="192"/>
      <c r="AA180309" s="192"/>
    </row>
    <row r="180310" spans="26:27">
      <c r="Z180310" s="192"/>
      <c r="AA180310" s="192"/>
    </row>
    <row r="180311" spans="26:27">
      <c r="Z180311" s="192"/>
      <c r="AA180311" s="192"/>
    </row>
    <row r="180312" spans="26:27">
      <c r="Z180312" s="192"/>
      <c r="AA180312" s="192"/>
    </row>
    <row r="180313" spans="26:27">
      <c r="Z180313" s="192"/>
      <c r="AA180313" s="192"/>
    </row>
    <row r="180314" spans="26:27">
      <c r="Z180314" s="192"/>
      <c r="AA180314" s="192"/>
    </row>
    <row r="180315" spans="26:27">
      <c r="Z180315" s="192"/>
      <c r="AA180315" s="192"/>
    </row>
    <row r="180316" spans="26:27">
      <c r="Z180316" s="192"/>
      <c r="AA180316" s="192"/>
    </row>
    <row r="180317" spans="26:27">
      <c r="Z180317" s="192"/>
      <c r="AA180317" s="192"/>
    </row>
    <row r="180318" spans="26:27">
      <c r="Z180318" s="192"/>
      <c r="AA180318" s="192"/>
    </row>
    <row r="180319" spans="26:27">
      <c r="Z180319" s="192"/>
      <c r="AA180319" s="192"/>
    </row>
    <row r="180320" spans="26:27">
      <c r="Z180320" s="192"/>
      <c r="AA180320" s="192"/>
    </row>
    <row r="180321" spans="26:27">
      <c r="Z180321" s="192"/>
      <c r="AA180321" s="192"/>
    </row>
    <row r="180322" spans="26:27">
      <c r="Z180322" s="192"/>
      <c r="AA180322" s="192"/>
    </row>
    <row r="180323" spans="26:27">
      <c r="Z180323" s="192"/>
      <c r="AA180323" s="192"/>
    </row>
    <row r="180324" spans="26:27">
      <c r="Z180324" s="192"/>
      <c r="AA180324" s="192"/>
    </row>
    <row r="180325" spans="26:27">
      <c r="Z180325" s="192"/>
      <c r="AA180325" s="192"/>
    </row>
    <row r="180326" spans="26:27">
      <c r="Z180326" s="192"/>
      <c r="AA180326" s="192"/>
    </row>
    <row r="180327" spans="26:27">
      <c r="Z180327" s="192"/>
      <c r="AA180327" s="192"/>
    </row>
    <row r="180328" spans="26:27">
      <c r="Z180328" s="192"/>
      <c r="AA180328" s="192"/>
    </row>
    <row r="180329" spans="26:27">
      <c r="Z180329" s="192"/>
      <c r="AA180329" s="192"/>
    </row>
    <row r="180330" spans="26:27">
      <c r="Z180330" s="192"/>
      <c r="AA180330" s="192"/>
    </row>
    <row r="180331" spans="26:27">
      <c r="Z180331" s="192"/>
      <c r="AA180331" s="192"/>
    </row>
    <row r="180332" spans="26:27">
      <c r="Z180332" s="192"/>
      <c r="AA180332" s="192"/>
    </row>
    <row r="180333" spans="26:27">
      <c r="Z180333" s="192"/>
      <c r="AA180333" s="192"/>
    </row>
    <row r="180334" spans="26:27">
      <c r="Z180334" s="192"/>
      <c r="AA180334" s="192"/>
    </row>
    <row r="180335" spans="26:27">
      <c r="Z180335" s="192"/>
      <c r="AA180335" s="192"/>
    </row>
    <row r="180336" spans="26:27">
      <c r="Z180336" s="192"/>
      <c r="AA180336" s="192"/>
    </row>
    <row r="180337" spans="26:27">
      <c r="Z180337" s="192"/>
      <c r="AA180337" s="192"/>
    </row>
    <row r="180338" spans="26:27">
      <c r="Z180338" s="192"/>
      <c r="AA180338" s="192"/>
    </row>
    <row r="180339" spans="26:27">
      <c r="Z180339" s="192"/>
      <c r="AA180339" s="192"/>
    </row>
    <row r="180340" spans="26:27">
      <c r="Z180340" s="192"/>
      <c r="AA180340" s="192"/>
    </row>
    <row r="180341" spans="26:27">
      <c r="Z180341" s="192"/>
      <c r="AA180341" s="192"/>
    </row>
    <row r="180342" spans="26:27">
      <c r="Z180342" s="192"/>
      <c r="AA180342" s="192"/>
    </row>
    <row r="180343" spans="26:27">
      <c r="Z180343" s="192"/>
      <c r="AA180343" s="192"/>
    </row>
    <row r="180344" spans="26:27">
      <c r="Z180344" s="192"/>
      <c r="AA180344" s="192"/>
    </row>
    <row r="180345" spans="26:27">
      <c r="Z180345" s="192"/>
      <c r="AA180345" s="192"/>
    </row>
    <row r="180346" spans="26:27">
      <c r="Z180346" s="192"/>
      <c r="AA180346" s="192"/>
    </row>
    <row r="180347" spans="26:27">
      <c r="Z180347" s="192"/>
      <c r="AA180347" s="192"/>
    </row>
    <row r="180348" spans="26:27">
      <c r="Z180348" s="192"/>
      <c r="AA180348" s="192"/>
    </row>
    <row r="180349" spans="26:27">
      <c r="Z180349" s="192"/>
      <c r="AA180349" s="192"/>
    </row>
    <row r="180350" spans="26:27">
      <c r="Z180350" s="192"/>
      <c r="AA180350" s="192"/>
    </row>
    <row r="180351" spans="26:27">
      <c r="Z180351" s="192"/>
      <c r="AA180351" s="192"/>
    </row>
    <row r="180352" spans="26:27">
      <c r="Z180352" s="192"/>
      <c r="AA180352" s="192"/>
    </row>
    <row r="180353" spans="26:27">
      <c r="Z180353" s="192"/>
      <c r="AA180353" s="192"/>
    </row>
    <row r="180354" spans="26:27">
      <c r="Z180354" s="192"/>
      <c r="AA180354" s="192"/>
    </row>
    <row r="180355" spans="26:27">
      <c r="Z180355" s="192"/>
      <c r="AA180355" s="192"/>
    </row>
    <row r="180356" spans="26:27">
      <c r="Z180356" s="192"/>
      <c r="AA180356" s="192"/>
    </row>
    <row r="180357" spans="26:27">
      <c r="Z180357" s="192"/>
      <c r="AA180357" s="192"/>
    </row>
    <row r="180358" spans="26:27">
      <c r="Z180358" s="192"/>
      <c r="AA180358" s="192"/>
    </row>
    <row r="180359" spans="26:27">
      <c r="Z180359" s="192"/>
      <c r="AA180359" s="192"/>
    </row>
    <row r="180360" spans="26:27">
      <c r="Z180360" s="192"/>
      <c r="AA180360" s="192"/>
    </row>
    <row r="180361" spans="26:27">
      <c r="Z180361" s="192"/>
      <c r="AA180361" s="192"/>
    </row>
    <row r="180362" spans="26:27">
      <c r="Z180362" s="192"/>
      <c r="AA180362" s="192"/>
    </row>
    <row r="180363" spans="26:27">
      <c r="Z180363" s="192"/>
      <c r="AA180363" s="192"/>
    </row>
    <row r="180364" spans="26:27">
      <c r="Z180364" s="192"/>
      <c r="AA180364" s="192"/>
    </row>
    <row r="180365" spans="26:27">
      <c r="Z180365" s="192"/>
      <c r="AA180365" s="192"/>
    </row>
    <row r="180366" spans="26:27">
      <c r="Z180366" s="192"/>
      <c r="AA180366" s="192"/>
    </row>
    <row r="180367" spans="26:27">
      <c r="Z180367" s="192"/>
      <c r="AA180367" s="192"/>
    </row>
    <row r="180368" spans="26:27">
      <c r="Z180368" s="192"/>
      <c r="AA180368" s="192"/>
    </row>
    <row r="180369" spans="26:27">
      <c r="Z180369" s="192"/>
      <c r="AA180369" s="192"/>
    </row>
    <row r="180370" spans="26:27">
      <c r="Z180370" s="192"/>
      <c r="AA180370" s="192"/>
    </row>
    <row r="180371" spans="26:27">
      <c r="Z180371" s="192"/>
      <c r="AA180371" s="192"/>
    </row>
    <row r="180372" spans="26:27">
      <c r="Z180372" s="192"/>
      <c r="AA180372" s="192"/>
    </row>
    <row r="180373" spans="26:27">
      <c r="Z180373" s="192"/>
      <c r="AA180373" s="192"/>
    </row>
    <row r="180374" spans="26:27">
      <c r="Z180374" s="192"/>
      <c r="AA180374" s="192"/>
    </row>
    <row r="180375" spans="26:27">
      <c r="Z180375" s="192"/>
      <c r="AA180375" s="192"/>
    </row>
    <row r="180376" spans="26:27">
      <c r="Z180376" s="192"/>
      <c r="AA180376" s="192"/>
    </row>
    <row r="180377" spans="26:27">
      <c r="Z180377" s="192"/>
      <c r="AA180377" s="192"/>
    </row>
    <row r="180378" spans="26:27">
      <c r="Z180378" s="192"/>
      <c r="AA180378" s="192"/>
    </row>
    <row r="180379" spans="26:27">
      <c r="Z180379" s="192"/>
      <c r="AA180379" s="192"/>
    </row>
    <row r="180380" spans="26:27">
      <c r="Z180380" s="192"/>
      <c r="AA180380" s="192"/>
    </row>
    <row r="180381" spans="26:27">
      <c r="Z180381" s="192"/>
      <c r="AA180381" s="192"/>
    </row>
    <row r="180382" spans="26:27">
      <c r="Z180382" s="192"/>
      <c r="AA180382" s="192"/>
    </row>
    <row r="180383" spans="26:27">
      <c r="Z180383" s="192"/>
      <c r="AA180383" s="192"/>
    </row>
    <row r="180384" spans="26:27">
      <c r="Z180384" s="192"/>
      <c r="AA180384" s="192"/>
    </row>
    <row r="180385" spans="26:27">
      <c r="Z180385" s="192"/>
      <c r="AA180385" s="192"/>
    </row>
    <row r="180386" spans="26:27">
      <c r="Z180386" s="192"/>
      <c r="AA180386" s="192"/>
    </row>
    <row r="180387" spans="26:27">
      <c r="Z180387" s="192"/>
      <c r="AA180387" s="192"/>
    </row>
    <row r="180388" spans="26:27">
      <c r="Z180388" s="192"/>
      <c r="AA180388" s="192"/>
    </row>
    <row r="180389" spans="26:27">
      <c r="Z180389" s="192"/>
      <c r="AA180389" s="192"/>
    </row>
    <row r="180390" spans="26:27">
      <c r="Z180390" s="192"/>
      <c r="AA180390" s="192"/>
    </row>
    <row r="180391" spans="26:27">
      <c r="Z180391" s="192"/>
      <c r="AA180391" s="192"/>
    </row>
    <row r="180392" spans="26:27">
      <c r="Z180392" s="192"/>
      <c r="AA180392" s="192"/>
    </row>
    <row r="180393" spans="26:27">
      <c r="Z180393" s="192"/>
      <c r="AA180393" s="192"/>
    </row>
    <row r="180394" spans="26:27">
      <c r="Z180394" s="192"/>
      <c r="AA180394" s="192"/>
    </row>
    <row r="180395" spans="26:27">
      <c r="Z180395" s="192"/>
      <c r="AA180395" s="192"/>
    </row>
    <row r="180396" spans="26:27">
      <c r="Z180396" s="192"/>
      <c r="AA180396" s="192"/>
    </row>
    <row r="180397" spans="26:27">
      <c r="Z180397" s="192"/>
      <c r="AA180397" s="192"/>
    </row>
    <row r="180398" spans="26:27">
      <c r="Z180398" s="192"/>
      <c r="AA180398" s="192"/>
    </row>
    <row r="180399" spans="26:27">
      <c r="Z180399" s="192"/>
      <c r="AA180399" s="192"/>
    </row>
    <row r="180400" spans="26:27">
      <c r="Z180400" s="192"/>
      <c r="AA180400" s="192"/>
    </row>
    <row r="180401" spans="26:27">
      <c r="Z180401" s="192"/>
      <c r="AA180401" s="192"/>
    </row>
    <row r="180402" spans="26:27">
      <c r="Z180402" s="192"/>
      <c r="AA180402" s="192"/>
    </row>
    <row r="180403" spans="26:27">
      <c r="Z180403" s="192"/>
      <c r="AA180403" s="192"/>
    </row>
    <row r="180404" spans="26:27">
      <c r="Z180404" s="192"/>
      <c r="AA180404" s="192"/>
    </row>
    <row r="180405" spans="26:27">
      <c r="Z180405" s="192"/>
      <c r="AA180405" s="192"/>
    </row>
    <row r="180406" spans="26:27">
      <c r="Z180406" s="192"/>
      <c r="AA180406" s="192"/>
    </row>
    <row r="180407" spans="26:27">
      <c r="Z180407" s="192"/>
      <c r="AA180407" s="192"/>
    </row>
    <row r="180408" spans="26:27">
      <c r="Z180408" s="192"/>
      <c r="AA180408" s="192"/>
    </row>
    <row r="180409" spans="26:27">
      <c r="Z180409" s="192"/>
      <c r="AA180409" s="192"/>
    </row>
    <row r="180410" spans="26:27">
      <c r="Z180410" s="192"/>
      <c r="AA180410" s="192"/>
    </row>
    <row r="180411" spans="26:27">
      <c r="Z180411" s="192"/>
      <c r="AA180411" s="192"/>
    </row>
    <row r="180412" spans="26:27">
      <c r="Z180412" s="192"/>
      <c r="AA180412" s="192"/>
    </row>
    <row r="180413" spans="26:27">
      <c r="Z180413" s="192"/>
      <c r="AA180413" s="192"/>
    </row>
    <row r="180414" spans="26:27">
      <c r="Z180414" s="192"/>
      <c r="AA180414" s="192"/>
    </row>
    <row r="180415" spans="26:27">
      <c r="Z180415" s="192"/>
      <c r="AA180415" s="192"/>
    </row>
    <row r="180416" spans="26:27">
      <c r="Z180416" s="192"/>
      <c r="AA180416" s="192"/>
    </row>
    <row r="180417" spans="26:27">
      <c r="Z180417" s="192"/>
      <c r="AA180417" s="192"/>
    </row>
    <row r="180418" spans="26:27">
      <c r="Z180418" s="192"/>
      <c r="AA180418" s="192"/>
    </row>
    <row r="180419" spans="26:27">
      <c r="Z180419" s="192"/>
      <c r="AA180419" s="192"/>
    </row>
    <row r="180420" spans="26:27">
      <c r="Z180420" s="192"/>
      <c r="AA180420" s="192"/>
    </row>
    <row r="180421" spans="26:27">
      <c r="Z180421" s="192"/>
      <c r="AA180421" s="192"/>
    </row>
    <row r="180422" spans="26:27">
      <c r="Z180422" s="192"/>
      <c r="AA180422" s="192"/>
    </row>
    <row r="180423" spans="26:27">
      <c r="Z180423" s="192"/>
      <c r="AA180423" s="192"/>
    </row>
    <row r="180424" spans="26:27">
      <c r="Z180424" s="192"/>
      <c r="AA180424" s="192"/>
    </row>
    <row r="180425" spans="26:27">
      <c r="Z180425" s="192"/>
      <c r="AA180425" s="192"/>
    </row>
    <row r="180426" spans="26:27">
      <c r="Z180426" s="192"/>
      <c r="AA180426" s="192"/>
    </row>
    <row r="180427" spans="26:27">
      <c r="Z180427" s="192"/>
      <c r="AA180427" s="192"/>
    </row>
    <row r="180428" spans="26:27">
      <c r="Z180428" s="192"/>
      <c r="AA180428" s="192"/>
    </row>
    <row r="180429" spans="26:27">
      <c r="Z180429" s="192"/>
      <c r="AA180429" s="192"/>
    </row>
    <row r="180430" spans="26:27">
      <c r="Z180430" s="192"/>
      <c r="AA180430" s="192"/>
    </row>
    <row r="180431" spans="26:27">
      <c r="Z180431" s="192"/>
      <c r="AA180431" s="192"/>
    </row>
    <row r="180432" spans="26:27">
      <c r="Z180432" s="192"/>
      <c r="AA180432" s="192"/>
    </row>
    <row r="180433" spans="26:27">
      <c r="Z180433" s="192"/>
      <c r="AA180433" s="192"/>
    </row>
    <row r="180434" spans="26:27">
      <c r="Z180434" s="192"/>
      <c r="AA180434" s="192"/>
    </row>
    <row r="180435" spans="26:27">
      <c r="Z180435" s="192"/>
      <c r="AA180435" s="192"/>
    </row>
    <row r="180436" spans="26:27">
      <c r="Z180436" s="192"/>
      <c r="AA180436" s="192"/>
    </row>
    <row r="180437" spans="26:27">
      <c r="Z180437" s="192"/>
      <c r="AA180437" s="192"/>
    </row>
    <row r="180438" spans="26:27">
      <c r="Z180438" s="192"/>
      <c r="AA180438" s="192"/>
    </row>
    <row r="180439" spans="26:27">
      <c r="Z180439" s="192"/>
      <c r="AA180439" s="192"/>
    </row>
    <row r="180440" spans="26:27">
      <c r="Z180440" s="192"/>
      <c r="AA180440" s="192"/>
    </row>
    <row r="180441" spans="26:27">
      <c r="Z180441" s="192"/>
      <c r="AA180441" s="192"/>
    </row>
    <row r="180442" spans="26:27">
      <c r="Z180442" s="192"/>
      <c r="AA180442" s="192"/>
    </row>
    <row r="180443" spans="26:27">
      <c r="Z180443" s="192"/>
      <c r="AA180443" s="192"/>
    </row>
    <row r="180444" spans="26:27">
      <c r="Z180444" s="192"/>
      <c r="AA180444" s="192"/>
    </row>
    <row r="180445" spans="26:27">
      <c r="Z180445" s="192"/>
      <c r="AA180445" s="192"/>
    </row>
    <row r="180446" spans="26:27">
      <c r="Z180446" s="192"/>
      <c r="AA180446" s="192"/>
    </row>
    <row r="180447" spans="26:27">
      <c r="Z180447" s="192"/>
      <c r="AA180447" s="192"/>
    </row>
    <row r="180448" spans="26:27">
      <c r="Z180448" s="192"/>
      <c r="AA180448" s="192"/>
    </row>
    <row r="180449" spans="26:27">
      <c r="Z180449" s="192"/>
      <c r="AA180449" s="192"/>
    </row>
    <row r="180450" spans="26:27">
      <c r="Z180450" s="192"/>
      <c r="AA180450" s="192"/>
    </row>
    <row r="180451" spans="26:27">
      <c r="Z180451" s="192"/>
      <c r="AA180451" s="192"/>
    </row>
    <row r="180452" spans="26:27">
      <c r="Z180452" s="192"/>
      <c r="AA180452" s="192"/>
    </row>
    <row r="180453" spans="26:27">
      <c r="Z180453" s="192"/>
      <c r="AA180453" s="192"/>
    </row>
    <row r="180454" spans="26:27">
      <c r="Z180454" s="192"/>
      <c r="AA180454" s="192"/>
    </row>
    <row r="180455" spans="26:27">
      <c r="Z180455" s="192"/>
      <c r="AA180455" s="192"/>
    </row>
    <row r="180456" spans="26:27">
      <c r="Z180456" s="192"/>
      <c r="AA180456" s="192"/>
    </row>
    <row r="180457" spans="26:27">
      <c r="Z180457" s="192"/>
      <c r="AA180457" s="192"/>
    </row>
    <row r="180458" spans="26:27">
      <c r="Z180458" s="192"/>
      <c r="AA180458" s="192"/>
    </row>
    <row r="180459" spans="26:27">
      <c r="Z180459" s="192"/>
      <c r="AA180459" s="192"/>
    </row>
    <row r="180460" spans="26:27">
      <c r="Z180460" s="192"/>
      <c r="AA180460" s="192"/>
    </row>
    <row r="180461" spans="26:27">
      <c r="Z180461" s="192"/>
      <c r="AA180461" s="192"/>
    </row>
    <row r="180462" spans="26:27">
      <c r="Z180462" s="192"/>
      <c r="AA180462" s="192"/>
    </row>
    <row r="180463" spans="26:27">
      <c r="Z180463" s="192"/>
      <c r="AA180463" s="192"/>
    </row>
    <row r="180464" spans="26:27">
      <c r="Z180464" s="192"/>
      <c r="AA180464" s="192"/>
    </row>
    <row r="180465" spans="26:27">
      <c r="Z180465" s="192"/>
      <c r="AA180465" s="192"/>
    </row>
    <row r="180466" spans="26:27">
      <c r="Z180466" s="192"/>
      <c r="AA180466" s="192"/>
    </row>
    <row r="180467" spans="26:27">
      <c r="Z180467" s="192"/>
      <c r="AA180467" s="192"/>
    </row>
    <row r="180468" spans="26:27">
      <c r="Z180468" s="192"/>
      <c r="AA180468" s="192"/>
    </row>
    <row r="180469" spans="26:27">
      <c r="Z180469" s="192"/>
      <c r="AA180469" s="192"/>
    </row>
    <row r="180470" spans="26:27">
      <c r="Z180470" s="192"/>
      <c r="AA180470" s="192"/>
    </row>
    <row r="180471" spans="26:27">
      <c r="Z180471" s="192"/>
      <c r="AA180471" s="192"/>
    </row>
    <row r="180472" spans="26:27">
      <c r="Z180472" s="192"/>
      <c r="AA180472" s="192"/>
    </row>
    <row r="180473" spans="26:27">
      <c r="Z180473" s="192"/>
      <c r="AA180473" s="192"/>
    </row>
    <row r="180474" spans="26:27">
      <c r="Z180474" s="192"/>
      <c r="AA180474" s="192"/>
    </row>
    <row r="180475" spans="26:27">
      <c r="Z180475" s="192"/>
      <c r="AA180475" s="192"/>
    </row>
    <row r="180476" spans="26:27">
      <c r="Z180476" s="192"/>
      <c r="AA180476" s="192"/>
    </row>
    <row r="180477" spans="26:27">
      <c r="Z180477" s="192"/>
      <c r="AA180477" s="192"/>
    </row>
    <row r="180478" spans="26:27">
      <c r="Z180478" s="192"/>
      <c r="AA180478" s="192"/>
    </row>
    <row r="180479" spans="26:27">
      <c r="Z180479" s="192"/>
      <c r="AA180479" s="192"/>
    </row>
    <row r="180480" spans="26:27">
      <c r="Z180480" s="192"/>
      <c r="AA180480" s="192"/>
    </row>
    <row r="180481" spans="26:27">
      <c r="Z180481" s="192"/>
      <c r="AA180481" s="192"/>
    </row>
    <row r="180482" spans="26:27">
      <c r="Z180482" s="192"/>
      <c r="AA180482" s="192"/>
    </row>
    <row r="180483" spans="26:27">
      <c r="Z180483" s="192"/>
      <c r="AA180483" s="192"/>
    </row>
    <row r="180484" spans="26:27">
      <c r="Z180484" s="192"/>
      <c r="AA180484" s="192"/>
    </row>
    <row r="180485" spans="26:27">
      <c r="Z180485" s="192"/>
      <c r="AA180485" s="192"/>
    </row>
    <row r="180486" spans="26:27">
      <c r="Z180486" s="192"/>
      <c r="AA180486" s="192"/>
    </row>
    <row r="180487" spans="26:27">
      <c r="Z180487" s="192"/>
      <c r="AA180487" s="192"/>
    </row>
    <row r="180488" spans="26:27">
      <c r="Z180488" s="192"/>
      <c r="AA180488" s="192"/>
    </row>
    <row r="180489" spans="26:27">
      <c r="Z180489" s="192"/>
      <c r="AA180489" s="192"/>
    </row>
    <row r="180490" spans="26:27">
      <c r="Z180490" s="192"/>
      <c r="AA180490" s="192"/>
    </row>
    <row r="180491" spans="26:27">
      <c r="Z180491" s="192"/>
      <c r="AA180491" s="192"/>
    </row>
    <row r="180492" spans="26:27">
      <c r="Z180492" s="192"/>
      <c r="AA180492" s="192"/>
    </row>
    <row r="180493" spans="26:27">
      <c r="Z180493" s="192"/>
      <c r="AA180493" s="192"/>
    </row>
    <row r="180494" spans="26:27">
      <c r="Z180494" s="192"/>
      <c r="AA180494" s="192"/>
    </row>
    <row r="180495" spans="26:27">
      <c r="Z180495" s="192"/>
      <c r="AA180495" s="192"/>
    </row>
    <row r="180496" spans="26:27">
      <c r="Z180496" s="192"/>
      <c r="AA180496" s="192"/>
    </row>
    <row r="180497" spans="26:27">
      <c r="Z180497" s="192"/>
      <c r="AA180497" s="192"/>
    </row>
    <row r="180498" spans="26:27">
      <c r="Z180498" s="192"/>
      <c r="AA180498" s="192"/>
    </row>
    <row r="180499" spans="26:27">
      <c r="Z180499" s="192"/>
      <c r="AA180499" s="192"/>
    </row>
    <row r="180500" spans="26:27">
      <c r="Z180500" s="192"/>
      <c r="AA180500" s="192"/>
    </row>
    <row r="180501" spans="26:27">
      <c r="Z180501" s="192"/>
      <c r="AA180501" s="192"/>
    </row>
    <row r="180502" spans="26:27">
      <c r="Z180502" s="192"/>
      <c r="AA180502" s="192"/>
    </row>
    <row r="180503" spans="26:27">
      <c r="Z180503" s="192"/>
      <c r="AA180503" s="192"/>
    </row>
    <row r="180504" spans="26:27">
      <c r="Z180504" s="192"/>
      <c r="AA180504" s="192"/>
    </row>
    <row r="180505" spans="26:27">
      <c r="Z180505" s="192"/>
      <c r="AA180505" s="192"/>
    </row>
    <row r="180506" spans="26:27">
      <c r="Z180506" s="192"/>
      <c r="AA180506" s="192"/>
    </row>
    <row r="180507" spans="26:27">
      <c r="Z180507" s="192"/>
      <c r="AA180507" s="192"/>
    </row>
    <row r="180508" spans="26:27">
      <c r="Z180508" s="192"/>
      <c r="AA180508" s="192"/>
    </row>
    <row r="180509" spans="26:27">
      <c r="Z180509" s="192"/>
      <c r="AA180509" s="192"/>
    </row>
    <row r="180510" spans="26:27">
      <c r="Z180510" s="192"/>
      <c r="AA180510" s="192"/>
    </row>
    <row r="180511" spans="26:27">
      <c r="Z180511" s="192"/>
      <c r="AA180511" s="192"/>
    </row>
    <row r="180512" spans="26:27">
      <c r="Z180512" s="192"/>
      <c r="AA180512" s="192"/>
    </row>
    <row r="180513" spans="26:27">
      <c r="Z180513" s="192"/>
      <c r="AA180513" s="192"/>
    </row>
    <row r="180514" spans="26:27">
      <c r="Z180514" s="192"/>
      <c r="AA180514" s="192"/>
    </row>
    <row r="180515" spans="26:27">
      <c r="Z180515" s="192"/>
      <c r="AA180515" s="192"/>
    </row>
    <row r="180516" spans="26:27">
      <c r="Z180516" s="192"/>
      <c r="AA180516" s="192"/>
    </row>
    <row r="180517" spans="26:27">
      <c r="Z180517" s="192"/>
      <c r="AA180517" s="192"/>
    </row>
    <row r="180518" spans="26:27">
      <c r="Z180518" s="192"/>
      <c r="AA180518" s="192"/>
    </row>
    <row r="180519" spans="26:27">
      <c r="Z180519" s="192"/>
      <c r="AA180519" s="192"/>
    </row>
    <row r="180520" spans="26:27">
      <c r="Z180520" s="192"/>
      <c r="AA180520" s="192"/>
    </row>
    <row r="180521" spans="26:27">
      <c r="Z180521" s="192"/>
      <c r="AA180521" s="192"/>
    </row>
    <row r="180522" spans="26:27">
      <c r="Z180522" s="192"/>
      <c r="AA180522" s="192"/>
    </row>
    <row r="180523" spans="26:27">
      <c r="Z180523" s="192"/>
      <c r="AA180523" s="192"/>
    </row>
    <row r="180524" spans="26:27">
      <c r="Z180524" s="192"/>
      <c r="AA180524" s="192"/>
    </row>
    <row r="180525" spans="26:27">
      <c r="Z180525" s="192"/>
      <c r="AA180525" s="192"/>
    </row>
    <row r="180526" spans="26:27">
      <c r="Z180526" s="192"/>
      <c r="AA180526" s="192"/>
    </row>
    <row r="180527" spans="26:27">
      <c r="Z180527" s="192"/>
      <c r="AA180527" s="192"/>
    </row>
    <row r="180528" spans="26:27">
      <c r="Z180528" s="192"/>
      <c r="AA180528" s="192"/>
    </row>
    <row r="180529" spans="26:27">
      <c r="Z180529" s="192"/>
      <c r="AA180529" s="192"/>
    </row>
    <row r="180530" spans="26:27">
      <c r="Z180530" s="192"/>
      <c r="AA180530" s="192"/>
    </row>
    <row r="180531" spans="26:27">
      <c r="Z180531" s="192"/>
      <c r="AA180531" s="192"/>
    </row>
    <row r="180532" spans="26:27">
      <c r="Z180532" s="192"/>
      <c r="AA180532" s="192"/>
    </row>
    <row r="180533" spans="26:27">
      <c r="Z180533" s="192"/>
      <c r="AA180533" s="192"/>
    </row>
    <row r="180534" spans="26:27">
      <c r="Z180534" s="192"/>
      <c r="AA180534" s="192"/>
    </row>
    <row r="180535" spans="26:27">
      <c r="Z180535" s="192"/>
      <c r="AA180535" s="192"/>
    </row>
    <row r="180536" spans="26:27">
      <c r="Z180536" s="192"/>
      <c r="AA180536" s="192"/>
    </row>
    <row r="180537" spans="26:27">
      <c r="Z180537" s="192"/>
      <c r="AA180537" s="192"/>
    </row>
    <row r="180538" spans="26:27">
      <c r="Z180538" s="192"/>
      <c r="AA180538" s="192"/>
    </row>
    <row r="180539" spans="26:27">
      <c r="Z180539" s="192"/>
      <c r="AA180539" s="192"/>
    </row>
    <row r="180540" spans="26:27">
      <c r="Z180540" s="192"/>
      <c r="AA180540" s="192"/>
    </row>
    <row r="180541" spans="26:27">
      <c r="Z180541" s="192"/>
      <c r="AA180541" s="192"/>
    </row>
    <row r="180542" spans="26:27">
      <c r="Z180542" s="192"/>
      <c r="AA180542" s="192"/>
    </row>
    <row r="180543" spans="26:27">
      <c r="Z180543" s="192"/>
      <c r="AA180543" s="192"/>
    </row>
    <row r="180544" spans="26:27">
      <c r="Z180544" s="192"/>
      <c r="AA180544" s="192"/>
    </row>
    <row r="180545" spans="26:27">
      <c r="Z180545" s="192"/>
      <c r="AA180545" s="192"/>
    </row>
    <row r="180546" spans="26:27">
      <c r="Z180546" s="192"/>
      <c r="AA180546" s="192"/>
    </row>
    <row r="180547" spans="26:27">
      <c r="Z180547" s="192"/>
      <c r="AA180547" s="192"/>
    </row>
    <row r="180548" spans="26:27">
      <c r="Z180548" s="192"/>
      <c r="AA180548" s="192"/>
    </row>
    <row r="180549" spans="26:27">
      <c r="Z180549" s="192"/>
      <c r="AA180549" s="192"/>
    </row>
    <row r="180550" spans="26:27">
      <c r="Z180550" s="192"/>
      <c r="AA180550" s="192"/>
    </row>
    <row r="180551" spans="26:27">
      <c r="Z180551" s="192"/>
      <c r="AA180551" s="192"/>
    </row>
    <row r="180552" spans="26:27">
      <c r="Z180552" s="192"/>
      <c r="AA180552" s="192"/>
    </row>
    <row r="180553" spans="26:27">
      <c r="Z180553" s="192"/>
      <c r="AA180553" s="192"/>
    </row>
    <row r="180554" spans="26:27">
      <c r="Z180554" s="192"/>
      <c r="AA180554" s="192"/>
    </row>
    <row r="180555" spans="26:27">
      <c r="Z180555" s="192"/>
      <c r="AA180555" s="192"/>
    </row>
    <row r="180556" spans="26:27">
      <c r="Z180556" s="192"/>
      <c r="AA180556" s="192"/>
    </row>
    <row r="180557" spans="26:27">
      <c r="Z180557" s="192"/>
      <c r="AA180557" s="192"/>
    </row>
    <row r="180558" spans="26:27">
      <c r="Z180558" s="192"/>
      <c r="AA180558" s="192"/>
    </row>
    <row r="180559" spans="26:27">
      <c r="Z180559" s="192"/>
      <c r="AA180559" s="192"/>
    </row>
    <row r="180560" spans="26:27">
      <c r="Z180560" s="192"/>
      <c r="AA180560" s="192"/>
    </row>
    <row r="180561" spans="26:27">
      <c r="Z180561" s="192"/>
      <c r="AA180561" s="192"/>
    </row>
    <row r="180562" spans="26:27">
      <c r="Z180562" s="192"/>
      <c r="AA180562" s="192"/>
    </row>
    <row r="180563" spans="26:27">
      <c r="Z180563" s="192"/>
      <c r="AA180563" s="192"/>
    </row>
    <row r="180564" spans="26:27">
      <c r="Z180564" s="192"/>
      <c r="AA180564" s="192"/>
    </row>
    <row r="180565" spans="26:27">
      <c r="Z180565" s="192"/>
      <c r="AA180565" s="192"/>
    </row>
    <row r="180566" spans="26:27">
      <c r="Z180566" s="192"/>
      <c r="AA180566" s="192"/>
    </row>
    <row r="180567" spans="26:27">
      <c r="Z180567" s="192"/>
      <c r="AA180567" s="192"/>
    </row>
    <row r="180568" spans="26:27">
      <c r="Z180568" s="192"/>
      <c r="AA180568" s="192"/>
    </row>
    <row r="180569" spans="26:27">
      <c r="Z180569" s="192"/>
      <c r="AA180569" s="192"/>
    </row>
    <row r="180570" spans="26:27">
      <c r="Z180570" s="192"/>
      <c r="AA180570" s="192"/>
    </row>
    <row r="180571" spans="26:27">
      <c r="Z180571" s="192"/>
      <c r="AA180571" s="192"/>
    </row>
    <row r="180572" spans="26:27">
      <c r="Z180572" s="192"/>
      <c r="AA180572" s="192"/>
    </row>
    <row r="180573" spans="26:27">
      <c r="Z180573" s="192"/>
      <c r="AA180573" s="192"/>
    </row>
    <row r="180574" spans="26:27">
      <c r="Z180574" s="192"/>
      <c r="AA180574" s="192"/>
    </row>
    <row r="180575" spans="26:27">
      <c r="Z180575" s="192"/>
      <c r="AA180575" s="192"/>
    </row>
    <row r="180576" spans="26:27">
      <c r="Z180576" s="192"/>
      <c r="AA180576" s="192"/>
    </row>
    <row r="180577" spans="26:27">
      <c r="Z180577" s="192"/>
      <c r="AA180577" s="192"/>
    </row>
    <row r="180578" spans="26:27">
      <c r="Z180578" s="192"/>
      <c r="AA180578" s="192"/>
    </row>
    <row r="180579" spans="26:27">
      <c r="Z180579" s="192"/>
      <c r="AA180579" s="192"/>
    </row>
    <row r="180580" spans="26:27">
      <c r="Z180580" s="192"/>
      <c r="AA180580" s="192"/>
    </row>
    <row r="180581" spans="26:27">
      <c r="Z180581" s="192"/>
      <c r="AA180581" s="192"/>
    </row>
    <row r="180582" spans="26:27">
      <c r="Z180582" s="192"/>
      <c r="AA180582" s="192"/>
    </row>
    <row r="180583" spans="26:27">
      <c r="Z180583" s="192"/>
      <c r="AA180583" s="192"/>
    </row>
    <row r="180584" spans="26:27">
      <c r="Z180584" s="192"/>
      <c r="AA180584" s="192"/>
    </row>
    <row r="180585" spans="26:27">
      <c r="Z180585" s="192"/>
      <c r="AA180585" s="192"/>
    </row>
    <row r="180586" spans="26:27">
      <c r="Z180586" s="192"/>
      <c r="AA180586" s="192"/>
    </row>
    <row r="180587" spans="26:27">
      <c r="Z180587" s="192"/>
      <c r="AA180587" s="192"/>
    </row>
    <row r="180588" spans="26:27">
      <c r="Z180588" s="192"/>
      <c r="AA180588" s="192"/>
    </row>
    <row r="180589" spans="26:27">
      <c r="Z180589" s="192"/>
      <c r="AA180589" s="192"/>
    </row>
    <row r="180590" spans="26:27">
      <c r="Z180590" s="192"/>
      <c r="AA180590" s="192"/>
    </row>
    <row r="180591" spans="26:27">
      <c r="Z180591" s="192"/>
      <c r="AA180591" s="192"/>
    </row>
    <row r="180592" spans="26:27">
      <c r="Z180592" s="192"/>
      <c r="AA180592" s="192"/>
    </row>
    <row r="180593" spans="26:27">
      <c r="Z180593" s="192"/>
      <c r="AA180593" s="192"/>
    </row>
    <row r="180594" spans="26:27">
      <c r="Z180594" s="192"/>
      <c r="AA180594" s="192"/>
    </row>
    <row r="180595" spans="26:27">
      <c r="Z180595" s="192"/>
      <c r="AA180595" s="192"/>
    </row>
    <row r="180596" spans="26:27">
      <c r="Z180596" s="192"/>
      <c r="AA180596" s="192"/>
    </row>
    <row r="180597" spans="26:27">
      <c r="Z180597" s="192"/>
      <c r="AA180597" s="192"/>
    </row>
    <row r="180598" spans="26:27">
      <c r="Z180598" s="192"/>
      <c r="AA180598" s="192"/>
    </row>
    <row r="180599" spans="26:27">
      <c r="Z180599" s="192"/>
      <c r="AA180599" s="192"/>
    </row>
    <row r="180600" spans="26:27">
      <c r="Z180600" s="192"/>
      <c r="AA180600" s="192"/>
    </row>
    <row r="180601" spans="26:27">
      <c r="Z180601" s="192"/>
      <c r="AA180601" s="192"/>
    </row>
    <row r="180602" spans="26:27">
      <c r="Z180602" s="192"/>
      <c r="AA180602" s="192"/>
    </row>
    <row r="180603" spans="26:27">
      <c r="Z180603" s="192"/>
      <c r="AA180603" s="192"/>
    </row>
    <row r="180604" spans="26:27">
      <c r="Z180604" s="192"/>
      <c r="AA180604" s="192"/>
    </row>
    <row r="180605" spans="26:27">
      <c r="Z180605" s="192"/>
      <c r="AA180605" s="192"/>
    </row>
    <row r="180606" spans="26:27">
      <c r="Z180606" s="192"/>
      <c r="AA180606" s="192"/>
    </row>
    <row r="180607" spans="26:27">
      <c r="Z180607" s="192"/>
      <c r="AA180607" s="192"/>
    </row>
    <row r="180608" spans="26:27">
      <c r="Z180608" s="192"/>
      <c r="AA180608" s="192"/>
    </row>
    <row r="180609" spans="26:27">
      <c r="Z180609" s="192"/>
      <c r="AA180609" s="192"/>
    </row>
    <row r="180610" spans="26:27">
      <c r="Z180610" s="192"/>
      <c r="AA180610" s="192"/>
    </row>
    <row r="180611" spans="26:27">
      <c r="Z180611" s="192"/>
      <c r="AA180611" s="192"/>
    </row>
    <row r="180612" spans="26:27">
      <c r="Z180612" s="192"/>
      <c r="AA180612" s="192"/>
    </row>
    <row r="180613" spans="26:27">
      <c r="Z180613" s="192"/>
      <c r="AA180613" s="192"/>
    </row>
    <row r="180614" spans="26:27">
      <c r="Z180614" s="192"/>
      <c r="AA180614" s="192"/>
    </row>
    <row r="180615" spans="26:27">
      <c r="Z180615" s="192"/>
      <c r="AA180615" s="192"/>
    </row>
    <row r="180616" spans="26:27">
      <c r="Z180616" s="192"/>
      <c r="AA180616" s="192"/>
    </row>
    <row r="180617" spans="26:27">
      <c r="Z180617" s="192"/>
      <c r="AA180617" s="192"/>
    </row>
    <row r="180618" spans="26:27">
      <c r="Z180618" s="192"/>
      <c r="AA180618" s="192"/>
    </row>
    <row r="180619" spans="26:27">
      <c r="Z180619" s="192"/>
      <c r="AA180619" s="192"/>
    </row>
    <row r="180620" spans="26:27">
      <c r="Z180620" s="192"/>
      <c r="AA180620" s="192"/>
    </row>
    <row r="180621" spans="26:27">
      <c r="Z180621" s="192"/>
      <c r="AA180621" s="192"/>
    </row>
    <row r="180622" spans="26:27">
      <c r="Z180622" s="192"/>
      <c r="AA180622" s="192"/>
    </row>
    <row r="180623" spans="26:27">
      <c r="Z180623" s="192"/>
      <c r="AA180623" s="192"/>
    </row>
    <row r="180624" spans="26:27">
      <c r="Z180624" s="192"/>
      <c r="AA180624" s="192"/>
    </row>
    <row r="180625" spans="26:27">
      <c r="Z180625" s="192"/>
      <c r="AA180625" s="192"/>
    </row>
    <row r="180626" spans="26:27">
      <c r="Z180626" s="192"/>
      <c r="AA180626" s="192"/>
    </row>
    <row r="180627" spans="26:27">
      <c r="Z180627" s="192"/>
      <c r="AA180627" s="192"/>
    </row>
    <row r="180628" spans="26:27">
      <c r="Z180628" s="192"/>
      <c r="AA180628" s="192"/>
    </row>
    <row r="180629" spans="26:27">
      <c r="Z180629" s="192"/>
      <c r="AA180629" s="192"/>
    </row>
    <row r="180630" spans="26:27">
      <c r="Z180630" s="192"/>
      <c r="AA180630" s="192"/>
    </row>
    <row r="180631" spans="26:27">
      <c r="Z180631" s="192"/>
      <c r="AA180631" s="192"/>
    </row>
    <row r="180632" spans="26:27">
      <c r="Z180632" s="192"/>
      <c r="AA180632" s="192"/>
    </row>
    <row r="180633" spans="26:27">
      <c r="Z180633" s="192"/>
      <c r="AA180633" s="192"/>
    </row>
    <row r="180634" spans="26:27">
      <c r="Z180634" s="192"/>
      <c r="AA180634" s="192"/>
    </row>
    <row r="180635" spans="26:27">
      <c r="Z180635" s="192"/>
      <c r="AA180635" s="192"/>
    </row>
    <row r="180636" spans="26:27">
      <c r="Z180636" s="192"/>
      <c r="AA180636" s="192"/>
    </row>
    <row r="180637" spans="26:27">
      <c r="Z180637" s="192"/>
      <c r="AA180637" s="192"/>
    </row>
    <row r="180638" spans="26:27">
      <c r="Z180638" s="192"/>
      <c r="AA180638" s="192"/>
    </row>
    <row r="180639" spans="26:27">
      <c r="Z180639" s="192"/>
      <c r="AA180639" s="192"/>
    </row>
    <row r="180640" spans="26:27">
      <c r="Z180640" s="192"/>
      <c r="AA180640" s="192"/>
    </row>
    <row r="180641" spans="26:27">
      <c r="Z180641" s="192"/>
      <c r="AA180641" s="192"/>
    </row>
    <row r="180642" spans="26:27">
      <c r="Z180642" s="192"/>
      <c r="AA180642" s="192"/>
    </row>
    <row r="180643" spans="26:27">
      <c r="Z180643" s="192"/>
      <c r="AA180643" s="192"/>
    </row>
    <row r="180644" spans="26:27">
      <c r="Z180644" s="192"/>
      <c r="AA180644" s="192"/>
    </row>
    <row r="180645" spans="26:27">
      <c r="Z180645" s="192"/>
      <c r="AA180645" s="192"/>
    </row>
    <row r="180646" spans="26:27">
      <c r="Z180646" s="192"/>
      <c r="AA180646" s="192"/>
    </row>
    <row r="180647" spans="26:27">
      <c r="Z180647" s="192"/>
      <c r="AA180647" s="192"/>
    </row>
    <row r="180648" spans="26:27">
      <c r="Z180648" s="192"/>
      <c r="AA180648" s="192"/>
    </row>
    <row r="180649" spans="26:27">
      <c r="Z180649" s="192"/>
      <c r="AA180649" s="192"/>
    </row>
    <row r="180650" spans="26:27">
      <c r="Z180650" s="192"/>
      <c r="AA180650" s="192"/>
    </row>
    <row r="180651" spans="26:27">
      <c r="Z180651" s="192"/>
      <c r="AA180651" s="192"/>
    </row>
    <row r="180652" spans="26:27">
      <c r="Z180652" s="192"/>
      <c r="AA180652" s="192"/>
    </row>
    <row r="180653" spans="26:27">
      <c r="Z180653" s="192"/>
      <c r="AA180653" s="192"/>
    </row>
    <row r="180654" spans="26:27">
      <c r="Z180654" s="192"/>
      <c r="AA180654" s="192"/>
    </row>
    <row r="180655" spans="26:27">
      <c r="Z180655" s="192"/>
      <c r="AA180655" s="192"/>
    </row>
    <row r="180656" spans="26:27">
      <c r="Z180656" s="192"/>
      <c r="AA180656" s="192"/>
    </row>
    <row r="180657" spans="26:27">
      <c r="Z180657" s="192"/>
      <c r="AA180657" s="192"/>
    </row>
    <row r="180658" spans="26:27">
      <c r="Z180658" s="192"/>
      <c r="AA180658" s="192"/>
    </row>
    <row r="180659" spans="26:27">
      <c r="Z180659" s="192"/>
      <c r="AA180659" s="192"/>
    </row>
    <row r="180660" spans="26:27">
      <c r="Z180660" s="192"/>
      <c r="AA180660" s="192"/>
    </row>
    <row r="180661" spans="26:27">
      <c r="Z180661" s="192"/>
      <c r="AA180661" s="192"/>
    </row>
    <row r="180662" spans="26:27">
      <c r="Z180662" s="192"/>
      <c r="AA180662" s="192"/>
    </row>
    <row r="180663" spans="26:27">
      <c r="Z180663" s="192"/>
      <c r="AA180663" s="192"/>
    </row>
    <row r="180664" spans="26:27">
      <c r="Z180664" s="192"/>
      <c r="AA180664" s="192"/>
    </row>
    <row r="180665" spans="26:27">
      <c r="Z180665" s="192"/>
      <c r="AA180665" s="192"/>
    </row>
    <row r="180666" spans="26:27">
      <c r="Z180666" s="192"/>
      <c r="AA180666" s="192"/>
    </row>
    <row r="180667" spans="26:27">
      <c r="Z180667" s="192"/>
      <c r="AA180667" s="192"/>
    </row>
    <row r="180668" spans="26:27">
      <c r="Z180668" s="192"/>
      <c r="AA180668" s="192"/>
    </row>
    <row r="180669" spans="26:27">
      <c r="Z180669" s="192"/>
      <c r="AA180669" s="192"/>
    </row>
    <row r="180670" spans="26:27">
      <c r="Z180670" s="192"/>
      <c r="AA180670" s="192"/>
    </row>
    <row r="180671" spans="26:27">
      <c r="Z180671" s="192"/>
      <c r="AA180671" s="192"/>
    </row>
    <row r="180672" spans="26:27">
      <c r="Z180672" s="192"/>
      <c r="AA180672" s="192"/>
    </row>
    <row r="180673" spans="26:27">
      <c r="Z180673" s="192"/>
      <c r="AA180673" s="192"/>
    </row>
    <row r="180674" spans="26:27">
      <c r="Z180674" s="192"/>
      <c r="AA180674" s="192"/>
    </row>
    <row r="180675" spans="26:27">
      <c r="Z180675" s="192"/>
      <c r="AA180675" s="192"/>
    </row>
    <row r="180676" spans="26:27">
      <c r="Z180676" s="192"/>
      <c r="AA180676" s="192"/>
    </row>
    <row r="180677" spans="26:27">
      <c r="Z180677" s="192"/>
      <c r="AA180677" s="192"/>
    </row>
    <row r="180678" spans="26:27">
      <c r="Z180678" s="192"/>
      <c r="AA180678" s="192"/>
    </row>
    <row r="180679" spans="26:27">
      <c r="Z180679" s="192"/>
      <c r="AA180679" s="192"/>
    </row>
    <row r="180680" spans="26:27">
      <c r="Z180680" s="192"/>
      <c r="AA180680" s="192"/>
    </row>
    <row r="180681" spans="26:27">
      <c r="Z180681" s="192"/>
      <c r="AA180681" s="192"/>
    </row>
    <row r="180682" spans="26:27">
      <c r="Z180682" s="192"/>
      <c r="AA180682" s="192"/>
    </row>
    <row r="180683" spans="26:27">
      <c r="Z180683" s="192"/>
      <c r="AA180683" s="192"/>
    </row>
    <row r="180684" spans="26:27">
      <c r="Z180684" s="192"/>
      <c r="AA180684" s="192"/>
    </row>
    <row r="180685" spans="26:27">
      <c r="Z180685" s="192"/>
      <c r="AA180685" s="192"/>
    </row>
    <row r="180686" spans="26:27">
      <c r="Z180686" s="192"/>
      <c r="AA180686" s="192"/>
    </row>
    <row r="180687" spans="26:27">
      <c r="Z180687" s="192"/>
      <c r="AA180687" s="192"/>
    </row>
    <row r="180688" spans="26:27">
      <c r="Z180688" s="192"/>
      <c r="AA180688" s="192"/>
    </row>
    <row r="180689" spans="26:27">
      <c r="Z180689" s="192"/>
      <c r="AA180689" s="192"/>
    </row>
    <row r="180690" spans="26:27">
      <c r="Z180690" s="192"/>
      <c r="AA180690" s="192"/>
    </row>
    <row r="180691" spans="26:27">
      <c r="Z180691" s="192"/>
      <c r="AA180691" s="192"/>
    </row>
    <row r="180692" spans="26:27">
      <c r="Z180692" s="192"/>
      <c r="AA180692" s="192"/>
    </row>
    <row r="180693" spans="26:27">
      <c r="Z180693" s="192"/>
      <c r="AA180693" s="192"/>
    </row>
    <row r="180694" spans="26:27">
      <c r="Z180694" s="192"/>
      <c r="AA180694" s="192"/>
    </row>
    <row r="180695" spans="26:27">
      <c r="Z180695" s="192"/>
      <c r="AA180695" s="192"/>
    </row>
    <row r="180696" spans="26:27">
      <c r="Z180696" s="192"/>
      <c r="AA180696" s="192"/>
    </row>
    <row r="180697" spans="26:27">
      <c r="Z180697" s="192"/>
      <c r="AA180697" s="192"/>
    </row>
    <row r="180698" spans="26:27">
      <c r="Z180698" s="192"/>
      <c r="AA180698" s="192"/>
    </row>
    <row r="180699" spans="26:27">
      <c r="Z180699" s="192"/>
      <c r="AA180699" s="192"/>
    </row>
    <row r="180700" spans="26:27">
      <c r="Z180700" s="192"/>
      <c r="AA180700" s="192"/>
    </row>
    <row r="180701" spans="26:27">
      <c r="Z180701" s="192"/>
      <c r="AA180701" s="192"/>
    </row>
    <row r="180702" spans="26:27">
      <c r="Z180702" s="192"/>
      <c r="AA180702" s="192"/>
    </row>
    <row r="180703" spans="26:27">
      <c r="Z180703" s="192"/>
      <c r="AA180703" s="192"/>
    </row>
    <row r="180704" spans="26:27">
      <c r="Z180704" s="192"/>
      <c r="AA180704" s="192"/>
    </row>
    <row r="180705" spans="26:27">
      <c r="Z180705" s="192"/>
      <c r="AA180705" s="192"/>
    </row>
    <row r="180706" spans="26:27">
      <c r="Z180706" s="192"/>
      <c r="AA180706" s="192"/>
    </row>
    <row r="180707" spans="26:27">
      <c r="Z180707" s="192"/>
      <c r="AA180707" s="192"/>
    </row>
    <row r="180708" spans="26:27">
      <c r="Z180708" s="192"/>
      <c r="AA180708" s="192"/>
    </row>
    <row r="180709" spans="26:27">
      <c r="Z180709" s="192"/>
      <c r="AA180709" s="192"/>
    </row>
    <row r="180710" spans="26:27">
      <c r="Z180710" s="192"/>
      <c r="AA180710" s="192"/>
    </row>
    <row r="180711" spans="26:27">
      <c r="Z180711" s="192"/>
      <c r="AA180711" s="192"/>
    </row>
    <row r="180712" spans="26:27">
      <c r="Z180712" s="192"/>
      <c r="AA180712" s="192"/>
    </row>
    <row r="180713" spans="26:27">
      <c r="Z180713" s="192"/>
      <c r="AA180713" s="192"/>
    </row>
    <row r="180714" spans="26:27">
      <c r="Z180714" s="192"/>
      <c r="AA180714" s="192"/>
    </row>
    <row r="180715" spans="26:27">
      <c r="Z180715" s="192"/>
      <c r="AA180715" s="192"/>
    </row>
    <row r="180716" spans="26:27">
      <c r="Z180716" s="192"/>
      <c r="AA180716" s="192"/>
    </row>
    <row r="180717" spans="26:27">
      <c r="Z180717" s="192"/>
      <c r="AA180717" s="192"/>
    </row>
    <row r="180718" spans="26:27">
      <c r="Z180718" s="192"/>
      <c r="AA180718" s="192"/>
    </row>
    <row r="180719" spans="26:27">
      <c r="Z180719" s="192"/>
      <c r="AA180719" s="192"/>
    </row>
    <row r="180720" spans="26:27">
      <c r="Z180720" s="192"/>
      <c r="AA180720" s="192"/>
    </row>
    <row r="180721" spans="26:27">
      <c r="Z180721" s="192"/>
      <c r="AA180721" s="192"/>
    </row>
    <row r="180722" spans="26:27">
      <c r="Z180722" s="192"/>
      <c r="AA180722" s="192"/>
    </row>
    <row r="180723" spans="26:27">
      <c r="Z180723" s="192"/>
      <c r="AA180723" s="192"/>
    </row>
    <row r="180724" spans="26:27">
      <c r="Z180724" s="192"/>
      <c r="AA180724" s="192"/>
    </row>
    <row r="180725" spans="26:27">
      <c r="Z180725" s="192"/>
      <c r="AA180725" s="192"/>
    </row>
    <row r="180726" spans="26:27">
      <c r="Z180726" s="192"/>
      <c r="AA180726" s="192"/>
    </row>
    <row r="180727" spans="26:27">
      <c r="Z180727" s="192"/>
      <c r="AA180727" s="192"/>
    </row>
    <row r="180728" spans="26:27">
      <c r="Z180728" s="192"/>
      <c r="AA180728" s="192"/>
    </row>
    <row r="180729" spans="26:27">
      <c r="Z180729" s="192"/>
      <c r="AA180729" s="192"/>
    </row>
    <row r="180730" spans="26:27">
      <c r="Z180730" s="192"/>
      <c r="AA180730" s="192"/>
    </row>
    <row r="180731" spans="26:27">
      <c r="Z180731" s="192"/>
      <c r="AA180731" s="192"/>
    </row>
    <row r="180732" spans="26:27">
      <c r="Z180732" s="192"/>
      <c r="AA180732" s="192"/>
    </row>
    <row r="180733" spans="26:27">
      <c r="Z180733" s="192"/>
      <c r="AA180733" s="192"/>
    </row>
    <row r="180734" spans="26:27">
      <c r="Z180734" s="192"/>
      <c r="AA180734" s="192"/>
    </row>
    <row r="180735" spans="26:27">
      <c r="Z180735" s="192"/>
      <c r="AA180735" s="192"/>
    </row>
    <row r="180736" spans="26:27">
      <c r="Z180736" s="192"/>
      <c r="AA180736" s="192"/>
    </row>
    <row r="180737" spans="26:27">
      <c r="Z180737" s="192"/>
      <c r="AA180737" s="192"/>
    </row>
    <row r="180738" spans="26:27">
      <c r="Z180738" s="192"/>
      <c r="AA180738" s="192"/>
    </row>
    <row r="180739" spans="26:27">
      <c r="Z180739" s="192"/>
      <c r="AA180739" s="192"/>
    </row>
    <row r="180740" spans="26:27">
      <c r="Z180740" s="192"/>
      <c r="AA180740" s="192"/>
    </row>
    <row r="180741" spans="26:27">
      <c r="Z180741" s="192"/>
      <c r="AA180741" s="192"/>
    </row>
    <row r="180742" spans="26:27">
      <c r="Z180742" s="192"/>
      <c r="AA180742" s="192"/>
    </row>
    <row r="180743" spans="26:27">
      <c r="Z180743" s="192"/>
      <c r="AA180743" s="192"/>
    </row>
    <row r="180744" spans="26:27">
      <c r="Z180744" s="192"/>
      <c r="AA180744" s="192"/>
    </row>
    <row r="180745" spans="26:27">
      <c r="Z180745" s="192"/>
      <c r="AA180745" s="192"/>
    </row>
    <row r="180746" spans="26:27">
      <c r="Z180746" s="192"/>
      <c r="AA180746" s="192"/>
    </row>
    <row r="180747" spans="26:27">
      <c r="Z180747" s="192"/>
      <c r="AA180747" s="192"/>
    </row>
    <row r="180748" spans="26:27">
      <c r="Z180748" s="192"/>
      <c r="AA180748" s="192"/>
    </row>
    <row r="180749" spans="26:27">
      <c r="Z180749" s="192"/>
      <c r="AA180749" s="192"/>
    </row>
    <row r="180750" spans="26:27">
      <c r="Z180750" s="192"/>
      <c r="AA180750" s="192"/>
    </row>
    <row r="180751" spans="26:27">
      <c r="Z180751" s="192"/>
      <c r="AA180751" s="192"/>
    </row>
    <row r="180752" spans="26:27">
      <c r="Z180752" s="192"/>
      <c r="AA180752" s="192"/>
    </row>
    <row r="180753" spans="26:27">
      <c r="Z180753" s="192"/>
      <c r="AA180753" s="192"/>
    </row>
    <row r="180754" spans="26:27">
      <c r="Z180754" s="192"/>
      <c r="AA180754" s="192"/>
    </row>
    <row r="180755" spans="26:27">
      <c r="Z180755" s="192"/>
      <c r="AA180755" s="192"/>
    </row>
    <row r="180756" spans="26:27">
      <c r="Z180756" s="192"/>
      <c r="AA180756" s="192"/>
    </row>
    <row r="180757" spans="26:27">
      <c r="Z180757" s="192"/>
      <c r="AA180757" s="192"/>
    </row>
    <row r="180758" spans="26:27">
      <c r="Z180758" s="192"/>
      <c r="AA180758" s="192"/>
    </row>
    <row r="180759" spans="26:27">
      <c r="Z180759" s="192"/>
      <c r="AA180759" s="192"/>
    </row>
    <row r="180760" spans="26:27">
      <c r="Z180760" s="192"/>
      <c r="AA180760" s="192"/>
    </row>
    <row r="180761" spans="26:27">
      <c r="Z180761" s="192"/>
      <c r="AA180761" s="192"/>
    </row>
    <row r="180762" spans="26:27">
      <c r="Z180762" s="192"/>
      <c r="AA180762" s="192"/>
    </row>
    <row r="180763" spans="26:27">
      <c r="Z180763" s="192"/>
      <c r="AA180763" s="192"/>
    </row>
    <row r="180764" spans="26:27">
      <c r="Z180764" s="192"/>
      <c r="AA180764" s="192"/>
    </row>
    <row r="180765" spans="26:27">
      <c r="Z180765" s="192"/>
      <c r="AA180765" s="192"/>
    </row>
    <row r="180766" spans="26:27">
      <c r="Z180766" s="192"/>
      <c r="AA180766" s="192"/>
    </row>
    <row r="180767" spans="26:27">
      <c r="Z180767" s="192"/>
      <c r="AA180767" s="192"/>
    </row>
    <row r="180768" spans="26:27">
      <c r="Z180768" s="192"/>
      <c r="AA180768" s="192"/>
    </row>
    <row r="180769" spans="26:27">
      <c r="Z180769" s="192"/>
      <c r="AA180769" s="192"/>
    </row>
    <row r="180770" spans="26:27">
      <c r="Z180770" s="192"/>
      <c r="AA180770" s="192"/>
    </row>
    <row r="180771" spans="26:27">
      <c r="Z180771" s="192"/>
      <c r="AA180771" s="192"/>
    </row>
    <row r="180772" spans="26:27">
      <c r="Z180772" s="192"/>
      <c r="AA180772" s="192"/>
    </row>
    <row r="180773" spans="26:27">
      <c r="Z180773" s="192"/>
      <c r="AA180773" s="192"/>
    </row>
    <row r="180774" spans="26:27">
      <c r="Z180774" s="192"/>
      <c r="AA180774" s="192"/>
    </row>
    <row r="180775" spans="26:27">
      <c r="Z180775" s="192"/>
      <c r="AA180775" s="192"/>
    </row>
    <row r="180776" spans="26:27">
      <c r="Z180776" s="192"/>
      <c r="AA180776" s="192"/>
    </row>
    <row r="180777" spans="26:27">
      <c r="Z180777" s="192"/>
      <c r="AA180777" s="192"/>
    </row>
    <row r="180778" spans="26:27">
      <c r="Z180778" s="192"/>
      <c r="AA180778" s="192"/>
    </row>
    <row r="180779" spans="26:27">
      <c r="Z180779" s="192"/>
      <c r="AA180779" s="192"/>
    </row>
    <row r="180780" spans="26:27">
      <c r="Z180780" s="192"/>
      <c r="AA180780" s="192"/>
    </row>
    <row r="180781" spans="26:27">
      <c r="Z180781" s="192"/>
      <c r="AA180781" s="192"/>
    </row>
    <row r="180782" spans="26:27">
      <c r="Z180782" s="192"/>
      <c r="AA180782" s="192"/>
    </row>
    <row r="180783" spans="26:27">
      <c r="Z180783" s="192"/>
      <c r="AA180783" s="192"/>
    </row>
    <row r="180784" spans="26:27">
      <c r="Z180784" s="192"/>
      <c r="AA180784" s="192"/>
    </row>
    <row r="180785" spans="26:27">
      <c r="Z180785" s="192"/>
      <c r="AA180785" s="192"/>
    </row>
    <row r="180786" spans="26:27">
      <c r="Z180786" s="192"/>
      <c r="AA180786" s="192"/>
    </row>
    <row r="180787" spans="26:27">
      <c r="Z180787" s="192"/>
      <c r="AA180787" s="192"/>
    </row>
    <row r="180788" spans="26:27">
      <c r="Z180788" s="192"/>
      <c r="AA180788" s="192"/>
    </row>
    <row r="180789" spans="26:27">
      <c r="Z180789" s="192"/>
      <c r="AA180789" s="192"/>
    </row>
    <row r="180790" spans="26:27">
      <c r="Z180790" s="192"/>
      <c r="AA180790" s="192"/>
    </row>
    <row r="180791" spans="26:27">
      <c r="Z180791" s="192"/>
      <c r="AA180791" s="192"/>
    </row>
    <row r="180792" spans="26:27">
      <c r="Z180792" s="192"/>
      <c r="AA180792" s="192"/>
    </row>
    <row r="180793" spans="26:27">
      <c r="Z180793" s="192"/>
      <c r="AA180793" s="192"/>
    </row>
    <row r="180794" spans="26:27">
      <c r="Z180794" s="192"/>
      <c r="AA180794" s="192"/>
    </row>
    <row r="180795" spans="26:27">
      <c r="Z180795" s="192"/>
      <c r="AA180795" s="192"/>
    </row>
    <row r="180796" spans="26:27">
      <c r="Z180796" s="192"/>
      <c r="AA180796" s="192"/>
    </row>
    <row r="180797" spans="26:27">
      <c r="Z180797" s="192"/>
      <c r="AA180797" s="192"/>
    </row>
    <row r="180798" spans="26:27">
      <c r="Z180798" s="192"/>
      <c r="AA180798" s="192"/>
    </row>
    <row r="180799" spans="26:27">
      <c r="Z180799" s="192"/>
      <c r="AA180799" s="192"/>
    </row>
    <row r="180800" spans="26:27">
      <c r="Z180800" s="192"/>
      <c r="AA180800" s="192"/>
    </row>
    <row r="180801" spans="26:27">
      <c r="Z180801" s="192"/>
      <c r="AA180801" s="192"/>
    </row>
    <row r="180802" spans="26:27">
      <c r="Z180802" s="192"/>
      <c r="AA180802" s="192"/>
    </row>
    <row r="180803" spans="26:27">
      <c r="Z180803" s="192"/>
      <c r="AA180803" s="192"/>
    </row>
    <row r="180804" spans="26:27">
      <c r="Z180804" s="192"/>
      <c r="AA180804" s="192"/>
    </row>
    <row r="180805" spans="26:27">
      <c r="Z180805" s="192"/>
      <c r="AA180805" s="192"/>
    </row>
    <row r="180806" spans="26:27">
      <c r="Z180806" s="192"/>
      <c r="AA180806" s="192"/>
    </row>
    <row r="180807" spans="26:27">
      <c r="Z180807" s="192"/>
      <c r="AA180807" s="192"/>
    </row>
    <row r="180808" spans="26:27">
      <c r="Z180808" s="192"/>
      <c r="AA180808" s="192"/>
    </row>
    <row r="180809" spans="26:27">
      <c r="Z180809" s="192"/>
      <c r="AA180809" s="192"/>
    </row>
    <row r="180810" spans="26:27">
      <c r="Z180810" s="192"/>
      <c r="AA180810" s="192"/>
    </row>
    <row r="180811" spans="26:27">
      <c r="Z180811" s="192"/>
      <c r="AA180811" s="192"/>
    </row>
    <row r="180812" spans="26:27">
      <c r="Z180812" s="192"/>
      <c r="AA180812" s="192"/>
    </row>
    <row r="180813" spans="26:27">
      <c r="Z180813" s="192"/>
      <c r="AA180813" s="192"/>
    </row>
    <row r="180814" spans="26:27">
      <c r="Z180814" s="192"/>
      <c r="AA180814" s="192"/>
    </row>
    <row r="180815" spans="26:27">
      <c r="Z180815" s="192"/>
      <c r="AA180815" s="192"/>
    </row>
    <row r="180816" spans="26:27">
      <c r="Z180816" s="192"/>
      <c r="AA180816" s="192"/>
    </row>
    <row r="180817" spans="26:27">
      <c r="Z180817" s="192"/>
      <c r="AA180817" s="192"/>
    </row>
    <row r="180818" spans="26:27">
      <c r="Z180818" s="192"/>
      <c r="AA180818" s="192"/>
    </row>
    <row r="180819" spans="26:27">
      <c r="Z180819" s="192"/>
      <c r="AA180819" s="192"/>
    </row>
    <row r="180820" spans="26:27">
      <c r="Z180820" s="192"/>
      <c r="AA180820" s="192"/>
    </row>
    <row r="180821" spans="26:27">
      <c r="Z180821" s="192"/>
      <c r="AA180821" s="192"/>
    </row>
    <row r="180822" spans="26:27">
      <c r="Z180822" s="192"/>
      <c r="AA180822" s="192"/>
    </row>
    <row r="180823" spans="26:27">
      <c r="Z180823" s="192"/>
      <c r="AA180823" s="192"/>
    </row>
    <row r="180824" spans="26:27">
      <c r="Z180824" s="192"/>
      <c r="AA180824" s="192"/>
    </row>
    <row r="180825" spans="26:27">
      <c r="Z180825" s="192"/>
      <c r="AA180825" s="192"/>
    </row>
    <row r="180826" spans="26:27">
      <c r="Z180826" s="192"/>
      <c r="AA180826" s="192"/>
    </row>
    <row r="180827" spans="26:27">
      <c r="Z180827" s="192"/>
      <c r="AA180827" s="192"/>
    </row>
    <row r="180828" spans="26:27">
      <c r="Z180828" s="192"/>
      <c r="AA180828" s="192"/>
    </row>
    <row r="180829" spans="26:27">
      <c r="Z180829" s="192"/>
      <c r="AA180829" s="192"/>
    </row>
    <row r="180830" spans="26:27">
      <c r="Z180830" s="192"/>
      <c r="AA180830" s="192"/>
    </row>
    <row r="180831" spans="26:27">
      <c r="Z180831" s="192"/>
      <c r="AA180831" s="192"/>
    </row>
    <row r="180832" spans="26:27">
      <c r="Z180832" s="192"/>
      <c r="AA180832" s="192"/>
    </row>
    <row r="180833" spans="26:27">
      <c r="Z180833" s="192"/>
      <c r="AA180833" s="192"/>
    </row>
    <row r="180834" spans="26:27">
      <c r="Z180834" s="192"/>
      <c r="AA180834" s="192"/>
    </row>
    <row r="180835" spans="26:27">
      <c r="Z180835" s="192"/>
      <c r="AA180835" s="192"/>
    </row>
    <row r="180836" spans="26:27">
      <c r="Z180836" s="192"/>
      <c r="AA180836" s="192"/>
    </row>
    <row r="180837" spans="26:27">
      <c r="Z180837" s="192"/>
      <c r="AA180837" s="192"/>
    </row>
    <row r="180838" spans="26:27">
      <c r="Z180838" s="192"/>
      <c r="AA180838" s="192"/>
    </row>
    <row r="180839" spans="26:27">
      <c r="Z180839" s="192"/>
      <c r="AA180839" s="192"/>
    </row>
    <row r="180840" spans="26:27">
      <c r="Z180840" s="192"/>
      <c r="AA180840" s="192"/>
    </row>
    <row r="180841" spans="26:27">
      <c r="Z180841" s="192"/>
      <c r="AA180841" s="192"/>
    </row>
    <row r="180842" spans="26:27">
      <c r="Z180842" s="192"/>
      <c r="AA180842" s="192"/>
    </row>
    <row r="180843" spans="26:27">
      <c r="Z180843" s="192"/>
      <c r="AA180843" s="192"/>
    </row>
    <row r="180844" spans="26:27">
      <c r="Z180844" s="192"/>
      <c r="AA180844" s="192"/>
    </row>
    <row r="180845" spans="26:27">
      <c r="Z180845" s="192"/>
      <c r="AA180845" s="192"/>
    </row>
    <row r="180846" spans="26:27">
      <c r="Z180846" s="192"/>
      <c r="AA180846" s="192"/>
    </row>
    <row r="180847" spans="26:27">
      <c r="Z180847" s="192"/>
      <c r="AA180847" s="192"/>
    </row>
    <row r="180848" spans="26:27">
      <c r="Z180848" s="192"/>
      <c r="AA180848" s="192"/>
    </row>
    <row r="180849" spans="26:27">
      <c r="Z180849" s="192"/>
      <c r="AA180849" s="192"/>
    </row>
    <row r="180850" spans="26:27">
      <c r="Z180850" s="192"/>
      <c r="AA180850" s="192"/>
    </row>
    <row r="180851" spans="26:27">
      <c r="Z180851" s="192"/>
      <c r="AA180851" s="192"/>
    </row>
    <row r="180852" spans="26:27">
      <c r="Z180852" s="192"/>
      <c r="AA180852" s="192"/>
    </row>
    <row r="180853" spans="26:27">
      <c r="Z180853" s="192"/>
      <c r="AA180853" s="192"/>
    </row>
    <row r="180854" spans="26:27">
      <c r="Z180854" s="192"/>
      <c r="AA180854" s="192"/>
    </row>
    <row r="180855" spans="26:27">
      <c r="Z180855" s="192"/>
      <c r="AA180855" s="192"/>
    </row>
    <row r="180856" spans="26:27">
      <c r="Z180856" s="192"/>
      <c r="AA180856" s="192"/>
    </row>
    <row r="180857" spans="26:27">
      <c r="Z180857" s="192"/>
      <c r="AA180857" s="192"/>
    </row>
    <row r="180858" spans="26:27">
      <c r="Z180858" s="192"/>
      <c r="AA180858" s="192"/>
    </row>
    <row r="180859" spans="26:27">
      <c r="Z180859" s="192"/>
      <c r="AA180859" s="192"/>
    </row>
    <row r="180860" spans="26:27">
      <c r="Z180860" s="192"/>
      <c r="AA180860" s="192"/>
    </row>
    <row r="180861" spans="26:27">
      <c r="Z180861" s="192"/>
      <c r="AA180861" s="192"/>
    </row>
    <row r="180862" spans="26:27">
      <c r="Z180862" s="192"/>
      <c r="AA180862" s="192"/>
    </row>
    <row r="180863" spans="26:27">
      <c r="Z180863" s="192"/>
      <c r="AA180863" s="192"/>
    </row>
    <row r="180864" spans="26:27">
      <c r="Z180864" s="192"/>
      <c r="AA180864" s="192"/>
    </row>
    <row r="180865" spans="26:27">
      <c r="Z180865" s="192"/>
      <c r="AA180865" s="192"/>
    </row>
    <row r="180866" spans="26:27">
      <c r="Z180866" s="192"/>
      <c r="AA180866" s="192"/>
    </row>
    <row r="180867" spans="26:27">
      <c r="Z180867" s="192"/>
      <c r="AA180867" s="192"/>
    </row>
    <row r="180868" spans="26:27">
      <c r="Z180868" s="192"/>
      <c r="AA180868" s="192"/>
    </row>
    <row r="180869" spans="26:27">
      <c r="Z180869" s="192"/>
      <c r="AA180869" s="192"/>
    </row>
    <row r="180870" spans="26:27">
      <c r="Z180870" s="192"/>
      <c r="AA180870" s="192"/>
    </row>
    <row r="180871" spans="26:27">
      <c r="Z180871" s="192"/>
      <c r="AA180871" s="192"/>
    </row>
    <row r="180872" spans="26:27">
      <c r="Z180872" s="192"/>
      <c r="AA180872" s="192"/>
    </row>
    <row r="180873" spans="26:27">
      <c r="Z180873" s="192"/>
      <c r="AA180873" s="192"/>
    </row>
    <row r="180874" spans="26:27">
      <c r="Z180874" s="192"/>
      <c r="AA180874" s="192"/>
    </row>
    <row r="180875" spans="26:27">
      <c r="Z180875" s="192"/>
      <c r="AA180875" s="192"/>
    </row>
    <row r="180876" spans="26:27">
      <c r="Z180876" s="192"/>
      <c r="AA180876" s="192"/>
    </row>
    <row r="180877" spans="26:27">
      <c r="Z180877" s="192"/>
      <c r="AA180877" s="192"/>
    </row>
    <row r="180878" spans="26:27">
      <c r="Z180878" s="192"/>
      <c r="AA180878" s="192"/>
    </row>
    <row r="180879" spans="26:27">
      <c r="Z180879" s="192"/>
      <c r="AA180879" s="192"/>
    </row>
    <row r="180880" spans="26:27">
      <c r="Z180880" s="192"/>
      <c r="AA180880" s="192"/>
    </row>
    <row r="180881" spans="26:27">
      <c r="Z180881" s="192"/>
      <c r="AA180881" s="192"/>
    </row>
    <row r="180882" spans="26:27">
      <c r="Z180882" s="192"/>
      <c r="AA180882" s="192"/>
    </row>
    <row r="180883" spans="26:27">
      <c r="Z180883" s="192"/>
      <c r="AA180883" s="192"/>
    </row>
    <row r="180884" spans="26:27">
      <c r="Z180884" s="192"/>
      <c r="AA180884" s="192"/>
    </row>
    <row r="180885" spans="26:27">
      <c r="Z180885" s="192"/>
      <c r="AA180885" s="192"/>
    </row>
    <row r="180886" spans="26:27">
      <c r="Z180886" s="192"/>
      <c r="AA180886" s="192"/>
    </row>
    <row r="180887" spans="26:27">
      <c r="Z180887" s="192"/>
      <c r="AA180887" s="192"/>
    </row>
    <row r="180888" spans="26:27">
      <c r="Z180888" s="192"/>
      <c r="AA180888" s="192"/>
    </row>
    <row r="180889" spans="26:27">
      <c r="Z180889" s="192"/>
      <c r="AA180889" s="192"/>
    </row>
    <row r="180890" spans="26:27">
      <c r="Z180890" s="192"/>
      <c r="AA180890" s="192"/>
    </row>
    <row r="180891" spans="26:27">
      <c r="Z180891" s="192"/>
      <c r="AA180891" s="192"/>
    </row>
    <row r="180892" spans="26:27">
      <c r="Z180892" s="192"/>
      <c r="AA180892" s="192"/>
    </row>
    <row r="180893" spans="26:27">
      <c r="Z180893" s="192"/>
      <c r="AA180893" s="192"/>
    </row>
    <row r="180894" spans="26:27">
      <c r="Z180894" s="192"/>
      <c r="AA180894" s="192"/>
    </row>
    <row r="180895" spans="26:27">
      <c r="Z180895" s="192"/>
      <c r="AA180895" s="192"/>
    </row>
    <row r="180896" spans="26:27">
      <c r="Z180896" s="192"/>
      <c r="AA180896" s="192"/>
    </row>
    <row r="180897" spans="26:27">
      <c r="Z180897" s="192"/>
      <c r="AA180897" s="192"/>
    </row>
    <row r="180898" spans="26:27">
      <c r="Z180898" s="192"/>
      <c r="AA180898" s="192"/>
    </row>
    <row r="180899" spans="26:27">
      <c r="Z180899" s="192"/>
      <c r="AA180899" s="192"/>
    </row>
    <row r="180900" spans="26:27">
      <c r="Z180900" s="192"/>
      <c r="AA180900" s="192"/>
    </row>
    <row r="180901" spans="26:27">
      <c r="Z180901" s="192"/>
      <c r="AA180901" s="192"/>
    </row>
    <row r="180902" spans="26:27">
      <c r="Z180902" s="192"/>
      <c r="AA180902" s="192"/>
    </row>
    <row r="180903" spans="26:27">
      <c r="Z180903" s="192"/>
      <c r="AA180903" s="192"/>
    </row>
    <row r="180904" spans="26:27">
      <c r="Z180904" s="192"/>
      <c r="AA180904" s="192"/>
    </row>
    <row r="180905" spans="26:27">
      <c r="Z180905" s="192"/>
      <c r="AA180905" s="192"/>
    </row>
    <row r="180906" spans="26:27">
      <c r="Z180906" s="192"/>
      <c r="AA180906" s="192"/>
    </row>
    <row r="180907" spans="26:27">
      <c r="Z180907" s="192"/>
      <c r="AA180907" s="192"/>
    </row>
    <row r="180908" spans="26:27">
      <c r="Z180908" s="192"/>
      <c r="AA180908" s="192"/>
    </row>
    <row r="180909" spans="26:27">
      <c r="Z180909" s="192"/>
      <c r="AA180909" s="192"/>
    </row>
    <row r="180910" spans="26:27">
      <c r="Z180910" s="192"/>
      <c r="AA180910" s="192"/>
    </row>
    <row r="180911" spans="26:27">
      <c r="Z180911" s="192"/>
      <c r="AA180911" s="192"/>
    </row>
    <row r="180912" spans="26:27">
      <c r="Z180912" s="192"/>
      <c r="AA180912" s="192"/>
    </row>
    <row r="180913" spans="26:27">
      <c r="Z180913" s="192"/>
      <c r="AA180913" s="192"/>
    </row>
    <row r="180914" spans="26:27">
      <c r="Z180914" s="192"/>
      <c r="AA180914" s="192"/>
    </row>
    <row r="180915" spans="26:27">
      <c r="Z180915" s="192"/>
      <c r="AA180915" s="192"/>
    </row>
    <row r="180916" spans="26:27">
      <c r="Z180916" s="192"/>
      <c r="AA180916" s="192"/>
    </row>
    <row r="180917" spans="26:27">
      <c r="Z180917" s="192"/>
      <c r="AA180917" s="192"/>
    </row>
    <row r="180918" spans="26:27">
      <c r="Z180918" s="192"/>
      <c r="AA180918" s="192"/>
    </row>
    <row r="180919" spans="26:27">
      <c r="Z180919" s="192"/>
      <c r="AA180919" s="192"/>
    </row>
    <row r="180920" spans="26:27">
      <c r="Z180920" s="192"/>
      <c r="AA180920" s="192"/>
    </row>
    <row r="180921" spans="26:27">
      <c r="Z180921" s="192"/>
      <c r="AA180921" s="192"/>
    </row>
    <row r="180922" spans="26:27">
      <c r="Z180922" s="192"/>
      <c r="AA180922" s="192"/>
    </row>
    <row r="180923" spans="26:27">
      <c r="Z180923" s="192"/>
      <c r="AA180923" s="192"/>
    </row>
    <row r="180924" spans="26:27">
      <c r="Z180924" s="192"/>
      <c r="AA180924" s="192"/>
    </row>
    <row r="180925" spans="26:27">
      <c r="Z180925" s="192"/>
      <c r="AA180925" s="192"/>
    </row>
    <row r="180926" spans="26:27">
      <c r="Z180926" s="192"/>
      <c r="AA180926" s="192"/>
    </row>
    <row r="180927" spans="26:27">
      <c r="Z180927" s="192"/>
      <c r="AA180927" s="192"/>
    </row>
    <row r="180928" spans="26:27">
      <c r="Z180928" s="192"/>
      <c r="AA180928" s="192"/>
    </row>
    <row r="180929" spans="26:27">
      <c r="Z180929" s="192"/>
      <c r="AA180929" s="192"/>
    </row>
    <row r="180930" spans="26:27">
      <c r="Z180930" s="192"/>
      <c r="AA180930" s="192"/>
    </row>
    <row r="180931" spans="26:27">
      <c r="Z180931" s="192"/>
      <c r="AA180931" s="192"/>
    </row>
    <row r="180932" spans="26:27">
      <c r="Z180932" s="192"/>
      <c r="AA180932" s="192"/>
    </row>
    <row r="180933" spans="26:27">
      <c r="Z180933" s="192"/>
      <c r="AA180933" s="192"/>
    </row>
    <row r="180934" spans="26:27">
      <c r="Z180934" s="192"/>
      <c r="AA180934" s="192"/>
    </row>
    <row r="180935" spans="26:27">
      <c r="Z180935" s="192"/>
      <c r="AA180935" s="192"/>
    </row>
    <row r="180936" spans="26:27">
      <c r="Z180936" s="192"/>
      <c r="AA180936" s="192"/>
    </row>
    <row r="180937" spans="26:27">
      <c r="Z180937" s="192"/>
      <c r="AA180937" s="192"/>
    </row>
    <row r="180938" spans="26:27">
      <c r="Z180938" s="192"/>
      <c r="AA180938" s="192"/>
    </row>
    <row r="180939" spans="26:27">
      <c r="Z180939" s="192"/>
      <c r="AA180939" s="192"/>
    </row>
    <row r="180940" spans="26:27">
      <c r="Z180940" s="192"/>
      <c r="AA180940" s="192"/>
    </row>
    <row r="180941" spans="26:27">
      <c r="Z180941" s="192"/>
      <c r="AA180941" s="192"/>
    </row>
    <row r="180942" spans="26:27">
      <c r="Z180942" s="192"/>
      <c r="AA180942" s="192"/>
    </row>
    <row r="180943" spans="26:27">
      <c r="Z180943" s="192"/>
      <c r="AA180943" s="192"/>
    </row>
    <row r="180944" spans="26:27">
      <c r="Z180944" s="192"/>
      <c r="AA180944" s="192"/>
    </row>
    <row r="180945" spans="26:27">
      <c r="Z180945" s="192"/>
      <c r="AA180945" s="192"/>
    </row>
    <row r="180946" spans="26:27">
      <c r="Z180946" s="192"/>
      <c r="AA180946" s="192"/>
    </row>
    <row r="180947" spans="26:27">
      <c r="Z180947" s="192"/>
      <c r="AA180947" s="192"/>
    </row>
    <row r="180948" spans="26:27">
      <c r="Z180948" s="192"/>
      <c r="AA180948" s="192"/>
    </row>
    <row r="180949" spans="26:27">
      <c r="Z180949" s="192"/>
      <c r="AA180949" s="192"/>
    </row>
    <row r="180950" spans="26:27">
      <c r="Z180950" s="192"/>
      <c r="AA180950" s="192"/>
    </row>
    <row r="180951" spans="26:27">
      <c r="Z180951" s="192"/>
      <c r="AA180951" s="192"/>
    </row>
    <row r="180952" spans="26:27">
      <c r="Z180952" s="192"/>
      <c r="AA180952" s="192"/>
    </row>
    <row r="180953" spans="26:27">
      <c r="Z180953" s="192"/>
      <c r="AA180953" s="192"/>
    </row>
    <row r="180954" spans="26:27">
      <c r="Z180954" s="192"/>
      <c r="AA180954" s="192"/>
    </row>
    <row r="180955" spans="26:27">
      <c r="Z180955" s="192"/>
      <c r="AA180955" s="192"/>
    </row>
    <row r="180956" spans="26:27">
      <c r="Z180956" s="192"/>
      <c r="AA180956" s="192"/>
    </row>
    <row r="180957" spans="26:27">
      <c r="Z180957" s="192"/>
      <c r="AA180957" s="192"/>
    </row>
    <row r="180958" spans="26:27">
      <c r="Z180958" s="192"/>
      <c r="AA180958" s="192"/>
    </row>
    <row r="180959" spans="26:27">
      <c r="Z180959" s="192"/>
      <c r="AA180959" s="192"/>
    </row>
    <row r="180960" spans="26:27">
      <c r="Z180960" s="192"/>
      <c r="AA180960" s="192"/>
    </row>
    <row r="180961" spans="26:27">
      <c r="Z180961" s="192"/>
      <c r="AA180961" s="192"/>
    </row>
    <row r="180962" spans="26:27">
      <c r="Z180962" s="192"/>
      <c r="AA180962" s="192"/>
    </row>
    <row r="180963" spans="26:27">
      <c r="Z180963" s="192"/>
      <c r="AA180963" s="192"/>
    </row>
    <row r="180964" spans="26:27">
      <c r="Z180964" s="192"/>
      <c r="AA180964" s="192"/>
    </row>
    <row r="180965" spans="26:27">
      <c r="Z180965" s="192"/>
      <c r="AA180965" s="192"/>
    </row>
    <row r="180966" spans="26:27">
      <c r="Z180966" s="192"/>
      <c r="AA180966" s="192"/>
    </row>
    <row r="180967" spans="26:27">
      <c r="Z180967" s="192"/>
      <c r="AA180967" s="192"/>
    </row>
    <row r="180968" spans="26:27">
      <c r="Z180968" s="192"/>
      <c r="AA180968" s="192"/>
    </row>
    <row r="180969" spans="26:27">
      <c r="Z180969" s="192"/>
      <c r="AA180969" s="192"/>
    </row>
    <row r="180970" spans="26:27">
      <c r="Z180970" s="192"/>
      <c r="AA180970" s="192"/>
    </row>
    <row r="180971" spans="26:27">
      <c r="Z180971" s="192"/>
      <c r="AA180971" s="192"/>
    </row>
    <row r="180972" spans="26:27">
      <c r="Z180972" s="192"/>
      <c r="AA180972" s="192"/>
    </row>
    <row r="180973" spans="26:27">
      <c r="Z180973" s="192"/>
      <c r="AA180973" s="192"/>
    </row>
    <row r="180974" spans="26:27">
      <c r="Z180974" s="192"/>
      <c r="AA180974" s="192"/>
    </row>
    <row r="180975" spans="26:27">
      <c r="Z180975" s="192"/>
      <c r="AA180975" s="192"/>
    </row>
    <row r="180976" spans="26:27">
      <c r="Z180976" s="192"/>
      <c r="AA180976" s="192"/>
    </row>
    <row r="180977" spans="26:27">
      <c r="Z180977" s="192"/>
      <c r="AA180977" s="192"/>
    </row>
    <row r="180978" spans="26:27">
      <c r="Z180978" s="192"/>
      <c r="AA180978" s="192"/>
    </row>
    <row r="180979" spans="26:27">
      <c r="Z180979" s="192"/>
      <c r="AA180979" s="192"/>
    </row>
    <row r="180980" spans="26:27">
      <c r="Z180980" s="192"/>
      <c r="AA180980" s="192"/>
    </row>
    <row r="180981" spans="26:27">
      <c r="Z180981" s="192"/>
      <c r="AA180981" s="192"/>
    </row>
    <row r="180982" spans="26:27">
      <c r="Z180982" s="192"/>
      <c r="AA180982" s="192"/>
    </row>
    <row r="180983" spans="26:27">
      <c r="Z180983" s="192"/>
      <c r="AA180983" s="192"/>
    </row>
    <row r="180984" spans="26:27">
      <c r="Z180984" s="192"/>
      <c r="AA180984" s="192"/>
    </row>
    <row r="180985" spans="26:27">
      <c r="Z180985" s="192"/>
      <c r="AA180985" s="192"/>
    </row>
    <row r="180986" spans="26:27">
      <c r="Z180986" s="192"/>
      <c r="AA180986" s="192"/>
    </row>
    <row r="180987" spans="26:27">
      <c r="Z180987" s="192"/>
      <c r="AA180987" s="192"/>
    </row>
    <row r="180988" spans="26:27">
      <c r="Z180988" s="192"/>
      <c r="AA180988" s="192"/>
    </row>
    <row r="180989" spans="26:27">
      <c r="Z180989" s="192"/>
      <c r="AA180989" s="192"/>
    </row>
    <row r="180990" spans="26:27">
      <c r="Z180990" s="192"/>
      <c r="AA180990" s="192"/>
    </row>
    <row r="180991" spans="26:27">
      <c r="Z180991" s="192"/>
      <c r="AA180991" s="192"/>
    </row>
    <row r="180992" spans="26:27">
      <c r="Z180992" s="192"/>
      <c r="AA180992" s="192"/>
    </row>
    <row r="180993" spans="26:27">
      <c r="Z180993" s="192"/>
      <c r="AA180993" s="192"/>
    </row>
    <row r="180994" spans="26:27">
      <c r="Z180994" s="192"/>
      <c r="AA180994" s="192"/>
    </row>
    <row r="180995" spans="26:27">
      <c r="Z180995" s="192"/>
      <c r="AA180995" s="192"/>
    </row>
    <row r="180996" spans="26:27">
      <c r="Z180996" s="192"/>
      <c r="AA180996" s="192"/>
    </row>
    <row r="180997" spans="26:27">
      <c r="Z180997" s="192"/>
      <c r="AA180997" s="192"/>
    </row>
    <row r="180998" spans="26:27">
      <c r="Z180998" s="192"/>
      <c r="AA180998" s="192"/>
    </row>
    <row r="180999" spans="26:27">
      <c r="Z180999" s="192"/>
      <c r="AA180999" s="192"/>
    </row>
    <row r="181000" spans="26:27">
      <c r="Z181000" s="192"/>
      <c r="AA181000" s="192"/>
    </row>
    <row r="181001" spans="26:27">
      <c r="Z181001" s="192"/>
      <c r="AA181001" s="192"/>
    </row>
    <row r="181002" spans="26:27">
      <c r="Z181002" s="192"/>
      <c r="AA181002" s="192"/>
    </row>
    <row r="181003" spans="26:27">
      <c r="Z181003" s="192"/>
      <c r="AA181003" s="192"/>
    </row>
    <row r="181004" spans="26:27">
      <c r="Z181004" s="192"/>
      <c r="AA181004" s="192"/>
    </row>
    <row r="181005" spans="26:27">
      <c r="Z181005" s="192"/>
      <c r="AA181005" s="192"/>
    </row>
    <row r="181006" spans="26:27">
      <c r="Z181006" s="192"/>
      <c r="AA181006" s="192"/>
    </row>
    <row r="181007" spans="26:27">
      <c r="Z181007" s="192"/>
      <c r="AA181007" s="192"/>
    </row>
    <row r="181008" spans="26:27">
      <c r="Z181008" s="192"/>
      <c r="AA181008" s="192"/>
    </row>
    <row r="181009" spans="26:27">
      <c r="Z181009" s="192"/>
      <c r="AA181009" s="192"/>
    </row>
    <row r="181010" spans="26:27">
      <c r="Z181010" s="192"/>
      <c r="AA181010" s="192"/>
    </row>
    <row r="181011" spans="26:27">
      <c r="Z181011" s="192"/>
      <c r="AA181011" s="192"/>
    </row>
    <row r="181012" spans="26:27">
      <c r="Z181012" s="192"/>
      <c r="AA181012" s="192"/>
    </row>
    <row r="181013" spans="26:27">
      <c r="Z181013" s="192"/>
      <c r="AA181013" s="192"/>
    </row>
    <row r="181014" spans="26:27">
      <c r="Z181014" s="192"/>
      <c r="AA181014" s="192"/>
    </row>
    <row r="181015" spans="26:27">
      <c r="Z181015" s="192"/>
      <c r="AA181015" s="192"/>
    </row>
    <row r="181016" spans="26:27">
      <c r="Z181016" s="192"/>
      <c r="AA181016" s="192"/>
    </row>
    <row r="181017" spans="26:27">
      <c r="Z181017" s="192"/>
      <c r="AA181017" s="192"/>
    </row>
    <row r="181018" spans="26:27">
      <c r="Z181018" s="192"/>
      <c r="AA181018" s="192"/>
    </row>
    <row r="181019" spans="26:27">
      <c r="Z181019" s="192"/>
      <c r="AA181019" s="192"/>
    </row>
    <row r="181020" spans="26:27">
      <c r="Z181020" s="192"/>
      <c r="AA181020" s="192"/>
    </row>
    <row r="181021" spans="26:27">
      <c r="Z181021" s="192"/>
      <c r="AA181021" s="192"/>
    </row>
    <row r="181022" spans="26:27">
      <c r="Z181022" s="192"/>
      <c r="AA181022" s="192"/>
    </row>
    <row r="181023" spans="26:27">
      <c r="Z181023" s="192"/>
      <c r="AA181023" s="192"/>
    </row>
    <row r="181024" spans="26:27">
      <c r="Z181024" s="192"/>
      <c r="AA181024" s="192"/>
    </row>
    <row r="181025" spans="26:27">
      <c r="Z181025" s="192"/>
      <c r="AA181025" s="192"/>
    </row>
    <row r="181026" spans="26:27">
      <c r="Z181026" s="192"/>
      <c r="AA181026" s="192"/>
    </row>
    <row r="181027" spans="26:27">
      <c r="Z181027" s="192"/>
      <c r="AA181027" s="192"/>
    </row>
    <row r="181028" spans="26:27">
      <c r="Z181028" s="192"/>
      <c r="AA181028" s="192"/>
    </row>
    <row r="181029" spans="26:27">
      <c r="Z181029" s="192"/>
      <c r="AA181029" s="192"/>
    </row>
    <row r="181030" spans="26:27">
      <c r="Z181030" s="192"/>
      <c r="AA181030" s="192"/>
    </row>
    <row r="181031" spans="26:27">
      <c r="Z181031" s="192"/>
      <c r="AA181031" s="192"/>
    </row>
    <row r="181032" spans="26:27">
      <c r="Z181032" s="192"/>
      <c r="AA181032" s="192"/>
    </row>
    <row r="181033" spans="26:27">
      <c r="Z181033" s="192"/>
      <c r="AA181033" s="192"/>
    </row>
    <row r="181034" spans="26:27">
      <c r="Z181034" s="192"/>
      <c r="AA181034" s="192"/>
    </row>
    <row r="181035" spans="26:27">
      <c r="Z181035" s="192"/>
      <c r="AA181035" s="192"/>
    </row>
    <row r="181036" spans="26:27">
      <c r="Z181036" s="192"/>
      <c r="AA181036" s="192"/>
    </row>
    <row r="181037" spans="26:27">
      <c r="Z181037" s="192"/>
      <c r="AA181037" s="192"/>
    </row>
    <row r="181038" spans="26:27">
      <c r="Z181038" s="192"/>
      <c r="AA181038" s="192"/>
    </row>
    <row r="181039" spans="26:27">
      <c r="Z181039" s="192"/>
      <c r="AA181039" s="192"/>
    </row>
    <row r="181040" spans="26:27">
      <c r="Z181040" s="192"/>
      <c r="AA181040" s="192"/>
    </row>
    <row r="181041" spans="26:27">
      <c r="Z181041" s="192"/>
      <c r="AA181041" s="192"/>
    </row>
    <row r="181042" spans="26:27">
      <c r="Z181042" s="192"/>
      <c r="AA181042" s="192"/>
    </row>
    <row r="181043" spans="26:27">
      <c r="Z181043" s="192"/>
      <c r="AA181043" s="192"/>
    </row>
    <row r="181044" spans="26:27">
      <c r="Z181044" s="192"/>
      <c r="AA181044" s="192"/>
    </row>
    <row r="181045" spans="26:27">
      <c r="Z181045" s="192"/>
      <c r="AA181045" s="192"/>
    </row>
    <row r="181046" spans="26:27">
      <c r="Z181046" s="192"/>
      <c r="AA181046" s="192"/>
    </row>
    <row r="181047" spans="26:27">
      <c r="Z181047" s="192"/>
      <c r="AA181047" s="192"/>
    </row>
    <row r="181048" spans="26:27">
      <c r="Z181048" s="192"/>
      <c r="AA181048" s="192"/>
    </row>
    <row r="181049" spans="26:27">
      <c r="Z181049" s="192"/>
      <c r="AA181049" s="192"/>
    </row>
    <row r="181050" spans="26:27">
      <c r="Z181050" s="192"/>
      <c r="AA181050" s="192"/>
    </row>
    <row r="181051" spans="26:27">
      <c r="Z181051" s="192"/>
      <c r="AA181051" s="192"/>
    </row>
    <row r="181052" spans="26:27">
      <c r="Z181052" s="192"/>
      <c r="AA181052" s="192"/>
    </row>
    <row r="181053" spans="26:27">
      <c r="Z181053" s="192"/>
      <c r="AA181053" s="192"/>
    </row>
    <row r="181054" spans="26:27">
      <c r="Z181054" s="192"/>
      <c r="AA181054" s="192"/>
    </row>
    <row r="181055" spans="26:27">
      <c r="Z181055" s="192"/>
      <c r="AA181055" s="192"/>
    </row>
    <row r="181056" spans="26:27">
      <c r="Z181056" s="192"/>
      <c r="AA181056" s="192"/>
    </row>
    <row r="181057" spans="26:27">
      <c r="Z181057" s="192"/>
      <c r="AA181057" s="192"/>
    </row>
    <row r="181058" spans="26:27">
      <c r="Z181058" s="192"/>
      <c r="AA181058" s="192"/>
    </row>
    <row r="181059" spans="26:27">
      <c r="Z181059" s="192"/>
      <c r="AA181059" s="192"/>
    </row>
    <row r="181060" spans="26:27">
      <c r="Z181060" s="192"/>
      <c r="AA181060" s="192"/>
    </row>
    <row r="181061" spans="26:27">
      <c r="Z181061" s="192"/>
      <c r="AA181061" s="192"/>
    </row>
    <row r="181062" spans="26:27">
      <c r="Z181062" s="192"/>
      <c r="AA181062" s="192"/>
    </row>
    <row r="181063" spans="26:27">
      <c r="Z181063" s="192"/>
      <c r="AA181063" s="192"/>
    </row>
    <row r="181064" spans="26:27">
      <c r="Z181064" s="192"/>
      <c r="AA181064" s="192"/>
    </row>
    <row r="181065" spans="26:27">
      <c r="Z181065" s="192"/>
      <c r="AA181065" s="192"/>
    </row>
    <row r="181066" spans="26:27">
      <c r="Z181066" s="192"/>
      <c r="AA181066" s="192"/>
    </row>
    <row r="181067" spans="26:27">
      <c r="Z181067" s="192"/>
      <c r="AA181067" s="192"/>
    </row>
    <row r="181068" spans="26:27">
      <c r="Z181068" s="192"/>
      <c r="AA181068" s="192"/>
    </row>
    <row r="181069" spans="26:27">
      <c r="Z181069" s="192"/>
      <c r="AA181069" s="192"/>
    </row>
    <row r="181070" spans="26:27">
      <c r="Z181070" s="192"/>
      <c r="AA181070" s="192"/>
    </row>
    <row r="181071" spans="26:27">
      <c r="Z181071" s="192"/>
      <c r="AA181071" s="192"/>
    </row>
    <row r="181072" spans="26:27">
      <c r="Z181072" s="192"/>
      <c r="AA181072" s="192"/>
    </row>
    <row r="181073" spans="26:27">
      <c r="Z181073" s="192"/>
      <c r="AA181073" s="192"/>
    </row>
    <row r="181074" spans="26:27">
      <c r="Z181074" s="192"/>
      <c r="AA181074" s="192"/>
    </row>
    <row r="181075" spans="26:27">
      <c r="Z181075" s="192"/>
      <c r="AA181075" s="192"/>
    </row>
    <row r="181076" spans="26:27">
      <c r="Z181076" s="192"/>
      <c r="AA181076" s="192"/>
    </row>
    <row r="181077" spans="26:27">
      <c r="Z181077" s="192"/>
      <c r="AA181077" s="192"/>
    </row>
    <row r="181078" spans="26:27">
      <c r="Z181078" s="192"/>
      <c r="AA181078" s="192"/>
    </row>
    <row r="181079" spans="26:27">
      <c r="Z181079" s="192"/>
      <c r="AA181079" s="192"/>
    </row>
    <row r="181080" spans="26:27">
      <c r="Z181080" s="192"/>
      <c r="AA181080" s="192"/>
    </row>
    <row r="181081" spans="26:27">
      <c r="Z181081" s="192"/>
      <c r="AA181081" s="192"/>
    </row>
    <row r="181082" spans="26:27">
      <c r="Z181082" s="192"/>
      <c r="AA181082" s="192"/>
    </row>
    <row r="181083" spans="26:27">
      <c r="Z181083" s="192"/>
      <c r="AA181083" s="192"/>
    </row>
    <row r="181084" spans="26:27">
      <c r="Z181084" s="192"/>
      <c r="AA181084" s="192"/>
    </row>
    <row r="181085" spans="26:27">
      <c r="Z181085" s="192"/>
      <c r="AA181085" s="192"/>
    </row>
    <row r="181086" spans="26:27">
      <c r="Z181086" s="192"/>
      <c r="AA181086" s="192"/>
    </row>
    <row r="181087" spans="26:27">
      <c r="Z181087" s="192"/>
      <c r="AA181087" s="192"/>
    </row>
    <row r="181088" spans="26:27">
      <c r="Z181088" s="192"/>
      <c r="AA181088" s="192"/>
    </row>
    <row r="181089" spans="26:27">
      <c r="Z181089" s="192"/>
      <c r="AA181089" s="192"/>
    </row>
    <row r="181090" spans="26:27">
      <c r="Z181090" s="192"/>
      <c r="AA181090" s="192"/>
    </row>
    <row r="181091" spans="26:27">
      <c r="Z181091" s="192"/>
      <c r="AA181091" s="192"/>
    </row>
    <row r="181092" spans="26:27">
      <c r="Z181092" s="192"/>
      <c r="AA181092" s="192"/>
    </row>
    <row r="181093" spans="26:27">
      <c r="Z181093" s="192"/>
      <c r="AA181093" s="192"/>
    </row>
    <row r="181094" spans="26:27">
      <c r="Z181094" s="192"/>
      <c r="AA181094" s="192"/>
    </row>
    <row r="181095" spans="26:27">
      <c r="Z181095" s="192"/>
      <c r="AA181095" s="192"/>
    </row>
    <row r="181096" spans="26:27">
      <c r="Z181096" s="192"/>
      <c r="AA181096" s="192"/>
    </row>
    <row r="181097" spans="26:27">
      <c r="Z181097" s="192"/>
      <c r="AA181097" s="192"/>
    </row>
    <row r="181098" spans="26:27">
      <c r="Z181098" s="192"/>
      <c r="AA181098" s="192"/>
    </row>
    <row r="181099" spans="26:27">
      <c r="Z181099" s="192"/>
      <c r="AA181099" s="192"/>
    </row>
    <row r="181100" spans="26:27">
      <c r="Z181100" s="192"/>
      <c r="AA181100" s="192"/>
    </row>
    <row r="181101" spans="26:27">
      <c r="Z181101" s="192"/>
      <c r="AA181101" s="192"/>
    </row>
    <row r="181102" spans="26:27">
      <c r="Z181102" s="192"/>
      <c r="AA181102" s="192"/>
    </row>
    <row r="181103" spans="26:27">
      <c r="Z181103" s="192"/>
      <c r="AA181103" s="192"/>
    </row>
    <row r="181104" spans="26:27">
      <c r="Z181104" s="192"/>
      <c r="AA181104" s="192"/>
    </row>
    <row r="181105" spans="26:27">
      <c r="Z181105" s="192"/>
      <c r="AA181105" s="192"/>
    </row>
    <row r="181106" spans="26:27">
      <c r="Z181106" s="192"/>
      <c r="AA181106" s="192"/>
    </row>
    <row r="181107" spans="26:27">
      <c r="Z181107" s="192"/>
      <c r="AA181107" s="192"/>
    </row>
    <row r="181108" spans="26:27">
      <c r="Z181108" s="192"/>
      <c r="AA181108" s="192"/>
    </row>
    <row r="181109" spans="26:27">
      <c r="Z181109" s="192"/>
      <c r="AA181109" s="192"/>
    </row>
    <row r="181110" spans="26:27">
      <c r="Z181110" s="192"/>
      <c r="AA181110" s="192"/>
    </row>
    <row r="181111" spans="26:27">
      <c r="Z181111" s="192"/>
      <c r="AA181111" s="192"/>
    </row>
    <row r="181112" spans="26:27">
      <c r="Z181112" s="192"/>
      <c r="AA181112" s="192"/>
    </row>
    <row r="181113" spans="26:27">
      <c r="Z181113" s="192"/>
      <c r="AA181113" s="192"/>
    </row>
    <row r="181114" spans="26:27">
      <c r="Z181114" s="192"/>
      <c r="AA181114" s="192"/>
    </row>
    <row r="181115" spans="26:27">
      <c r="Z181115" s="192"/>
      <c r="AA181115" s="192"/>
    </row>
    <row r="181116" spans="26:27">
      <c r="Z181116" s="192"/>
      <c r="AA181116" s="192"/>
    </row>
    <row r="181117" spans="26:27">
      <c r="Z181117" s="192"/>
      <c r="AA181117" s="192"/>
    </row>
    <row r="181118" spans="26:27">
      <c r="Z181118" s="192"/>
      <c r="AA181118" s="192"/>
    </row>
    <row r="181119" spans="26:27">
      <c r="Z181119" s="192"/>
      <c r="AA181119" s="192"/>
    </row>
    <row r="181120" spans="26:27">
      <c r="Z181120" s="192"/>
      <c r="AA181120" s="192"/>
    </row>
    <row r="181121" spans="26:27">
      <c r="Z181121" s="192"/>
      <c r="AA181121" s="192"/>
    </row>
    <row r="181122" spans="26:27">
      <c r="Z181122" s="192"/>
      <c r="AA181122" s="192"/>
    </row>
    <row r="181123" spans="26:27">
      <c r="Z181123" s="192"/>
      <c r="AA181123" s="192"/>
    </row>
    <row r="181124" spans="26:27">
      <c r="Z181124" s="192"/>
      <c r="AA181124" s="192"/>
    </row>
    <row r="181125" spans="26:27">
      <c r="Z181125" s="192"/>
      <c r="AA181125" s="192"/>
    </row>
    <row r="181126" spans="26:27">
      <c r="Z181126" s="192"/>
      <c r="AA181126" s="192"/>
    </row>
    <row r="181127" spans="26:27">
      <c r="Z181127" s="192"/>
      <c r="AA181127" s="192"/>
    </row>
    <row r="181128" spans="26:27">
      <c r="Z181128" s="192"/>
      <c r="AA181128" s="192"/>
    </row>
    <row r="181129" spans="26:27">
      <c r="Z181129" s="192"/>
      <c r="AA181129" s="192"/>
    </row>
    <row r="181130" spans="26:27">
      <c r="Z181130" s="192"/>
      <c r="AA181130" s="192"/>
    </row>
    <row r="181131" spans="26:27">
      <c r="Z181131" s="192"/>
      <c r="AA181131" s="192"/>
    </row>
    <row r="181132" spans="26:27">
      <c r="Z181132" s="192"/>
      <c r="AA181132" s="192"/>
    </row>
    <row r="181133" spans="26:27">
      <c r="Z181133" s="192"/>
      <c r="AA181133" s="192"/>
    </row>
    <row r="181134" spans="26:27">
      <c r="Z181134" s="192"/>
      <c r="AA181134" s="192"/>
    </row>
    <row r="181135" spans="26:27">
      <c r="Z181135" s="192"/>
      <c r="AA181135" s="192"/>
    </row>
    <row r="181136" spans="26:27">
      <c r="Z181136" s="192"/>
      <c r="AA181136" s="192"/>
    </row>
    <row r="181137" spans="26:27">
      <c r="Z181137" s="192"/>
      <c r="AA181137" s="192"/>
    </row>
    <row r="181138" spans="26:27">
      <c r="Z181138" s="192"/>
      <c r="AA181138" s="192"/>
    </row>
    <row r="181139" spans="26:27">
      <c r="Z181139" s="192"/>
      <c r="AA181139" s="192"/>
    </row>
    <row r="181140" spans="26:27">
      <c r="Z181140" s="192"/>
      <c r="AA181140" s="192"/>
    </row>
    <row r="181141" spans="26:27">
      <c r="Z181141" s="192"/>
      <c r="AA181141" s="192"/>
    </row>
    <row r="181142" spans="26:27">
      <c r="Z181142" s="192"/>
      <c r="AA181142" s="192"/>
    </row>
    <row r="181143" spans="26:27">
      <c r="Z181143" s="192"/>
      <c r="AA181143" s="192"/>
    </row>
    <row r="181144" spans="26:27">
      <c r="Z181144" s="192"/>
      <c r="AA181144" s="192"/>
    </row>
    <row r="181145" spans="26:27">
      <c r="Z181145" s="192"/>
      <c r="AA181145" s="192"/>
    </row>
    <row r="181146" spans="26:27">
      <c r="Z181146" s="192"/>
      <c r="AA181146" s="192"/>
    </row>
    <row r="181147" spans="26:27">
      <c r="Z181147" s="192"/>
      <c r="AA181147" s="192"/>
    </row>
    <row r="181148" spans="26:27">
      <c r="Z181148" s="192"/>
      <c r="AA181148" s="192"/>
    </row>
    <row r="181149" spans="26:27">
      <c r="Z181149" s="192"/>
      <c r="AA181149" s="192"/>
    </row>
    <row r="181150" spans="26:27">
      <c r="Z181150" s="192"/>
      <c r="AA181150" s="192"/>
    </row>
    <row r="181151" spans="26:27">
      <c r="Z181151" s="192"/>
      <c r="AA181151" s="192"/>
    </row>
    <row r="181152" spans="26:27">
      <c r="Z181152" s="192"/>
      <c r="AA181152" s="192"/>
    </row>
    <row r="181153" spans="26:27">
      <c r="Z181153" s="192"/>
      <c r="AA181153" s="192"/>
    </row>
    <row r="181154" spans="26:27">
      <c r="Z181154" s="192"/>
      <c r="AA181154" s="192"/>
    </row>
    <row r="181155" spans="26:27">
      <c r="Z181155" s="192"/>
      <c r="AA181155" s="192"/>
    </row>
    <row r="181156" spans="26:27">
      <c r="Z181156" s="192"/>
      <c r="AA181156" s="192"/>
    </row>
    <row r="181157" spans="26:27">
      <c r="Z181157" s="192"/>
      <c r="AA181157" s="192"/>
    </row>
    <row r="181158" spans="26:27">
      <c r="Z181158" s="192"/>
      <c r="AA181158" s="192"/>
    </row>
    <row r="181159" spans="26:27">
      <c r="Z181159" s="192"/>
      <c r="AA181159" s="192"/>
    </row>
    <row r="181160" spans="26:27">
      <c r="Z181160" s="192"/>
      <c r="AA181160" s="192"/>
    </row>
    <row r="181161" spans="26:27">
      <c r="Z181161" s="192"/>
      <c r="AA181161" s="192"/>
    </row>
    <row r="181162" spans="26:27">
      <c r="Z181162" s="192"/>
      <c r="AA181162" s="192"/>
    </row>
    <row r="181163" spans="26:27">
      <c r="Z181163" s="192"/>
      <c r="AA181163" s="192"/>
    </row>
    <row r="181164" spans="26:27">
      <c r="Z181164" s="192"/>
      <c r="AA181164" s="192"/>
    </row>
    <row r="181165" spans="26:27">
      <c r="Z181165" s="192"/>
      <c r="AA181165" s="192"/>
    </row>
    <row r="181166" spans="26:27">
      <c r="Z181166" s="192"/>
      <c r="AA181166" s="192"/>
    </row>
    <row r="181167" spans="26:27">
      <c r="Z181167" s="192"/>
      <c r="AA181167" s="192"/>
    </row>
    <row r="181168" spans="26:27">
      <c r="Z181168" s="192"/>
      <c r="AA181168" s="192"/>
    </row>
    <row r="181169" spans="26:27">
      <c r="Z181169" s="192"/>
      <c r="AA181169" s="192"/>
    </row>
    <row r="181170" spans="26:27">
      <c r="Z181170" s="192"/>
      <c r="AA181170" s="192"/>
    </row>
    <row r="181171" spans="26:27">
      <c r="Z181171" s="192"/>
      <c r="AA181171" s="192"/>
    </row>
    <row r="181172" spans="26:27">
      <c r="Z181172" s="192"/>
      <c r="AA181172" s="192"/>
    </row>
    <row r="181173" spans="26:27">
      <c r="Z181173" s="192"/>
      <c r="AA181173" s="192"/>
    </row>
    <row r="181174" spans="26:27">
      <c r="Z181174" s="192"/>
      <c r="AA181174" s="192"/>
    </row>
    <row r="181175" spans="26:27">
      <c r="Z181175" s="192"/>
      <c r="AA181175" s="192"/>
    </row>
    <row r="181176" spans="26:27">
      <c r="Z181176" s="192"/>
      <c r="AA181176" s="192"/>
    </row>
    <row r="181177" spans="26:27">
      <c r="Z181177" s="192"/>
      <c r="AA181177" s="192"/>
    </row>
    <row r="181178" spans="26:27">
      <c r="Z181178" s="192"/>
      <c r="AA181178" s="192"/>
    </row>
    <row r="181179" spans="26:27">
      <c r="Z181179" s="192"/>
      <c r="AA181179" s="192"/>
    </row>
    <row r="181180" spans="26:27">
      <c r="Z181180" s="192"/>
      <c r="AA181180" s="192"/>
    </row>
    <row r="181181" spans="26:27">
      <c r="Z181181" s="192"/>
      <c r="AA181181" s="192"/>
    </row>
    <row r="181182" spans="26:27">
      <c r="Z181182" s="192"/>
      <c r="AA181182" s="192"/>
    </row>
    <row r="181183" spans="26:27">
      <c r="Z181183" s="192"/>
      <c r="AA181183" s="192"/>
    </row>
    <row r="181184" spans="26:27">
      <c r="Z181184" s="192"/>
      <c r="AA181184" s="192"/>
    </row>
    <row r="181185" spans="26:27">
      <c r="Z181185" s="192"/>
      <c r="AA181185" s="192"/>
    </row>
    <row r="181186" spans="26:27">
      <c r="Z181186" s="192"/>
      <c r="AA181186" s="192"/>
    </row>
    <row r="181187" spans="26:27">
      <c r="Z181187" s="192"/>
      <c r="AA181187" s="192"/>
    </row>
    <row r="181188" spans="26:27">
      <c r="Z181188" s="192"/>
      <c r="AA181188" s="192"/>
    </row>
    <row r="181189" spans="26:27">
      <c r="Z181189" s="192"/>
      <c r="AA181189" s="192"/>
    </row>
    <row r="181190" spans="26:27">
      <c r="Z181190" s="192"/>
      <c r="AA181190" s="192"/>
    </row>
    <row r="181191" spans="26:27">
      <c r="Z181191" s="192"/>
      <c r="AA181191" s="192"/>
    </row>
    <row r="181192" spans="26:27">
      <c r="Z181192" s="192"/>
      <c r="AA181192" s="192"/>
    </row>
    <row r="181193" spans="26:27">
      <c r="Z181193" s="192"/>
      <c r="AA181193" s="192"/>
    </row>
    <row r="181194" spans="26:27">
      <c r="Z181194" s="192"/>
      <c r="AA181194" s="192"/>
    </row>
    <row r="181195" spans="26:27">
      <c r="Z181195" s="192"/>
      <c r="AA181195" s="192"/>
    </row>
    <row r="181196" spans="26:27">
      <c r="Z181196" s="192"/>
      <c r="AA181196" s="192"/>
    </row>
    <row r="181197" spans="26:27">
      <c r="Z181197" s="192"/>
      <c r="AA181197" s="192"/>
    </row>
    <row r="181198" spans="26:27">
      <c r="Z181198" s="192"/>
      <c r="AA181198" s="192"/>
    </row>
    <row r="181199" spans="26:27">
      <c r="Z181199" s="192"/>
      <c r="AA181199" s="192"/>
    </row>
    <row r="181200" spans="26:27">
      <c r="Z181200" s="192"/>
      <c r="AA181200" s="192"/>
    </row>
    <row r="181201" spans="26:27">
      <c r="Z181201" s="192"/>
      <c r="AA181201" s="192"/>
    </row>
    <row r="181202" spans="26:27">
      <c r="Z181202" s="192"/>
      <c r="AA181202" s="192"/>
    </row>
    <row r="181203" spans="26:27">
      <c r="Z181203" s="192"/>
      <c r="AA181203" s="192"/>
    </row>
    <row r="181204" spans="26:27">
      <c r="Z181204" s="192"/>
      <c r="AA181204" s="192"/>
    </row>
    <row r="181205" spans="26:27">
      <c r="Z181205" s="192"/>
      <c r="AA181205" s="192"/>
    </row>
    <row r="181206" spans="26:27">
      <c r="Z181206" s="192"/>
      <c r="AA181206" s="192"/>
    </row>
    <row r="181207" spans="26:27">
      <c r="Z181207" s="192"/>
      <c r="AA181207" s="192"/>
    </row>
    <row r="181208" spans="26:27">
      <c r="Z181208" s="192"/>
      <c r="AA181208" s="192"/>
    </row>
    <row r="181209" spans="26:27">
      <c r="Z181209" s="192"/>
      <c r="AA181209" s="192"/>
    </row>
    <row r="181210" spans="26:27">
      <c r="Z181210" s="192"/>
      <c r="AA181210" s="192"/>
    </row>
    <row r="181211" spans="26:27">
      <c r="Z181211" s="192"/>
      <c r="AA181211" s="192"/>
    </row>
    <row r="181212" spans="26:27">
      <c r="Z181212" s="192"/>
      <c r="AA181212" s="192"/>
    </row>
    <row r="181213" spans="26:27">
      <c r="Z181213" s="192"/>
      <c r="AA181213" s="192"/>
    </row>
    <row r="181214" spans="26:27">
      <c r="Z181214" s="192"/>
      <c r="AA181214" s="192"/>
    </row>
    <row r="181215" spans="26:27">
      <c r="Z181215" s="192"/>
      <c r="AA181215" s="192"/>
    </row>
    <row r="181216" spans="26:27">
      <c r="Z181216" s="192"/>
      <c r="AA181216" s="192"/>
    </row>
    <row r="181217" spans="26:27">
      <c r="Z181217" s="192"/>
      <c r="AA181217" s="192"/>
    </row>
    <row r="181218" spans="26:27">
      <c r="Z181218" s="192"/>
      <c r="AA181218" s="192"/>
    </row>
    <row r="181219" spans="26:27">
      <c r="Z181219" s="192"/>
      <c r="AA181219" s="192"/>
    </row>
    <row r="181220" spans="26:27">
      <c r="Z181220" s="192"/>
      <c r="AA181220" s="192"/>
    </row>
    <row r="181221" spans="26:27">
      <c r="Z181221" s="192"/>
      <c r="AA181221" s="192"/>
    </row>
    <row r="181222" spans="26:27">
      <c r="Z181222" s="192"/>
      <c r="AA181222" s="192"/>
    </row>
    <row r="181223" spans="26:27">
      <c r="Z181223" s="192"/>
      <c r="AA181223" s="192"/>
    </row>
    <row r="181224" spans="26:27">
      <c r="Z181224" s="192"/>
      <c r="AA181224" s="192"/>
    </row>
    <row r="181225" spans="26:27">
      <c r="Z181225" s="192"/>
      <c r="AA181225" s="192"/>
    </row>
    <row r="181226" spans="26:27">
      <c r="Z181226" s="192"/>
      <c r="AA181226" s="192"/>
    </row>
    <row r="181227" spans="26:27">
      <c r="Z181227" s="192"/>
      <c r="AA181227" s="192"/>
    </row>
    <row r="181228" spans="26:27">
      <c r="Z181228" s="192"/>
      <c r="AA181228" s="192"/>
    </row>
    <row r="181229" spans="26:27">
      <c r="Z181229" s="192"/>
      <c r="AA181229" s="192"/>
    </row>
    <row r="181230" spans="26:27">
      <c r="Z181230" s="192"/>
      <c r="AA181230" s="192"/>
    </row>
    <row r="181231" spans="26:27">
      <c r="Z181231" s="192"/>
      <c r="AA181231" s="192"/>
    </row>
    <row r="181232" spans="26:27">
      <c r="Z181232" s="192"/>
      <c r="AA181232" s="192"/>
    </row>
    <row r="181233" spans="26:27">
      <c r="Z181233" s="192"/>
      <c r="AA181233" s="192"/>
    </row>
    <row r="181234" spans="26:27">
      <c r="Z181234" s="192"/>
      <c r="AA181234" s="192"/>
    </row>
    <row r="181235" spans="26:27">
      <c r="Z181235" s="192"/>
      <c r="AA181235" s="192"/>
    </row>
    <row r="181236" spans="26:27">
      <c r="Z181236" s="192"/>
      <c r="AA181236" s="192"/>
    </row>
    <row r="181237" spans="26:27">
      <c r="Z181237" s="192"/>
      <c r="AA181237" s="192"/>
    </row>
    <row r="181238" spans="26:27">
      <c r="Z181238" s="192"/>
      <c r="AA181238" s="192"/>
    </row>
    <row r="181239" spans="26:27">
      <c r="Z181239" s="192"/>
      <c r="AA181239" s="192"/>
    </row>
    <row r="181240" spans="26:27">
      <c r="Z181240" s="192"/>
      <c r="AA181240" s="192"/>
    </row>
    <row r="181241" spans="26:27">
      <c r="Z181241" s="192"/>
      <c r="AA181241" s="192"/>
    </row>
    <row r="181242" spans="26:27">
      <c r="Z181242" s="192"/>
      <c r="AA181242" s="192"/>
    </row>
    <row r="181243" spans="26:27">
      <c r="Z181243" s="192"/>
      <c r="AA181243" s="192"/>
    </row>
    <row r="181244" spans="26:27">
      <c r="Z181244" s="192"/>
      <c r="AA181244" s="192"/>
    </row>
    <row r="181245" spans="26:27">
      <c r="Z181245" s="192"/>
      <c r="AA181245" s="192"/>
    </row>
    <row r="181246" spans="26:27">
      <c r="Z181246" s="192"/>
      <c r="AA181246" s="192"/>
    </row>
    <row r="181247" spans="26:27">
      <c r="Z181247" s="192"/>
      <c r="AA181247" s="192"/>
    </row>
    <row r="181248" spans="26:27">
      <c r="Z181248" s="192"/>
      <c r="AA181248" s="192"/>
    </row>
    <row r="181249" spans="26:27">
      <c r="Z181249" s="192"/>
      <c r="AA181249" s="192"/>
    </row>
    <row r="181250" spans="26:27">
      <c r="Z181250" s="192"/>
      <c r="AA181250" s="192"/>
    </row>
    <row r="181251" spans="26:27">
      <c r="Z181251" s="192"/>
      <c r="AA181251" s="192"/>
    </row>
    <row r="181252" spans="26:27">
      <c r="Z181252" s="192"/>
      <c r="AA181252" s="192"/>
    </row>
    <row r="181253" spans="26:27">
      <c r="Z181253" s="192"/>
      <c r="AA181253" s="192"/>
    </row>
    <row r="181254" spans="26:27">
      <c r="Z181254" s="192"/>
      <c r="AA181254" s="192"/>
    </row>
    <row r="181255" spans="26:27">
      <c r="Z181255" s="192"/>
      <c r="AA181255" s="192"/>
    </row>
    <row r="181256" spans="26:27">
      <c r="Z181256" s="192"/>
      <c r="AA181256" s="192"/>
    </row>
    <row r="181257" spans="26:27">
      <c r="Z181257" s="192"/>
      <c r="AA181257" s="192"/>
    </row>
    <row r="181258" spans="26:27">
      <c r="Z181258" s="192"/>
      <c r="AA181258" s="192"/>
    </row>
    <row r="181259" spans="26:27">
      <c r="Z181259" s="192"/>
      <c r="AA181259" s="192"/>
    </row>
    <row r="181260" spans="26:27">
      <c r="Z181260" s="192"/>
      <c r="AA181260" s="192"/>
    </row>
    <row r="181261" spans="26:27">
      <c r="Z181261" s="192"/>
      <c r="AA181261" s="192"/>
    </row>
    <row r="181262" spans="26:27">
      <c r="Z181262" s="192"/>
      <c r="AA181262" s="192"/>
    </row>
    <row r="181263" spans="26:27">
      <c r="Z181263" s="192"/>
      <c r="AA181263" s="192"/>
    </row>
    <row r="181264" spans="26:27">
      <c r="Z181264" s="192"/>
      <c r="AA181264" s="192"/>
    </row>
    <row r="181265" spans="26:27">
      <c r="Z181265" s="192"/>
      <c r="AA181265" s="192"/>
    </row>
    <row r="181266" spans="26:27">
      <c r="Z181266" s="192"/>
      <c r="AA181266" s="192"/>
    </row>
    <row r="181267" spans="26:27">
      <c r="Z181267" s="192"/>
      <c r="AA181267" s="192"/>
    </row>
    <row r="181268" spans="26:27">
      <c r="Z181268" s="192"/>
      <c r="AA181268" s="192"/>
    </row>
    <row r="181269" spans="26:27">
      <c r="Z181269" s="192"/>
      <c r="AA181269" s="192"/>
    </row>
    <row r="181270" spans="26:27">
      <c r="Z181270" s="192"/>
      <c r="AA181270" s="192"/>
    </row>
    <row r="181271" spans="26:27">
      <c r="Z181271" s="192"/>
      <c r="AA181271" s="192"/>
    </row>
    <row r="181272" spans="26:27">
      <c r="Z181272" s="192"/>
      <c r="AA181272" s="192"/>
    </row>
    <row r="181273" spans="26:27">
      <c r="Z181273" s="192"/>
      <c r="AA181273" s="192"/>
    </row>
    <row r="181274" spans="26:27">
      <c r="Z181274" s="192"/>
      <c r="AA181274" s="192"/>
    </row>
    <row r="181275" spans="26:27">
      <c r="Z181275" s="192"/>
      <c r="AA181275" s="192"/>
    </row>
    <row r="181276" spans="26:27">
      <c r="Z181276" s="192"/>
      <c r="AA181276" s="192"/>
    </row>
    <row r="181277" spans="26:27">
      <c r="Z181277" s="192"/>
      <c r="AA181277" s="192"/>
    </row>
    <row r="181278" spans="26:27">
      <c r="Z181278" s="192"/>
      <c r="AA181278" s="192"/>
    </row>
    <row r="181279" spans="26:27">
      <c r="Z181279" s="192"/>
      <c r="AA181279" s="192"/>
    </row>
    <row r="181280" spans="26:27">
      <c r="Z181280" s="192"/>
      <c r="AA181280" s="192"/>
    </row>
    <row r="181281" spans="26:27">
      <c r="Z181281" s="192"/>
      <c r="AA181281" s="192"/>
    </row>
    <row r="181282" spans="26:27">
      <c r="Z181282" s="192"/>
      <c r="AA181282" s="192"/>
    </row>
    <row r="181283" spans="26:27">
      <c r="Z181283" s="192"/>
      <c r="AA181283" s="192"/>
    </row>
    <row r="181284" spans="26:27">
      <c r="Z181284" s="192"/>
      <c r="AA181284" s="192"/>
    </row>
    <row r="181285" spans="26:27">
      <c r="Z181285" s="192"/>
      <c r="AA181285" s="192"/>
    </row>
    <row r="181286" spans="26:27">
      <c r="Z181286" s="192"/>
      <c r="AA181286" s="192"/>
    </row>
    <row r="181287" spans="26:27">
      <c r="Z181287" s="192"/>
      <c r="AA181287" s="192"/>
    </row>
    <row r="181288" spans="26:27">
      <c r="Z181288" s="192"/>
      <c r="AA181288" s="192"/>
    </row>
    <row r="181289" spans="26:27">
      <c r="Z181289" s="192"/>
      <c r="AA181289" s="192"/>
    </row>
    <row r="181290" spans="26:27">
      <c r="Z181290" s="192"/>
      <c r="AA181290" s="192"/>
    </row>
    <row r="181291" spans="26:27">
      <c r="Z181291" s="192"/>
      <c r="AA181291" s="192"/>
    </row>
    <row r="181292" spans="26:27">
      <c r="Z181292" s="192"/>
      <c r="AA181292" s="192"/>
    </row>
    <row r="181293" spans="26:27">
      <c r="Z181293" s="192"/>
      <c r="AA181293" s="192"/>
    </row>
    <row r="181294" spans="26:27">
      <c r="Z181294" s="192"/>
      <c r="AA181294" s="192"/>
    </row>
    <row r="181295" spans="26:27">
      <c r="Z181295" s="192"/>
      <c r="AA181295" s="192"/>
    </row>
    <row r="181296" spans="26:27">
      <c r="Z181296" s="192"/>
      <c r="AA181296" s="192"/>
    </row>
    <row r="181297" spans="26:27">
      <c r="Z181297" s="192"/>
      <c r="AA181297" s="192"/>
    </row>
    <row r="181298" spans="26:27">
      <c r="Z181298" s="192"/>
      <c r="AA181298" s="192"/>
    </row>
    <row r="181299" spans="26:27">
      <c r="Z181299" s="192"/>
      <c r="AA181299" s="192"/>
    </row>
    <row r="181300" spans="26:27">
      <c r="Z181300" s="192"/>
      <c r="AA181300" s="192"/>
    </row>
    <row r="181301" spans="26:27">
      <c r="Z181301" s="192"/>
      <c r="AA181301" s="192"/>
    </row>
    <row r="181302" spans="26:27">
      <c r="Z181302" s="192"/>
      <c r="AA181302" s="192"/>
    </row>
    <row r="181303" spans="26:27">
      <c r="Z181303" s="192"/>
      <c r="AA181303" s="192"/>
    </row>
    <row r="181304" spans="26:27">
      <c r="Z181304" s="192"/>
      <c r="AA181304" s="192"/>
    </row>
    <row r="181305" spans="26:27">
      <c r="Z181305" s="192"/>
      <c r="AA181305" s="192"/>
    </row>
    <row r="181306" spans="26:27">
      <c r="Z181306" s="192"/>
      <c r="AA181306" s="192"/>
    </row>
    <row r="181307" spans="26:27">
      <c r="Z181307" s="192"/>
      <c r="AA181307" s="192"/>
    </row>
    <row r="181308" spans="26:27">
      <c r="Z181308" s="192"/>
      <c r="AA181308" s="192"/>
    </row>
    <row r="181309" spans="26:27">
      <c r="Z181309" s="192"/>
      <c r="AA181309" s="192"/>
    </row>
    <row r="181310" spans="26:27">
      <c r="Z181310" s="192"/>
      <c r="AA181310" s="192"/>
    </row>
    <row r="181311" spans="26:27">
      <c r="Z181311" s="192"/>
      <c r="AA181311" s="192"/>
    </row>
    <row r="181312" spans="26:27">
      <c r="Z181312" s="192"/>
      <c r="AA181312" s="192"/>
    </row>
    <row r="181313" spans="26:27">
      <c r="Z181313" s="192"/>
      <c r="AA181313" s="192"/>
    </row>
    <row r="181314" spans="26:27">
      <c r="Z181314" s="192"/>
      <c r="AA181314" s="192"/>
    </row>
    <row r="181315" spans="26:27">
      <c r="Z181315" s="192"/>
      <c r="AA181315" s="192"/>
    </row>
    <row r="181316" spans="26:27">
      <c r="Z181316" s="192"/>
      <c r="AA181316" s="192"/>
    </row>
    <row r="181317" spans="26:27">
      <c r="Z181317" s="192"/>
      <c r="AA181317" s="192"/>
    </row>
    <row r="181318" spans="26:27">
      <c r="Z181318" s="192"/>
      <c r="AA181318" s="192"/>
    </row>
    <row r="181319" spans="26:27">
      <c r="Z181319" s="192"/>
      <c r="AA181319" s="192"/>
    </row>
    <row r="181320" spans="26:27">
      <c r="Z181320" s="192"/>
      <c r="AA181320" s="192"/>
    </row>
    <row r="181321" spans="26:27">
      <c r="Z181321" s="192"/>
      <c r="AA181321" s="192"/>
    </row>
    <row r="181322" spans="26:27">
      <c r="Z181322" s="192"/>
      <c r="AA181322" s="192"/>
    </row>
    <row r="181323" spans="26:27">
      <c r="Z181323" s="192"/>
      <c r="AA181323" s="192"/>
    </row>
    <row r="181324" spans="26:27">
      <c r="Z181324" s="192"/>
      <c r="AA181324" s="192"/>
    </row>
    <row r="181325" spans="26:27">
      <c r="Z181325" s="192"/>
      <c r="AA181325" s="192"/>
    </row>
    <row r="181326" spans="26:27">
      <c r="Z181326" s="192"/>
      <c r="AA181326" s="192"/>
    </row>
    <row r="181327" spans="26:27">
      <c r="Z181327" s="192"/>
      <c r="AA181327" s="192"/>
    </row>
    <row r="181328" spans="26:27">
      <c r="Z181328" s="192"/>
      <c r="AA181328" s="192"/>
    </row>
    <row r="181329" spans="26:27">
      <c r="Z181329" s="192"/>
      <c r="AA181329" s="192"/>
    </row>
    <row r="181330" spans="26:27">
      <c r="Z181330" s="192"/>
      <c r="AA181330" s="192"/>
    </row>
    <row r="181331" spans="26:27">
      <c r="Z181331" s="192"/>
      <c r="AA181331" s="192"/>
    </row>
    <row r="181332" spans="26:27">
      <c r="Z181332" s="192"/>
      <c r="AA181332" s="192"/>
    </row>
    <row r="181333" spans="26:27">
      <c r="Z181333" s="192"/>
      <c r="AA181333" s="192"/>
    </row>
    <row r="181334" spans="26:27">
      <c r="Z181334" s="192"/>
      <c r="AA181334" s="192"/>
    </row>
    <row r="181335" spans="26:27">
      <c r="Z181335" s="192"/>
      <c r="AA181335" s="192"/>
    </row>
    <row r="181336" spans="26:27">
      <c r="Z181336" s="192"/>
      <c r="AA181336" s="192"/>
    </row>
    <row r="181337" spans="26:27">
      <c r="Z181337" s="192"/>
      <c r="AA181337" s="192"/>
    </row>
    <row r="181338" spans="26:27">
      <c r="Z181338" s="192"/>
      <c r="AA181338" s="192"/>
    </row>
    <row r="181339" spans="26:27">
      <c r="Z181339" s="192"/>
      <c r="AA181339" s="192"/>
    </row>
    <row r="181340" spans="26:27">
      <c r="Z181340" s="192"/>
      <c r="AA181340" s="192"/>
    </row>
    <row r="181341" spans="26:27">
      <c r="Z181341" s="192"/>
      <c r="AA181341" s="192"/>
    </row>
    <row r="181342" spans="26:27">
      <c r="Z181342" s="192"/>
      <c r="AA181342" s="192"/>
    </row>
    <row r="181343" spans="26:27">
      <c r="Z181343" s="192"/>
      <c r="AA181343" s="192"/>
    </row>
    <row r="181344" spans="26:27">
      <c r="Z181344" s="192"/>
      <c r="AA181344" s="192"/>
    </row>
    <row r="181345" spans="26:27">
      <c r="Z181345" s="192"/>
      <c r="AA181345" s="192"/>
    </row>
    <row r="181346" spans="26:27">
      <c r="Z181346" s="192"/>
      <c r="AA181346" s="192"/>
    </row>
    <row r="181347" spans="26:27">
      <c r="Z181347" s="192"/>
      <c r="AA181347" s="192"/>
    </row>
    <row r="181348" spans="26:27">
      <c r="Z181348" s="192"/>
      <c r="AA181348" s="192"/>
    </row>
    <row r="181349" spans="26:27">
      <c r="Z181349" s="192"/>
      <c r="AA181349" s="192"/>
    </row>
    <row r="181350" spans="26:27">
      <c r="Z181350" s="192"/>
      <c r="AA181350" s="192"/>
    </row>
    <row r="181351" spans="26:27">
      <c r="Z181351" s="192"/>
      <c r="AA181351" s="192"/>
    </row>
    <row r="181352" spans="26:27">
      <c r="Z181352" s="192"/>
      <c r="AA181352" s="192"/>
    </row>
    <row r="181353" spans="26:27">
      <c r="Z181353" s="192"/>
      <c r="AA181353" s="192"/>
    </row>
    <row r="181354" spans="26:27">
      <c r="Z181354" s="192"/>
      <c r="AA181354" s="192"/>
    </row>
    <row r="181355" spans="26:27">
      <c r="Z181355" s="192"/>
      <c r="AA181355" s="192"/>
    </row>
    <row r="181356" spans="26:27">
      <c r="Z181356" s="192"/>
      <c r="AA181356" s="192"/>
    </row>
    <row r="181357" spans="26:27">
      <c r="Z181357" s="192"/>
      <c r="AA181357" s="192"/>
    </row>
    <row r="181358" spans="26:27">
      <c r="Z181358" s="192"/>
      <c r="AA181358" s="192"/>
    </row>
    <row r="181359" spans="26:27">
      <c r="Z181359" s="192"/>
      <c r="AA181359" s="192"/>
    </row>
    <row r="181360" spans="26:27">
      <c r="Z181360" s="192"/>
      <c r="AA181360" s="192"/>
    </row>
    <row r="181361" spans="26:27">
      <c r="Z181361" s="192"/>
      <c r="AA181361" s="192"/>
    </row>
    <row r="181362" spans="26:27">
      <c r="Z181362" s="192"/>
      <c r="AA181362" s="192"/>
    </row>
    <row r="181363" spans="26:27">
      <c r="Z181363" s="192"/>
      <c r="AA181363" s="192"/>
    </row>
    <row r="181364" spans="26:27">
      <c r="Z181364" s="192"/>
      <c r="AA181364" s="192"/>
    </row>
    <row r="181365" spans="26:27">
      <c r="Z181365" s="192"/>
      <c r="AA181365" s="192"/>
    </row>
    <row r="181366" spans="26:27">
      <c r="Z181366" s="192"/>
      <c r="AA181366" s="192"/>
    </row>
    <row r="181367" spans="26:27">
      <c r="Z181367" s="192"/>
      <c r="AA181367" s="192"/>
    </row>
    <row r="181368" spans="26:27">
      <c r="Z181368" s="192"/>
      <c r="AA181368" s="192"/>
    </row>
    <row r="181369" spans="26:27">
      <c r="Z181369" s="192"/>
      <c r="AA181369" s="192"/>
    </row>
    <row r="181370" spans="26:27">
      <c r="Z181370" s="192"/>
      <c r="AA181370" s="192"/>
    </row>
    <row r="181371" spans="26:27">
      <c r="Z181371" s="192"/>
      <c r="AA181371" s="192"/>
    </row>
    <row r="181372" spans="26:27">
      <c r="Z181372" s="192"/>
      <c r="AA181372" s="192"/>
    </row>
    <row r="181373" spans="26:27">
      <c r="Z181373" s="192"/>
      <c r="AA181373" s="192"/>
    </row>
    <row r="181374" spans="26:27">
      <c r="Z181374" s="192"/>
      <c r="AA181374" s="192"/>
    </row>
    <row r="181375" spans="26:27">
      <c r="Z181375" s="192"/>
      <c r="AA181375" s="192"/>
    </row>
    <row r="181376" spans="26:27">
      <c r="Z181376" s="192"/>
      <c r="AA181376" s="192"/>
    </row>
    <row r="181377" spans="26:27">
      <c r="Z181377" s="192"/>
      <c r="AA181377" s="192"/>
    </row>
    <row r="181378" spans="26:27">
      <c r="Z181378" s="192"/>
      <c r="AA181378" s="192"/>
    </row>
    <row r="181379" spans="26:27">
      <c r="Z181379" s="192"/>
      <c r="AA181379" s="192"/>
    </row>
    <row r="181380" spans="26:27">
      <c r="Z181380" s="192"/>
      <c r="AA181380" s="192"/>
    </row>
    <row r="181381" spans="26:27">
      <c r="Z181381" s="192"/>
      <c r="AA181381" s="192"/>
    </row>
    <row r="181382" spans="26:27">
      <c r="Z181382" s="192"/>
      <c r="AA181382" s="192"/>
    </row>
    <row r="181383" spans="26:27">
      <c r="Z181383" s="192"/>
      <c r="AA181383" s="192"/>
    </row>
    <row r="181384" spans="26:27">
      <c r="Z181384" s="192"/>
      <c r="AA181384" s="192"/>
    </row>
    <row r="181385" spans="26:27">
      <c r="Z181385" s="192"/>
      <c r="AA181385" s="192"/>
    </row>
    <row r="181386" spans="26:27">
      <c r="Z181386" s="192"/>
      <c r="AA181386" s="192"/>
    </row>
    <row r="181387" spans="26:27">
      <c r="Z181387" s="192"/>
      <c r="AA181387" s="192"/>
    </row>
    <row r="181388" spans="26:27">
      <c r="Z181388" s="192"/>
      <c r="AA181388" s="192"/>
    </row>
    <row r="181389" spans="26:27">
      <c r="Z181389" s="192"/>
      <c r="AA181389" s="192"/>
    </row>
    <row r="181390" spans="26:27">
      <c r="Z181390" s="192"/>
      <c r="AA181390" s="192"/>
    </row>
    <row r="181391" spans="26:27">
      <c r="Z181391" s="192"/>
      <c r="AA181391" s="192"/>
    </row>
    <row r="181392" spans="26:27">
      <c r="Z181392" s="192"/>
      <c r="AA181392" s="192"/>
    </row>
    <row r="181393" spans="26:27">
      <c r="Z181393" s="192"/>
      <c r="AA181393" s="192"/>
    </row>
    <row r="181394" spans="26:27">
      <c r="Z181394" s="192"/>
      <c r="AA181394" s="192"/>
    </row>
    <row r="181395" spans="26:27">
      <c r="Z181395" s="192"/>
      <c r="AA181395" s="192"/>
    </row>
    <row r="181396" spans="26:27">
      <c r="Z181396" s="192"/>
      <c r="AA181396" s="192"/>
    </row>
    <row r="181397" spans="26:27">
      <c r="Z181397" s="192"/>
      <c r="AA181397" s="192"/>
    </row>
    <row r="181398" spans="26:27">
      <c r="Z181398" s="192"/>
      <c r="AA181398" s="192"/>
    </row>
    <row r="181399" spans="26:27">
      <c r="Z181399" s="192"/>
      <c r="AA181399" s="192"/>
    </row>
    <row r="181400" spans="26:27">
      <c r="Z181400" s="192"/>
      <c r="AA181400" s="192"/>
    </row>
    <row r="181401" spans="26:27">
      <c r="Z181401" s="192"/>
      <c r="AA181401" s="192"/>
    </row>
    <row r="181402" spans="26:27">
      <c r="Z181402" s="192"/>
      <c r="AA181402" s="192"/>
    </row>
    <row r="181403" spans="26:27">
      <c r="Z181403" s="192"/>
      <c r="AA181403" s="192"/>
    </row>
    <row r="181404" spans="26:27">
      <c r="Z181404" s="192"/>
      <c r="AA181404" s="192"/>
    </row>
    <row r="181405" spans="26:27">
      <c r="Z181405" s="192"/>
      <c r="AA181405" s="192"/>
    </row>
    <row r="181406" spans="26:27">
      <c r="Z181406" s="192"/>
      <c r="AA181406" s="192"/>
    </row>
    <row r="181407" spans="26:27">
      <c r="Z181407" s="192"/>
      <c r="AA181407" s="192"/>
    </row>
    <row r="181408" spans="26:27">
      <c r="Z181408" s="192"/>
      <c r="AA181408" s="192"/>
    </row>
    <row r="181409" spans="26:27">
      <c r="Z181409" s="192"/>
      <c r="AA181409" s="192"/>
    </row>
    <row r="181410" spans="26:27">
      <c r="Z181410" s="192"/>
      <c r="AA181410" s="192"/>
    </row>
    <row r="181411" spans="26:27">
      <c r="Z181411" s="192"/>
      <c r="AA181411" s="192"/>
    </row>
    <row r="181412" spans="26:27">
      <c r="Z181412" s="192"/>
      <c r="AA181412" s="192"/>
    </row>
    <row r="181413" spans="26:27">
      <c r="Z181413" s="192"/>
      <c r="AA181413" s="192"/>
    </row>
    <row r="181414" spans="26:27">
      <c r="Z181414" s="192"/>
      <c r="AA181414" s="192"/>
    </row>
    <row r="181415" spans="26:27">
      <c r="Z181415" s="192"/>
      <c r="AA181415" s="192"/>
    </row>
    <row r="181416" spans="26:27">
      <c r="Z181416" s="192"/>
      <c r="AA181416" s="192"/>
    </row>
    <row r="181417" spans="26:27">
      <c r="Z181417" s="192"/>
      <c r="AA181417" s="192"/>
    </row>
    <row r="181418" spans="26:27">
      <c r="Z181418" s="192"/>
      <c r="AA181418" s="192"/>
    </row>
    <row r="181419" spans="26:27">
      <c r="Z181419" s="192"/>
      <c r="AA181419" s="192"/>
    </row>
    <row r="181420" spans="26:27">
      <c r="Z181420" s="192"/>
      <c r="AA181420" s="192"/>
    </row>
    <row r="181421" spans="26:27">
      <c r="Z181421" s="192"/>
      <c r="AA181421" s="192"/>
    </row>
    <row r="181422" spans="26:27">
      <c r="Z181422" s="192"/>
      <c r="AA181422" s="192"/>
    </row>
    <row r="181423" spans="26:27">
      <c r="Z181423" s="192"/>
      <c r="AA181423" s="192"/>
    </row>
    <row r="181424" spans="26:27">
      <c r="Z181424" s="192"/>
      <c r="AA181424" s="192"/>
    </row>
    <row r="181425" spans="26:27">
      <c r="Z181425" s="192"/>
      <c r="AA181425" s="192"/>
    </row>
    <row r="181426" spans="26:27">
      <c r="Z181426" s="192"/>
      <c r="AA181426" s="192"/>
    </row>
    <row r="181427" spans="26:27">
      <c r="Z181427" s="192"/>
      <c r="AA181427" s="192"/>
    </row>
    <row r="181428" spans="26:27">
      <c r="Z181428" s="192"/>
      <c r="AA181428" s="192"/>
    </row>
    <row r="181429" spans="26:27">
      <c r="Z181429" s="192"/>
      <c r="AA181429" s="192"/>
    </row>
    <row r="181430" spans="26:27">
      <c r="Z181430" s="192"/>
      <c r="AA181430" s="192"/>
    </row>
    <row r="181431" spans="26:27">
      <c r="Z181431" s="192"/>
      <c r="AA181431" s="192"/>
    </row>
    <row r="181432" spans="26:27">
      <c r="Z181432" s="192"/>
      <c r="AA181432" s="192"/>
    </row>
    <row r="181433" spans="26:27">
      <c r="Z181433" s="192"/>
      <c r="AA181433" s="192"/>
    </row>
    <row r="181434" spans="26:27">
      <c r="Z181434" s="192"/>
      <c r="AA181434" s="192"/>
    </row>
    <row r="181435" spans="26:27">
      <c r="Z181435" s="192"/>
      <c r="AA181435" s="192"/>
    </row>
    <row r="181436" spans="26:27">
      <c r="Z181436" s="192"/>
      <c r="AA181436" s="192"/>
    </row>
    <row r="181437" spans="26:27">
      <c r="Z181437" s="192"/>
      <c r="AA181437" s="192"/>
    </row>
    <row r="181438" spans="26:27">
      <c r="Z181438" s="192"/>
      <c r="AA181438" s="192"/>
    </row>
    <row r="181439" spans="26:27">
      <c r="Z181439" s="192"/>
      <c r="AA181439" s="192"/>
    </row>
    <row r="181440" spans="26:27">
      <c r="Z181440" s="192"/>
      <c r="AA181440" s="192"/>
    </row>
    <row r="181441" spans="26:27">
      <c r="Z181441" s="192"/>
      <c r="AA181441" s="192"/>
    </row>
    <row r="181442" spans="26:27">
      <c r="Z181442" s="192"/>
      <c r="AA181442" s="192"/>
    </row>
    <row r="181443" spans="26:27">
      <c r="Z181443" s="192"/>
      <c r="AA181443" s="192"/>
    </row>
    <row r="181444" spans="26:27">
      <c r="Z181444" s="192"/>
      <c r="AA181444" s="192"/>
    </row>
    <row r="181445" spans="26:27">
      <c r="Z181445" s="192"/>
      <c r="AA181445" s="192"/>
    </row>
    <row r="181446" spans="26:27">
      <c r="Z181446" s="192"/>
      <c r="AA181446" s="192"/>
    </row>
    <row r="181447" spans="26:27">
      <c r="Z181447" s="192"/>
      <c r="AA181447" s="192"/>
    </row>
    <row r="181448" spans="26:27">
      <c r="Z181448" s="192"/>
      <c r="AA181448" s="192"/>
    </row>
    <row r="181449" spans="26:27">
      <c r="Z181449" s="192"/>
      <c r="AA181449" s="192"/>
    </row>
    <row r="181450" spans="26:27">
      <c r="Z181450" s="192"/>
      <c r="AA181450" s="192"/>
    </row>
    <row r="181451" spans="26:27">
      <c r="Z181451" s="192"/>
      <c r="AA181451" s="192"/>
    </row>
    <row r="181452" spans="26:27">
      <c r="Z181452" s="192"/>
      <c r="AA181452" s="192"/>
    </row>
    <row r="181453" spans="26:27">
      <c r="Z181453" s="192"/>
      <c r="AA181453" s="192"/>
    </row>
    <row r="181454" spans="26:27">
      <c r="Z181454" s="192"/>
      <c r="AA181454" s="192"/>
    </row>
    <row r="181455" spans="26:27">
      <c r="Z181455" s="192"/>
      <c r="AA181455" s="192"/>
    </row>
    <row r="181456" spans="26:27">
      <c r="Z181456" s="192"/>
      <c r="AA181456" s="192"/>
    </row>
    <row r="181457" spans="26:27">
      <c r="Z181457" s="192"/>
      <c r="AA181457" s="192"/>
    </row>
    <row r="181458" spans="26:27">
      <c r="Z181458" s="192"/>
      <c r="AA181458" s="192"/>
    </row>
    <row r="181459" spans="26:27">
      <c r="Z181459" s="192"/>
      <c r="AA181459" s="192"/>
    </row>
    <row r="181460" spans="26:27">
      <c r="Z181460" s="192"/>
      <c r="AA181460" s="192"/>
    </row>
    <row r="181461" spans="26:27">
      <c r="Z181461" s="192"/>
      <c r="AA181461" s="192"/>
    </row>
    <row r="181462" spans="26:27">
      <c r="Z181462" s="192"/>
      <c r="AA181462" s="192"/>
    </row>
    <row r="181463" spans="26:27">
      <c r="Z181463" s="192"/>
      <c r="AA181463" s="192"/>
    </row>
    <row r="181464" spans="26:27">
      <c r="Z181464" s="192"/>
      <c r="AA181464" s="192"/>
    </row>
    <row r="181465" spans="26:27">
      <c r="Z181465" s="192"/>
      <c r="AA181465" s="192"/>
    </row>
    <row r="181466" spans="26:27">
      <c r="Z181466" s="192"/>
      <c r="AA181466" s="192"/>
    </row>
    <row r="181467" spans="26:27">
      <c r="Z181467" s="192"/>
      <c r="AA181467" s="192"/>
    </row>
    <row r="181468" spans="26:27">
      <c r="Z181468" s="192"/>
      <c r="AA181468" s="192"/>
    </row>
    <row r="181469" spans="26:27">
      <c r="Z181469" s="192"/>
      <c r="AA181469" s="192"/>
    </row>
    <row r="181470" spans="26:27">
      <c r="Z181470" s="192"/>
      <c r="AA181470" s="192"/>
    </row>
    <row r="181471" spans="26:27">
      <c r="Z181471" s="192"/>
      <c r="AA181471" s="192"/>
    </row>
    <row r="181472" spans="26:27">
      <c r="Z181472" s="192"/>
      <c r="AA181472" s="192"/>
    </row>
    <row r="181473" spans="26:27">
      <c r="Z181473" s="192"/>
      <c r="AA181473" s="192"/>
    </row>
    <row r="181474" spans="26:27">
      <c r="Z181474" s="192"/>
      <c r="AA181474" s="192"/>
    </row>
    <row r="181475" spans="26:27">
      <c r="Z181475" s="192"/>
      <c r="AA181475" s="192"/>
    </row>
    <row r="181476" spans="26:27">
      <c r="Z181476" s="192"/>
      <c r="AA181476" s="192"/>
    </row>
    <row r="181477" spans="26:27">
      <c r="Z181477" s="192"/>
      <c r="AA181477" s="192"/>
    </row>
    <row r="181478" spans="26:27">
      <c r="Z181478" s="192"/>
      <c r="AA181478" s="192"/>
    </row>
    <row r="181479" spans="26:27">
      <c r="Z181479" s="192"/>
      <c r="AA181479" s="192"/>
    </row>
    <row r="181480" spans="26:27">
      <c r="Z181480" s="192"/>
      <c r="AA181480" s="192"/>
    </row>
    <row r="181481" spans="26:27">
      <c r="Z181481" s="192"/>
      <c r="AA181481" s="192"/>
    </row>
    <row r="181482" spans="26:27">
      <c r="Z181482" s="192"/>
      <c r="AA181482" s="192"/>
    </row>
    <row r="181483" spans="26:27">
      <c r="Z181483" s="192"/>
      <c r="AA181483" s="192"/>
    </row>
    <row r="181484" spans="26:27">
      <c r="Z181484" s="192"/>
      <c r="AA181484" s="192"/>
    </row>
    <row r="181485" spans="26:27">
      <c r="Z181485" s="192"/>
      <c r="AA181485" s="192"/>
    </row>
    <row r="181486" spans="26:27">
      <c r="Z181486" s="192"/>
      <c r="AA181486" s="192"/>
    </row>
    <row r="181487" spans="26:27">
      <c r="Z181487" s="192"/>
      <c r="AA181487" s="192"/>
    </row>
    <row r="181488" spans="26:27">
      <c r="Z181488" s="192"/>
      <c r="AA181488" s="192"/>
    </row>
    <row r="181489" spans="26:27">
      <c r="Z181489" s="192"/>
      <c r="AA181489" s="192"/>
    </row>
    <row r="181490" spans="26:27">
      <c r="Z181490" s="192"/>
      <c r="AA181490" s="192"/>
    </row>
    <row r="181491" spans="26:27">
      <c r="Z181491" s="192"/>
      <c r="AA181491" s="192"/>
    </row>
    <row r="181492" spans="26:27">
      <c r="Z181492" s="192"/>
      <c r="AA181492" s="192"/>
    </row>
    <row r="181493" spans="26:27">
      <c r="Z181493" s="192"/>
      <c r="AA181493" s="192"/>
    </row>
    <row r="181494" spans="26:27">
      <c r="Z181494" s="192"/>
      <c r="AA181494" s="192"/>
    </row>
    <row r="181495" spans="26:27">
      <c r="Z181495" s="192"/>
      <c r="AA181495" s="192"/>
    </row>
    <row r="181496" spans="26:27">
      <c r="Z181496" s="192"/>
      <c r="AA181496" s="192"/>
    </row>
    <row r="181497" spans="26:27">
      <c r="Z181497" s="192"/>
      <c r="AA181497" s="192"/>
    </row>
    <row r="181498" spans="26:27">
      <c r="Z181498" s="192"/>
      <c r="AA181498" s="192"/>
    </row>
    <row r="181499" spans="26:27">
      <c r="Z181499" s="192"/>
      <c r="AA181499" s="192"/>
    </row>
    <row r="181500" spans="26:27">
      <c r="Z181500" s="192"/>
      <c r="AA181500" s="192"/>
    </row>
    <row r="181501" spans="26:27">
      <c r="Z181501" s="192"/>
      <c r="AA181501" s="192"/>
    </row>
    <row r="181502" spans="26:27">
      <c r="Z181502" s="192"/>
      <c r="AA181502" s="192"/>
    </row>
    <row r="181503" spans="26:27">
      <c r="Z181503" s="192"/>
      <c r="AA181503" s="192"/>
    </row>
    <row r="181504" spans="26:27">
      <c r="Z181504" s="192"/>
      <c r="AA181504" s="192"/>
    </row>
    <row r="181505" spans="26:27">
      <c r="Z181505" s="192"/>
      <c r="AA181505" s="192"/>
    </row>
    <row r="181506" spans="26:27">
      <c r="Z181506" s="192"/>
      <c r="AA181506" s="192"/>
    </row>
    <row r="181507" spans="26:27">
      <c r="Z181507" s="192"/>
      <c r="AA181507" s="192"/>
    </row>
    <row r="181508" spans="26:27">
      <c r="Z181508" s="192"/>
      <c r="AA181508" s="192"/>
    </row>
    <row r="181509" spans="26:27">
      <c r="Z181509" s="192"/>
      <c r="AA181509" s="192"/>
    </row>
    <row r="181510" spans="26:27">
      <c r="Z181510" s="192"/>
      <c r="AA181510" s="192"/>
    </row>
    <row r="181511" spans="26:27">
      <c r="Z181511" s="192"/>
      <c r="AA181511" s="192"/>
    </row>
    <row r="181512" spans="26:27">
      <c r="Z181512" s="192"/>
      <c r="AA181512" s="192"/>
    </row>
    <row r="181513" spans="26:27">
      <c r="Z181513" s="192"/>
      <c r="AA181513" s="192"/>
    </row>
    <row r="181514" spans="26:27">
      <c r="Z181514" s="192"/>
      <c r="AA181514" s="192"/>
    </row>
    <row r="181515" spans="26:27">
      <c r="Z181515" s="192"/>
      <c r="AA181515" s="192"/>
    </row>
    <row r="181516" spans="26:27">
      <c r="Z181516" s="192"/>
      <c r="AA181516" s="192"/>
    </row>
    <row r="181517" spans="26:27">
      <c r="Z181517" s="192"/>
      <c r="AA181517" s="192"/>
    </row>
    <row r="181518" spans="26:27">
      <c r="Z181518" s="192"/>
      <c r="AA181518" s="192"/>
    </row>
    <row r="181519" spans="26:27">
      <c r="Z181519" s="192"/>
      <c r="AA181519" s="192"/>
    </row>
    <row r="181520" spans="26:27">
      <c r="Z181520" s="192"/>
      <c r="AA181520" s="192"/>
    </row>
    <row r="181521" spans="26:27">
      <c r="Z181521" s="192"/>
      <c r="AA181521" s="192"/>
    </row>
    <row r="181522" spans="26:27">
      <c r="Z181522" s="192"/>
      <c r="AA181522" s="192"/>
    </row>
    <row r="181523" spans="26:27">
      <c r="Z181523" s="192"/>
      <c r="AA181523" s="192"/>
    </row>
    <row r="181524" spans="26:27">
      <c r="Z181524" s="192"/>
      <c r="AA181524" s="192"/>
    </row>
    <row r="181525" spans="26:27">
      <c r="Z181525" s="192"/>
      <c r="AA181525" s="192"/>
    </row>
    <row r="181526" spans="26:27">
      <c r="Z181526" s="192"/>
      <c r="AA181526" s="192"/>
    </row>
    <row r="181527" spans="26:27">
      <c r="Z181527" s="192"/>
      <c r="AA181527" s="192"/>
    </row>
    <row r="181528" spans="26:27">
      <c r="Z181528" s="192"/>
      <c r="AA181528" s="192"/>
    </row>
    <row r="181529" spans="26:27">
      <c r="Z181529" s="192"/>
      <c r="AA181529" s="192"/>
    </row>
    <row r="181530" spans="26:27">
      <c r="Z181530" s="192"/>
      <c r="AA181530" s="192"/>
    </row>
    <row r="181531" spans="26:27">
      <c r="Z181531" s="192"/>
      <c r="AA181531" s="192"/>
    </row>
    <row r="181532" spans="26:27">
      <c r="Z181532" s="192"/>
      <c r="AA181532" s="192"/>
    </row>
    <row r="181533" spans="26:27">
      <c r="Z181533" s="192"/>
      <c r="AA181533" s="192"/>
    </row>
    <row r="181534" spans="26:27">
      <c r="Z181534" s="192"/>
      <c r="AA181534" s="192"/>
    </row>
    <row r="181535" spans="26:27">
      <c r="Z181535" s="192"/>
      <c r="AA181535" s="192"/>
    </row>
    <row r="181536" spans="26:27">
      <c r="Z181536" s="192"/>
      <c r="AA181536" s="192"/>
    </row>
    <row r="181537" spans="26:27">
      <c r="Z181537" s="192"/>
      <c r="AA181537" s="192"/>
    </row>
    <row r="181538" spans="26:27">
      <c r="Z181538" s="192"/>
      <c r="AA181538" s="192"/>
    </row>
    <row r="181539" spans="26:27">
      <c r="Z181539" s="192"/>
      <c r="AA181539" s="192"/>
    </row>
    <row r="181540" spans="26:27">
      <c r="Z181540" s="192"/>
      <c r="AA181540" s="192"/>
    </row>
    <row r="181541" spans="26:27">
      <c r="Z181541" s="192"/>
      <c r="AA181541" s="192"/>
    </row>
    <row r="181542" spans="26:27">
      <c r="Z181542" s="192"/>
      <c r="AA181542" s="192"/>
    </row>
    <row r="181543" spans="26:27">
      <c r="Z181543" s="192"/>
      <c r="AA181543" s="192"/>
    </row>
    <row r="181544" spans="26:27">
      <c r="Z181544" s="192"/>
      <c r="AA181544" s="192"/>
    </row>
    <row r="181545" spans="26:27">
      <c r="Z181545" s="192"/>
      <c r="AA181545" s="192"/>
    </row>
    <row r="181546" spans="26:27">
      <c r="Z181546" s="192"/>
      <c r="AA181546" s="192"/>
    </row>
    <row r="181547" spans="26:27">
      <c r="Z181547" s="192"/>
      <c r="AA181547" s="192"/>
    </row>
    <row r="181548" spans="26:27">
      <c r="Z181548" s="192"/>
      <c r="AA181548" s="192"/>
    </row>
    <row r="181549" spans="26:27">
      <c r="Z181549" s="192"/>
      <c r="AA181549" s="192"/>
    </row>
    <row r="181550" spans="26:27">
      <c r="Z181550" s="192"/>
      <c r="AA181550" s="192"/>
    </row>
    <row r="181551" spans="26:27">
      <c r="Z181551" s="192"/>
      <c r="AA181551" s="192"/>
    </row>
    <row r="181552" spans="26:27">
      <c r="Z181552" s="192"/>
      <c r="AA181552" s="192"/>
    </row>
    <row r="181553" spans="26:27">
      <c r="Z181553" s="192"/>
      <c r="AA181553" s="192"/>
    </row>
    <row r="181554" spans="26:27">
      <c r="Z181554" s="192"/>
      <c r="AA181554" s="192"/>
    </row>
    <row r="181555" spans="26:27">
      <c r="Z181555" s="192"/>
      <c r="AA181555" s="192"/>
    </row>
    <row r="181556" spans="26:27">
      <c r="Z181556" s="192"/>
      <c r="AA181556" s="192"/>
    </row>
    <row r="181557" spans="26:27">
      <c r="Z181557" s="192"/>
      <c r="AA181557" s="192"/>
    </row>
    <row r="181558" spans="26:27">
      <c r="Z181558" s="192"/>
      <c r="AA181558" s="192"/>
    </row>
    <row r="181559" spans="26:27">
      <c r="Z181559" s="192"/>
      <c r="AA181559" s="192"/>
    </row>
    <row r="181560" spans="26:27">
      <c r="Z181560" s="192"/>
      <c r="AA181560" s="192"/>
    </row>
    <row r="181561" spans="26:27">
      <c r="Z181561" s="192"/>
      <c r="AA181561" s="192"/>
    </row>
    <row r="181562" spans="26:27">
      <c r="Z181562" s="192"/>
      <c r="AA181562" s="192"/>
    </row>
    <row r="181563" spans="26:27">
      <c r="Z181563" s="192"/>
      <c r="AA181563" s="192"/>
    </row>
    <row r="181564" spans="26:27">
      <c r="Z181564" s="192"/>
      <c r="AA181564" s="192"/>
    </row>
    <row r="181565" spans="26:27">
      <c r="Z181565" s="192"/>
      <c r="AA181565" s="192"/>
    </row>
    <row r="181566" spans="26:27">
      <c r="Z181566" s="192"/>
      <c r="AA181566" s="192"/>
    </row>
    <row r="181567" spans="26:27">
      <c r="Z181567" s="192"/>
      <c r="AA181567" s="192"/>
    </row>
    <row r="181568" spans="26:27">
      <c r="Z181568" s="192"/>
      <c r="AA181568" s="192"/>
    </row>
    <row r="181569" spans="26:27">
      <c r="Z181569" s="192"/>
      <c r="AA181569" s="192"/>
    </row>
    <row r="181570" spans="26:27">
      <c r="Z181570" s="192"/>
      <c r="AA181570" s="192"/>
    </row>
    <row r="181571" spans="26:27">
      <c r="Z181571" s="192"/>
      <c r="AA181571" s="192"/>
    </row>
    <row r="181572" spans="26:27">
      <c r="Z181572" s="192"/>
      <c r="AA181572" s="192"/>
    </row>
    <row r="181573" spans="26:27">
      <c r="Z181573" s="192"/>
      <c r="AA181573" s="192"/>
    </row>
    <row r="181574" spans="26:27">
      <c r="Z181574" s="192"/>
      <c r="AA181574" s="192"/>
    </row>
    <row r="181575" spans="26:27">
      <c r="Z181575" s="192"/>
      <c r="AA181575" s="192"/>
    </row>
    <row r="181576" spans="26:27">
      <c r="Z181576" s="192"/>
      <c r="AA181576" s="192"/>
    </row>
    <row r="181577" spans="26:27">
      <c r="Z181577" s="192"/>
      <c r="AA181577" s="192"/>
    </row>
    <row r="181578" spans="26:27">
      <c r="Z181578" s="192"/>
      <c r="AA181578" s="192"/>
    </row>
    <row r="181579" spans="26:27">
      <c r="Z181579" s="192"/>
      <c r="AA181579" s="192"/>
    </row>
    <row r="181580" spans="26:27">
      <c r="Z181580" s="192"/>
      <c r="AA181580" s="192"/>
    </row>
    <row r="181581" spans="26:27">
      <c r="Z181581" s="192"/>
      <c r="AA181581" s="192"/>
    </row>
    <row r="181582" spans="26:27">
      <c r="Z181582" s="192"/>
      <c r="AA181582" s="192"/>
    </row>
    <row r="181583" spans="26:27">
      <c r="Z181583" s="192"/>
      <c r="AA181583" s="192"/>
    </row>
    <row r="181584" spans="26:27">
      <c r="Z181584" s="192"/>
      <c r="AA181584" s="192"/>
    </row>
    <row r="181585" spans="26:27">
      <c r="Z181585" s="192"/>
      <c r="AA181585" s="192"/>
    </row>
    <row r="181586" spans="26:27">
      <c r="Z181586" s="192"/>
      <c r="AA181586" s="192"/>
    </row>
    <row r="181587" spans="26:27">
      <c r="Z181587" s="192"/>
      <c r="AA181587" s="192"/>
    </row>
    <row r="181588" spans="26:27">
      <c r="Z181588" s="192"/>
      <c r="AA181588" s="192"/>
    </row>
    <row r="181589" spans="26:27">
      <c r="Z181589" s="192"/>
      <c r="AA181589" s="192"/>
    </row>
    <row r="181590" spans="26:27">
      <c r="Z181590" s="192"/>
      <c r="AA181590" s="192"/>
    </row>
    <row r="181591" spans="26:27">
      <c r="Z181591" s="192"/>
      <c r="AA181591" s="192"/>
    </row>
    <row r="181592" spans="26:27">
      <c r="Z181592" s="192"/>
      <c r="AA181592" s="192"/>
    </row>
    <row r="181593" spans="26:27">
      <c r="Z181593" s="192"/>
      <c r="AA181593" s="192"/>
    </row>
    <row r="181594" spans="26:27">
      <c r="Z181594" s="192"/>
      <c r="AA181594" s="192"/>
    </row>
    <row r="181595" spans="26:27">
      <c r="Z181595" s="192"/>
      <c r="AA181595" s="192"/>
    </row>
    <row r="181596" spans="26:27">
      <c r="Z181596" s="192"/>
      <c r="AA181596" s="192"/>
    </row>
    <row r="181597" spans="26:27">
      <c r="Z181597" s="192"/>
      <c r="AA181597" s="192"/>
    </row>
    <row r="181598" spans="26:27">
      <c r="Z181598" s="192"/>
      <c r="AA181598" s="192"/>
    </row>
    <row r="181599" spans="26:27">
      <c r="Z181599" s="192"/>
      <c r="AA181599" s="192"/>
    </row>
    <row r="181600" spans="26:27">
      <c r="Z181600" s="192"/>
      <c r="AA181600" s="192"/>
    </row>
    <row r="181601" spans="26:27">
      <c r="Z181601" s="192"/>
      <c r="AA181601" s="192"/>
    </row>
    <row r="181602" spans="26:27">
      <c r="Z181602" s="192"/>
      <c r="AA181602" s="192"/>
    </row>
    <row r="181603" spans="26:27">
      <c r="Z181603" s="192"/>
      <c r="AA181603" s="192"/>
    </row>
    <row r="181604" spans="26:27">
      <c r="Z181604" s="192"/>
      <c r="AA181604" s="192"/>
    </row>
    <row r="181605" spans="26:27">
      <c r="Z181605" s="192"/>
      <c r="AA181605" s="192"/>
    </row>
    <row r="181606" spans="26:27">
      <c r="Z181606" s="192"/>
      <c r="AA181606" s="192"/>
    </row>
    <row r="181607" spans="26:27">
      <c r="Z181607" s="192"/>
      <c r="AA181607" s="192"/>
    </row>
    <row r="181608" spans="26:27">
      <c r="Z181608" s="192"/>
      <c r="AA181608" s="192"/>
    </row>
    <row r="181609" spans="26:27">
      <c r="Z181609" s="192"/>
      <c r="AA181609" s="192"/>
    </row>
    <row r="181610" spans="26:27">
      <c r="Z181610" s="192"/>
      <c r="AA181610" s="192"/>
    </row>
    <row r="181611" spans="26:27">
      <c r="Z181611" s="192"/>
      <c r="AA181611" s="192"/>
    </row>
    <row r="181612" spans="26:27">
      <c r="Z181612" s="192"/>
      <c r="AA181612" s="192"/>
    </row>
    <row r="181613" spans="26:27">
      <c r="Z181613" s="192"/>
      <c r="AA181613" s="192"/>
    </row>
    <row r="181614" spans="26:27">
      <c r="Z181614" s="192"/>
      <c r="AA181614" s="192"/>
    </row>
    <row r="181615" spans="26:27">
      <c r="Z181615" s="192"/>
      <c r="AA181615" s="192"/>
    </row>
    <row r="181616" spans="26:27">
      <c r="Z181616" s="192"/>
      <c r="AA181616" s="192"/>
    </row>
    <row r="181617" spans="26:27">
      <c r="Z181617" s="192"/>
      <c r="AA181617" s="192"/>
    </row>
    <row r="181618" spans="26:27">
      <c r="Z181618" s="192"/>
      <c r="AA181618" s="192"/>
    </row>
    <row r="181619" spans="26:27">
      <c r="Z181619" s="192"/>
      <c r="AA181619" s="192"/>
    </row>
    <row r="181620" spans="26:27">
      <c r="Z181620" s="192"/>
      <c r="AA181620" s="192"/>
    </row>
    <row r="181621" spans="26:27">
      <c r="Z181621" s="192"/>
      <c r="AA181621" s="192"/>
    </row>
    <row r="181622" spans="26:27">
      <c r="Z181622" s="192"/>
      <c r="AA181622" s="192"/>
    </row>
    <row r="181623" spans="26:27">
      <c r="Z181623" s="192"/>
      <c r="AA181623" s="192"/>
    </row>
    <row r="181624" spans="26:27">
      <c r="Z181624" s="192"/>
      <c r="AA181624" s="192"/>
    </row>
    <row r="181625" spans="26:27">
      <c r="Z181625" s="192"/>
      <c r="AA181625" s="192"/>
    </row>
    <row r="181626" spans="26:27">
      <c r="Z181626" s="192"/>
      <c r="AA181626" s="192"/>
    </row>
    <row r="181627" spans="26:27">
      <c r="Z181627" s="192"/>
      <c r="AA181627" s="192"/>
    </row>
    <row r="181628" spans="26:27">
      <c r="Z181628" s="192"/>
      <c r="AA181628" s="192"/>
    </row>
    <row r="181629" spans="26:27">
      <c r="Z181629" s="192"/>
      <c r="AA181629" s="192"/>
    </row>
    <row r="181630" spans="26:27">
      <c r="Z181630" s="192"/>
      <c r="AA181630" s="192"/>
    </row>
    <row r="181631" spans="26:27">
      <c r="Z181631" s="192"/>
      <c r="AA181631" s="192"/>
    </row>
    <row r="181632" spans="26:27">
      <c r="Z181632" s="192"/>
      <c r="AA181632" s="192"/>
    </row>
    <row r="181633" spans="26:27">
      <c r="Z181633" s="192"/>
      <c r="AA181633" s="192"/>
    </row>
    <row r="181634" spans="26:27">
      <c r="Z181634" s="192"/>
      <c r="AA181634" s="192"/>
    </row>
    <row r="181635" spans="26:27">
      <c r="Z181635" s="192"/>
      <c r="AA181635" s="192"/>
    </row>
    <row r="181636" spans="26:27">
      <c r="Z181636" s="192"/>
      <c r="AA181636" s="192"/>
    </row>
    <row r="181637" spans="26:27">
      <c r="Z181637" s="192"/>
      <c r="AA181637" s="192"/>
    </row>
    <row r="181638" spans="26:27">
      <c r="Z181638" s="192"/>
      <c r="AA181638" s="192"/>
    </row>
    <row r="181639" spans="26:27">
      <c r="Z181639" s="192"/>
      <c r="AA181639" s="192"/>
    </row>
    <row r="181640" spans="26:27">
      <c r="Z181640" s="192"/>
      <c r="AA181640" s="192"/>
    </row>
    <row r="181641" spans="26:27">
      <c r="Z181641" s="192"/>
      <c r="AA181641" s="192"/>
    </row>
    <row r="181642" spans="26:27">
      <c r="Z181642" s="192"/>
      <c r="AA181642" s="192"/>
    </row>
    <row r="181643" spans="26:27">
      <c r="Z181643" s="192"/>
      <c r="AA181643" s="192"/>
    </row>
    <row r="181644" spans="26:27">
      <c r="Z181644" s="192"/>
      <c r="AA181644" s="192"/>
    </row>
    <row r="181645" spans="26:27">
      <c r="Z181645" s="192"/>
      <c r="AA181645" s="192"/>
    </row>
    <row r="181646" spans="26:27">
      <c r="Z181646" s="192"/>
      <c r="AA181646" s="192"/>
    </row>
    <row r="181647" spans="26:27">
      <c r="Z181647" s="192"/>
      <c r="AA181647" s="192"/>
    </row>
    <row r="181648" spans="26:27">
      <c r="Z181648" s="192"/>
      <c r="AA181648" s="192"/>
    </row>
    <row r="181649" spans="26:27">
      <c r="Z181649" s="192"/>
      <c r="AA181649" s="192"/>
    </row>
    <row r="181650" spans="26:27">
      <c r="Z181650" s="192"/>
      <c r="AA181650" s="192"/>
    </row>
    <row r="181651" spans="26:27">
      <c r="Z181651" s="192"/>
      <c r="AA181651" s="192"/>
    </row>
    <row r="181652" spans="26:27">
      <c r="Z181652" s="192"/>
      <c r="AA181652" s="192"/>
    </row>
    <row r="181653" spans="26:27">
      <c r="Z181653" s="192"/>
      <c r="AA181653" s="192"/>
    </row>
    <row r="181654" spans="26:27">
      <c r="Z181654" s="192"/>
      <c r="AA181654" s="192"/>
    </row>
    <row r="181655" spans="26:27">
      <c r="Z181655" s="192"/>
      <c r="AA181655" s="192"/>
    </row>
    <row r="181656" spans="26:27">
      <c r="Z181656" s="192"/>
      <c r="AA181656" s="192"/>
    </row>
    <row r="181657" spans="26:27">
      <c r="Z181657" s="192"/>
      <c r="AA181657" s="192"/>
    </row>
    <row r="181658" spans="26:27">
      <c r="Z181658" s="192"/>
      <c r="AA181658" s="192"/>
    </row>
    <row r="181659" spans="26:27">
      <c r="Z181659" s="192"/>
      <c r="AA181659" s="192"/>
    </row>
    <row r="181660" spans="26:27">
      <c r="Z181660" s="192"/>
      <c r="AA181660" s="192"/>
    </row>
    <row r="181661" spans="26:27">
      <c r="Z181661" s="192"/>
      <c r="AA181661" s="192"/>
    </row>
    <row r="181662" spans="26:27">
      <c r="Z181662" s="192"/>
      <c r="AA181662" s="192"/>
    </row>
    <row r="181663" spans="26:27">
      <c r="Z181663" s="192"/>
      <c r="AA181663" s="192"/>
    </row>
    <row r="181664" spans="26:27">
      <c r="Z181664" s="192"/>
      <c r="AA181664" s="192"/>
    </row>
    <row r="181665" spans="26:27">
      <c r="Z181665" s="192"/>
      <c r="AA181665" s="192"/>
    </row>
    <row r="181666" spans="26:27">
      <c r="Z181666" s="192"/>
      <c r="AA181666" s="192"/>
    </row>
    <row r="181667" spans="26:27">
      <c r="Z181667" s="192"/>
      <c r="AA181667" s="192"/>
    </row>
    <row r="181668" spans="26:27">
      <c r="Z181668" s="192"/>
      <c r="AA181668" s="192"/>
    </row>
    <row r="181669" spans="26:27">
      <c r="Z181669" s="192"/>
      <c r="AA181669" s="192"/>
    </row>
    <row r="181670" spans="26:27">
      <c r="Z181670" s="192"/>
      <c r="AA181670" s="192"/>
    </row>
    <row r="181671" spans="26:27">
      <c r="Z181671" s="192"/>
      <c r="AA181671" s="192"/>
    </row>
    <row r="181672" spans="26:27">
      <c r="Z181672" s="192"/>
      <c r="AA181672" s="192"/>
    </row>
    <row r="181673" spans="26:27">
      <c r="Z181673" s="192"/>
      <c r="AA181673" s="192"/>
    </row>
    <row r="181674" spans="26:27">
      <c r="Z181674" s="192"/>
      <c r="AA181674" s="192"/>
    </row>
    <row r="181675" spans="26:27">
      <c r="Z181675" s="192"/>
      <c r="AA181675" s="192"/>
    </row>
    <row r="181676" spans="26:27">
      <c r="Z181676" s="192"/>
      <c r="AA181676" s="192"/>
    </row>
    <row r="181677" spans="26:27">
      <c r="Z181677" s="192"/>
      <c r="AA181677" s="192"/>
    </row>
    <row r="181678" spans="26:27">
      <c r="Z181678" s="192"/>
      <c r="AA181678" s="192"/>
    </row>
    <row r="181679" spans="26:27">
      <c r="Z181679" s="192"/>
      <c r="AA181679" s="192"/>
    </row>
    <row r="181680" spans="26:27">
      <c r="Z181680" s="192"/>
      <c r="AA181680" s="192"/>
    </row>
    <row r="181681" spans="26:27">
      <c r="Z181681" s="192"/>
      <c r="AA181681" s="192"/>
    </row>
    <row r="181682" spans="26:27">
      <c r="Z181682" s="192"/>
      <c r="AA181682" s="192"/>
    </row>
    <row r="181683" spans="26:27">
      <c r="Z181683" s="192"/>
      <c r="AA181683" s="192"/>
    </row>
    <row r="181684" spans="26:27">
      <c r="Z181684" s="192"/>
      <c r="AA181684" s="192"/>
    </row>
    <row r="181685" spans="26:27">
      <c r="Z181685" s="192"/>
      <c r="AA181685" s="192"/>
    </row>
    <row r="181686" spans="26:27">
      <c r="Z181686" s="192"/>
      <c r="AA181686" s="192"/>
    </row>
    <row r="181687" spans="26:27">
      <c r="Z181687" s="192"/>
      <c r="AA181687" s="192"/>
    </row>
    <row r="181688" spans="26:27">
      <c r="Z181688" s="192"/>
      <c r="AA181688" s="192"/>
    </row>
    <row r="181689" spans="26:27">
      <c r="Z181689" s="192"/>
      <c r="AA181689" s="192"/>
    </row>
    <row r="181690" spans="26:27">
      <c r="Z181690" s="192"/>
      <c r="AA181690" s="192"/>
    </row>
    <row r="181691" spans="26:27">
      <c r="Z181691" s="192"/>
      <c r="AA181691" s="192"/>
    </row>
    <row r="181692" spans="26:27">
      <c r="Z181692" s="192"/>
      <c r="AA181692" s="192"/>
    </row>
    <row r="181693" spans="26:27">
      <c r="Z181693" s="192"/>
      <c r="AA181693" s="192"/>
    </row>
    <row r="181694" spans="26:27">
      <c r="Z181694" s="192"/>
      <c r="AA181694" s="192"/>
    </row>
    <row r="181695" spans="26:27">
      <c r="Z181695" s="192"/>
      <c r="AA181695" s="192"/>
    </row>
    <row r="181696" spans="26:27">
      <c r="Z181696" s="192"/>
      <c r="AA181696" s="192"/>
    </row>
    <row r="181697" spans="26:27">
      <c r="Z181697" s="192"/>
      <c r="AA181697" s="192"/>
    </row>
    <row r="181698" spans="26:27">
      <c r="Z181698" s="192"/>
      <c r="AA181698" s="192"/>
    </row>
    <row r="181699" spans="26:27">
      <c r="Z181699" s="192"/>
      <c r="AA181699" s="192"/>
    </row>
    <row r="181700" spans="26:27">
      <c r="Z181700" s="192"/>
      <c r="AA181700" s="192"/>
    </row>
    <row r="181701" spans="26:27">
      <c r="Z181701" s="192"/>
      <c r="AA181701" s="192"/>
    </row>
    <row r="181702" spans="26:27">
      <c r="Z181702" s="192"/>
      <c r="AA181702" s="192"/>
    </row>
    <row r="181703" spans="26:27">
      <c r="Z181703" s="192"/>
      <c r="AA181703" s="192"/>
    </row>
    <row r="181704" spans="26:27">
      <c r="Z181704" s="192"/>
      <c r="AA181704" s="192"/>
    </row>
    <row r="181705" spans="26:27">
      <c r="Z181705" s="192"/>
      <c r="AA181705" s="192"/>
    </row>
    <row r="181706" spans="26:27">
      <c r="Z181706" s="192"/>
      <c r="AA181706" s="192"/>
    </row>
    <row r="181707" spans="26:27">
      <c r="Z181707" s="192"/>
      <c r="AA181707" s="192"/>
    </row>
    <row r="181708" spans="26:27">
      <c r="Z181708" s="192"/>
      <c r="AA181708" s="192"/>
    </row>
    <row r="181709" spans="26:27">
      <c r="Z181709" s="192"/>
      <c r="AA181709" s="192"/>
    </row>
    <row r="181710" spans="26:27">
      <c r="Z181710" s="192"/>
      <c r="AA181710" s="192"/>
    </row>
    <row r="181711" spans="26:27">
      <c r="Z181711" s="192"/>
      <c r="AA181711" s="192"/>
    </row>
    <row r="181712" spans="26:27">
      <c r="Z181712" s="192"/>
      <c r="AA181712" s="192"/>
    </row>
    <row r="181713" spans="26:27">
      <c r="Z181713" s="192"/>
      <c r="AA181713" s="192"/>
    </row>
    <row r="181714" spans="26:27">
      <c r="Z181714" s="192"/>
      <c r="AA181714" s="192"/>
    </row>
    <row r="181715" spans="26:27">
      <c r="Z181715" s="192"/>
      <c r="AA181715" s="192"/>
    </row>
    <row r="181716" spans="26:27">
      <c r="Z181716" s="192"/>
      <c r="AA181716" s="192"/>
    </row>
    <row r="181717" spans="26:27">
      <c r="Z181717" s="192"/>
      <c r="AA181717" s="192"/>
    </row>
    <row r="181718" spans="26:27">
      <c r="Z181718" s="192"/>
      <c r="AA181718" s="192"/>
    </row>
    <row r="181719" spans="26:27">
      <c r="Z181719" s="192"/>
      <c r="AA181719" s="192"/>
    </row>
    <row r="181720" spans="26:27">
      <c r="Z181720" s="192"/>
      <c r="AA181720" s="192"/>
    </row>
    <row r="181721" spans="26:27">
      <c r="Z181721" s="192"/>
      <c r="AA181721" s="192"/>
    </row>
    <row r="181722" spans="26:27">
      <c r="Z181722" s="192"/>
      <c r="AA181722" s="192"/>
    </row>
    <row r="181723" spans="26:27">
      <c r="Z181723" s="192"/>
      <c r="AA181723" s="192"/>
    </row>
    <row r="181724" spans="26:27">
      <c r="Z181724" s="192"/>
      <c r="AA181724" s="192"/>
    </row>
    <row r="181725" spans="26:27">
      <c r="Z181725" s="192"/>
      <c r="AA181725" s="192"/>
    </row>
    <row r="181726" spans="26:27">
      <c r="Z181726" s="192"/>
      <c r="AA181726" s="192"/>
    </row>
    <row r="181727" spans="26:27">
      <c r="Z181727" s="192"/>
      <c r="AA181727" s="192"/>
    </row>
    <row r="181728" spans="26:27">
      <c r="Z181728" s="192"/>
      <c r="AA181728" s="192"/>
    </row>
    <row r="181729" spans="26:27">
      <c r="Z181729" s="192"/>
      <c r="AA181729" s="192"/>
    </row>
    <row r="181730" spans="26:27">
      <c r="Z181730" s="192"/>
      <c r="AA181730" s="192"/>
    </row>
    <row r="181731" spans="26:27">
      <c r="Z181731" s="192"/>
      <c r="AA181731" s="192"/>
    </row>
    <row r="181732" spans="26:27">
      <c r="Z181732" s="192"/>
      <c r="AA181732" s="192"/>
    </row>
    <row r="181733" spans="26:27">
      <c r="Z181733" s="192"/>
      <c r="AA181733" s="192"/>
    </row>
    <row r="181734" spans="26:27">
      <c r="Z181734" s="192"/>
      <c r="AA181734" s="192"/>
    </row>
    <row r="181735" spans="26:27">
      <c r="Z181735" s="192"/>
      <c r="AA181735" s="192"/>
    </row>
    <row r="181736" spans="26:27">
      <c r="Z181736" s="192"/>
      <c r="AA181736" s="192"/>
    </row>
    <row r="181737" spans="26:27">
      <c r="Z181737" s="192"/>
      <c r="AA181737" s="192"/>
    </row>
    <row r="181738" spans="26:27">
      <c r="Z181738" s="192"/>
      <c r="AA181738" s="192"/>
    </row>
    <row r="181739" spans="26:27">
      <c r="Z181739" s="192"/>
      <c r="AA181739" s="192"/>
    </row>
    <row r="181740" spans="26:27">
      <c r="Z181740" s="192"/>
      <c r="AA181740" s="192"/>
    </row>
    <row r="181741" spans="26:27">
      <c r="Z181741" s="192"/>
      <c r="AA181741" s="192"/>
    </row>
    <row r="181742" spans="26:27">
      <c r="Z181742" s="192"/>
      <c r="AA181742" s="192"/>
    </row>
    <row r="181743" spans="26:27">
      <c r="Z181743" s="192"/>
      <c r="AA181743" s="192"/>
    </row>
    <row r="181744" spans="26:27">
      <c r="Z181744" s="192"/>
      <c r="AA181744" s="192"/>
    </row>
    <row r="181745" spans="26:27">
      <c r="Z181745" s="192"/>
      <c r="AA181745" s="192"/>
    </row>
    <row r="181746" spans="26:27">
      <c r="Z181746" s="192"/>
      <c r="AA181746" s="192"/>
    </row>
    <row r="181747" spans="26:27">
      <c r="Z181747" s="192"/>
      <c r="AA181747" s="192"/>
    </row>
    <row r="181748" spans="26:27">
      <c r="Z181748" s="192"/>
      <c r="AA181748" s="192"/>
    </row>
    <row r="181749" spans="26:27">
      <c r="Z181749" s="192"/>
      <c r="AA181749" s="192"/>
    </row>
    <row r="181750" spans="26:27">
      <c r="Z181750" s="192"/>
      <c r="AA181750" s="192"/>
    </row>
    <row r="181751" spans="26:27">
      <c r="Z181751" s="192"/>
      <c r="AA181751" s="192"/>
    </row>
    <row r="181752" spans="26:27">
      <c r="Z181752" s="192"/>
      <c r="AA181752" s="192"/>
    </row>
    <row r="181753" spans="26:27">
      <c r="Z181753" s="192"/>
      <c r="AA181753" s="192"/>
    </row>
    <row r="181754" spans="26:27">
      <c r="Z181754" s="192"/>
      <c r="AA181754" s="192"/>
    </row>
    <row r="181755" spans="26:27">
      <c r="Z181755" s="192"/>
      <c r="AA181755" s="192"/>
    </row>
    <row r="181756" spans="26:27">
      <c r="Z181756" s="192"/>
      <c r="AA181756" s="192"/>
    </row>
    <row r="181757" spans="26:27">
      <c r="Z181757" s="192"/>
      <c r="AA181757" s="192"/>
    </row>
    <row r="181758" spans="26:27">
      <c r="Z181758" s="192"/>
      <c r="AA181758" s="192"/>
    </row>
    <row r="181759" spans="26:27">
      <c r="Z181759" s="192"/>
      <c r="AA181759" s="192"/>
    </row>
    <row r="181760" spans="26:27">
      <c r="Z181760" s="192"/>
      <c r="AA181760" s="192"/>
    </row>
    <row r="181761" spans="26:27">
      <c r="Z181761" s="192"/>
      <c r="AA181761" s="192"/>
    </row>
    <row r="181762" spans="26:27">
      <c r="Z181762" s="192"/>
      <c r="AA181762" s="192"/>
    </row>
    <row r="181763" spans="26:27">
      <c r="Z181763" s="192"/>
      <c r="AA181763" s="192"/>
    </row>
    <row r="181764" spans="26:27">
      <c r="Z181764" s="192"/>
      <c r="AA181764" s="192"/>
    </row>
    <row r="181765" spans="26:27">
      <c r="Z181765" s="192"/>
      <c r="AA181765" s="192"/>
    </row>
    <row r="181766" spans="26:27">
      <c r="Z181766" s="192"/>
      <c r="AA181766" s="192"/>
    </row>
    <row r="181767" spans="26:27">
      <c r="Z181767" s="192"/>
      <c r="AA181767" s="192"/>
    </row>
    <row r="181768" spans="26:27">
      <c r="Z181768" s="192"/>
      <c r="AA181768" s="192"/>
    </row>
    <row r="181769" spans="26:27">
      <c r="Z181769" s="192"/>
      <c r="AA181769" s="192"/>
    </row>
    <row r="181770" spans="26:27">
      <c r="Z181770" s="192"/>
      <c r="AA181770" s="192"/>
    </row>
    <row r="181771" spans="26:27">
      <c r="Z181771" s="192"/>
      <c r="AA181771" s="192"/>
    </row>
    <row r="181772" spans="26:27">
      <c r="Z181772" s="192"/>
      <c r="AA181772" s="192"/>
    </row>
    <row r="181773" spans="26:27">
      <c r="Z181773" s="192"/>
      <c r="AA181773" s="192"/>
    </row>
    <row r="181774" spans="26:27">
      <c r="Z181774" s="192"/>
      <c r="AA181774" s="192"/>
    </row>
    <row r="181775" spans="26:27">
      <c r="Z181775" s="192"/>
      <c r="AA181775" s="192"/>
    </row>
    <row r="181776" spans="26:27">
      <c r="Z181776" s="192"/>
      <c r="AA181776" s="192"/>
    </row>
    <row r="181777" spans="26:27">
      <c r="Z181777" s="192"/>
      <c r="AA181777" s="192"/>
    </row>
    <row r="181778" spans="26:27">
      <c r="Z181778" s="192"/>
      <c r="AA181778" s="192"/>
    </row>
    <row r="181779" spans="26:27">
      <c r="Z181779" s="192"/>
      <c r="AA181779" s="192"/>
    </row>
    <row r="181780" spans="26:27">
      <c r="Z181780" s="192"/>
      <c r="AA181780" s="192"/>
    </row>
    <row r="181781" spans="26:27">
      <c r="Z181781" s="192"/>
      <c r="AA181781" s="192"/>
    </row>
    <row r="181782" spans="26:27">
      <c r="Z181782" s="192"/>
      <c r="AA181782" s="192"/>
    </row>
    <row r="181783" spans="26:27">
      <c r="Z181783" s="192"/>
      <c r="AA181783" s="192"/>
    </row>
    <row r="181784" spans="26:27">
      <c r="Z181784" s="192"/>
      <c r="AA181784" s="192"/>
    </row>
    <row r="181785" spans="26:27">
      <c r="Z181785" s="192"/>
      <c r="AA181785" s="192"/>
    </row>
    <row r="181786" spans="26:27">
      <c r="Z181786" s="192"/>
      <c r="AA181786" s="192"/>
    </row>
    <row r="181787" spans="26:27">
      <c r="Z181787" s="192"/>
      <c r="AA181787" s="192"/>
    </row>
    <row r="181788" spans="26:27">
      <c r="Z181788" s="192"/>
      <c r="AA181788" s="192"/>
    </row>
    <row r="181789" spans="26:27">
      <c r="Z181789" s="192"/>
      <c r="AA181789" s="192"/>
    </row>
    <row r="181790" spans="26:27">
      <c r="Z181790" s="192"/>
      <c r="AA181790" s="192"/>
    </row>
    <row r="181791" spans="26:27">
      <c r="Z181791" s="192"/>
      <c r="AA181791" s="192"/>
    </row>
    <row r="181792" spans="26:27">
      <c r="Z181792" s="192"/>
      <c r="AA181792" s="192"/>
    </row>
    <row r="181793" spans="26:27">
      <c r="Z181793" s="192"/>
      <c r="AA181793" s="192"/>
    </row>
    <row r="181794" spans="26:27">
      <c r="Z181794" s="192"/>
      <c r="AA181794" s="192"/>
    </row>
    <row r="181795" spans="26:27">
      <c r="Z181795" s="192"/>
      <c r="AA181795" s="192"/>
    </row>
    <row r="181796" spans="26:27">
      <c r="Z181796" s="192"/>
      <c r="AA181796" s="192"/>
    </row>
    <row r="181797" spans="26:27">
      <c r="Z181797" s="192"/>
      <c r="AA181797" s="192"/>
    </row>
    <row r="181798" spans="26:27">
      <c r="Z181798" s="192"/>
      <c r="AA181798" s="192"/>
    </row>
    <row r="181799" spans="26:27">
      <c r="Z181799" s="192"/>
      <c r="AA181799" s="192"/>
    </row>
    <row r="181800" spans="26:27">
      <c r="Z181800" s="192"/>
      <c r="AA181800" s="192"/>
    </row>
    <row r="181801" spans="26:27">
      <c r="Z181801" s="192"/>
      <c r="AA181801" s="192"/>
    </row>
    <row r="181802" spans="26:27">
      <c r="Z181802" s="192"/>
      <c r="AA181802" s="192"/>
    </row>
    <row r="181803" spans="26:27">
      <c r="Z181803" s="192"/>
      <c r="AA181803" s="192"/>
    </row>
    <row r="181804" spans="26:27">
      <c r="Z181804" s="192"/>
      <c r="AA181804" s="192"/>
    </row>
    <row r="181805" spans="26:27">
      <c r="Z181805" s="192"/>
      <c r="AA181805" s="192"/>
    </row>
    <row r="181806" spans="26:27">
      <c r="Z181806" s="192"/>
      <c r="AA181806" s="192"/>
    </row>
    <row r="181807" spans="26:27">
      <c r="Z181807" s="192"/>
      <c r="AA181807" s="192"/>
    </row>
    <row r="181808" spans="26:27">
      <c r="Z181808" s="192"/>
      <c r="AA181808" s="192"/>
    </row>
    <row r="181809" spans="26:27">
      <c r="Z181809" s="192"/>
      <c r="AA181809" s="192"/>
    </row>
    <row r="181810" spans="26:27">
      <c r="Z181810" s="192"/>
      <c r="AA181810" s="192"/>
    </row>
    <row r="181811" spans="26:27">
      <c r="Z181811" s="192"/>
      <c r="AA181811" s="192"/>
    </row>
    <row r="181812" spans="26:27">
      <c r="Z181812" s="192"/>
      <c r="AA181812" s="192"/>
    </row>
    <row r="181813" spans="26:27">
      <c r="Z181813" s="192"/>
      <c r="AA181813" s="192"/>
    </row>
    <row r="181814" spans="26:27">
      <c r="Z181814" s="192"/>
      <c r="AA181814" s="192"/>
    </row>
    <row r="181815" spans="26:27">
      <c r="Z181815" s="192"/>
      <c r="AA181815" s="192"/>
    </row>
    <row r="181816" spans="26:27">
      <c r="Z181816" s="192"/>
      <c r="AA181816" s="192"/>
    </row>
    <row r="181817" spans="26:27">
      <c r="Z181817" s="192"/>
      <c r="AA181817" s="192"/>
    </row>
    <row r="181818" spans="26:27">
      <c r="Z181818" s="192"/>
      <c r="AA181818" s="192"/>
    </row>
    <row r="181819" spans="26:27">
      <c r="Z181819" s="192"/>
      <c r="AA181819" s="192"/>
    </row>
    <row r="181820" spans="26:27">
      <c r="Z181820" s="192"/>
      <c r="AA181820" s="192"/>
    </row>
    <row r="181821" spans="26:27">
      <c r="Z181821" s="192"/>
      <c r="AA181821" s="192"/>
    </row>
    <row r="181822" spans="26:27">
      <c r="Z181822" s="192"/>
      <c r="AA181822" s="192"/>
    </row>
    <row r="181823" spans="26:27">
      <c r="Z181823" s="192"/>
      <c r="AA181823" s="192"/>
    </row>
    <row r="181824" spans="26:27">
      <c r="Z181824" s="192"/>
      <c r="AA181824" s="192"/>
    </row>
    <row r="181825" spans="26:27">
      <c r="Z181825" s="192"/>
      <c r="AA181825" s="192"/>
    </row>
    <row r="181826" spans="26:27">
      <c r="Z181826" s="192"/>
      <c r="AA181826" s="192"/>
    </row>
    <row r="181827" spans="26:27">
      <c r="Z181827" s="192"/>
      <c r="AA181827" s="192"/>
    </row>
    <row r="181828" spans="26:27">
      <c r="Z181828" s="192"/>
      <c r="AA181828" s="192"/>
    </row>
    <row r="181829" spans="26:27">
      <c r="Z181829" s="192"/>
      <c r="AA181829" s="192"/>
    </row>
    <row r="181830" spans="26:27">
      <c r="Z181830" s="192"/>
      <c r="AA181830" s="192"/>
    </row>
    <row r="181831" spans="26:27">
      <c r="Z181831" s="192"/>
      <c r="AA181831" s="192"/>
    </row>
    <row r="181832" spans="26:27">
      <c r="Z181832" s="192"/>
      <c r="AA181832" s="192"/>
    </row>
    <row r="181833" spans="26:27">
      <c r="Z181833" s="192"/>
      <c r="AA181833" s="192"/>
    </row>
    <row r="181834" spans="26:27">
      <c r="Z181834" s="192"/>
      <c r="AA181834" s="192"/>
    </row>
    <row r="181835" spans="26:27">
      <c r="Z181835" s="192"/>
      <c r="AA181835" s="192"/>
    </row>
    <row r="181836" spans="26:27">
      <c r="Z181836" s="192"/>
      <c r="AA181836" s="192"/>
    </row>
    <row r="181837" spans="26:27">
      <c r="Z181837" s="192"/>
      <c r="AA181837" s="192"/>
    </row>
    <row r="181838" spans="26:27">
      <c r="Z181838" s="192"/>
      <c r="AA181838" s="192"/>
    </row>
    <row r="181839" spans="26:27">
      <c r="Z181839" s="192"/>
      <c r="AA181839" s="192"/>
    </row>
    <row r="181840" spans="26:27">
      <c r="Z181840" s="192"/>
      <c r="AA181840" s="192"/>
    </row>
    <row r="181841" spans="26:27">
      <c r="Z181841" s="192"/>
      <c r="AA181841" s="192"/>
    </row>
    <row r="181842" spans="26:27">
      <c r="Z181842" s="192"/>
      <c r="AA181842" s="192"/>
    </row>
    <row r="181843" spans="26:27">
      <c r="Z181843" s="192"/>
      <c r="AA181843" s="192"/>
    </row>
    <row r="181844" spans="26:27">
      <c r="Z181844" s="192"/>
      <c r="AA181844" s="192"/>
    </row>
    <row r="181845" spans="26:27">
      <c r="Z181845" s="192"/>
      <c r="AA181845" s="192"/>
    </row>
    <row r="181846" spans="26:27">
      <c r="Z181846" s="192"/>
      <c r="AA181846" s="192"/>
    </row>
    <row r="181847" spans="26:27">
      <c r="Z181847" s="192"/>
      <c r="AA181847" s="192"/>
    </row>
    <row r="181848" spans="26:27">
      <c r="Z181848" s="192"/>
      <c r="AA181848" s="192"/>
    </row>
    <row r="181849" spans="26:27">
      <c r="Z181849" s="192"/>
      <c r="AA181849" s="192"/>
    </row>
    <row r="181850" spans="26:27">
      <c r="Z181850" s="192"/>
      <c r="AA181850" s="192"/>
    </row>
    <row r="181851" spans="26:27">
      <c r="Z181851" s="192"/>
      <c r="AA181851" s="192"/>
    </row>
    <row r="181852" spans="26:27">
      <c r="Z181852" s="192"/>
      <c r="AA181852" s="192"/>
    </row>
    <row r="181853" spans="26:27">
      <c r="Z181853" s="192"/>
      <c r="AA181853" s="192"/>
    </row>
    <row r="181854" spans="26:27">
      <c r="Z181854" s="192"/>
      <c r="AA181854" s="192"/>
    </row>
    <row r="181855" spans="26:27">
      <c r="Z181855" s="192"/>
      <c r="AA181855" s="192"/>
    </row>
    <row r="181856" spans="26:27">
      <c r="Z181856" s="192"/>
      <c r="AA181856" s="192"/>
    </row>
    <row r="181857" spans="26:27">
      <c r="Z181857" s="192"/>
      <c r="AA181857" s="192"/>
    </row>
    <row r="181858" spans="26:27">
      <c r="Z181858" s="192"/>
      <c r="AA181858" s="192"/>
    </row>
    <row r="181859" spans="26:27">
      <c r="Z181859" s="192"/>
      <c r="AA181859" s="192"/>
    </row>
    <row r="181860" spans="26:27">
      <c r="Z181860" s="192"/>
      <c r="AA181860" s="192"/>
    </row>
    <row r="181861" spans="26:27">
      <c r="Z181861" s="192"/>
      <c r="AA181861" s="192"/>
    </row>
    <row r="181862" spans="26:27">
      <c r="Z181862" s="192"/>
      <c r="AA181862" s="192"/>
    </row>
    <row r="181863" spans="26:27">
      <c r="Z181863" s="192"/>
      <c r="AA181863" s="192"/>
    </row>
    <row r="181864" spans="26:27">
      <c r="Z181864" s="192"/>
      <c r="AA181864" s="192"/>
    </row>
    <row r="181865" spans="26:27">
      <c r="Z181865" s="192"/>
      <c r="AA181865" s="192"/>
    </row>
    <row r="181866" spans="26:27">
      <c r="Z181866" s="192"/>
      <c r="AA181866" s="192"/>
    </row>
    <row r="181867" spans="26:27">
      <c r="Z181867" s="192"/>
      <c r="AA181867" s="192"/>
    </row>
    <row r="181868" spans="26:27">
      <c r="Z181868" s="192"/>
      <c r="AA181868" s="192"/>
    </row>
    <row r="181869" spans="26:27">
      <c r="Z181869" s="192"/>
      <c r="AA181869" s="192"/>
    </row>
    <row r="181870" spans="26:27">
      <c r="Z181870" s="192"/>
      <c r="AA181870" s="192"/>
    </row>
    <row r="181871" spans="26:27">
      <c r="Z181871" s="192"/>
      <c r="AA181871" s="192"/>
    </row>
    <row r="181872" spans="26:27">
      <c r="Z181872" s="192"/>
      <c r="AA181872" s="192"/>
    </row>
    <row r="181873" spans="26:27">
      <c r="Z181873" s="192"/>
      <c r="AA181873" s="192"/>
    </row>
    <row r="181874" spans="26:27">
      <c r="Z181874" s="192"/>
      <c r="AA181874" s="192"/>
    </row>
    <row r="181875" spans="26:27">
      <c r="Z181875" s="192"/>
      <c r="AA181875" s="192"/>
    </row>
    <row r="181876" spans="26:27">
      <c r="Z181876" s="192"/>
      <c r="AA181876" s="192"/>
    </row>
    <row r="181877" spans="26:27">
      <c r="Z181877" s="192"/>
      <c r="AA181877" s="192"/>
    </row>
    <row r="181878" spans="26:27">
      <c r="Z181878" s="192"/>
      <c r="AA181878" s="192"/>
    </row>
    <row r="181879" spans="26:27">
      <c r="Z181879" s="192"/>
      <c r="AA181879" s="192"/>
    </row>
    <row r="181880" spans="26:27">
      <c r="Z181880" s="192"/>
      <c r="AA181880" s="192"/>
    </row>
    <row r="181881" spans="26:27">
      <c r="Z181881" s="192"/>
      <c r="AA181881" s="192"/>
    </row>
    <row r="181882" spans="26:27">
      <c r="Z181882" s="192"/>
      <c r="AA181882" s="192"/>
    </row>
    <row r="181883" spans="26:27">
      <c r="Z181883" s="192"/>
      <c r="AA181883" s="192"/>
    </row>
    <row r="181884" spans="26:27">
      <c r="Z181884" s="192"/>
      <c r="AA181884" s="192"/>
    </row>
    <row r="181885" spans="26:27">
      <c r="Z181885" s="192"/>
      <c r="AA181885" s="192"/>
    </row>
    <row r="181886" spans="26:27">
      <c r="Z181886" s="192"/>
      <c r="AA181886" s="192"/>
    </row>
    <row r="181887" spans="26:27">
      <c r="Z181887" s="192"/>
      <c r="AA181887" s="192"/>
    </row>
    <row r="181888" spans="26:27">
      <c r="Z181888" s="192"/>
      <c r="AA181888" s="192"/>
    </row>
    <row r="181889" spans="26:27">
      <c r="Z181889" s="192"/>
      <c r="AA181889" s="192"/>
    </row>
    <row r="181890" spans="26:27">
      <c r="Z181890" s="192"/>
      <c r="AA181890" s="192"/>
    </row>
    <row r="181891" spans="26:27">
      <c r="Z181891" s="192"/>
      <c r="AA181891" s="192"/>
    </row>
    <row r="181892" spans="26:27">
      <c r="Z181892" s="192"/>
      <c r="AA181892" s="192"/>
    </row>
    <row r="181893" spans="26:27">
      <c r="Z181893" s="192"/>
      <c r="AA181893" s="192"/>
    </row>
    <row r="181894" spans="26:27">
      <c r="Z181894" s="192"/>
      <c r="AA181894" s="192"/>
    </row>
    <row r="181895" spans="26:27">
      <c r="Z181895" s="192"/>
      <c r="AA181895" s="192"/>
    </row>
    <row r="181896" spans="26:27">
      <c r="Z181896" s="192"/>
      <c r="AA181896" s="192"/>
    </row>
    <row r="181897" spans="26:27">
      <c r="Z181897" s="192"/>
      <c r="AA181897" s="192"/>
    </row>
    <row r="181898" spans="26:27">
      <c r="Z181898" s="192"/>
      <c r="AA181898" s="192"/>
    </row>
    <row r="181899" spans="26:27">
      <c r="Z181899" s="192"/>
      <c r="AA181899" s="192"/>
    </row>
    <row r="181900" spans="26:27">
      <c r="Z181900" s="192"/>
      <c r="AA181900" s="192"/>
    </row>
    <row r="181901" spans="26:27">
      <c r="Z181901" s="192"/>
      <c r="AA181901" s="192"/>
    </row>
    <row r="181902" spans="26:27">
      <c r="Z181902" s="192"/>
      <c r="AA181902" s="192"/>
    </row>
    <row r="181903" spans="26:27">
      <c r="Z181903" s="192"/>
      <c r="AA181903" s="192"/>
    </row>
    <row r="181904" spans="26:27">
      <c r="Z181904" s="192"/>
      <c r="AA181904" s="192"/>
    </row>
    <row r="181905" spans="26:27">
      <c r="Z181905" s="192"/>
      <c r="AA181905" s="192"/>
    </row>
    <row r="181906" spans="26:27">
      <c r="Z181906" s="192"/>
      <c r="AA181906" s="192"/>
    </row>
    <row r="181907" spans="26:27">
      <c r="Z181907" s="192"/>
      <c r="AA181907" s="192"/>
    </row>
    <row r="181908" spans="26:27">
      <c r="Z181908" s="192"/>
      <c r="AA181908" s="192"/>
    </row>
    <row r="181909" spans="26:27">
      <c r="Z181909" s="192"/>
      <c r="AA181909" s="192"/>
    </row>
    <row r="181910" spans="26:27">
      <c r="Z181910" s="192"/>
      <c r="AA181910" s="192"/>
    </row>
    <row r="181911" spans="26:27">
      <c r="Z181911" s="192"/>
      <c r="AA181911" s="192"/>
    </row>
    <row r="181912" spans="26:27">
      <c r="Z181912" s="192"/>
      <c r="AA181912" s="192"/>
    </row>
    <row r="181913" spans="26:27">
      <c r="Z181913" s="192"/>
      <c r="AA181913" s="192"/>
    </row>
    <row r="181914" spans="26:27">
      <c r="Z181914" s="192"/>
      <c r="AA181914" s="192"/>
    </row>
    <row r="181915" spans="26:27">
      <c r="Z181915" s="192"/>
      <c r="AA181915" s="192"/>
    </row>
    <row r="181916" spans="26:27">
      <c r="Z181916" s="192"/>
      <c r="AA181916" s="192"/>
    </row>
    <row r="181917" spans="26:27">
      <c r="Z181917" s="192"/>
      <c r="AA181917" s="192"/>
    </row>
    <row r="181918" spans="26:27">
      <c r="Z181918" s="192"/>
      <c r="AA181918" s="192"/>
    </row>
    <row r="181919" spans="26:27">
      <c r="Z181919" s="192"/>
      <c r="AA181919" s="192"/>
    </row>
    <row r="181920" spans="26:27">
      <c r="Z181920" s="192"/>
      <c r="AA181920" s="192"/>
    </row>
    <row r="181921" spans="26:27">
      <c r="Z181921" s="192"/>
      <c r="AA181921" s="192"/>
    </row>
    <row r="181922" spans="26:27">
      <c r="Z181922" s="192"/>
      <c r="AA181922" s="192"/>
    </row>
    <row r="181923" spans="26:27">
      <c r="Z181923" s="192"/>
      <c r="AA181923" s="192"/>
    </row>
    <row r="181924" spans="26:27">
      <c r="Z181924" s="192"/>
      <c r="AA181924" s="192"/>
    </row>
    <row r="181925" spans="26:27">
      <c r="Z181925" s="192"/>
      <c r="AA181925" s="192"/>
    </row>
    <row r="181926" spans="26:27">
      <c r="Z181926" s="192"/>
      <c r="AA181926" s="192"/>
    </row>
    <row r="181927" spans="26:27">
      <c r="Z181927" s="192"/>
      <c r="AA181927" s="192"/>
    </row>
    <row r="181928" spans="26:27">
      <c r="Z181928" s="192"/>
      <c r="AA181928" s="192"/>
    </row>
    <row r="181929" spans="26:27">
      <c r="Z181929" s="192"/>
      <c r="AA181929" s="192"/>
    </row>
    <row r="181930" spans="26:27">
      <c r="Z181930" s="192"/>
      <c r="AA181930" s="192"/>
    </row>
    <row r="181931" spans="26:27">
      <c r="Z181931" s="192"/>
      <c r="AA181931" s="192"/>
    </row>
    <row r="181932" spans="26:27">
      <c r="Z181932" s="192"/>
      <c r="AA181932" s="192"/>
    </row>
    <row r="181933" spans="26:27">
      <c r="Z181933" s="192"/>
      <c r="AA181933" s="192"/>
    </row>
    <row r="181934" spans="26:27">
      <c r="Z181934" s="192"/>
      <c r="AA181934" s="192"/>
    </row>
    <row r="181935" spans="26:27">
      <c r="Z181935" s="192"/>
      <c r="AA181935" s="192"/>
    </row>
    <row r="181936" spans="26:27">
      <c r="Z181936" s="192"/>
      <c r="AA181936" s="192"/>
    </row>
    <row r="181937" spans="26:27">
      <c r="Z181937" s="192"/>
      <c r="AA181937" s="192"/>
    </row>
    <row r="181938" spans="26:27">
      <c r="Z181938" s="192"/>
      <c r="AA181938" s="192"/>
    </row>
    <row r="181939" spans="26:27">
      <c r="Z181939" s="192"/>
      <c r="AA181939" s="192"/>
    </row>
    <row r="181940" spans="26:27">
      <c r="Z181940" s="192"/>
      <c r="AA181940" s="192"/>
    </row>
    <row r="181941" spans="26:27">
      <c r="Z181941" s="192"/>
      <c r="AA181941" s="192"/>
    </row>
    <row r="181942" spans="26:27">
      <c r="Z181942" s="192"/>
      <c r="AA181942" s="192"/>
    </row>
    <row r="181943" spans="26:27">
      <c r="Z181943" s="192"/>
      <c r="AA181943" s="192"/>
    </row>
    <row r="181944" spans="26:27">
      <c r="Z181944" s="192"/>
      <c r="AA181944" s="192"/>
    </row>
    <row r="181945" spans="26:27">
      <c r="Z181945" s="192"/>
      <c r="AA181945" s="192"/>
    </row>
    <row r="181946" spans="26:27">
      <c r="Z181946" s="192"/>
      <c r="AA181946" s="192"/>
    </row>
    <row r="181947" spans="26:27">
      <c r="Z181947" s="192"/>
      <c r="AA181947" s="192"/>
    </row>
    <row r="181948" spans="26:27">
      <c r="Z181948" s="192"/>
      <c r="AA181948" s="192"/>
    </row>
    <row r="181949" spans="26:27">
      <c r="Z181949" s="192"/>
      <c r="AA181949" s="192"/>
    </row>
    <row r="181950" spans="26:27">
      <c r="Z181950" s="192"/>
      <c r="AA181950" s="192"/>
    </row>
    <row r="181951" spans="26:27">
      <c r="Z181951" s="192"/>
      <c r="AA181951" s="192"/>
    </row>
    <row r="181952" spans="26:27">
      <c r="Z181952" s="192"/>
      <c r="AA181952" s="192"/>
    </row>
    <row r="181953" spans="26:27">
      <c r="Z181953" s="192"/>
      <c r="AA181953" s="192"/>
    </row>
    <row r="181954" spans="26:27">
      <c r="Z181954" s="192"/>
      <c r="AA181954" s="192"/>
    </row>
    <row r="181955" spans="26:27">
      <c r="Z181955" s="192"/>
      <c r="AA181955" s="192"/>
    </row>
    <row r="181956" spans="26:27">
      <c r="Z181956" s="192"/>
      <c r="AA181956" s="192"/>
    </row>
    <row r="181957" spans="26:27">
      <c r="Z181957" s="192"/>
      <c r="AA181957" s="192"/>
    </row>
    <row r="181958" spans="26:27">
      <c r="Z181958" s="192"/>
      <c r="AA181958" s="192"/>
    </row>
    <row r="181959" spans="26:27">
      <c r="Z181959" s="192"/>
      <c r="AA181959" s="192"/>
    </row>
    <row r="181960" spans="26:27">
      <c r="Z181960" s="192"/>
      <c r="AA181960" s="192"/>
    </row>
    <row r="181961" spans="26:27">
      <c r="Z181961" s="192"/>
      <c r="AA181961" s="192"/>
    </row>
    <row r="181962" spans="26:27">
      <c r="Z181962" s="192"/>
      <c r="AA181962" s="192"/>
    </row>
    <row r="181963" spans="26:27">
      <c r="Z181963" s="192"/>
      <c r="AA181963" s="192"/>
    </row>
    <row r="181964" spans="26:27">
      <c r="Z181964" s="192"/>
      <c r="AA181964" s="192"/>
    </row>
    <row r="181965" spans="26:27">
      <c r="Z181965" s="192"/>
      <c r="AA181965" s="192"/>
    </row>
    <row r="181966" spans="26:27">
      <c r="Z181966" s="192"/>
      <c r="AA181966" s="192"/>
    </row>
    <row r="181967" spans="26:27">
      <c r="Z181967" s="192"/>
      <c r="AA181967" s="192"/>
    </row>
    <row r="181968" spans="26:27">
      <c r="Z181968" s="192"/>
      <c r="AA181968" s="192"/>
    </row>
    <row r="181969" spans="26:27">
      <c r="Z181969" s="192"/>
      <c r="AA181969" s="192"/>
    </row>
    <row r="181970" spans="26:27">
      <c r="Z181970" s="192"/>
      <c r="AA181970" s="192"/>
    </row>
    <row r="181971" spans="26:27">
      <c r="Z181971" s="192"/>
      <c r="AA181971" s="192"/>
    </row>
    <row r="181972" spans="26:27">
      <c r="Z181972" s="192"/>
      <c r="AA181972" s="192"/>
    </row>
    <row r="181973" spans="26:27">
      <c r="Z181973" s="192"/>
      <c r="AA181973" s="192"/>
    </row>
    <row r="181974" spans="26:27">
      <c r="Z181974" s="192"/>
      <c r="AA181974" s="192"/>
    </row>
    <row r="181975" spans="26:27">
      <c r="Z181975" s="192"/>
      <c r="AA181975" s="192"/>
    </row>
    <row r="181976" spans="26:27">
      <c r="Z181976" s="192"/>
      <c r="AA181976" s="192"/>
    </row>
    <row r="181977" spans="26:27">
      <c r="Z181977" s="192"/>
      <c r="AA181977" s="192"/>
    </row>
    <row r="181978" spans="26:27">
      <c r="Z181978" s="192"/>
      <c r="AA181978" s="192"/>
    </row>
    <row r="181979" spans="26:27">
      <c r="Z181979" s="192"/>
      <c r="AA181979" s="192"/>
    </row>
    <row r="181980" spans="26:27">
      <c r="Z181980" s="192"/>
      <c r="AA181980" s="192"/>
    </row>
    <row r="181981" spans="26:27">
      <c r="Z181981" s="192"/>
      <c r="AA181981" s="192"/>
    </row>
    <row r="181982" spans="26:27">
      <c r="Z181982" s="192"/>
      <c r="AA181982" s="192"/>
    </row>
    <row r="181983" spans="26:27">
      <c r="Z181983" s="192"/>
      <c r="AA181983" s="192"/>
    </row>
    <row r="181984" spans="26:27">
      <c r="Z181984" s="192"/>
      <c r="AA181984" s="192"/>
    </row>
    <row r="181985" spans="26:27">
      <c r="Z181985" s="192"/>
      <c r="AA181985" s="192"/>
    </row>
    <row r="181986" spans="26:27">
      <c r="Z181986" s="192"/>
      <c r="AA181986" s="192"/>
    </row>
    <row r="181987" spans="26:27">
      <c r="Z181987" s="192"/>
      <c r="AA181987" s="192"/>
    </row>
    <row r="181988" spans="26:27">
      <c r="Z181988" s="192"/>
      <c r="AA181988" s="192"/>
    </row>
    <row r="181989" spans="26:27">
      <c r="Z181989" s="192"/>
      <c r="AA181989" s="192"/>
    </row>
    <row r="181990" spans="26:27">
      <c r="Z181990" s="192"/>
      <c r="AA181990" s="192"/>
    </row>
    <row r="181991" spans="26:27">
      <c r="Z181991" s="192"/>
      <c r="AA181991" s="192"/>
    </row>
    <row r="181992" spans="26:27">
      <c r="Z181992" s="192"/>
      <c r="AA181992" s="192"/>
    </row>
    <row r="181993" spans="26:27">
      <c r="Z181993" s="192"/>
      <c r="AA181993" s="192"/>
    </row>
    <row r="181994" spans="26:27">
      <c r="Z181994" s="192"/>
      <c r="AA181994" s="192"/>
    </row>
    <row r="181995" spans="26:27">
      <c r="Z181995" s="192"/>
      <c r="AA181995" s="192"/>
    </row>
    <row r="181996" spans="26:27">
      <c r="Z181996" s="192"/>
      <c r="AA181996" s="192"/>
    </row>
    <row r="181997" spans="26:27">
      <c r="Z181997" s="192"/>
      <c r="AA181997" s="192"/>
    </row>
    <row r="181998" spans="26:27">
      <c r="Z181998" s="192"/>
      <c r="AA181998" s="192"/>
    </row>
    <row r="181999" spans="26:27">
      <c r="Z181999" s="192"/>
      <c r="AA181999" s="192"/>
    </row>
    <row r="182000" spans="26:27">
      <c r="Z182000" s="192"/>
      <c r="AA182000" s="192"/>
    </row>
    <row r="182001" spans="26:27">
      <c r="Z182001" s="192"/>
      <c r="AA182001" s="192"/>
    </row>
    <row r="182002" spans="26:27">
      <c r="Z182002" s="192"/>
      <c r="AA182002" s="192"/>
    </row>
    <row r="182003" spans="26:27">
      <c r="Z182003" s="192"/>
      <c r="AA182003" s="192"/>
    </row>
    <row r="182004" spans="26:27">
      <c r="Z182004" s="192"/>
      <c r="AA182004" s="192"/>
    </row>
    <row r="182005" spans="26:27">
      <c r="Z182005" s="192"/>
      <c r="AA182005" s="192"/>
    </row>
    <row r="182006" spans="26:27">
      <c r="Z182006" s="192"/>
      <c r="AA182006" s="192"/>
    </row>
    <row r="182007" spans="26:27">
      <c r="Z182007" s="192"/>
      <c r="AA182007" s="192"/>
    </row>
    <row r="182008" spans="26:27">
      <c r="Z182008" s="192"/>
      <c r="AA182008" s="192"/>
    </row>
    <row r="182009" spans="26:27">
      <c r="Z182009" s="192"/>
      <c r="AA182009" s="192"/>
    </row>
    <row r="182010" spans="26:27">
      <c r="Z182010" s="192"/>
      <c r="AA182010" s="192"/>
    </row>
    <row r="182011" spans="26:27">
      <c r="Z182011" s="192"/>
      <c r="AA182011" s="192"/>
    </row>
    <row r="182012" spans="26:27">
      <c r="Z182012" s="192"/>
      <c r="AA182012" s="192"/>
    </row>
    <row r="182013" spans="26:27">
      <c r="Z182013" s="192"/>
      <c r="AA182013" s="192"/>
    </row>
    <row r="182014" spans="26:27">
      <c r="Z182014" s="192"/>
      <c r="AA182014" s="192"/>
    </row>
    <row r="182015" spans="26:27">
      <c r="Z182015" s="192"/>
      <c r="AA182015" s="192"/>
    </row>
    <row r="182016" spans="26:27">
      <c r="Z182016" s="192"/>
      <c r="AA182016" s="192"/>
    </row>
    <row r="182017" spans="26:27">
      <c r="Z182017" s="192"/>
      <c r="AA182017" s="192"/>
    </row>
    <row r="182018" spans="26:27">
      <c r="Z182018" s="192"/>
      <c r="AA182018" s="192"/>
    </row>
    <row r="182019" spans="26:27">
      <c r="Z182019" s="192"/>
      <c r="AA182019" s="192"/>
    </row>
    <row r="182020" spans="26:27">
      <c r="Z182020" s="192"/>
      <c r="AA182020" s="192"/>
    </row>
    <row r="182021" spans="26:27">
      <c r="Z182021" s="192"/>
      <c r="AA182021" s="192"/>
    </row>
    <row r="182022" spans="26:27">
      <c r="Z182022" s="192"/>
      <c r="AA182022" s="192"/>
    </row>
    <row r="182023" spans="26:27">
      <c r="Z182023" s="192"/>
      <c r="AA182023" s="192"/>
    </row>
    <row r="182024" spans="26:27">
      <c r="Z182024" s="192"/>
      <c r="AA182024" s="192"/>
    </row>
    <row r="182025" spans="26:27">
      <c r="Z182025" s="192"/>
      <c r="AA182025" s="192"/>
    </row>
    <row r="182026" spans="26:27">
      <c r="Z182026" s="192"/>
      <c r="AA182026" s="192"/>
    </row>
    <row r="182027" spans="26:27">
      <c r="Z182027" s="192"/>
      <c r="AA182027" s="192"/>
    </row>
    <row r="182028" spans="26:27">
      <c r="Z182028" s="192"/>
      <c r="AA182028" s="192"/>
    </row>
    <row r="182029" spans="26:27">
      <c r="Z182029" s="192"/>
      <c r="AA182029" s="192"/>
    </row>
    <row r="182030" spans="26:27">
      <c r="Z182030" s="192"/>
      <c r="AA182030" s="192"/>
    </row>
    <row r="182031" spans="26:27">
      <c r="Z182031" s="192"/>
      <c r="AA182031" s="192"/>
    </row>
    <row r="182032" spans="26:27">
      <c r="Z182032" s="192"/>
      <c r="AA182032" s="192"/>
    </row>
    <row r="182033" spans="26:27">
      <c r="Z182033" s="192"/>
      <c r="AA182033" s="192"/>
    </row>
    <row r="182034" spans="26:27">
      <c r="Z182034" s="192"/>
      <c r="AA182034" s="192"/>
    </row>
    <row r="182035" spans="26:27">
      <c r="Z182035" s="192"/>
      <c r="AA182035" s="192"/>
    </row>
    <row r="182036" spans="26:27">
      <c r="Z182036" s="192"/>
      <c r="AA182036" s="192"/>
    </row>
    <row r="182037" spans="26:27">
      <c r="Z182037" s="192"/>
      <c r="AA182037" s="192"/>
    </row>
    <row r="182038" spans="26:27">
      <c r="Z182038" s="192"/>
      <c r="AA182038" s="192"/>
    </row>
    <row r="182039" spans="26:27">
      <c r="Z182039" s="192"/>
      <c r="AA182039" s="192"/>
    </row>
    <row r="182040" spans="26:27">
      <c r="Z182040" s="192"/>
      <c r="AA182040" s="192"/>
    </row>
    <row r="182041" spans="26:27">
      <c r="Z182041" s="192"/>
      <c r="AA182041" s="192"/>
    </row>
    <row r="182042" spans="26:27">
      <c r="Z182042" s="192"/>
      <c r="AA182042" s="192"/>
    </row>
    <row r="182043" spans="26:27">
      <c r="Z182043" s="192"/>
      <c r="AA182043" s="192"/>
    </row>
    <row r="182044" spans="26:27">
      <c r="Z182044" s="192"/>
      <c r="AA182044" s="192"/>
    </row>
    <row r="182045" spans="26:27">
      <c r="Z182045" s="192"/>
      <c r="AA182045" s="192"/>
    </row>
    <row r="182046" spans="26:27">
      <c r="Z182046" s="192"/>
      <c r="AA182046" s="192"/>
    </row>
    <row r="182047" spans="26:27">
      <c r="Z182047" s="192"/>
      <c r="AA182047" s="192"/>
    </row>
    <row r="182048" spans="26:27">
      <c r="Z182048" s="192"/>
      <c r="AA182048" s="192"/>
    </row>
    <row r="182049" spans="26:27">
      <c r="Z182049" s="192"/>
      <c r="AA182049" s="192"/>
    </row>
    <row r="182050" spans="26:27">
      <c r="Z182050" s="192"/>
      <c r="AA182050" s="192"/>
    </row>
    <row r="182051" spans="26:27">
      <c r="Z182051" s="192"/>
      <c r="AA182051" s="192"/>
    </row>
    <row r="182052" spans="26:27">
      <c r="Z182052" s="192"/>
      <c r="AA182052" s="192"/>
    </row>
    <row r="182053" spans="26:27">
      <c r="Z182053" s="192"/>
      <c r="AA182053" s="192"/>
    </row>
    <row r="182054" spans="26:27">
      <c r="Z182054" s="192"/>
      <c r="AA182054" s="192"/>
    </row>
    <row r="182055" spans="26:27">
      <c r="Z182055" s="192"/>
      <c r="AA182055" s="192"/>
    </row>
    <row r="182056" spans="26:27">
      <c r="Z182056" s="192"/>
      <c r="AA182056" s="192"/>
    </row>
    <row r="182057" spans="26:27">
      <c r="Z182057" s="192"/>
      <c r="AA182057" s="192"/>
    </row>
    <row r="182058" spans="26:27">
      <c r="Z182058" s="192"/>
      <c r="AA182058" s="192"/>
    </row>
    <row r="182059" spans="26:27">
      <c r="Z182059" s="192"/>
      <c r="AA182059" s="192"/>
    </row>
    <row r="182060" spans="26:27">
      <c r="Z182060" s="192"/>
      <c r="AA182060" s="192"/>
    </row>
    <row r="182061" spans="26:27">
      <c r="Z182061" s="192"/>
      <c r="AA182061" s="192"/>
    </row>
    <row r="182062" spans="26:27">
      <c r="Z182062" s="192"/>
      <c r="AA182062" s="192"/>
    </row>
    <row r="182063" spans="26:27">
      <c r="Z182063" s="192"/>
      <c r="AA182063" s="192"/>
    </row>
    <row r="182064" spans="26:27">
      <c r="Z182064" s="192"/>
      <c r="AA182064" s="192"/>
    </row>
    <row r="182065" spans="26:27">
      <c r="Z182065" s="192"/>
      <c r="AA182065" s="192"/>
    </row>
    <row r="182066" spans="26:27">
      <c r="Z182066" s="192"/>
      <c r="AA182066" s="192"/>
    </row>
    <row r="182067" spans="26:27">
      <c r="Z182067" s="192"/>
      <c r="AA182067" s="192"/>
    </row>
    <row r="182068" spans="26:27">
      <c r="Z182068" s="192"/>
      <c r="AA182068" s="192"/>
    </row>
    <row r="182069" spans="26:27">
      <c r="Z182069" s="192"/>
      <c r="AA182069" s="192"/>
    </row>
    <row r="182070" spans="26:27">
      <c r="Z182070" s="192"/>
      <c r="AA182070" s="192"/>
    </row>
    <row r="182071" spans="26:27">
      <c r="Z182071" s="192"/>
      <c r="AA182071" s="192"/>
    </row>
    <row r="182072" spans="26:27">
      <c r="Z182072" s="192"/>
      <c r="AA182072" s="192"/>
    </row>
    <row r="182073" spans="26:27">
      <c r="Z182073" s="192"/>
      <c r="AA182073" s="192"/>
    </row>
    <row r="182074" spans="26:27">
      <c r="Z182074" s="192"/>
      <c r="AA182074" s="192"/>
    </row>
    <row r="182075" spans="26:27">
      <c r="Z182075" s="192"/>
      <c r="AA182075" s="192"/>
    </row>
    <row r="182076" spans="26:27">
      <c r="Z182076" s="192"/>
      <c r="AA182076" s="192"/>
    </row>
    <row r="182077" spans="26:27">
      <c r="Z182077" s="192"/>
      <c r="AA182077" s="192"/>
    </row>
    <row r="182078" spans="26:27">
      <c r="Z182078" s="192"/>
      <c r="AA182078" s="192"/>
    </row>
    <row r="182079" spans="26:27">
      <c r="Z182079" s="192"/>
      <c r="AA182079" s="192"/>
    </row>
    <row r="182080" spans="26:27">
      <c r="Z182080" s="192"/>
      <c r="AA182080" s="192"/>
    </row>
    <row r="182081" spans="26:27">
      <c r="Z182081" s="192"/>
      <c r="AA182081" s="192"/>
    </row>
    <row r="182082" spans="26:27">
      <c r="Z182082" s="192"/>
      <c r="AA182082" s="192"/>
    </row>
    <row r="182083" spans="26:27">
      <c r="Z182083" s="192"/>
      <c r="AA182083" s="192"/>
    </row>
    <row r="182084" spans="26:27">
      <c r="Z182084" s="192"/>
      <c r="AA182084" s="192"/>
    </row>
    <row r="182085" spans="26:27">
      <c r="Z182085" s="192"/>
      <c r="AA182085" s="192"/>
    </row>
    <row r="182086" spans="26:27">
      <c r="Z182086" s="192"/>
      <c r="AA182086" s="192"/>
    </row>
    <row r="182087" spans="26:27">
      <c r="Z182087" s="192"/>
      <c r="AA182087" s="192"/>
    </row>
    <row r="182088" spans="26:27">
      <c r="Z182088" s="192"/>
      <c r="AA182088" s="192"/>
    </row>
    <row r="182089" spans="26:27">
      <c r="Z182089" s="192"/>
      <c r="AA182089" s="192"/>
    </row>
    <row r="182090" spans="26:27">
      <c r="Z182090" s="192"/>
      <c r="AA182090" s="192"/>
    </row>
    <row r="182091" spans="26:27">
      <c r="Z182091" s="192"/>
      <c r="AA182091" s="192"/>
    </row>
    <row r="182092" spans="26:27">
      <c r="Z182092" s="192"/>
      <c r="AA182092" s="192"/>
    </row>
    <row r="182093" spans="26:27">
      <c r="Z182093" s="192"/>
      <c r="AA182093" s="192"/>
    </row>
    <row r="182094" spans="26:27">
      <c r="Z182094" s="192"/>
      <c r="AA182094" s="192"/>
    </row>
    <row r="182095" spans="26:27">
      <c r="Z182095" s="192"/>
      <c r="AA182095" s="192"/>
    </row>
    <row r="182096" spans="26:27">
      <c r="Z182096" s="192"/>
      <c r="AA182096" s="192"/>
    </row>
    <row r="182097" spans="26:27">
      <c r="Z182097" s="192"/>
      <c r="AA182097" s="192"/>
    </row>
    <row r="182098" spans="26:27">
      <c r="Z182098" s="192"/>
      <c r="AA182098" s="192"/>
    </row>
    <row r="182099" spans="26:27">
      <c r="Z182099" s="192"/>
      <c r="AA182099" s="192"/>
    </row>
    <row r="182100" spans="26:27">
      <c r="Z182100" s="192"/>
      <c r="AA182100" s="192"/>
    </row>
    <row r="182101" spans="26:27">
      <c r="Z182101" s="192"/>
      <c r="AA182101" s="192"/>
    </row>
    <row r="182102" spans="26:27">
      <c r="Z182102" s="192"/>
      <c r="AA182102" s="192"/>
    </row>
    <row r="182103" spans="26:27">
      <c r="Z182103" s="192"/>
      <c r="AA182103" s="192"/>
    </row>
    <row r="182104" spans="26:27">
      <c r="Z182104" s="192"/>
      <c r="AA182104" s="192"/>
    </row>
    <row r="182105" spans="26:27">
      <c r="Z182105" s="192"/>
      <c r="AA182105" s="192"/>
    </row>
    <row r="182106" spans="26:27">
      <c r="Z182106" s="192"/>
      <c r="AA182106" s="192"/>
    </row>
    <row r="182107" spans="26:27">
      <c r="Z182107" s="192"/>
      <c r="AA182107" s="192"/>
    </row>
    <row r="182108" spans="26:27">
      <c r="Z182108" s="192"/>
      <c r="AA182108" s="192"/>
    </row>
    <row r="182109" spans="26:27">
      <c r="Z182109" s="192"/>
      <c r="AA182109" s="192"/>
    </row>
    <row r="182110" spans="26:27">
      <c r="Z182110" s="192"/>
      <c r="AA182110" s="192"/>
    </row>
    <row r="182111" spans="26:27">
      <c r="Z182111" s="192"/>
      <c r="AA182111" s="192"/>
    </row>
    <row r="182112" spans="26:27">
      <c r="Z182112" s="192"/>
      <c r="AA182112" s="192"/>
    </row>
    <row r="182113" spans="26:27">
      <c r="Z182113" s="192"/>
      <c r="AA182113" s="192"/>
    </row>
    <row r="182114" spans="26:27">
      <c r="Z182114" s="192"/>
      <c r="AA182114" s="192"/>
    </row>
    <row r="182115" spans="26:27">
      <c r="Z182115" s="192"/>
      <c r="AA182115" s="192"/>
    </row>
    <row r="182116" spans="26:27">
      <c r="Z182116" s="192"/>
      <c r="AA182116" s="192"/>
    </row>
    <row r="182117" spans="26:27">
      <c r="Z182117" s="192"/>
      <c r="AA182117" s="192"/>
    </row>
    <row r="182118" spans="26:27">
      <c r="Z182118" s="192"/>
      <c r="AA182118" s="192"/>
    </row>
    <row r="182119" spans="26:27">
      <c r="Z182119" s="192"/>
      <c r="AA182119" s="192"/>
    </row>
    <row r="182120" spans="26:27">
      <c r="Z182120" s="192"/>
      <c r="AA182120" s="192"/>
    </row>
    <row r="182121" spans="26:27">
      <c r="Z182121" s="192"/>
      <c r="AA182121" s="192"/>
    </row>
    <row r="182122" spans="26:27">
      <c r="Z182122" s="192"/>
      <c r="AA182122" s="192"/>
    </row>
    <row r="182123" spans="26:27">
      <c r="Z182123" s="192"/>
      <c r="AA182123" s="192"/>
    </row>
    <row r="182124" spans="26:27">
      <c r="Z182124" s="192"/>
      <c r="AA182124" s="192"/>
    </row>
    <row r="182125" spans="26:27">
      <c r="Z182125" s="192"/>
      <c r="AA182125" s="192"/>
    </row>
    <row r="182126" spans="26:27">
      <c r="Z182126" s="192"/>
      <c r="AA182126" s="192"/>
    </row>
    <row r="182127" spans="26:27">
      <c r="Z182127" s="192"/>
      <c r="AA182127" s="192"/>
    </row>
    <row r="182128" spans="26:27">
      <c r="Z182128" s="192"/>
      <c r="AA182128" s="192"/>
    </row>
    <row r="182129" spans="26:27">
      <c r="Z182129" s="192"/>
      <c r="AA182129" s="192"/>
    </row>
    <row r="182130" spans="26:27">
      <c r="Z182130" s="192"/>
      <c r="AA182130" s="192"/>
    </row>
    <row r="182131" spans="26:27">
      <c r="Z182131" s="192"/>
      <c r="AA182131" s="192"/>
    </row>
    <row r="182132" spans="26:27">
      <c r="Z182132" s="192"/>
      <c r="AA182132" s="192"/>
    </row>
    <row r="182133" spans="26:27">
      <c r="Z182133" s="192"/>
      <c r="AA182133" s="192"/>
    </row>
    <row r="182134" spans="26:27">
      <c r="Z182134" s="192"/>
      <c r="AA182134" s="192"/>
    </row>
    <row r="182135" spans="26:27">
      <c r="Z182135" s="192"/>
      <c r="AA182135" s="192"/>
    </row>
    <row r="182136" spans="26:27">
      <c r="Z182136" s="192"/>
      <c r="AA182136" s="192"/>
    </row>
    <row r="182137" spans="26:27">
      <c r="Z182137" s="192"/>
      <c r="AA182137" s="192"/>
    </row>
    <row r="182138" spans="26:27">
      <c r="Z182138" s="192"/>
      <c r="AA182138" s="192"/>
    </row>
    <row r="182139" spans="26:27">
      <c r="Z182139" s="192"/>
      <c r="AA182139" s="192"/>
    </row>
    <row r="182140" spans="26:27">
      <c r="Z182140" s="192"/>
      <c r="AA182140" s="192"/>
    </row>
    <row r="182141" spans="26:27">
      <c r="Z182141" s="192"/>
      <c r="AA182141" s="192"/>
    </row>
    <row r="182142" spans="26:27">
      <c r="Z182142" s="192"/>
      <c r="AA182142" s="192"/>
    </row>
    <row r="182143" spans="26:27">
      <c r="Z182143" s="192"/>
      <c r="AA182143" s="192"/>
    </row>
    <row r="182144" spans="26:27">
      <c r="Z182144" s="192"/>
      <c r="AA182144" s="192"/>
    </row>
    <row r="182145" spans="26:27">
      <c r="Z182145" s="192"/>
      <c r="AA182145" s="192"/>
    </row>
    <row r="182146" spans="26:27">
      <c r="Z182146" s="192"/>
      <c r="AA182146" s="192"/>
    </row>
    <row r="182147" spans="26:27">
      <c r="Z182147" s="192"/>
      <c r="AA182147" s="192"/>
    </row>
    <row r="182148" spans="26:27">
      <c r="Z182148" s="192"/>
      <c r="AA182148" s="192"/>
    </row>
    <row r="182149" spans="26:27">
      <c r="Z182149" s="192"/>
      <c r="AA182149" s="192"/>
    </row>
    <row r="182150" spans="26:27">
      <c r="Z182150" s="192"/>
      <c r="AA182150" s="192"/>
    </row>
    <row r="182151" spans="26:27">
      <c r="Z182151" s="192"/>
      <c r="AA182151" s="192"/>
    </row>
    <row r="182152" spans="26:27">
      <c r="Z182152" s="192"/>
      <c r="AA182152" s="192"/>
    </row>
    <row r="182153" spans="26:27">
      <c r="Z182153" s="192"/>
      <c r="AA182153" s="192"/>
    </row>
    <row r="182154" spans="26:27">
      <c r="Z182154" s="192"/>
      <c r="AA182154" s="192"/>
    </row>
    <row r="182155" spans="26:27">
      <c r="Z182155" s="192"/>
      <c r="AA182155" s="192"/>
    </row>
    <row r="182156" spans="26:27">
      <c r="Z182156" s="192"/>
      <c r="AA182156" s="192"/>
    </row>
    <row r="182157" spans="26:27">
      <c r="Z182157" s="192"/>
      <c r="AA182157" s="192"/>
    </row>
    <row r="182158" spans="26:27">
      <c r="Z182158" s="192"/>
      <c r="AA182158" s="192"/>
    </row>
    <row r="182159" spans="26:27">
      <c r="Z182159" s="192"/>
      <c r="AA182159" s="192"/>
    </row>
    <row r="182160" spans="26:27">
      <c r="Z182160" s="192"/>
      <c r="AA182160" s="192"/>
    </row>
    <row r="182161" spans="26:27">
      <c r="Z182161" s="192"/>
      <c r="AA182161" s="192"/>
    </row>
    <row r="182162" spans="26:27">
      <c r="Z182162" s="192"/>
      <c r="AA182162" s="192"/>
    </row>
    <row r="182163" spans="26:27">
      <c r="Z182163" s="192"/>
      <c r="AA182163" s="192"/>
    </row>
    <row r="182164" spans="26:27">
      <c r="Z182164" s="192"/>
      <c r="AA182164" s="192"/>
    </row>
    <row r="182165" spans="26:27">
      <c r="Z182165" s="192"/>
      <c r="AA182165" s="192"/>
    </row>
    <row r="182166" spans="26:27">
      <c r="Z182166" s="192"/>
      <c r="AA182166" s="192"/>
    </row>
    <row r="182167" spans="26:27">
      <c r="Z182167" s="192"/>
      <c r="AA182167" s="192"/>
    </row>
    <row r="182168" spans="26:27">
      <c r="Z182168" s="192"/>
      <c r="AA182168" s="192"/>
    </row>
    <row r="182169" spans="26:27">
      <c r="Z182169" s="192"/>
      <c r="AA182169" s="192"/>
    </row>
    <row r="182170" spans="26:27">
      <c r="Z182170" s="192"/>
      <c r="AA182170" s="192"/>
    </row>
    <row r="182171" spans="26:27">
      <c r="Z182171" s="192"/>
      <c r="AA182171" s="192"/>
    </row>
    <row r="182172" spans="26:27">
      <c r="Z182172" s="192"/>
      <c r="AA182172" s="192"/>
    </row>
    <row r="182173" spans="26:27">
      <c r="Z182173" s="192"/>
      <c r="AA182173" s="192"/>
    </row>
    <row r="182174" spans="26:27">
      <c r="Z182174" s="192"/>
      <c r="AA182174" s="192"/>
    </row>
    <row r="182175" spans="26:27">
      <c r="Z182175" s="192"/>
      <c r="AA182175" s="192"/>
    </row>
    <row r="182176" spans="26:27">
      <c r="Z182176" s="192"/>
      <c r="AA182176" s="192"/>
    </row>
    <row r="182177" spans="26:27">
      <c r="Z182177" s="192"/>
      <c r="AA182177" s="192"/>
    </row>
    <row r="182178" spans="26:27">
      <c r="Z182178" s="192"/>
      <c r="AA182178" s="192"/>
    </row>
    <row r="182179" spans="26:27">
      <c r="Z182179" s="192"/>
      <c r="AA182179" s="192"/>
    </row>
    <row r="182180" spans="26:27">
      <c r="Z182180" s="192"/>
      <c r="AA182180" s="192"/>
    </row>
    <row r="182181" spans="26:27">
      <c r="Z182181" s="192"/>
      <c r="AA182181" s="192"/>
    </row>
    <row r="182182" spans="26:27">
      <c r="Z182182" s="192"/>
      <c r="AA182182" s="192"/>
    </row>
    <row r="182183" spans="26:27">
      <c r="Z182183" s="192"/>
      <c r="AA182183" s="192"/>
    </row>
    <row r="182184" spans="26:27">
      <c r="Z182184" s="192"/>
      <c r="AA182184" s="192"/>
    </row>
    <row r="182185" spans="26:27">
      <c r="Z182185" s="192"/>
      <c r="AA182185" s="192"/>
    </row>
    <row r="182186" spans="26:27">
      <c r="Z182186" s="192"/>
      <c r="AA182186" s="192"/>
    </row>
    <row r="182187" spans="26:27">
      <c r="Z182187" s="192"/>
      <c r="AA182187" s="192"/>
    </row>
    <row r="182188" spans="26:27">
      <c r="Z182188" s="192"/>
      <c r="AA182188" s="192"/>
    </row>
    <row r="182189" spans="26:27">
      <c r="Z182189" s="192"/>
      <c r="AA182189" s="192"/>
    </row>
    <row r="182190" spans="26:27">
      <c r="Z182190" s="192"/>
      <c r="AA182190" s="192"/>
    </row>
    <row r="182191" spans="26:27">
      <c r="Z182191" s="192"/>
      <c r="AA182191" s="192"/>
    </row>
    <row r="182192" spans="26:27">
      <c r="Z182192" s="192"/>
      <c r="AA182192" s="192"/>
    </row>
    <row r="182193" spans="26:27">
      <c r="Z182193" s="192"/>
      <c r="AA182193" s="192"/>
    </row>
    <row r="182194" spans="26:27">
      <c r="Z182194" s="192"/>
      <c r="AA182194" s="192"/>
    </row>
    <row r="182195" spans="26:27">
      <c r="Z182195" s="192"/>
      <c r="AA182195" s="192"/>
    </row>
    <row r="182196" spans="26:27">
      <c r="Z182196" s="192"/>
      <c r="AA182196" s="192"/>
    </row>
    <row r="182197" spans="26:27">
      <c r="Z182197" s="192"/>
      <c r="AA182197" s="192"/>
    </row>
    <row r="182198" spans="26:27">
      <c r="Z182198" s="192"/>
      <c r="AA182198" s="192"/>
    </row>
    <row r="182199" spans="26:27">
      <c r="Z182199" s="192"/>
      <c r="AA182199" s="192"/>
    </row>
    <row r="182200" spans="26:27">
      <c r="Z182200" s="192"/>
      <c r="AA182200" s="192"/>
    </row>
    <row r="182201" spans="26:27">
      <c r="Z182201" s="192"/>
      <c r="AA182201" s="192"/>
    </row>
    <row r="182202" spans="26:27">
      <c r="Z182202" s="192"/>
      <c r="AA182202" s="192"/>
    </row>
    <row r="182203" spans="26:27">
      <c r="Z182203" s="192"/>
      <c r="AA182203" s="192"/>
    </row>
    <row r="182204" spans="26:27">
      <c r="Z182204" s="192"/>
      <c r="AA182204" s="192"/>
    </row>
    <row r="182205" spans="26:27">
      <c r="Z182205" s="192"/>
      <c r="AA182205" s="192"/>
    </row>
    <row r="182206" spans="26:27">
      <c r="Z182206" s="192"/>
      <c r="AA182206" s="192"/>
    </row>
    <row r="182207" spans="26:27">
      <c r="Z182207" s="192"/>
      <c r="AA182207" s="192"/>
    </row>
    <row r="182208" spans="26:27">
      <c r="Z182208" s="192"/>
      <c r="AA182208" s="192"/>
    </row>
    <row r="182209" spans="26:27">
      <c r="Z182209" s="192"/>
      <c r="AA182209" s="192"/>
    </row>
    <row r="182210" spans="26:27">
      <c r="Z182210" s="192"/>
      <c r="AA182210" s="192"/>
    </row>
    <row r="182211" spans="26:27">
      <c r="Z182211" s="192"/>
      <c r="AA182211" s="192"/>
    </row>
    <row r="182212" spans="26:27">
      <c r="Z182212" s="192"/>
      <c r="AA182212" s="192"/>
    </row>
    <row r="182213" spans="26:27">
      <c r="Z182213" s="192"/>
      <c r="AA182213" s="192"/>
    </row>
    <row r="182214" spans="26:27">
      <c r="Z182214" s="192"/>
      <c r="AA182214" s="192"/>
    </row>
    <row r="182215" spans="26:27">
      <c r="Z182215" s="192"/>
      <c r="AA182215" s="192"/>
    </row>
    <row r="182216" spans="26:27">
      <c r="Z182216" s="192"/>
      <c r="AA182216" s="192"/>
    </row>
    <row r="182217" spans="26:27">
      <c r="Z182217" s="192"/>
      <c r="AA182217" s="192"/>
    </row>
    <row r="182218" spans="26:27">
      <c r="Z182218" s="192"/>
      <c r="AA182218" s="192"/>
    </row>
    <row r="182219" spans="26:27">
      <c r="Z182219" s="192"/>
      <c r="AA182219" s="192"/>
    </row>
    <row r="182220" spans="26:27">
      <c r="Z182220" s="192"/>
      <c r="AA182220" s="192"/>
    </row>
    <row r="182221" spans="26:27">
      <c r="Z182221" s="192"/>
      <c r="AA182221" s="192"/>
    </row>
    <row r="182222" spans="26:27">
      <c r="Z182222" s="192"/>
      <c r="AA182222" s="192"/>
    </row>
    <row r="182223" spans="26:27">
      <c r="Z182223" s="192"/>
      <c r="AA182223" s="192"/>
    </row>
    <row r="182224" spans="26:27">
      <c r="Z182224" s="192"/>
      <c r="AA182224" s="192"/>
    </row>
    <row r="182225" spans="26:27">
      <c r="Z182225" s="192"/>
      <c r="AA182225" s="192"/>
    </row>
    <row r="182226" spans="26:27">
      <c r="Z182226" s="192"/>
      <c r="AA182226" s="192"/>
    </row>
    <row r="182227" spans="26:27">
      <c r="Z182227" s="192"/>
      <c r="AA182227" s="192"/>
    </row>
    <row r="182228" spans="26:27">
      <c r="Z182228" s="192"/>
      <c r="AA182228" s="192"/>
    </row>
    <row r="182229" spans="26:27">
      <c r="Z182229" s="192"/>
      <c r="AA182229" s="192"/>
    </row>
    <row r="182230" spans="26:27">
      <c r="Z182230" s="192"/>
      <c r="AA182230" s="192"/>
    </row>
    <row r="182231" spans="26:27">
      <c r="Z182231" s="192"/>
      <c r="AA182231" s="192"/>
    </row>
    <row r="182232" spans="26:27">
      <c r="Z182232" s="192"/>
      <c r="AA182232" s="192"/>
    </row>
    <row r="182233" spans="26:27">
      <c r="Z182233" s="192"/>
      <c r="AA182233" s="192"/>
    </row>
    <row r="182234" spans="26:27">
      <c r="Z182234" s="192"/>
      <c r="AA182234" s="192"/>
    </row>
    <row r="182235" spans="26:27">
      <c r="Z182235" s="192"/>
      <c r="AA182235" s="192"/>
    </row>
    <row r="182236" spans="26:27">
      <c r="Z182236" s="192"/>
      <c r="AA182236" s="192"/>
    </row>
    <row r="182237" spans="26:27">
      <c r="Z182237" s="192"/>
      <c r="AA182237" s="192"/>
    </row>
    <row r="182238" spans="26:27">
      <c r="Z182238" s="192"/>
      <c r="AA182238" s="192"/>
    </row>
    <row r="182239" spans="26:27">
      <c r="Z182239" s="192"/>
      <c r="AA182239" s="192"/>
    </row>
    <row r="182240" spans="26:27">
      <c r="Z182240" s="192"/>
      <c r="AA182240" s="192"/>
    </row>
    <row r="182241" spans="26:27">
      <c r="Z182241" s="192"/>
      <c r="AA182241" s="192"/>
    </row>
    <row r="182242" spans="26:27">
      <c r="Z182242" s="192"/>
      <c r="AA182242" s="192"/>
    </row>
    <row r="182243" spans="26:27">
      <c r="Z182243" s="192"/>
      <c r="AA182243" s="192"/>
    </row>
    <row r="182244" spans="26:27">
      <c r="Z182244" s="192"/>
      <c r="AA182244" s="192"/>
    </row>
    <row r="182245" spans="26:27">
      <c r="Z182245" s="192"/>
      <c r="AA182245" s="192"/>
    </row>
    <row r="182246" spans="26:27">
      <c r="Z182246" s="192"/>
      <c r="AA182246" s="192"/>
    </row>
    <row r="182247" spans="26:27">
      <c r="Z182247" s="192"/>
      <c r="AA182247" s="192"/>
    </row>
    <row r="182248" spans="26:27">
      <c r="Z182248" s="192"/>
      <c r="AA182248" s="192"/>
    </row>
    <row r="182249" spans="26:27">
      <c r="Z182249" s="192"/>
      <c r="AA182249" s="192"/>
    </row>
    <row r="182250" spans="26:27">
      <c r="Z182250" s="192"/>
      <c r="AA182250" s="192"/>
    </row>
    <row r="182251" spans="26:27">
      <c r="Z182251" s="192"/>
      <c r="AA182251" s="192"/>
    </row>
    <row r="182252" spans="26:27">
      <c r="Z182252" s="192"/>
      <c r="AA182252" s="192"/>
    </row>
    <row r="182253" spans="26:27">
      <c r="Z182253" s="192"/>
      <c r="AA182253" s="192"/>
    </row>
    <row r="182254" spans="26:27">
      <c r="Z182254" s="192"/>
      <c r="AA182254" s="192"/>
    </row>
    <row r="182255" spans="26:27">
      <c r="Z182255" s="192"/>
      <c r="AA182255" s="192"/>
    </row>
    <row r="182256" spans="26:27">
      <c r="Z182256" s="192"/>
      <c r="AA182256" s="192"/>
    </row>
    <row r="182257" spans="26:27">
      <c r="Z182257" s="192"/>
      <c r="AA182257" s="192"/>
    </row>
    <row r="182258" spans="26:27">
      <c r="Z182258" s="192"/>
      <c r="AA182258" s="192"/>
    </row>
    <row r="182259" spans="26:27">
      <c r="Z182259" s="192"/>
      <c r="AA182259" s="192"/>
    </row>
    <row r="182260" spans="26:27">
      <c r="Z182260" s="192"/>
      <c r="AA182260" s="192"/>
    </row>
    <row r="182261" spans="26:27">
      <c r="Z182261" s="192"/>
      <c r="AA182261" s="192"/>
    </row>
    <row r="182262" spans="26:27">
      <c r="Z182262" s="192"/>
      <c r="AA182262" s="192"/>
    </row>
    <row r="182263" spans="26:27">
      <c r="Z182263" s="192"/>
      <c r="AA182263" s="192"/>
    </row>
    <row r="182264" spans="26:27">
      <c r="Z182264" s="192"/>
      <c r="AA182264" s="192"/>
    </row>
    <row r="182265" spans="26:27">
      <c r="Z182265" s="192"/>
      <c r="AA182265" s="192"/>
    </row>
    <row r="182266" spans="26:27">
      <c r="Z182266" s="192"/>
      <c r="AA182266" s="192"/>
    </row>
    <row r="182267" spans="26:27">
      <c r="Z182267" s="192"/>
      <c r="AA182267" s="192"/>
    </row>
    <row r="182268" spans="26:27">
      <c r="Z182268" s="192"/>
      <c r="AA182268" s="192"/>
    </row>
    <row r="182269" spans="26:27">
      <c r="Z182269" s="192"/>
      <c r="AA182269" s="192"/>
    </row>
    <row r="182270" spans="26:27">
      <c r="Z182270" s="192"/>
      <c r="AA182270" s="192"/>
    </row>
    <row r="182271" spans="26:27">
      <c r="Z182271" s="192"/>
      <c r="AA182271" s="192"/>
    </row>
    <row r="182272" spans="26:27">
      <c r="Z182272" s="192"/>
      <c r="AA182272" s="192"/>
    </row>
    <row r="182273" spans="26:27">
      <c r="Z182273" s="192"/>
      <c r="AA182273" s="192"/>
    </row>
    <row r="182274" spans="26:27">
      <c r="Z182274" s="192"/>
      <c r="AA182274" s="192"/>
    </row>
    <row r="182275" spans="26:27">
      <c r="Z182275" s="192"/>
      <c r="AA182275" s="192"/>
    </row>
    <row r="182276" spans="26:27">
      <c r="Z182276" s="192"/>
      <c r="AA182276" s="192"/>
    </row>
    <row r="182277" spans="26:27">
      <c r="Z182277" s="192"/>
      <c r="AA182277" s="192"/>
    </row>
    <row r="182278" spans="26:27">
      <c r="Z182278" s="192"/>
      <c r="AA182278" s="192"/>
    </row>
    <row r="182279" spans="26:27">
      <c r="Z182279" s="192"/>
      <c r="AA182279" s="192"/>
    </row>
    <row r="182280" spans="26:27">
      <c r="Z182280" s="192"/>
      <c r="AA182280" s="192"/>
    </row>
    <row r="182281" spans="26:27">
      <c r="Z182281" s="192"/>
      <c r="AA182281" s="192"/>
    </row>
    <row r="182282" spans="26:27">
      <c r="Z182282" s="192"/>
      <c r="AA182282" s="192"/>
    </row>
    <row r="182283" spans="26:27">
      <c r="Z182283" s="192"/>
      <c r="AA182283" s="192"/>
    </row>
    <row r="182284" spans="26:27">
      <c r="Z182284" s="192"/>
      <c r="AA182284" s="192"/>
    </row>
    <row r="182285" spans="26:27">
      <c r="Z182285" s="192"/>
      <c r="AA182285" s="192"/>
    </row>
    <row r="182286" spans="26:27">
      <c r="Z182286" s="192"/>
      <c r="AA182286" s="192"/>
    </row>
    <row r="182287" spans="26:27">
      <c r="Z182287" s="192"/>
      <c r="AA182287" s="192"/>
    </row>
    <row r="182288" spans="26:27">
      <c r="Z182288" s="192"/>
      <c r="AA182288" s="192"/>
    </row>
    <row r="182289" spans="26:27">
      <c r="Z182289" s="192"/>
      <c r="AA182289" s="192"/>
    </row>
    <row r="182290" spans="26:27">
      <c r="Z182290" s="192"/>
      <c r="AA182290" s="192"/>
    </row>
    <row r="182291" spans="26:27">
      <c r="Z182291" s="192"/>
      <c r="AA182291" s="192"/>
    </row>
    <row r="182292" spans="26:27">
      <c r="Z182292" s="192"/>
      <c r="AA182292" s="192"/>
    </row>
    <row r="182293" spans="26:27">
      <c r="Z182293" s="192"/>
      <c r="AA182293" s="192"/>
    </row>
    <row r="182294" spans="26:27">
      <c r="Z182294" s="192"/>
      <c r="AA182294" s="192"/>
    </row>
    <row r="182295" spans="26:27">
      <c r="Z182295" s="192"/>
      <c r="AA182295" s="192"/>
    </row>
    <row r="182296" spans="26:27">
      <c r="Z182296" s="192"/>
      <c r="AA182296" s="192"/>
    </row>
    <row r="182297" spans="26:27">
      <c r="Z182297" s="192"/>
      <c r="AA182297" s="192"/>
    </row>
    <row r="182298" spans="26:27">
      <c r="Z182298" s="192"/>
      <c r="AA182298" s="192"/>
    </row>
    <row r="182299" spans="26:27">
      <c r="Z182299" s="192"/>
      <c r="AA182299" s="192"/>
    </row>
    <row r="182300" spans="26:27">
      <c r="Z182300" s="192"/>
      <c r="AA182300" s="192"/>
    </row>
    <row r="182301" spans="26:27">
      <c r="Z182301" s="192"/>
      <c r="AA182301" s="192"/>
    </row>
    <row r="182302" spans="26:27">
      <c r="Z182302" s="192"/>
      <c r="AA182302" s="192"/>
    </row>
    <row r="182303" spans="26:27">
      <c r="Z182303" s="192"/>
      <c r="AA182303" s="192"/>
    </row>
    <row r="182304" spans="26:27">
      <c r="Z182304" s="192"/>
      <c r="AA182304" s="192"/>
    </row>
    <row r="182305" spans="26:27">
      <c r="Z182305" s="192"/>
      <c r="AA182305" s="192"/>
    </row>
    <row r="182306" spans="26:27">
      <c r="Z182306" s="192"/>
      <c r="AA182306" s="192"/>
    </row>
    <row r="182307" spans="26:27">
      <c r="Z182307" s="192"/>
      <c r="AA182307" s="192"/>
    </row>
    <row r="182308" spans="26:27">
      <c r="Z182308" s="192"/>
      <c r="AA182308" s="192"/>
    </row>
    <row r="182309" spans="26:27">
      <c r="Z182309" s="192"/>
      <c r="AA182309" s="192"/>
    </row>
    <row r="182310" spans="26:27">
      <c r="Z182310" s="192"/>
      <c r="AA182310" s="192"/>
    </row>
    <row r="182311" spans="26:27">
      <c r="Z182311" s="192"/>
      <c r="AA182311" s="192"/>
    </row>
    <row r="182312" spans="26:27">
      <c r="Z182312" s="192"/>
      <c r="AA182312" s="192"/>
    </row>
    <row r="182313" spans="26:27">
      <c r="Z182313" s="192"/>
      <c r="AA182313" s="192"/>
    </row>
    <row r="182314" spans="26:27">
      <c r="Z182314" s="192"/>
      <c r="AA182314" s="192"/>
    </row>
    <row r="182315" spans="26:27">
      <c r="Z182315" s="192"/>
      <c r="AA182315" s="192"/>
    </row>
    <row r="182316" spans="26:27">
      <c r="Z182316" s="192"/>
      <c r="AA182316" s="192"/>
    </row>
    <row r="182317" spans="26:27">
      <c r="Z182317" s="192"/>
      <c r="AA182317" s="192"/>
    </row>
    <row r="182318" spans="26:27">
      <c r="Z182318" s="192"/>
      <c r="AA182318" s="192"/>
    </row>
    <row r="182319" spans="26:27">
      <c r="Z182319" s="192"/>
      <c r="AA182319" s="192"/>
    </row>
    <row r="182320" spans="26:27">
      <c r="Z182320" s="192"/>
      <c r="AA182320" s="192"/>
    </row>
    <row r="182321" spans="26:27">
      <c r="Z182321" s="192"/>
      <c r="AA182321" s="192"/>
    </row>
    <row r="182322" spans="26:27">
      <c r="Z182322" s="192"/>
      <c r="AA182322" s="192"/>
    </row>
    <row r="182323" spans="26:27">
      <c r="Z182323" s="192"/>
      <c r="AA182323" s="192"/>
    </row>
    <row r="182324" spans="26:27">
      <c r="Z182324" s="192"/>
      <c r="AA182324" s="192"/>
    </row>
    <row r="182325" spans="26:27">
      <c r="Z182325" s="192"/>
      <c r="AA182325" s="192"/>
    </row>
    <row r="182326" spans="26:27">
      <c r="Z182326" s="192"/>
      <c r="AA182326" s="192"/>
    </row>
    <row r="182327" spans="26:27">
      <c r="Z182327" s="192"/>
      <c r="AA182327" s="192"/>
    </row>
    <row r="182328" spans="26:27">
      <c r="Z182328" s="192"/>
      <c r="AA182328" s="192"/>
    </row>
    <row r="182329" spans="26:27">
      <c r="Z182329" s="192"/>
      <c r="AA182329" s="192"/>
    </row>
    <row r="182330" spans="26:27">
      <c r="Z182330" s="192"/>
      <c r="AA182330" s="192"/>
    </row>
    <row r="182331" spans="26:27">
      <c r="Z182331" s="192"/>
      <c r="AA182331" s="192"/>
    </row>
    <row r="182332" spans="26:27">
      <c r="Z182332" s="192"/>
      <c r="AA182332" s="192"/>
    </row>
    <row r="182333" spans="26:27">
      <c r="Z182333" s="192"/>
      <c r="AA182333" s="192"/>
    </row>
    <row r="182334" spans="26:27">
      <c r="Z182334" s="192"/>
      <c r="AA182334" s="192"/>
    </row>
    <row r="182335" spans="26:27">
      <c r="Z182335" s="192"/>
      <c r="AA182335" s="192"/>
    </row>
    <row r="182336" spans="26:27">
      <c r="Z182336" s="192"/>
      <c r="AA182336" s="192"/>
    </row>
    <row r="182337" spans="26:27">
      <c r="Z182337" s="192"/>
      <c r="AA182337" s="192"/>
    </row>
    <row r="182338" spans="26:27">
      <c r="Z182338" s="192"/>
      <c r="AA182338" s="192"/>
    </row>
    <row r="182339" spans="26:27">
      <c r="Z182339" s="192"/>
      <c r="AA182339" s="192"/>
    </row>
    <row r="182340" spans="26:27">
      <c r="Z182340" s="192"/>
      <c r="AA182340" s="192"/>
    </row>
    <row r="182341" spans="26:27">
      <c r="Z182341" s="192"/>
      <c r="AA182341" s="192"/>
    </row>
    <row r="182342" spans="26:27">
      <c r="Z182342" s="192"/>
      <c r="AA182342" s="192"/>
    </row>
    <row r="182343" spans="26:27">
      <c r="Z182343" s="192"/>
      <c r="AA182343" s="192"/>
    </row>
    <row r="182344" spans="26:27">
      <c r="Z182344" s="192"/>
      <c r="AA182344" s="192"/>
    </row>
    <row r="182345" spans="26:27">
      <c r="Z182345" s="192"/>
      <c r="AA182345" s="192"/>
    </row>
    <row r="182346" spans="26:27">
      <c r="Z182346" s="192"/>
      <c r="AA182346" s="192"/>
    </row>
    <row r="182347" spans="26:27">
      <c r="Z182347" s="192"/>
      <c r="AA182347" s="192"/>
    </row>
    <row r="182348" spans="26:27">
      <c r="Z182348" s="192"/>
      <c r="AA182348" s="192"/>
    </row>
    <row r="182349" spans="26:27">
      <c r="Z182349" s="192"/>
      <c r="AA182349" s="192"/>
    </row>
    <row r="182350" spans="26:27">
      <c r="Z182350" s="192"/>
      <c r="AA182350" s="192"/>
    </row>
    <row r="182351" spans="26:27">
      <c r="Z182351" s="192"/>
      <c r="AA182351" s="192"/>
    </row>
    <row r="182352" spans="26:27">
      <c r="Z182352" s="192"/>
      <c r="AA182352" s="192"/>
    </row>
    <row r="182353" spans="26:27">
      <c r="Z182353" s="192"/>
      <c r="AA182353" s="192"/>
    </row>
    <row r="182354" spans="26:27">
      <c r="Z182354" s="192"/>
      <c r="AA182354" s="192"/>
    </row>
    <row r="182355" spans="26:27">
      <c r="Z182355" s="192"/>
      <c r="AA182355" s="192"/>
    </row>
    <row r="182356" spans="26:27">
      <c r="Z182356" s="192"/>
      <c r="AA182356" s="192"/>
    </row>
    <row r="182357" spans="26:27">
      <c r="Z182357" s="192"/>
      <c r="AA182357" s="192"/>
    </row>
    <row r="182358" spans="26:27">
      <c r="Z182358" s="192"/>
      <c r="AA182358" s="192"/>
    </row>
    <row r="182359" spans="26:27">
      <c r="Z182359" s="192"/>
      <c r="AA182359" s="192"/>
    </row>
    <row r="182360" spans="26:27">
      <c r="Z182360" s="192"/>
      <c r="AA182360" s="192"/>
    </row>
    <row r="182361" spans="26:27">
      <c r="Z182361" s="192"/>
      <c r="AA182361" s="192"/>
    </row>
    <row r="182362" spans="26:27">
      <c r="Z182362" s="192"/>
      <c r="AA182362" s="192"/>
    </row>
    <row r="182363" spans="26:27">
      <c r="Z182363" s="192"/>
      <c r="AA182363" s="192"/>
    </row>
    <row r="182364" spans="26:27">
      <c r="Z182364" s="192"/>
      <c r="AA182364" s="192"/>
    </row>
    <row r="182365" spans="26:27">
      <c r="Z182365" s="192"/>
      <c r="AA182365" s="192"/>
    </row>
    <row r="182366" spans="26:27">
      <c r="Z182366" s="192"/>
      <c r="AA182366" s="192"/>
    </row>
    <row r="182367" spans="26:27">
      <c r="Z182367" s="192"/>
      <c r="AA182367" s="192"/>
    </row>
    <row r="182368" spans="26:27">
      <c r="Z182368" s="192"/>
      <c r="AA182368" s="192"/>
    </row>
    <row r="182369" spans="26:27">
      <c r="Z182369" s="192"/>
      <c r="AA182369" s="192"/>
    </row>
    <row r="182370" spans="26:27">
      <c r="Z182370" s="192"/>
      <c r="AA182370" s="192"/>
    </row>
    <row r="182371" spans="26:27">
      <c r="Z182371" s="192"/>
      <c r="AA182371" s="192"/>
    </row>
    <row r="182372" spans="26:27">
      <c r="Z182372" s="192"/>
      <c r="AA182372" s="192"/>
    </row>
    <row r="182373" spans="26:27">
      <c r="Z182373" s="192"/>
      <c r="AA182373" s="192"/>
    </row>
    <row r="182374" spans="26:27">
      <c r="Z182374" s="192"/>
      <c r="AA182374" s="192"/>
    </row>
    <row r="182375" spans="26:27">
      <c r="Z182375" s="192"/>
      <c r="AA182375" s="192"/>
    </row>
    <row r="182376" spans="26:27">
      <c r="Z182376" s="192"/>
      <c r="AA182376" s="192"/>
    </row>
    <row r="182377" spans="26:27">
      <c r="Z182377" s="192"/>
      <c r="AA182377" s="192"/>
    </row>
    <row r="182378" spans="26:27">
      <c r="Z182378" s="192"/>
      <c r="AA182378" s="192"/>
    </row>
    <row r="182379" spans="26:27">
      <c r="Z182379" s="192"/>
      <c r="AA182379" s="192"/>
    </row>
    <row r="182380" spans="26:27">
      <c r="Z182380" s="192"/>
      <c r="AA182380" s="192"/>
    </row>
    <row r="182381" spans="26:27">
      <c r="Z182381" s="192"/>
      <c r="AA182381" s="192"/>
    </row>
    <row r="182382" spans="26:27">
      <c r="Z182382" s="192"/>
      <c r="AA182382" s="192"/>
    </row>
    <row r="182383" spans="26:27">
      <c r="Z182383" s="192"/>
      <c r="AA182383" s="192"/>
    </row>
    <row r="182384" spans="26:27">
      <c r="Z182384" s="192"/>
      <c r="AA182384" s="192"/>
    </row>
    <row r="182385" spans="26:27">
      <c r="Z182385" s="192"/>
      <c r="AA182385" s="192"/>
    </row>
    <row r="182386" spans="26:27">
      <c r="Z182386" s="192"/>
      <c r="AA182386" s="192"/>
    </row>
    <row r="182387" spans="26:27">
      <c r="Z182387" s="192"/>
      <c r="AA182387" s="192"/>
    </row>
    <row r="182388" spans="26:27">
      <c r="Z182388" s="192"/>
      <c r="AA182388" s="192"/>
    </row>
    <row r="182389" spans="26:27">
      <c r="Z182389" s="192"/>
      <c r="AA182389" s="192"/>
    </row>
    <row r="182390" spans="26:27">
      <c r="Z182390" s="192"/>
      <c r="AA182390" s="192"/>
    </row>
    <row r="182391" spans="26:27">
      <c r="Z182391" s="192"/>
      <c r="AA182391" s="192"/>
    </row>
    <row r="182392" spans="26:27">
      <c r="Z182392" s="192"/>
      <c r="AA182392" s="192"/>
    </row>
    <row r="182393" spans="26:27">
      <c r="Z182393" s="192"/>
      <c r="AA182393" s="192"/>
    </row>
    <row r="182394" spans="26:27">
      <c r="Z182394" s="192"/>
      <c r="AA182394" s="192"/>
    </row>
    <row r="182395" spans="26:27">
      <c r="Z182395" s="192"/>
      <c r="AA182395" s="192"/>
    </row>
    <row r="182396" spans="26:27">
      <c r="Z182396" s="192"/>
      <c r="AA182396" s="192"/>
    </row>
    <row r="182397" spans="26:27">
      <c r="Z182397" s="192"/>
      <c r="AA182397" s="192"/>
    </row>
    <row r="182398" spans="26:27">
      <c r="Z182398" s="192"/>
      <c r="AA182398" s="192"/>
    </row>
    <row r="182399" spans="26:27">
      <c r="Z182399" s="192"/>
      <c r="AA182399" s="192"/>
    </row>
    <row r="182400" spans="26:27">
      <c r="Z182400" s="192"/>
      <c r="AA182400" s="192"/>
    </row>
    <row r="182401" spans="26:27">
      <c r="Z182401" s="192"/>
      <c r="AA182401" s="192"/>
    </row>
    <row r="182402" spans="26:27">
      <c r="Z182402" s="192"/>
      <c r="AA182402" s="192"/>
    </row>
    <row r="182403" spans="26:27">
      <c r="Z182403" s="192"/>
      <c r="AA182403" s="192"/>
    </row>
    <row r="182404" spans="26:27">
      <c r="Z182404" s="192"/>
      <c r="AA182404" s="192"/>
    </row>
    <row r="182405" spans="26:27">
      <c r="Z182405" s="192"/>
      <c r="AA182405" s="192"/>
    </row>
    <row r="182406" spans="26:27">
      <c r="Z182406" s="192"/>
      <c r="AA182406" s="192"/>
    </row>
    <row r="182407" spans="26:27">
      <c r="Z182407" s="192"/>
      <c r="AA182407" s="192"/>
    </row>
    <row r="182408" spans="26:27">
      <c r="Z182408" s="192"/>
      <c r="AA182408" s="192"/>
    </row>
    <row r="182409" spans="26:27">
      <c r="Z182409" s="192"/>
      <c r="AA182409" s="192"/>
    </row>
    <row r="182410" spans="26:27">
      <c r="Z182410" s="192"/>
      <c r="AA182410" s="192"/>
    </row>
    <row r="182411" spans="26:27">
      <c r="Z182411" s="192"/>
      <c r="AA182411" s="192"/>
    </row>
    <row r="182412" spans="26:27">
      <c r="Z182412" s="192"/>
      <c r="AA182412" s="192"/>
    </row>
    <row r="182413" spans="26:27">
      <c r="Z182413" s="192"/>
      <c r="AA182413" s="192"/>
    </row>
    <row r="182414" spans="26:27">
      <c r="Z182414" s="192"/>
      <c r="AA182414" s="192"/>
    </row>
    <row r="182415" spans="26:27">
      <c r="Z182415" s="192"/>
      <c r="AA182415" s="192"/>
    </row>
    <row r="182416" spans="26:27">
      <c r="Z182416" s="192"/>
      <c r="AA182416" s="192"/>
    </row>
    <row r="182417" spans="26:27">
      <c r="Z182417" s="192"/>
      <c r="AA182417" s="192"/>
    </row>
    <row r="182418" spans="26:27">
      <c r="Z182418" s="192"/>
      <c r="AA182418" s="192"/>
    </row>
    <row r="182419" spans="26:27">
      <c r="Z182419" s="192"/>
      <c r="AA182419" s="192"/>
    </row>
    <row r="182420" spans="26:27">
      <c r="Z182420" s="192"/>
      <c r="AA182420" s="192"/>
    </row>
    <row r="182421" spans="26:27">
      <c r="Z182421" s="192"/>
      <c r="AA182421" s="192"/>
    </row>
    <row r="182422" spans="26:27">
      <c r="Z182422" s="192"/>
      <c r="AA182422" s="192"/>
    </row>
    <row r="182423" spans="26:27">
      <c r="Z182423" s="192"/>
      <c r="AA182423" s="192"/>
    </row>
    <row r="182424" spans="26:27">
      <c r="Z182424" s="192"/>
      <c r="AA182424" s="192"/>
    </row>
    <row r="182425" spans="26:27">
      <c r="Z182425" s="192"/>
      <c r="AA182425" s="192"/>
    </row>
    <row r="182426" spans="26:27">
      <c r="Z182426" s="192"/>
      <c r="AA182426" s="192"/>
    </row>
    <row r="182427" spans="26:27">
      <c r="Z182427" s="192"/>
      <c r="AA182427" s="192"/>
    </row>
    <row r="182428" spans="26:27">
      <c r="Z182428" s="192"/>
      <c r="AA182428" s="192"/>
    </row>
    <row r="182429" spans="26:27">
      <c r="Z182429" s="192"/>
      <c r="AA182429" s="192"/>
    </row>
    <row r="182430" spans="26:27">
      <c r="Z182430" s="192"/>
      <c r="AA182430" s="192"/>
    </row>
    <row r="182431" spans="26:27">
      <c r="Z182431" s="192"/>
      <c r="AA182431" s="192"/>
    </row>
    <row r="182432" spans="26:27">
      <c r="Z182432" s="192"/>
      <c r="AA182432" s="192"/>
    </row>
    <row r="182433" spans="26:27">
      <c r="Z182433" s="192"/>
      <c r="AA182433" s="192"/>
    </row>
    <row r="182434" spans="26:27">
      <c r="Z182434" s="192"/>
      <c r="AA182434" s="192"/>
    </row>
    <row r="182435" spans="26:27">
      <c r="Z182435" s="192"/>
      <c r="AA182435" s="192"/>
    </row>
    <row r="182436" spans="26:27">
      <c r="Z182436" s="192"/>
      <c r="AA182436" s="192"/>
    </row>
    <row r="182437" spans="26:27">
      <c r="Z182437" s="192"/>
      <c r="AA182437" s="192"/>
    </row>
    <row r="182438" spans="26:27">
      <c r="Z182438" s="192"/>
      <c r="AA182438" s="192"/>
    </row>
    <row r="182439" spans="26:27">
      <c r="Z182439" s="192"/>
      <c r="AA182439" s="192"/>
    </row>
    <row r="182440" spans="26:27">
      <c r="Z182440" s="192"/>
      <c r="AA182440" s="192"/>
    </row>
    <row r="182441" spans="26:27">
      <c r="Z182441" s="192"/>
      <c r="AA182441" s="192"/>
    </row>
    <row r="182442" spans="26:27">
      <c r="Z182442" s="192"/>
      <c r="AA182442" s="192"/>
    </row>
    <row r="182443" spans="26:27">
      <c r="Z182443" s="192"/>
      <c r="AA182443" s="192"/>
    </row>
    <row r="182444" spans="26:27">
      <c r="Z182444" s="192"/>
      <c r="AA182444" s="192"/>
    </row>
    <row r="182445" spans="26:27">
      <c r="Z182445" s="192"/>
      <c r="AA182445" s="192"/>
    </row>
    <row r="182446" spans="26:27">
      <c r="Z182446" s="192"/>
      <c r="AA182446" s="192"/>
    </row>
    <row r="182447" spans="26:27">
      <c r="Z182447" s="192"/>
      <c r="AA182447" s="192"/>
    </row>
    <row r="182448" spans="26:27">
      <c r="Z182448" s="192"/>
      <c r="AA182448" s="192"/>
    </row>
    <row r="182449" spans="26:27">
      <c r="Z182449" s="192"/>
      <c r="AA182449" s="192"/>
    </row>
    <row r="182450" spans="26:27">
      <c r="Z182450" s="192"/>
      <c r="AA182450" s="192"/>
    </row>
    <row r="182451" spans="26:27">
      <c r="Z182451" s="192"/>
      <c r="AA182451" s="192"/>
    </row>
    <row r="182452" spans="26:27">
      <c r="Z182452" s="192"/>
      <c r="AA182452" s="192"/>
    </row>
    <row r="182453" spans="26:27">
      <c r="Z182453" s="192"/>
      <c r="AA182453" s="192"/>
    </row>
    <row r="182454" spans="26:27">
      <c r="Z182454" s="192"/>
      <c r="AA182454" s="192"/>
    </row>
    <row r="182455" spans="26:27">
      <c r="Z182455" s="192"/>
      <c r="AA182455" s="192"/>
    </row>
    <row r="182456" spans="26:27">
      <c r="Z182456" s="192"/>
      <c r="AA182456" s="192"/>
    </row>
    <row r="182457" spans="26:27">
      <c r="Z182457" s="192"/>
      <c r="AA182457" s="192"/>
    </row>
    <row r="182458" spans="26:27">
      <c r="Z182458" s="192"/>
      <c r="AA182458" s="192"/>
    </row>
    <row r="182459" spans="26:27">
      <c r="Z182459" s="192"/>
      <c r="AA182459" s="192"/>
    </row>
    <row r="182460" spans="26:27">
      <c r="Z182460" s="192"/>
      <c r="AA182460" s="192"/>
    </row>
    <row r="182461" spans="26:27">
      <c r="Z182461" s="192"/>
      <c r="AA182461" s="192"/>
    </row>
    <row r="182462" spans="26:27">
      <c r="Z182462" s="192"/>
      <c r="AA182462" s="192"/>
    </row>
    <row r="182463" spans="26:27">
      <c r="Z182463" s="192"/>
      <c r="AA182463" s="192"/>
    </row>
    <row r="182464" spans="26:27">
      <c r="Z182464" s="192"/>
      <c r="AA182464" s="192"/>
    </row>
    <row r="182465" spans="26:27">
      <c r="Z182465" s="192"/>
      <c r="AA182465" s="192"/>
    </row>
    <row r="182466" spans="26:27">
      <c r="Z182466" s="192"/>
      <c r="AA182466" s="192"/>
    </row>
    <row r="182467" spans="26:27">
      <c r="Z182467" s="192"/>
      <c r="AA182467" s="192"/>
    </row>
    <row r="182468" spans="26:27">
      <c r="Z182468" s="192"/>
      <c r="AA182468" s="192"/>
    </row>
    <row r="182469" spans="26:27">
      <c r="Z182469" s="192"/>
      <c r="AA182469" s="192"/>
    </row>
    <row r="182470" spans="26:27">
      <c r="Z182470" s="192"/>
      <c r="AA182470" s="192"/>
    </row>
    <row r="182471" spans="26:27">
      <c r="Z182471" s="192"/>
      <c r="AA182471" s="192"/>
    </row>
    <row r="182472" spans="26:27">
      <c r="Z182472" s="192"/>
      <c r="AA182472" s="192"/>
    </row>
    <row r="182473" spans="26:27">
      <c r="Z182473" s="192"/>
      <c r="AA182473" s="192"/>
    </row>
    <row r="182474" spans="26:27">
      <c r="Z182474" s="192"/>
      <c r="AA182474" s="192"/>
    </row>
    <row r="182475" spans="26:27">
      <c r="Z182475" s="192"/>
      <c r="AA182475" s="192"/>
    </row>
    <row r="182476" spans="26:27">
      <c r="Z182476" s="192"/>
      <c r="AA182476" s="192"/>
    </row>
    <row r="182477" spans="26:27">
      <c r="Z182477" s="192"/>
      <c r="AA182477" s="192"/>
    </row>
    <row r="182478" spans="26:27">
      <c r="Z182478" s="192"/>
      <c r="AA182478" s="192"/>
    </row>
    <row r="182479" spans="26:27">
      <c r="Z182479" s="192"/>
      <c r="AA182479" s="192"/>
    </row>
    <row r="182480" spans="26:27">
      <c r="Z182480" s="192"/>
      <c r="AA182480" s="192"/>
    </row>
    <row r="182481" spans="26:27">
      <c r="Z182481" s="192"/>
      <c r="AA182481" s="192"/>
    </row>
    <row r="182482" spans="26:27">
      <c r="Z182482" s="192"/>
      <c r="AA182482" s="192"/>
    </row>
    <row r="182483" spans="26:27">
      <c r="Z182483" s="192"/>
      <c r="AA182483" s="192"/>
    </row>
    <row r="182484" spans="26:27">
      <c r="Z182484" s="192"/>
      <c r="AA182484" s="192"/>
    </row>
    <row r="182485" spans="26:27">
      <c r="Z182485" s="192"/>
      <c r="AA182485" s="192"/>
    </row>
    <row r="182486" spans="26:27">
      <c r="Z182486" s="192"/>
      <c r="AA182486" s="192"/>
    </row>
    <row r="182487" spans="26:27">
      <c r="Z182487" s="192"/>
      <c r="AA182487" s="192"/>
    </row>
    <row r="182488" spans="26:27">
      <c r="Z182488" s="192"/>
      <c r="AA182488" s="192"/>
    </row>
    <row r="182489" spans="26:27">
      <c r="Z182489" s="192"/>
      <c r="AA182489" s="192"/>
    </row>
    <row r="182490" spans="26:27">
      <c r="Z182490" s="192"/>
      <c r="AA182490" s="192"/>
    </row>
    <row r="182491" spans="26:27">
      <c r="Z182491" s="192"/>
      <c r="AA182491" s="192"/>
    </row>
    <row r="182492" spans="26:27">
      <c r="Z182492" s="192"/>
      <c r="AA182492" s="192"/>
    </row>
    <row r="182493" spans="26:27">
      <c r="Z182493" s="192"/>
      <c r="AA182493" s="192"/>
    </row>
    <row r="182494" spans="26:27">
      <c r="Z182494" s="192"/>
      <c r="AA182494" s="192"/>
    </row>
    <row r="182495" spans="26:27">
      <c r="Z182495" s="192"/>
      <c r="AA182495" s="192"/>
    </row>
    <row r="182496" spans="26:27">
      <c r="Z182496" s="192"/>
      <c r="AA182496" s="192"/>
    </row>
    <row r="182497" spans="26:27">
      <c r="Z182497" s="192"/>
      <c r="AA182497" s="192"/>
    </row>
    <row r="182498" spans="26:27">
      <c r="Z182498" s="192"/>
      <c r="AA182498" s="192"/>
    </row>
    <row r="182499" spans="26:27">
      <c r="Z182499" s="192"/>
      <c r="AA182499" s="192"/>
    </row>
    <row r="182500" spans="26:27">
      <c r="Z182500" s="192"/>
      <c r="AA182500" s="192"/>
    </row>
    <row r="182501" spans="26:27">
      <c r="Z182501" s="192"/>
      <c r="AA182501" s="192"/>
    </row>
    <row r="182502" spans="26:27">
      <c r="Z182502" s="192"/>
      <c r="AA182502" s="192"/>
    </row>
    <row r="182503" spans="26:27">
      <c r="Z182503" s="192"/>
      <c r="AA182503" s="192"/>
    </row>
    <row r="182504" spans="26:27">
      <c r="Z182504" s="192"/>
      <c r="AA182504" s="192"/>
    </row>
    <row r="182505" spans="26:27">
      <c r="Z182505" s="192"/>
      <c r="AA182505" s="192"/>
    </row>
    <row r="182506" spans="26:27">
      <c r="Z182506" s="192"/>
      <c r="AA182506" s="192"/>
    </row>
    <row r="182507" spans="26:27">
      <c r="Z182507" s="192"/>
      <c r="AA182507" s="192"/>
    </row>
    <row r="182508" spans="26:27">
      <c r="Z182508" s="192"/>
      <c r="AA182508" s="192"/>
    </row>
    <row r="182509" spans="26:27">
      <c r="Z182509" s="192"/>
      <c r="AA182509" s="192"/>
    </row>
    <row r="182510" spans="26:27">
      <c r="Z182510" s="192"/>
      <c r="AA182510" s="192"/>
    </row>
    <row r="182511" spans="26:27">
      <c r="Z182511" s="192"/>
      <c r="AA182511" s="192"/>
    </row>
    <row r="182512" spans="26:27">
      <c r="Z182512" s="192"/>
      <c r="AA182512" s="192"/>
    </row>
    <row r="182513" spans="26:27">
      <c r="Z182513" s="192"/>
      <c r="AA182513" s="192"/>
    </row>
    <row r="182514" spans="26:27">
      <c r="Z182514" s="192"/>
      <c r="AA182514" s="192"/>
    </row>
    <row r="182515" spans="26:27">
      <c r="Z182515" s="192"/>
      <c r="AA182515" s="192"/>
    </row>
    <row r="182516" spans="26:27">
      <c r="Z182516" s="192"/>
      <c r="AA182516" s="192"/>
    </row>
    <row r="182517" spans="26:27">
      <c r="Z182517" s="192"/>
      <c r="AA182517" s="192"/>
    </row>
    <row r="182518" spans="26:27">
      <c r="Z182518" s="192"/>
      <c r="AA182518" s="192"/>
    </row>
    <row r="182519" spans="26:27">
      <c r="Z182519" s="192"/>
      <c r="AA182519" s="192"/>
    </row>
    <row r="182520" spans="26:27">
      <c r="Z182520" s="192"/>
      <c r="AA182520" s="192"/>
    </row>
    <row r="182521" spans="26:27">
      <c r="Z182521" s="192"/>
      <c r="AA182521" s="192"/>
    </row>
    <row r="182522" spans="26:27">
      <c r="Z182522" s="192"/>
      <c r="AA182522" s="192"/>
    </row>
    <row r="182523" spans="26:27">
      <c r="Z182523" s="192"/>
      <c r="AA182523" s="192"/>
    </row>
    <row r="182524" spans="26:27">
      <c r="Z182524" s="192"/>
      <c r="AA182524" s="192"/>
    </row>
    <row r="182525" spans="26:27">
      <c r="Z182525" s="192"/>
      <c r="AA182525" s="192"/>
    </row>
    <row r="182526" spans="26:27">
      <c r="Z182526" s="192"/>
      <c r="AA182526" s="192"/>
    </row>
    <row r="182527" spans="26:27">
      <c r="Z182527" s="192"/>
      <c r="AA182527" s="192"/>
    </row>
    <row r="182528" spans="26:27">
      <c r="Z182528" s="192"/>
      <c r="AA182528" s="192"/>
    </row>
    <row r="182529" spans="26:27">
      <c r="Z182529" s="192"/>
      <c r="AA182529" s="192"/>
    </row>
    <row r="182530" spans="26:27">
      <c r="Z182530" s="192"/>
      <c r="AA182530" s="192"/>
    </row>
    <row r="182531" spans="26:27">
      <c r="Z182531" s="192"/>
      <c r="AA182531" s="192"/>
    </row>
    <row r="182532" spans="26:27">
      <c r="Z182532" s="192"/>
      <c r="AA182532" s="192"/>
    </row>
    <row r="182533" spans="26:27">
      <c r="Z182533" s="192"/>
      <c r="AA182533" s="192"/>
    </row>
    <row r="182534" spans="26:27">
      <c r="Z182534" s="192"/>
      <c r="AA182534" s="192"/>
    </row>
    <row r="182535" spans="26:27">
      <c r="Z182535" s="192"/>
      <c r="AA182535" s="192"/>
    </row>
    <row r="182536" spans="26:27">
      <c r="Z182536" s="192"/>
      <c r="AA182536" s="192"/>
    </row>
    <row r="182537" spans="26:27">
      <c r="Z182537" s="192"/>
      <c r="AA182537" s="192"/>
    </row>
    <row r="182538" spans="26:27">
      <c r="Z182538" s="192"/>
      <c r="AA182538" s="192"/>
    </row>
    <row r="182539" spans="26:27">
      <c r="Z182539" s="192"/>
      <c r="AA182539" s="192"/>
    </row>
    <row r="182540" spans="26:27">
      <c r="Z182540" s="192"/>
      <c r="AA182540" s="192"/>
    </row>
    <row r="182541" spans="26:27">
      <c r="Z182541" s="192"/>
      <c r="AA182541" s="192"/>
    </row>
    <row r="182542" spans="26:27">
      <c r="Z182542" s="192"/>
      <c r="AA182542" s="192"/>
    </row>
    <row r="182543" spans="26:27">
      <c r="Z182543" s="192"/>
      <c r="AA182543" s="192"/>
    </row>
    <row r="182544" spans="26:27">
      <c r="Z182544" s="192"/>
      <c r="AA182544" s="192"/>
    </row>
    <row r="182545" spans="26:27">
      <c r="Z182545" s="192"/>
      <c r="AA182545" s="192"/>
    </row>
    <row r="182546" spans="26:27">
      <c r="Z182546" s="192"/>
      <c r="AA182546" s="192"/>
    </row>
    <row r="182547" spans="26:27">
      <c r="Z182547" s="192"/>
      <c r="AA182547" s="192"/>
    </row>
    <row r="182548" spans="26:27">
      <c r="Z182548" s="192"/>
      <c r="AA182548" s="192"/>
    </row>
    <row r="182549" spans="26:27">
      <c r="Z182549" s="192"/>
      <c r="AA182549" s="192"/>
    </row>
    <row r="182550" spans="26:27">
      <c r="Z182550" s="192"/>
      <c r="AA182550" s="192"/>
    </row>
    <row r="182551" spans="26:27">
      <c r="Z182551" s="192"/>
      <c r="AA182551" s="192"/>
    </row>
    <row r="182552" spans="26:27">
      <c r="Z182552" s="192"/>
      <c r="AA182552" s="192"/>
    </row>
    <row r="182553" spans="26:27">
      <c r="Z182553" s="192"/>
      <c r="AA182553" s="192"/>
    </row>
    <row r="182554" spans="26:27">
      <c r="Z182554" s="192"/>
      <c r="AA182554" s="192"/>
    </row>
    <row r="182555" spans="26:27">
      <c r="Z182555" s="192"/>
      <c r="AA182555" s="192"/>
    </row>
    <row r="182556" spans="26:27">
      <c r="Z182556" s="192"/>
      <c r="AA182556" s="192"/>
    </row>
    <row r="182557" spans="26:27">
      <c r="Z182557" s="192"/>
      <c r="AA182557" s="192"/>
    </row>
    <row r="182558" spans="26:27">
      <c r="Z182558" s="192"/>
      <c r="AA182558" s="192"/>
    </row>
    <row r="182559" spans="26:27">
      <c r="Z182559" s="192"/>
      <c r="AA182559" s="192"/>
    </row>
    <row r="182560" spans="26:27">
      <c r="Z182560" s="192"/>
      <c r="AA182560" s="192"/>
    </row>
    <row r="182561" spans="26:27">
      <c r="Z182561" s="192"/>
      <c r="AA182561" s="192"/>
    </row>
    <row r="182562" spans="26:27">
      <c r="Z182562" s="192"/>
      <c r="AA182562" s="192"/>
    </row>
    <row r="182563" spans="26:27">
      <c r="Z182563" s="192"/>
      <c r="AA182563" s="192"/>
    </row>
    <row r="182564" spans="26:27">
      <c r="Z182564" s="192"/>
      <c r="AA182564" s="192"/>
    </row>
    <row r="182565" spans="26:27">
      <c r="Z182565" s="192"/>
      <c r="AA182565" s="192"/>
    </row>
    <row r="182566" spans="26:27">
      <c r="Z182566" s="192"/>
      <c r="AA182566" s="192"/>
    </row>
    <row r="182567" spans="26:27">
      <c r="Z182567" s="192"/>
      <c r="AA182567" s="192"/>
    </row>
    <row r="182568" spans="26:27">
      <c r="Z182568" s="192"/>
      <c r="AA182568" s="192"/>
    </row>
    <row r="182569" spans="26:27">
      <c r="Z182569" s="192"/>
      <c r="AA182569" s="192"/>
    </row>
    <row r="182570" spans="26:27">
      <c r="Z182570" s="192"/>
      <c r="AA182570" s="192"/>
    </row>
    <row r="182571" spans="26:27">
      <c r="Z182571" s="192"/>
      <c r="AA182571" s="192"/>
    </row>
    <row r="182572" spans="26:27">
      <c r="Z182572" s="192"/>
      <c r="AA182572" s="192"/>
    </row>
    <row r="182573" spans="26:27">
      <c r="Z182573" s="192"/>
      <c r="AA182573" s="192"/>
    </row>
    <row r="182574" spans="26:27">
      <c r="Z182574" s="192"/>
      <c r="AA182574" s="192"/>
    </row>
    <row r="182575" spans="26:27">
      <c r="Z182575" s="192"/>
      <c r="AA182575" s="192"/>
    </row>
    <row r="182576" spans="26:27">
      <c r="Z182576" s="192"/>
      <c r="AA182576" s="192"/>
    </row>
    <row r="182577" spans="26:27">
      <c r="Z182577" s="192"/>
      <c r="AA182577" s="192"/>
    </row>
    <row r="182578" spans="26:27">
      <c r="Z182578" s="192"/>
      <c r="AA182578" s="192"/>
    </row>
    <row r="182579" spans="26:27">
      <c r="Z182579" s="192"/>
      <c r="AA182579" s="192"/>
    </row>
    <row r="182580" spans="26:27">
      <c r="Z182580" s="192"/>
      <c r="AA182580" s="192"/>
    </row>
    <row r="182581" spans="26:27">
      <c r="Z182581" s="192"/>
      <c r="AA182581" s="192"/>
    </row>
    <row r="182582" spans="26:27">
      <c r="Z182582" s="192"/>
      <c r="AA182582" s="192"/>
    </row>
    <row r="182583" spans="26:27">
      <c r="Z182583" s="192"/>
      <c r="AA182583" s="192"/>
    </row>
    <row r="182584" spans="26:27">
      <c r="Z182584" s="192"/>
      <c r="AA182584" s="192"/>
    </row>
    <row r="182585" spans="26:27">
      <c r="Z182585" s="192"/>
      <c r="AA182585" s="192"/>
    </row>
    <row r="182586" spans="26:27">
      <c r="Z182586" s="192"/>
      <c r="AA182586" s="192"/>
    </row>
    <row r="182587" spans="26:27">
      <c r="Z182587" s="192"/>
      <c r="AA182587" s="192"/>
    </row>
    <row r="182588" spans="26:27">
      <c r="Z182588" s="192"/>
      <c r="AA182588" s="192"/>
    </row>
    <row r="182589" spans="26:27">
      <c r="Z182589" s="192"/>
      <c r="AA182589" s="192"/>
    </row>
    <row r="182590" spans="26:27">
      <c r="Z182590" s="192"/>
      <c r="AA182590" s="192"/>
    </row>
    <row r="182591" spans="26:27">
      <c r="Z182591" s="192"/>
      <c r="AA182591" s="192"/>
    </row>
    <row r="182592" spans="26:27">
      <c r="Z182592" s="192"/>
      <c r="AA182592" s="192"/>
    </row>
    <row r="182593" spans="26:27">
      <c r="Z182593" s="192"/>
      <c r="AA182593" s="192"/>
    </row>
    <row r="182594" spans="26:27">
      <c r="Z182594" s="192"/>
      <c r="AA182594" s="192"/>
    </row>
    <row r="182595" spans="26:27">
      <c r="Z182595" s="192"/>
      <c r="AA182595" s="192"/>
    </row>
    <row r="182596" spans="26:27">
      <c r="Z182596" s="192"/>
      <c r="AA182596" s="192"/>
    </row>
    <row r="182597" spans="26:27">
      <c r="Z182597" s="192"/>
      <c r="AA182597" s="192"/>
    </row>
    <row r="182598" spans="26:27">
      <c r="Z182598" s="192"/>
      <c r="AA182598" s="192"/>
    </row>
    <row r="182599" spans="26:27">
      <c r="Z182599" s="192"/>
      <c r="AA182599" s="192"/>
    </row>
    <row r="182600" spans="26:27">
      <c r="Z182600" s="192"/>
      <c r="AA182600" s="192"/>
    </row>
    <row r="182601" spans="26:27">
      <c r="Z182601" s="192"/>
      <c r="AA182601" s="192"/>
    </row>
    <row r="182602" spans="26:27">
      <c r="Z182602" s="192"/>
      <c r="AA182602" s="192"/>
    </row>
    <row r="182603" spans="26:27">
      <c r="Z182603" s="192"/>
      <c r="AA182603" s="192"/>
    </row>
    <row r="182604" spans="26:27">
      <c r="Z182604" s="192"/>
      <c r="AA182604" s="192"/>
    </row>
    <row r="182605" spans="26:27">
      <c r="Z182605" s="192"/>
      <c r="AA182605" s="192"/>
    </row>
    <row r="182606" spans="26:27">
      <c r="Z182606" s="192"/>
      <c r="AA182606" s="192"/>
    </row>
    <row r="182607" spans="26:27">
      <c r="Z182607" s="192"/>
      <c r="AA182607" s="192"/>
    </row>
    <row r="182608" spans="26:27">
      <c r="Z182608" s="192"/>
      <c r="AA182608" s="192"/>
    </row>
    <row r="182609" spans="26:27">
      <c r="Z182609" s="192"/>
      <c r="AA182609" s="192"/>
    </row>
    <row r="182610" spans="26:27">
      <c r="Z182610" s="192"/>
      <c r="AA182610" s="192"/>
    </row>
    <row r="182611" spans="26:27">
      <c r="Z182611" s="192"/>
      <c r="AA182611" s="192"/>
    </row>
    <row r="182612" spans="26:27">
      <c r="Z182612" s="192"/>
      <c r="AA182612" s="192"/>
    </row>
    <row r="182613" spans="26:27">
      <c r="Z182613" s="192"/>
      <c r="AA182613" s="192"/>
    </row>
    <row r="182614" spans="26:27">
      <c r="Z182614" s="192"/>
      <c r="AA182614" s="192"/>
    </row>
    <row r="182615" spans="26:27">
      <c r="Z182615" s="192"/>
      <c r="AA182615" s="192"/>
    </row>
    <row r="182616" spans="26:27">
      <c r="Z182616" s="192"/>
      <c r="AA182616" s="192"/>
    </row>
    <row r="182617" spans="26:27">
      <c r="Z182617" s="192"/>
      <c r="AA182617" s="192"/>
    </row>
    <row r="182618" spans="26:27">
      <c r="Z182618" s="192"/>
      <c r="AA182618" s="192"/>
    </row>
    <row r="182619" spans="26:27">
      <c r="Z182619" s="192"/>
      <c r="AA182619" s="192"/>
    </row>
    <row r="182620" spans="26:27">
      <c r="Z182620" s="192"/>
      <c r="AA182620" s="192"/>
    </row>
    <row r="182621" spans="26:27">
      <c r="Z182621" s="192"/>
      <c r="AA182621" s="192"/>
    </row>
    <row r="182622" spans="26:27">
      <c r="Z182622" s="192"/>
      <c r="AA182622" s="192"/>
    </row>
    <row r="182623" spans="26:27">
      <c r="Z182623" s="192"/>
      <c r="AA182623" s="192"/>
    </row>
    <row r="182624" spans="26:27">
      <c r="Z182624" s="192"/>
      <c r="AA182624" s="192"/>
    </row>
    <row r="182625" spans="26:27">
      <c r="Z182625" s="192"/>
      <c r="AA182625" s="192"/>
    </row>
    <row r="182626" spans="26:27">
      <c r="Z182626" s="192"/>
      <c r="AA182626" s="192"/>
    </row>
    <row r="182627" spans="26:27">
      <c r="Z182627" s="192"/>
      <c r="AA182627" s="192"/>
    </row>
    <row r="182628" spans="26:27">
      <c r="Z182628" s="192"/>
      <c r="AA182628" s="192"/>
    </row>
    <row r="182629" spans="26:27">
      <c r="Z182629" s="192"/>
      <c r="AA182629" s="192"/>
    </row>
    <row r="182630" spans="26:27">
      <c r="Z182630" s="192"/>
      <c r="AA182630" s="192"/>
    </row>
    <row r="182631" spans="26:27">
      <c r="Z182631" s="192"/>
      <c r="AA182631" s="192"/>
    </row>
    <row r="182632" spans="26:27">
      <c r="Z182632" s="192"/>
      <c r="AA182632" s="192"/>
    </row>
    <row r="182633" spans="26:27">
      <c r="Z182633" s="192"/>
      <c r="AA182633" s="192"/>
    </row>
    <row r="182634" spans="26:27">
      <c r="Z182634" s="192"/>
      <c r="AA182634" s="192"/>
    </row>
    <row r="182635" spans="26:27">
      <c r="Z182635" s="192"/>
      <c r="AA182635" s="192"/>
    </row>
    <row r="182636" spans="26:27">
      <c r="Z182636" s="192"/>
      <c r="AA182636" s="192"/>
    </row>
    <row r="182637" spans="26:27">
      <c r="Z182637" s="192"/>
      <c r="AA182637" s="192"/>
    </row>
    <row r="182638" spans="26:27">
      <c r="Z182638" s="192"/>
      <c r="AA182638" s="192"/>
    </row>
    <row r="182639" spans="26:27">
      <c r="Z182639" s="192"/>
      <c r="AA182639" s="192"/>
    </row>
    <row r="182640" spans="26:27">
      <c r="Z182640" s="192"/>
      <c r="AA182640" s="192"/>
    </row>
    <row r="182641" spans="26:27">
      <c r="Z182641" s="192"/>
      <c r="AA182641" s="192"/>
    </row>
    <row r="182642" spans="26:27">
      <c r="Z182642" s="192"/>
      <c r="AA182642" s="192"/>
    </row>
    <row r="182643" spans="26:27">
      <c r="Z182643" s="192"/>
      <c r="AA182643" s="192"/>
    </row>
    <row r="182644" spans="26:27">
      <c r="Z182644" s="192"/>
      <c r="AA182644" s="192"/>
    </row>
    <row r="182645" spans="26:27">
      <c r="Z182645" s="192"/>
      <c r="AA182645" s="192"/>
    </row>
    <row r="182646" spans="26:27">
      <c r="Z182646" s="192"/>
      <c r="AA182646" s="192"/>
    </row>
    <row r="182647" spans="26:27">
      <c r="Z182647" s="192"/>
      <c r="AA182647" s="192"/>
    </row>
    <row r="182648" spans="26:27">
      <c r="Z182648" s="192"/>
      <c r="AA182648" s="192"/>
    </row>
    <row r="182649" spans="26:27">
      <c r="Z182649" s="192"/>
      <c r="AA182649" s="192"/>
    </row>
    <row r="182650" spans="26:27">
      <c r="Z182650" s="192"/>
      <c r="AA182650" s="192"/>
    </row>
    <row r="182651" spans="26:27">
      <c r="Z182651" s="192"/>
      <c r="AA182651" s="192"/>
    </row>
    <row r="182652" spans="26:27">
      <c r="Z182652" s="192"/>
      <c r="AA182652" s="192"/>
    </row>
    <row r="182653" spans="26:27">
      <c r="Z182653" s="192"/>
      <c r="AA182653" s="192"/>
    </row>
    <row r="182654" spans="26:27">
      <c r="Z182654" s="192"/>
      <c r="AA182654" s="192"/>
    </row>
    <row r="182655" spans="26:27">
      <c r="Z182655" s="192"/>
      <c r="AA182655" s="192"/>
    </row>
    <row r="182656" spans="26:27">
      <c r="Z182656" s="192"/>
      <c r="AA182656" s="192"/>
    </row>
    <row r="182657" spans="26:27">
      <c r="Z182657" s="192"/>
      <c r="AA182657" s="192"/>
    </row>
    <row r="182658" spans="26:27">
      <c r="Z182658" s="192"/>
      <c r="AA182658" s="192"/>
    </row>
    <row r="182659" spans="26:27">
      <c r="Z182659" s="192"/>
      <c r="AA182659" s="192"/>
    </row>
    <row r="182660" spans="26:27">
      <c r="Z182660" s="192"/>
      <c r="AA182660" s="192"/>
    </row>
    <row r="182661" spans="26:27">
      <c r="Z182661" s="192"/>
      <c r="AA182661" s="192"/>
    </row>
    <row r="182662" spans="26:27">
      <c r="Z182662" s="192"/>
      <c r="AA182662" s="192"/>
    </row>
    <row r="182663" spans="26:27">
      <c r="Z182663" s="192"/>
      <c r="AA182663" s="192"/>
    </row>
    <row r="182664" spans="26:27">
      <c r="Z182664" s="192"/>
      <c r="AA182664" s="192"/>
    </row>
    <row r="182665" spans="26:27">
      <c r="Z182665" s="192"/>
      <c r="AA182665" s="192"/>
    </row>
    <row r="182666" spans="26:27">
      <c r="Z182666" s="192"/>
      <c r="AA182666" s="192"/>
    </row>
    <row r="182667" spans="26:27">
      <c r="Z182667" s="192"/>
      <c r="AA182667" s="192"/>
    </row>
    <row r="182668" spans="26:27">
      <c r="Z182668" s="192"/>
      <c r="AA182668" s="192"/>
    </row>
    <row r="182669" spans="26:27">
      <c r="Z182669" s="192"/>
      <c r="AA182669" s="192"/>
    </row>
    <row r="182670" spans="26:27">
      <c r="Z182670" s="192"/>
      <c r="AA182670" s="192"/>
    </row>
    <row r="182671" spans="26:27">
      <c r="Z182671" s="192"/>
      <c r="AA182671" s="192"/>
    </row>
    <row r="182672" spans="26:27">
      <c r="Z182672" s="192"/>
      <c r="AA182672" s="192"/>
    </row>
    <row r="182673" spans="26:27">
      <c r="Z182673" s="192"/>
      <c r="AA182673" s="192"/>
    </row>
    <row r="182674" spans="26:27">
      <c r="Z182674" s="192"/>
      <c r="AA182674" s="192"/>
    </row>
    <row r="182675" spans="26:27">
      <c r="Z182675" s="192"/>
      <c r="AA182675" s="192"/>
    </row>
    <row r="182676" spans="26:27">
      <c r="Z182676" s="192"/>
      <c r="AA182676" s="192"/>
    </row>
    <row r="182677" spans="26:27">
      <c r="Z182677" s="192"/>
      <c r="AA182677" s="192"/>
    </row>
    <row r="182678" spans="26:27">
      <c r="Z182678" s="192"/>
      <c r="AA182678" s="192"/>
    </row>
    <row r="182679" spans="26:27">
      <c r="Z182679" s="192"/>
      <c r="AA182679" s="192"/>
    </row>
    <row r="182680" spans="26:27">
      <c r="Z182680" s="192"/>
      <c r="AA182680" s="192"/>
    </row>
    <row r="182681" spans="26:27">
      <c r="Z182681" s="192"/>
      <c r="AA182681" s="192"/>
    </row>
    <row r="182682" spans="26:27">
      <c r="Z182682" s="192"/>
      <c r="AA182682" s="192"/>
    </row>
    <row r="182683" spans="26:27">
      <c r="Z182683" s="192"/>
      <c r="AA182683" s="192"/>
    </row>
    <row r="182684" spans="26:27">
      <c r="Z182684" s="192"/>
      <c r="AA182684" s="192"/>
    </row>
    <row r="182685" spans="26:27">
      <c r="Z182685" s="192"/>
      <c r="AA182685" s="192"/>
    </row>
    <row r="182686" spans="26:27">
      <c r="Z182686" s="192"/>
      <c r="AA182686" s="192"/>
    </row>
    <row r="182687" spans="26:27">
      <c r="Z182687" s="192"/>
      <c r="AA182687" s="192"/>
    </row>
    <row r="182688" spans="26:27">
      <c r="Z182688" s="192"/>
      <c r="AA182688" s="192"/>
    </row>
    <row r="182689" spans="26:27">
      <c r="Z182689" s="192"/>
      <c r="AA182689" s="192"/>
    </row>
    <row r="182690" spans="26:27">
      <c r="Z182690" s="192"/>
      <c r="AA182690" s="192"/>
    </row>
    <row r="182691" spans="26:27">
      <c r="Z182691" s="192"/>
      <c r="AA182691" s="192"/>
    </row>
    <row r="182692" spans="26:27">
      <c r="Z182692" s="192"/>
      <c r="AA182692" s="192"/>
    </row>
    <row r="182693" spans="26:27">
      <c r="Z182693" s="192"/>
      <c r="AA182693" s="192"/>
    </row>
    <row r="182694" spans="26:27">
      <c r="Z182694" s="192"/>
      <c r="AA182694" s="192"/>
    </row>
    <row r="182695" spans="26:27">
      <c r="Z182695" s="192"/>
      <c r="AA182695" s="192"/>
    </row>
    <row r="182696" spans="26:27">
      <c r="Z182696" s="192"/>
      <c r="AA182696" s="192"/>
    </row>
    <row r="182697" spans="26:27">
      <c r="Z182697" s="192"/>
      <c r="AA182697" s="192"/>
    </row>
    <row r="182698" spans="26:27">
      <c r="Z182698" s="192"/>
      <c r="AA182698" s="192"/>
    </row>
    <row r="182699" spans="26:27">
      <c r="Z182699" s="192"/>
      <c r="AA182699" s="192"/>
    </row>
    <row r="182700" spans="26:27">
      <c r="Z182700" s="192"/>
      <c r="AA182700" s="192"/>
    </row>
    <row r="182701" spans="26:27">
      <c r="Z182701" s="192"/>
      <c r="AA182701" s="192"/>
    </row>
    <row r="182702" spans="26:27">
      <c r="Z182702" s="192"/>
      <c r="AA182702" s="192"/>
    </row>
    <row r="182703" spans="26:27">
      <c r="Z182703" s="192"/>
      <c r="AA182703" s="192"/>
    </row>
    <row r="182704" spans="26:27">
      <c r="Z182704" s="192"/>
      <c r="AA182704" s="192"/>
    </row>
    <row r="182705" spans="26:27">
      <c r="Z182705" s="192"/>
      <c r="AA182705" s="192"/>
    </row>
    <row r="182706" spans="26:27">
      <c r="Z182706" s="192"/>
      <c r="AA182706" s="192"/>
    </row>
    <row r="182707" spans="26:27">
      <c r="Z182707" s="192"/>
      <c r="AA182707" s="192"/>
    </row>
    <row r="182708" spans="26:27">
      <c r="Z182708" s="192"/>
      <c r="AA182708" s="192"/>
    </row>
    <row r="182709" spans="26:27">
      <c r="Z182709" s="192"/>
      <c r="AA182709" s="192"/>
    </row>
    <row r="182710" spans="26:27">
      <c r="Z182710" s="192"/>
      <c r="AA182710" s="192"/>
    </row>
    <row r="182711" spans="26:27">
      <c r="Z182711" s="192"/>
      <c r="AA182711" s="192"/>
    </row>
    <row r="182712" spans="26:27">
      <c r="Z182712" s="192"/>
      <c r="AA182712" s="192"/>
    </row>
    <row r="182713" spans="26:27">
      <c r="Z182713" s="192"/>
      <c r="AA182713" s="192"/>
    </row>
    <row r="182714" spans="26:27">
      <c r="Z182714" s="192"/>
      <c r="AA182714" s="192"/>
    </row>
    <row r="182715" spans="26:27">
      <c r="Z182715" s="192"/>
      <c r="AA182715" s="192"/>
    </row>
    <row r="182716" spans="26:27">
      <c r="Z182716" s="192"/>
      <c r="AA182716" s="192"/>
    </row>
    <row r="182717" spans="26:27">
      <c r="Z182717" s="192"/>
      <c r="AA182717" s="192"/>
    </row>
    <row r="182718" spans="26:27">
      <c r="Z182718" s="192"/>
      <c r="AA182718" s="192"/>
    </row>
    <row r="182719" spans="26:27">
      <c r="Z182719" s="192"/>
      <c r="AA182719" s="192"/>
    </row>
    <row r="182720" spans="26:27">
      <c r="Z182720" s="192"/>
      <c r="AA182720" s="192"/>
    </row>
    <row r="182721" spans="26:27">
      <c r="Z182721" s="192"/>
      <c r="AA182721" s="192"/>
    </row>
    <row r="182722" spans="26:27">
      <c r="Z182722" s="192"/>
      <c r="AA182722" s="192"/>
    </row>
    <row r="182723" spans="26:27">
      <c r="Z182723" s="192"/>
      <c r="AA182723" s="192"/>
    </row>
    <row r="182724" spans="26:27">
      <c r="Z182724" s="192"/>
      <c r="AA182724" s="192"/>
    </row>
    <row r="182725" spans="26:27">
      <c r="Z182725" s="192"/>
      <c r="AA182725" s="192"/>
    </row>
    <row r="182726" spans="26:27">
      <c r="Z182726" s="192"/>
      <c r="AA182726" s="192"/>
    </row>
    <row r="182727" spans="26:27">
      <c r="Z182727" s="192"/>
      <c r="AA182727" s="192"/>
    </row>
    <row r="182728" spans="26:27">
      <c r="Z182728" s="192"/>
      <c r="AA182728" s="192"/>
    </row>
    <row r="182729" spans="26:27">
      <c r="Z182729" s="192"/>
      <c r="AA182729" s="192"/>
    </row>
    <row r="182730" spans="26:27">
      <c r="Z182730" s="192"/>
      <c r="AA182730" s="192"/>
    </row>
    <row r="182731" spans="26:27">
      <c r="Z182731" s="192"/>
      <c r="AA182731" s="192"/>
    </row>
    <row r="182732" spans="26:27">
      <c r="Z182732" s="192"/>
      <c r="AA182732" s="192"/>
    </row>
    <row r="182733" spans="26:27">
      <c r="Z182733" s="192"/>
      <c r="AA182733" s="192"/>
    </row>
    <row r="182734" spans="26:27">
      <c r="Z182734" s="192"/>
      <c r="AA182734" s="192"/>
    </row>
    <row r="182735" spans="26:27">
      <c r="Z182735" s="192"/>
      <c r="AA182735" s="192"/>
    </row>
    <row r="182736" spans="26:27">
      <c r="Z182736" s="192"/>
      <c r="AA182736" s="192"/>
    </row>
    <row r="182737" spans="26:27">
      <c r="Z182737" s="192"/>
      <c r="AA182737" s="192"/>
    </row>
    <row r="182738" spans="26:27">
      <c r="Z182738" s="192"/>
      <c r="AA182738" s="192"/>
    </row>
    <row r="182739" spans="26:27">
      <c r="Z182739" s="192"/>
      <c r="AA182739" s="192"/>
    </row>
    <row r="182740" spans="26:27">
      <c r="Z182740" s="192"/>
      <c r="AA182740" s="192"/>
    </row>
    <row r="182741" spans="26:27">
      <c r="Z182741" s="192"/>
      <c r="AA182741" s="192"/>
    </row>
    <row r="182742" spans="26:27">
      <c r="Z182742" s="192"/>
      <c r="AA182742" s="192"/>
    </row>
    <row r="182743" spans="26:27">
      <c r="Z182743" s="192"/>
      <c r="AA182743" s="192"/>
    </row>
    <row r="182744" spans="26:27">
      <c r="Z182744" s="192"/>
      <c r="AA182744" s="192"/>
    </row>
    <row r="182745" spans="26:27">
      <c r="Z182745" s="192"/>
      <c r="AA182745" s="192"/>
    </row>
    <row r="182746" spans="26:27">
      <c r="Z182746" s="192"/>
      <c r="AA182746" s="192"/>
    </row>
    <row r="182747" spans="26:27">
      <c r="Z182747" s="192"/>
      <c r="AA182747" s="192"/>
    </row>
    <row r="182748" spans="26:27">
      <c r="Z182748" s="192"/>
      <c r="AA182748" s="192"/>
    </row>
    <row r="182749" spans="26:27">
      <c r="Z182749" s="192"/>
      <c r="AA182749" s="192"/>
    </row>
    <row r="182750" spans="26:27">
      <c r="Z182750" s="192"/>
      <c r="AA182750" s="192"/>
    </row>
    <row r="182751" spans="26:27">
      <c r="Z182751" s="192"/>
      <c r="AA182751" s="192"/>
    </row>
    <row r="182752" spans="26:27">
      <c r="Z182752" s="192"/>
      <c r="AA182752" s="192"/>
    </row>
    <row r="182753" spans="26:27">
      <c r="Z182753" s="192"/>
      <c r="AA182753" s="192"/>
    </row>
    <row r="182754" spans="26:27">
      <c r="Z182754" s="192"/>
      <c r="AA182754" s="192"/>
    </row>
    <row r="182755" spans="26:27">
      <c r="Z182755" s="192"/>
      <c r="AA182755" s="192"/>
    </row>
    <row r="182756" spans="26:27">
      <c r="Z182756" s="192"/>
      <c r="AA182756" s="192"/>
    </row>
    <row r="182757" spans="26:27">
      <c r="Z182757" s="192"/>
      <c r="AA182757" s="192"/>
    </row>
    <row r="182758" spans="26:27">
      <c r="Z182758" s="192"/>
      <c r="AA182758" s="192"/>
    </row>
    <row r="182759" spans="26:27">
      <c r="Z182759" s="192"/>
      <c r="AA182759" s="192"/>
    </row>
    <row r="182760" spans="26:27">
      <c r="Z182760" s="192"/>
      <c r="AA182760" s="192"/>
    </row>
    <row r="182761" spans="26:27">
      <c r="Z182761" s="192"/>
      <c r="AA182761" s="192"/>
    </row>
    <row r="182762" spans="26:27">
      <c r="Z182762" s="192"/>
      <c r="AA182762" s="192"/>
    </row>
    <row r="182763" spans="26:27">
      <c r="Z182763" s="192"/>
      <c r="AA182763" s="192"/>
    </row>
    <row r="182764" spans="26:27">
      <c r="Z182764" s="192"/>
      <c r="AA182764" s="192"/>
    </row>
    <row r="182765" spans="26:27">
      <c r="Z182765" s="192"/>
      <c r="AA182765" s="192"/>
    </row>
    <row r="182766" spans="26:27">
      <c r="Z182766" s="192"/>
      <c r="AA182766" s="192"/>
    </row>
    <row r="182767" spans="26:27">
      <c r="Z182767" s="192"/>
      <c r="AA182767" s="192"/>
    </row>
    <row r="182768" spans="26:27">
      <c r="Z182768" s="192"/>
      <c r="AA182768" s="192"/>
    </row>
    <row r="182769" spans="26:27">
      <c r="Z182769" s="192"/>
      <c r="AA182769" s="192"/>
    </row>
    <row r="182770" spans="26:27">
      <c r="Z182770" s="192"/>
      <c r="AA182770" s="192"/>
    </row>
    <row r="182771" spans="26:27">
      <c r="Z182771" s="192"/>
      <c r="AA182771" s="192"/>
    </row>
    <row r="182772" spans="26:27">
      <c r="Z182772" s="192"/>
      <c r="AA182772" s="192"/>
    </row>
    <row r="182773" spans="26:27">
      <c r="Z182773" s="192"/>
      <c r="AA182773" s="192"/>
    </row>
    <row r="182774" spans="26:27">
      <c r="Z182774" s="192"/>
      <c r="AA182774" s="192"/>
    </row>
    <row r="182775" spans="26:27">
      <c r="Z182775" s="192"/>
      <c r="AA182775" s="192"/>
    </row>
    <row r="182776" spans="26:27">
      <c r="Z182776" s="192"/>
      <c r="AA182776" s="192"/>
    </row>
    <row r="182777" spans="26:27">
      <c r="Z182777" s="192"/>
      <c r="AA182777" s="192"/>
    </row>
    <row r="182778" spans="26:27">
      <c r="Z182778" s="192"/>
      <c r="AA182778" s="192"/>
    </row>
    <row r="182779" spans="26:27">
      <c r="Z182779" s="192"/>
      <c r="AA182779" s="192"/>
    </row>
    <row r="182780" spans="26:27">
      <c r="Z182780" s="192"/>
      <c r="AA182780" s="192"/>
    </row>
    <row r="182781" spans="26:27">
      <c r="Z182781" s="192"/>
      <c r="AA182781" s="192"/>
    </row>
    <row r="182782" spans="26:27">
      <c r="Z182782" s="192"/>
      <c r="AA182782" s="192"/>
    </row>
    <row r="182783" spans="26:27">
      <c r="Z182783" s="192"/>
      <c r="AA182783" s="192"/>
    </row>
    <row r="182784" spans="26:27">
      <c r="Z182784" s="192"/>
      <c r="AA182784" s="192"/>
    </row>
    <row r="182785" spans="26:27">
      <c r="Z182785" s="192"/>
      <c r="AA182785" s="192"/>
    </row>
    <row r="182786" spans="26:27">
      <c r="Z182786" s="192"/>
      <c r="AA182786" s="192"/>
    </row>
    <row r="182787" spans="26:27">
      <c r="Z182787" s="192"/>
      <c r="AA182787" s="192"/>
    </row>
    <row r="182788" spans="26:27">
      <c r="Z182788" s="192"/>
      <c r="AA182788" s="192"/>
    </row>
    <row r="182789" spans="26:27">
      <c r="Z182789" s="192"/>
      <c r="AA182789" s="192"/>
    </row>
    <row r="182790" spans="26:27">
      <c r="Z182790" s="192"/>
      <c r="AA182790" s="192"/>
    </row>
    <row r="182791" spans="26:27">
      <c r="Z182791" s="192"/>
      <c r="AA182791" s="192"/>
    </row>
    <row r="182792" spans="26:27">
      <c r="Z182792" s="192"/>
      <c r="AA182792" s="192"/>
    </row>
    <row r="182793" spans="26:27">
      <c r="Z182793" s="192"/>
      <c r="AA182793" s="192"/>
    </row>
    <row r="182794" spans="26:27">
      <c r="Z182794" s="192"/>
      <c r="AA182794" s="192"/>
    </row>
    <row r="182795" spans="26:27">
      <c r="Z182795" s="192"/>
      <c r="AA182795" s="192"/>
    </row>
    <row r="182796" spans="26:27">
      <c r="Z182796" s="192"/>
      <c r="AA182796" s="192"/>
    </row>
    <row r="182797" spans="26:27">
      <c r="Z182797" s="192"/>
      <c r="AA182797" s="192"/>
    </row>
    <row r="182798" spans="26:27">
      <c r="Z182798" s="192"/>
      <c r="AA182798" s="192"/>
    </row>
    <row r="182799" spans="26:27">
      <c r="Z182799" s="192"/>
      <c r="AA182799" s="192"/>
    </row>
    <row r="182800" spans="26:27">
      <c r="Z182800" s="192"/>
      <c r="AA182800" s="192"/>
    </row>
    <row r="182801" spans="26:27">
      <c r="Z182801" s="192"/>
      <c r="AA182801" s="192"/>
    </row>
    <row r="182802" spans="26:27">
      <c r="Z182802" s="192"/>
      <c r="AA182802" s="192"/>
    </row>
    <row r="182803" spans="26:27">
      <c r="Z182803" s="192"/>
      <c r="AA182803" s="192"/>
    </row>
    <row r="182804" spans="26:27">
      <c r="Z182804" s="192"/>
      <c r="AA182804" s="192"/>
    </row>
    <row r="182805" spans="26:27">
      <c r="Z182805" s="192"/>
      <c r="AA182805" s="192"/>
    </row>
    <row r="182806" spans="26:27">
      <c r="Z182806" s="192"/>
      <c r="AA182806" s="192"/>
    </row>
    <row r="182807" spans="26:27">
      <c r="Z182807" s="192"/>
      <c r="AA182807" s="192"/>
    </row>
    <row r="182808" spans="26:27">
      <c r="Z182808" s="192"/>
      <c r="AA182808" s="192"/>
    </row>
    <row r="182809" spans="26:27">
      <c r="Z182809" s="192"/>
      <c r="AA182809" s="192"/>
    </row>
    <row r="182810" spans="26:27">
      <c r="Z182810" s="192"/>
      <c r="AA182810" s="192"/>
    </row>
    <row r="182811" spans="26:27">
      <c r="Z182811" s="192"/>
      <c r="AA182811" s="192"/>
    </row>
    <row r="182812" spans="26:27">
      <c r="Z182812" s="192"/>
      <c r="AA182812" s="192"/>
    </row>
    <row r="182813" spans="26:27">
      <c r="Z182813" s="192"/>
      <c r="AA182813" s="192"/>
    </row>
    <row r="182814" spans="26:27">
      <c r="Z182814" s="192"/>
      <c r="AA182814" s="192"/>
    </row>
    <row r="182815" spans="26:27">
      <c r="Z182815" s="192"/>
      <c r="AA182815" s="192"/>
    </row>
    <row r="182816" spans="26:27">
      <c r="Z182816" s="192"/>
      <c r="AA182816" s="192"/>
    </row>
    <row r="182817" spans="26:27">
      <c r="Z182817" s="192"/>
      <c r="AA182817" s="192"/>
    </row>
    <row r="182818" spans="26:27">
      <c r="Z182818" s="192"/>
      <c r="AA182818" s="192"/>
    </row>
    <row r="182819" spans="26:27">
      <c r="Z182819" s="192"/>
      <c r="AA182819" s="192"/>
    </row>
    <row r="182820" spans="26:27">
      <c r="Z182820" s="192"/>
      <c r="AA182820" s="192"/>
    </row>
    <row r="182821" spans="26:27">
      <c r="Z182821" s="192"/>
      <c r="AA182821" s="192"/>
    </row>
    <row r="182822" spans="26:27">
      <c r="Z182822" s="192"/>
      <c r="AA182822" s="192"/>
    </row>
    <row r="182823" spans="26:27">
      <c r="Z182823" s="192"/>
      <c r="AA182823" s="192"/>
    </row>
    <row r="182824" spans="26:27">
      <c r="Z182824" s="192"/>
      <c r="AA182824" s="192"/>
    </row>
    <row r="182825" spans="26:27">
      <c r="Z182825" s="192"/>
      <c r="AA182825" s="192"/>
    </row>
    <row r="182826" spans="26:27">
      <c r="Z182826" s="192"/>
      <c r="AA182826" s="192"/>
    </row>
    <row r="182827" spans="26:27">
      <c r="Z182827" s="192"/>
      <c r="AA182827" s="192"/>
    </row>
    <row r="182828" spans="26:27">
      <c r="Z182828" s="192"/>
      <c r="AA182828" s="192"/>
    </row>
    <row r="182829" spans="26:27">
      <c r="Z182829" s="192"/>
      <c r="AA182829" s="192"/>
    </row>
    <row r="182830" spans="26:27">
      <c r="Z182830" s="192"/>
      <c r="AA182830" s="192"/>
    </row>
    <row r="182831" spans="26:27">
      <c r="Z182831" s="192"/>
      <c r="AA182831" s="192"/>
    </row>
    <row r="182832" spans="26:27">
      <c r="Z182832" s="192"/>
      <c r="AA182832" s="192"/>
    </row>
    <row r="182833" spans="26:27">
      <c r="Z182833" s="192"/>
      <c r="AA182833" s="192"/>
    </row>
    <row r="182834" spans="26:27">
      <c r="Z182834" s="192"/>
      <c r="AA182834" s="192"/>
    </row>
    <row r="182835" spans="26:27">
      <c r="Z182835" s="192"/>
      <c r="AA182835" s="192"/>
    </row>
    <row r="182836" spans="26:27">
      <c r="Z182836" s="192"/>
      <c r="AA182836" s="192"/>
    </row>
    <row r="182837" spans="26:27">
      <c r="Z182837" s="192"/>
      <c r="AA182837" s="192"/>
    </row>
    <row r="182838" spans="26:27">
      <c r="Z182838" s="192"/>
      <c r="AA182838" s="192"/>
    </row>
    <row r="182839" spans="26:27">
      <c r="Z182839" s="192"/>
      <c r="AA182839" s="192"/>
    </row>
    <row r="182840" spans="26:27">
      <c r="Z182840" s="192"/>
      <c r="AA182840" s="192"/>
    </row>
    <row r="182841" spans="26:27">
      <c r="Z182841" s="192"/>
      <c r="AA182841" s="192"/>
    </row>
    <row r="182842" spans="26:27">
      <c r="Z182842" s="192"/>
      <c r="AA182842" s="192"/>
    </row>
    <row r="182843" spans="26:27">
      <c r="Z182843" s="192"/>
      <c r="AA182843" s="192"/>
    </row>
    <row r="182844" spans="26:27">
      <c r="Z182844" s="192"/>
      <c r="AA182844" s="192"/>
    </row>
    <row r="182845" spans="26:27">
      <c r="Z182845" s="192"/>
      <c r="AA182845" s="192"/>
    </row>
    <row r="182846" spans="26:27">
      <c r="Z182846" s="192"/>
      <c r="AA182846" s="192"/>
    </row>
    <row r="182847" spans="26:27">
      <c r="Z182847" s="192"/>
      <c r="AA182847" s="192"/>
    </row>
    <row r="182848" spans="26:27">
      <c r="Z182848" s="192"/>
      <c r="AA182848" s="192"/>
    </row>
    <row r="182849" spans="26:27">
      <c r="Z182849" s="192"/>
      <c r="AA182849" s="192"/>
    </row>
    <row r="182850" spans="26:27">
      <c r="Z182850" s="192"/>
      <c r="AA182850" s="192"/>
    </row>
    <row r="182851" spans="26:27">
      <c r="Z182851" s="192"/>
      <c r="AA182851" s="192"/>
    </row>
    <row r="182852" spans="26:27">
      <c r="Z182852" s="192"/>
      <c r="AA182852" s="192"/>
    </row>
    <row r="182853" spans="26:27">
      <c r="Z182853" s="192"/>
      <c r="AA182853" s="192"/>
    </row>
    <row r="182854" spans="26:27">
      <c r="Z182854" s="192"/>
      <c r="AA182854" s="192"/>
    </row>
    <row r="182855" spans="26:27">
      <c r="Z182855" s="192"/>
      <c r="AA182855" s="192"/>
    </row>
    <row r="182856" spans="26:27">
      <c r="Z182856" s="192"/>
      <c r="AA182856" s="192"/>
    </row>
    <row r="182857" spans="26:27">
      <c r="Z182857" s="192"/>
      <c r="AA182857" s="192"/>
    </row>
    <row r="182858" spans="26:27">
      <c r="Z182858" s="192"/>
      <c r="AA182858" s="192"/>
    </row>
    <row r="182859" spans="26:27">
      <c r="Z182859" s="192"/>
      <c r="AA182859" s="192"/>
    </row>
    <row r="182860" spans="26:27">
      <c r="Z182860" s="192"/>
      <c r="AA182860" s="192"/>
    </row>
    <row r="182861" spans="26:27">
      <c r="Z182861" s="192"/>
      <c r="AA182861" s="192"/>
    </row>
    <row r="182862" spans="26:27">
      <c r="Z182862" s="192"/>
      <c r="AA182862" s="192"/>
    </row>
    <row r="182863" spans="26:27">
      <c r="Z182863" s="192"/>
      <c r="AA182863" s="192"/>
    </row>
    <row r="182864" spans="26:27">
      <c r="Z182864" s="192"/>
      <c r="AA182864" s="192"/>
    </row>
    <row r="182865" spans="26:27">
      <c r="Z182865" s="192"/>
      <c r="AA182865" s="192"/>
    </row>
    <row r="182866" spans="26:27">
      <c r="Z182866" s="192"/>
      <c r="AA182866" s="192"/>
    </row>
    <row r="182867" spans="26:27">
      <c r="Z182867" s="192"/>
      <c r="AA182867" s="192"/>
    </row>
    <row r="182868" spans="26:27">
      <c r="Z182868" s="192"/>
      <c r="AA182868" s="192"/>
    </row>
    <row r="182869" spans="26:27">
      <c r="Z182869" s="192"/>
      <c r="AA182869" s="192"/>
    </row>
    <row r="182870" spans="26:27">
      <c r="Z182870" s="192"/>
      <c r="AA182870" s="192"/>
    </row>
    <row r="182871" spans="26:27">
      <c r="Z182871" s="192"/>
      <c r="AA182871" s="192"/>
    </row>
    <row r="182872" spans="26:27">
      <c r="Z182872" s="192"/>
      <c r="AA182872" s="192"/>
    </row>
    <row r="182873" spans="26:27">
      <c r="Z182873" s="192"/>
      <c r="AA182873" s="192"/>
    </row>
    <row r="182874" spans="26:27">
      <c r="Z182874" s="192"/>
      <c r="AA182874" s="192"/>
    </row>
    <row r="182875" spans="26:27">
      <c r="Z182875" s="192"/>
      <c r="AA182875" s="192"/>
    </row>
    <row r="182876" spans="26:27">
      <c r="Z182876" s="192"/>
      <c r="AA182876" s="192"/>
    </row>
    <row r="182877" spans="26:27">
      <c r="Z182877" s="192"/>
      <c r="AA182877" s="192"/>
    </row>
    <row r="182878" spans="26:27">
      <c r="Z182878" s="192"/>
      <c r="AA182878" s="192"/>
    </row>
    <row r="182879" spans="26:27">
      <c r="Z182879" s="192"/>
      <c r="AA182879" s="192"/>
    </row>
    <row r="182880" spans="26:27">
      <c r="Z182880" s="192"/>
      <c r="AA182880" s="192"/>
    </row>
    <row r="182881" spans="26:27">
      <c r="Z182881" s="192"/>
      <c r="AA182881" s="192"/>
    </row>
    <row r="182882" spans="26:27">
      <c r="Z182882" s="192"/>
      <c r="AA182882" s="192"/>
    </row>
    <row r="182883" spans="26:27">
      <c r="Z182883" s="192"/>
      <c r="AA182883" s="192"/>
    </row>
    <row r="182884" spans="26:27">
      <c r="Z182884" s="192"/>
      <c r="AA182884" s="192"/>
    </row>
    <row r="182885" spans="26:27">
      <c r="Z182885" s="192"/>
      <c r="AA182885" s="192"/>
    </row>
    <row r="182886" spans="26:27">
      <c r="Z182886" s="192"/>
      <c r="AA182886" s="192"/>
    </row>
    <row r="182887" spans="26:27">
      <c r="Z182887" s="192"/>
      <c r="AA182887" s="192"/>
    </row>
    <row r="182888" spans="26:27">
      <c r="Z182888" s="192"/>
      <c r="AA182888" s="192"/>
    </row>
    <row r="182889" spans="26:27">
      <c r="Z182889" s="192"/>
      <c r="AA182889" s="192"/>
    </row>
    <row r="182890" spans="26:27">
      <c r="Z182890" s="192"/>
      <c r="AA182890" s="192"/>
    </row>
    <row r="182891" spans="26:27">
      <c r="Z182891" s="192"/>
      <c r="AA182891" s="192"/>
    </row>
    <row r="182892" spans="26:27">
      <c r="Z182892" s="192"/>
      <c r="AA182892" s="192"/>
    </row>
    <row r="182893" spans="26:27">
      <c r="Z182893" s="192"/>
      <c r="AA182893" s="192"/>
    </row>
    <row r="182894" spans="26:27">
      <c r="Z182894" s="192"/>
      <c r="AA182894" s="192"/>
    </row>
    <row r="182895" spans="26:27">
      <c r="Z182895" s="192"/>
      <c r="AA182895" s="192"/>
    </row>
    <row r="182896" spans="26:27">
      <c r="Z182896" s="192"/>
      <c r="AA182896" s="192"/>
    </row>
    <row r="182897" spans="26:27">
      <c r="Z182897" s="192"/>
      <c r="AA182897" s="192"/>
    </row>
    <row r="182898" spans="26:27">
      <c r="Z182898" s="192"/>
      <c r="AA182898" s="192"/>
    </row>
    <row r="182899" spans="26:27">
      <c r="Z182899" s="192"/>
      <c r="AA182899" s="192"/>
    </row>
    <row r="182900" spans="26:27">
      <c r="Z182900" s="192"/>
      <c r="AA182900" s="192"/>
    </row>
    <row r="182901" spans="26:27">
      <c r="Z182901" s="192"/>
      <c r="AA182901" s="192"/>
    </row>
    <row r="182902" spans="26:27">
      <c r="Z182902" s="192"/>
      <c r="AA182902" s="192"/>
    </row>
    <row r="182903" spans="26:27">
      <c r="Z182903" s="192"/>
      <c r="AA182903" s="192"/>
    </row>
    <row r="182904" spans="26:27">
      <c r="Z182904" s="192"/>
      <c r="AA182904" s="192"/>
    </row>
    <row r="182905" spans="26:27">
      <c r="Z182905" s="192"/>
      <c r="AA182905" s="192"/>
    </row>
    <row r="182906" spans="26:27">
      <c r="Z182906" s="192"/>
      <c r="AA182906" s="192"/>
    </row>
    <row r="182907" spans="26:27">
      <c r="Z182907" s="192"/>
      <c r="AA182907" s="192"/>
    </row>
    <row r="182908" spans="26:27">
      <c r="Z182908" s="192"/>
      <c r="AA182908" s="192"/>
    </row>
    <row r="182909" spans="26:27">
      <c r="Z182909" s="192"/>
      <c r="AA182909" s="192"/>
    </row>
    <row r="182910" spans="26:27">
      <c r="Z182910" s="192"/>
      <c r="AA182910" s="192"/>
    </row>
    <row r="182911" spans="26:27">
      <c r="Z182911" s="192"/>
      <c r="AA182911" s="192"/>
    </row>
    <row r="182912" spans="26:27">
      <c r="Z182912" s="192"/>
      <c r="AA182912" s="192"/>
    </row>
    <row r="182913" spans="26:27">
      <c r="Z182913" s="192"/>
      <c r="AA182913" s="192"/>
    </row>
    <row r="182914" spans="26:27">
      <c r="Z182914" s="192"/>
      <c r="AA182914" s="192"/>
    </row>
    <row r="182915" spans="26:27">
      <c r="Z182915" s="192"/>
      <c r="AA182915" s="192"/>
    </row>
    <row r="182916" spans="26:27">
      <c r="Z182916" s="192"/>
      <c r="AA182916" s="192"/>
    </row>
    <row r="182917" spans="26:27">
      <c r="Z182917" s="192"/>
      <c r="AA182917" s="192"/>
    </row>
    <row r="182918" spans="26:27">
      <c r="Z182918" s="192"/>
      <c r="AA182918" s="192"/>
    </row>
    <row r="182919" spans="26:27">
      <c r="Z182919" s="192"/>
      <c r="AA182919" s="192"/>
    </row>
    <row r="182920" spans="26:27">
      <c r="Z182920" s="192"/>
      <c r="AA182920" s="192"/>
    </row>
    <row r="182921" spans="26:27">
      <c r="Z182921" s="192"/>
      <c r="AA182921" s="192"/>
    </row>
    <row r="182922" spans="26:27">
      <c r="Z182922" s="192"/>
      <c r="AA182922" s="192"/>
    </row>
    <row r="182923" spans="26:27">
      <c r="Z182923" s="192"/>
      <c r="AA182923" s="192"/>
    </row>
    <row r="182924" spans="26:27">
      <c r="Z182924" s="192"/>
      <c r="AA182924" s="192"/>
    </row>
    <row r="182925" spans="26:27">
      <c r="Z182925" s="192"/>
      <c r="AA182925" s="192"/>
    </row>
    <row r="182926" spans="26:27">
      <c r="Z182926" s="192"/>
      <c r="AA182926" s="192"/>
    </row>
    <row r="182927" spans="26:27">
      <c r="Z182927" s="192"/>
      <c r="AA182927" s="192"/>
    </row>
    <row r="182928" spans="26:27">
      <c r="Z182928" s="192"/>
      <c r="AA182928" s="192"/>
    </row>
    <row r="182929" spans="26:27">
      <c r="Z182929" s="192"/>
      <c r="AA182929" s="192"/>
    </row>
    <row r="182930" spans="26:27">
      <c r="Z182930" s="192"/>
      <c r="AA182930" s="192"/>
    </row>
    <row r="182931" spans="26:27">
      <c r="Z182931" s="192"/>
      <c r="AA182931" s="192"/>
    </row>
    <row r="182932" spans="26:27">
      <c r="Z182932" s="192"/>
      <c r="AA182932" s="192"/>
    </row>
    <row r="182933" spans="26:27">
      <c r="Z182933" s="192"/>
      <c r="AA182933" s="192"/>
    </row>
    <row r="182934" spans="26:27">
      <c r="Z182934" s="192"/>
      <c r="AA182934" s="192"/>
    </row>
    <row r="182935" spans="26:27">
      <c r="Z182935" s="192"/>
      <c r="AA182935" s="192"/>
    </row>
    <row r="182936" spans="26:27">
      <c r="Z182936" s="192"/>
      <c r="AA182936" s="192"/>
    </row>
    <row r="182937" spans="26:27">
      <c r="Z182937" s="192"/>
      <c r="AA182937" s="192"/>
    </row>
    <row r="182938" spans="26:27">
      <c r="Z182938" s="192"/>
      <c r="AA182938" s="192"/>
    </row>
    <row r="182939" spans="26:27">
      <c r="Z182939" s="192"/>
      <c r="AA182939" s="192"/>
    </row>
    <row r="182940" spans="26:27">
      <c r="Z182940" s="192"/>
      <c r="AA182940" s="192"/>
    </row>
    <row r="182941" spans="26:27">
      <c r="Z182941" s="192"/>
      <c r="AA182941" s="192"/>
    </row>
    <row r="182942" spans="26:27">
      <c r="Z182942" s="192"/>
      <c r="AA182942" s="192"/>
    </row>
    <row r="182943" spans="26:27">
      <c r="Z182943" s="192"/>
      <c r="AA182943" s="192"/>
    </row>
    <row r="182944" spans="26:27">
      <c r="Z182944" s="192"/>
      <c r="AA182944" s="192"/>
    </row>
    <row r="182945" spans="26:27">
      <c r="Z182945" s="192"/>
      <c r="AA182945" s="192"/>
    </row>
    <row r="182946" spans="26:27">
      <c r="Z182946" s="192"/>
      <c r="AA182946" s="192"/>
    </row>
    <row r="182947" spans="26:27">
      <c r="Z182947" s="192"/>
      <c r="AA182947" s="192"/>
    </row>
    <row r="182948" spans="26:27">
      <c r="Z182948" s="192"/>
      <c r="AA182948" s="192"/>
    </row>
    <row r="182949" spans="26:27">
      <c r="Z182949" s="192"/>
      <c r="AA182949" s="192"/>
    </row>
    <row r="182950" spans="26:27">
      <c r="Z182950" s="192"/>
      <c r="AA182950" s="192"/>
    </row>
    <row r="182951" spans="26:27">
      <c r="Z182951" s="192"/>
      <c r="AA182951" s="192"/>
    </row>
    <row r="182952" spans="26:27">
      <c r="Z182952" s="192"/>
      <c r="AA182952" s="192"/>
    </row>
    <row r="182953" spans="26:27">
      <c r="Z182953" s="192"/>
      <c r="AA182953" s="192"/>
    </row>
    <row r="182954" spans="26:27">
      <c r="Z182954" s="192"/>
      <c r="AA182954" s="192"/>
    </row>
    <row r="182955" spans="26:27">
      <c r="Z182955" s="192"/>
      <c r="AA182955" s="192"/>
    </row>
    <row r="182956" spans="26:27">
      <c r="Z182956" s="192"/>
      <c r="AA182956" s="192"/>
    </row>
    <row r="182957" spans="26:27">
      <c r="Z182957" s="192"/>
      <c r="AA182957" s="192"/>
    </row>
    <row r="182958" spans="26:27">
      <c r="Z182958" s="192"/>
      <c r="AA182958" s="192"/>
    </row>
    <row r="182959" spans="26:27">
      <c r="Z182959" s="192"/>
      <c r="AA182959" s="192"/>
    </row>
    <row r="182960" spans="26:27">
      <c r="Z182960" s="192"/>
      <c r="AA182960" s="192"/>
    </row>
    <row r="182961" spans="26:27">
      <c r="Z182961" s="192"/>
      <c r="AA182961" s="192"/>
    </row>
    <row r="182962" spans="26:27">
      <c r="Z182962" s="192"/>
      <c r="AA182962" s="192"/>
    </row>
    <row r="182963" spans="26:27">
      <c r="Z182963" s="192"/>
      <c r="AA182963" s="192"/>
    </row>
    <row r="182964" spans="26:27">
      <c r="Z182964" s="192"/>
      <c r="AA182964" s="192"/>
    </row>
    <row r="182965" spans="26:27">
      <c r="Z182965" s="192"/>
      <c r="AA182965" s="192"/>
    </row>
    <row r="182966" spans="26:27">
      <c r="Z182966" s="192"/>
      <c r="AA182966" s="192"/>
    </row>
    <row r="182967" spans="26:27">
      <c r="Z182967" s="192"/>
      <c r="AA182967" s="192"/>
    </row>
    <row r="182968" spans="26:27">
      <c r="Z182968" s="192"/>
      <c r="AA182968" s="192"/>
    </row>
    <row r="182969" spans="26:27">
      <c r="Z182969" s="192"/>
      <c r="AA182969" s="192"/>
    </row>
    <row r="182970" spans="26:27">
      <c r="Z182970" s="192"/>
      <c r="AA182970" s="192"/>
    </row>
    <row r="182971" spans="26:27">
      <c r="Z182971" s="192"/>
      <c r="AA182971" s="192"/>
    </row>
    <row r="182972" spans="26:27">
      <c r="Z182972" s="192"/>
      <c r="AA182972" s="192"/>
    </row>
    <row r="182973" spans="26:27">
      <c r="Z182973" s="192"/>
      <c r="AA182973" s="192"/>
    </row>
    <row r="182974" spans="26:27">
      <c r="Z182974" s="192"/>
      <c r="AA182974" s="192"/>
    </row>
    <row r="182975" spans="26:27">
      <c r="Z182975" s="192"/>
      <c r="AA182975" s="192"/>
    </row>
    <row r="182976" spans="26:27">
      <c r="Z182976" s="192"/>
      <c r="AA182976" s="192"/>
    </row>
    <row r="182977" spans="26:27">
      <c r="Z182977" s="192"/>
      <c r="AA182977" s="192"/>
    </row>
    <row r="182978" spans="26:27">
      <c r="Z182978" s="192"/>
      <c r="AA182978" s="192"/>
    </row>
    <row r="182979" spans="26:27">
      <c r="Z182979" s="192"/>
      <c r="AA182979" s="192"/>
    </row>
    <row r="182980" spans="26:27">
      <c r="Z182980" s="192"/>
      <c r="AA182980" s="192"/>
    </row>
    <row r="182981" spans="26:27">
      <c r="Z182981" s="192"/>
      <c r="AA182981" s="192"/>
    </row>
    <row r="182982" spans="26:27">
      <c r="Z182982" s="192"/>
      <c r="AA182982" s="192"/>
    </row>
    <row r="182983" spans="26:27">
      <c r="Z182983" s="192"/>
      <c r="AA182983" s="192"/>
    </row>
    <row r="182984" spans="26:27">
      <c r="Z182984" s="192"/>
      <c r="AA182984" s="192"/>
    </row>
    <row r="182985" spans="26:27">
      <c r="Z182985" s="192"/>
      <c r="AA182985" s="192"/>
    </row>
    <row r="182986" spans="26:27">
      <c r="Z182986" s="192"/>
      <c r="AA182986" s="192"/>
    </row>
    <row r="182987" spans="26:27">
      <c r="Z182987" s="192"/>
      <c r="AA182987" s="192"/>
    </row>
    <row r="182988" spans="26:27">
      <c r="Z182988" s="192"/>
      <c r="AA182988" s="192"/>
    </row>
    <row r="182989" spans="26:27">
      <c r="Z182989" s="192"/>
      <c r="AA182989" s="192"/>
    </row>
    <row r="182990" spans="26:27">
      <c r="Z182990" s="192"/>
      <c r="AA182990" s="192"/>
    </row>
    <row r="182991" spans="26:27">
      <c r="Z182991" s="192"/>
      <c r="AA182991" s="192"/>
    </row>
    <row r="182992" spans="26:27">
      <c r="Z182992" s="192"/>
      <c r="AA182992" s="192"/>
    </row>
    <row r="182993" spans="26:27">
      <c r="Z182993" s="192"/>
      <c r="AA182993" s="192"/>
    </row>
    <row r="182994" spans="26:27">
      <c r="Z182994" s="192"/>
      <c r="AA182994" s="192"/>
    </row>
    <row r="182995" spans="26:27">
      <c r="Z182995" s="192"/>
      <c r="AA182995" s="192"/>
    </row>
    <row r="182996" spans="26:27">
      <c r="Z182996" s="192"/>
      <c r="AA182996" s="192"/>
    </row>
    <row r="182997" spans="26:27">
      <c r="Z182997" s="192"/>
      <c r="AA182997" s="192"/>
    </row>
    <row r="182998" spans="26:27">
      <c r="Z182998" s="192"/>
      <c r="AA182998" s="192"/>
    </row>
    <row r="182999" spans="26:27">
      <c r="Z182999" s="192"/>
      <c r="AA182999" s="192"/>
    </row>
    <row r="183000" spans="26:27">
      <c r="Z183000" s="192"/>
      <c r="AA183000" s="192"/>
    </row>
    <row r="183001" spans="26:27">
      <c r="Z183001" s="192"/>
      <c r="AA183001" s="192"/>
    </row>
    <row r="183002" spans="26:27">
      <c r="Z183002" s="192"/>
      <c r="AA183002" s="192"/>
    </row>
    <row r="183003" spans="26:27">
      <c r="Z183003" s="192"/>
      <c r="AA183003" s="192"/>
    </row>
    <row r="183004" spans="26:27">
      <c r="Z183004" s="192"/>
      <c r="AA183004" s="192"/>
    </row>
    <row r="183005" spans="26:27">
      <c r="Z183005" s="192"/>
      <c r="AA183005" s="192"/>
    </row>
    <row r="183006" spans="26:27">
      <c r="Z183006" s="192"/>
      <c r="AA183006" s="192"/>
    </row>
    <row r="183007" spans="26:27">
      <c r="Z183007" s="192"/>
      <c r="AA183007" s="192"/>
    </row>
    <row r="183008" spans="26:27">
      <c r="Z183008" s="192"/>
      <c r="AA183008" s="192"/>
    </row>
    <row r="183009" spans="26:27">
      <c r="Z183009" s="192"/>
      <c r="AA183009" s="192"/>
    </row>
    <row r="183010" spans="26:27">
      <c r="Z183010" s="192"/>
      <c r="AA183010" s="192"/>
    </row>
    <row r="183011" spans="26:27">
      <c r="Z183011" s="192"/>
      <c r="AA183011" s="192"/>
    </row>
    <row r="183012" spans="26:27">
      <c r="Z183012" s="192"/>
      <c r="AA183012" s="192"/>
    </row>
    <row r="183013" spans="26:27">
      <c r="Z183013" s="192"/>
      <c r="AA183013" s="192"/>
    </row>
    <row r="183014" spans="26:27">
      <c r="Z183014" s="192"/>
      <c r="AA183014" s="192"/>
    </row>
    <row r="183015" spans="26:27">
      <c r="Z183015" s="192"/>
      <c r="AA183015" s="192"/>
    </row>
    <row r="183016" spans="26:27">
      <c r="Z183016" s="192"/>
      <c r="AA183016" s="192"/>
    </row>
    <row r="183017" spans="26:27">
      <c r="Z183017" s="192"/>
      <c r="AA183017" s="192"/>
    </row>
    <row r="183018" spans="26:27">
      <c r="Z183018" s="192"/>
      <c r="AA183018" s="192"/>
    </row>
    <row r="183019" spans="26:27">
      <c r="Z183019" s="192"/>
      <c r="AA183019" s="192"/>
    </row>
    <row r="183020" spans="26:27">
      <c r="Z183020" s="192"/>
      <c r="AA183020" s="192"/>
    </row>
    <row r="183021" spans="26:27">
      <c r="Z183021" s="192"/>
      <c r="AA183021" s="192"/>
    </row>
    <row r="183022" spans="26:27">
      <c r="Z183022" s="192"/>
      <c r="AA183022" s="192"/>
    </row>
    <row r="183023" spans="26:27">
      <c r="Z183023" s="192"/>
      <c r="AA183023" s="192"/>
    </row>
    <row r="183024" spans="26:27">
      <c r="Z183024" s="192"/>
      <c r="AA183024" s="192"/>
    </row>
    <row r="183025" spans="26:27">
      <c r="Z183025" s="192"/>
      <c r="AA183025" s="192"/>
    </row>
    <row r="183026" spans="26:27">
      <c r="Z183026" s="192"/>
      <c r="AA183026" s="192"/>
    </row>
    <row r="183027" spans="26:27">
      <c r="Z183027" s="192"/>
      <c r="AA183027" s="192"/>
    </row>
    <row r="183028" spans="26:27">
      <c r="Z183028" s="192"/>
      <c r="AA183028" s="192"/>
    </row>
    <row r="183029" spans="26:27">
      <c r="Z183029" s="192"/>
      <c r="AA183029" s="192"/>
    </row>
    <row r="183030" spans="26:27">
      <c r="Z183030" s="192"/>
      <c r="AA183030" s="192"/>
    </row>
    <row r="183031" spans="26:27">
      <c r="Z183031" s="192"/>
      <c r="AA183031" s="192"/>
    </row>
    <row r="183032" spans="26:27">
      <c r="Z183032" s="192"/>
      <c r="AA183032" s="192"/>
    </row>
    <row r="183033" spans="26:27">
      <c r="Z183033" s="192"/>
      <c r="AA183033" s="192"/>
    </row>
    <row r="183034" spans="26:27">
      <c r="Z183034" s="192"/>
      <c r="AA183034" s="192"/>
    </row>
    <row r="183035" spans="26:27">
      <c r="Z183035" s="192"/>
      <c r="AA183035" s="192"/>
    </row>
    <row r="183036" spans="26:27">
      <c r="Z183036" s="192"/>
      <c r="AA183036" s="192"/>
    </row>
    <row r="183037" spans="26:27">
      <c r="Z183037" s="192"/>
      <c r="AA183037" s="192"/>
    </row>
    <row r="183038" spans="26:27">
      <c r="Z183038" s="192"/>
      <c r="AA183038" s="192"/>
    </row>
    <row r="183039" spans="26:27">
      <c r="Z183039" s="192"/>
      <c r="AA183039" s="192"/>
    </row>
    <row r="183040" spans="26:27">
      <c r="Z183040" s="192"/>
      <c r="AA183040" s="192"/>
    </row>
    <row r="183041" spans="26:27">
      <c r="Z183041" s="192"/>
      <c r="AA183041" s="192"/>
    </row>
    <row r="183042" spans="26:27">
      <c r="Z183042" s="192"/>
      <c r="AA183042" s="192"/>
    </row>
    <row r="183043" spans="26:27">
      <c r="Z183043" s="192"/>
      <c r="AA183043" s="192"/>
    </row>
    <row r="183044" spans="26:27">
      <c r="Z183044" s="192"/>
      <c r="AA183044" s="192"/>
    </row>
    <row r="183045" spans="26:27">
      <c r="Z183045" s="192"/>
      <c r="AA183045" s="192"/>
    </row>
    <row r="183046" spans="26:27">
      <c r="Z183046" s="192"/>
      <c r="AA183046" s="192"/>
    </row>
    <row r="183047" spans="26:27">
      <c r="Z183047" s="192"/>
      <c r="AA183047" s="192"/>
    </row>
    <row r="183048" spans="26:27">
      <c r="Z183048" s="192"/>
      <c r="AA183048" s="192"/>
    </row>
    <row r="183049" spans="26:27">
      <c r="Z183049" s="192"/>
      <c r="AA183049" s="192"/>
    </row>
    <row r="183050" spans="26:27">
      <c r="Z183050" s="192"/>
      <c r="AA183050" s="192"/>
    </row>
    <row r="183051" spans="26:27">
      <c r="Z183051" s="192"/>
      <c r="AA183051" s="192"/>
    </row>
    <row r="183052" spans="26:27">
      <c r="Z183052" s="192"/>
      <c r="AA183052" s="192"/>
    </row>
    <row r="183053" spans="26:27">
      <c r="Z183053" s="192"/>
      <c r="AA183053" s="192"/>
    </row>
    <row r="183054" spans="26:27">
      <c r="Z183054" s="192"/>
      <c r="AA183054" s="192"/>
    </row>
    <row r="183055" spans="26:27">
      <c r="Z183055" s="192"/>
      <c r="AA183055" s="192"/>
    </row>
    <row r="183056" spans="26:27">
      <c r="Z183056" s="192"/>
      <c r="AA183056" s="192"/>
    </row>
    <row r="183057" spans="26:27">
      <c r="Z183057" s="192"/>
      <c r="AA183057" s="192"/>
    </row>
    <row r="183058" spans="26:27">
      <c r="Z183058" s="192"/>
      <c r="AA183058" s="192"/>
    </row>
    <row r="183059" spans="26:27">
      <c r="Z183059" s="192"/>
      <c r="AA183059" s="192"/>
    </row>
    <row r="183060" spans="26:27">
      <c r="Z183060" s="192"/>
      <c r="AA183060" s="192"/>
    </row>
    <row r="183061" spans="26:27">
      <c r="Z183061" s="192"/>
      <c r="AA183061" s="192"/>
    </row>
    <row r="183062" spans="26:27">
      <c r="Z183062" s="192"/>
      <c r="AA183062" s="192"/>
    </row>
    <row r="183063" spans="26:27">
      <c r="Z183063" s="192"/>
      <c r="AA183063" s="192"/>
    </row>
    <row r="183064" spans="26:27">
      <c r="Z183064" s="192"/>
      <c r="AA183064" s="192"/>
    </row>
    <row r="183065" spans="26:27">
      <c r="Z183065" s="192"/>
      <c r="AA183065" s="192"/>
    </row>
    <row r="183066" spans="26:27">
      <c r="Z183066" s="192"/>
      <c r="AA183066" s="192"/>
    </row>
    <row r="183067" spans="26:27">
      <c r="Z183067" s="192"/>
      <c r="AA183067" s="192"/>
    </row>
    <row r="183068" spans="26:27">
      <c r="Z183068" s="192"/>
      <c r="AA183068" s="192"/>
    </row>
    <row r="183069" spans="26:27">
      <c r="Z183069" s="192"/>
      <c r="AA183069" s="192"/>
    </row>
    <row r="183070" spans="26:27">
      <c r="Z183070" s="192"/>
      <c r="AA183070" s="192"/>
    </row>
    <row r="183071" spans="26:27">
      <c r="Z183071" s="192"/>
      <c r="AA183071" s="192"/>
    </row>
    <row r="183072" spans="26:27">
      <c r="Z183072" s="192"/>
      <c r="AA183072" s="192"/>
    </row>
    <row r="183073" spans="26:27">
      <c r="Z183073" s="192"/>
      <c r="AA183073" s="192"/>
    </row>
    <row r="183074" spans="26:27">
      <c r="Z183074" s="192"/>
      <c r="AA183074" s="192"/>
    </row>
    <row r="183075" spans="26:27">
      <c r="Z183075" s="192"/>
      <c r="AA183075" s="192"/>
    </row>
    <row r="183076" spans="26:27">
      <c r="Z183076" s="192"/>
      <c r="AA183076" s="192"/>
    </row>
    <row r="183077" spans="26:27">
      <c r="Z183077" s="192"/>
      <c r="AA183077" s="192"/>
    </row>
    <row r="183078" spans="26:27">
      <c r="Z183078" s="192"/>
      <c r="AA183078" s="192"/>
    </row>
    <row r="183079" spans="26:27">
      <c r="Z183079" s="192"/>
      <c r="AA183079" s="192"/>
    </row>
    <row r="183080" spans="26:27">
      <c r="Z183080" s="192"/>
      <c r="AA183080" s="192"/>
    </row>
    <row r="183081" spans="26:27">
      <c r="Z183081" s="192"/>
      <c r="AA183081" s="192"/>
    </row>
    <row r="183082" spans="26:27">
      <c r="Z183082" s="192"/>
      <c r="AA183082" s="192"/>
    </row>
    <row r="183083" spans="26:27">
      <c r="Z183083" s="192"/>
      <c r="AA183083" s="192"/>
    </row>
    <row r="183084" spans="26:27">
      <c r="Z183084" s="192"/>
      <c r="AA183084" s="192"/>
    </row>
    <row r="183085" spans="26:27">
      <c r="Z183085" s="192"/>
      <c r="AA183085" s="192"/>
    </row>
    <row r="183086" spans="26:27">
      <c r="Z183086" s="192"/>
      <c r="AA183086" s="192"/>
    </row>
    <row r="183087" spans="26:27">
      <c r="Z183087" s="192"/>
      <c r="AA183087" s="192"/>
    </row>
    <row r="183088" spans="26:27">
      <c r="Z183088" s="192"/>
      <c r="AA183088" s="192"/>
    </row>
    <row r="183089" spans="26:27">
      <c r="Z183089" s="192"/>
      <c r="AA183089" s="192"/>
    </row>
    <row r="183090" spans="26:27">
      <c r="Z183090" s="192"/>
      <c r="AA183090" s="192"/>
    </row>
    <row r="183091" spans="26:27">
      <c r="Z183091" s="192"/>
      <c r="AA183091" s="192"/>
    </row>
    <row r="183092" spans="26:27">
      <c r="Z183092" s="192"/>
      <c r="AA183092" s="192"/>
    </row>
    <row r="183093" spans="26:27">
      <c r="Z183093" s="192"/>
      <c r="AA183093" s="192"/>
    </row>
    <row r="183094" spans="26:27">
      <c r="Z183094" s="192"/>
      <c r="AA183094" s="192"/>
    </row>
    <row r="183095" spans="26:27">
      <c r="Z183095" s="192"/>
      <c r="AA183095" s="192"/>
    </row>
    <row r="183096" spans="26:27">
      <c r="Z183096" s="192"/>
      <c r="AA183096" s="192"/>
    </row>
    <row r="183097" spans="26:27">
      <c r="Z183097" s="192"/>
      <c r="AA183097" s="192"/>
    </row>
    <row r="183098" spans="26:27">
      <c r="Z183098" s="192"/>
      <c r="AA183098" s="192"/>
    </row>
    <row r="183099" spans="26:27">
      <c r="Z183099" s="192"/>
      <c r="AA183099" s="192"/>
    </row>
    <row r="183100" spans="26:27">
      <c r="Z183100" s="192"/>
      <c r="AA183100" s="192"/>
    </row>
    <row r="183101" spans="26:27">
      <c r="Z183101" s="192"/>
      <c r="AA183101" s="192"/>
    </row>
    <row r="183102" spans="26:27">
      <c r="Z183102" s="192"/>
      <c r="AA183102" s="192"/>
    </row>
    <row r="183103" spans="26:27">
      <c r="Z183103" s="192"/>
      <c r="AA183103" s="192"/>
    </row>
    <row r="183104" spans="26:27">
      <c r="Z183104" s="192"/>
      <c r="AA183104" s="192"/>
    </row>
    <row r="183105" spans="26:27">
      <c r="Z183105" s="192"/>
      <c r="AA183105" s="192"/>
    </row>
    <row r="183106" spans="26:27">
      <c r="Z183106" s="192"/>
      <c r="AA183106" s="192"/>
    </row>
    <row r="183107" spans="26:27">
      <c r="Z183107" s="192"/>
      <c r="AA183107" s="192"/>
    </row>
    <row r="183108" spans="26:27">
      <c r="Z183108" s="192"/>
      <c r="AA183108" s="192"/>
    </row>
    <row r="183109" spans="26:27">
      <c r="Z183109" s="192"/>
      <c r="AA183109" s="192"/>
    </row>
    <row r="183110" spans="26:27">
      <c r="Z183110" s="192"/>
      <c r="AA183110" s="192"/>
    </row>
    <row r="183111" spans="26:27">
      <c r="Z183111" s="192"/>
      <c r="AA183111" s="192"/>
    </row>
    <row r="183112" spans="26:27">
      <c r="Z183112" s="192"/>
      <c r="AA183112" s="192"/>
    </row>
    <row r="183113" spans="26:27">
      <c r="Z183113" s="192"/>
      <c r="AA183113" s="192"/>
    </row>
    <row r="183114" spans="26:27">
      <c r="Z183114" s="192"/>
      <c r="AA183114" s="192"/>
    </row>
    <row r="183115" spans="26:27">
      <c r="Z183115" s="192"/>
      <c r="AA183115" s="192"/>
    </row>
    <row r="183116" spans="26:27">
      <c r="Z183116" s="192"/>
      <c r="AA183116" s="192"/>
    </row>
    <row r="183117" spans="26:27">
      <c r="Z183117" s="192"/>
      <c r="AA183117" s="192"/>
    </row>
    <row r="183118" spans="26:27">
      <c r="Z183118" s="192"/>
      <c r="AA183118" s="192"/>
    </row>
    <row r="183119" spans="26:27">
      <c r="Z183119" s="192"/>
      <c r="AA183119" s="192"/>
    </row>
    <row r="183120" spans="26:27">
      <c r="Z183120" s="192"/>
      <c r="AA183120" s="192"/>
    </row>
    <row r="183121" spans="26:27">
      <c r="Z183121" s="192"/>
      <c r="AA183121" s="192"/>
    </row>
    <row r="183122" spans="26:27">
      <c r="Z183122" s="192"/>
      <c r="AA183122" s="192"/>
    </row>
    <row r="183123" spans="26:27">
      <c r="Z183123" s="192"/>
      <c r="AA183123" s="192"/>
    </row>
    <row r="183124" spans="26:27">
      <c r="Z183124" s="192"/>
      <c r="AA183124" s="192"/>
    </row>
    <row r="183125" spans="26:27">
      <c r="Z183125" s="192"/>
      <c r="AA183125" s="192"/>
    </row>
    <row r="183126" spans="26:27">
      <c r="Z183126" s="192"/>
      <c r="AA183126" s="192"/>
    </row>
    <row r="183127" spans="26:27">
      <c r="Z183127" s="192"/>
      <c r="AA183127" s="192"/>
    </row>
    <row r="183128" spans="26:27">
      <c r="Z183128" s="192"/>
      <c r="AA183128" s="192"/>
    </row>
    <row r="183129" spans="26:27">
      <c r="Z183129" s="192"/>
      <c r="AA183129" s="192"/>
    </row>
    <row r="183130" spans="26:27">
      <c r="Z183130" s="192"/>
      <c r="AA183130" s="192"/>
    </row>
    <row r="183131" spans="26:27">
      <c r="Z183131" s="192"/>
      <c r="AA183131" s="192"/>
    </row>
    <row r="183132" spans="26:27">
      <c r="Z183132" s="192"/>
      <c r="AA183132" s="192"/>
    </row>
    <row r="183133" spans="26:27">
      <c r="Z183133" s="192"/>
      <c r="AA183133" s="192"/>
    </row>
    <row r="183134" spans="26:27">
      <c r="Z183134" s="192"/>
      <c r="AA183134" s="192"/>
    </row>
    <row r="183135" spans="26:27">
      <c r="Z183135" s="192"/>
      <c r="AA183135" s="192"/>
    </row>
    <row r="183136" spans="26:27">
      <c r="Z183136" s="192"/>
      <c r="AA183136" s="192"/>
    </row>
    <row r="183137" spans="26:27">
      <c r="Z183137" s="192"/>
      <c r="AA183137" s="192"/>
    </row>
    <row r="183138" spans="26:27">
      <c r="Z183138" s="192"/>
      <c r="AA183138" s="192"/>
    </row>
    <row r="183139" spans="26:27">
      <c r="Z183139" s="192"/>
      <c r="AA183139" s="192"/>
    </row>
    <row r="183140" spans="26:27">
      <c r="Z183140" s="192"/>
      <c r="AA183140" s="192"/>
    </row>
    <row r="183141" spans="26:27">
      <c r="Z183141" s="192"/>
      <c r="AA183141" s="192"/>
    </row>
    <row r="183142" spans="26:27">
      <c r="Z183142" s="192"/>
      <c r="AA183142" s="192"/>
    </row>
    <row r="183143" spans="26:27">
      <c r="Z183143" s="192"/>
      <c r="AA183143" s="192"/>
    </row>
    <row r="183144" spans="26:27">
      <c r="Z183144" s="192"/>
      <c r="AA183144" s="192"/>
    </row>
    <row r="183145" spans="26:27">
      <c r="Z183145" s="192"/>
      <c r="AA183145" s="192"/>
    </row>
    <row r="183146" spans="26:27">
      <c r="Z183146" s="192"/>
      <c r="AA183146" s="192"/>
    </row>
    <row r="183147" spans="26:27">
      <c r="Z183147" s="192"/>
      <c r="AA183147" s="192"/>
    </row>
    <row r="183148" spans="26:27">
      <c r="Z183148" s="192"/>
      <c r="AA183148" s="192"/>
    </row>
    <row r="183149" spans="26:27">
      <c r="Z183149" s="192"/>
      <c r="AA183149" s="192"/>
    </row>
    <row r="183150" spans="26:27">
      <c r="Z183150" s="192"/>
      <c r="AA183150" s="192"/>
    </row>
    <row r="183151" spans="26:27">
      <c r="Z183151" s="192"/>
      <c r="AA183151" s="192"/>
    </row>
    <row r="183152" spans="26:27">
      <c r="Z183152" s="192"/>
      <c r="AA183152" s="192"/>
    </row>
    <row r="183153" spans="26:27">
      <c r="Z183153" s="192"/>
      <c r="AA183153" s="192"/>
    </row>
    <row r="183154" spans="26:27">
      <c r="Z183154" s="192"/>
      <c r="AA183154" s="192"/>
    </row>
    <row r="183155" spans="26:27">
      <c r="Z183155" s="192"/>
      <c r="AA183155" s="192"/>
    </row>
    <row r="183156" spans="26:27">
      <c r="Z183156" s="192"/>
      <c r="AA183156" s="192"/>
    </row>
    <row r="183157" spans="26:27">
      <c r="Z183157" s="192"/>
      <c r="AA183157" s="192"/>
    </row>
    <row r="183158" spans="26:27">
      <c r="Z183158" s="192"/>
      <c r="AA183158" s="192"/>
    </row>
    <row r="183159" spans="26:27">
      <c r="Z183159" s="192"/>
      <c r="AA183159" s="192"/>
    </row>
    <row r="183160" spans="26:27">
      <c r="Z183160" s="192"/>
      <c r="AA183160" s="192"/>
    </row>
    <row r="183161" spans="26:27">
      <c r="Z183161" s="192"/>
      <c r="AA183161" s="192"/>
    </row>
    <row r="183162" spans="26:27">
      <c r="Z183162" s="192"/>
      <c r="AA183162" s="192"/>
    </row>
    <row r="183163" spans="26:27">
      <c r="Z183163" s="192"/>
      <c r="AA183163" s="192"/>
    </row>
    <row r="183164" spans="26:27">
      <c r="Z183164" s="192"/>
      <c r="AA183164" s="192"/>
    </row>
    <row r="183165" spans="26:27">
      <c r="Z183165" s="192"/>
      <c r="AA183165" s="192"/>
    </row>
    <row r="183166" spans="26:27">
      <c r="Z183166" s="192"/>
      <c r="AA183166" s="192"/>
    </row>
    <row r="183167" spans="26:27">
      <c r="Z183167" s="192"/>
      <c r="AA183167" s="192"/>
    </row>
    <row r="183168" spans="26:27">
      <c r="Z183168" s="192"/>
      <c r="AA183168" s="192"/>
    </row>
    <row r="183169" spans="26:27">
      <c r="Z183169" s="192"/>
      <c r="AA183169" s="192"/>
    </row>
    <row r="183170" spans="26:27">
      <c r="Z183170" s="192"/>
      <c r="AA183170" s="192"/>
    </row>
    <row r="183171" spans="26:27">
      <c r="Z183171" s="192"/>
      <c r="AA183171" s="192"/>
    </row>
    <row r="183172" spans="26:27">
      <c r="Z183172" s="192"/>
      <c r="AA183172" s="192"/>
    </row>
    <row r="183173" spans="26:27">
      <c r="Z183173" s="192"/>
      <c r="AA183173" s="192"/>
    </row>
    <row r="183174" spans="26:27">
      <c r="Z183174" s="192"/>
      <c r="AA183174" s="192"/>
    </row>
    <row r="183175" spans="26:27">
      <c r="Z183175" s="192"/>
      <c r="AA183175" s="192"/>
    </row>
    <row r="183176" spans="26:27">
      <c r="Z183176" s="192"/>
      <c r="AA183176" s="192"/>
    </row>
    <row r="183177" spans="26:27">
      <c r="Z183177" s="192"/>
      <c r="AA183177" s="192"/>
    </row>
    <row r="183178" spans="26:27">
      <c r="Z183178" s="192"/>
      <c r="AA183178" s="192"/>
    </row>
    <row r="183179" spans="26:27">
      <c r="Z183179" s="192"/>
      <c r="AA183179" s="192"/>
    </row>
    <row r="183180" spans="26:27">
      <c r="Z183180" s="192"/>
      <c r="AA183180" s="192"/>
    </row>
    <row r="183181" spans="26:27">
      <c r="Z183181" s="192"/>
      <c r="AA183181" s="192"/>
    </row>
    <row r="183182" spans="26:27">
      <c r="Z183182" s="192"/>
      <c r="AA183182" s="192"/>
    </row>
    <row r="183183" spans="26:27">
      <c r="Z183183" s="192"/>
      <c r="AA183183" s="192"/>
    </row>
    <row r="183184" spans="26:27">
      <c r="Z183184" s="192"/>
      <c r="AA183184" s="192"/>
    </row>
    <row r="183185" spans="26:27">
      <c r="Z183185" s="192"/>
      <c r="AA183185" s="192"/>
    </row>
    <row r="183186" spans="26:27">
      <c r="Z183186" s="192"/>
      <c r="AA183186" s="192"/>
    </row>
    <row r="183187" spans="26:27">
      <c r="Z183187" s="192"/>
      <c r="AA183187" s="192"/>
    </row>
    <row r="183188" spans="26:27">
      <c r="Z183188" s="192"/>
      <c r="AA183188" s="192"/>
    </row>
    <row r="183189" spans="26:27">
      <c r="Z183189" s="192"/>
      <c r="AA183189" s="192"/>
    </row>
    <row r="183190" spans="26:27">
      <c r="Z183190" s="192"/>
      <c r="AA183190" s="192"/>
    </row>
    <row r="183191" spans="26:27">
      <c r="Z183191" s="192"/>
      <c r="AA183191" s="192"/>
    </row>
    <row r="183192" spans="26:27">
      <c r="Z183192" s="192"/>
      <c r="AA183192" s="192"/>
    </row>
    <row r="183193" spans="26:27">
      <c r="Z183193" s="192"/>
      <c r="AA183193" s="192"/>
    </row>
    <row r="183194" spans="26:27">
      <c r="Z183194" s="192"/>
      <c r="AA183194" s="192"/>
    </row>
    <row r="183195" spans="26:27">
      <c r="Z183195" s="192"/>
      <c r="AA183195" s="192"/>
    </row>
    <row r="183196" spans="26:27">
      <c r="Z183196" s="192"/>
      <c r="AA183196" s="192"/>
    </row>
    <row r="183197" spans="26:27">
      <c r="Z183197" s="192"/>
      <c r="AA183197" s="192"/>
    </row>
    <row r="183198" spans="26:27">
      <c r="Z183198" s="192"/>
      <c r="AA183198" s="192"/>
    </row>
    <row r="183199" spans="26:27">
      <c r="Z183199" s="192"/>
      <c r="AA183199" s="192"/>
    </row>
    <row r="183200" spans="26:27">
      <c r="Z183200" s="192"/>
      <c r="AA183200" s="192"/>
    </row>
    <row r="183201" spans="26:27">
      <c r="Z183201" s="192"/>
      <c r="AA183201" s="192"/>
    </row>
    <row r="183202" spans="26:27">
      <c r="Z183202" s="192"/>
      <c r="AA183202" s="192"/>
    </row>
    <row r="183203" spans="26:27">
      <c r="Z183203" s="192"/>
      <c r="AA183203" s="192"/>
    </row>
    <row r="183204" spans="26:27">
      <c r="Z183204" s="192"/>
      <c r="AA183204" s="192"/>
    </row>
    <row r="183205" spans="26:27">
      <c r="Z183205" s="192"/>
      <c r="AA183205" s="192"/>
    </row>
    <row r="183206" spans="26:27">
      <c r="Z183206" s="192"/>
      <c r="AA183206" s="192"/>
    </row>
    <row r="183207" spans="26:27">
      <c r="Z183207" s="192"/>
      <c r="AA183207" s="192"/>
    </row>
    <row r="183208" spans="26:27">
      <c r="Z183208" s="192"/>
      <c r="AA183208" s="192"/>
    </row>
    <row r="183209" spans="26:27">
      <c r="Z183209" s="192"/>
      <c r="AA183209" s="192"/>
    </row>
    <row r="183210" spans="26:27">
      <c r="Z183210" s="192"/>
      <c r="AA183210" s="192"/>
    </row>
    <row r="183211" spans="26:27">
      <c r="Z183211" s="192"/>
      <c r="AA183211" s="192"/>
    </row>
    <row r="183212" spans="26:27">
      <c r="Z183212" s="192"/>
      <c r="AA183212" s="192"/>
    </row>
    <row r="183213" spans="26:27">
      <c r="Z183213" s="192"/>
      <c r="AA183213" s="192"/>
    </row>
    <row r="183214" spans="26:27">
      <c r="Z183214" s="192"/>
      <c r="AA183214" s="192"/>
    </row>
    <row r="183215" spans="26:27">
      <c r="Z183215" s="192"/>
      <c r="AA183215" s="192"/>
    </row>
    <row r="183216" spans="26:27">
      <c r="Z183216" s="192"/>
      <c r="AA183216" s="192"/>
    </row>
    <row r="183217" spans="26:27">
      <c r="Z183217" s="192"/>
      <c r="AA183217" s="192"/>
    </row>
    <row r="183218" spans="26:27">
      <c r="Z183218" s="192"/>
      <c r="AA183218" s="192"/>
    </row>
    <row r="183219" spans="26:27">
      <c r="Z183219" s="192"/>
      <c r="AA183219" s="192"/>
    </row>
    <row r="183220" spans="26:27">
      <c r="Z183220" s="192"/>
      <c r="AA183220" s="192"/>
    </row>
    <row r="183221" spans="26:27">
      <c r="Z183221" s="192"/>
      <c r="AA183221" s="192"/>
    </row>
    <row r="183222" spans="26:27">
      <c r="Z183222" s="192"/>
      <c r="AA183222" s="192"/>
    </row>
    <row r="183223" spans="26:27">
      <c r="Z183223" s="192"/>
      <c r="AA183223" s="192"/>
    </row>
    <row r="183224" spans="26:27">
      <c r="Z183224" s="192"/>
      <c r="AA183224" s="192"/>
    </row>
    <row r="183225" spans="26:27">
      <c r="Z183225" s="192"/>
      <c r="AA183225" s="192"/>
    </row>
    <row r="183226" spans="26:27">
      <c r="Z183226" s="192"/>
      <c r="AA183226" s="192"/>
    </row>
    <row r="183227" spans="26:27">
      <c r="Z183227" s="192"/>
      <c r="AA183227" s="192"/>
    </row>
    <row r="183228" spans="26:27">
      <c r="Z183228" s="192"/>
      <c r="AA183228" s="192"/>
    </row>
    <row r="183229" spans="26:27">
      <c r="Z183229" s="192"/>
      <c r="AA183229" s="192"/>
    </row>
    <row r="183230" spans="26:27">
      <c r="Z183230" s="192"/>
      <c r="AA183230" s="192"/>
    </row>
    <row r="183231" spans="26:27">
      <c r="Z183231" s="192"/>
      <c r="AA183231" s="192"/>
    </row>
    <row r="183232" spans="26:27">
      <c r="Z183232" s="192"/>
      <c r="AA183232" s="192"/>
    </row>
    <row r="183233" spans="26:27">
      <c r="Z183233" s="192"/>
      <c r="AA183233" s="192"/>
    </row>
    <row r="183234" spans="26:27">
      <c r="Z183234" s="192"/>
      <c r="AA183234" s="192"/>
    </row>
    <row r="183235" spans="26:27">
      <c r="Z183235" s="192"/>
      <c r="AA183235" s="192"/>
    </row>
    <row r="183236" spans="26:27">
      <c r="Z183236" s="192"/>
      <c r="AA183236" s="192"/>
    </row>
    <row r="183237" spans="26:27">
      <c r="Z183237" s="192"/>
      <c r="AA183237" s="192"/>
    </row>
    <row r="183238" spans="26:27">
      <c r="Z183238" s="192"/>
      <c r="AA183238" s="192"/>
    </row>
    <row r="183239" spans="26:27">
      <c r="Z183239" s="192"/>
      <c r="AA183239" s="192"/>
    </row>
    <row r="183240" spans="26:27">
      <c r="Z183240" s="192"/>
      <c r="AA183240" s="192"/>
    </row>
    <row r="183241" spans="26:27">
      <c r="Z183241" s="192"/>
      <c r="AA183241" s="192"/>
    </row>
    <row r="183242" spans="26:27">
      <c r="Z183242" s="192"/>
      <c r="AA183242" s="192"/>
    </row>
    <row r="183243" spans="26:27">
      <c r="Z183243" s="192"/>
      <c r="AA183243" s="192"/>
    </row>
    <row r="183244" spans="26:27">
      <c r="Z183244" s="192"/>
      <c r="AA183244" s="192"/>
    </row>
    <row r="183245" spans="26:27">
      <c r="Z183245" s="192"/>
      <c r="AA183245" s="192"/>
    </row>
    <row r="183246" spans="26:27">
      <c r="Z183246" s="192"/>
      <c r="AA183246" s="192"/>
    </row>
    <row r="183247" spans="26:27">
      <c r="Z183247" s="192"/>
      <c r="AA183247" s="192"/>
    </row>
    <row r="183248" spans="26:27">
      <c r="Z183248" s="192"/>
      <c r="AA183248" s="192"/>
    </row>
    <row r="183249" spans="26:27">
      <c r="Z183249" s="192"/>
      <c r="AA183249" s="192"/>
    </row>
    <row r="183250" spans="26:27">
      <c r="Z183250" s="192"/>
      <c r="AA183250" s="192"/>
    </row>
    <row r="183251" spans="26:27">
      <c r="Z183251" s="192"/>
      <c r="AA183251" s="192"/>
    </row>
    <row r="183252" spans="26:27">
      <c r="Z183252" s="192"/>
      <c r="AA183252" s="192"/>
    </row>
    <row r="183253" spans="26:27">
      <c r="Z183253" s="192"/>
      <c r="AA183253" s="192"/>
    </row>
    <row r="183254" spans="26:27">
      <c r="Z183254" s="192"/>
      <c r="AA183254" s="192"/>
    </row>
    <row r="183255" spans="26:27">
      <c r="Z183255" s="192"/>
      <c r="AA183255" s="192"/>
    </row>
    <row r="183256" spans="26:27">
      <c r="Z183256" s="192"/>
      <c r="AA183256" s="192"/>
    </row>
    <row r="183257" spans="26:27">
      <c r="Z183257" s="192"/>
      <c r="AA183257" s="192"/>
    </row>
    <row r="183258" spans="26:27">
      <c r="Z183258" s="192"/>
      <c r="AA183258" s="192"/>
    </row>
    <row r="183259" spans="26:27">
      <c r="Z183259" s="192"/>
      <c r="AA183259" s="192"/>
    </row>
    <row r="183260" spans="26:27">
      <c r="Z183260" s="192"/>
      <c r="AA183260" s="192"/>
    </row>
    <row r="183261" spans="26:27">
      <c r="Z183261" s="192"/>
      <c r="AA183261" s="192"/>
    </row>
    <row r="183262" spans="26:27">
      <c r="Z183262" s="192"/>
      <c r="AA183262" s="192"/>
    </row>
    <row r="183263" spans="26:27">
      <c r="Z183263" s="192"/>
      <c r="AA183263" s="192"/>
    </row>
    <row r="183264" spans="26:27">
      <c r="Z183264" s="192"/>
      <c r="AA183264" s="192"/>
    </row>
    <row r="183265" spans="26:27">
      <c r="Z183265" s="192"/>
      <c r="AA183265" s="192"/>
    </row>
    <row r="183266" spans="26:27">
      <c r="Z183266" s="192"/>
      <c r="AA183266" s="192"/>
    </row>
    <row r="183267" spans="26:27">
      <c r="Z183267" s="192"/>
      <c r="AA183267" s="192"/>
    </row>
    <row r="183268" spans="26:27">
      <c r="Z183268" s="192"/>
      <c r="AA183268" s="192"/>
    </row>
    <row r="183269" spans="26:27">
      <c r="Z183269" s="192"/>
      <c r="AA183269" s="192"/>
    </row>
    <row r="183270" spans="26:27">
      <c r="Z183270" s="192"/>
      <c r="AA183270" s="192"/>
    </row>
    <row r="183271" spans="26:27">
      <c r="Z183271" s="192"/>
      <c r="AA183271" s="192"/>
    </row>
    <row r="183272" spans="26:27">
      <c r="Z183272" s="192"/>
      <c r="AA183272" s="192"/>
    </row>
    <row r="183273" spans="26:27">
      <c r="Z183273" s="192"/>
      <c r="AA183273" s="192"/>
    </row>
    <row r="183274" spans="26:27">
      <c r="Z183274" s="192"/>
      <c r="AA183274" s="192"/>
    </row>
    <row r="183275" spans="26:27">
      <c r="Z183275" s="192"/>
      <c r="AA183275" s="192"/>
    </row>
    <row r="183276" spans="26:27">
      <c r="Z183276" s="192"/>
      <c r="AA183276" s="192"/>
    </row>
    <row r="183277" spans="26:27">
      <c r="Z183277" s="192"/>
      <c r="AA183277" s="192"/>
    </row>
    <row r="183278" spans="26:27">
      <c r="Z183278" s="192"/>
      <c r="AA183278" s="192"/>
    </row>
    <row r="183279" spans="26:27">
      <c r="Z183279" s="192"/>
      <c r="AA183279" s="192"/>
    </row>
    <row r="183280" spans="26:27">
      <c r="Z183280" s="192"/>
      <c r="AA183280" s="192"/>
    </row>
    <row r="183281" spans="26:27">
      <c r="Z183281" s="192"/>
      <c r="AA183281" s="192"/>
    </row>
    <row r="183282" spans="26:27">
      <c r="Z183282" s="192"/>
      <c r="AA183282" s="192"/>
    </row>
    <row r="183283" spans="26:27">
      <c r="Z183283" s="192"/>
      <c r="AA183283" s="192"/>
    </row>
    <row r="183284" spans="26:27">
      <c r="Z183284" s="192"/>
      <c r="AA183284" s="192"/>
    </row>
    <row r="183285" spans="26:27">
      <c r="Z183285" s="192"/>
      <c r="AA183285" s="192"/>
    </row>
    <row r="183286" spans="26:27">
      <c r="Z183286" s="192"/>
      <c r="AA183286" s="192"/>
    </row>
    <row r="183287" spans="26:27">
      <c r="Z183287" s="192"/>
      <c r="AA183287" s="192"/>
    </row>
    <row r="183288" spans="26:27">
      <c r="Z183288" s="192"/>
      <c r="AA183288" s="192"/>
    </row>
    <row r="183289" spans="26:27">
      <c r="Z183289" s="192"/>
      <c r="AA183289" s="192"/>
    </row>
    <row r="183290" spans="26:27">
      <c r="Z183290" s="192"/>
      <c r="AA183290" s="192"/>
    </row>
    <row r="183291" spans="26:27">
      <c r="Z183291" s="192"/>
      <c r="AA183291" s="192"/>
    </row>
    <row r="183292" spans="26:27">
      <c r="Z183292" s="192"/>
      <c r="AA183292" s="192"/>
    </row>
    <row r="183293" spans="26:27">
      <c r="Z183293" s="192"/>
      <c r="AA183293" s="192"/>
    </row>
    <row r="183294" spans="26:27">
      <c r="Z183294" s="192"/>
      <c r="AA183294" s="192"/>
    </row>
    <row r="183295" spans="26:27">
      <c r="Z183295" s="192"/>
      <c r="AA183295" s="192"/>
    </row>
    <row r="183296" spans="26:27">
      <c r="Z183296" s="192"/>
      <c r="AA183296" s="192"/>
    </row>
    <row r="183297" spans="26:27">
      <c r="Z183297" s="192"/>
      <c r="AA183297" s="192"/>
    </row>
    <row r="183298" spans="26:27">
      <c r="Z183298" s="192"/>
      <c r="AA183298" s="192"/>
    </row>
    <row r="183299" spans="26:27">
      <c r="Z183299" s="192"/>
      <c r="AA183299" s="192"/>
    </row>
    <row r="183300" spans="26:27">
      <c r="Z183300" s="192"/>
      <c r="AA183300" s="192"/>
    </row>
    <row r="183301" spans="26:27">
      <c r="Z183301" s="192"/>
      <c r="AA183301" s="192"/>
    </row>
    <row r="183302" spans="26:27">
      <c r="Z183302" s="192"/>
      <c r="AA183302" s="192"/>
    </row>
    <row r="183303" spans="26:27">
      <c r="Z183303" s="192"/>
      <c r="AA183303" s="192"/>
    </row>
    <row r="183304" spans="26:27">
      <c r="Z183304" s="192"/>
      <c r="AA183304" s="192"/>
    </row>
    <row r="183305" spans="26:27">
      <c r="Z183305" s="192"/>
      <c r="AA183305" s="192"/>
    </row>
    <row r="183306" spans="26:27">
      <c r="Z183306" s="192"/>
      <c r="AA183306" s="192"/>
    </row>
    <row r="183307" spans="26:27">
      <c r="Z183307" s="192"/>
      <c r="AA183307" s="192"/>
    </row>
    <row r="183308" spans="26:27">
      <c r="Z183308" s="192"/>
      <c r="AA183308" s="192"/>
    </row>
    <row r="183309" spans="26:27">
      <c r="Z183309" s="192"/>
      <c r="AA183309" s="192"/>
    </row>
    <row r="183310" spans="26:27">
      <c r="Z183310" s="192"/>
      <c r="AA183310" s="192"/>
    </row>
    <row r="183311" spans="26:27">
      <c r="Z183311" s="192"/>
      <c r="AA183311" s="192"/>
    </row>
    <row r="183312" spans="26:27">
      <c r="Z183312" s="192"/>
      <c r="AA183312" s="192"/>
    </row>
    <row r="183313" spans="26:27">
      <c r="Z183313" s="192"/>
      <c r="AA183313" s="192"/>
    </row>
    <row r="183314" spans="26:27">
      <c r="Z183314" s="192"/>
      <c r="AA183314" s="192"/>
    </row>
    <row r="183315" spans="26:27">
      <c r="Z183315" s="192"/>
      <c r="AA183315" s="192"/>
    </row>
    <row r="183316" spans="26:27">
      <c r="Z183316" s="192"/>
      <c r="AA183316" s="192"/>
    </row>
    <row r="183317" spans="26:27">
      <c r="Z183317" s="192"/>
      <c r="AA183317" s="192"/>
    </row>
    <row r="183318" spans="26:27">
      <c r="Z183318" s="192"/>
      <c r="AA183318" s="192"/>
    </row>
    <row r="183319" spans="26:27">
      <c r="Z183319" s="192"/>
      <c r="AA183319" s="192"/>
    </row>
    <row r="183320" spans="26:27">
      <c r="Z183320" s="192"/>
      <c r="AA183320" s="192"/>
    </row>
    <row r="183321" spans="26:27">
      <c r="Z183321" s="192"/>
      <c r="AA183321" s="192"/>
    </row>
    <row r="183322" spans="26:27">
      <c r="Z183322" s="192"/>
      <c r="AA183322" s="192"/>
    </row>
    <row r="183323" spans="26:27">
      <c r="Z183323" s="192"/>
      <c r="AA183323" s="192"/>
    </row>
    <row r="183324" spans="26:27">
      <c r="Z183324" s="192"/>
      <c r="AA183324" s="192"/>
    </row>
    <row r="183325" spans="26:27">
      <c r="Z183325" s="192"/>
      <c r="AA183325" s="192"/>
    </row>
    <row r="183326" spans="26:27">
      <c r="Z183326" s="192"/>
      <c r="AA183326" s="192"/>
    </row>
    <row r="183327" spans="26:27">
      <c r="Z183327" s="192"/>
      <c r="AA183327" s="192"/>
    </row>
    <row r="183328" spans="26:27">
      <c r="Z183328" s="192"/>
      <c r="AA183328" s="192"/>
    </row>
    <row r="183329" spans="26:27">
      <c r="Z183329" s="192"/>
      <c r="AA183329" s="192"/>
    </row>
    <row r="183330" spans="26:27">
      <c r="Z183330" s="192"/>
      <c r="AA183330" s="192"/>
    </row>
    <row r="183331" spans="26:27">
      <c r="Z183331" s="192"/>
      <c r="AA183331" s="192"/>
    </row>
    <row r="183332" spans="26:27">
      <c r="Z183332" s="192"/>
      <c r="AA183332" s="192"/>
    </row>
    <row r="183333" spans="26:27">
      <c r="Z183333" s="192"/>
      <c r="AA183333" s="192"/>
    </row>
    <row r="183334" spans="26:27">
      <c r="Z183334" s="192"/>
      <c r="AA183334" s="192"/>
    </row>
    <row r="183335" spans="26:27">
      <c r="Z183335" s="192"/>
      <c r="AA183335" s="192"/>
    </row>
    <row r="183336" spans="26:27">
      <c r="Z183336" s="192"/>
      <c r="AA183336" s="192"/>
    </row>
    <row r="183337" spans="26:27">
      <c r="Z183337" s="192"/>
      <c r="AA183337" s="192"/>
    </row>
    <row r="183338" spans="26:27">
      <c r="Z183338" s="192"/>
      <c r="AA183338" s="192"/>
    </row>
    <row r="183339" spans="26:27">
      <c r="Z183339" s="192"/>
      <c r="AA183339" s="192"/>
    </row>
    <row r="183340" spans="26:27">
      <c r="Z183340" s="192"/>
      <c r="AA183340" s="192"/>
    </row>
    <row r="183341" spans="26:27">
      <c r="Z183341" s="192"/>
      <c r="AA183341" s="192"/>
    </row>
    <row r="183342" spans="26:27">
      <c r="Z183342" s="192"/>
      <c r="AA183342" s="192"/>
    </row>
    <row r="183343" spans="26:27">
      <c r="Z183343" s="192"/>
      <c r="AA183343" s="192"/>
    </row>
    <row r="183344" spans="26:27">
      <c r="Z183344" s="192"/>
      <c r="AA183344" s="192"/>
    </row>
    <row r="183345" spans="26:27">
      <c r="Z183345" s="192"/>
      <c r="AA183345" s="192"/>
    </row>
    <row r="183346" spans="26:27">
      <c r="Z183346" s="192"/>
      <c r="AA183346" s="192"/>
    </row>
    <row r="183347" spans="26:27">
      <c r="Z183347" s="192"/>
      <c r="AA183347" s="192"/>
    </row>
    <row r="183348" spans="26:27">
      <c r="Z183348" s="192"/>
      <c r="AA183348" s="192"/>
    </row>
    <row r="183349" spans="26:27">
      <c r="Z183349" s="192"/>
      <c r="AA183349" s="192"/>
    </row>
    <row r="183350" spans="26:27">
      <c r="Z183350" s="192"/>
      <c r="AA183350" s="192"/>
    </row>
    <row r="183351" spans="26:27">
      <c r="Z183351" s="192"/>
      <c r="AA183351" s="192"/>
    </row>
    <row r="183352" spans="26:27">
      <c r="Z183352" s="192"/>
      <c r="AA183352" s="192"/>
    </row>
    <row r="183353" spans="26:27">
      <c r="Z183353" s="192"/>
      <c r="AA183353" s="192"/>
    </row>
    <row r="183354" spans="26:27">
      <c r="Z183354" s="192"/>
      <c r="AA183354" s="192"/>
    </row>
    <row r="183355" spans="26:27">
      <c r="Z183355" s="192"/>
      <c r="AA183355" s="192"/>
    </row>
    <row r="183356" spans="26:27">
      <c r="Z183356" s="192"/>
      <c r="AA183356" s="192"/>
    </row>
    <row r="183357" spans="26:27">
      <c r="Z183357" s="192"/>
      <c r="AA183357" s="192"/>
    </row>
    <row r="183358" spans="26:27">
      <c r="Z183358" s="192"/>
      <c r="AA183358" s="192"/>
    </row>
    <row r="183359" spans="26:27">
      <c r="Z183359" s="192"/>
      <c r="AA183359" s="192"/>
    </row>
    <row r="183360" spans="26:27">
      <c r="Z183360" s="192"/>
      <c r="AA183360" s="192"/>
    </row>
    <row r="183361" spans="26:27">
      <c r="Z183361" s="192"/>
      <c r="AA183361" s="192"/>
    </row>
    <row r="183362" spans="26:27">
      <c r="Z183362" s="192"/>
      <c r="AA183362" s="192"/>
    </row>
    <row r="183363" spans="26:27">
      <c r="Z183363" s="192"/>
      <c r="AA183363" s="192"/>
    </row>
    <row r="183364" spans="26:27">
      <c r="Z183364" s="192"/>
      <c r="AA183364" s="192"/>
    </row>
    <row r="183365" spans="26:27">
      <c r="Z183365" s="192"/>
      <c r="AA183365" s="192"/>
    </row>
    <row r="183366" spans="26:27">
      <c r="Z183366" s="192"/>
      <c r="AA183366" s="192"/>
    </row>
    <row r="183367" spans="26:27">
      <c r="Z183367" s="192"/>
      <c r="AA183367" s="192"/>
    </row>
    <row r="183368" spans="26:27">
      <c r="Z183368" s="192"/>
      <c r="AA183368" s="192"/>
    </row>
    <row r="183369" spans="26:27">
      <c r="Z183369" s="192"/>
      <c r="AA183369" s="192"/>
    </row>
    <row r="183370" spans="26:27">
      <c r="Z183370" s="192"/>
      <c r="AA183370" s="192"/>
    </row>
    <row r="183371" spans="26:27">
      <c r="Z183371" s="192"/>
      <c r="AA183371" s="192"/>
    </row>
    <row r="183372" spans="26:27">
      <c r="Z183372" s="192"/>
      <c r="AA183372" s="192"/>
    </row>
    <row r="183373" spans="26:27">
      <c r="Z183373" s="192"/>
      <c r="AA183373" s="192"/>
    </row>
    <row r="183374" spans="26:27">
      <c r="Z183374" s="192"/>
      <c r="AA183374" s="192"/>
    </row>
    <row r="183375" spans="26:27">
      <c r="Z183375" s="192"/>
      <c r="AA183375" s="192"/>
    </row>
    <row r="183376" spans="26:27">
      <c r="Z183376" s="192"/>
      <c r="AA183376" s="192"/>
    </row>
    <row r="183377" spans="26:27">
      <c r="Z183377" s="192"/>
      <c r="AA183377" s="192"/>
    </row>
    <row r="183378" spans="26:27">
      <c r="Z183378" s="192"/>
      <c r="AA183378" s="192"/>
    </row>
    <row r="183379" spans="26:27">
      <c r="Z183379" s="192"/>
      <c r="AA183379" s="192"/>
    </row>
    <row r="183380" spans="26:27">
      <c r="Z183380" s="192"/>
      <c r="AA183380" s="192"/>
    </row>
    <row r="183381" spans="26:27">
      <c r="Z183381" s="192"/>
      <c r="AA183381" s="192"/>
    </row>
    <row r="183382" spans="26:27">
      <c r="Z183382" s="192"/>
      <c r="AA183382" s="192"/>
    </row>
    <row r="183383" spans="26:27">
      <c r="Z183383" s="192"/>
      <c r="AA183383" s="192"/>
    </row>
    <row r="183384" spans="26:27">
      <c r="Z183384" s="192"/>
      <c r="AA183384" s="192"/>
    </row>
    <row r="183385" spans="26:27">
      <c r="Z183385" s="192"/>
      <c r="AA183385" s="192"/>
    </row>
    <row r="183386" spans="26:27">
      <c r="Z183386" s="192"/>
      <c r="AA183386" s="192"/>
    </row>
    <row r="183387" spans="26:27">
      <c r="Z183387" s="192"/>
      <c r="AA183387" s="192"/>
    </row>
    <row r="183388" spans="26:27">
      <c r="Z183388" s="192"/>
      <c r="AA183388" s="192"/>
    </row>
    <row r="183389" spans="26:27">
      <c r="Z183389" s="192"/>
      <c r="AA183389" s="192"/>
    </row>
    <row r="183390" spans="26:27">
      <c r="Z183390" s="192"/>
      <c r="AA183390" s="192"/>
    </row>
    <row r="183391" spans="26:27">
      <c r="Z183391" s="192"/>
      <c r="AA183391" s="192"/>
    </row>
    <row r="183392" spans="26:27">
      <c r="Z183392" s="192"/>
      <c r="AA183392" s="192"/>
    </row>
    <row r="183393" spans="26:27">
      <c r="Z183393" s="192"/>
      <c r="AA183393" s="192"/>
    </row>
    <row r="183394" spans="26:27">
      <c r="Z183394" s="192"/>
      <c r="AA183394" s="192"/>
    </row>
    <row r="183395" spans="26:27">
      <c r="Z183395" s="192"/>
      <c r="AA183395" s="192"/>
    </row>
    <row r="183396" spans="26:27">
      <c r="Z183396" s="192"/>
      <c r="AA183396" s="192"/>
    </row>
    <row r="183397" spans="26:27">
      <c r="Z183397" s="192"/>
      <c r="AA183397" s="192"/>
    </row>
    <row r="183398" spans="26:27">
      <c r="Z183398" s="192"/>
      <c r="AA183398" s="192"/>
    </row>
    <row r="183399" spans="26:27">
      <c r="Z183399" s="192"/>
      <c r="AA183399" s="192"/>
    </row>
    <row r="183400" spans="26:27">
      <c r="Z183400" s="192"/>
      <c r="AA183400" s="192"/>
    </row>
    <row r="183401" spans="26:27">
      <c r="Z183401" s="192"/>
      <c r="AA183401" s="192"/>
    </row>
    <row r="183402" spans="26:27">
      <c r="Z183402" s="192"/>
      <c r="AA183402" s="192"/>
    </row>
    <row r="183403" spans="26:27">
      <c r="Z183403" s="192"/>
      <c r="AA183403" s="192"/>
    </row>
    <row r="183404" spans="26:27">
      <c r="Z183404" s="192"/>
      <c r="AA183404" s="192"/>
    </row>
    <row r="183405" spans="26:27">
      <c r="Z183405" s="192"/>
      <c r="AA183405" s="192"/>
    </row>
    <row r="183406" spans="26:27">
      <c r="Z183406" s="192"/>
      <c r="AA183406" s="192"/>
    </row>
    <row r="183407" spans="26:27">
      <c r="Z183407" s="192"/>
      <c r="AA183407" s="192"/>
    </row>
    <row r="183408" spans="26:27">
      <c r="Z183408" s="192"/>
      <c r="AA183408" s="192"/>
    </row>
    <row r="183409" spans="26:27">
      <c r="Z183409" s="192"/>
      <c r="AA183409" s="192"/>
    </row>
    <row r="183410" spans="26:27">
      <c r="Z183410" s="192"/>
      <c r="AA183410" s="192"/>
    </row>
    <row r="183411" spans="26:27">
      <c r="Z183411" s="192"/>
      <c r="AA183411" s="192"/>
    </row>
    <row r="183412" spans="26:27">
      <c r="Z183412" s="192"/>
      <c r="AA183412" s="192"/>
    </row>
    <row r="183413" spans="26:27">
      <c r="Z183413" s="192"/>
      <c r="AA183413" s="192"/>
    </row>
    <row r="183414" spans="26:27">
      <c r="Z183414" s="192"/>
      <c r="AA183414" s="192"/>
    </row>
    <row r="183415" spans="26:27">
      <c r="Z183415" s="192"/>
      <c r="AA183415" s="192"/>
    </row>
    <row r="183416" spans="26:27">
      <c r="Z183416" s="192"/>
      <c r="AA183416" s="192"/>
    </row>
    <row r="183417" spans="26:27">
      <c r="Z183417" s="192"/>
      <c r="AA183417" s="192"/>
    </row>
    <row r="183418" spans="26:27">
      <c r="Z183418" s="192"/>
      <c r="AA183418" s="192"/>
    </row>
    <row r="183419" spans="26:27">
      <c r="Z183419" s="192"/>
      <c r="AA183419" s="192"/>
    </row>
    <row r="183420" spans="26:27">
      <c r="Z183420" s="192"/>
      <c r="AA183420" s="192"/>
    </row>
    <row r="183421" spans="26:27">
      <c r="Z183421" s="192"/>
      <c r="AA183421" s="192"/>
    </row>
    <row r="183422" spans="26:27">
      <c r="Z183422" s="192"/>
      <c r="AA183422" s="192"/>
    </row>
    <row r="183423" spans="26:27">
      <c r="Z183423" s="192"/>
      <c r="AA183423" s="192"/>
    </row>
    <row r="183424" spans="26:27">
      <c r="Z183424" s="192"/>
      <c r="AA183424" s="192"/>
    </row>
    <row r="183425" spans="26:27">
      <c r="Z183425" s="192"/>
      <c r="AA183425" s="192"/>
    </row>
    <row r="183426" spans="26:27">
      <c r="Z183426" s="192"/>
      <c r="AA183426" s="192"/>
    </row>
    <row r="183427" spans="26:27">
      <c r="Z183427" s="192"/>
      <c r="AA183427" s="192"/>
    </row>
    <row r="183428" spans="26:27">
      <c r="Z183428" s="192"/>
      <c r="AA183428" s="192"/>
    </row>
    <row r="183429" spans="26:27">
      <c r="Z183429" s="192"/>
      <c r="AA183429" s="192"/>
    </row>
    <row r="183430" spans="26:27">
      <c r="Z183430" s="192"/>
      <c r="AA183430" s="192"/>
    </row>
    <row r="183431" spans="26:27">
      <c r="Z183431" s="192"/>
      <c r="AA183431" s="192"/>
    </row>
    <row r="183432" spans="26:27">
      <c r="Z183432" s="192"/>
      <c r="AA183432" s="192"/>
    </row>
    <row r="183433" spans="26:27">
      <c r="Z183433" s="192"/>
      <c r="AA183433" s="192"/>
    </row>
    <row r="183434" spans="26:27">
      <c r="Z183434" s="192"/>
      <c r="AA183434" s="192"/>
    </row>
    <row r="183435" spans="26:27">
      <c r="Z183435" s="192"/>
      <c r="AA183435" s="192"/>
    </row>
    <row r="183436" spans="26:27">
      <c r="Z183436" s="192"/>
      <c r="AA183436" s="192"/>
    </row>
    <row r="183437" spans="26:27">
      <c r="Z183437" s="192"/>
      <c r="AA183437" s="192"/>
    </row>
    <row r="183438" spans="26:27">
      <c r="Z183438" s="192"/>
      <c r="AA183438" s="192"/>
    </row>
    <row r="183439" spans="26:27">
      <c r="Z183439" s="192"/>
      <c r="AA183439" s="192"/>
    </row>
    <row r="183440" spans="26:27">
      <c r="Z183440" s="192"/>
      <c r="AA183440" s="192"/>
    </row>
    <row r="183441" spans="26:27">
      <c r="Z183441" s="192"/>
      <c r="AA183441" s="192"/>
    </row>
    <row r="183442" spans="26:27">
      <c r="Z183442" s="192"/>
      <c r="AA183442" s="192"/>
    </row>
    <row r="183443" spans="26:27">
      <c r="Z183443" s="192"/>
      <c r="AA183443" s="192"/>
    </row>
    <row r="183444" spans="26:27">
      <c r="Z183444" s="192"/>
      <c r="AA183444" s="192"/>
    </row>
    <row r="183445" spans="26:27">
      <c r="Z183445" s="192"/>
      <c r="AA183445" s="192"/>
    </row>
    <row r="183446" spans="26:27">
      <c r="Z183446" s="192"/>
      <c r="AA183446" s="192"/>
    </row>
    <row r="183447" spans="26:27">
      <c r="Z183447" s="192"/>
      <c r="AA183447" s="192"/>
    </row>
    <row r="183448" spans="26:27">
      <c r="Z183448" s="192"/>
      <c r="AA183448" s="192"/>
    </row>
    <row r="183449" spans="26:27">
      <c r="Z183449" s="192"/>
      <c r="AA183449" s="192"/>
    </row>
    <row r="183450" spans="26:27">
      <c r="Z183450" s="192"/>
      <c r="AA183450" s="192"/>
    </row>
    <row r="183451" spans="26:27">
      <c r="Z183451" s="192"/>
      <c r="AA183451" s="192"/>
    </row>
    <row r="183452" spans="26:27">
      <c r="Z183452" s="192"/>
      <c r="AA183452" s="192"/>
    </row>
    <row r="183453" spans="26:27">
      <c r="Z183453" s="192"/>
      <c r="AA183453" s="192"/>
    </row>
    <row r="183454" spans="26:27">
      <c r="Z183454" s="192"/>
      <c r="AA183454" s="192"/>
    </row>
    <row r="183455" spans="26:27">
      <c r="Z183455" s="192"/>
      <c r="AA183455" s="192"/>
    </row>
    <row r="183456" spans="26:27">
      <c r="Z183456" s="192"/>
      <c r="AA183456" s="192"/>
    </row>
    <row r="183457" spans="26:27">
      <c r="Z183457" s="192"/>
      <c r="AA183457" s="192"/>
    </row>
    <row r="183458" spans="26:27">
      <c r="Z183458" s="192"/>
      <c r="AA183458" s="192"/>
    </row>
    <row r="183459" spans="26:27">
      <c r="Z183459" s="192"/>
      <c r="AA183459" s="192"/>
    </row>
    <row r="183460" spans="26:27">
      <c r="Z183460" s="192"/>
      <c r="AA183460" s="192"/>
    </row>
    <row r="183461" spans="26:27">
      <c r="Z183461" s="192"/>
      <c r="AA183461" s="192"/>
    </row>
    <row r="183462" spans="26:27">
      <c r="Z183462" s="192"/>
      <c r="AA183462" s="192"/>
    </row>
    <row r="183463" spans="26:27">
      <c r="Z183463" s="192"/>
      <c r="AA183463" s="192"/>
    </row>
    <row r="183464" spans="26:27">
      <c r="Z183464" s="192"/>
      <c r="AA183464" s="192"/>
    </row>
    <row r="183465" spans="26:27">
      <c r="Z183465" s="192"/>
      <c r="AA183465" s="192"/>
    </row>
    <row r="183466" spans="26:27">
      <c r="Z183466" s="192"/>
      <c r="AA183466" s="192"/>
    </row>
    <row r="183467" spans="26:27">
      <c r="Z183467" s="192"/>
      <c r="AA183467" s="192"/>
    </row>
    <row r="183468" spans="26:27">
      <c r="Z183468" s="192"/>
      <c r="AA183468" s="192"/>
    </row>
    <row r="183469" spans="26:27">
      <c r="Z183469" s="192"/>
      <c r="AA183469" s="192"/>
    </row>
    <row r="183470" spans="26:27">
      <c r="Z183470" s="192"/>
      <c r="AA183470" s="192"/>
    </row>
    <row r="183471" spans="26:27">
      <c r="Z183471" s="192"/>
      <c r="AA183471" s="192"/>
    </row>
    <row r="183472" spans="26:27">
      <c r="Z183472" s="192"/>
      <c r="AA183472" s="192"/>
    </row>
    <row r="183473" spans="26:27">
      <c r="Z183473" s="192"/>
      <c r="AA183473" s="192"/>
    </row>
    <row r="183474" spans="26:27">
      <c r="Z183474" s="192"/>
      <c r="AA183474" s="192"/>
    </row>
    <row r="183475" spans="26:27">
      <c r="Z183475" s="192"/>
      <c r="AA183475" s="192"/>
    </row>
    <row r="183476" spans="26:27">
      <c r="Z183476" s="192"/>
      <c r="AA183476" s="192"/>
    </row>
    <row r="183477" spans="26:27">
      <c r="Z183477" s="192"/>
      <c r="AA183477" s="192"/>
    </row>
    <row r="183478" spans="26:27">
      <c r="Z183478" s="192"/>
      <c r="AA183478" s="192"/>
    </row>
    <row r="183479" spans="26:27">
      <c r="Z183479" s="192"/>
      <c r="AA183479" s="192"/>
    </row>
    <row r="183480" spans="26:27">
      <c r="Z183480" s="192"/>
      <c r="AA183480" s="192"/>
    </row>
    <row r="183481" spans="26:27">
      <c r="Z183481" s="192"/>
      <c r="AA183481" s="192"/>
    </row>
    <row r="183482" spans="26:27">
      <c r="Z183482" s="192"/>
      <c r="AA183482" s="192"/>
    </row>
    <row r="183483" spans="26:27">
      <c r="Z183483" s="192"/>
      <c r="AA183483" s="192"/>
    </row>
    <row r="183484" spans="26:27">
      <c r="Z183484" s="192"/>
      <c r="AA183484" s="192"/>
    </row>
    <row r="183485" spans="26:27">
      <c r="Z183485" s="192"/>
      <c r="AA183485" s="192"/>
    </row>
    <row r="183486" spans="26:27">
      <c r="Z183486" s="192"/>
      <c r="AA183486" s="192"/>
    </row>
    <row r="183487" spans="26:27">
      <c r="Z183487" s="192"/>
      <c r="AA183487" s="192"/>
    </row>
    <row r="183488" spans="26:27">
      <c r="Z183488" s="192"/>
      <c r="AA183488" s="192"/>
    </row>
    <row r="183489" spans="26:27">
      <c r="Z183489" s="192"/>
      <c r="AA183489" s="192"/>
    </row>
    <row r="183490" spans="26:27">
      <c r="Z183490" s="192"/>
      <c r="AA183490" s="192"/>
    </row>
    <row r="183491" spans="26:27">
      <c r="Z183491" s="192"/>
      <c r="AA183491" s="192"/>
    </row>
    <row r="183492" spans="26:27">
      <c r="Z183492" s="192"/>
      <c r="AA183492" s="192"/>
    </row>
    <row r="183493" spans="26:27">
      <c r="Z183493" s="192"/>
      <c r="AA183493" s="192"/>
    </row>
    <row r="183494" spans="26:27">
      <c r="Z183494" s="192"/>
      <c r="AA183494" s="192"/>
    </row>
    <row r="183495" spans="26:27">
      <c r="Z183495" s="192"/>
      <c r="AA183495" s="192"/>
    </row>
    <row r="183496" spans="26:27">
      <c r="Z183496" s="192"/>
      <c r="AA183496" s="192"/>
    </row>
    <row r="183497" spans="26:27">
      <c r="Z183497" s="192"/>
      <c r="AA183497" s="192"/>
    </row>
    <row r="183498" spans="26:27">
      <c r="Z183498" s="192"/>
      <c r="AA183498" s="192"/>
    </row>
    <row r="183499" spans="26:27">
      <c r="Z183499" s="192"/>
      <c r="AA183499" s="192"/>
    </row>
    <row r="183500" spans="26:27">
      <c r="Z183500" s="192"/>
      <c r="AA183500" s="192"/>
    </row>
    <row r="183501" spans="26:27">
      <c r="Z183501" s="192"/>
      <c r="AA183501" s="192"/>
    </row>
    <row r="183502" spans="26:27">
      <c r="Z183502" s="192"/>
      <c r="AA183502" s="192"/>
    </row>
    <row r="183503" spans="26:27">
      <c r="Z183503" s="192"/>
      <c r="AA183503" s="192"/>
    </row>
    <row r="183504" spans="26:27">
      <c r="Z183504" s="192"/>
      <c r="AA183504" s="192"/>
    </row>
    <row r="183505" spans="26:27">
      <c r="Z183505" s="192"/>
      <c r="AA183505" s="192"/>
    </row>
    <row r="183506" spans="26:27">
      <c r="Z183506" s="192"/>
      <c r="AA183506" s="192"/>
    </row>
    <row r="183507" spans="26:27">
      <c r="Z183507" s="192"/>
      <c r="AA183507" s="192"/>
    </row>
    <row r="183508" spans="26:27">
      <c r="Z183508" s="192"/>
      <c r="AA183508" s="192"/>
    </row>
    <row r="183509" spans="26:27">
      <c r="Z183509" s="192"/>
      <c r="AA183509" s="192"/>
    </row>
    <row r="183510" spans="26:27">
      <c r="Z183510" s="192"/>
      <c r="AA183510" s="192"/>
    </row>
    <row r="183511" spans="26:27">
      <c r="Z183511" s="192"/>
      <c r="AA183511" s="192"/>
    </row>
    <row r="183512" spans="26:27">
      <c r="Z183512" s="192"/>
      <c r="AA183512" s="192"/>
    </row>
    <row r="183513" spans="26:27">
      <c r="Z183513" s="192"/>
      <c r="AA183513" s="192"/>
    </row>
    <row r="183514" spans="26:27">
      <c r="Z183514" s="192"/>
      <c r="AA183514" s="192"/>
    </row>
    <row r="183515" spans="26:27">
      <c r="Z183515" s="192"/>
      <c r="AA183515" s="192"/>
    </row>
    <row r="183516" spans="26:27">
      <c r="Z183516" s="192"/>
      <c r="AA183516" s="192"/>
    </row>
    <row r="183517" spans="26:27">
      <c r="Z183517" s="192"/>
      <c r="AA183517" s="192"/>
    </row>
    <row r="183518" spans="26:27">
      <c r="Z183518" s="192"/>
      <c r="AA183518" s="192"/>
    </row>
    <row r="183519" spans="26:27">
      <c r="Z183519" s="192"/>
      <c r="AA183519" s="192"/>
    </row>
    <row r="183520" spans="26:27">
      <c r="Z183520" s="192"/>
      <c r="AA183520" s="192"/>
    </row>
    <row r="183521" spans="26:27">
      <c r="Z183521" s="192"/>
      <c r="AA183521" s="192"/>
    </row>
    <row r="183522" spans="26:27">
      <c r="Z183522" s="192"/>
      <c r="AA183522" s="192"/>
    </row>
    <row r="183523" spans="26:27">
      <c r="Z183523" s="192"/>
      <c r="AA183523" s="192"/>
    </row>
    <row r="183524" spans="26:27">
      <c r="Z183524" s="192"/>
      <c r="AA183524" s="192"/>
    </row>
    <row r="183525" spans="26:27">
      <c r="Z183525" s="192"/>
      <c r="AA183525" s="192"/>
    </row>
    <row r="183526" spans="26:27">
      <c r="Z183526" s="192"/>
      <c r="AA183526" s="192"/>
    </row>
    <row r="183527" spans="26:27">
      <c r="Z183527" s="192"/>
      <c r="AA183527" s="192"/>
    </row>
    <row r="183528" spans="26:27">
      <c r="Z183528" s="192"/>
      <c r="AA183528" s="192"/>
    </row>
    <row r="183529" spans="26:27">
      <c r="Z183529" s="192"/>
      <c r="AA183529" s="192"/>
    </row>
    <row r="183530" spans="26:27">
      <c r="Z183530" s="192"/>
      <c r="AA183530" s="192"/>
    </row>
    <row r="183531" spans="26:27">
      <c r="Z183531" s="192"/>
      <c r="AA183531" s="192"/>
    </row>
    <row r="183532" spans="26:27">
      <c r="Z183532" s="192"/>
      <c r="AA183532" s="192"/>
    </row>
    <row r="183533" spans="26:27">
      <c r="Z183533" s="192"/>
      <c r="AA183533" s="192"/>
    </row>
    <row r="183534" spans="26:27">
      <c r="Z183534" s="192"/>
      <c r="AA183534" s="192"/>
    </row>
    <row r="183535" spans="26:27">
      <c r="Z183535" s="192"/>
      <c r="AA183535" s="192"/>
    </row>
    <row r="183536" spans="26:27">
      <c r="Z183536" s="192"/>
      <c r="AA183536" s="192"/>
    </row>
    <row r="183537" spans="26:27">
      <c r="Z183537" s="192"/>
      <c r="AA183537" s="192"/>
    </row>
    <row r="183538" spans="26:27">
      <c r="Z183538" s="192"/>
      <c r="AA183538" s="192"/>
    </row>
    <row r="183539" spans="26:27">
      <c r="Z183539" s="192"/>
      <c r="AA183539" s="192"/>
    </row>
    <row r="183540" spans="26:27">
      <c r="Z183540" s="192"/>
      <c r="AA183540" s="192"/>
    </row>
    <row r="183541" spans="26:27">
      <c r="Z183541" s="192"/>
      <c r="AA183541" s="192"/>
    </row>
    <row r="183542" spans="26:27">
      <c r="Z183542" s="192"/>
      <c r="AA183542" s="192"/>
    </row>
    <row r="183543" spans="26:27">
      <c r="Z183543" s="192"/>
      <c r="AA183543" s="192"/>
    </row>
    <row r="183544" spans="26:27">
      <c r="Z183544" s="192"/>
      <c r="AA183544" s="192"/>
    </row>
    <row r="183545" spans="26:27">
      <c r="Z183545" s="192"/>
      <c r="AA183545" s="192"/>
    </row>
    <row r="183546" spans="26:27">
      <c r="Z183546" s="192"/>
      <c r="AA183546" s="192"/>
    </row>
    <row r="183547" spans="26:27">
      <c r="Z183547" s="192"/>
      <c r="AA183547" s="192"/>
    </row>
    <row r="183548" spans="26:27">
      <c r="Z183548" s="192"/>
      <c r="AA183548" s="192"/>
    </row>
    <row r="183549" spans="26:27">
      <c r="Z183549" s="192"/>
      <c r="AA183549" s="192"/>
    </row>
    <row r="183550" spans="26:27">
      <c r="Z183550" s="192"/>
      <c r="AA183550" s="192"/>
    </row>
    <row r="183551" spans="26:27">
      <c r="Z183551" s="192"/>
      <c r="AA183551" s="192"/>
    </row>
    <row r="183552" spans="26:27">
      <c r="Z183552" s="192"/>
      <c r="AA183552" s="192"/>
    </row>
    <row r="183553" spans="26:27">
      <c r="Z183553" s="192"/>
      <c r="AA183553" s="192"/>
    </row>
    <row r="183554" spans="26:27">
      <c r="Z183554" s="192"/>
      <c r="AA183554" s="192"/>
    </row>
    <row r="183555" spans="26:27">
      <c r="Z183555" s="192"/>
      <c r="AA183555" s="192"/>
    </row>
    <row r="183556" spans="26:27">
      <c r="Z183556" s="192"/>
      <c r="AA183556" s="192"/>
    </row>
    <row r="183557" spans="26:27">
      <c r="Z183557" s="192"/>
      <c r="AA183557" s="192"/>
    </row>
    <row r="183558" spans="26:27">
      <c r="Z183558" s="192"/>
      <c r="AA183558" s="192"/>
    </row>
    <row r="183559" spans="26:27">
      <c r="Z183559" s="192"/>
      <c r="AA183559" s="192"/>
    </row>
    <row r="183560" spans="26:27">
      <c r="Z183560" s="192"/>
      <c r="AA183560" s="192"/>
    </row>
    <row r="183561" spans="26:27">
      <c r="Z183561" s="192"/>
      <c r="AA183561" s="192"/>
    </row>
    <row r="183562" spans="26:27">
      <c r="Z183562" s="192"/>
      <c r="AA183562" s="192"/>
    </row>
    <row r="183563" spans="26:27">
      <c r="Z183563" s="192"/>
      <c r="AA183563" s="192"/>
    </row>
    <row r="183564" spans="26:27">
      <c r="Z183564" s="192"/>
      <c r="AA183564" s="192"/>
    </row>
    <row r="183565" spans="26:27">
      <c r="Z183565" s="192"/>
      <c r="AA183565" s="192"/>
    </row>
    <row r="183566" spans="26:27">
      <c r="Z183566" s="192"/>
      <c r="AA183566" s="192"/>
    </row>
    <row r="183567" spans="26:27">
      <c r="Z183567" s="192"/>
      <c r="AA183567" s="192"/>
    </row>
    <row r="183568" spans="26:27">
      <c r="Z183568" s="192"/>
      <c r="AA183568" s="192"/>
    </row>
    <row r="183569" spans="26:27">
      <c r="Z183569" s="192"/>
      <c r="AA183569" s="192"/>
    </row>
    <row r="183570" spans="26:27">
      <c r="Z183570" s="192"/>
      <c r="AA183570" s="192"/>
    </row>
    <row r="183571" spans="26:27">
      <c r="Z183571" s="192"/>
      <c r="AA183571" s="192"/>
    </row>
    <row r="183572" spans="26:27">
      <c r="Z183572" s="192"/>
      <c r="AA183572" s="192"/>
    </row>
    <row r="183573" spans="26:27">
      <c r="Z183573" s="192"/>
      <c r="AA183573" s="192"/>
    </row>
    <row r="183574" spans="26:27">
      <c r="Z183574" s="192"/>
      <c r="AA183574" s="192"/>
    </row>
    <row r="183575" spans="26:27">
      <c r="Z183575" s="192"/>
      <c r="AA183575" s="192"/>
    </row>
    <row r="183576" spans="26:27">
      <c r="Z183576" s="192"/>
      <c r="AA183576" s="192"/>
    </row>
    <row r="183577" spans="26:27">
      <c r="Z183577" s="192"/>
      <c r="AA183577" s="192"/>
    </row>
    <row r="183578" spans="26:27">
      <c r="Z183578" s="192"/>
      <c r="AA183578" s="192"/>
    </row>
    <row r="183579" spans="26:27">
      <c r="Z183579" s="192"/>
      <c r="AA183579" s="192"/>
    </row>
    <row r="183580" spans="26:27">
      <c r="Z183580" s="192"/>
      <c r="AA183580" s="192"/>
    </row>
    <row r="183581" spans="26:27">
      <c r="Z183581" s="192"/>
      <c r="AA183581" s="192"/>
    </row>
    <row r="183582" spans="26:27">
      <c r="Z183582" s="192"/>
      <c r="AA183582" s="192"/>
    </row>
    <row r="183583" spans="26:27">
      <c r="Z183583" s="192"/>
      <c r="AA183583" s="192"/>
    </row>
    <row r="183584" spans="26:27">
      <c r="Z183584" s="192"/>
      <c r="AA183584" s="192"/>
    </row>
    <row r="183585" spans="26:27">
      <c r="Z183585" s="192"/>
      <c r="AA183585" s="192"/>
    </row>
    <row r="183586" spans="26:27">
      <c r="Z183586" s="192"/>
      <c r="AA183586" s="192"/>
    </row>
    <row r="183587" spans="26:27">
      <c r="Z183587" s="192"/>
      <c r="AA183587" s="192"/>
    </row>
    <row r="183588" spans="26:27">
      <c r="Z183588" s="192"/>
      <c r="AA183588" s="192"/>
    </row>
    <row r="183589" spans="26:27">
      <c r="Z183589" s="192"/>
      <c r="AA183589" s="192"/>
    </row>
    <row r="183590" spans="26:27">
      <c r="Z183590" s="192"/>
      <c r="AA183590" s="192"/>
    </row>
    <row r="183591" spans="26:27">
      <c r="Z183591" s="192"/>
      <c r="AA183591" s="192"/>
    </row>
    <row r="183592" spans="26:27">
      <c r="Z183592" s="192"/>
      <c r="AA183592" s="192"/>
    </row>
    <row r="183593" spans="26:27">
      <c r="Z183593" s="192"/>
      <c r="AA183593" s="192"/>
    </row>
    <row r="183594" spans="26:27">
      <c r="Z183594" s="192"/>
      <c r="AA183594" s="192"/>
    </row>
    <row r="183595" spans="26:27">
      <c r="Z183595" s="192"/>
      <c r="AA183595" s="192"/>
    </row>
    <row r="183596" spans="26:27">
      <c r="Z183596" s="192"/>
      <c r="AA183596" s="192"/>
    </row>
    <row r="183597" spans="26:27">
      <c r="Z183597" s="192"/>
      <c r="AA183597" s="192"/>
    </row>
    <row r="183598" spans="26:27">
      <c r="Z183598" s="192"/>
      <c r="AA183598" s="192"/>
    </row>
    <row r="183599" spans="26:27">
      <c r="Z183599" s="192"/>
      <c r="AA183599" s="192"/>
    </row>
    <row r="183600" spans="26:27">
      <c r="Z183600" s="192"/>
      <c r="AA183600" s="192"/>
    </row>
    <row r="183601" spans="26:27">
      <c r="Z183601" s="192"/>
      <c r="AA183601" s="192"/>
    </row>
    <row r="183602" spans="26:27">
      <c r="Z183602" s="192"/>
      <c r="AA183602" s="192"/>
    </row>
    <row r="183603" spans="26:27">
      <c r="Z183603" s="192"/>
      <c r="AA183603" s="192"/>
    </row>
    <row r="183604" spans="26:27">
      <c r="Z183604" s="192"/>
      <c r="AA183604" s="192"/>
    </row>
    <row r="183605" spans="26:27">
      <c r="Z183605" s="192"/>
      <c r="AA183605" s="192"/>
    </row>
    <row r="183606" spans="26:27">
      <c r="Z183606" s="192"/>
      <c r="AA183606" s="192"/>
    </row>
    <row r="183607" spans="26:27">
      <c r="Z183607" s="192"/>
      <c r="AA183607" s="192"/>
    </row>
    <row r="183608" spans="26:27">
      <c r="Z183608" s="192"/>
      <c r="AA183608" s="192"/>
    </row>
    <row r="183609" spans="26:27">
      <c r="Z183609" s="192"/>
      <c r="AA183609" s="192"/>
    </row>
    <row r="183610" spans="26:27">
      <c r="Z183610" s="192"/>
      <c r="AA183610" s="192"/>
    </row>
    <row r="183611" spans="26:27">
      <c r="Z183611" s="192"/>
      <c r="AA183611" s="192"/>
    </row>
    <row r="183612" spans="26:27">
      <c r="Z183612" s="192"/>
      <c r="AA183612" s="192"/>
    </row>
    <row r="183613" spans="26:27">
      <c r="Z183613" s="192"/>
      <c r="AA183613" s="192"/>
    </row>
    <row r="183614" spans="26:27">
      <c r="Z183614" s="192"/>
      <c r="AA183614" s="192"/>
    </row>
    <row r="183615" spans="26:27">
      <c r="Z183615" s="192"/>
      <c r="AA183615" s="192"/>
    </row>
    <row r="183616" spans="26:27">
      <c r="Z183616" s="192"/>
      <c r="AA183616" s="192"/>
    </row>
    <row r="183617" spans="26:27">
      <c r="Z183617" s="192"/>
      <c r="AA183617" s="192"/>
    </row>
    <row r="183618" spans="26:27">
      <c r="Z183618" s="192"/>
      <c r="AA183618" s="192"/>
    </row>
    <row r="183619" spans="26:27">
      <c r="Z183619" s="192"/>
      <c r="AA183619" s="192"/>
    </row>
    <row r="183620" spans="26:27">
      <c r="Z183620" s="192"/>
      <c r="AA183620" s="192"/>
    </row>
    <row r="183621" spans="26:27">
      <c r="Z183621" s="192"/>
      <c r="AA183621" s="192"/>
    </row>
    <row r="183622" spans="26:27">
      <c r="Z183622" s="192"/>
      <c r="AA183622" s="192"/>
    </row>
    <row r="183623" spans="26:27">
      <c r="Z183623" s="192"/>
      <c r="AA183623" s="192"/>
    </row>
    <row r="183624" spans="26:27">
      <c r="Z183624" s="192"/>
      <c r="AA183624" s="192"/>
    </row>
    <row r="183625" spans="26:27">
      <c r="Z183625" s="192"/>
      <c r="AA183625" s="192"/>
    </row>
    <row r="183626" spans="26:27">
      <c r="Z183626" s="192"/>
      <c r="AA183626" s="192"/>
    </row>
    <row r="183627" spans="26:27">
      <c r="Z183627" s="192"/>
      <c r="AA183627" s="192"/>
    </row>
    <row r="183628" spans="26:27">
      <c r="Z183628" s="192"/>
      <c r="AA183628" s="192"/>
    </row>
    <row r="183629" spans="26:27">
      <c r="Z183629" s="192"/>
      <c r="AA183629" s="192"/>
    </row>
    <row r="183630" spans="26:27">
      <c r="Z183630" s="192"/>
      <c r="AA183630" s="192"/>
    </row>
    <row r="183631" spans="26:27">
      <c r="Z183631" s="192"/>
      <c r="AA183631" s="192"/>
    </row>
    <row r="183632" spans="26:27">
      <c r="Z183632" s="192"/>
      <c r="AA183632" s="192"/>
    </row>
    <row r="183633" spans="26:27">
      <c r="Z183633" s="192"/>
      <c r="AA183633" s="192"/>
    </row>
    <row r="183634" spans="26:27">
      <c r="Z183634" s="192"/>
      <c r="AA183634" s="192"/>
    </row>
    <row r="183635" spans="26:27">
      <c r="Z183635" s="192"/>
      <c r="AA183635" s="192"/>
    </row>
    <row r="183636" spans="26:27">
      <c r="Z183636" s="192"/>
      <c r="AA183636" s="192"/>
    </row>
    <row r="183637" spans="26:27">
      <c r="Z183637" s="192"/>
      <c r="AA183637" s="192"/>
    </row>
    <row r="183638" spans="26:27">
      <c r="Z183638" s="192"/>
      <c r="AA183638" s="192"/>
    </row>
    <row r="183639" spans="26:27">
      <c r="Z183639" s="192"/>
      <c r="AA183639" s="192"/>
    </row>
    <row r="183640" spans="26:27">
      <c r="Z183640" s="192"/>
      <c r="AA183640" s="192"/>
    </row>
    <row r="183641" spans="26:27">
      <c r="Z183641" s="192"/>
      <c r="AA183641" s="192"/>
    </row>
    <row r="183642" spans="26:27">
      <c r="Z183642" s="192"/>
      <c r="AA183642" s="192"/>
    </row>
    <row r="183643" spans="26:27">
      <c r="Z183643" s="192"/>
      <c r="AA183643" s="192"/>
    </row>
    <row r="183644" spans="26:27">
      <c r="Z183644" s="192"/>
      <c r="AA183644" s="192"/>
    </row>
    <row r="183645" spans="26:27">
      <c r="Z183645" s="192"/>
      <c r="AA183645" s="192"/>
    </row>
    <row r="183646" spans="26:27">
      <c r="Z183646" s="192"/>
      <c r="AA183646" s="192"/>
    </row>
    <row r="183647" spans="26:27">
      <c r="Z183647" s="192"/>
      <c r="AA183647" s="192"/>
    </row>
    <row r="183648" spans="26:27">
      <c r="Z183648" s="192"/>
      <c r="AA183648" s="192"/>
    </row>
    <row r="183649" spans="26:27">
      <c r="Z183649" s="192"/>
      <c r="AA183649" s="192"/>
    </row>
    <row r="183650" spans="26:27">
      <c r="Z183650" s="192"/>
      <c r="AA183650" s="192"/>
    </row>
    <row r="183651" spans="26:27">
      <c r="Z183651" s="192"/>
      <c r="AA183651" s="192"/>
    </row>
    <row r="183652" spans="26:27">
      <c r="Z183652" s="192"/>
      <c r="AA183652" s="192"/>
    </row>
    <row r="183653" spans="26:27">
      <c r="Z183653" s="192"/>
      <c r="AA183653" s="192"/>
    </row>
    <row r="183654" spans="26:27">
      <c r="Z183654" s="192"/>
      <c r="AA183654" s="192"/>
    </row>
    <row r="183655" spans="26:27">
      <c r="Z183655" s="192"/>
      <c r="AA183655" s="192"/>
    </row>
    <row r="183656" spans="26:27">
      <c r="Z183656" s="192"/>
      <c r="AA183656" s="192"/>
    </row>
    <row r="183657" spans="26:27">
      <c r="Z183657" s="192"/>
      <c r="AA183657" s="192"/>
    </row>
    <row r="183658" spans="26:27">
      <c r="Z183658" s="192"/>
      <c r="AA183658" s="192"/>
    </row>
    <row r="183659" spans="26:27">
      <c r="Z183659" s="192"/>
      <c r="AA183659" s="192"/>
    </row>
    <row r="183660" spans="26:27">
      <c r="Z183660" s="192"/>
      <c r="AA183660" s="192"/>
    </row>
    <row r="183661" spans="26:27">
      <c r="Z183661" s="192"/>
      <c r="AA183661" s="192"/>
    </row>
    <row r="183662" spans="26:27">
      <c r="Z183662" s="192"/>
      <c r="AA183662" s="192"/>
    </row>
    <row r="183663" spans="26:27">
      <c r="Z183663" s="192"/>
      <c r="AA183663" s="192"/>
    </row>
    <row r="183664" spans="26:27">
      <c r="Z183664" s="192"/>
      <c r="AA183664" s="192"/>
    </row>
    <row r="183665" spans="26:27">
      <c r="Z183665" s="192"/>
      <c r="AA183665" s="192"/>
    </row>
    <row r="183666" spans="26:27">
      <c r="Z183666" s="192"/>
      <c r="AA183666" s="192"/>
    </row>
    <row r="183667" spans="26:27">
      <c r="Z183667" s="192"/>
      <c r="AA183667" s="192"/>
    </row>
    <row r="183668" spans="26:27">
      <c r="Z183668" s="192"/>
      <c r="AA183668" s="192"/>
    </row>
    <row r="183669" spans="26:27">
      <c r="Z183669" s="192"/>
      <c r="AA183669" s="192"/>
    </row>
    <row r="183670" spans="26:27">
      <c r="Z183670" s="192"/>
      <c r="AA183670" s="192"/>
    </row>
    <row r="183671" spans="26:27">
      <c r="Z183671" s="192"/>
      <c r="AA183671" s="192"/>
    </row>
    <row r="183672" spans="26:27">
      <c r="Z183672" s="192"/>
      <c r="AA183672" s="192"/>
    </row>
    <row r="183673" spans="26:27">
      <c r="Z183673" s="192"/>
      <c r="AA183673" s="192"/>
    </row>
    <row r="183674" spans="26:27">
      <c r="Z183674" s="192"/>
      <c r="AA183674" s="192"/>
    </row>
    <row r="183675" spans="26:27">
      <c r="Z183675" s="192"/>
      <c r="AA183675" s="192"/>
    </row>
    <row r="183676" spans="26:27">
      <c r="Z183676" s="192"/>
      <c r="AA183676" s="192"/>
    </row>
    <row r="183677" spans="26:27">
      <c r="Z183677" s="192"/>
      <c r="AA183677" s="192"/>
    </row>
    <row r="183678" spans="26:27">
      <c r="Z183678" s="192"/>
      <c r="AA183678" s="192"/>
    </row>
    <row r="183679" spans="26:27">
      <c r="Z183679" s="192"/>
      <c r="AA183679" s="192"/>
    </row>
    <row r="183680" spans="26:27">
      <c r="Z183680" s="192"/>
      <c r="AA183680" s="192"/>
    </row>
    <row r="183681" spans="26:27">
      <c r="Z183681" s="192"/>
      <c r="AA183681" s="192"/>
    </row>
    <row r="183682" spans="26:27">
      <c r="Z183682" s="192"/>
      <c r="AA183682" s="192"/>
    </row>
    <row r="183683" spans="26:27">
      <c r="Z183683" s="192"/>
      <c r="AA183683" s="192"/>
    </row>
    <row r="183684" spans="26:27">
      <c r="Z183684" s="192"/>
      <c r="AA183684" s="192"/>
    </row>
    <row r="183685" spans="26:27">
      <c r="Z183685" s="192"/>
      <c r="AA183685" s="192"/>
    </row>
    <row r="183686" spans="26:27">
      <c r="Z183686" s="192"/>
      <c r="AA183686" s="192"/>
    </row>
    <row r="183687" spans="26:27">
      <c r="Z183687" s="192"/>
      <c r="AA183687" s="192"/>
    </row>
    <row r="183688" spans="26:27">
      <c r="Z183688" s="192"/>
      <c r="AA183688" s="192"/>
    </row>
    <row r="183689" spans="26:27">
      <c r="Z183689" s="192"/>
      <c r="AA183689" s="192"/>
    </row>
    <row r="183690" spans="26:27">
      <c r="Z183690" s="192"/>
      <c r="AA183690" s="192"/>
    </row>
    <row r="183691" spans="26:27">
      <c r="Z183691" s="192"/>
      <c r="AA183691" s="192"/>
    </row>
    <row r="183692" spans="26:27">
      <c r="Z183692" s="192"/>
      <c r="AA183692" s="192"/>
    </row>
    <row r="183693" spans="26:27">
      <c r="Z183693" s="192"/>
      <c r="AA183693" s="192"/>
    </row>
    <row r="183694" spans="26:27">
      <c r="Z183694" s="192"/>
      <c r="AA183694" s="192"/>
    </row>
    <row r="183695" spans="26:27">
      <c r="Z183695" s="192"/>
      <c r="AA183695" s="192"/>
    </row>
    <row r="183696" spans="26:27">
      <c r="Z183696" s="192"/>
      <c r="AA183696" s="192"/>
    </row>
    <row r="183697" spans="26:27">
      <c r="Z183697" s="192"/>
      <c r="AA183697" s="192"/>
    </row>
    <row r="183698" spans="26:27">
      <c r="Z183698" s="192"/>
      <c r="AA183698" s="192"/>
    </row>
    <row r="183699" spans="26:27">
      <c r="Z183699" s="192"/>
      <c r="AA183699" s="192"/>
    </row>
    <row r="183700" spans="26:27">
      <c r="Z183700" s="192"/>
      <c r="AA183700" s="192"/>
    </row>
    <row r="183701" spans="26:27">
      <c r="Z183701" s="192"/>
      <c r="AA183701" s="192"/>
    </row>
    <row r="183702" spans="26:27">
      <c r="Z183702" s="192"/>
      <c r="AA183702" s="192"/>
    </row>
    <row r="183703" spans="26:27">
      <c r="Z183703" s="192"/>
      <c r="AA183703" s="192"/>
    </row>
    <row r="183704" spans="26:27">
      <c r="Z183704" s="192"/>
      <c r="AA183704" s="192"/>
    </row>
    <row r="183705" spans="26:27">
      <c r="Z183705" s="192"/>
      <c r="AA183705" s="192"/>
    </row>
    <row r="183706" spans="26:27">
      <c r="Z183706" s="192"/>
      <c r="AA183706" s="192"/>
    </row>
    <row r="183707" spans="26:27">
      <c r="Z183707" s="192"/>
      <c r="AA183707" s="192"/>
    </row>
    <row r="183708" spans="26:27">
      <c r="Z183708" s="192"/>
      <c r="AA183708" s="192"/>
    </row>
    <row r="183709" spans="26:27">
      <c r="Z183709" s="192"/>
      <c r="AA183709" s="192"/>
    </row>
    <row r="183710" spans="26:27">
      <c r="Z183710" s="192"/>
      <c r="AA183710" s="192"/>
    </row>
    <row r="183711" spans="26:27">
      <c r="Z183711" s="192"/>
      <c r="AA183711" s="192"/>
    </row>
    <row r="183712" spans="26:27">
      <c r="Z183712" s="192"/>
      <c r="AA183712" s="192"/>
    </row>
    <row r="183713" spans="26:27">
      <c r="Z183713" s="192"/>
      <c r="AA183713" s="192"/>
    </row>
    <row r="183714" spans="26:27">
      <c r="Z183714" s="192"/>
      <c r="AA183714" s="192"/>
    </row>
    <row r="183715" spans="26:27">
      <c r="Z183715" s="192"/>
      <c r="AA183715" s="192"/>
    </row>
    <row r="183716" spans="26:27">
      <c r="Z183716" s="192"/>
      <c r="AA183716" s="192"/>
    </row>
    <row r="183717" spans="26:27">
      <c r="Z183717" s="192"/>
      <c r="AA183717" s="192"/>
    </row>
    <row r="183718" spans="26:27">
      <c r="Z183718" s="192"/>
      <c r="AA183718" s="192"/>
    </row>
    <row r="183719" spans="26:27">
      <c r="Z183719" s="192"/>
      <c r="AA183719" s="192"/>
    </row>
    <row r="183720" spans="26:27">
      <c r="Z183720" s="192"/>
      <c r="AA183720" s="192"/>
    </row>
    <row r="183721" spans="26:27">
      <c r="Z183721" s="192"/>
      <c r="AA183721" s="192"/>
    </row>
    <row r="183722" spans="26:27">
      <c r="Z183722" s="192"/>
      <c r="AA183722" s="192"/>
    </row>
    <row r="183723" spans="26:27">
      <c r="Z183723" s="192"/>
      <c r="AA183723" s="192"/>
    </row>
    <row r="183724" spans="26:27">
      <c r="Z183724" s="192"/>
      <c r="AA183724" s="192"/>
    </row>
    <row r="183725" spans="26:27">
      <c r="Z183725" s="192"/>
      <c r="AA183725" s="192"/>
    </row>
    <row r="183726" spans="26:27">
      <c r="Z183726" s="192"/>
      <c r="AA183726" s="192"/>
    </row>
    <row r="183727" spans="26:27">
      <c r="Z183727" s="192"/>
      <c r="AA183727" s="192"/>
    </row>
    <row r="183728" spans="26:27">
      <c r="Z183728" s="192"/>
      <c r="AA183728" s="192"/>
    </row>
    <row r="183729" spans="26:27">
      <c r="Z183729" s="192"/>
      <c r="AA183729" s="192"/>
    </row>
    <row r="183730" spans="26:27">
      <c r="Z183730" s="192"/>
      <c r="AA183730" s="192"/>
    </row>
    <row r="183731" spans="26:27">
      <c r="Z183731" s="192"/>
      <c r="AA183731" s="192"/>
    </row>
    <row r="183732" spans="26:27">
      <c r="Z183732" s="192"/>
      <c r="AA183732" s="192"/>
    </row>
    <row r="183733" spans="26:27">
      <c r="Z183733" s="192"/>
      <c r="AA183733" s="192"/>
    </row>
    <row r="183734" spans="26:27">
      <c r="Z183734" s="192"/>
      <c r="AA183734" s="192"/>
    </row>
    <row r="183735" spans="26:27">
      <c r="Z183735" s="192"/>
      <c r="AA183735" s="192"/>
    </row>
    <row r="183736" spans="26:27">
      <c r="Z183736" s="192"/>
      <c r="AA183736" s="192"/>
    </row>
    <row r="183737" spans="26:27">
      <c r="Z183737" s="192"/>
      <c r="AA183737" s="192"/>
    </row>
    <row r="183738" spans="26:27">
      <c r="Z183738" s="192"/>
      <c r="AA183738" s="192"/>
    </row>
    <row r="183739" spans="26:27">
      <c r="Z183739" s="192"/>
      <c r="AA183739" s="192"/>
    </row>
    <row r="183740" spans="26:27">
      <c r="Z183740" s="192"/>
      <c r="AA183740" s="192"/>
    </row>
    <row r="183741" spans="26:27">
      <c r="Z183741" s="192"/>
      <c r="AA183741" s="192"/>
    </row>
    <row r="183742" spans="26:27">
      <c r="Z183742" s="192"/>
      <c r="AA183742" s="192"/>
    </row>
    <row r="183743" spans="26:27">
      <c r="Z183743" s="192"/>
      <c r="AA183743" s="192"/>
    </row>
    <row r="183744" spans="26:27">
      <c r="Z183744" s="192"/>
      <c r="AA183744" s="192"/>
    </row>
    <row r="183745" spans="26:27">
      <c r="Z183745" s="192"/>
      <c r="AA183745" s="192"/>
    </row>
    <row r="183746" spans="26:27">
      <c r="Z183746" s="192"/>
      <c r="AA183746" s="192"/>
    </row>
    <row r="183747" spans="26:27">
      <c r="Z183747" s="192"/>
      <c r="AA183747" s="192"/>
    </row>
    <row r="183748" spans="26:27">
      <c r="Z183748" s="192"/>
      <c r="AA183748" s="192"/>
    </row>
    <row r="183749" spans="26:27">
      <c r="Z183749" s="192"/>
      <c r="AA183749" s="192"/>
    </row>
    <row r="183750" spans="26:27">
      <c r="Z183750" s="192"/>
      <c r="AA183750" s="192"/>
    </row>
    <row r="183751" spans="26:27">
      <c r="Z183751" s="192"/>
      <c r="AA183751" s="192"/>
    </row>
    <row r="183752" spans="26:27">
      <c r="Z183752" s="192"/>
      <c r="AA183752" s="192"/>
    </row>
    <row r="183753" spans="26:27">
      <c r="Z183753" s="192"/>
      <c r="AA183753" s="192"/>
    </row>
    <row r="183754" spans="26:27">
      <c r="Z183754" s="192"/>
      <c r="AA183754" s="192"/>
    </row>
    <row r="183755" spans="26:27">
      <c r="Z183755" s="192"/>
      <c r="AA183755" s="192"/>
    </row>
    <row r="183756" spans="26:27">
      <c r="Z183756" s="192"/>
      <c r="AA183756" s="192"/>
    </row>
    <row r="183757" spans="26:27">
      <c r="Z183757" s="192"/>
      <c r="AA183757" s="192"/>
    </row>
    <row r="183758" spans="26:27">
      <c r="Z183758" s="192"/>
      <c r="AA183758" s="192"/>
    </row>
    <row r="183759" spans="26:27">
      <c r="Z183759" s="192"/>
      <c r="AA183759" s="192"/>
    </row>
    <row r="183760" spans="26:27">
      <c r="Z183760" s="192"/>
      <c r="AA183760" s="192"/>
    </row>
    <row r="183761" spans="26:27">
      <c r="Z183761" s="192"/>
      <c r="AA183761" s="192"/>
    </row>
    <row r="183762" spans="26:27">
      <c r="Z183762" s="192"/>
      <c r="AA183762" s="192"/>
    </row>
    <row r="183763" spans="26:27">
      <c r="Z183763" s="192"/>
      <c r="AA183763" s="192"/>
    </row>
    <row r="183764" spans="26:27">
      <c r="Z183764" s="192"/>
      <c r="AA183764" s="192"/>
    </row>
    <row r="183765" spans="26:27">
      <c r="Z183765" s="192"/>
      <c r="AA183765" s="192"/>
    </row>
    <row r="183766" spans="26:27">
      <c r="Z183766" s="192"/>
      <c r="AA183766" s="192"/>
    </row>
    <row r="183767" spans="26:27">
      <c r="Z183767" s="192"/>
      <c r="AA183767" s="192"/>
    </row>
    <row r="183768" spans="26:27">
      <c r="Z183768" s="192"/>
      <c r="AA183768" s="192"/>
    </row>
    <row r="183769" spans="26:27">
      <c r="Z183769" s="192"/>
      <c r="AA183769" s="192"/>
    </row>
    <row r="183770" spans="26:27">
      <c r="Z183770" s="192"/>
      <c r="AA183770" s="192"/>
    </row>
    <row r="183771" spans="26:27">
      <c r="Z183771" s="192"/>
      <c r="AA183771" s="192"/>
    </row>
    <row r="183772" spans="26:27">
      <c r="Z183772" s="192"/>
      <c r="AA183772" s="192"/>
    </row>
    <row r="183773" spans="26:27">
      <c r="Z183773" s="192"/>
      <c r="AA183773" s="192"/>
    </row>
    <row r="183774" spans="26:27">
      <c r="Z183774" s="192"/>
      <c r="AA183774" s="192"/>
    </row>
    <row r="183775" spans="26:27">
      <c r="Z183775" s="192"/>
      <c r="AA183775" s="192"/>
    </row>
    <row r="183776" spans="26:27">
      <c r="Z183776" s="192"/>
      <c r="AA183776" s="192"/>
    </row>
    <row r="183777" spans="26:27">
      <c r="Z183777" s="192"/>
      <c r="AA183777" s="192"/>
    </row>
    <row r="183778" spans="26:27">
      <c r="Z183778" s="192"/>
      <c r="AA183778" s="192"/>
    </row>
    <row r="183779" spans="26:27">
      <c r="Z183779" s="192"/>
      <c r="AA183779" s="192"/>
    </row>
    <row r="183780" spans="26:27">
      <c r="Z183780" s="192"/>
      <c r="AA183780" s="192"/>
    </row>
    <row r="183781" spans="26:27">
      <c r="Z183781" s="192"/>
      <c r="AA183781" s="192"/>
    </row>
    <row r="183782" spans="26:27">
      <c r="Z183782" s="192"/>
      <c r="AA183782" s="192"/>
    </row>
    <row r="183783" spans="26:27">
      <c r="Z183783" s="192"/>
      <c r="AA183783" s="192"/>
    </row>
    <row r="183784" spans="26:27">
      <c r="Z183784" s="192"/>
      <c r="AA183784" s="192"/>
    </row>
    <row r="183785" spans="26:27">
      <c r="Z183785" s="192"/>
      <c r="AA183785" s="192"/>
    </row>
    <row r="183786" spans="26:27">
      <c r="Z183786" s="192"/>
      <c r="AA183786" s="192"/>
    </row>
    <row r="183787" spans="26:27">
      <c r="Z183787" s="192"/>
      <c r="AA183787" s="192"/>
    </row>
    <row r="183788" spans="26:27">
      <c r="Z183788" s="192"/>
      <c r="AA183788" s="192"/>
    </row>
    <row r="183789" spans="26:27">
      <c r="Z183789" s="192"/>
      <c r="AA183789" s="192"/>
    </row>
    <row r="183790" spans="26:27">
      <c r="Z183790" s="192"/>
      <c r="AA183790" s="192"/>
    </row>
    <row r="183791" spans="26:27">
      <c r="Z183791" s="192"/>
      <c r="AA183791" s="192"/>
    </row>
    <row r="183792" spans="26:27">
      <c r="Z183792" s="192"/>
      <c r="AA183792" s="192"/>
    </row>
    <row r="183793" spans="26:27">
      <c r="Z183793" s="192"/>
      <c r="AA183793" s="192"/>
    </row>
    <row r="183794" spans="26:27">
      <c r="Z183794" s="192"/>
      <c r="AA183794" s="192"/>
    </row>
    <row r="183795" spans="26:27">
      <c r="Z183795" s="192"/>
      <c r="AA183795" s="192"/>
    </row>
    <row r="183796" spans="26:27">
      <c r="Z183796" s="192"/>
      <c r="AA183796" s="192"/>
    </row>
    <row r="183797" spans="26:27">
      <c r="Z183797" s="192"/>
      <c r="AA183797" s="192"/>
    </row>
    <row r="183798" spans="26:27">
      <c r="Z183798" s="192"/>
      <c r="AA183798" s="192"/>
    </row>
    <row r="183799" spans="26:27">
      <c r="Z183799" s="192"/>
      <c r="AA183799" s="192"/>
    </row>
    <row r="183800" spans="26:27">
      <c r="Z183800" s="192"/>
      <c r="AA183800" s="192"/>
    </row>
    <row r="183801" spans="26:27">
      <c r="Z183801" s="192"/>
      <c r="AA183801" s="192"/>
    </row>
    <row r="183802" spans="26:27">
      <c r="Z183802" s="192"/>
      <c r="AA183802" s="192"/>
    </row>
    <row r="183803" spans="26:27">
      <c r="Z183803" s="192"/>
      <c r="AA183803" s="192"/>
    </row>
    <row r="183804" spans="26:27">
      <c r="Z183804" s="192"/>
      <c r="AA183804" s="192"/>
    </row>
    <row r="183805" spans="26:27">
      <c r="Z183805" s="192"/>
      <c r="AA183805" s="192"/>
    </row>
    <row r="183806" spans="26:27">
      <c r="Z183806" s="192"/>
      <c r="AA183806" s="192"/>
    </row>
    <row r="183807" spans="26:27">
      <c r="Z183807" s="192"/>
      <c r="AA183807" s="192"/>
    </row>
    <row r="183808" spans="26:27">
      <c r="Z183808" s="192"/>
      <c r="AA183808" s="192"/>
    </row>
    <row r="183809" spans="26:27">
      <c r="Z183809" s="192"/>
      <c r="AA183809" s="192"/>
    </row>
    <row r="183810" spans="26:27">
      <c r="Z183810" s="192"/>
      <c r="AA183810" s="192"/>
    </row>
    <row r="183811" spans="26:27">
      <c r="Z183811" s="192"/>
      <c r="AA183811" s="192"/>
    </row>
    <row r="183812" spans="26:27">
      <c r="Z183812" s="192"/>
      <c r="AA183812" s="192"/>
    </row>
    <row r="183813" spans="26:27">
      <c r="Z183813" s="192"/>
      <c r="AA183813" s="192"/>
    </row>
    <row r="183814" spans="26:27">
      <c r="Z183814" s="192"/>
      <c r="AA183814" s="192"/>
    </row>
    <row r="183815" spans="26:27">
      <c r="Z183815" s="192"/>
      <c r="AA183815" s="192"/>
    </row>
    <row r="183816" spans="26:27">
      <c r="Z183816" s="192"/>
      <c r="AA183816" s="192"/>
    </row>
    <row r="183817" spans="26:27">
      <c r="Z183817" s="192"/>
      <c r="AA183817" s="192"/>
    </row>
    <row r="183818" spans="26:27">
      <c r="Z183818" s="192"/>
      <c r="AA183818" s="192"/>
    </row>
    <row r="183819" spans="26:27">
      <c r="Z183819" s="192"/>
      <c r="AA183819" s="192"/>
    </row>
    <row r="183820" spans="26:27">
      <c r="Z183820" s="192"/>
      <c r="AA183820" s="192"/>
    </row>
    <row r="183821" spans="26:27">
      <c r="Z183821" s="192"/>
      <c r="AA183821" s="192"/>
    </row>
    <row r="183822" spans="26:27">
      <c r="Z183822" s="192"/>
      <c r="AA183822" s="192"/>
    </row>
    <row r="183823" spans="26:27">
      <c r="Z183823" s="192"/>
      <c r="AA183823" s="192"/>
    </row>
    <row r="183824" spans="26:27">
      <c r="Z183824" s="192"/>
      <c r="AA183824" s="192"/>
    </row>
    <row r="183825" spans="26:27">
      <c r="Z183825" s="192"/>
      <c r="AA183825" s="192"/>
    </row>
    <row r="183826" spans="26:27">
      <c r="Z183826" s="192"/>
      <c r="AA183826" s="192"/>
    </row>
    <row r="183827" spans="26:27">
      <c r="Z183827" s="192"/>
      <c r="AA183827" s="192"/>
    </row>
    <row r="183828" spans="26:27">
      <c r="Z183828" s="192"/>
      <c r="AA183828" s="192"/>
    </row>
    <row r="183829" spans="26:27">
      <c r="Z183829" s="192"/>
      <c r="AA183829" s="192"/>
    </row>
    <row r="183830" spans="26:27">
      <c r="Z183830" s="192"/>
      <c r="AA183830" s="192"/>
    </row>
    <row r="183831" spans="26:27">
      <c r="Z183831" s="192"/>
      <c r="AA183831" s="192"/>
    </row>
    <row r="183832" spans="26:27">
      <c r="Z183832" s="192"/>
      <c r="AA183832" s="192"/>
    </row>
    <row r="183833" spans="26:27">
      <c r="Z183833" s="192"/>
      <c r="AA183833" s="192"/>
    </row>
    <row r="183834" spans="26:27">
      <c r="Z183834" s="192"/>
      <c r="AA183834" s="192"/>
    </row>
    <row r="183835" spans="26:27">
      <c r="Z183835" s="192"/>
      <c r="AA183835" s="192"/>
    </row>
    <row r="183836" spans="26:27">
      <c r="Z183836" s="192"/>
      <c r="AA183836" s="192"/>
    </row>
    <row r="183837" spans="26:27">
      <c r="Z183837" s="192"/>
      <c r="AA183837" s="192"/>
    </row>
    <row r="183838" spans="26:27">
      <c r="Z183838" s="192"/>
      <c r="AA183838" s="192"/>
    </row>
    <row r="183839" spans="26:27">
      <c r="Z183839" s="192"/>
      <c r="AA183839" s="192"/>
    </row>
    <row r="183840" spans="26:27">
      <c r="Z183840" s="192"/>
      <c r="AA183840" s="192"/>
    </row>
    <row r="183841" spans="26:27">
      <c r="Z183841" s="192"/>
      <c r="AA183841" s="192"/>
    </row>
    <row r="183842" spans="26:27">
      <c r="Z183842" s="192"/>
      <c r="AA183842" s="192"/>
    </row>
    <row r="183843" spans="26:27">
      <c r="Z183843" s="192"/>
      <c r="AA183843" s="192"/>
    </row>
    <row r="183844" spans="26:27">
      <c r="Z183844" s="192"/>
      <c r="AA183844" s="192"/>
    </row>
    <row r="183845" spans="26:27">
      <c r="Z183845" s="192"/>
      <c r="AA183845" s="192"/>
    </row>
    <row r="183846" spans="26:27">
      <c r="Z183846" s="192"/>
      <c r="AA183846" s="192"/>
    </row>
    <row r="183847" spans="26:27">
      <c r="Z183847" s="192"/>
      <c r="AA183847" s="192"/>
    </row>
    <row r="183848" spans="26:27">
      <c r="Z183848" s="192"/>
      <c r="AA183848" s="192"/>
    </row>
    <row r="183849" spans="26:27">
      <c r="Z183849" s="192"/>
      <c r="AA183849" s="192"/>
    </row>
    <row r="183850" spans="26:27">
      <c r="Z183850" s="192"/>
      <c r="AA183850" s="192"/>
    </row>
    <row r="183851" spans="26:27">
      <c r="Z183851" s="192"/>
      <c r="AA183851" s="192"/>
    </row>
    <row r="183852" spans="26:27">
      <c r="Z183852" s="192"/>
      <c r="AA183852" s="192"/>
    </row>
    <row r="183853" spans="26:27">
      <c r="Z183853" s="192"/>
      <c r="AA183853" s="192"/>
    </row>
    <row r="183854" spans="26:27">
      <c r="Z183854" s="192"/>
      <c r="AA183854" s="192"/>
    </row>
    <row r="183855" spans="26:27">
      <c r="Z183855" s="192"/>
      <c r="AA183855" s="192"/>
    </row>
    <row r="183856" spans="26:27">
      <c r="Z183856" s="192"/>
      <c r="AA183856" s="192"/>
    </row>
    <row r="183857" spans="26:27">
      <c r="Z183857" s="192"/>
      <c r="AA183857" s="192"/>
    </row>
    <row r="183858" spans="26:27">
      <c r="Z183858" s="192"/>
      <c r="AA183858" s="192"/>
    </row>
    <row r="183859" spans="26:27">
      <c r="Z183859" s="192"/>
      <c r="AA183859" s="192"/>
    </row>
    <row r="183860" spans="26:27">
      <c r="Z183860" s="192"/>
      <c r="AA183860" s="192"/>
    </row>
    <row r="183861" spans="26:27">
      <c r="Z183861" s="192"/>
      <c r="AA183861" s="192"/>
    </row>
    <row r="183862" spans="26:27">
      <c r="Z183862" s="192"/>
      <c r="AA183862" s="192"/>
    </row>
    <row r="183863" spans="26:27">
      <c r="Z183863" s="192"/>
      <c r="AA183863" s="192"/>
    </row>
    <row r="183864" spans="26:27">
      <c r="Z183864" s="192"/>
      <c r="AA183864" s="192"/>
    </row>
    <row r="183865" spans="26:27">
      <c r="Z183865" s="192"/>
      <c r="AA183865" s="192"/>
    </row>
    <row r="183866" spans="26:27">
      <c r="Z183866" s="192"/>
      <c r="AA183866" s="192"/>
    </row>
    <row r="183867" spans="26:27">
      <c r="Z183867" s="192"/>
      <c r="AA183867" s="192"/>
    </row>
    <row r="183868" spans="26:27">
      <c r="Z183868" s="192"/>
      <c r="AA183868" s="192"/>
    </row>
    <row r="183869" spans="26:27">
      <c r="Z183869" s="192"/>
      <c r="AA183869" s="192"/>
    </row>
    <row r="183870" spans="26:27">
      <c r="Z183870" s="192"/>
      <c r="AA183870" s="192"/>
    </row>
    <row r="183871" spans="26:27">
      <c r="Z183871" s="192"/>
      <c r="AA183871" s="192"/>
    </row>
    <row r="183872" spans="26:27">
      <c r="Z183872" s="192"/>
      <c r="AA183872" s="192"/>
    </row>
    <row r="183873" spans="26:27">
      <c r="Z183873" s="192"/>
      <c r="AA183873" s="192"/>
    </row>
    <row r="183874" spans="26:27">
      <c r="Z183874" s="192"/>
      <c r="AA183874" s="192"/>
    </row>
    <row r="183875" spans="26:27">
      <c r="Z183875" s="192"/>
      <c r="AA183875" s="192"/>
    </row>
    <row r="183876" spans="26:27">
      <c r="Z183876" s="192"/>
      <c r="AA183876" s="192"/>
    </row>
    <row r="183877" spans="26:27">
      <c r="Z183877" s="192"/>
      <c r="AA183877" s="192"/>
    </row>
    <row r="183878" spans="26:27">
      <c r="Z183878" s="192"/>
      <c r="AA183878" s="192"/>
    </row>
    <row r="183879" spans="26:27">
      <c r="Z183879" s="192"/>
      <c r="AA183879" s="192"/>
    </row>
    <row r="183880" spans="26:27">
      <c r="Z183880" s="192"/>
      <c r="AA183880" s="192"/>
    </row>
    <row r="183881" spans="26:27">
      <c r="Z183881" s="192"/>
      <c r="AA183881" s="192"/>
    </row>
    <row r="183882" spans="26:27">
      <c r="Z183882" s="192"/>
      <c r="AA183882" s="192"/>
    </row>
    <row r="183883" spans="26:27">
      <c r="Z183883" s="192"/>
      <c r="AA183883" s="192"/>
    </row>
    <row r="183884" spans="26:27">
      <c r="Z183884" s="192"/>
      <c r="AA183884" s="192"/>
    </row>
    <row r="183885" spans="26:27">
      <c r="Z183885" s="192"/>
      <c r="AA183885" s="192"/>
    </row>
    <row r="183886" spans="26:27">
      <c r="Z183886" s="192"/>
      <c r="AA183886" s="192"/>
    </row>
    <row r="183887" spans="26:27">
      <c r="Z183887" s="192"/>
      <c r="AA183887" s="192"/>
    </row>
    <row r="183888" spans="26:27">
      <c r="Z183888" s="192"/>
      <c r="AA183888" s="192"/>
    </row>
    <row r="183889" spans="26:27">
      <c r="Z183889" s="192"/>
      <c r="AA183889" s="192"/>
    </row>
    <row r="183890" spans="26:27">
      <c r="Z183890" s="192"/>
      <c r="AA183890" s="192"/>
    </row>
    <row r="183891" spans="26:27">
      <c r="Z183891" s="192"/>
      <c r="AA183891" s="192"/>
    </row>
    <row r="183892" spans="26:27">
      <c r="Z183892" s="192"/>
      <c r="AA183892" s="192"/>
    </row>
    <row r="183893" spans="26:27">
      <c r="Z183893" s="192"/>
      <c r="AA183893" s="192"/>
    </row>
    <row r="183894" spans="26:27">
      <c r="Z183894" s="192"/>
      <c r="AA183894" s="192"/>
    </row>
    <row r="183895" spans="26:27">
      <c r="Z183895" s="192"/>
      <c r="AA183895" s="192"/>
    </row>
    <row r="183896" spans="26:27">
      <c r="Z183896" s="192"/>
      <c r="AA183896" s="192"/>
    </row>
    <row r="183897" spans="26:27">
      <c r="Z183897" s="192"/>
      <c r="AA183897" s="192"/>
    </row>
    <row r="183898" spans="26:27">
      <c r="Z183898" s="192"/>
      <c r="AA183898" s="192"/>
    </row>
    <row r="183899" spans="26:27">
      <c r="Z183899" s="192"/>
      <c r="AA183899" s="192"/>
    </row>
    <row r="183900" spans="26:27">
      <c r="Z183900" s="192"/>
      <c r="AA183900" s="192"/>
    </row>
    <row r="183901" spans="26:27">
      <c r="Z183901" s="192"/>
      <c r="AA183901" s="192"/>
    </row>
    <row r="183902" spans="26:27">
      <c r="Z183902" s="192"/>
      <c r="AA183902" s="192"/>
    </row>
    <row r="183903" spans="26:27">
      <c r="Z183903" s="192"/>
      <c r="AA183903" s="192"/>
    </row>
    <row r="183904" spans="26:27">
      <c r="Z183904" s="192"/>
      <c r="AA183904" s="192"/>
    </row>
    <row r="183905" spans="26:27">
      <c r="Z183905" s="192"/>
      <c r="AA183905" s="192"/>
    </row>
    <row r="183906" spans="26:27">
      <c r="Z183906" s="192"/>
      <c r="AA183906" s="192"/>
    </row>
    <row r="183907" spans="26:27">
      <c r="Z183907" s="192"/>
      <c r="AA183907" s="192"/>
    </row>
    <row r="183908" spans="26:27">
      <c r="Z183908" s="192"/>
      <c r="AA183908" s="192"/>
    </row>
    <row r="183909" spans="26:27">
      <c r="Z183909" s="192"/>
      <c r="AA183909" s="192"/>
    </row>
    <row r="183910" spans="26:27">
      <c r="Z183910" s="192"/>
      <c r="AA183910" s="192"/>
    </row>
    <row r="183911" spans="26:27">
      <c r="Z183911" s="192"/>
      <c r="AA183911" s="192"/>
    </row>
    <row r="183912" spans="26:27">
      <c r="Z183912" s="192"/>
      <c r="AA183912" s="192"/>
    </row>
    <row r="183913" spans="26:27">
      <c r="Z183913" s="192"/>
      <c r="AA183913" s="192"/>
    </row>
    <row r="183914" spans="26:27">
      <c r="Z183914" s="192"/>
      <c r="AA183914" s="192"/>
    </row>
    <row r="183915" spans="26:27">
      <c r="Z183915" s="192"/>
      <c r="AA183915" s="192"/>
    </row>
    <row r="183916" spans="26:27">
      <c r="Z183916" s="192"/>
      <c r="AA183916" s="192"/>
    </row>
    <row r="183917" spans="26:27">
      <c r="Z183917" s="192"/>
      <c r="AA183917" s="192"/>
    </row>
    <row r="183918" spans="26:27">
      <c r="Z183918" s="192"/>
      <c r="AA183918" s="192"/>
    </row>
    <row r="183919" spans="26:27">
      <c r="Z183919" s="192"/>
      <c r="AA183919" s="192"/>
    </row>
    <row r="183920" spans="26:27">
      <c r="Z183920" s="192"/>
      <c r="AA183920" s="192"/>
    </row>
    <row r="183921" spans="26:27">
      <c r="Z183921" s="192"/>
      <c r="AA183921" s="192"/>
    </row>
    <row r="183922" spans="26:27">
      <c r="Z183922" s="192"/>
      <c r="AA183922" s="192"/>
    </row>
    <row r="183923" spans="26:27">
      <c r="Z183923" s="192"/>
      <c r="AA183923" s="192"/>
    </row>
    <row r="183924" spans="26:27">
      <c r="Z183924" s="192"/>
      <c r="AA183924" s="192"/>
    </row>
    <row r="183925" spans="26:27">
      <c r="Z183925" s="192"/>
      <c r="AA183925" s="192"/>
    </row>
    <row r="183926" spans="26:27">
      <c r="Z183926" s="192"/>
      <c r="AA183926" s="192"/>
    </row>
    <row r="183927" spans="26:27">
      <c r="Z183927" s="192"/>
      <c r="AA183927" s="192"/>
    </row>
    <row r="183928" spans="26:27">
      <c r="Z183928" s="192"/>
      <c r="AA183928" s="192"/>
    </row>
    <row r="183929" spans="26:27">
      <c r="Z183929" s="192"/>
      <c r="AA183929" s="192"/>
    </row>
    <row r="183930" spans="26:27">
      <c r="Z183930" s="192"/>
      <c r="AA183930" s="192"/>
    </row>
    <row r="183931" spans="26:27">
      <c r="Z183931" s="192"/>
      <c r="AA183931" s="192"/>
    </row>
    <row r="183932" spans="26:27">
      <c r="Z183932" s="192"/>
      <c r="AA183932" s="192"/>
    </row>
    <row r="183933" spans="26:27">
      <c r="Z183933" s="192"/>
      <c r="AA183933" s="192"/>
    </row>
    <row r="183934" spans="26:27">
      <c r="Z183934" s="192"/>
      <c r="AA183934" s="192"/>
    </row>
    <row r="183935" spans="26:27">
      <c r="Z183935" s="192"/>
      <c r="AA183935" s="192"/>
    </row>
    <row r="183936" spans="26:27">
      <c r="Z183936" s="192"/>
      <c r="AA183936" s="192"/>
    </row>
    <row r="183937" spans="26:27">
      <c r="Z183937" s="192"/>
      <c r="AA183937" s="192"/>
    </row>
    <row r="183938" spans="26:27">
      <c r="Z183938" s="192"/>
      <c r="AA183938" s="192"/>
    </row>
    <row r="183939" spans="26:27">
      <c r="Z183939" s="192"/>
      <c r="AA183939" s="192"/>
    </row>
    <row r="183940" spans="26:27">
      <c r="Z183940" s="192"/>
      <c r="AA183940" s="192"/>
    </row>
    <row r="183941" spans="26:27">
      <c r="Z183941" s="192"/>
      <c r="AA183941" s="192"/>
    </row>
    <row r="183942" spans="26:27">
      <c r="Z183942" s="192"/>
      <c r="AA183942" s="192"/>
    </row>
    <row r="183943" spans="26:27">
      <c r="Z183943" s="192"/>
      <c r="AA183943" s="192"/>
    </row>
    <row r="183944" spans="26:27">
      <c r="Z183944" s="192"/>
      <c r="AA183944" s="192"/>
    </row>
    <row r="183945" spans="26:27">
      <c r="Z183945" s="192"/>
      <c r="AA183945" s="192"/>
    </row>
    <row r="183946" spans="26:27">
      <c r="Z183946" s="192"/>
      <c r="AA183946" s="192"/>
    </row>
    <row r="183947" spans="26:27">
      <c r="Z183947" s="192"/>
      <c r="AA183947" s="192"/>
    </row>
    <row r="183948" spans="26:27">
      <c r="Z183948" s="192"/>
      <c r="AA183948" s="192"/>
    </row>
    <row r="183949" spans="26:27">
      <c r="Z183949" s="192"/>
      <c r="AA183949" s="192"/>
    </row>
    <row r="183950" spans="26:27">
      <c r="Z183950" s="192"/>
      <c r="AA183950" s="192"/>
    </row>
    <row r="183951" spans="26:27">
      <c r="Z183951" s="192"/>
      <c r="AA183951" s="192"/>
    </row>
    <row r="183952" spans="26:27">
      <c r="Z183952" s="192"/>
      <c r="AA183952" s="192"/>
    </row>
    <row r="183953" spans="26:27">
      <c r="Z183953" s="192"/>
      <c r="AA183953" s="192"/>
    </row>
    <row r="183954" spans="26:27">
      <c r="Z183954" s="192"/>
      <c r="AA183954" s="192"/>
    </row>
    <row r="183955" spans="26:27">
      <c r="Z183955" s="192"/>
      <c r="AA183955" s="192"/>
    </row>
    <row r="183956" spans="26:27">
      <c r="Z183956" s="192"/>
      <c r="AA183956" s="192"/>
    </row>
    <row r="183957" spans="26:27">
      <c r="Z183957" s="192"/>
      <c r="AA183957" s="192"/>
    </row>
    <row r="183958" spans="26:27">
      <c r="Z183958" s="192"/>
      <c r="AA183958" s="192"/>
    </row>
    <row r="183959" spans="26:27">
      <c r="Z183959" s="192"/>
      <c r="AA183959" s="192"/>
    </row>
    <row r="183960" spans="26:27">
      <c r="Z183960" s="192"/>
      <c r="AA183960" s="192"/>
    </row>
    <row r="183961" spans="26:27">
      <c r="Z183961" s="192"/>
      <c r="AA183961" s="192"/>
    </row>
    <row r="183962" spans="26:27">
      <c r="Z183962" s="192"/>
      <c r="AA183962" s="192"/>
    </row>
    <row r="183963" spans="26:27">
      <c r="Z183963" s="192"/>
      <c r="AA183963" s="192"/>
    </row>
    <row r="183964" spans="26:27">
      <c r="Z183964" s="192"/>
      <c r="AA183964" s="192"/>
    </row>
    <row r="183965" spans="26:27">
      <c r="Z183965" s="192"/>
      <c r="AA183965" s="192"/>
    </row>
    <row r="183966" spans="26:27">
      <c r="Z183966" s="192"/>
      <c r="AA183966" s="192"/>
    </row>
    <row r="183967" spans="26:27">
      <c r="Z183967" s="192"/>
      <c r="AA183967" s="192"/>
    </row>
    <row r="183968" spans="26:27">
      <c r="Z183968" s="192"/>
      <c r="AA183968" s="192"/>
    </row>
    <row r="183969" spans="26:27">
      <c r="Z183969" s="192"/>
      <c r="AA183969" s="192"/>
    </row>
    <row r="183970" spans="26:27">
      <c r="Z183970" s="192"/>
      <c r="AA183970" s="192"/>
    </row>
    <row r="183971" spans="26:27">
      <c r="Z183971" s="192"/>
      <c r="AA183971" s="192"/>
    </row>
    <row r="183972" spans="26:27">
      <c r="Z183972" s="192"/>
      <c r="AA183972" s="192"/>
    </row>
    <row r="183973" spans="26:27">
      <c r="Z183973" s="192"/>
      <c r="AA183973" s="192"/>
    </row>
    <row r="183974" spans="26:27">
      <c r="Z183974" s="192"/>
      <c r="AA183974" s="192"/>
    </row>
    <row r="183975" spans="26:27">
      <c r="Z183975" s="192"/>
      <c r="AA183975" s="192"/>
    </row>
    <row r="183976" spans="26:27">
      <c r="Z183976" s="192"/>
      <c r="AA183976" s="192"/>
    </row>
    <row r="183977" spans="26:27">
      <c r="Z183977" s="192"/>
      <c r="AA183977" s="192"/>
    </row>
    <row r="183978" spans="26:27">
      <c r="Z183978" s="192"/>
      <c r="AA183978" s="192"/>
    </row>
    <row r="183979" spans="26:27">
      <c r="Z183979" s="192"/>
      <c r="AA183979" s="192"/>
    </row>
    <row r="183980" spans="26:27">
      <c r="Z183980" s="192"/>
      <c r="AA183980" s="192"/>
    </row>
    <row r="183981" spans="26:27">
      <c r="Z183981" s="192"/>
      <c r="AA183981" s="192"/>
    </row>
    <row r="183982" spans="26:27">
      <c r="Z183982" s="192"/>
      <c r="AA183982" s="192"/>
    </row>
    <row r="183983" spans="26:27">
      <c r="Z183983" s="192"/>
      <c r="AA183983" s="192"/>
    </row>
    <row r="183984" spans="26:27">
      <c r="Z183984" s="192"/>
      <c r="AA183984" s="192"/>
    </row>
    <row r="183985" spans="26:27">
      <c r="Z183985" s="192"/>
      <c r="AA183985" s="192"/>
    </row>
    <row r="183986" spans="26:27">
      <c r="Z183986" s="192"/>
      <c r="AA183986" s="192"/>
    </row>
    <row r="183987" spans="26:27">
      <c r="Z183987" s="192"/>
      <c r="AA183987" s="192"/>
    </row>
    <row r="183988" spans="26:27">
      <c r="Z183988" s="192"/>
      <c r="AA183988" s="192"/>
    </row>
    <row r="183989" spans="26:27">
      <c r="Z183989" s="192"/>
      <c r="AA183989" s="192"/>
    </row>
    <row r="183990" spans="26:27">
      <c r="Z183990" s="192"/>
      <c r="AA183990" s="192"/>
    </row>
    <row r="183991" spans="26:27">
      <c r="Z183991" s="192"/>
      <c r="AA183991" s="192"/>
    </row>
    <row r="183992" spans="26:27">
      <c r="Z183992" s="192"/>
      <c r="AA183992" s="192"/>
    </row>
    <row r="183993" spans="26:27">
      <c r="Z183993" s="192"/>
      <c r="AA183993" s="192"/>
    </row>
    <row r="183994" spans="26:27">
      <c r="Z183994" s="192"/>
      <c r="AA183994" s="192"/>
    </row>
    <row r="183995" spans="26:27">
      <c r="Z183995" s="192"/>
      <c r="AA183995" s="192"/>
    </row>
    <row r="183996" spans="26:27">
      <c r="Z183996" s="192"/>
      <c r="AA183996" s="192"/>
    </row>
    <row r="183997" spans="26:27">
      <c r="Z183997" s="192"/>
      <c r="AA183997" s="192"/>
    </row>
    <row r="183998" spans="26:27">
      <c r="Z183998" s="192"/>
      <c r="AA183998" s="192"/>
    </row>
    <row r="183999" spans="26:27">
      <c r="Z183999" s="192"/>
      <c r="AA183999" s="192"/>
    </row>
    <row r="184000" spans="26:27">
      <c r="Z184000" s="192"/>
      <c r="AA184000" s="192"/>
    </row>
    <row r="184001" spans="26:27">
      <c r="Z184001" s="192"/>
      <c r="AA184001" s="192"/>
    </row>
    <row r="184002" spans="26:27">
      <c r="Z184002" s="192"/>
      <c r="AA184002" s="192"/>
    </row>
    <row r="184003" spans="26:27">
      <c r="Z184003" s="192"/>
      <c r="AA184003" s="192"/>
    </row>
    <row r="184004" spans="26:27">
      <c r="Z184004" s="192"/>
      <c r="AA184004" s="192"/>
    </row>
    <row r="184005" spans="26:27">
      <c r="Z184005" s="192"/>
      <c r="AA184005" s="192"/>
    </row>
    <row r="184006" spans="26:27">
      <c r="Z184006" s="192"/>
      <c r="AA184006" s="192"/>
    </row>
    <row r="184007" spans="26:27">
      <c r="Z184007" s="192"/>
      <c r="AA184007" s="192"/>
    </row>
    <row r="184008" spans="26:27">
      <c r="Z184008" s="192"/>
      <c r="AA184008" s="192"/>
    </row>
    <row r="184009" spans="26:27">
      <c r="Z184009" s="192"/>
      <c r="AA184009" s="192"/>
    </row>
    <row r="184010" spans="26:27">
      <c r="Z184010" s="192"/>
      <c r="AA184010" s="192"/>
    </row>
    <row r="184011" spans="26:27">
      <c r="Z184011" s="192"/>
      <c r="AA184011" s="192"/>
    </row>
    <row r="184012" spans="26:27">
      <c r="Z184012" s="192"/>
      <c r="AA184012" s="192"/>
    </row>
    <row r="184013" spans="26:27">
      <c r="Z184013" s="192"/>
      <c r="AA184013" s="192"/>
    </row>
    <row r="184014" spans="26:27">
      <c r="Z184014" s="192"/>
      <c r="AA184014" s="192"/>
    </row>
    <row r="184015" spans="26:27">
      <c r="Z184015" s="192"/>
      <c r="AA184015" s="192"/>
    </row>
    <row r="184016" spans="26:27">
      <c r="Z184016" s="192"/>
      <c r="AA184016" s="192"/>
    </row>
    <row r="184017" spans="26:27">
      <c r="Z184017" s="192"/>
      <c r="AA184017" s="192"/>
    </row>
    <row r="184018" spans="26:27">
      <c r="Z184018" s="192"/>
      <c r="AA184018" s="192"/>
    </row>
    <row r="184019" spans="26:27">
      <c r="Z184019" s="192"/>
      <c r="AA184019" s="192"/>
    </row>
    <row r="184020" spans="26:27">
      <c r="Z184020" s="192"/>
      <c r="AA184020" s="192"/>
    </row>
    <row r="184021" spans="26:27">
      <c r="Z184021" s="192"/>
      <c r="AA184021" s="192"/>
    </row>
    <row r="184022" spans="26:27">
      <c r="Z184022" s="192"/>
      <c r="AA184022" s="192"/>
    </row>
    <row r="184023" spans="26:27">
      <c r="Z184023" s="192"/>
      <c r="AA184023" s="192"/>
    </row>
    <row r="184024" spans="26:27">
      <c r="Z184024" s="192"/>
      <c r="AA184024" s="192"/>
    </row>
    <row r="184025" spans="26:27">
      <c r="Z184025" s="192"/>
      <c r="AA184025" s="192"/>
    </row>
    <row r="184026" spans="26:27">
      <c r="Z184026" s="192"/>
      <c r="AA184026" s="192"/>
    </row>
    <row r="184027" spans="26:27">
      <c r="Z184027" s="192"/>
      <c r="AA184027" s="192"/>
    </row>
    <row r="184028" spans="26:27">
      <c r="Z184028" s="192"/>
      <c r="AA184028" s="192"/>
    </row>
    <row r="184029" spans="26:27">
      <c r="Z184029" s="192"/>
      <c r="AA184029" s="192"/>
    </row>
    <row r="184030" spans="26:27">
      <c r="Z184030" s="192"/>
      <c r="AA184030" s="192"/>
    </row>
    <row r="184031" spans="26:27">
      <c r="Z184031" s="192"/>
      <c r="AA184031" s="192"/>
    </row>
    <row r="184032" spans="26:27">
      <c r="Z184032" s="192"/>
      <c r="AA184032" s="192"/>
    </row>
    <row r="184033" spans="26:27">
      <c r="Z184033" s="192"/>
      <c r="AA184033" s="192"/>
    </row>
    <row r="184034" spans="26:27">
      <c r="Z184034" s="192"/>
      <c r="AA184034" s="192"/>
    </row>
    <row r="184035" spans="26:27">
      <c r="Z184035" s="192"/>
      <c r="AA184035" s="192"/>
    </row>
    <row r="184036" spans="26:27">
      <c r="Z184036" s="192"/>
      <c r="AA184036" s="192"/>
    </row>
    <row r="184037" spans="26:27">
      <c r="Z184037" s="192"/>
      <c r="AA184037" s="192"/>
    </row>
    <row r="184038" spans="26:27">
      <c r="Z184038" s="192"/>
      <c r="AA184038" s="192"/>
    </row>
    <row r="184039" spans="26:27">
      <c r="Z184039" s="192"/>
      <c r="AA184039" s="192"/>
    </row>
    <row r="184040" spans="26:27">
      <c r="Z184040" s="192"/>
      <c r="AA184040" s="192"/>
    </row>
    <row r="184041" spans="26:27">
      <c r="Z184041" s="192"/>
      <c r="AA184041" s="192"/>
    </row>
    <row r="184042" spans="26:27">
      <c r="Z184042" s="192"/>
      <c r="AA184042" s="192"/>
    </row>
    <row r="184043" spans="26:27">
      <c r="Z184043" s="192"/>
      <c r="AA184043" s="192"/>
    </row>
    <row r="184044" spans="26:27">
      <c r="Z184044" s="192"/>
      <c r="AA184044" s="192"/>
    </row>
    <row r="184045" spans="26:27">
      <c r="Z184045" s="192"/>
      <c r="AA184045" s="192"/>
    </row>
    <row r="184046" spans="26:27">
      <c r="Z184046" s="192"/>
      <c r="AA184046" s="192"/>
    </row>
    <row r="184047" spans="26:27">
      <c r="Z184047" s="192"/>
      <c r="AA184047" s="192"/>
    </row>
    <row r="184048" spans="26:27">
      <c r="Z184048" s="192"/>
      <c r="AA184048" s="192"/>
    </row>
    <row r="184049" spans="26:27">
      <c r="Z184049" s="192"/>
      <c r="AA184049" s="192"/>
    </row>
    <row r="184050" spans="26:27">
      <c r="Z184050" s="192"/>
      <c r="AA184050" s="192"/>
    </row>
    <row r="184051" spans="26:27">
      <c r="Z184051" s="192"/>
      <c r="AA184051" s="192"/>
    </row>
    <row r="184052" spans="26:27">
      <c r="Z184052" s="192"/>
      <c r="AA184052" s="192"/>
    </row>
    <row r="184053" spans="26:27">
      <c r="Z184053" s="192"/>
      <c r="AA184053" s="192"/>
    </row>
    <row r="184054" spans="26:27">
      <c r="Z184054" s="192"/>
      <c r="AA184054" s="192"/>
    </row>
    <row r="184055" spans="26:27">
      <c r="Z184055" s="192"/>
      <c r="AA184055" s="192"/>
    </row>
    <row r="184056" spans="26:27">
      <c r="Z184056" s="192"/>
      <c r="AA184056" s="192"/>
    </row>
    <row r="184057" spans="26:27">
      <c r="Z184057" s="192"/>
      <c r="AA184057" s="192"/>
    </row>
    <row r="184058" spans="26:27">
      <c r="Z184058" s="192"/>
      <c r="AA184058" s="192"/>
    </row>
    <row r="184059" spans="26:27">
      <c r="Z184059" s="192"/>
      <c r="AA184059" s="192"/>
    </row>
    <row r="184060" spans="26:27">
      <c r="Z184060" s="192"/>
      <c r="AA184060" s="192"/>
    </row>
    <row r="184061" spans="26:27">
      <c r="Z184061" s="192"/>
      <c r="AA184061" s="192"/>
    </row>
    <row r="184062" spans="26:27">
      <c r="Z184062" s="192"/>
      <c r="AA184062" s="192"/>
    </row>
    <row r="184063" spans="26:27">
      <c r="Z184063" s="192"/>
      <c r="AA184063" s="192"/>
    </row>
    <row r="184064" spans="26:27">
      <c r="Z184064" s="192"/>
      <c r="AA184064" s="192"/>
    </row>
    <row r="184065" spans="26:27">
      <c r="Z184065" s="192"/>
      <c r="AA184065" s="192"/>
    </row>
    <row r="184066" spans="26:27">
      <c r="Z184066" s="192"/>
      <c r="AA184066" s="192"/>
    </row>
    <row r="184067" spans="26:27">
      <c r="Z184067" s="192"/>
      <c r="AA184067" s="192"/>
    </row>
    <row r="184068" spans="26:27">
      <c r="Z184068" s="192"/>
      <c r="AA184068" s="192"/>
    </row>
    <row r="184069" spans="26:27">
      <c r="Z184069" s="192"/>
      <c r="AA184069" s="192"/>
    </row>
    <row r="184070" spans="26:27">
      <c r="Z184070" s="192"/>
      <c r="AA184070" s="192"/>
    </row>
    <row r="184071" spans="26:27">
      <c r="Z184071" s="192"/>
      <c r="AA184071" s="192"/>
    </row>
    <row r="184072" spans="26:27">
      <c r="Z184072" s="192"/>
      <c r="AA184072" s="192"/>
    </row>
    <row r="184073" spans="26:27">
      <c r="Z184073" s="192"/>
      <c r="AA184073" s="192"/>
    </row>
    <row r="184074" spans="26:27">
      <c r="Z184074" s="192"/>
      <c r="AA184074" s="192"/>
    </row>
    <row r="184075" spans="26:27">
      <c r="Z184075" s="192"/>
      <c r="AA184075" s="192"/>
    </row>
    <row r="184076" spans="26:27">
      <c r="Z184076" s="192"/>
      <c r="AA184076" s="192"/>
    </row>
    <row r="184077" spans="26:27">
      <c r="Z184077" s="192"/>
      <c r="AA184077" s="192"/>
    </row>
    <row r="184078" spans="26:27">
      <c r="Z184078" s="192"/>
      <c r="AA184078" s="192"/>
    </row>
    <row r="184079" spans="26:27">
      <c r="Z184079" s="192"/>
      <c r="AA184079" s="192"/>
    </row>
    <row r="184080" spans="26:27">
      <c r="Z184080" s="192"/>
      <c r="AA184080" s="192"/>
    </row>
    <row r="184081" spans="26:27">
      <c r="Z184081" s="192"/>
      <c r="AA184081" s="192"/>
    </row>
    <row r="184082" spans="26:27">
      <c r="Z184082" s="192"/>
      <c r="AA184082" s="192"/>
    </row>
    <row r="184083" spans="26:27">
      <c r="Z184083" s="192"/>
      <c r="AA184083" s="192"/>
    </row>
    <row r="184084" spans="26:27">
      <c r="Z184084" s="192"/>
      <c r="AA184084" s="192"/>
    </row>
    <row r="184085" spans="26:27">
      <c r="Z184085" s="192"/>
      <c r="AA184085" s="192"/>
    </row>
    <row r="184086" spans="26:27">
      <c r="Z184086" s="192"/>
      <c r="AA184086" s="192"/>
    </row>
    <row r="184087" spans="26:27">
      <c r="Z184087" s="192"/>
      <c r="AA184087" s="192"/>
    </row>
    <row r="184088" spans="26:27">
      <c r="Z184088" s="192"/>
      <c r="AA184088" s="192"/>
    </row>
    <row r="184089" spans="26:27">
      <c r="Z184089" s="192"/>
      <c r="AA184089" s="192"/>
    </row>
    <row r="184090" spans="26:27">
      <c r="Z184090" s="192"/>
      <c r="AA184090" s="192"/>
    </row>
    <row r="184091" spans="26:27">
      <c r="Z184091" s="192"/>
      <c r="AA184091" s="192"/>
    </row>
    <row r="184092" spans="26:27">
      <c r="Z184092" s="192"/>
      <c r="AA184092" s="192"/>
    </row>
    <row r="184093" spans="26:27">
      <c r="Z184093" s="192"/>
      <c r="AA184093" s="192"/>
    </row>
    <row r="184094" spans="26:27">
      <c r="Z184094" s="192"/>
      <c r="AA184094" s="192"/>
    </row>
    <row r="184095" spans="26:27">
      <c r="Z184095" s="192"/>
      <c r="AA184095" s="192"/>
    </row>
    <row r="184096" spans="26:27">
      <c r="Z184096" s="192"/>
      <c r="AA184096" s="192"/>
    </row>
    <row r="184097" spans="26:27">
      <c r="Z184097" s="192"/>
      <c r="AA184097" s="192"/>
    </row>
    <row r="184098" spans="26:27">
      <c r="Z184098" s="192"/>
      <c r="AA184098" s="192"/>
    </row>
    <row r="184099" spans="26:27">
      <c r="Z184099" s="192"/>
      <c r="AA184099" s="192"/>
    </row>
    <row r="184100" spans="26:27">
      <c r="Z184100" s="192"/>
      <c r="AA184100" s="192"/>
    </row>
    <row r="184101" spans="26:27">
      <c r="Z184101" s="192"/>
      <c r="AA184101" s="192"/>
    </row>
    <row r="184102" spans="26:27">
      <c r="Z184102" s="192"/>
      <c r="AA184102" s="192"/>
    </row>
    <row r="184103" spans="26:27">
      <c r="Z184103" s="192"/>
      <c r="AA184103" s="192"/>
    </row>
    <row r="184104" spans="26:27">
      <c r="Z184104" s="192"/>
      <c r="AA184104" s="192"/>
    </row>
    <row r="184105" spans="26:27">
      <c r="Z184105" s="192"/>
      <c r="AA184105" s="192"/>
    </row>
    <row r="184106" spans="26:27">
      <c r="Z184106" s="192"/>
      <c r="AA184106" s="192"/>
    </row>
    <row r="184107" spans="26:27">
      <c r="Z184107" s="192"/>
      <c r="AA184107" s="192"/>
    </row>
    <row r="184108" spans="26:27">
      <c r="Z184108" s="192"/>
      <c r="AA184108" s="192"/>
    </row>
    <row r="184109" spans="26:27">
      <c r="Z184109" s="192"/>
      <c r="AA184109" s="192"/>
    </row>
    <row r="184110" spans="26:27">
      <c r="Z184110" s="192"/>
      <c r="AA184110" s="192"/>
    </row>
    <row r="184111" spans="26:27">
      <c r="Z184111" s="192"/>
      <c r="AA184111" s="192"/>
    </row>
    <row r="184112" spans="26:27">
      <c r="Z184112" s="192"/>
      <c r="AA184112" s="192"/>
    </row>
    <row r="184113" spans="26:27">
      <c r="Z184113" s="192"/>
      <c r="AA184113" s="192"/>
    </row>
    <row r="184114" spans="26:27">
      <c r="Z184114" s="192"/>
      <c r="AA184114" s="192"/>
    </row>
    <row r="184115" spans="26:27">
      <c r="Z184115" s="192"/>
      <c r="AA184115" s="192"/>
    </row>
    <row r="184116" spans="26:27">
      <c r="Z184116" s="192"/>
      <c r="AA184116" s="192"/>
    </row>
    <row r="184117" spans="26:27">
      <c r="Z184117" s="192"/>
      <c r="AA184117" s="192"/>
    </row>
    <row r="184118" spans="26:27">
      <c r="Z184118" s="192"/>
      <c r="AA184118" s="192"/>
    </row>
    <row r="184119" spans="26:27">
      <c r="Z184119" s="192"/>
      <c r="AA184119" s="192"/>
    </row>
    <row r="184120" spans="26:27">
      <c r="Z184120" s="192"/>
      <c r="AA184120" s="192"/>
    </row>
    <row r="184121" spans="26:27">
      <c r="Z184121" s="192"/>
      <c r="AA184121" s="192"/>
    </row>
    <row r="184122" spans="26:27">
      <c r="Z184122" s="192"/>
      <c r="AA184122" s="192"/>
    </row>
    <row r="184123" spans="26:27">
      <c r="Z184123" s="192"/>
      <c r="AA184123" s="192"/>
    </row>
    <row r="184124" spans="26:27">
      <c r="Z184124" s="192"/>
      <c r="AA184124" s="192"/>
    </row>
    <row r="184125" spans="26:27">
      <c r="Z184125" s="192"/>
      <c r="AA184125" s="192"/>
    </row>
    <row r="184126" spans="26:27">
      <c r="Z184126" s="192"/>
      <c r="AA184126" s="192"/>
    </row>
    <row r="184127" spans="26:27">
      <c r="Z184127" s="192"/>
      <c r="AA184127" s="192"/>
    </row>
    <row r="184128" spans="26:27">
      <c r="Z184128" s="192"/>
      <c r="AA184128" s="192"/>
    </row>
    <row r="184129" spans="26:27">
      <c r="Z184129" s="192"/>
      <c r="AA184129" s="192"/>
    </row>
    <row r="184130" spans="26:27">
      <c r="Z184130" s="192"/>
      <c r="AA184130" s="192"/>
    </row>
    <row r="184131" spans="26:27">
      <c r="Z184131" s="192"/>
      <c r="AA184131" s="192"/>
    </row>
    <row r="184132" spans="26:27">
      <c r="Z184132" s="192"/>
      <c r="AA184132" s="192"/>
    </row>
    <row r="184133" spans="26:27">
      <c r="Z184133" s="192"/>
      <c r="AA184133" s="192"/>
    </row>
    <row r="184134" spans="26:27">
      <c r="Z184134" s="192"/>
      <c r="AA184134" s="192"/>
    </row>
    <row r="184135" spans="26:27">
      <c r="Z184135" s="192"/>
      <c r="AA184135" s="192"/>
    </row>
    <row r="184136" spans="26:27">
      <c r="Z184136" s="192"/>
      <c r="AA184136" s="192"/>
    </row>
    <row r="184137" spans="26:27">
      <c r="Z184137" s="192"/>
      <c r="AA184137" s="192"/>
    </row>
    <row r="184138" spans="26:27">
      <c r="Z184138" s="192"/>
      <c r="AA184138" s="192"/>
    </row>
    <row r="184139" spans="26:27">
      <c r="Z184139" s="192"/>
      <c r="AA184139" s="192"/>
    </row>
    <row r="184140" spans="26:27">
      <c r="Z184140" s="192"/>
      <c r="AA184140" s="192"/>
    </row>
    <row r="184141" spans="26:27">
      <c r="Z184141" s="192"/>
      <c r="AA184141" s="192"/>
    </row>
    <row r="184142" spans="26:27">
      <c r="Z184142" s="192"/>
      <c r="AA184142" s="192"/>
    </row>
    <row r="184143" spans="26:27">
      <c r="Z184143" s="192"/>
      <c r="AA184143" s="192"/>
    </row>
    <row r="184144" spans="26:27">
      <c r="Z184144" s="192"/>
      <c r="AA184144" s="192"/>
    </row>
    <row r="184145" spans="26:27">
      <c r="Z184145" s="192"/>
      <c r="AA184145" s="192"/>
    </row>
    <row r="184146" spans="26:27">
      <c r="Z184146" s="192"/>
      <c r="AA184146" s="192"/>
    </row>
    <row r="184147" spans="26:27">
      <c r="Z184147" s="192"/>
      <c r="AA184147" s="192"/>
    </row>
    <row r="184148" spans="26:27">
      <c r="Z184148" s="192"/>
      <c r="AA184148" s="192"/>
    </row>
    <row r="184149" spans="26:27">
      <c r="Z184149" s="192"/>
      <c r="AA184149" s="192"/>
    </row>
    <row r="184150" spans="26:27">
      <c r="Z184150" s="192"/>
      <c r="AA184150" s="192"/>
    </row>
    <row r="184151" spans="26:27">
      <c r="Z184151" s="192"/>
      <c r="AA184151" s="192"/>
    </row>
    <row r="184152" spans="26:27">
      <c r="Z184152" s="192"/>
      <c r="AA184152" s="192"/>
    </row>
    <row r="184153" spans="26:27">
      <c r="Z184153" s="192"/>
      <c r="AA184153" s="192"/>
    </row>
    <row r="184154" spans="26:27">
      <c r="Z184154" s="192"/>
      <c r="AA184154" s="192"/>
    </row>
    <row r="184155" spans="26:27">
      <c r="Z184155" s="192"/>
      <c r="AA184155" s="192"/>
    </row>
    <row r="184156" spans="26:27">
      <c r="Z184156" s="192"/>
      <c r="AA184156" s="192"/>
    </row>
    <row r="184157" spans="26:27">
      <c r="Z184157" s="192"/>
      <c r="AA184157" s="192"/>
    </row>
    <row r="184158" spans="26:27">
      <c r="Z184158" s="192"/>
      <c r="AA184158" s="192"/>
    </row>
    <row r="184159" spans="26:27">
      <c r="Z184159" s="192"/>
      <c r="AA184159" s="192"/>
    </row>
    <row r="184160" spans="26:27">
      <c r="Z184160" s="192"/>
      <c r="AA184160" s="192"/>
    </row>
    <row r="184161" spans="26:27">
      <c r="Z184161" s="192"/>
      <c r="AA184161" s="192"/>
    </row>
    <row r="184162" spans="26:27">
      <c r="Z184162" s="192"/>
      <c r="AA184162" s="192"/>
    </row>
    <row r="184163" spans="26:27">
      <c r="Z184163" s="192"/>
      <c r="AA184163" s="192"/>
    </row>
    <row r="184164" spans="26:27">
      <c r="Z184164" s="192"/>
      <c r="AA184164" s="192"/>
    </row>
    <row r="184165" spans="26:27">
      <c r="Z184165" s="192"/>
      <c r="AA184165" s="192"/>
    </row>
    <row r="184166" spans="26:27">
      <c r="Z184166" s="192"/>
      <c r="AA184166" s="192"/>
    </row>
    <row r="184167" spans="26:27">
      <c r="Z184167" s="192"/>
      <c r="AA184167" s="192"/>
    </row>
    <row r="184168" spans="26:27">
      <c r="Z184168" s="192"/>
      <c r="AA184168" s="192"/>
    </row>
    <row r="184169" spans="26:27">
      <c r="Z184169" s="192"/>
      <c r="AA184169" s="192"/>
    </row>
    <row r="184170" spans="26:27">
      <c r="Z184170" s="192"/>
      <c r="AA184170" s="192"/>
    </row>
    <row r="184171" spans="26:27">
      <c r="Z184171" s="192"/>
      <c r="AA184171" s="192"/>
    </row>
    <row r="184172" spans="26:27">
      <c r="Z184172" s="192"/>
      <c r="AA184172" s="192"/>
    </row>
    <row r="184173" spans="26:27">
      <c r="Z184173" s="192"/>
      <c r="AA184173" s="192"/>
    </row>
    <row r="184174" spans="26:27">
      <c r="Z184174" s="192"/>
      <c r="AA184174" s="192"/>
    </row>
    <row r="184175" spans="26:27">
      <c r="Z184175" s="192"/>
      <c r="AA184175" s="192"/>
    </row>
    <row r="184176" spans="26:27">
      <c r="Z184176" s="192"/>
      <c r="AA184176" s="192"/>
    </row>
    <row r="184177" spans="26:27">
      <c r="Z184177" s="192"/>
      <c r="AA184177" s="192"/>
    </row>
    <row r="184178" spans="26:27">
      <c r="Z184178" s="192"/>
      <c r="AA184178" s="192"/>
    </row>
    <row r="184179" spans="26:27">
      <c r="Z184179" s="192"/>
      <c r="AA184179" s="192"/>
    </row>
    <row r="184180" spans="26:27">
      <c r="Z184180" s="192"/>
      <c r="AA184180" s="192"/>
    </row>
    <row r="184181" spans="26:27">
      <c r="Z184181" s="192"/>
      <c r="AA184181" s="192"/>
    </row>
    <row r="184182" spans="26:27">
      <c r="Z184182" s="192"/>
      <c r="AA184182" s="192"/>
    </row>
    <row r="184183" spans="26:27">
      <c r="Z184183" s="192"/>
      <c r="AA184183" s="192"/>
    </row>
    <row r="184184" spans="26:27">
      <c r="Z184184" s="192"/>
      <c r="AA184184" s="192"/>
    </row>
    <row r="184185" spans="26:27">
      <c r="Z184185" s="192"/>
      <c r="AA184185" s="192"/>
    </row>
    <row r="184186" spans="26:27">
      <c r="Z184186" s="192"/>
      <c r="AA184186" s="192"/>
    </row>
    <row r="184187" spans="26:27">
      <c r="Z184187" s="192"/>
      <c r="AA184187" s="192"/>
    </row>
    <row r="184188" spans="26:27">
      <c r="Z184188" s="192"/>
      <c r="AA184188" s="192"/>
    </row>
    <row r="184189" spans="26:27">
      <c r="Z184189" s="192"/>
      <c r="AA184189" s="192"/>
    </row>
    <row r="184190" spans="26:27">
      <c r="Z184190" s="192"/>
      <c r="AA184190" s="192"/>
    </row>
    <row r="184191" spans="26:27">
      <c r="Z184191" s="192"/>
      <c r="AA184191" s="192"/>
    </row>
    <row r="184192" spans="26:27">
      <c r="Z184192" s="192"/>
      <c r="AA184192" s="192"/>
    </row>
    <row r="184193" spans="26:27">
      <c r="Z184193" s="192"/>
      <c r="AA184193" s="192"/>
    </row>
    <row r="184194" spans="26:27">
      <c r="Z184194" s="192"/>
      <c r="AA184194" s="192"/>
    </row>
    <row r="184195" spans="26:27">
      <c r="Z184195" s="192"/>
      <c r="AA184195" s="192"/>
    </row>
    <row r="184196" spans="26:27">
      <c r="Z184196" s="192"/>
      <c r="AA184196" s="192"/>
    </row>
    <row r="184197" spans="26:27">
      <c r="Z184197" s="192"/>
      <c r="AA184197" s="192"/>
    </row>
    <row r="184198" spans="26:27">
      <c r="Z184198" s="192"/>
      <c r="AA184198" s="192"/>
    </row>
    <row r="184199" spans="26:27">
      <c r="Z184199" s="192"/>
      <c r="AA184199" s="192"/>
    </row>
    <row r="184200" spans="26:27">
      <c r="Z184200" s="192"/>
      <c r="AA184200" s="192"/>
    </row>
    <row r="184201" spans="26:27">
      <c r="Z184201" s="192"/>
      <c r="AA184201" s="192"/>
    </row>
    <row r="184202" spans="26:27">
      <c r="Z184202" s="192"/>
      <c r="AA184202" s="192"/>
    </row>
    <row r="184203" spans="26:27">
      <c r="Z184203" s="192"/>
      <c r="AA184203" s="192"/>
    </row>
    <row r="184204" spans="26:27">
      <c r="Z184204" s="192"/>
      <c r="AA184204" s="192"/>
    </row>
    <row r="184205" spans="26:27">
      <c r="Z184205" s="192"/>
      <c r="AA184205" s="192"/>
    </row>
    <row r="184206" spans="26:27">
      <c r="Z184206" s="192"/>
      <c r="AA184206" s="192"/>
    </row>
    <row r="184207" spans="26:27">
      <c r="Z184207" s="192"/>
      <c r="AA184207" s="192"/>
    </row>
    <row r="184208" spans="26:27">
      <c r="Z184208" s="192"/>
      <c r="AA184208" s="192"/>
    </row>
    <row r="184209" spans="26:27">
      <c r="Z184209" s="192"/>
      <c r="AA184209" s="192"/>
    </row>
    <row r="184210" spans="26:27">
      <c r="Z184210" s="192"/>
      <c r="AA184210" s="192"/>
    </row>
    <row r="184211" spans="26:27">
      <c r="Z184211" s="192"/>
      <c r="AA184211" s="192"/>
    </row>
    <row r="184212" spans="26:27">
      <c r="Z184212" s="192"/>
      <c r="AA184212" s="192"/>
    </row>
    <row r="184213" spans="26:27">
      <c r="Z184213" s="192"/>
      <c r="AA184213" s="192"/>
    </row>
    <row r="184214" spans="26:27">
      <c r="Z184214" s="192"/>
      <c r="AA184214" s="192"/>
    </row>
    <row r="184215" spans="26:27">
      <c r="Z184215" s="192"/>
      <c r="AA184215" s="192"/>
    </row>
    <row r="184216" spans="26:27">
      <c r="Z184216" s="192"/>
      <c r="AA184216" s="192"/>
    </row>
    <row r="184217" spans="26:27">
      <c r="Z184217" s="192"/>
      <c r="AA184217" s="192"/>
    </row>
    <row r="184218" spans="26:27">
      <c r="Z184218" s="192"/>
      <c r="AA184218" s="192"/>
    </row>
    <row r="184219" spans="26:27">
      <c r="Z184219" s="192"/>
      <c r="AA184219" s="192"/>
    </row>
    <row r="184220" spans="26:27">
      <c r="Z184220" s="192"/>
      <c r="AA184220" s="192"/>
    </row>
    <row r="184221" spans="26:27">
      <c r="Z184221" s="192"/>
      <c r="AA184221" s="192"/>
    </row>
    <row r="184222" spans="26:27">
      <c r="Z184222" s="192"/>
      <c r="AA184222" s="192"/>
    </row>
    <row r="184223" spans="26:27">
      <c r="Z184223" s="192"/>
      <c r="AA184223" s="192"/>
    </row>
    <row r="184224" spans="26:27">
      <c r="Z184224" s="192"/>
      <c r="AA184224" s="192"/>
    </row>
    <row r="184225" spans="26:27">
      <c r="Z184225" s="192"/>
      <c r="AA184225" s="192"/>
    </row>
    <row r="184226" spans="26:27">
      <c r="Z184226" s="192"/>
      <c r="AA184226" s="192"/>
    </row>
    <row r="184227" spans="26:27">
      <c r="Z184227" s="192"/>
      <c r="AA184227" s="192"/>
    </row>
    <row r="184228" spans="26:27">
      <c r="Z184228" s="192"/>
      <c r="AA184228" s="192"/>
    </row>
    <row r="184229" spans="26:27">
      <c r="Z184229" s="192"/>
      <c r="AA184229" s="192"/>
    </row>
    <row r="184230" spans="26:27">
      <c r="Z184230" s="192"/>
      <c r="AA184230" s="192"/>
    </row>
    <row r="184231" spans="26:27">
      <c r="Z184231" s="192"/>
      <c r="AA184231" s="192"/>
    </row>
    <row r="184232" spans="26:27">
      <c r="Z184232" s="192"/>
      <c r="AA184232" s="192"/>
    </row>
    <row r="184233" spans="26:27">
      <c r="Z184233" s="192"/>
      <c r="AA184233" s="192"/>
    </row>
    <row r="184234" spans="26:27">
      <c r="Z184234" s="192"/>
      <c r="AA184234" s="192"/>
    </row>
    <row r="184235" spans="26:27">
      <c r="Z184235" s="192"/>
      <c r="AA184235" s="192"/>
    </row>
    <row r="184236" spans="26:27">
      <c r="Z184236" s="192"/>
      <c r="AA184236" s="192"/>
    </row>
    <row r="184237" spans="26:27">
      <c r="Z184237" s="192"/>
      <c r="AA184237" s="192"/>
    </row>
    <row r="184238" spans="26:27">
      <c r="Z184238" s="192"/>
      <c r="AA184238" s="192"/>
    </row>
    <row r="184239" spans="26:27">
      <c r="Z184239" s="192"/>
      <c r="AA184239" s="192"/>
    </row>
    <row r="184240" spans="26:27">
      <c r="Z184240" s="192"/>
      <c r="AA184240" s="192"/>
    </row>
    <row r="184241" spans="26:27">
      <c r="Z184241" s="192"/>
      <c r="AA184241" s="192"/>
    </row>
    <row r="184242" spans="26:27">
      <c r="Z184242" s="192"/>
      <c r="AA184242" s="192"/>
    </row>
    <row r="184243" spans="26:27">
      <c r="Z184243" s="192"/>
      <c r="AA184243" s="192"/>
    </row>
    <row r="184244" spans="26:27">
      <c r="Z184244" s="192"/>
      <c r="AA184244" s="192"/>
    </row>
    <row r="184245" spans="26:27">
      <c r="Z184245" s="192"/>
      <c r="AA184245" s="192"/>
    </row>
    <row r="184246" spans="26:27">
      <c r="Z184246" s="192"/>
      <c r="AA184246" s="192"/>
    </row>
    <row r="184247" spans="26:27">
      <c r="Z184247" s="192"/>
      <c r="AA184247" s="192"/>
    </row>
    <row r="184248" spans="26:27">
      <c r="Z184248" s="192"/>
      <c r="AA184248" s="192"/>
    </row>
    <row r="184249" spans="26:27">
      <c r="Z184249" s="192"/>
      <c r="AA184249" s="192"/>
    </row>
    <row r="184250" spans="26:27">
      <c r="Z184250" s="192"/>
      <c r="AA184250" s="192"/>
    </row>
    <row r="184251" spans="26:27">
      <c r="Z184251" s="192"/>
      <c r="AA184251" s="192"/>
    </row>
    <row r="184252" spans="26:27">
      <c r="Z184252" s="192"/>
      <c r="AA184252" s="192"/>
    </row>
    <row r="184253" spans="26:27">
      <c r="Z184253" s="192"/>
      <c r="AA184253" s="192"/>
    </row>
    <row r="184254" spans="26:27">
      <c r="Z184254" s="192"/>
      <c r="AA184254" s="192"/>
    </row>
    <row r="184255" spans="26:27">
      <c r="Z184255" s="192"/>
      <c r="AA184255" s="192"/>
    </row>
    <row r="184256" spans="26:27">
      <c r="Z184256" s="192"/>
      <c r="AA184256" s="192"/>
    </row>
    <row r="184257" spans="26:27">
      <c r="Z184257" s="192"/>
      <c r="AA184257" s="192"/>
    </row>
    <row r="184258" spans="26:27">
      <c r="Z184258" s="192"/>
      <c r="AA184258" s="192"/>
    </row>
    <row r="184259" spans="26:27">
      <c r="Z184259" s="192"/>
      <c r="AA184259" s="192"/>
    </row>
    <row r="184260" spans="26:27">
      <c r="Z184260" s="192"/>
      <c r="AA184260" s="192"/>
    </row>
    <row r="184261" spans="26:27">
      <c r="Z184261" s="192"/>
      <c r="AA184261" s="192"/>
    </row>
    <row r="184262" spans="26:27">
      <c r="Z184262" s="192"/>
      <c r="AA184262" s="192"/>
    </row>
    <row r="184263" spans="26:27">
      <c r="Z184263" s="192"/>
      <c r="AA184263" s="192"/>
    </row>
    <row r="184264" spans="26:27">
      <c r="Z184264" s="192"/>
      <c r="AA184264" s="192"/>
    </row>
    <row r="184265" spans="26:27">
      <c r="Z184265" s="192"/>
      <c r="AA184265" s="192"/>
    </row>
    <row r="184266" spans="26:27">
      <c r="Z184266" s="192"/>
      <c r="AA184266" s="192"/>
    </row>
    <row r="184267" spans="26:27">
      <c r="Z184267" s="192"/>
      <c r="AA184267" s="192"/>
    </row>
    <row r="184268" spans="26:27">
      <c r="Z184268" s="192"/>
      <c r="AA184268" s="192"/>
    </row>
    <row r="184269" spans="26:27">
      <c r="Z184269" s="192"/>
      <c r="AA184269" s="192"/>
    </row>
    <row r="184270" spans="26:27">
      <c r="Z184270" s="192"/>
      <c r="AA184270" s="192"/>
    </row>
    <row r="184271" spans="26:27">
      <c r="Z184271" s="192"/>
      <c r="AA184271" s="192"/>
    </row>
    <row r="184272" spans="26:27">
      <c r="Z184272" s="192"/>
      <c r="AA184272" s="192"/>
    </row>
    <row r="184273" spans="26:27">
      <c r="Z184273" s="192"/>
      <c r="AA184273" s="192"/>
    </row>
    <row r="184274" spans="26:27">
      <c r="Z184274" s="192"/>
      <c r="AA184274" s="192"/>
    </row>
    <row r="184275" spans="26:27">
      <c r="Z184275" s="192"/>
      <c r="AA184275" s="192"/>
    </row>
    <row r="184276" spans="26:27">
      <c r="Z184276" s="192"/>
      <c r="AA184276" s="192"/>
    </row>
    <row r="184277" spans="26:27">
      <c r="Z184277" s="192"/>
      <c r="AA184277" s="192"/>
    </row>
    <row r="184278" spans="26:27">
      <c r="Z184278" s="192"/>
      <c r="AA184278" s="192"/>
    </row>
    <row r="184279" spans="26:27">
      <c r="Z184279" s="192"/>
      <c r="AA184279" s="192"/>
    </row>
    <row r="184280" spans="26:27">
      <c r="Z184280" s="192"/>
      <c r="AA184280" s="192"/>
    </row>
    <row r="184281" spans="26:27">
      <c r="Z184281" s="192"/>
      <c r="AA184281" s="192"/>
    </row>
    <row r="184282" spans="26:27">
      <c r="Z184282" s="192"/>
      <c r="AA184282" s="192"/>
    </row>
    <row r="184283" spans="26:27">
      <c r="Z184283" s="192"/>
      <c r="AA184283" s="192"/>
    </row>
    <row r="184284" spans="26:27">
      <c r="Z184284" s="192"/>
      <c r="AA184284" s="192"/>
    </row>
    <row r="184285" spans="26:27">
      <c r="Z184285" s="192"/>
      <c r="AA184285" s="192"/>
    </row>
    <row r="184286" spans="26:27">
      <c r="Z184286" s="192"/>
      <c r="AA184286" s="192"/>
    </row>
    <row r="184287" spans="26:27">
      <c r="Z184287" s="192"/>
      <c r="AA184287" s="192"/>
    </row>
    <row r="184288" spans="26:27">
      <c r="Z184288" s="192"/>
      <c r="AA184288" s="192"/>
    </row>
    <row r="184289" spans="26:27">
      <c r="Z184289" s="192"/>
      <c r="AA184289" s="192"/>
    </row>
    <row r="184290" spans="26:27">
      <c r="Z184290" s="192"/>
      <c r="AA184290" s="192"/>
    </row>
    <row r="184291" spans="26:27">
      <c r="Z184291" s="192"/>
      <c r="AA184291" s="192"/>
    </row>
    <row r="184292" spans="26:27">
      <c r="Z184292" s="192"/>
      <c r="AA184292" s="192"/>
    </row>
    <row r="184293" spans="26:27">
      <c r="Z184293" s="192"/>
      <c r="AA184293" s="192"/>
    </row>
    <row r="184294" spans="26:27">
      <c r="Z184294" s="192"/>
      <c r="AA184294" s="192"/>
    </row>
    <row r="184295" spans="26:27">
      <c r="Z184295" s="192"/>
      <c r="AA184295" s="192"/>
    </row>
    <row r="184296" spans="26:27">
      <c r="Z184296" s="192"/>
      <c r="AA184296" s="192"/>
    </row>
    <row r="184297" spans="26:27">
      <c r="Z184297" s="192"/>
      <c r="AA184297" s="192"/>
    </row>
    <row r="184298" spans="26:27">
      <c r="Z184298" s="192"/>
      <c r="AA184298" s="192"/>
    </row>
    <row r="184299" spans="26:27">
      <c r="Z184299" s="192"/>
      <c r="AA184299" s="192"/>
    </row>
    <row r="184300" spans="26:27">
      <c r="Z184300" s="192"/>
      <c r="AA184300" s="192"/>
    </row>
    <row r="184301" spans="26:27">
      <c r="Z184301" s="192"/>
      <c r="AA184301" s="192"/>
    </row>
    <row r="184302" spans="26:27">
      <c r="Z184302" s="192"/>
      <c r="AA184302" s="192"/>
    </row>
    <row r="184303" spans="26:27">
      <c r="Z184303" s="192"/>
      <c r="AA184303" s="192"/>
    </row>
    <row r="184304" spans="26:27">
      <c r="Z184304" s="192"/>
      <c r="AA184304" s="192"/>
    </row>
    <row r="184305" spans="26:27">
      <c r="Z184305" s="192"/>
      <c r="AA184305" s="192"/>
    </row>
    <row r="184306" spans="26:27">
      <c r="Z184306" s="192"/>
      <c r="AA184306" s="192"/>
    </row>
    <row r="184307" spans="26:27">
      <c r="Z184307" s="192"/>
      <c r="AA184307" s="192"/>
    </row>
    <row r="184308" spans="26:27">
      <c r="Z184308" s="192"/>
      <c r="AA184308" s="192"/>
    </row>
    <row r="184309" spans="26:27">
      <c r="Z184309" s="192"/>
      <c r="AA184309" s="192"/>
    </row>
    <row r="184310" spans="26:27">
      <c r="Z184310" s="192"/>
      <c r="AA184310" s="192"/>
    </row>
    <row r="184311" spans="26:27">
      <c r="Z184311" s="192"/>
      <c r="AA184311" s="192"/>
    </row>
    <row r="184312" spans="26:27">
      <c r="Z184312" s="192"/>
      <c r="AA184312" s="192"/>
    </row>
    <row r="184313" spans="26:27">
      <c r="Z184313" s="192"/>
      <c r="AA184313" s="192"/>
    </row>
    <row r="184314" spans="26:27">
      <c r="Z184314" s="192"/>
      <c r="AA184314" s="192"/>
    </row>
    <row r="184315" spans="26:27">
      <c r="Z184315" s="192"/>
      <c r="AA184315" s="192"/>
    </row>
    <row r="184316" spans="26:27">
      <c r="Z184316" s="192"/>
      <c r="AA184316" s="192"/>
    </row>
    <row r="184317" spans="26:27">
      <c r="Z184317" s="192"/>
      <c r="AA184317" s="192"/>
    </row>
    <row r="184318" spans="26:27">
      <c r="Z184318" s="192"/>
      <c r="AA184318" s="192"/>
    </row>
    <row r="184319" spans="26:27">
      <c r="Z184319" s="192"/>
      <c r="AA184319" s="192"/>
    </row>
    <row r="184320" spans="26:27">
      <c r="Z184320" s="192"/>
      <c r="AA184320" s="192"/>
    </row>
    <row r="184321" spans="26:27">
      <c r="Z184321" s="192"/>
      <c r="AA184321" s="192"/>
    </row>
    <row r="184322" spans="26:27">
      <c r="Z184322" s="192"/>
      <c r="AA184322" s="192"/>
    </row>
    <row r="184323" spans="26:27">
      <c r="Z184323" s="192"/>
      <c r="AA184323" s="192"/>
    </row>
    <row r="184324" spans="26:27">
      <c r="Z184324" s="192"/>
      <c r="AA184324" s="192"/>
    </row>
    <row r="184325" spans="26:27">
      <c r="Z184325" s="192"/>
      <c r="AA184325" s="192"/>
    </row>
    <row r="184326" spans="26:27">
      <c r="Z184326" s="192"/>
      <c r="AA184326" s="192"/>
    </row>
    <row r="184327" spans="26:27">
      <c r="Z184327" s="192"/>
      <c r="AA184327" s="192"/>
    </row>
    <row r="184328" spans="26:27">
      <c r="Z184328" s="192"/>
      <c r="AA184328" s="192"/>
    </row>
    <row r="184329" spans="26:27">
      <c r="Z184329" s="192"/>
      <c r="AA184329" s="192"/>
    </row>
    <row r="184330" spans="26:27">
      <c r="Z184330" s="192"/>
      <c r="AA184330" s="192"/>
    </row>
    <row r="184331" spans="26:27">
      <c r="Z184331" s="192"/>
      <c r="AA184331" s="192"/>
    </row>
    <row r="184332" spans="26:27">
      <c r="Z184332" s="192"/>
      <c r="AA184332" s="192"/>
    </row>
    <row r="184333" spans="26:27">
      <c r="Z184333" s="192"/>
      <c r="AA184333" s="192"/>
    </row>
    <row r="184334" spans="26:27">
      <c r="Z184334" s="192"/>
      <c r="AA184334" s="192"/>
    </row>
    <row r="184335" spans="26:27">
      <c r="Z184335" s="192"/>
      <c r="AA184335" s="192"/>
    </row>
    <row r="184336" spans="26:27">
      <c r="Z184336" s="192"/>
      <c r="AA184336" s="192"/>
    </row>
    <row r="184337" spans="26:27">
      <c r="Z184337" s="192"/>
      <c r="AA184337" s="192"/>
    </row>
    <row r="184338" spans="26:27">
      <c r="Z184338" s="192"/>
      <c r="AA184338" s="192"/>
    </row>
    <row r="184339" spans="26:27">
      <c r="Z184339" s="192"/>
      <c r="AA184339" s="192"/>
    </row>
    <row r="184340" spans="26:27">
      <c r="Z184340" s="192"/>
      <c r="AA184340" s="192"/>
    </row>
    <row r="184341" spans="26:27">
      <c r="Z184341" s="192"/>
      <c r="AA184341" s="192"/>
    </row>
    <row r="184342" spans="26:27">
      <c r="Z184342" s="192"/>
      <c r="AA184342" s="192"/>
    </row>
    <row r="184343" spans="26:27">
      <c r="Z184343" s="192"/>
      <c r="AA184343" s="192"/>
    </row>
    <row r="184344" spans="26:27">
      <c r="Z184344" s="192"/>
      <c r="AA184344" s="192"/>
    </row>
    <row r="184345" spans="26:27">
      <c r="Z184345" s="192"/>
      <c r="AA184345" s="192"/>
    </row>
    <row r="184346" spans="26:27">
      <c r="Z184346" s="192"/>
      <c r="AA184346" s="192"/>
    </row>
    <row r="184347" spans="26:27">
      <c r="Z184347" s="192"/>
      <c r="AA184347" s="192"/>
    </row>
    <row r="184348" spans="26:27">
      <c r="Z184348" s="192"/>
      <c r="AA184348" s="192"/>
    </row>
    <row r="184349" spans="26:27">
      <c r="Z184349" s="192"/>
      <c r="AA184349" s="192"/>
    </row>
    <row r="184350" spans="26:27">
      <c r="Z184350" s="192"/>
      <c r="AA184350" s="192"/>
    </row>
    <row r="184351" spans="26:27">
      <c r="Z184351" s="192"/>
      <c r="AA184351" s="192"/>
    </row>
    <row r="184352" spans="26:27">
      <c r="Z184352" s="192"/>
      <c r="AA184352" s="192"/>
    </row>
    <row r="184353" spans="26:27">
      <c r="Z184353" s="192"/>
      <c r="AA184353" s="192"/>
    </row>
    <row r="184354" spans="26:27">
      <c r="Z184354" s="192"/>
      <c r="AA184354" s="192"/>
    </row>
    <row r="184355" spans="26:27">
      <c r="Z184355" s="192"/>
      <c r="AA184355" s="192"/>
    </row>
    <row r="184356" spans="26:27">
      <c r="Z184356" s="192"/>
      <c r="AA184356" s="192"/>
    </row>
    <row r="184357" spans="26:27">
      <c r="Z184357" s="192"/>
      <c r="AA184357" s="192"/>
    </row>
    <row r="184358" spans="26:27">
      <c r="Z184358" s="192"/>
      <c r="AA184358" s="192"/>
    </row>
    <row r="184359" spans="26:27">
      <c r="Z184359" s="192"/>
      <c r="AA184359" s="192"/>
    </row>
    <row r="184360" spans="26:27">
      <c r="Z184360" s="192"/>
      <c r="AA184360" s="192"/>
    </row>
    <row r="184361" spans="26:27">
      <c r="Z184361" s="192"/>
      <c r="AA184361" s="192"/>
    </row>
    <row r="184362" spans="26:27">
      <c r="Z184362" s="192"/>
      <c r="AA184362" s="192"/>
    </row>
    <row r="184363" spans="26:27">
      <c r="Z184363" s="192"/>
      <c r="AA184363" s="192"/>
    </row>
    <row r="184364" spans="26:27">
      <c r="Z184364" s="192"/>
      <c r="AA184364" s="192"/>
    </row>
    <row r="184365" spans="26:27">
      <c r="Z184365" s="192"/>
      <c r="AA184365" s="192"/>
    </row>
    <row r="184366" spans="26:27">
      <c r="Z184366" s="192"/>
      <c r="AA184366" s="192"/>
    </row>
    <row r="184367" spans="26:27">
      <c r="Z184367" s="192"/>
      <c r="AA184367" s="192"/>
    </row>
    <row r="184368" spans="26:27">
      <c r="Z184368" s="192"/>
      <c r="AA184368" s="192"/>
    </row>
    <row r="184369" spans="26:27">
      <c r="Z184369" s="192"/>
      <c r="AA184369" s="192"/>
    </row>
    <row r="184370" spans="26:27">
      <c r="Z184370" s="192"/>
      <c r="AA184370" s="192"/>
    </row>
    <row r="184371" spans="26:27">
      <c r="Z184371" s="192"/>
      <c r="AA184371" s="192"/>
    </row>
    <row r="184372" spans="26:27">
      <c r="Z184372" s="192"/>
      <c r="AA184372" s="192"/>
    </row>
    <row r="184373" spans="26:27">
      <c r="Z184373" s="192"/>
      <c r="AA184373" s="192"/>
    </row>
    <row r="184374" spans="26:27">
      <c r="Z184374" s="192"/>
      <c r="AA184374" s="192"/>
    </row>
    <row r="184375" spans="26:27">
      <c r="Z184375" s="192"/>
      <c r="AA184375" s="192"/>
    </row>
    <row r="184376" spans="26:27">
      <c r="Z184376" s="192"/>
      <c r="AA184376" s="192"/>
    </row>
    <row r="184377" spans="26:27">
      <c r="Z184377" s="192"/>
      <c r="AA184377" s="192"/>
    </row>
    <row r="184378" spans="26:27">
      <c r="Z184378" s="192"/>
      <c r="AA184378" s="192"/>
    </row>
    <row r="184379" spans="26:27">
      <c r="Z184379" s="192"/>
      <c r="AA184379" s="192"/>
    </row>
    <row r="184380" spans="26:27">
      <c r="Z184380" s="192"/>
      <c r="AA184380" s="192"/>
    </row>
    <row r="184381" spans="26:27">
      <c r="Z184381" s="192"/>
      <c r="AA184381" s="192"/>
    </row>
    <row r="184382" spans="26:27">
      <c r="Z184382" s="192"/>
      <c r="AA184382" s="192"/>
    </row>
    <row r="184383" spans="26:27">
      <c r="Z184383" s="192"/>
      <c r="AA184383" s="192"/>
    </row>
    <row r="184384" spans="26:27">
      <c r="Z184384" s="192"/>
      <c r="AA184384" s="192"/>
    </row>
    <row r="184385" spans="26:27">
      <c r="Z184385" s="192"/>
      <c r="AA184385" s="192"/>
    </row>
    <row r="184386" spans="26:27">
      <c r="Z184386" s="192"/>
      <c r="AA184386" s="192"/>
    </row>
    <row r="184387" spans="26:27">
      <c r="Z184387" s="192"/>
      <c r="AA184387" s="192"/>
    </row>
    <row r="184388" spans="26:27">
      <c r="Z184388" s="192"/>
      <c r="AA184388" s="192"/>
    </row>
    <row r="184389" spans="26:27">
      <c r="Z184389" s="192"/>
      <c r="AA184389" s="192"/>
    </row>
    <row r="184390" spans="26:27">
      <c r="Z184390" s="192"/>
      <c r="AA184390" s="192"/>
    </row>
    <row r="184391" spans="26:27">
      <c r="Z184391" s="192"/>
      <c r="AA184391" s="192"/>
    </row>
    <row r="184392" spans="26:27">
      <c r="Z184392" s="192"/>
      <c r="AA184392" s="192"/>
    </row>
    <row r="184393" spans="26:27">
      <c r="Z184393" s="192"/>
      <c r="AA184393" s="192"/>
    </row>
    <row r="184394" spans="26:27">
      <c r="Z184394" s="192"/>
      <c r="AA184394" s="192"/>
    </row>
    <row r="184395" spans="26:27">
      <c r="Z184395" s="192"/>
      <c r="AA184395" s="192"/>
    </row>
    <row r="184396" spans="26:27">
      <c r="Z184396" s="192"/>
      <c r="AA184396" s="192"/>
    </row>
    <row r="184397" spans="26:27">
      <c r="Z184397" s="192"/>
      <c r="AA184397" s="192"/>
    </row>
    <row r="184398" spans="26:27">
      <c r="Z184398" s="192"/>
      <c r="AA184398" s="192"/>
    </row>
    <row r="184399" spans="26:27">
      <c r="Z184399" s="192"/>
      <c r="AA184399" s="192"/>
    </row>
    <row r="184400" spans="26:27">
      <c r="Z184400" s="192"/>
      <c r="AA184400" s="192"/>
    </row>
    <row r="184401" spans="26:27">
      <c r="Z184401" s="192"/>
      <c r="AA184401" s="192"/>
    </row>
    <row r="184402" spans="26:27">
      <c r="Z184402" s="192"/>
      <c r="AA184402" s="192"/>
    </row>
    <row r="184403" spans="26:27">
      <c r="Z184403" s="192"/>
      <c r="AA184403" s="192"/>
    </row>
    <row r="184404" spans="26:27">
      <c r="Z184404" s="192"/>
      <c r="AA184404" s="192"/>
    </row>
    <row r="184405" spans="26:27">
      <c r="Z184405" s="192"/>
      <c r="AA184405" s="192"/>
    </row>
    <row r="184406" spans="26:27">
      <c r="Z184406" s="192"/>
      <c r="AA184406" s="192"/>
    </row>
    <row r="184407" spans="26:27">
      <c r="Z184407" s="192"/>
      <c r="AA184407" s="192"/>
    </row>
    <row r="184408" spans="26:27">
      <c r="Z184408" s="192"/>
      <c r="AA184408" s="192"/>
    </row>
    <row r="184409" spans="26:27">
      <c r="Z184409" s="192"/>
      <c r="AA184409" s="192"/>
    </row>
    <row r="184410" spans="26:27">
      <c r="Z184410" s="192"/>
      <c r="AA184410" s="192"/>
    </row>
    <row r="184411" spans="26:27">
      <c r="Z184411" s="192"/>
      <c r="AA184411" s="192"/>
    </row>
    <row r="184412" spans="26:27">
      <c r="Z184412" s="192"/>
      <c r="AA184412" s="192"/>
    </row>
    <row r="184413" spans="26:27">
      <c r="Z184413" s="192"/>
      <c r="AA184413" s="192"/>
    </row>
    <row r="184414" spans="26:27">
      <c r="Z184414" s="192"/>
      <c r="AA184414" s="192"/>
    </row>
    <row r="184415" spans="26:27">
      <c r="Z184415" s="192"/>
      <c r="AA184415" s="192"/>
    </row>
    <row r="184416" spans="26:27">
      <c r="Z184416" s="192"/>
      <c r="AA184416" s="192"/>
    </row>
    <row r="184417" spans="26:27">
      <c r="Z184417" s="192"/>
      <c r="AA184417" s="192"/>
    </row>
    <row r="184418" spans="26:27">
      <c r="Z184418" s="192"/>
      <c r="AA184418" s="192"/>
    </row>
    <row r="184419" spans="26:27">
      <c r="Z184419" s="192"/>
      <c r="AA184419" s="192"/>
    </row>
    <row r="184420" spans="26:27">
      <c r="Z184420" s="192"/>
      <c r="AA184420" s="192"/>
    </row>
    <row r="184421" spans="26:27">
      <c r="Z184421" s="192"/>
      <c r="AA184421" s="192"/>
    </row>
    <row r="184422" spans="26:27">
      <c r="Z184422" s="192"/>
      <c r="AA184422" s="192"/>
    </row>
    <row r="184423" spans="26:27">
      <c r="Z184423" s="192"/>
      <c r="AA184423" s="192"/>
    </row>
    <row r="184424" spans="26:27">
      <c r="Z184424" s="192"/>
      <c r="AA184424" s="192"/>
    </row>
    <row r="184425" spans="26:27">
      <c r="Z184425" s="192"/>
      <c r="AA184425" s="192"/>
    </row>
    <row r="184426" spans="26:27">
      <c r="Z184426" s="192"/>
      <c r="AA184426" s="192"/>
    </row>
    <row r="184427" spans="26:27">
      <c r="Z184427" s="192"/>
      <c r="AA184427" s="192"/>
    </row>
    <row r="184428" spans="26:27">
      <c r="Z184428" s="192"/>
      <c r="AA184428" s="192"/>
    </row>
    <row r="184429" spans="26:27">
      <c r="Z184429" s="192"/>
      <c r="AA184429" s="192"/>
    </row>
    <row r="184430" spans="26:27">
      <c r="Z184430" s="192"/>
      <c r="AA184430" s="192"/>
    </row>
    <row r="184431" spans="26:27">
      <c r="Z184431" s="192"/>
      <c r="AA184431" s="192"/>
    </row>
    <row r="184432" spans="26:27">
      <c r="Z184432" s="192"/>
      <c r="AA184432" s="192"/>
    </row>
    <row r="184433" spans="26:27">
      <c r="Z184433" s="192"/>
      <c r="AA184433" s="192"/>
    </row>
    <row r="184434" spans="26:27">
      <c r="Z184434" s="192"/>
      <c r="AA184434" s="192"/>
    </row>
    <row r="184435" spans="26:27">
      <c r="Z184435" s="192"/>
      <c r="AA184435" s="192"/>
    </row>
    <row r="184436" spans="26:27">
      <c r="Z184436" s="192"/>
      <c r="AA184436" s="192"/>
    </row>
    <row r="184437" spans="26:27">
      <c r="Z184437" s="192"/>
      <c r="AA184437" s="192"/>
    </row>
    <row r="184438" spans="26:27">
      <c r="Z184438" s="192"/>
      <c r="AA184438" s="192"/>
    </row>
    <row r="184439" spans="26:27">
      <c r="Z184439" s="192"/>
      <c r="AA184439" s="192"/>
    </row>
    <row r="184440" spans="26:27">
      <c r="Z184440" s="192"/>
      <c r="AA184440" s="192"/>
    </row>
    <row r="184441" spans="26:27">
      <c r="Z184441" s="192"/>
      <c r="AA184441" s="192"/>
    </row>
    <row r="184442" spans="26:27">
      <c r="Z184442" s="192"/>
      <c r="AA184442" s="192"/>
    </row>
    <row r="184443" spans="26:27">
      <c r="Z184443" s="192"/>
      <c r="AA184443" s="192"/>
    </row>
    <row r="184444" spans="26:27">
      <c r="Z184444" s="192"/>
      <c r="AA184444" s="192"/>
    </row>
    <row r="184445" spans="26:27">
      <c r="Z184445" s="192"/>
      <c r="AA184445" s="192"/>
    </row>
    <row r="184446" spans="26:27">
      <c r="Z184446" s="192"/>
      <c r="AA184446" s="192"/>
    </row>
    <row r="184447" spans="26:27">
      <c r="Z184447" s="192"/>
      <c r="AA184447" s="192"/>
    </row>
    <row r="184448" spans="26:27">
      <c r="Z184448" s="192"/>
      <c r="AA184448" s="192"/>
    </row>
    <row r="184449" spans="26:27">
      <c r="Z184449" s="192"/>
      <c r="AA184449" s="192"/>
    </row>
    <row r="184450" spans="26:27">
      <c r="Z184450" s="192"/>
      <c r="AA184450" s="192"/>
    </row>
    <row r="184451" spans="26:27">
      <c r="Z184451" s="192"/>
      <c r="AA184451" s="192"/>
    </row>
    <row r="184452" spans="26:27">
      <c r="Z184452" s="192"/>
      <c r="AA184452" s="192"/>
    </row>
    <row r="184453" spans="26:27">
      <c r="Z184453" s="192"/>
      <c r="AA184453" s="192"/>
    </row>
    <row r="184454" spans="26:27">
      <c r="Z184454" s="192"/>
      <c r="AA184454" s="192"/>
    </row>
    <row r="184455" spans="26:27">
      <c r="Z184455" s="192"/>
      <c r="AA184455" s="192"/>
    </row>
    <row r="184456" spans="26:27">
      <c r="Z184456" s="192"/>
      <c r="AA184456" s="192"/>
    </row>
    <row r="184457" spans="26:27">
      <c r="Z184457" s="192"/>
      <c r="AA184457" s="192"/>
    </row>
    <row r="184458" spans="26:27">
      <c r="Z184458" s="192"/>
      <c r="AA184458" s="192"/>
    </row>
    <row r="184459" spans="26:27">
      <c r="Z184459" s="192"/>
      <c r="AA184459" s="192"/>
    </row>
    <row r="184460" spans="26:27">
      <c r="Z184460" s="192"/>
      <c r="AA184460" s="192"/>
    </row>
    <row r="184461" spans="26:27">
      <c r="Z184461" s="192"/>
      <c r="AA184461" s="192"/>
    </row>
    <row r="184462" spans="26:27">
      <c r="Z184462" s="192"/>
      <c r="AA184462" s="192"/>
    </row>
    <row r="184463" spans="26:27">
      <c r="Z184463" s="192"/>
      <c r="AA184463" s="192"/>
    </row>
    <row r="184464" spans="26:27">
      <c r="Z184464" s="192"/>
      <c r="AA184464" s="192"/>
    </row>
    <row r="184465" spans="26:27">
      <c r="Z184465" s="192"/>
      <c r="AA184465" s="192"/>
    </row>
    <row r="184466" spans="26:27">
      <c r="Z184466" s="192"/>
      <c r="AA184466" s="192"/>
    </row>
    <row r="184467" spans="26:27">
      <c r="Z184467" s="192"/>
      <c r="AA184467" s="192"/>
    </row>
    <row r="184468" spans="26:27">
      <c r="Z184468" s="192"/>
      <c r="AA184468" s="192"/>
    </row>
    <row r="184469" spans="26:27">
      <c r="Z184469" s="192"/>
      <c r="AA184469" s="192"/>
    </row>
    <row r="184470" spans="26:27">
      <c r="Z184470" s="192"/>
      <c r="AA184470" s="192"/>
    </row>
    <row r="184471" spans="26:27">
      <c r="Z184471" s="192"/>
      <c r="AA184471" s="192"/>
    </row>
    <row r="184472" spans="26:27">
      <c r="Z184472" s="192"/>
      <c r="AA184472" s="192"/>
    </row>
    <row r="184473" spans="26:27">
      <c r="Z184473" s="192"/>
      <c r="AA184473" s="192"/>
    </row>
    <row r="184474" spans="26:27">
      <c r="Z184474" s="192"/>
      <c r="AA184474" s="192"/>
    </row>
    <row r="184475" spans="26:27">
      <c r="Z184475" s="192"/>
      <c r="AA184475" s="192"/>
    </row>
    <row r="184476" spans="26:27">
      <c r="Z184476" s="192"/>
      <c r="AA184476" s="192"/>
    </row>
    <row r="184477" spans="26:27">
      <c r="Z184477" s="192"/>
      <c r="AA184477" s="192"/>
    </row>
    <row r="184478" spans="26:27">
      <c r="Z184478" s="192"/>
      <c r="AA184478" s="192"/>
    </row>
    <row r="184479" spans="26:27">
      <c r="Z184479" s="192"/>
      <c r="AA184479" s="192"/>
    </row>
    <row r="184480" spans="26:27">
      <c r="Z184480" s="192"/>
      <c r="AA184480" s="192"/>
    </row>
    <row r="184481" spans="26:27">
      <c r="Z184481" s="192"/>
      <c r="AA184481" s="192"/>
    </row>
    <row r="184482" spans="26:27">
      <c r="Z184482" s="192"/>
      <c r="AA184482" s="192"/>
    </row>
    <row r="184483" spans="26:27">
      <c r="Z184483" s="192"/>
      <c r="AA184483" s="192"/>
    </row>
    <row r="184484" spans="26:27">
      <c r="Z184484" s="192"/>
      <c r="AA184484" s="192"/>
    </row>
    <row r="184485" spans="26:27">
      <c r="Z184485" s="192"/>
      <c r="AA184485" s="192"/>
    </row>
    <row r="184486" spans="26:27">
      <c r="Z184486" s="192"/>
      <c r="AA184486" s="192"/>
    </row>
    <row r="184487" spans="26:27">
      <c r="Z184487" s="192"/>
      <c r="AA184487" s="192"/>
    </row>
    <row r="184488" spans="26:27">
      <c r="Z184488" s="192"/>
      <c r="AA184488" s="192"/>
    </row>
    <row r="184489" spans="26:27">
      <c r="Z184489" s="192"/>
      <c r="AA184489" s="192"/>
    </row>
    <row r="184490" spans="26:27">
      <c r="Z184490" s="192"/>
      <c r="AA184490" s="192"/>
    </row>
    <row r="184491" spans="26:27">
      <c r="Z184491" s="192"/>
      <c r="AA184491" s="192"/>
    </row>
    <row r="184492" spans="26:27">
      <c r="Z184492" s="192"/>
      <c r="AA184492" s="192"/>
    </row>
    <row r="184493" spans="26:27">
      <c r="Z184493" s="192"/>
      <c r="AA184493" s="192"/>
    </row>
    <row r="184494" spans="26:27">
      <c r="Z184494" s="192"/>
      <c r="AA184494" s="192"/>
    </row>
    <row r="184495" spans="26:27">
      <c r="Z184495" s="192"/>
      <c r="AA184495" s="192"/>
    </row>
    <row r="184496" spans="26:27">
      <c r="Z184496" s="192"/>
      <c r="AA184496" s="192"/>
    </row>
    <row r="184497" spans="26:27">
      <c r="Z184497" s="192"/>
      <c r="AA184497" s="192"/>
    </row>
    <row r="184498" spans="26:27">
      <c r="Z184498" s="192"/>
      <c r="AA184498" s="192"/>
    </row>
    <row r="184499" spans="26:27">
      <c r="Z184499" s="192"/>
      <c r="AA184499" s="192"/>
    </row>
    <row r="184500" spans="26:27">
      <c r="Z184500" s="192"/>
      <c r="AA184500" s="192"/>
    </row>
    <row r="184501" spans="26:27">
      <c r="Z184501" s="192"/>
      <c r="AA184501" s="192"/>
    </row>
    <row r="184502" spans="26:27">
      <c r="Z184502" s="192"/>
      <c r="AA184502" s="192"/>
    </row>
    <row r="184503" spans="26:27">
      <c r="Z184503" s="192"/>
      <c r="AA184503" s="192"/>
    </row>
    <row r="184504" spans="26:27">
      <c r="Z184504" s="192"/>
      <c r="AA184504" s="192"/>
    </row>
    <row r="184505" spans="26:27">
      <c r="Z184505" s="192"/>
      <c r="AA184505" s="192"/>
    </row>
    <row r="184506" spans="26:27">
      <c r="Z184506" s="192"/>
      <c r="AA184506" s="192"/>
    </row>
    <row r="184507" spans="26:27">
      <c r="Z184507" s="192"/>
      <c r="AA184507" s="192"/>
    </row>
    <row r="184508" spans="26:27">
      <c r="Z184508" s="192"/>
      <c r="AA184508" s="192"/>
    </row>
    <row r="184509" spans="26:27">
      <c r="Z184509" s="192"/>
      <c r="AA184509" s="192"/>
    </row>
    <row r="184510" spans="26:27">
      <c r="Z184510" s="192"/>
      <c r="AA184510" s="192"/>
    </row>
    <row r="184511" spans="26:27">
      <c r="Z184511" s="192"/>
      <c r="AA184511" s="192"/>
    </row>
    <row r="184512" spans="26:27">
      <c r="Z184512" s="192"/>
      <c r="AA184512" s="192"/>
    </row>
    <row r="184513" spans="26:27">
      <c r="Z184513" s="192"/>
      <c r="AA184513" s="192"/>
    </row>
    <row r="184514" spans="26:27">
      <c r="Z184514" s="192"/>
      <c r="AA184514" s="192"/>
    </row>
    <row r="184515" spans="26:27">
      <c r="Z184515" s="192"/>
      <c r="AA184515" s="192"/>
    </row>
    <row r="184516" spans="26:27">
      <c r="Z184516" s="192"/>
      <c r="AA184516" s="192"/>
    </row>
    <row r="184517" spans="26:27">
      <c r="Z184517" s="192"/>
      <c r="AA184517" s="192"/>
    </row>
    <row r="184518" spans="26:27">
      <c r="Z184518" s="192"/>
      <c r="AA184518" s="192"/>
    </row>
    <row r="184519" spans="26:27">
      <c r="Z184519" s="192"/>
      <c r="AA184519" s="192"/>
    </row>
    <row r="184520" spans="26:27">
      <c r="Z184520" s="192"/>
      <c r="AA184520" s="192"/>
    </row>
    <row r="184521" spans="26:27">
      <c r="Z184521" s="192"/>
      <c r="AA184521" s="192"/>
    </row>
    <row r="184522" spans="26:27">
      <c r="Z184522" s="192"/>
      <c r="AA184522" s="192"/>
    </row>
    <row r="184523" spans="26:27">
      <c r="Z184523" s="192"/>
      <c r="AA184523" s="192"/>
    </row>
    <row r="184524" spans="26:27">
      <c r="Z184524" s="192"/>
      <c r="AA184524" s="192"/>
    </row>
    <row r="184525" spans="26:27">
      <c r="Z184525" s="192"/>
      <c r="AA184525" s="192"/>
    </row>
    <row r="184526" spans="26:27">
      <c r="Z184526" s="192"/>
      <c r="AA184526" s="192"/>
    </row>
    <row r="184527" spans="26:27">
      <c r="Z184527" s="192"/>
      <c r="AA184527" s="192"/>
    </row>
    <row r="184528" spans="26:27">
      <c r="Z184528" s="192"/>
      <c r="AA184528" s="192"/>
    </row>
    <row r="184529" spans="26:27">
      <c r="Z184529" s="192"/>
      <c r="AA184529" s="192"/>
    </row>
    <row r="184530" spans="26:27">
      <c r="Z184530" s="192"/>
      <c r="AA184530" s="192"/>
    </row>
    <row r="184531" spans="26:27">
      <c r="Z184531" s="192"/>
      <c r="AA184531" s="192"/>
    </row>
    <row r="184532" spans="26:27">
      <c r="Z184532" s="192"/>
      <c r="AA184532" s="192"/>
    </row>
    <row r="184533" spans="26:27">
      <c r="Z184533" s="192"/>
      <c r="AA184533" s="192"/>
    </row>
    <row r="184534" spans="26:27">
      <c r="Z184534" s="192"/>
      <c r="AA184534" s="192"/>
    </row>
    <row r="184535" spans="26:27">
      <c r="Z184535" s="192"/>
      <c r="AA184535" s="192"/>
    </row>
    <row r="184536" spans="26:27">
      <c r="Z184536" s="192"/>
      <c r="AA184536" s="192"/>
    </row>
    <row r="184537" spans="26:27">
      <c r="Z184537" s="192"/>
      <c r="AA184537" s="192"/>
    </row>
    <row r="184538" spans="26:27">
      <c r="Z184538" s="192"/>
      <c r="AA184538" s="192"/>
    </row>
    <row r="184539" spans="26:27">
      <c r="Z184539" s="192"/>
      <c r="AA184539" s="192"/>
    </row>
    <row r="184540" spans="26:27">
      <c r="Z184540" s="192"/>
      <c r="AA184540" s="192"/>
    </row>
    <row r="184541" spans="26:27">
      <c r="Z184541" s="192"/>
      <c r="AA184541" s="192"/>
    </row>
    <row r="184542" spans="26:27">
      <c r="Z184542" s="192"/>
      <c r="AA184542" s="192"/>
    </row>
    <row r="184543" spans="26:27">
      <c r="Z184543" s="192"/>
      <c r="AA184543" s="192"/>
    </row>
    <row r="184544" spans="26:27">
      <c r="Z184544" s="192"/>
      <c r="AA184544" s="192"/>
    </row>
    <row r="184545" spans="26:27">
      <c r="Z184545" s="192"/>
      <c r="AA184545" s="192"/>
    </row>
    <row r="184546" spans="26:27">
      <c r="Z184546" s="192"/>
      <c r="AA184546" s="192"/>
    </row>
    <row r="184547" spans="26:27">
      <c r="Z184547" s="192"/>
      <c r="AA184547" s="192"/>
    </row>
    <row r="184548" spans="26:27">
      <c r="Z184548" s="192"/>
      <c r="AA184548" s="192"/>
    </row>
    <row r="184549" spans="26:27">
      <c r="Z184549" s="192"/>
      <c r="AA184549" s="192"/>
    </row>
    <row r="184550" spans="26:27">
      <c r="Z184550" s="192"/>
      <c r="AA184550" s="192"/>
    </row>
    <row r="184551" spans="26:27">
      <c r="Z184551" s="192"/>
      <c r="AA184551" s="192"/>
    </row>
    <row r="184552" spans="26:27">
      <c r="Z184552" s="192"/>
      <c r="AA184552" s="192"/>
    </row>
    <row r="184553" spans="26:27">
      <c r="Z184553" s="192"/>
      <c r="AA184553" s="192"/>
    </row>
    <row r="184554" spans="26:27">
      <c r="Z184554" s="192"/>
      <c r="AA184554" s="192"/>
    </row>
    <row r="184555" spans="26:27">
      <c r="Z184555" s="192"/>
      <c r="AA184555" s="192"/>
    </row>
    <row r="184556" spans="26:27">
      <c r="Z184556" s="192"/>
      <c r="AA184556" s="192"/>
    </row>
    <row r="184557" spans="26:27">
      <c r="Z184557" s="192"/>
      <c r="AA184557" s="192"/>
    </row>
    <row r="184558" spans="26:27">
      <c r="Z184558" s="192"/>
      <c r="AA184558" s="192"/>
    </row>
    <row r="184559" spans="26:27">
      <c r="Z184559" s="192"/>
      <c r="AA184559" s="192"/>
    </row>
    <row r="184560" spans="26:27">
      <c r="Z184560" s="192"/>
      <c r="AA184560" s="192"/>
    </row>
    <row r="184561" spans="26:27">
      <c r="Z184561" s="192"/>
      <c r="AA184561" s="192"/>
    </row>
    <row r="184562" spans="26:27">
      <c r="Z184562" s="192"/>
      <c r="AA184562" s="192"/>
    </row>
    <row r="184563" spans="26:27">
      <c r="Z184563" s="192"/>
      <c r="AA184563" s="192"/>
    </row>
    <row r="184564" spans="26:27">
      <c r="Z184564" s="192"/>
      <c r="AA184564" s="192"/>
    </row>
    <row r="184565" spans="26:27">
      <c r="Z184565" s="192"/>
      <c r="AA184565" s="192"/>
    </row>
    <row r="184566" spans="26:27">
      <c r="Z184566" s="192"/>
      <c r="AA184566" s="192"/>
    </row>
    <row r="184567" spans="26:27">
      <c r="Z184567" s="192"/>
      <c r="AA184567" s="192"/>
    </row>
    <row r="184568" spans="26:27">
      <c r="Z184568" s="192"/>
      <c r="AA184568" s="192"/>
    </row>
    <row r="184569" spans="26:27">
      <c r="Z184569" s="192"/>
      <c r="AA184569" s="192"/>
    </row>
    <row r="184570" spans="26:27">
      <c r="Z184570" s="192"/>
      <c r="AA184570" s="192"/>
    </row>
    <row r="184571" spans="26:27">
      <c r="Z184571" s="192"/>
      <c r="AA184571" s="192"/>
    </row>
    <row r="184572" spans="26:27">
      <c r="Z184572" s="192"/>
      <c r="AA184572" s="192"/>
    </row>
    <row r="184573" spans="26:27">
      <c r="Z184573" s="192"/>
      <c r="AA184573" s="192"/>
    </row>
    <row r="184574" spans="26:27">
      <c r="Z184574" s="192"/>
      <c r="AA184574" s="192"/>
    </row>
    <row r="184575" spans="26:27">
      <c r="Z184575" s="192"/>
      <c r="AA184575" s="192"/>
    </row>
    <row r="184576" spans="26:27">
      <c r="Z184576" s="192"/>
      <c r="AA184576" s="192"/>
    </row>
    <row r="184577" spans="26:27">
      <c r="Z184577" s="192"/>
      <c r="AA184577" s="192"/>
    </row>
    <row r="184578" spans="26:27">
      <c r="Z184578" s="192"/>
      <c r="AA184578" s="192"/>
    </row>
    <row r="184579" spans="26:27">
      <c r="Z184579" s="192"/>
      <c r="AA184579" s="192"/>
    </row>
    <row r="184580" spans="26:27">
      <c r="Z184580" s="192"/>
      <c r="AA184580" s="192"/>
    </row>
    <row r="184581" spans="26:27">
      <c r="Z184581" s="192"/>
      <c r="AA184581" s="192"/>
    </row>
    <row r="184582" spans="26:27">
      <c r="Z184582" s="192"/>
      <c r="AA184582" s="192"/>
    </row>
    <row r="184583" spans="26:27">
      <c r="Z184583" s="192"/>
      <c r="AA184583" s="192"/>
    </row>
    <row r="184584" spans="26:27">
      <c r="Z184584" s="192"/>
      <c r="AA184584" s="192"/>
    </row>
    <row r="184585" spans="26:27">
      <c r="Z184585" s="192"/>
      <c r="AA184585" s="192"/>
    </row>
    <row r="184586" spans="26:27">
      <c r="Z184586" s="192"/>
      <c r="AA184586" s="192"/>
    </row>
    <row r="184587" spans="26:27">
      <c r="Z184587" s="192"/>
      <c r="AA184587" s="192"/>
    </row>
    <row r="184588" spans="26:27">
      <c r="Z184588" s="192"/>
      <c r="AA184588" s="192"/>
    </row>
    <row r="184589" spans="26:27">
      <c r="Z184589" s="192"/>
      <c r="AA184589" s="192"/>
    </row>
    <row r="184590" spans="26:27">
      <c r="Z184590" s="192"/>
      <c r="AA184590" s="192"/>
    </row>
    <row r="184591" spans="26:27">
      <c r="Z184591" s="192"/>
      <c r="AA184591" s="192"/>
    </row>
    <row r="184592" spans="26:27">
      <c r="Z184592" s="192"/>
      <c r="AA184592" s="192"/>
    </row>
    <row r="184593" spans="26:27">
      <c r="Z184593" s="192"/>
      <c r="AA184593" s="192"/>
    </row>
    <row r="184594" spans="26:27">
      <c r="Z184594" s="192"/>
      <c r="AA184594" s="192"/>
    </row>
    <row r="184595" spans="26:27">
      <c r="Z184595" s="192"/>
      <c r="AA184595" s="192"/>
    </row>
    <row r="184596" spans="26:27">
      <c r="Z184596" s="192"/>
      <c r="AA184596" s="192"/>
    </row>
    <row r="184597" spans="26:27">
      <c r="Z184597" s="192"/>
      <c r="AA184597" s="192"/>
    </row>
    <row r="184598" spans="26:27">
      <c r="Z184598" s="192"/>
      <c r="AA184598" s="192"/>
    </row>
    <row r="184599" spans="26:27">
      <c r="Z184599" s="192"/>
      <c r="AA184599" s="192"/>
    </row>
    <row r="184600" spans="26:27">
      <c r="Z184600" s="192"/>
      <c r="AA184600" s="192"/>
    </row>
    <row r="184601" spans="26:27">
      <c r="Z184601" s="192"/>
      <c r="AA184601" s="192"/>
    </row>
    <row r="184602" spans="26:27">
      <c r="Z184602" s="192"/>
      <c r="AA184602" s="192"/>
    </row>
    <row r="184603" spans="26:27">
      <c r="Z184603" s="192"/>
      <c r="AA184603" s="192"/>
    </row>
    <row r="184604" spans="26:27">
      <c r="Z184604" s="192"/>
      <c r="AA184604" s="192"/>
    </row>
    <row r="184605" spans="26:27">
      <c r="Z184605" s="192"/>
      <c r="AA184605" s="192"/>
    </row>
    <row r="184606" spans="26:27">
      <c r="Z184606" s="192"/>
      <c r="AA184606" s="192"/>
    </row>
    <row r="184607" spans="26:27">
      <c r="Z184607" s="192"/>
      <c r="AA184607" s="192"/>
    </row>
    <row r="184608" spans="26:27">
      <c r="Z184608" s="192"/>
      <c r="AA184608" s="192"/>
    </row>
    <row r="184609" spans="26:27">
      <c r="Z184609" s="192"/>
      <c r="AA184609" s="192"/>
    </row>
    <row r="184610" spans="26:27">
      <c r="Z184610" s="192"/>
      <c r="AA184610" s="192"/>
    </row>
    <row r="184611" spans="26:27">
      <c r="Z184611" s="192"/>
      <c r="AA184611" s="192"/>
    </row>
    <row r="184612" spans="26:27">
      <c r="Z184612" s="192"/>
      <c r="AA184612" s="192"/>
    </row>
    <row r="184613" spans="26:27">
      <c r="Z184613" s="192"/>
      <c r="AA184613" s="192"/>
    </row>
    <row r="184614" spans="26:27">
      <c r="Z184614" s="192"/>
      <c r="AA184614" s="192"/>
    </row>
    <row r="184615" spans="26:27">
      <c r="Z184615" s="192"/>
      <c r="AA184615" s="192"/>
    </row>
    <row r="184616" spans="26:27">
      <c r="Z184616" s="192"/>
      <c r="AA184616" s="192"/>
    </row>
    <row r="184617" spans="26:27">
      <c r="Z184617" s="192"/>
      <c r="AA184617" s="192"/>
    </row>
    <row r="184618" spans="26:27">
      <c r="Z184618" s="192"/>
      <c r="AA184618" s="192"/>
    </row>
    <row r="184619" spans="26:27">
      <c r="Z184619" s="192"/>
      <c r="AA184619" s="192"/>
    </row>
    <row r="184620" spans="26:27">
      <c r="Z184620" s="192"/>
      <c r="AA184620" s="192"/>
    </row>
    <row r="184621" spans="26:27">
      <c r="Z184621" s="192"/>
      <c r="AA184621" s="192"/>
    </row>
    <row r="184622" spans="26:27">
      <c r="Z184622" s="192"/>
      <c r="AA184622" s="192"/>
    </row>
    <row r="184623" spans="26:27">
      <c r="Z184623" s="192"/>
      <c r="AA184623" s="192"/>
    </row>
    <row r="184624" spans="26:27">
      <c r="Z184624" s="192"/>
      <c r="AA184624" s="192"/>
    </row>
    <row r="184625" spans="26:27">
      <c r="Z184625" s="192"/>
      <c r="AA184625" s="192"/>
    </row>
    <row r="184626" spans="26:27">
      <c r="Z184626" s="192"/>
      <c r="AA184626" s="192"/>
    </row>
    <row r="184627" spans="26:27">
      <c r="Z184627" s="192"/>
      <c r="AA184627" s="192"/>
    </row>
    <row r="184628" spans="26:27">
      <c r="Z184628" s="192"/>
      <c r="AA184628" s="192"/>
    </row>
    <row r="184629" spans="26:27">
      <c r="Z184629" s="192"/>
      <c r="AA184629" s="192"/>
    </row>
    <row r="184630" spans="26:27">
      <c r="Z184630" s="192"/>
      <c r="AA184630" s="192"/>
    </row>
    <row r="184631" spans="26:27">
      <c r="Z184631" s="192"/>
      <c r="AA184631" s="192"/>
    </row>
    <row r="184632" spans="26:27">
      <c r="Z184632" s="192"/>
      <c r="AA184632" s="192"/>
    </row>
    <row r="184633" spans="26:27">
      <c r="Z184633" s="192"/>
      <c r="AA184633" s="192"/>
    </row>
    <row r="184634" spans="26:27">
      <c r="Z184634" s="192"/>
      <c r="AA184634" s="192"/>
    </row>
    <row r="184635" spans="26:27">
      <c r="Z184635" s="192"/>
      <c r="AA184635" s="192"/>
    </row>
    <row r="184636" spans="26:27">
      <c r="Z184636" s="192"/>
      <c r="AA184636" s="192"/>
    </row>
    <row r="184637" spans="26:27">
      <c r="Z184637" s="192"/>
      <c r="AA184637" s="192"/>
    </row>
    <row r="184638" spans="26:27">
      <c r="Z184638" s="192"/>
      <c r="AA184638" s="192"/>
    </row>
    <row r="184639" spans="26:27">
      <c r="Z184639" s="192"/>
      <c r="AA184639" s="192"/>
    </row>
    <row r="184640" spans="26:27">
      <c r="Z184640" s="192"/>
      <c r="AA184640" s="192"/>
    </row>
    <row r="184641" spans="26:27">
      <c r="Z184641" s="192"/>
      <c r="AA184641" s="192"/>
    </row>
    <row r="184642" spans="26:27">
      <c r="Z184642" s="192"/>
      <c r="AA184642" s="192"/>
    </row>
    <row r="184643" spans="26:27">
      <c r="Z184643" s="192"/>
      <c r="AA184643" s="192"/>
    </row>
    <row r="184644" spans="26:27">
      <c r="Z184644" s="192"/>
      <c r="AA184644" s="192"/>
    </row>
    <row r="184645" spans="26:27">
      <c r="Z184645" s="192"/>
      <c r="AA184645" s="192"/>
    </row>
    <row r="184646" spans="26:27">
      <c r="Z184646" s="192"/>
      <c r="AA184646" s="192"/>
    </row>
    <row r="184647" spans="26:27">
      <c r="Z184647" s="192"/>
      <c r="AA184647" s="192"/>
    </row>
    <row r="184648" spans="26:27">
      <c r="Z184648" s="192"/>
      <c r="AA184648" s="192"/>
    </row>
    <row r="184649" spans="26:27">
      <c r="Z184649" s="192"/>
      <c r="AA184649" s="192"/>
    </row>
    <row r="184650" spans="26:27">
      <c r="Z184650" s="192"/>
      <c r="AA184650" s="192"/>
    </row>
    <row r="184651" spans="26:27">
      <c r="Z184651" s="192"/>
      <c r="AA184651" s="192"/>
    </row>
    <row r="184652" spans="26:27">
      <c r="Z184652" s="192"/>
      <c r="AA184652" s="192"/>
    </row>
    <row r="184653" spans="26:27">
      <c r="Z184653" s="192"/>
      <c r="AA184653" s="192"/>
    </row>
    <row r="184654" spans="26:27">
      <c r="Z184654" s="192"/>
      <c r="AA184654" s="192"/>
    </row>
    <row r="184655" spans="26:27">
      <c r="Z184655" s="192"/>
      <c r="AA184655" s="192"/>
    </row>
    <row r="184656" spans="26:27">
      <c r="Z184656" s="192"/>
      <c r="AA184656" s="192"/>
    </row>
    <row r="184657" spans="26:27">
      <c r="Z184657" s="192"/>
      <c r="AA184657" s="192"/>
    </row>
    <row r="184658" spans="26:27">
      <c r="Z184658" s="192"/>
      <c r="AA184658" s="192"/>
    </row>
    <row r="184659" spans="26:27">
      <c r="Z184659" s="192"/>
      <c r="AA184659" s="192"/>
    </row>
    <row r="184660" spans="26:27">
      <c r="Z184660" s="192"/>
      <c r="AA184660" s="192"/>
    </row>
    <row r="184661" spans="26:27">
      <c r="Z184661" s="192"/>
      <c r="AA184661" s="192"/>
    </row>
    <row r="184662" spans="26:27">
      <c r="Z184662" s="192"/>
      <c r="AA184662" s="192"/>
    </row>
    <row r="184663" spans="26:27">
      <c r="Z184663" s="192"/>
      <c r="AA184663" s="192"/>
    </row>
    <row r="184664" spans="26:27">
      <c r="Z184664" s="192"/>
      <c r="AA184664" s="192"/>
    </row>
    <row r="184665" spans="26:27">
      <c r="Z184665" s="192"/>
      <c r="AA184665" s="192"/>
    </row>
    <row r="184666" spans="26:27">
      <c r="Z184666" s="192"/>
      <c r="AA184666" s="192"/>
    </row>
    <row r="184667" spans="26:27">
      <c r="Z184667" s="192"/>
      <c r="AA184667" s="192"/>
    </row>
    <row r="184668" spans="26:27">
      <c r="Z184668" s="192"/>
      <c r="AA184668" s="192"/>
    </row>
    <row r="184669" spans="26:27">
      <c r="Z184669" s="192"/>
      <c r="AA184669" s="192"/>
    </row>
    <row r="184670" spans="26:27">
      <c r="Z184670" s="192"/>
      <c r="AA184670" s="192"/>
    </row>
    <row r="184671" spans="26:27">
      <c r="Z184671" s="192"/>
      <c r="AA184671" s="192"/>
    </row>
    <row r="184672" spans="26:27">
      <c r="Z184672" s="192"/>
      <c r="AA184672" s="192"/>
    </row>
    <row r="184673" spans="26:27">
      <c r="Z184673" s="192"/>
      <c r="AA184673" s="192"/>
    </row>
    <row r="184674" spans="26:27">
      <c r="Z184674" s="192"/>
      <c r="AA184674" s="192"/>
    </row>
    <row r="184675" spans="26:27">
      <c r="Z184675" s="192"/>
      <c r="AA184675" s="192"/>
    </row>
    <row r="184676" spans="26:27">
      <c r="Z184676" s="192"/>
      <c r="AA184676" s="192"/>
    </row>
    <row r="184677" spans="26:27">
      <c r="Z184677" s="192"/>
      <c r="AA184677" s="192"/>
    </row>
    <row r="184678" spans="26:27">
      <c r="Z184678" s="192"/>
      <c r="AA184678" s="192"/>
    </row>
    <row r="184679" spans="26:27">
      <c r="Z184679" s="192"/>
      <c r="AA184679" s="192"/>
    </row>
    <row r="184680" spans="26:27">
      <c r="Z184680" s="192"/>
      <c r="AA184680" s="192"/>
    </row>
    <row r="184681" spans="26:27">
      <c r="Z184681" s="192"/>
      <c r="AA184681" s="192"/>
    </row>
    <row r="184682" spans="26:27">
      <c r="Z184682" s="192"/>
      <c r="AA184682" s="192"/>
    </row>
    <row r="184683" spans="26:27">
      <c r="Z184683" s="192"/>
      <c r="AA184683" s="192"/>
    </row>
    <row r="184684" spans="26:27">
      <c r="Z184684" s="192"/>
      <c r="AA184684" s="192"/>
    </row>
    <row r="184685" spans="26:27">
      <c r="Z184685" s="192"/>
      <c r="AA184685" s="192"/>
    </row>
    <row r="184686" spans="26:27">
      <c r="Z184686" s="192"/>
      <c r="AA184686" s="192"/>
    </row>
    <row r="184687" spans="26:27">
      <c r="Z184687" s="192"/>
      <c r="AA184687" s="192"/>
    </row>
    <row r="184688" spans="26:27">
      <c r="Z184688" s="192"/>
      <c r="AA184688" s="192"/>
    </row>
    <row r="184689" spans="26:27">
      <c r="Z184689" s="192"/>
      <c r="AA184689" s="192"/>
    </row>
    <row r="184690" spans="26:27">
      <c r="Z184690" s="192"/>
      <c r="AA184690" s="192"/>
    </row>
    <row r="184691" spans="26:27">
      <c r="Z184691" s="192"/>
      <c r="AA184691" s="192"/>
    </row>
    <row r="184692" spans="26:27">
      <c r="Z184692" s="192"/>
      <c r="AA184692" s="192"/>
    </row>
    <row r="184693" spans="26:27">
      <c r="Z184693" s="192"/>
      <c r="AA184693" s="192"/>
    </row>
    <row r="184694" spans="26:27">
      <c r="Z184694" s="192"/>
      <c r="AA184694" s="192"/>
    </row>
    <row r="184695" spans="26:27">
      <c r="Z184695" s="192"/>
      <c r="AA184695" s="192"/>
    </row>
    <row r="184696" spans="26:27">
      <c r="Z184696" s="192"/>
      <c r="AA184696" s="192"/>
    </row>
    <row r="184697" spans="26:27">
      <c r="Z184697" s="192"/>
      <c r="AA184697" s="192"/>
    </row>
    <row r="184698" spans="26:27">
      <c r="Z184698" s="192"/>
      <c r="AA184698" s="192"/>
    </row>
    <row r="184699" spans="26:27">
      <c r="Z184699" s="192"/>
      <c r="AA184699" s="192"/>
    </row>
    <row r="184700" spans="26:27">
      <c r="Z184700" s="192"/>
      <c r="AA184700" s="192"/>
    </row>
    <row r="184701" spans="26:27">
      <c r="Z184701" s="192"/>
      <c r="AA184701" s="192"/>
    </row>
    <row r="184702" spans="26:27">
      <c r="Z184702" s="192"/>
      <c r="AA184702" s="192"/>
    </row>
    <row r="184703" spans="26:27">
      <c r="Z184703" s="192"/>
      <c r="AA184703" s="192"/>
    </row>
    <row r="184704" spans="26:27">
      <c r="Z184704" s="192"/>
      <c r="AA184704" s="192"/>
    </row>
    <row r="184705" spans="26:27">
      <c r="Z184705" s="192"/>
      <c r="AA184705" s="192"/>
    </row>
    <row r="184706" spans="26:27">
      <c r="Z184706" s="192"/>
      <c r="AA184706" s="192"/>
    </row>
    <row r="184707" spans="26:27">
      <c r="Z184707" s="192"/>
      <c r="AA184707" s="192"/>
    </row>
    <row r="184708" spans="26:27">
      <c r="Z184708" s="192"/>
      <c r="AA184708" s="192"/>
    </row>
    <row r="184709" spans="26:27">
      <c r="Z184709" s="192"/>
      <c r="AA184709" s="192"/>
    </row>
    <row r="184710" spans="26:27">
      <c r="Z184710" s="192"/>
      <c r="AA184710" s="192"/>
    </row>
    <row r="184711" spans="26:27">
      <c r="Z184711" s="192"/>
      <c r="AA184711" s="192"/>
    </row>
    <row r="184712" spans="26:27">
      <c r="Z184712" s="192"/>
      <c r="AA184712" s="192"/>
    </row>
    <row r="184713" spans="26:27">
      <c r="Z184713" s="192"/>
      <c r="AA184713" s="192"/>
    </row>
    <row r="184714" spans="26:27">
      <c r="Z184714" s="192"/>
      <c r="AA184714" s="192"/>
    </row>
    <row r="184715" spans="26:27">
      <c r="Z184715" s="192"/>
      <c r="AA184715" s="192"/>
    </row>
    <row r="184716" spans="26:27">
      <c r="Z184716" s="192"/>
      <c r="AA184716" s="192"/>
    </row>
    <row r="184717" spans="26:27">
      <c r="Z184717" s="192"/>
      <c r="AA184717" s="192"/>
    </row>
    <row r="184718" spans="26:27">
      <c r="Z184718" s="192"/>
      <c r="AA184718" s="192"/>
    </row>
    <row r="184719" spans="26:27">
      <c r="Z184719" s="192"/>
      <c r="AA184719" s="192"/>
    </row>
    <row r="184720" spans="26:27">
      <c r="Z184720" s="192"/>
      <c r="AA184720" s="192"/>
    </row>
    <row r="184721" spans="26:27">
      <c r="Z184721" s="192"/>
      <c r="AA184721" s="192"/>
    </row>
    <row r="184722" spans="26:27">
      <c r="Z184722" s="192"/>
      <c r="AA184722" s="192"/>
    </row>
    <row r="184723" spans="26:27">
      <c r="Z184723" s="192"/>
      <c r="AA184723" s="192"/>
    </row>
    <row r="184724" spans="26:27">
      <c r="Z184724" s="192"/>
      <c r="AA184724" s="192"/>
    </row>
    <row r="184725" spans="26:27">
      <c r="Z184725" s="192"/>
      <c r="AA184725" s="192"/>
    </row>
    <row r="184726" spans="26:27">
      <c r="Z184726" s="192"/>
      <c r="AA184726" s="192"/>
    </row>
    <row r="184727" spans="26:27">
      <c r="Z184727" s="192"/>
      <c r="AA184727" s="192"/>
    </row>
    <row r="184728" spans="26:27">
      <c r="Z184728" s="192"/>
      <c r="AA184728" s="192"/>
    </row>
    <row r="184729" spans="26:27">
      <c r="Z184729" s="192"/>
      <c r="AA184729" s="192"/>
    </row>
    <row r="184730" spans="26:27">
      <c r="Z184730" s="192"/>
      <c r="AA184730" s="192"/>
    </row>
    <row r="184731" spans="26:27">
      <c r="Z184731" s="192"/>
      <c r="AA184731" s="192"/>
    </row>
    <row r="184732" spans="26:27">
      <c r="Z184732" s="192"/>
      <c r="AA184732" s="192"/>
    </row>
    <row r="184733" spans="26:27">
      <c r="Z184733" s="192"/>
      <c r="AA184733" s="192"/>
    </row>
    <row r="184734" spans="26:27">
      <c r="Z184734" s="192"/>
      <c r="AA184734" s="192"/>
    </row>
    <row r="184735" spans="26:27">
      <c r="Z184735" s="192"/>
      <c r="AA184735" s="192"/>
    </row>
    <row r="184736" spans="26:27">
      <c r="Z184736" s="192"/>
      <c r="AA184736" s="192"/>
    </row>
    <row r="184737" spans="26:27">
      <c r="Z184737" s="192"/>
      <c r="AA184737" s="192"/>
    </row>
    <row r="184738" spans="26:27">
      <c r="Z184738" s="192"/>
      <c r="AA184738" s="192"/>
    </row>
    <row r="184739" spans="26:27">
      <c r="Z184739" s="192"/>
      <c r="AA184739" s="192"/>
    </row>
    <row r="184740" spans="26:27">
      <c r="Z184740" s="192"/>
      <c r="AA184740" s="192"/>
    </row>
    <row r="184741" spans="26:27">
      <c r="Z184741" s="192"/>
      <c r="AA184741" s="192"/>
    </row>
    <row r="184742" spans="26:27">
      <c r="Z184742" s="192"/>
      <c r="AA184742" s="192"/>
    </row>
    <row r="184743" spans="26:27">
      <c r="Z184743" s="192"/>
      <c r="AA184743" s="192"/>
    </row>
    <row r="184744" spans="26:27">
      <c r="Z184744" s="192"/>
      <c r="AA184744" s="192"/>
    </row>
    <row r="184745" spans="26:27">
      <c r="Z184745" s="192"/>
      <c r="AA184745" s="192"/>
    </row>
    <row r="184746" spans="26:27">
      <c r="Z184746" s="192"/>
      <c r="AA184746" s="192"/>
    </row>
    <row r="184747" spans="26:27">
      <c r="Z184747" s="192"/>
      <c r="AA184747" s="192"/>
    </row>
    <row r="184748" spans="26:27">
      <c r="Z184748" s="192"/>
      <c r="AA184748" s="192"/>
    </row>
    <row r="184749" spans="26:27">
      <c r="Z184749" s="192"/>
      <c r="AA184749" s="192"/>
    </row>
    <row r="184750" spans="26:27">
      <c r="Z184750" s="192"/>
      <c r="AA184750" s="192"/>
    </row>
    <row r="184751" spans="26:27">
      <c r="Z184751" s="192"/>
      <c r="AA184751" s="192"/>
    </row>
    <row r="184752" spans="26:27">
      <c r="Z184752" s="192"/>
      <c r="AA184752" s="192"/>
    </row>
    <row r="184753" spans="26:27">
      <c r="Z184753" s="192"/>
      <c r="AA184753" s="192"/>
    </row>
    <row r="184754" spans="26:27">
      <c r="Z184754" s="192"/>
      <c r="AA184754" s="192"/>
    </row>
    <row r="184755" spans="26:27">
      <c r="Z184755" s="192"/>
      <c r="AA184755" s="192"/>
    </row>
    <row r="184756" spans="26:27">
      <c r="Z184756" s="192"/>
      <c r="AA184756" s="192"/>
    </row>
    <row r="184757" spans="26:27">
      <c r="Z184757" s="192"/>
      <c r="AA184757" s="192"/>
    </row>
    <row r="184758" spans="26:27">
      <c r="Z184758" s="192"/>
      <c r="AA184758" s="192"/>
    </row>
    <row r="184759" spans="26:27">
      <c r="Z184759" s="192"/>
      <c r="AA184759" s="192"/>
    </row>
    <row r="184760" spans="26:27">
      <c r="Z184760" s="192"/>
      <c r="AA184760" s="192"/>
    </row>
    <row r="184761" spans="26:27">
      <c r="Z184761" s="192"/>
      <c r="AA184761" s="192"/>
    </row>
    <row r="184762" spans="26:27">
      <c r="Z184762" s="192"/>
      <c r="AA184762" s="192"/>
    </row>
    <row r="184763" spans="26:27">
      <c r="Z184763" s="192"/>
      <c r="AA184763" s="192"/>
    </row>
    <row r="184764" spans="26:27">
      <c r="Z184764" s="192"/>
      <c r="AA184764" s="192"/>
    </row>
    <row r="184765" spans="26:27">
      <c r="Z184765" s="192"/>
      <c r="AA184765" s="192"/>
    </row>
    <row r="184766" spans="26:27">
      <c r="Z184766" s="192"/>
      <c r="AA184766" s="192"/>
    </row>
    <row r="184767" spans="26:27">
      <c r="Z184767" s="192"/>
      <c r="AA184767" s="192"/>
    </row>
    <row r="184768" spans="26:27">
      <c r="Z184768" s="192"/>
      <c r="AA184768" s="192"/>
    </row>
    <row r="184769" spans="26:27">
      <c r="Z184769" s="192"/>
      <c r="AA184769" s="192"/>
    </row>
    <row r="184770" spans="26:27">
      <c r="Z184770" s="192"/>
      <c r="AA184770" s="192"/>
    </row>
    <row r="184771" spans="26:27">
      <c r="Z184771" s="192"/>
      <c r="AA184771" s="192"/>
    </row>
    <row r="184772" spans="26:27">
      <c r="Z184772" s="192"/>
      <c r="AA184772" s="192"/>
    </row>
    <row r="184773" spans="26:27">
      <c r="Z184773" s="192"/>
      <c r="AA184773" s="192"/>
    </row>
    <row r="184774" spans="26:27">
      <c r="Z184774" s="192"/>
      <c r="AA184774" s="192"/>
    </row>
    <row r="184775" spans="26:27">
      <c r="Z184775" s="192"/>
      <c r="AA184775" s="192"/>
    </row>
    <row r="184776" spans="26:27">
      <c r="Z184776" s="192"/>
      <c r="AA184776" s="192"/>
    </row>
    <row r="184777" spans="26:27">
      <c r="Z184777" s="192"/>
      <c r="AA184777" s="192"/>
    </row>
    <row r="184778" spans="26:27">
      <c r="Z184778" s="192"/>
      <c r="AA184778" s="192"/>
    </row>
    <row r="184779" spans="26:27">
      <c r="Z184779" s="192"/>
      <c r="AA184779" s="192"/>
    </row>
    <row r="184780" spans="26:27">
      <c r="Z184780" s="192"/>
      <c r="AA184780" s="192"/>
    </row>
    <row r="184781" spans="26:27">
      <c r="Z184781" s="192"/>
      <c r="AA184781" s="192"/>
    </row>
    <row r="184782" spans="26:27">
      <c r="Z184782" s="192"/>
      <c r="AA184782" s="192"/>
    </row>
    <row r="184783" spans="26:27">
      <c r="Z184783" s="192"/>
      <c r="AA184783" s="192"/>
    </row>
    <row r="184784" spans="26:27">
      <c r="Z184784" s="192"/>
      <c r="AA184784" s="192"/>
    </row>
    <row r="184785" spans="26:27">
      <c r="Z184785" s="192"/>
      <c r="AA184785" s="192"/>
    </row>
    <row r="184786" spans="26:27">
      <c r="Z184786" s="192"/>
      <c r="AA184786" s="192"/>
    </row>
    <row r="184787" spans="26:27">
      <c r="Z184787" s="192"/>
      <c r="AA184787" s="192"/>
    </row>
    <row r="184788" spans="26:27">
      <c r="Z184788" s="192"/>
      <c r="AA184788" s="192"/>
    </row>
    <row r="184789" spans="26:27">
      <c r="Z184789" s="192"/>
      <c r="AA184789" s="192"/>
    </row>
    <row r="184790" spans="26:27">
      <c r="Z184790" s="192"/>
      <c r="AA184790" s="192"/>
    </row>
    <row r="184791" spans="26:27">
      <c r="Z184791" s="192"/>
      <c r="AA184791" s="192"/>
    </row>
    <row r="184792" spans="26:27">
      <c r="Z184792" s="192"/>
      <c r="AA184792" s="192"/>
    </row>
    <row r="184793" spans="26:27">
      <c r="Z184793" s="192"/>
      <c r="AA184793" s="192"/>
    </row>
    <row r="184794" spans="26:27">
      <c r="Z184794" s="192"/>
      <c r="AA184794" s="192"/>
    </row>
    <row r="184795" spans="26:27">
      <c r="Z184795" s="192"/>
      <c r="AA184795" s="192"/>
    </row>
    <row r="184796" spans="26:27">
      <c r="Z184796" s="192"/>
      <c r="AA184796" s="192"/>
    </row>
    <row r="184797" spans="26:27">
      <c r="Z184797" s="192"/>
      <c r="AA184797" s="192"/>
    </row>
    <row r="184798" spans="26:27">
      <c r="Z184798" s="192"/>
      <c r="AA184798" s="192"/>
    </row>
    <row r="184799" spans="26:27">
      <c r="Z184799" s="192"/>
      <c r="AA184799" s="192"/>
    </row>
    <row r="184800" spans="26:27">
      <c r="Z184800" s="192"/>
      <c r="AA184800" s="192"/>
    </row>
    <row r="184801" spans="26:27">
      <c r="Z184801" s="192"/>
      <c r="AA184801" s="192"/>
    </row>
    <row r="184802" spans="26:27">
      <c r="Z184802" s="192"/>
      <c r="AA184802" s="192"/>
    </row>
    <row r="184803" spans="26:27">
      <c r="Z184803" s="192"/>
      <c r="AA184803" s="192"/>
    </row>
    <row r="184804" spans="26:27">
      <c r="Z184804" s="192"/>
      <c r="AA184804" s="192"/>
    </row>
    <row r="184805" spans="26:27">
      <c r="Z184805" s="192"/>
      <c r="AA184805" s="192"/>
    </row>
    <row r="184806" spans="26:27">
      <c r="Z184806" s="192"/>
      <c r="AA184806" s="192"/>
    </row>
    <row r="184807" spans="26:27">
      <c r="Z184807" s="192"/>
      <c r="AA184807" s="192"/>
    </row>
    <row r="184808" spans="26:27">
      <c r="Z184808" s="192"/>
      <c r="AA184808" s="192"/>
    </row>
    <row r="184809" spans="26:27">
      <c r="Z184809" s="192"/>
      <c r="AA184809" s="192"/>
    </row>
    <row r="184810" spans="26:27">
      <c r="Z184810" s="192"/>
      <c r="AA184810" s="192"/>
    </row>
    <row r="184811" spans="26:27">
      <c r="Z184811" s="192"/>
      <c r="AA184811" s="192"/>
    </row>
    <row r="184812" spans="26:27">
      <c r="Z184812" s="192"/>
      <c r="AA184812" s="192"/>
    </row>
    <row r="184813" spans="26:27">
      <c r="Z184813" s="192"/>
      <c r="AA184813" s="192"/>
    </row>
    <row r="184814" spans="26:27">
      <c r="Z184814" s="192"/>
      <c r="AA184814" s="192"/>
    </row>
    <row r="184815" spans="26:27">
      <c r="Z184815" s="192"/>
      <c r="AA184815" s="192"/>
    </row>
    <row r="184816" spans="26:27">
      <c r="Z184816" s="192"/>
      <c r="AA184816" s="192"/>
    </row>
    <row r="184817" spans="26:27">
      <c r="Z184817" s="192"/>
      <c r="AA184817" s="192"/>
    </row>
    <row r="184818" spans="26:27">
      <c r="Z184818" s="192"/>
      <c r="AA184818" s="192"/>
    </row>
    <row r="184819" spans="26:27">
      <c r="Z184819" s="192"/>
      <c r="AA184819" s="192"/>
    </row>
    <row r="184820" spans="26:27">
      <c r="Z184820" s="192"/>
      <c r="AA184820" s="192"/>
    </row>
    <row r="184821" spans="26:27">
      <c r="Z184821" s="192"/>
      <c r="AA184821" s="192"/>
    </row>
    <row r="184822" spans="26:27">
      <c r="Z184822" s="192"/>
      <c r="AA184822" s="192"/>
    </row>
    <row r="184823" spans="26:27">
      <c r="Z184823" s="192"/>
      <c r="AA184823" s="192"/>
    </row>
    <row r="184824" spans="26:27">
      <c r="Z184824" s="192"/>
      <c r="AA184824" s="192"/>
    </row>
    <row r="184825" spans="26:27">
      <c r="Z184825" s="192"/>
      <c r="AA184825" s="192"/>
    </row>
    <row r="184826" spans="26:27">
      <c r="Z184826" s="192"/>
      <c r="AA184826" s="192"/>
    </row>
    <row r="184827" spans="26:27">
      <c r="Z184827" s="192"/>
      <c r="AA184827" s="192"/>
    </row>
    <row r="184828" spans="26:27">
      <c r="Z184828" s="192"/>
      <c r="AA184828" s="192"/>
    </row>
    <row r="184829" spans="26:27">
      <c r="Z184829" s="192"/>
      <c r="AA184829" s="192"/>
    </row>
    <row r="184830" spans="26:27">
      <c r="Z184830" s="192"/>
      <c r="AA184830" s="192"/>
    </row>
    <row r="184831" spans="26:27">
      <c r="Z184831" s="192"/>
      <c r="AA184831" s="192"/>
    </row>
    <row r="184832" spans="26:27">
      <c r="Z184832" s="192"/>
      <c r="AA184832" s="192"/>
    </row>
    <row r="184833" spans="26:27">
      <c r="Z184833" s="192"/>
      <c r="AA184833" s="192"/>
    </row>
    <row r="184834" spans="26:27">
      <c r="Z184834" s="192"/>
      <c r="AA184834" s="192"/>
    </row>
    <row r="184835" spans="26:27">
      <c r="Z184835" s="192"/>
      <c r="AA184835" s="192"/>
    </row>
    <row r="184836" spans="26:27">
      <c r="Z184836" s="192"/>
      <c r="AA184836" s="192"/>
    </row>
    <row r="184837" spans="26:27">
      <c r="Z184837" s="192"/>
      <c r="AA184837" s="192"/>
    </row>
    <row r="184838" spans="26:27">
      <c r="Z184838" s="192"/>
      <c r="AA184838" s="192"/>
    </row>
    <row r="184839" spans="26:27">
      <c r="Z184839" s="192"/>
      <c r="AA184839" s="192"/>
    </row>
    <row r="184840" spans="26:27">
      <c r="Z184840" s="192"/>
      <c r="AA184840" s="192"/>
    </row>
    <row r="184841" spans="26:27">
      <c r="Z184841" s="192"/>
      <c r="AA184841" s="192"/>
    </row>
    <row r="184842" spans="26:27">
      <c r="Z184842" s="192"/>
      <c r="AA184842" s="192"/>
    </row>
    <row r="184843" spans="26:27">
      <c r="Z184843" s="192"/>
      <c r="AA184843" s="192"/>
    </row>
    <row r="184844" spans="26:27">
      <c r="Z184844" s="192"/>
      <c r="AA184844" s="192"/>
    </row>
    <row r="184845" spans="26:27">
      <c r="Z184845" s="192"/>
      <c r="AA184845" s="192"/>
    </row>
    <row r="184846" spans="26:27">
      <c r="Z184846" s="192"/>
      <c r="AA184846" s="192"/>
    </row>
    <row r="184847" spans="26:27">
      <c r="Z184847" s="192"/>
      <c r="AA184847" s="192"/>
    </row>
    <row r="184848" spans="26:27">
      <c r="Z184848" s="192"/>
      <c r="AA184848" s="192"/>
    </row>
    <row r="184849" spans="26:27">
      <c r="Z184849" s="192"/>
      <c r="AA184849" s="192"/>
    </row>
    <row r="184850" spans="26:27">
      <c r="Z184850" s="192"/>
      <c r="AA184850" s="192"/>
    </row>
    <row r="184851" spans="26:27">
      <c r="Z184851" s="192"/>
      <c r="AA184851" s="192"/>
    </row>
    <row r="184852" spans="26:27">
      <c r="Z184852" s="192"/>
      <c r="AA184852" s="192"/>
    </row>
    <row r="184853" spans="26:27">
      <c r="Z184853" s="192"/>
      <c r="AA184853" s="192"/>
    </row>
    <row r="184854" spans="26:27">
      <c r="Z184854" s="192"/>
      <c r="AA184854" s="192"/>
    </row>
    <row r="184855" spans="26:27">
      <c r="Z184855" s="192"/>
      <c r="AA184855" s="192"/>
    </row>
    <row r="184856" spans="26:27">
      <c r="Z184856" s="192"/>
      <c r="AA184856" s="192"/>
    </row>
    <row r="184857" spans="26:27">
      <c r="Z184857" s="192"/>
      <c r="AA184857" s="192"/>
    </row>
    <row r="184858" spans="26:27">
      <c r="Z184858" s="192"/>
      <c r="AA184858" s="192"/>
    </row>
    <row r="184859" spans="26:27">
      <c r="Z184859" s="192"/>
      <c r="AA184859" s="192"/>
    </row>
    <row r="184860" spans="26:27">
      <c r="Z184860" s="192"/>
      <c r="AA184860" s="192"/>
    </row>
    <row r="184861" spans="26:27">
      <c r="Z184861" s="192"/>
      <c r="AA184861" s="192"/>
    </row>
    <row r="184862" spans="26:27">
      <c r="Z184862" s="192"/>
      <c r="AA184862" s="192"/>
    </row>
    <row r="184863" spans="26:27">
      <c r="Z184863" s="192"/>
      <c r="AA184863" s="192"/>
    </row>
    <row r="184864" spans="26:27">
      <c r="Z184864" s="192"/>
      <c r="AA184864" s="192"/>
    </row>
    <row r="184865" spans="26:27">
      <c r="Z184865" s="192"/>
      <c r="AA184865" s="192"/>
    </row>
    <row r="184866" spans="26:27">
      <c r="Z184866" s="192"/>
      <c r="AA184866" s="192"/>
    </row>
    <row r="184867" spans="26:27">
      <c r="Z184867" s="192"/>
      <c r="AA184867" s="192"/>
    </row>
    <row r="184868" spans="26:27">
      <c r="Z184868" s="192"/>
      <c r="AA184868" s="192"/>
    </row>
    <row r="184869" spans="26:27">
      <c r="Z184869" s="192"/>
      <c r="AA184869" s="192"/>
    </row>
    <row r="184870" spans="26:27">
      <c r="Z184870" s="192"/>
      <c r="AA184870" s="192"/>
    </row>
    <row r="184871" spans="26:27">
      <c r="Z184871" s="192"/>
      <c r="AA184871" s="192"/>
    </row>
    <row r="184872" spans="26:27">
      <c r="Z184872" s="192"/>
      <c r="AA184872" s="192"/>
    </row>
    <row r="184873" spans="26:27">
      <c r="Z184873" s="192"/>
      <c r="AA184873" s="192"/>
    </row>
    <row r="184874" spans="26:27">
      <c r="Z184874" s="192"/>
      <c r="AA184874" s="192"/>
    </row>
    <row r="184875" spans="26:27">
      <c r="Z184875" s="192"/>
      <c r="AA184875" s="192"/>
    </row>
    <row r="184876" spans="26:27">
      <c r="Z184876" s="192"/>
      <c r="AA184876" s="192"/>
    </row>
    <row r="184877" spans="26:27">
      <c r="Z184877" s="192"/>
      <c r="AA184877" s="192"/>
    </row>
    <row r="184878" spans="26:27">
      <c r="Z184878" s="192"/>
      <c r="AA184878" s="192"/>
    </row>
    <row r="184879" spans="26:27">
      <c r="Z184879" s="192"/>
      <c r="AA184879" s="192"/>
    </row>
    <row r="184880" spans="26:27">
      <c r="Z184880" s="192"/>
      <c r="AA184880" s="192"/>
    </row>
    <row r="184881" spans="26:27">
      <c r="Z184881" s="192"/>
      <c r="AA184881" s="192"/>
    </row>
    <row r="184882" spans="26:27">
      <c r="Z184882" s="192"/>
      <c r="AA184882" s="192"/>
    </row>
    <row r="184883" spans="26:27">
      <c r="Z184883" s="192"/>
      <c r="AA184883" s="192"/>
    </row>
    <row r="184884" spans="26:27">
      <c r="Z184884" s="192"/>
      <c r="AA184884" s="192"/>
    </row>
    <row r="184885" spans="26:27">
      <c r="Z184885" s="192"/>
      <c r="AA184885" s="192"/>
    </row>
    <row r="184886" spans="26:27">
      <c r="Z184886" s="192"/>
      <c r="AA184886" s="192"/>
    </row>
    <row r="184887" spans="26:27">
      <c r="Z184887" s="192"/>
      <c r="AA184887" s="192"/>
    </row>
    <row r="184888" spans="26:27">
      <c r="Z184888" s="192"/>
      <c r="AA184888" s="192"/>
    </row>
    <row r="184889" spans="26:27">
      <c r="Z184889" s="192"/>
      <c r="AA184889" s="192"/>
    </row>
    <row r="184890" spans="26:27">
      <c r="Z184890" s="192"/>
      <c r="AA184890" s="192"/>
    </row>
    <row r="184891" spans="26:27">
      <c r="Z184891" s="192"/>
      <c r="AA184891" s="192"/>
    </row>
    <row r="184892" spans="26:27">
      <c r="Z184892" s="192"/>
      <c r="AA184892" s="192"/>
    </row>
    <row r="184893" spans="26:27">
      <c r="Z184893" s="192"/>
      <c r="AA184893" s="192"/>
    </row>
    <row r="184894" spans="26:27">
      <c r="Z184894" s="192"/>
      <c r="AA184894" s="192"/>
    </row>
    <row r="184895" spans="26:27">
      <c r="Z184895" s="192"/>
      <c r="AA184895" s="192"/>
    </row>
    <row r="184896" spans="26:27">
      <c r="Z184896" s="192"/>
      <c r="AA184896" s="192"/>
    </row>
    <row r="184897" spans="26:27">
      <c r="Z184897" s="192"/>
      <c r="AA184897" s="192"/>
    </row>
    <row r="184898" spans="26:27">
      <c r="Z184898" s="192"/>
      <c r="AA184898" s="192"/>
    </row>
    <row r="184899" spans="26:27">
      <c r="Z184899" s="192"/>
      <c r="AA184899" s="192"/>
    </row>
    <row r="184900" spans="26:27">
      <c r="Z184900" s="192"/>
      <c r="AA184900" s="192"/>
    </row>
    <row r="184901" spans="26:27">
      <c r="Z184901" s="192"/>
      <c r="AA184901" s="192"/>
    </row>
    <row r="184902" spans="26:27">
      <c r="Z184902" s="192"/>
      <c r="AA184902" s="192"/>
    </row>
    <row r="184903" spans="26:27">
      <c r="Z184903" s="192"/>
      <c r="AA184903" s="192"/>
    </row>
    <row r="184904" spans="26:27">
      <c r="Z184904" s="192"/>
      <c r="AA184904" s="192"/>
    </row>
    <row r="184905" spans="26:27">
      <c r="Z184905" s="192"/>
      <c r="AA184905" s="192"/>
    </row>
    <row r="184906" spans="26:27">
      <c r="Z184906" s="192"/>
      <c r="AA184906" s="192"/>
    </row>
    <row r="184907" spans="26:27">
      <c r="Z184907" s="192"/>
      <c r="AA184907" s="192"/>
    </row>
    <row r="184908" spans="26:27">
      <c r="Z184908" s="192"/>
      <c r="AA184908" s="192"/>
    </row>
    <row r="184909" spans="26:27">
      <c r="Z184909" s="192"/>
      <c r="AA184909" s="192"/>
    </row>
    <row r="184910" spans="26:27">
      <c r="Z184910" s="192"/>
      <c r="AA184910" s="192"/>
    </row>
    <row r="184911" spans="26:27">
      <c r="Z184911" s="192"/>
      <c r="AA184911" s="192"/>
    </row>
    <row r="184912" spans="26:27">
      <c r="Z184912" s="192"/>
      <c r="AA184912" s="192"/>
    </row>
    <row r="184913" spans="26:27">
      <c r="Z184913" s="192"/>
      <c r="AA184913" s="192"/>
    </row>
    <row r="184914" spans="26:27">
      <c r="Z184914" s="192"/>
      <c r="AA184914" s="192"/>
    </row>
    <row r="184915" spans="26:27">
      <c r="Z184915" s="192"/>
      <c r="AA184915" s="192"/>
    </row>
    <row r="184916" spans="26:27">
      <c r="Z184916" s="192"/>
      <c r="AA184916" s="192"/>
    </row>
    <row r="184917" spans="26:27">
      <c r="Z184917" s="192"/>
      <c r="AA184917" s="192"/>
    </row>
    <row r="184918" spans="26:27">
      <c r="Z184918" s="192"/>
      <c r="AA184918" s="192"/>
    </row>
    <row r="184919" spans="26:27">
      <c r="Z184919" s="192"/>
      <c r="AA184919" s="192"/>
    </row>
    <row r="184920" spans="26:27">
      <c r="Z184920" s="192"/>
      <c r="AA184920" s="192"/>
    </row>
    <row r="184921" spans="26:27">
      <c r="Z184921" s="192"/>
      <c r="AA184921" s="192"/>
    </row>
    <row r="184922" spans="26:27">
      <c r="Z184922" s="192"/>
      <c r="AA184922" s="192"/>
    </row>
    <row r="184923" spans="26:27">
      <c r="Z184923" s="192"/>
      <c r="AA184923" s="192"/>
    </row>
    <row r="184924" spans="26:27">
      <c r="Z184924" s="192"/>
      <c r="AA184924" s="192"/>
    </row>
    <row r="184925" spans="26:27">
      <c r="Z184925" s="192"/>
      <c r="AA184925" s="192"/>
    </row>
    <row r="184926" spans="26:27">
      <c r="Z184926" s="192"/>
      <c r="AA184926" s="192"/>
    </row>
    <row r="184927" spans="26:27">
      <c r="Z184927" s="192"/>
      <c r="AA184927" s="192"/>
    </row>
    <row r="184928" spans="26:27">
      <c r="Z184928" s="192"/>
      <c r="AA184928" s="192"/>
    </row>
    <row r="184929" spans="26:27">
      <c r="Z184929" s="192"/>
      <c r="AA184929" s="192"/>
    </row>
    <row r="184930" spans="26:27">
      <c r="Z184930" s="192"/>
      <c r="AA184930" s="192"/>
    </row>
    <row r="184931" spans="26:27">
      <c r="Z184931" s="192"/>
      <c r="AA184931" s="192"/>
    </row>
    <row r="184932" spans="26:27">
      <c r="Z184932" s="192"/>
      <c r="AA184932" s="192"/>
    </row>
    <row r="184933" spans="26:27">
      <c r="Z184933" s="192"/>
      <c r="AA184933" s="192"/>
    </row>
    <row r="184934" spans="26:27">
      <c r="Z184934" s="192"/>
      <c r="AA184934" s="192"/>
    </row>
    <row r="184935" spans="26:27">
      <c r="Z184935" s="192"/>
      <c r="AA184935" s="192"/>
    </row>
    <row r="184936" spans="26:27">
      <c r="Z184936" s="192"/>
      <c r="AA184936" s="192"/>
    </row>
    <row r="184937" spans="26:27">
      <c r="Z184937" s="192"/>
      <c r="AA184937" s="192"/>
    </row>
    <row r="184938" spans="26:27">
      <c r="Z184938" s="192"/>
      <c r="AA184938" s="192"/>
    </row>
    <row r="184939" spans="26:27">
      <c r="Z184939" s="192"/>
      <c r="AA184939" s="192"/>
    </row>
    <row r="184940" spans="26:27">
      <c r="Z184940" s="192"/>
      <c r="AA184940" s="192"/>
    </row>
    <row r="184941" spans="26:27">
      <c r="Z184941" s="192"/>
      <c r="AA184941" s="192"/>
    </row>
    <row r="184942" spans="26:27">
      <c r="Z184942" s="192"/>
      <c r="AA184942" s="192"/>
    </row>
    <row r="184943" spans="26:27">
      <c r="Z184943" s="192"/>
      <c r="AA184943" s="192"/>
    </row>
    <row r="184944" spans="26:27">
      <c r="Z184944" s="192"/>
      <c r="AA184944" s="192"/>
    </row>
    <row r="184945" spans="26:27">
      <c r="Z184945" s="192"/>
      <c r="AA184945" s="192"/>
    </row>
    <row r="184946" spans="26:27">
      <c r="Z184946" s="192"/>
      <c r="AA184946" s="192"/>
    </row>
    <row r="184947" spans="26:27">
      <c r="Z184947" s="192"/>
      <c r="AA184947" s="192"/>
    </row>
    <row r="184948" spans="26:27">
      <c r="Z184948" s="192"/>
      <c r="AA184948" s="192"/>
    </row>
    <row r="184949" spans="26:27">
      <c r="Z184949" s="192"/>
      <c r="AA184949" s="192"/>
    </row>
    <row r="184950" spans="26:27">
      <c r="Z184950" s="192"/>
      <c r="AA184950" s="192"/>
    </row>
    <row r="184951" spans="26:27">
      <c r="Z184951" s="192"/>
      <c r="AA184951" s="192"/>
    </row>
    <row r="184952" spans="26:27">
      <c r="Z184952" s="192"/>
      <c r="AA184952" s="192"/>
    </row>
    <row r="184953" spans="26:27">
      <c r="Z184953" s="192"/>
      <c r="AA184953" s="192"/>
    </row>
    <row r="184954" spans="26:27">
      <c r="Z184954" s="192"/>
      <c r="AA184954" s="192"/>
    </row>
    <row r="184955" spans="26:27">
      <c r="Z184955" s="192"/>
      <c r="AA184955" s="192"/>
    </row>
    <row r="184956" spans="26:27">
      <c r="Z184956" s="192"/>
      <c r="AA184956" s="192"/>
    </row>
    <row r="184957" spans="26:27">
      <c r="Z184957" s="192"/>
      <c r="AA184957" s="192"/>
    </row>
    <row r="184958" spans="26:27">
      <c r="Z184958" s="192"/>
      <c r="AA184958" s="192"/>
    </row>
    <row r="184959" spans="26:27">
      <c r="Z184959" s="192"/>
      <c r="AA184959" s="192"/>
    </row>
    <row r="184960" spans="26:27">
      <c r="Z184960" s="192"/>
      <c r="AA184960" s="192"/>
    </row>
    <row r="184961" spans="26:27">
      <c r="Z184961" s="192"/>
      <c r="AA184961" s="192"/>
    </row>
    <row r="184962" spans="26:27">
      <c r="Z184962" s="192"/>
      <c r="AA184962" s="192"/>
    </row>
    <row r="184963" spans="26:27">
      <c r="Z184963" s="192"/>
      <c r="AA184963" s="192"/>
    </row>
    <row r="184964" spans="26:27">
      <c r="Z184964" s="192"/>
      <c r="AA184964" s="192"/>
    </row>
    <row r="184965" spans="26:27">
      <c r="Z184965" s="192"/>
      <c r="AA184965" s="192"/>
    </row>
    <row r="184966" spans="26:27">
      <c r="Z184966" s="192"/>
      <c r="AA184966" s="192"/>
    </row>
    <row r="184967" spans="26:27">
      <c r="Z184967" s="192"/>
      <c r="AA184967" s="192"/>
    </row>
    <row r="184968" spans="26:27">
      <c r="Z184968" s="192"/>
      <c r="AA184968" s="192"/>
    </row>
    <row r="184969" spans="26:27">
      <c r="Z184969" s="192"/>
      <c r="AA184969" s="192"/>
    </row>
    <row r="184970" spans="26:27">
      <c r="Z184970" s="192"/>
      <c r="AA184970" s="192"/>
    </row>
    <row r="184971" spans="26:27">
      <c r="Z184971" s="192"/>
      <c r="AA184971" s="192"/>
    </row>
    <row r="184972" spans="26:27">
      <c r="Z184972" s="192"/>
      <c r="AA184972" s="192"/>
    </row>
    <row r="184973" spans="26:27">
      <c r="Z184973" s="192"/>
      <c r="AA184973" s="192"/>
    </row>
    <row r="184974" spans="26:27">
      <c r="Z184974" s="192"/>
      <c r="AA184974" s="192"/>
    </row>
    <row r="184975" spans="26:27">
      <c r="Z184975" s="192"/>
      <c r="AA184975" s="192"/>
    </row>
    <row r="184976" spans="26:27">
      <c r="Z184976" s="192"/>
      <c r="AA184976" s="192"/>
    </row>
    <row r="184977" spans="26:27">
      <c r="Z184977" s="192"/>
      <c r="AA184977" s="192"/>
    </row>
    <row r="184978" spans="26:27">
      <c r="Z184978" s="192"/>
      <c r="AA184978" s="192"/>
    </row>
    <row r="184979" spans="26:27">
      <c r="Z184979" s="192"/>
      <c r="AA184979" s="192"/>
    </row>
    <row r="184980" spans="26:27">
      <c r="Z184980" s="192"/>
      <c r="AA184980" s="192"/>
    </row>
    <row r="184981" spans="26:27">
      <c r="Z184981" s="192"/>
      <c r="AA184981" s="192"/>
    </row>
    <row r="184982" spans="26:27">
      <c r="Z184982" s="192"/>
      <c r="AA184982" s="192"/>
    </row>
    <row r="184983" spans="26:27">
      <c r="Z184983" s="192"/>
      <c r="AA184983" s="192"/>
    </row>
    <row r="184984" spans="26:27">
      <c r="Z184984" s="192"/>
      <c r="AA184984" s="192"/>
    </row>
    <row r="184985" spans="26:27">
      <c r="Z184985" s="192"/>
      <c r="AA184985" s="192"/>
    </row>
    <row r="184986" spans="26:27">
      <c r="Z184986" s="192"/>
      <c r="AA184986" s="192"/>
    </row>
    <row r="184987" spans="26:27">
      <c r="Z184987" s="192"/>
      <c r="AA184987" s="192"/>
    </row>
    <row r="184988" spans="26:27">
      <c r="Z184988" s="192"/>
      <c r="AA184988" s="192"/>
    </row>
    <row r="184989" spans="26:27">
      <c r="Z184989" s="192"/>
      <c r="AA184989" s="192"/>
    </row>
    <row r="184990" spans="26:27">
      <c r="Z184990" s="192"/>
      <c r="AA184990" s="192"/>
    </row>
    <row r="184991" spans="26:27">
      <c r="Z184991" s="192"/>
      <c r="AA184991" s="192"/>
    </row>
    <row r="184992" spans="26:27">
      <c r="Z184992" s="192"/>
      <c r="AA184992" s="192"/>
    </row>
    <row r="184993" spans="26:27">
      <c r="Z184993" s="192"/>
      <c r="AA184993" s="192"/>
    </row>
    <row r="184994" spans="26:27">
      <c r="Z184994" s="192"/>
      <c r="AA184994" s="192"/>
    </row>
    <row r="184995" spans="26:27">
      <c r="Z184995" s="192"/>
      <c r="AA184995" s="192"/>
    </row>
    <row r="184996" spans="26:27">
      <c r="Z184996" s="192"/>
      <c r="AA184996" s="192"/>
    </row>
    <row r="184997" spans="26:27">
      <c r="Z184997" s="192"/>
      <c r="AA184997" s="192"/>
    </row>
    <row r="184998" spans="26:27">
      <c r="Z184998" s="192"/>
      <c r="AA184998" s="192"/>
    </row>
    <row r="184999" spans="26:27">
      <c r="Z184999" s="192"/>
      <c r="AA184999" s="192"/>
    </row>
    <row r="185000" spans="26:27">
      <c r="Z185000" s="192"/>
      <c r="AA185000" s="192"/>
    </row>
    <row r="185001" spans="26:27">
      <c r="Z185001" s="192"/>
      <c r="AA185001" s="192"/>
    </row>
    <row r="185002" spans="26:27">
      <c r="Z185002" s="192"/>
      <c r="AA185002" s="192"/>
    </row>
    <row r="185003" spans="26:27">
      <c r="Z185003" s="192"/>
      <c r="AA185003" s="192"/>
    </row>
    <row r="185004" spans="26:27">
      <c r="Z185004" s="192"/>
      <c r="AA185004" s="192"/>
    </row>
    <row r="185005" spans="26:27">
      <c r="Z185005" s="192"/>
      <c r="AA185005" s="192"/>
    </row>
    <row r="185006" spans="26:27">
      <c r="Z185006" s="192"/>
      <c r="AA185006" s="192"/>
    </row>
    <row r="185007" spans="26:27">
      <c r="Z185007" s="192"/>
      <c r="AA185007" s="192"/>
    </row>
    <row r="185008" spans="26:27">
      <c r="Z185008" s="192"/>
      <c r="AA185008" s="192"/>
    </row>
    <row r="185009" spans="26:27">
      <c r="Z185009" s="192"/>
      <c r="AA185009" s="192"/>
    </row>
    <row r="185010" spans="26:27">
      <c r="Z185010" s="192"/>
      <c r="AA185010" s="192"/>
    </row>
    <row r="185011" spans="26:27">
      <c r="Z185011" s="192"/>
      <c r="AA185011" s="192"/>
    </row>
    <row r="185012" spans="26:27">
      <c r="Z185012" s="192"/>
      <c r="AA185012" s="192"/>
    </row>
    <row r="185013" spans="26:27">
      <c r="Z185013" s="192"/>
      <c r="AA185013" s="192"/>
    </row>
    <row r="185014" spans="26:27">
      <c r="Z185014" s="192"/>
      <c r="AA185014" s="192"/>
    </row>
    <row r="185015" spans="26:27">
      <c r="Z185015" s="192"/>
      <c r="AA185015" s="192"/>
    </row>
    <row r="185016" spans="26:27">
      <c r="Z185016" s="192"/>
      <c r="AA185016" s="192"/>
    </row>
    <row r="185017" spans="26:27">
      <c r="Z185017" s="192"/>
      <c r="AA185017" s="192"/>
    </row>
    <row r="185018" spans="26:27">
      <c r="Z185018" s="192"/>
      <c r="AA185018" s="192"/>
    </row>
    <row r="185019" spans="26:27">
      <c r="Z185019" s="192"/>
      <c r="AA185019" s="192"/>
    </row>
    <row r="185020" spans="26:27">
      <c r="Z185020" s="192"/>
      <c r="AA185020" s="192"/>
    </row>
    <row r="185021" spans="26:27">
      <c r="Z185021" s="192"/>
      <c r="AA185021" s="192"/>
    </row>
    <row r="185022" spans="26:27">
      <c r="Z185022" s="192"/>
      <c r="AA185022" s="192"/>
    </row>
    <row r="185023" spans="26:27">
      <c r="Z185023" s="192"/>
      <c r="AA185023" s="192"/>
    </row>
    <row r="185024" spans="26:27">
      <c r="Z185024" s="192"/>
      <c r="AA185024" s="192"/>
    </row>
    <row r="185025" spans="26:27">
      <c r="Z185025" s="192"/>
      <c r="AA185025" s="192"/>
    </row>
    <row r="185026" spans="26:27">
      <c r="Z185026" s="192"/>
      <c r="AA185026" s="192"/>
    </row>
    <row r="185027" spans="26:27">
      <c r="Z185027" s="192"/>
      <c r="AA185027" s="192"/>
    </row>
    <row r="185028" spans="26:27">
      <c r="Z185028" s="192"/>
      <c r="AA185028" s="192"/>
    </row>
    <row r="185029" spans="26:27">
      <c r="Z185029" s="192"/>
      <c r="AA185029" s="192"/>
    </row>
    <row r="185030" spans="26:27">
      <c r="Z185030" s="192"/>
      <c r="AA185030" s="192"/>
    </row>
    <row r="185031" spans="26:27">
      <c r="Z185031" s="192"/>
      <c r="AA185031" s="192"/>
    </row>
    <row r="185032" spans="26:27">
      <c r="Z185032" s="192"/>
      <c r="AA185032" s="192"/>
    </row>
    <row r="185033" spans="26:27">
      <c r="Z185033" s="192"/>
      <c r="AA185033" s="192"/>
    </row>
    <row r="185034" spans="26:27">
      <c r="Z185034" s="192"/>
      <c r="AA185034" s="192"/>
    </row>
    <row r="185035" spans="26:27">
      <c r="Z185035" s="192"/>
      <c r="AA185035" s="192"/>
    </row>
    <row r="185036" spans="26:27">
      <c r="Z185036" s="192"/>
      <c r="AA185036" s="192"/>
    </row>
    <row r="185037" spans="26:27">
      <c r="Z185037" s="192"/>
      <c r="AA185037" s="192"/>
    </row>
    <row r="185038" spans="26:27">
      <c r="Z185038" s="192"/>
      <c r="AA185038" s="192"/>
    </row>
    <row r="185039" spans="26:27">
      <c r="Z185039" s="192"/>
      <c r="AA185039" s="192"/>
    </row>
    <row r="185040" spans="26:27">
      <c r="Z185040" s="192"/>
      <c r="AA185040" s="192"/>
    </row>
    <row r="185041" spans="26:27">
      <c r="Z185041" s="192"/>
      <c r="AA185041" s="192"/>
    </row>
    <row r="185042" spans="26:27">
      <c r="Z185042" s="192"/>
      <c r="AA185042" s="192"/>
    </row>
    <row r="185043" spans="26:27">
      <c r="Z185043" s="192"/>
      <c r="AA185043" s="192"/>
    </row>
    <row r="185044" spans="26:27">
      <c r="Z185044" s="192"/>
      <c r="AA185044" s="192"/>
    </row>
    <row r="185045" spans="26:27">
      <c r="Z185045" s="192"/>
      <c r="AA185045" s="192"/>
    </row>
    <row r="185046" spans="26:27">
      <c r="Z185046" s="192"/>
      <c r="AA185046" s="192"/>
    </row>
    <row r="185047" spans="26:27">
      <c r="Z185047" s="192"/>
      <c r="AA185047" s="192"/>
    </row>
    <row r="185048" spans="26:27">
      <c r="Z185048" s="192"/>
      <c r="AA185048" s="192"/>
    </row>
    <row r="185049" spans="26:27">
      <c r="Z185049" s="192"/>
      <c r="AA185049" s="192"/>
    </row>
    <row r="185050" spans="26:27">
      <c r="Z185050" s="192"/>
      <c r="AA185050" s="192"/>
    </row>
    <row r="185051" spans="26:27">
      <c r="Z185051" s="192"/>
      <c r="AA185051" s="192"/>
    </row>
    <row r="185052" spans="26:27">
      <c r="Z185052" s="192"/>
      <c r="AA185052" s="192"/>
    </row>
    <row r="185053" spans="26:27">
      <c r="Z185053" s="192"/>
      <c r="AA185053" s="192"/>
    </row>
    <row r="185054" spans="26:27">
      <c r="Z185054" s="192"/>
      <c r="AA185054" s="192"/>
    </row>
    <row r="185055" spans="26:27">
      <c r="Z185055" s="192"/>
      <c r="AA185055" s="192"/>
    </row>
    <row r="185056" spans="26:27">
      <c r="Z185056" s="192"/>
      <c r="AA185056" s="192"/>
    </row>
    <row r="185057" spans="26:27">
      <c r="Z185057" s="192"/>
      <c r="AA185057" s="192"/>
    </row>
    <row r="185058" spans="26:27">
      <c r="Z185058" s="192"/>
      <c r="AA185058" s="192"/>
    </row>
    <row r="185059" spans="26:27">
      <c r="Z185059" s="192"/>
      <c r="AA185059" s="192"/>
    </row>
    <row r="185060" spans="26:27">
      <c r="Z185060" s="192"/>
      <c r="AA185060" s="192"/>
    </row>
    <row r="185061" spans="26:27">
      <c r="Z185061" s="192"/>
      <c r="AA185061" s="192"/>
    </row>
    <row r="185062" spans="26:27">
      <c r="Z185062" s="192"/>
      <c r="AA185062" s="192"/>
    </row>
    <row r="185063" spans="26:27">
      <c r="Z185063" s="192"/>
      <c r="AA185063" s="192"/>
    </row>
    <row r="185064" spans="26:27">
      <c r="Z185064" s="192"/>
      <c r="AA185064" s="192"/>
    </row>
    <row r="185065" spans="26:27">
      <c r="Z185065" s="192"/>
      <c r="AA185065" s="192"/>
    </row>
    <row r="185066" spans="26:27">
      <c r="Z185066" s="192"/>
      <c r="AA185066" s="192"/>
    </row>
    <row r="185067" spans="26:27">
      <c r="Z185067" s="192"/>
      <c r="AA185067" s="192"/>
    </row>
    <row r="185068" spans="26:27">
      <c r="Z185068" s="192"/>
      <c r="AA185068" s="192"/>
    </row>
    <row r="185069" spans="26:27">
      <c r="Z185069" s="192"/>
      <c r="AA185069" s="192"/>
    </row>
    <row r="185070" spans="26:27">
      <c r="Z185070" s="192"/>
      <c r="AA185070" s="192"/>
    </row>
    <row r="185071" spans="26:27">
      <c r="Z185071" s="192"/>
      <c r="AA185071" s="192"/>
    </row>
    <row r="185072" spans="26:27">
      <c r="Z185072" s="192"/>
      <c r="AA185072" s="192"/>
    </row>
    <row r="185073" spans="26:27">
      <c r="Z185073" s="192"/>
      <c r="AA185073" s="192"/>
    </row>
    <row r="185074" spans="26:27">
      <c r="Z185074" s="192"/>
      <c r="AA185074" s="192"/>
    </row>
    <row r="185075" spans="26:27">
      <c r="Z185075" s="192"/>
      <c r="AA185075" s="192"/>
    </row>
    <row r="185076" spans="26:27">
      <c r="Z185076" s="192"/>
      <c r="AA185076" s="192"/>
    </row>
    <row r="185077" spans="26:27">
      <c r="Z185077" s="192"/>
      <c r="AA185077" s="192"/>
    </row>
    <row r="185078" spans="26:27">
      <c r="Z185078" s="192"/>
      <c r="AA185078" s="192"/>
    </row>
    <row r="185079" spans="26:27">
      <c r="Z185079" s="192"/>
      <c r="AA185079" s="192"/>
    </row>
    <row r="185080" spans="26:27">
      <c r="Z185080" s="192"/>
      <c r="AA185080" s="192"/>
    </row>
    <row r="185081" spans="26:27">
      <c r="Z185081" s="192"/>
      <c r="AA185081" s="192"/>
    </row>
    <row r="185082" spans="26:27">
      <c r="Z185082" s="192"/>
      <c r="AA185082" s="192"/>
    </row>
    <row r="185083" spans="26:27">
      <c r="Z185083" s="192"/>
      <c r="AA185083" s="192"/>
    </row>
    <row r="185084" spans="26:27">
      <c r="Z185084" s="192"/>
      <c r="AA185084" s="192"/>
    </row>
    <row r="185085" spans="26:27">
      <c r="Z185085" s="192"/>
      <c r="AA185085" s="192"/>
    </row>
    <row r="185086" spans="26:27">
      <c r="Z185086" s="192"/>
      <c r="AA185086" s="192"/>
    </row>
    <row r="185087" spans="26:27">
      <c r="Z185087" s="192"/>
      <c r="AA185087" s="192"/>
    </row>
    <row r="185088" spans="26:27">
      <c r="Z185088" s="192"/>
      <c r="AA185088" s="192"/>
    </row>
    <row r="185089" spans="26:27">
      <c r="Z185089" s="192"/>
      <c r="AA185089" s="192"/>
    </row>
    <row r="185090" spans="26:27">
      <c r="Z185090" s="192"/>
      <c r="AA185090" s="192"/>
    </row>
    <row r="185091" spans="26:27">
      <c r="Z185091" s="192"/>
      <c r="AA185091" s="192"/>
    </row>
    <row r="185092" spans="26:27">
      <c r="Z185092" s="192"/>
      <c r="AA185092" s="192"/>
    </row>
    <row r="185093" spans="26:27">
      <c r="Z185093" s="192"/>
      <c r="AA185093" s="192"/>
    </row>
    <row r="185094" spans="26:27">
      <c r="Z185094" s="192"/>
      <c r="AA185094" s="192"/>
    </row>
    <row r="185095" spans="26:27">
      <c r="Z185095" s="192"/>
      <c r="AA185095" s="192"/>
    </row>
    <row r="185096" spans="26:27">
      <c r="Z185096" s="192"/>
      <c r="AA185096" s="192"/>
    </row>
    <row r="185097" spans="26:27">
      <c r="Z185097" s="192"/>
      <c r="AA185097" s="192"/>
    </row>
    <row r="185098" spans="26:27">
      <c r="Z185098" s="192"/>
      <c r="AA185098" s="192"/>
    </row>
    <row r="185099" spans="26:27">
      <c r="Z185099" s="192"/>
      <c r="AA185099" s="192"/>
    </row>
    <row r="185100" spans="26:27">
      <c r="Z185100" s="192"/>
      <c r="AA185100" s="192"/>
    </row>
    <row r="185101" spans="26:27">
      <c r="Z185101" s="192"/>
      <c r="AA185101" s="192"/>
    </row>
    <row r="185102" spans="26:27">
      <c r="Z185102" s="192"/>
      <c r="AA185102" s="192"/>
    </row>
    <row r="185103" spans="26:27">
      <c r="Z185103" s="192"/>
      <c r="AA185103" s="192"/>
    </row>
    <row r="185104" spans="26:27">
      <c r="Z185104" s="192"/>
      <c r="AA185104" s="192"/>
    </row>
    <row r="185105" spans="26:27">
      <c r="Z185105" s="192"/>
      <c r="AA185105" s="192"/>
    </row>
    <row r="185106" spans="26:27">
      <c r="Z185106" s="192"/>
      <c r="AA185106" s="192"/>
    </row>
    <row r="185107" spans="26:27">
      <c r="Z185107" s="192"/>
      <c r="AA185107" s="192"/>
    </row>
    <row r="185108" spans="26:27">
      <c r="Z185108" s="192"/>
      <c r="AA185108" s="192"/>
    </row>
    <row r="185109" spans="26:27">
      <c r="Z185109" s="192"/>
      <c r="AA185109" s="192"/>
    </row>
    <row r="185110" spans="26:27">
      <c r="Z185110" s="192"/>
      <c r="AA185110" s="192"/>
    </row>
    <row r="185111" spans="26:27">
      <c r="Z185111" s="192"/>
      <c r="AA185111" s="192"/>
    </row>
    <row r="185112" spans="26:27">
      <c r="Z185112" s="192"/>
      <c r="AA185112" s="192"/>
    </row>
    <row r="185113" spans="26:27">
      <c r="Z185113" s="192"/>
      <c r="AA185113" s="192"/>
    </row>
    <row r="185114" spans="26:27">
      <c r="Z185114" s="192"/>
      <c r="AA185114" s="192"/>
    </row>
    <row r="185115" spans="26:27">
      <c r="Z185115" s="192"/>
      <c r="AA185115" s="192"/>
    </row>
    <row r="185116" spans="26:27">
      <c r="Z185116" s="192"/>
      <c r="AA185116" s="192"/>
    </row>
    <row r="185117" spans="26:27">
      <c r="Z185117" s="192"/>
      <c r="AA185117" s="192"/>
    </row>
    <row r="185118" spans="26:27">
      <c r="Z185118" s="192"/>
      <c r="AA185118" s="192"/>
    </row>
    <row r="185119" spans="26:27">
      <c r="Z185119" s="192"/>
      <c r="AA185119" s="192"/>
    </row>
    <row r="185120" spans="26:27">
      <c r="Z185120" s="192"/>
      <c r="AA185120" s="192"/>
    </row>
    <row r="185121" spans="26:27">
      <c r="Z185121" s="192"/>
      <c r="AA185121" s="192"/>
    </row>
    <row r="185122" spans="26:27">
      <c r="Z185122" s="192"/>
      <c r="AA185122" s="192"/>
    </row>
    <row r="185123" spans="26:27">
      <c r="Z185123" s="192"/>
      <c r="AA185123" s="192"/>
    </row>
    <row r="185124" spans="26:27">
      <c r="Z185124" s="192"/>
      <c r="AA185124" s="192"/>
    </row>
    <row r="185125" spans="26:27">
      <c r="Z185125" s="192"/>
      <c r="AA185125" s="192"/>
    </row>
    <row r="185126" spans="26:27">
      <c r="Z185126" s="192"/>
      <c r="AA185126" s="192"/>
    </row>
    <row r="185127" spans="26:27">
      <c r="Z185127" s="192"/>
      <c r="AA185127" s="192"/>
    </row>
    <row r="185128" spans="26:27">
      <c r="Z185128" s="192"/>
      <c r="AA185128" s="192"/>
    </row>
    <row r="185129" spans="26:27">
      <c r="Z185129" s="192"/>
      <c r="AA185129" s="192"/>
    </row>
    <row r="185130" spans="26:27">
      <c r="Z185130" s="192"/>
      <c r="AA185130" s="192"/>
    </row>
    <row r="185131" spans="26:27">
      <c r="Z185131" s="192"/>
      <c r="AA185131" s="192"/>
    </row>
    <row r="185132" spans="26:27">
      <c r="Z185132" s="192"/>
      <c r="AA185132" s="192"/>
    </row>
    <row r="185133" spans="26:27">
      <c r="Z185133" s="192"/>
      <c r="AA185133" s="192"/>
    </row>
    <row r="185134" spans="26:27">
      <c r="Z185134" s="192"/>
      <c r="AA185134" s="192"/>
    </row>
    <row r="185135" spans="26:27">
      <c r="Z185135" s="192"/>
      <c r="AA185135" s="192"/>
    </row>
    <row r="185136" spans="26:27">
      <c r="Z185136" s="192"/>
      <c r="AA185136" s="192"/>
    </row>
    <row r="185137" spans="26:27">
      <c r="Z185137" s="192"/>
      <c r="AA185137" s="192"/>
    </row>
    <row r="185138" spans="26:27">
      <c r="Z185138" s="192"/>
      <c r="AA185138" s="192"/>
    </row>
    <row r="185139" spans="26:27">
      <c r="Z185139" s="192"/>
      <c r="AA185139" s="192"/>
    </row>
    <row r="185140" spans="26:27">
      <c r="Z185140" s="192"/>
      <c r="AA185140" s="192"/>
    </row>
    <row r="185141" spans="26:27">
      <c r="Z185141" s="192"/>
      <c r="AA185141" s="192"/>
    </row>
    <row r="185142" spans="26:27">
      <c r="Z185142" s="192"/>
      <c r="AA185142" s="192"/>
    </row>
    <row r="185143" spans="26:27">
      <c r="Z185143" s="192"/>
      <c r="AA185143" s="192"/>
    </row>
    <row r="185144" spans="26:27">
      <c r="Z185144" s="192"/>
      <c r="AA185144" s="192"/>
    </row>
    <row r="185145" spans="26:27">
      <c r="Z185145" s="192"/>
      <c r="AA185145" s="192"/>
    </row>
    <row r="185146" spans="26:27">
      <c r="Z185146" s="192"/>
      <c r="AA185146" s="192"/>
    </row>
    <row r="185147" spans="26:27">
      <c r="Z185147" s="192"/>
      <c r="AA185147" s="192"/>
    </row>
    <row r="185148" spans="26:27">
      <c r="Z185148" s="192"/>
      <c r="AA185148" s="192"/>
    </row>
    <row r="185149" spans="26:27">
      <c r="Z185149" s="192"/>
      <c r="AA185149" s="192"/>
    </row>
    <row r="185150" spans="26:27">
      <c r="Z185150" s="192"/>
      <c r="AA185150" s="192"/>
    </row>
    <row r="185151" spans="26:27">
      <c r="Z185151" s="192"/>
      <c r="AA185151" s="192"/>
    </row>
    <row r="185152" spans="26:27">
      <c r="Z185152" s="192"/>
      <c r="AA185152" s="192"/>
    </row>
    <row r="185153" spans="26:27">
      <c r="Z185153" s="192"/>
      <c r="AA185153" s="192"/>
    </row>
    <row r="185154" spans="26:27">
      <c r="Z185154" s="192"/>
      <c r="AA185154" s="192"/>
    </row>
    <row r="185155" spans="26:27">
      <c r="Z185155" s="192"/>
      <c r="AA185155" s="192"/>
    </row>
    <row r="185156" spans="26:27">
      <c r="Z185156" s="192"/>
      <c r="AA185156" s="192"/>
    </row>
    <row r="185157" spans="26:27">
      <c r="Z185157" s="192"/>
      <c r="AA185157" s="192"/>
    </row>
    <row r="185158" spans="26:27">
      <c r="Z185158" s="192"/>
      <c r="AA185158" s="192"/>
    </row>
    <row r="185159" spans="26:27">
      <c r="Z185159" s="192"/>
      <c r="AA185159" s="192"/>
    </row>
    <row r="185160" spans="26:27">
      <c r="Z185160" s="192"/>
      <c r="AA185160" s="192"/>
    </row>
    <row r="185161" spans="26:27">
      <c r="Z185161" s="192"/>
      <c r="AA185161" s="192"/>
    </row>
    <row r="185162" spans="26:27">
      <c r="Z185162" s="192"/>
      <c r="AA185162" s="192"/>
    </row>
    <row r="185163" spans="26:27">
      <c r="Z185163" s="192"/>
      <c r="AA185163" s="192"/>
    </row>
    <row r="185164" spans="26:27">
      <c r="Z185164" s="192"/>
      <c r="AA185164" s="192"/>
    </row>
    <row r="185165" spans="26:27">
      <c r="Z185165" s="192"/>
      <c r="AA185165" s="192"/>
    </row>
    <row r="185166" spans="26:27">
      <c r="Z185166" s="192"/>
      <c r="AA185166" s="192"/>
    </row>
    <row r="185167" spans="26:27">
      <c r="Z185167" s="192"/>
      <c r="AA185167" s="192"/>
    </row>
    <row r="185168" spans="26:27">
      <c r="Z185168" s="192"/>
      <c r="AA185168" s="192"/>
    </row>
    <row r="185169" spans="26:27">
      <c r="Z185169" s="192"/>
      <c r="AA185169" s="192"/>
    </row>
    <row r="185170" spans="26:27">
      <c r="Z185170" s="192"/>
      <c r="AA185170" s="192"/>
    </row>
    <row r="185171" spans="26:27">
      <c r="Z185171" s="192"/>
      <c r="AA185171" s="192"/>
    </row>
    <row r="185172" spans="26:27">
      <c r="Z185172" s="192"/>
      <c r="AA185172" s="192"/>
    </row>
    <row r="185173" spans="26:27">
      <c r="Z185173" s="192"/>
      <c r="AA185173" s="192"/>
    </row>
    <row r="185174" spans="26:27">
      <c r="Z185174" s="192"/>
      <c r="AA185174" s="192"/>
    </row>
    <row r="185175" spans="26:27">
      <c r="Z185175" s="192"/>
      <c r="AA185175" s="192"/>
    </row>
    <row r="185176" spans="26:27">
      <c r="Z185176" s="192"/>
      <c r="AA185176" s="192"/>
    </row>
    <row r="185177" spans="26:27">
      <c r="Z185177" s="192"/>
      <c r="AA185177" s="192"/>
    </row>
    <row r="185178" spans="26:27">
      <c r="Z185178" s="192"/>
      <c r="AA185178" s="192"/>
    </row>
    <row r="185179" spans="26:27">
      <c r="Z185179" s="192"/>
      <c r="AA185179" s="192"/>
    </row>
    <row r="185180" spans="26:27">
      <c r="Z185180" s="192"/>
      <c r="AA185180" s="192"/>
    </row>
    <row r="185181" spans="26:27">
      <c r="Z185181" s="192"/>
      <c r="AA185181" s="192"/>
    </row>
    <row r="185182" spans="26:27">
      <c r="Z185182" s="192"/>
      <c r="AA185182" s="192"/>
    </row>
    <row r="185183" spans="26:27">
      <c r="Z185183" s="192"/>
      <c r="AA185183" s="192"/>
    </row>
    <row r="185184" spans="26:27">
      <c r="Z185184" s="192"/>
      <c r="AA185184" s="192"/>
    </row>
    <row r="185185" spans="26:27">
      <c r="Z185185" s="192"/>
      <c r="AA185185" s="192"/>
    </row>
    <row r="185186" spans="26:27">
      <c r="Z185186" s="192"/>
      <c r="AA185186" s="192"/>
    </row>
    <row r="185187" spans="26:27">
      <c r="Z185187" s="192"/>
      <c r="AA185187" s="192"/>
    </row>
    <row r="185188" spans="26:27">
      <c r="Z185188" s="192"/>
      <c r="AA185188" s="192"/>
    </row>
    <row r="185189" spans="26:27">
      <c r="Z185189" s="192"/>
      <c r="AA185189" s="192"/>
    </row>
    <row r="185190" spans="26:27">
      <c r="Z185190" s="192"/>
      <c r="AA185190" s="192"/>
    </row>
    <row r="185191" spans="26:27">
      <c r="Z185191" s="192"/>
      <c r="AA185191" s="192"/>
    </row>
    <row r="185192" spans="26:27">
      <c r="Z185192" s="192"/>
      <c r="AA185192" s="192"/>
    </row>
    <row r="185193" spans="26:27">
      <c r="Z185193" s="192"/>
      <c r="AA185193" s="192"/>
    </row>
    <row r="185194" spans="26:27">
      <c r="Z185194" s="192"/>
      <c r="AA185194" s="192"/>
    </row>
    <row r="185195" spans="26:27">
      <c r="Z185195" s="192"/>
      <c r="AA185195" s="192"/>
    </row>
    <row r="185196" spans="26:27">
      <c r="Z185196" s="192"/>
      <c r="AA185196" s="192"/>
    </row>
    <row r="185197" spans="26:27">
      <c r="Z185197" s="192"/>
      <c r="AA185197" s="192"/>
    </row>
    <row r="185198" spans="26:27">
      <c r="Z185198" s="192"/>
      <c r="AA185198" s="192"/>
    </row>
    <row r="185199" spans="26:27">
      <c r="Z185199" s="192"/>
      <c r="AA185199" s="192"/>
    </row>
    <row r="185200" spans="26:27">
      <c r="Z185200" s="192"/>
      <c r="AA185200" s="192"/>
    </row>
    <row r="185201" spans="26:27">
      <c r="Z185201" s="192"/>
      <c r="AA185201" s="192"/>
    </row>
    <row r="185202" spans="26:27">
      <c r="Z185202" s="192"/>
      <c r="AA185202" s="192"/>
    </row>
    <row r="185203" spans="26:27">
      <c r="Z185203" s="192"/>
      <c r="AA185203" s="192"/>
    </row>
    <row r="185204" spans="26:27">
      <c r="Z185204" s="192"/>
      <c r="AA185204" s="192"/>
    </row>
    <row r="185205" spans="26:27">
      <c r="Z185205" s="192"/>
      <c r="AA185205" s="192"/>
    </row>
    <row r="185206" spans="26:27">
      <c r="Z185206" s="192"/>
      <c r="AA185206" s="192"/>
    </row>
    <row r="185207" spans="26:27">
      <c r="Z185207" s="192"/>
      <c r="AA185207" s="192"/>
    </row>
    <row r="185208" spans="26:27">
      <c r="Z185208" s="192"/>
      <c r="AA185208" s="192"/>
    </row>
    <row r="185209" spans="26:27">
      <c r="Z185209" s="192"/>
      <c r="AA185209" s="192"/>
    </row>
    <row r="185210" spans="26:27">
      <c r="Z185210" s="192"/>
      <c r="AA185210" s="192"/>
    </row>
    <row r="185211" spans="26:27">
      <c r="Z185211" s="192"/>
      <c r="AA185211" s="192"/>
    </row>
    <row r="185212" spans="26:27">
      <c r="Z185212" s="192"/>
      <c r="AA185212" s="192"/>
    </row>
    <row r="185213" spans="26:27">
      <c r="Z185213" s="192"/>
      <c r="AA185213" s="192"/>
    </row>
    <row r="185214" spans="26:27">
      <c r="Z185214" s="192"/>
      <c r="AA185214" s="192"/>
    </row>
    <row r="185215" spans="26:27">
      <c r="Z185215" s="192"/>
      <c r="AA185215" s="192"/>
    </row>
    <row r="185216" spans="26:27">
      <c r="Z185216" s="192"/>
      <c r="AA185216" s="192"/>
    </row>
    <row r="185217" spans="26:27">
      <c r="Z185217" s="192"/>
      <c r="AA185217" s="192"/>
    </row>
    <row r="185218" spans="26:27">
      <c r="Z185218" s="192"/>
      <c r="AA185218" s="192"/>
    </row>
    <row r="185219" spans="26:27">
      <c r="Z185219" s="192"/>
      <c r="AA185219" s="192"/>
    </row>
    <row r="185220" spans="26:27">
      <c r="Z185220" s="192"/>
      <c r="AA185220" s="192"/>
    </row>
    <row r="185221" spans="26:27">
      <c r="Z185221" s="192"/>
      <c r="AA185221" s="192"/>
    </row>
    <row r="185222" spans="26:27">
      <c r="Z185222" s="192"/>
      <c r="AA185222" s="192"/>
    </row>
    <row r="185223" spans="26:27">
      <c r="Z185223" s="192"/>
      <c r="AA185223" s="192"/>
    </row>
    <row r="185224" spans="26:27">
      <c r="Z185224" s="192"/>
      <c r="AA185224" s="192"/>
    </row>
    <row r="185225" spans="26:27">
      <c r="Z185225" s="192"/>
      <c r="AA185225" s="192"/>
    </row>
    <row r="185226" spans="26:27">
      <c r="Z185226" s="192"/>
      <c r="AA185226" s="192"/>
    </row>
    <row r="185227" spans="26:27">
      <c r="Z185227" s="192"/>
      <c r="AA185227" s="192"/>
    </row>
    <row r="185228" spans="26:27">
      <c r="Z185228" s="192"/>
      <c r="AA185228" s="192"/>
    </row>
    <row r="185229" spans="26:27">
      <c r="Z185229" s="192"/>
      <c r="AA185229" s="192"/>
    </row>
    <row r="185230" spans="26:27">
      <c r="Z185230" s="192"/>
      <c r="AA185230" s="192"/>
    </row>
    <row r="185231" spans="26:27">
      <c r="Z185231" s="192"/>
      <c r="AA185231" s="192"/>
    </row>
    <row r="185232" spans="26:27">
      <c r="Z185232" s="192"/>
      <c r="AA185232" s="192"/>
    </row>
    <row r="185233" spans="26:27">
      <c r="Z185233" s="192"/>
      <c r="AA185233" s="192"/>
    </row>
    <row r="185234" spans="26:27">
      <c r="Z185234" s="192"/>
      <c r="AA185234" s="192"/>
    </row>
    <row r="185235" spans="26:27">
      <c r="Z185235" s="192"/>
      <c r="AA185235" s="192"/>
    </row>
    <row r="185236" spans="26:27">
      <c r="Z185236" s="192"/>
      <c r="AA185236" s="192"/>
    </row>
    <row r="185237" spans="26:27">
      <c r="Z185237" s="192"/>
      <c r="AA185237" s="192"/>
    </row>
    <row r="185238" spans="26:27">
      <c r="Z185238" s="192"/>
      <c r="AA185238" s="192"/>
    </row>
    <row r="185239" spans="26:27">
      <c r="Z185239" s="192"/>
      <c r="AA185239" s="192"/>
    </row>
    <row r="185240" spans="26:27">
      <c r="Z185240" s="192"/>
      <c r="AA185240" s="192"/>
    </row>
    <row r="185241" spans="26:27">
      <c r="Z185241" s="192"/>
      <c r="AA185241" s="192"/>
    </row>
    <row r="185242" spans="26:27">
      <c r="Z185242" s="192"/>
      <c r="AA185242" s="192"/>
    </row>
    <row r="185243" spans="26:27">
      <c r="Z185243" s="192"/>
      <c r="AA185243" s="192"/>
    </row>
    <row r="185244" spans="26:27">
      <c r="Z185244" s="192"/>
      <c r="AA185244" s="192"/>
    </row>
    <row r="185245" spans="26:27">
      <c r="Z185245" s="192"/>
      <c r="AA185245" s="192"/>
    </row>
    <row r="185246" spans="26:27">
      <c r="Z185246" s="192"/>
      <c r="AA185246" s="192"/>
    </row>
    <row r="185247" spans="26:27">
      <c r="Z185247" s="192"/>
      <c r="AA185247" s="192"/>
    </row>
    <row r="185248" spans="26:27">
      <c r="Z185248" s="192"/>
      <c r="AA185248" s="192"/>
    </row>
    <row r="185249" spans="26:27">
      <c r="Z185249" s="192"/>
      <c r="AA185249" s="192"/>
    </row>
    <row r="185250" spans="26:27">
      <c r="Z185250" s="192"/>
      <c r="AA185250" s="192"/>
    </row>
    <row r="185251" spans="26:27">
      <c r="Z185251" s="192"/>
      <c r="AA185251" s="192"/>
    </row>
    <row r="185252" spans="26:27">
      <c r="Z185252" s="192"/>
      <c r="AA185252" s="192"/>
    </row>
    <row r="185253" spans="26:27">
      <c r="Z185253" s="192"/>
      <c r="AA185253" s="192"/>
    </row>
    <row r="185254" spans="26:27">
      <c r="Z185254" s="192"/>
      <c r="AA185254" s="192"/>
    </row>
    <row r="185255" spans="26:27">
      <c r="Z185255" s="192"/>
      <c r="AA185255" s="192"/>
    </row>
    <row r="185256" spans="26:27">
      <c r="Z185256" s="192"/>
      <c r="AA185256" s="192"/>
    </row>
    <row r="185257" spans="26:27">
      <c r="Z185257" s="192"/>
      <c r="AA185257" s="192"/>
    </row>
    <row r="185258" spans="26:27">
      <c r="Z185258" s="192"/>
      <c r="AA185258" s="192"/>
    </row>
    <row r="185259" spans="26:27">
      <c r="Z185259" s="192"/>
      <c r="AA185259" s="192"/>
    </row>
    <row r="185260" spans="26:27">
      <c r="Z185260" s="192"/>
      <c r="AA185260" s="192"/>
    </row>
    <row r="185261" spans="26:27">
      <c r="Z185261" s="192"/>
      <c r="AA185261" s="192"/>
    </row>
    <row r="185262" spans="26:27">
      <c r="Z185262" s="192"/>
      <c r="AA185262" s="192"/>
    </row>
    <row r="185263" spans="26:27">
      <c r="Z185263" s="192"/>
      <c r="AA185263" s="192"/>
    </row>
    <row r="185264" spans="26:27">
      <c r="Z185264" s="192"/>
      <c r="AA185264" s="192"/>
    </row>
    <row r="185265" spans="26:27">
      <c r="Z185265" s="192"/>
      <c r="AA185265" s="192"/>
    </row>
    <row r="185266" spans="26:27">
      <c r="Z185266" s="192"/>
      <c r="AA185266" s="192"/>
    </row>
    <row r="185267" spans="26:27">
      <c r="Z185267" s="192"/>
      <c r="AA185267" s="192"/>
    </row>
    <row r="185268" spans="26:27">
      <c r="Z185268" s="192"/>
      <c r="AA185268" s="192"/>
    </row>
    <row r="185269" spans="26:27">
      <c r="Z185269" s="192"/>
      <c r="AA185269" s="192"/>
    </row>
    <row r="185270" spans="26:27">
      <c r="Z185270" s="192"/>
      <c r="AA185270" s="192"/>
    </row>
    <row r="185271" spans="26:27">
      <c r="Z185271" s="192"/>
      <c r="AA185271" s="192"/>
    </row>
    <row r="185272" spans="26:27">
      <c r="Z185272" s="192"/>
      <c r="AA185272" s="192"/>
    </row>
    <row r="185273" spans="26:27">
      <c r="Z185273" s="192"/>
      <c r="AA185273" s="192"/>
    </row>
    <row r="185274" spans="26:27">
      <c r="Z185274" s="192"/>
      <c r="AA185274" s="192"/>
    </row>
    <row r="185275" spans="26:27">
      <c r="Z185275" s="192"/>
      <c r="AA185275" s="192"/>
    </row>
    <row r="185276" spans="26:27">
      <c r="Z185276" s="192"/>
      <c r="AA185276" s="192"/>
    </row>
    <row r="185277" spans="26:27">
      <c r="Z185277" s="192"/>
      <c r="AA185277" s="192"/>
    </row>
    <row r="185278" spans="26:27">
      <c r="Z185278" s="192"/>
      <c r="AA185278" s="192"/>
    </row>
    <row r="185279" spans="26:27">
      <c r="Z185279" s="192"/>
      <c r="AA185279" s="192"/>
    </row>
    <row r="185280" spans="26:27">
      <c r="Z185280" s="192"/>
      <c r="AA185280" s="192"/>
    </row>
    <row r="185281" spans="26:27">
      <c r="Z185281" s="192"/>
      <c r="AA185281" s="192"/>
    </row>
    <row r="185282" spans="26:27">
      <c r="Z185282" s="192"/>
      <c r="AA185282" s="192"/>
    </row>
    <row r="185283" spans="26:27">
      <c r="Z185283" s="192"/>
      <c r="AA185283" s="192"/>
    </row>
    <row r="185284" spans="26:27">
      <c r="Z185284" s="192"/>
      <c r="AA185284" s="192"/>
    </row>
    <row r="185285" spans="26:27">
      <c r="Z185285" s="192"/>
      <c r="AA185285" s="192"/>
    </row>
    <row r="185286" spans="26:27">
      <c r="Z185286" s="192"/>
      <c r="AA185286" s="192"/>
    </row>
    <row r="185287" spans="26:27">
      <c r="Z185287" s="192"/>
      <c r="AA185287" s="192"/>
    </row>
    <row r="185288" spans="26:27">
      <c r="Z185288" s="192"/>
      <c r="AA185288" s="192"/>
    </row>
    <row r="185289" spans="26:27">
      <c r="Z185289" s="192"/>
      <c r="AA185289" s="192"/>
    </row>
    <row r="185290" spans="26:27">
      <c r="Z185290" s="192"/>
      <c r="AA185290" s="192"/>
    </row>
    <row r="185291" spans="26:27">
      <c r="Z185291" s="192"/>
      <c r="AA185291" s="192"/>
    </row>
    <row r="185292" spans="26:27">
      <c r="Z185292" s="192"/>
      <c r="AA185292" s="192"/>
    </row>
    <row r="185293" spans="26:27">
      <c r="Z185293" s="192"/>
      <c r="AA185293" s="192"/>
    </row>
    <row r="185294" spans="26:27">
      <c r="Z185294" s="192"/>
      <c r="AA185294" s="192"/>
    </row>
    <row r="185295" spans="26:27">
      <c r="Z185295" s="192"/>
      <c r="AA185295" s="192"/>
    </row>
    <row r="185296" spans="26:27">
      <c r="Z185296" s="192"/>
      <c r="AA185296" s="192"/>
    </row>
    <row r="185297" spans="26:27">
      <c r="Z185297" s="192"/>
      <c r="AA185297" s="192"/>
    </row>
    <row r="185298" spans="26:27">
      <c r="Z185298" s="192"/>
      <c r="AA185298" s="192"/>
    </row>
    <row r="185299" spans="26:27">
      <c r="Z185299" s="192"/>
      <c r="AA185299" s="192"/>
    </row>
    <row r="185300" spans="26:27">
      <c r="Z185300" s="192"/>
      <c r="AA185300" s="192"/>
    </row>
    <row r="185301" spans="26:27">
      <c r="Z185301" s="192"/>
      <c r="AA185301" s="192"/>
    </row>
    <row r="185302" spans="26:27">
      <c r="Z185302" s="192"/>
      <c r="AA185302" s="192"/>
    </row>
    <row r="185303" spans="26:27">
      <c r="Z185303" s="192"/>
      <c r="AA185303" s="192"/>
    </row>
    <row r="185304" spans="26:27">
      <c r="Z185304" s="192"/>
      <c r="AA185304" s="192"/>
    </row>
    <row r="185305" spans="26:27">
      <c r="Z185305" s="192"/>
      <c r="AA185305" s="192"/>
    </row>
    <row r="185306" spans="26:27">
      <c r="Z185306" s="192"/>
      <c r="AA185306" s="192"/>
    </row>
    <row r="185307" spans="26:27">
      <c r="Z185307" s="192"/>
      <c r="AA185307" s="192"/>
    </row>
    <row r="185308" spans="26:27">
      <c r="Z185308" s="192"/>
      <c r="AA185308" s="192"/>
    </row>
    <row r="185309" spans="26:27">
      <c r="Z185309" s="192"/>
      <c r="AA185309" s="192"/>
    </row>
    <row r="185310" spans="26:27">
      <c r="Z185310" s="192"/>
      <c r="AA185310" s="192"/>
    </row>
    <row r="185311" spans="26:27">
      <c r="Z185311" s="192"/>
      <c r="AA185311" s="192"/>
    </row>
    <row r="185312" spans="26:27">
      <c r="Z185312" s="192"/>
      <c r="AA185312" s="192"/>
    </row>
    <row r="185313" spans="26:27">
      <c r="Z185313" s="192"/>
      <c r="AA185313" s="192"/>
    </row>
    <row r="185314" spans="26:27">
      <c r="Z185314" s="192"/>
      <c r="AA185314" s="192"/>
    </row>
    <row r="185315" spans="26:27">
      <c r="Z185315" s="192"/>
      <c r="AA185315" s="192"/>
    </row>
    <row r="185316" spans="26:27">
      <c r="Z185316" s="192"/>
      <c r="AA185316" s="192"/>
    </row>
    <row r="185317" spans="26:27">
      <c r="Z185317" s="192"/>
      <c r="AA185317" s="192"/>
    </row>
    <row r="185318" spans="26:27">
      <c r="Z185318" s="192"/>
      <c r="AA185318" s="192"/>
    </row>
    <row r="185319" spans="26:27">
      <c r="Z185319" s="192"/>
      <c r="AA185319" s="192"/>
    </row>
    <row r="185320" spans="26:27">
      <c r="Z185320" s="192"/>
      <c r="AA185320" s="192"/>
    </row>
    <row r="185321" spans="26:27">
      <c r="Z185321" s="192"/>
      <c r="AA185321" s="192"/>
    </row>
    <row r="185322" spans="26:27">
      <c r="Z185322" s="192"/>
      <c r="AA185322" s="192"/>
    </row>
    <row r="185323" spans="26:27">
      <c r="Z185323" s="192"/>
      <c r="AA185323" s="192"/>
    </row>
    <row r="185324" spans="26:27">
      <c r="Z185324" s="192"/>
      <c r="AA185324" s="192"/>
    </row>
    <row r="185325" spans="26:27">
      <c r="Z185325" s="192"/>
      <c r="AA185325" s="192"/>
    </row>
    <row r="185326" spans="26:27">
      <c r="Z185326" s="192"/>
      <c r="AA185326" s="192"/>
    </row>
    <row r="185327" spans="26:27">
      <c r="Z185327" s="192"/>
      <c r="AA185327" s="192"/>
    </row>
    <row r="185328" spans="26:27">
      <c r="Z185328" s="192"/>
      <c r="AA185328" s="192"/>
    </row>
    <row r="185329" spans="26:27">
      <c r="Z185329" s="192"/>
      <c r="AA185329" s="192"/>
    </row>
    <row r="185330" spans="26:27">
      <c r="Z185330" s="192"/>
      <c r="AA185330" s="192"/>
    </row>
    <row r="185331" spans="26:27">
      <c r="Z185331" s="192"/>
      <c r="AA185331" s="192"/>
    </row>
    <row r="185332" spans="26:27">
      <c r="Z185332" s="192"/>
      <c r="AA185332" s="192"/>
    </row>
    <row r="185333" spans="26:27">
      <c r="Z185333" s="192"/>
      <c r="AA185333" s="192"/>
    </row>
    <row r="185334" spans="26:27">
      <c r="Z185334" s="192"/>
      <c r="AA185334" s="192"/>
    </row>
    <row r="185335" spans="26:27">
      <c r="Z185335" s="192"/>
      <c r="AA185335" s="192"/>
    </row>
    <row r="185336" spans="26:27">
      <c r="Z185336" s="192"/>
      <c r="AA185336" s="192"/>
    </row>
    <row r="185337" spans="26:27">
      <c r="Z185337" s="192"/>
      <c r="AA185337" s="192"/>
    </row>
    <row r="185338" spans="26:27">
      <c r="Z185338" s="192"/>
      <c r="AA185338" s="192"/>
    </row>
    <row r="185339" spans="26:27">
      <c r="Z185339" s="192"/>
      <c r="AA185339" s="192"/>
    </row>
    <row r="185340" spans="26:27">
      <c r="Z185340" s="192"/>
      <c r="AA185340" s="192"/>
    </row>
    <row r="185341" spans="26:27">
      <c r="Z185341" s="192"/>
      <c r="AA185341" s="192"/>
    </row>
    <row r="185342" spans="26:27">
      <c r="Z185342" s="192"/>
      <c r="AA185342" s="192"/>
    </row>
    <row r="185343" spans="26:27">
      <c r="Z185343" s="192"/>
      <c r="AA185343" s="192"/>
    </row>
    <row r="185344" spans="26:27">
      <c r="Z185344" s="192"/>
      <c r="AA185344" s="192"/>
    </row>
    <row r="185345" spans="26:27">
      <c r="Z185345" s="192"/>
      <c r="AA185345" s="192"/>
    </row>
    <row r="185346" spans="26:27">
      <c r="Z185346" s="192"/>
      <c r="AA185346" s="192"/>
    </row>
    <row r="185347" spans="26:27">
      <c r="Z185347" s="192"/>
      <c r="AA185347" s="192"/>
    </row>
    <row r="185348" spans="26:27">
      <c r="Z185348" s="192"/>
      <c r="AA185348" s="192"/>
    </row>
    <row r="185349" spans="26:27">
      <c r="Z185349" s="192"/>
      <c r="AA185349" s="192"/>
    </row>
    <row r="185350" spans="26:27">
      <c r="Z185350" s="192"/>
      <c r="AA185350" s="192"/>
    </row>
    <row r="185351" spans="26:27">
      <c r="Z185351" s="192"/>
      <c r="AA185351" s="192"/>
    </row>
    <row r="185352" spans="26:27">
      <c r="Z185352" s="192"/>
      <c r="AA185352" s="192"/>
    </row>
    <row r="185353" spans="26:27">
      <c r="Z185353" s="192"/>
      <c r="AA185353" s="192"/>
    </row>
    <row r="185354" spans="26:27">
      <c r="Z185354" s="192"/>
      <c r="AA185354" s="192"/>
    </row>
    <row r="185355" spans="26:27">
      <c r="Z185355" s="192"/>
      <c r="AA185355" s="192"/>
    </row>
    <row r="185356" spans="26:27">
      <c r="Z185356" s="192"/>
      <c r="AA185356" s="192"/>
    </row>
    <row r="185357" spans="26:27">
      <c r="Z185357" s="192"/>
      <c r="AA185357" s="192"/>
    </row>
    <row r="185358" spans="26:27">
      <c r="Z185358" s="192"/>
      <c r="AA185358" s="192"/>
    </row>
    <row r="185359" spans="26:27">
      <c r="Z185359" s="192"/>
      <c r="AA185359" s="192"/>
    </row>
    <row r="185360" spans="26:27">
      <c r="Z185360" s="192"/>
      <c r="AA185360" s="192"/>
    </row>
    <row r="185361" spans="26:27">
      <c r="Z185361" s="192"/>
      <c r="AA185361" s="192"/>
    </row>
    <row r="185362" spans="26:27">
      <c r="Z185362" s="192"/>
      <c r="AA185362" s="192"/>
    </row>
    <row r="185363" spans="26:27">
      <c r="Z185363" s="192"/>
      <c r="AA185363" s="192"/>
    </row>
    <row r="185364" spans="26:27">
      <c r="Z185364" s="192"/>
      <c r="AA185364" s="192"/>
    </row>
    <row r="185365" spans="26:27">
      <c r="Z185365" s="192"/>
      <c r="AA185365" s="192"/>
    </row>
    <row r="185366" spans="26:27">
      <c r="Z185366" s="192"/>
      <c r="AA185366" s="192"/>
    </row>
    <row r="185367" spans="26:27">
      <c r="Z185367" s="192"/>
      <c r="AA185367" s="192"/>
    </row>
    <row r="185368" spans="26:27">
      <c r="Z185368" s="192"/>
      <c r="AA185368" s="192"/>
    </row>
    <row r="185369" spans="26:27">
      <c r="Z185369" s="192"/>
      <c r="AA185369" s="192"/>
    </row>
    <row r="185370" spans="26:27">
      <c r="Z185370" s="192"/>
      <c r="AA185370" s="192"/>
    </row>
    <row r="185371" spans="26:27">
      <c r="Z185371" s="192"/>
      <c r="AA185371" s="192"/>
    </row>
    <row r="185372" spans="26:27">
      <c r="Z185372" s="192"/>
      <c r="AA185372" s="192"/>
    </row>
    <row r="185373" spans="26:27">
      <c r="Z185373" s="192"/>
      <c r="AA185373" s="192"/>
    </row>
    <row r="185374" spans="26:27">
      <c r="Z185374" s="192"/>
      <c r="AA185374" s="192"/>
    </row>
    <row r="185375" spans="26:27">
      <c r="Z185375" s="192"/>
      <c r="AA185375" s="192"/>
    </row>
    <row r="185376" spans="26:27">
      <c r="Z185376" s="192"/>
      <c r="AA185376" s="192"/>
    </row>
    <row r="185377" spans="26:27">
      <c r="Z185377" s="192"/>
      <c r="AA185377" s="192"/>
    </row>
    <row r="185378" spans="26:27">
      <c r="Z185378" s="192"/>
      <c r="AA185378" s="192"/>
    </row>
    <row r="185379" spans="26:27">
      <c r="Z185379" s="192"/>
      <c r="AA185379" s="192"/>
    </row>
    <row r="185380" spans="26:27">
      <c r="Z185380" s="192"/>
      <c r="AA185380" s="192"/>
    </row>
    <row r="185381" spans="26:27">
      <c r="Z185381" s="192"/>
      <c r="AA185381" s="192"/>
    </row>
    <row r="185382" spans="26:27">
      <c r="Z185382" s="192"/>
      <c r="AA185382" s="192"/>
    </row>
    <row r="185383" spans="26:27">
      <c r="Z185383" s="192"/>
      <c r="AA185383" s="192"/>
    </row>
    <row r="185384" spans="26:27">
      <c r="Z185384" s="192"/>
      <c r="AA185384" s="192"/>
    </row>
    <row r="185385" spans="26:27">
      <c r="Z185385" s="192"/>
      <c r="AA185385" s="192"/>
    </row>
    <row r="185386" spans="26:27">
      <c r="Z185386" s="192"/>
      <c r="AA185386" s="192"/>
    </row>
    <row r="185387" spans="26:27">
      <c r="Z185387" s="192"/>
      <c r="AA185387" s="192"/>
    </row>
    <row r="185388" spans="26:27">
      <c r="Z185388" s="192"/>
      <c r="AA185388" s="192"/>
    </row>
    <row r="185389" spans="26:27">
      <c r="Z185389" s="192"/>
      <c r="AA185389" s="192"/>
    </row>
    <row r="185390" spans="26:27">
      <c r="Z185390" s="192"/>
      <c r="AA185390" s="192"/>
    </row>
    <row r="185391" spans="26:27">
      <c r="Z185391" s="192"/>
      <c r="AA185391" s="192"/>
    </row>
    <row r="185392" spans="26:27">
      <c r="Z185392" s="192"/>
      <c r="AA185392" s="192"/>
    </row>
    <row r="185393" spans="26:27">
      <c r="Z185393" s="192"/>
      <c r="AA185393" s="192"/>
    </row>
    <row r="185394" spans="26:27">
      <c r="Z185394" s="192"/>
      <c r="AA185394" s="192"/>
    </row>
    <row r="185395" spans="26:27">
      <c r="Z185395" s="192"/>
      <c r="AA185395" s="192"/>
    </row>
    <row r="185396" spans="26:27">
      <c r="Z185396" s="192"/>
      <c r="AA185396" s="192"/>
    </row>
    <row r="185397" spans="26:27">
      <c r="Z185397" s="192"/>
      <c r="AA185397" s="192"/>
    </row>
    <row r="185398" spans="26:27">
      <c r="Z185398" s="192"/>
      <c r="AA185398" s="192"/>
    </row>
    <row r="185399" spans="26:27">
      <c r="Z185399" s="192"/>
      <c r="AA185399" s="192"/>
    </row>
    <row r="185400" spans="26:27">
      <c r="Z185400" s="192"/>
      <c r="AA185400" s="192"/>
    </row>
    <row r="185401" spans="26:27">
      <c r="Z185401" s="192"/>
      <c r="AA185401" s="192"/>
    </row>
    <row r="185402" spans="26:27">
      <c r="Z185402" s="192"/>
      <c r="AA185402" s="192"/>
    </row>
    <row r="185403" spans="26:27">
      <c r="Z185403" s="192"/>
      <c r="AA185403" s="192"/>
    </row>
    <row r="185404" spans="26:27">
      <c r="Z185404" s="192"/>
      <c r="AA185404" s="192"/>
    </row>
    <row r="185405" spans="26:27">
      <c r="Z185405" s="192"/>
      <c r="AA185405" s="192"/>
    </row>
    <row r="185406" spans="26:27">
      <c r="Z185406" s="192"/>
      <c r="AA185406" s="192"/>
    </row>
    <row r="185407" spans="26:27">
      <c r="Z185407" s="192"/>
      <c r="AA185407" s="192"/>
    </row>
    <row r="185408" spans="26:27">
      <c r="Z185408" s="192"/>
      <c r="AA185408" s="192"/>
    </row>
    <row r="185409" spans="26:27">
      <c r="Z185409" s="192"/>
      <c r="AA185409" s="192"/>
    </row>
    <row r="185410" spans="26:27">
      <c r="Z185410" s="192"/>
      <c r="AA185410" s="192"/>
    </row>
    <row r="185411" spans="26:27">
      <c r="Z185411" s="192"/>
      <c r="AA185411" s="192"/>
    </row>
    <row r="185412" spans="26:27">
      <c r="Z185412" s="192"/>
      <c r="AA185412" s="192"/>
    </row>
    <row r="185413" spans="26:27">
      <c r="Z185413" s="192"/>
      <c r="AA185413" s="192"/>
    </row>
    <row r="185414" spans="26:27">
      <c r="Z185414" s="192"/>
      <c r="AA185414" s="192"/>
    </row>
    <row r="185415" spans="26:27">
      <c r="Z185415" s="192"/>
      <c r="AA185415" s="192"/>
    </row>
    <row r="185416" spans="26:27">
      <c r="Z185416" s="192"/>
      <c r="AA185416" s="192"/>
    </row>
    <row r="185417" spans="26:27">
      <c r="Z185417" s="192"/>
      <c r="AA185417" s="192"/>
    </row>
    <row r="185418" spans="26:27">
      <c r="Z185418" s="192"/>
      <c r="AA185418" s="192"/>
    </row>
    <row r="185419" spans="26:27">
      <c r="Z185419" s="192"/>
      <c r="AA185419" s="192"/>
    </row>
    <row r="185420" spans="26:27">
      <c r="Z185420" s="192"/>
      <c r="AA185420" s="192"/>
    </row>
    <row r="185421" spans="26:27">
      <c r="Z185421" s="192"/>
      <c r="AA185421" s="192"/>
    </row>
    <row r="185422" spans="26:27">
      <c r="Z185422" s="192"/>
      <c r="AA185422" s="192"/>
    </row>
    <row r="185423" spans="26:27">
      <c r="Z185423" s="192"/>
      <c r="AA185423" s="192"/>
    </row>
    <row r="185424" spans="26:27">
      <c r="Z185424" s="192"/>
      <c r="AA185424" s="192"/>
    </row>
    <row r="185425" spans="26:27">
      <c r="Z185425" s="192"/>
      <c r="AA185425" s="192"/>
    </row>
    <row r="185426" spans="26:27">
      <c r="Z185426" s="192"/>
      <c r="AA185426" s="192"/>
    </row>
    <row r="185427" spans="26:27">
      <c r="Z185427" s="192"/>
      <c r="AA185427" s="192"/>
    </row>
    <row r="185428" spans="26:27">
      <c r="Z185428" s="192"/>
      <c r="AA185428" s="192"/>
    </row>
    <row r="185429" spans="26:27">
      <c r="Z185429" s="192"/>
      <c r="AA185429" s="192"/>
    </row>
    <row r="185430" spans="26:27">
      <c r="Z185430" s="192"/>
      <c r="AA185430" s="192"/>
    </row>
    <row r="185431" spans="26:27">
      <c r="Z185431" s="192"/>
      <c r="AA185431" s="192"/>
    </row>
    <row r="185432" spans="26:27">
      <c r="Z185432" s="192"/>
      <c r="AA185432" s="192"/>
    </row>
    <row r="185433" spans="26:27">
      <c r="Z185433" s="192"/>
      <c r="AA185433" s="192"/>
    </row>
    <row r="185434" spans="26:27">
      <c r="Z185434" s="192"/>
      <c r="AA185434" s="192"/>
    </row>
    <row r="185435" spans="26:27">
      <c r="Z185435" s="192"/>
      <c r="AA185435" s="192"/>
    </row>
    <row r="185436" spans="26:27">
      <c r="Z185436" s="192"/>
      <c r="AA185436" s="192"/>
    </row>
    <row r="185437" spans="26:27">
      <c r="Z185437" s="192"/>
      <c r="AA185437" s="192"/>
    </row>
    <row r="185438" spans="26:27">
      <c r="Z185438" s="192"/>
      <c r="AA185438" s="192"/>
    </row>
    <row r="185439" spans="26:27">
      <c r="Z185439" s="192"/>
      <c r="AA185439" s="192"/>
    </row>
    <row r="185440" spans="26:27">
      <c r="Z185440" s="192"/>
      <c r="AA185440" s="192"/>
    </row>
    <row r="185441" spans="26:27">
      <c r="Z185441" s="192"/>
      <c r="AA185441" s="192"/>
    </row>
    <row r="185442" spans="26:27">
      <c r="Z185442" s="192"/>
      <c r="AA185442" s="192"/>
    </row>
    <row r="185443" spans="26:27">
      <c r="Z185443" s="192"/>
      <c r="AA185443" s="192"/>
    </row>
    <row r="185444" spans="26:27">
      <c r="Z185444" s="192"/>
      <c r="AA185444" s="192"/>
    </row>
    <row r="185445" spans="26:27">
      <c r="Z185445" s="192"/>
      <c r="AA185445" s="192"/>
    </row>
    <row r="185446" spans="26:27">
      <c r="Z185446" s="192"/>
      <c r="AA185446" s="192"/>
    </row>
    <row r="185447" spans="26:27">
      <c r="Z185447" s="192"/>
      <c r="AA185447" s="192"/>
    </row>
    <row r="185448" spans="26:27">
      <c r="Z185448" s="192"/>
      <c r="AA185448" s="192"/>
    </row>
    <row r="185449" spans="26:27">
      <c r="Z185449" s="192"/>
      <c r="AA185449" s="192"/>
    </row>
    <row r="185450" spans="26:27">
      <c r="Z185450" s="192"/>
      <c r="AA185450" s="192"/>
    </row>
    <row r="185451" spans="26:27">
      <c r="Z185451" s="192"/>
      <c r="AA185451" s="192"/>
    </row>
    <row r="185452" spans="26:27">
      <c r="Z185452" s="192"/>
      <c r="AA185452" s="192"/>
    </row>
    <row r="185453" spans="26:27">
      <c r="Z185453" s="192"/>
      <c r="AA185453" s="192"/>
    </row>
    <row r="185454" spans="26:27">
      <c r="Z185454" s="192"/>
      <c r="AA185454" s="192"/>
    </row>
    <row r="185455" spans="26:27">
      <c r="Z185455" s="192"/>
      <c r="AA185455" s="192"/>
    </row>
    <row r="185456" spans="26:27">
      <c r="Z185456" s="192"/>
      <c r="AA185456" s="192"/>
    </row>
    <row r="185457" spans="26:27">
      <c r="Z185457" s="192"/>
      <c r="AA185457" s="192"/>
    </row>
    <row r="185458" spans="26:27">
      <c r="Z185458" s="192"/>
      <c r="AA185458" s="192"/>
    </row>
    <row r="185459" spans="26:27">
      <c r="Z185459" s="192"/>
      <c r="AA185459" s="192"/>
    </row>
    <row r="185460" spans="26:27">
      <c r="Z185460" s="192"/>
      <c r="AA185460" s="192"/>
    </row>
    <row r="185461" spans="26:27">
      <c r="Z185461" s="192"/>
      <c r="AA185461" s="192"/>
    </row>
    <row r="185462" spans="26:27">
      <c r="Z185462" s="192"/>
      <c r="AA185462" s="192"/>
    </row>
    <row r="185463" spans="26:27">
      <c r="Z185463" s="192"/>
      <c r="AA185463" s="192"/>
    </row>
    <row r="185464" spans="26:27">
      <c r="Z185464" s="192"/>
      <c r="AA185464" s="192"/>
    </row>
    <row r="185465" spans="26:27">
      <c r="Z185465" s="192"/>
      <c r="AA185465" s="192"/>
    </row>
    <row r="185466" spans="26:27">
      <c r="Z185466" s="192"/>
      <c r="AA185466" s="192"/>
    </row>
    <row r="185467" spans="26:27">
      <c r="Z185467" s="192"/>
      <c r="AA185467" s="192"/>
    </row>
    <row r="185468" spans="26:27">
      <c r="Z185468" s="192"/>
      <c r="AA185468" s="192"/>
    </row>
    <row r="185469" spans="26:27">
      <c r="Z185469" s="192"/>
      <c r="AA185469" s="192"/>
    </row>
    <row r="185470" spans="26:27">
      <c r="Z185470" s="192"/>
      <c r="AA185470" s="192"/>
    </row>
    <row r="185471" spans="26:27">
      <c r="Z185471" s="192"/>
      <c r="AA185471" s="192"/>
    </row>
    <row r="185472" spans="26:27">
      <c r="Z185472" s="192"/>
      <c r="AA185472" s="192"/>
    </row>
    <row r="185473" spans="26:27">
      <c r="Z185473" s="192"/>
      <c r="AA185473" s="192"/>
    </row>
    <row r="185474" spans="26:27">
      <c r="Z185474" s="192"/>
      <c r="AA185474" s="192"/>
    </row>
    <row r="185475" spans="26:27">
      <c r="Z185475" s="192"/>
      <c r="AA185475" s="192"/>
    </row>
    <row r="185476" spans="26:27">
      <c r="Z185476" s="192"/>
      <c r="AA185476" s="192"/>
    </row>
    <row r="185477" spans="26:27">
      <c r="Z185477" s="192"/>
      <c r="AA185477" s="192"/>
    </row>
    <row r="185478" spans="26:27">
      <c r="Z185478" s="192"/>
      <c r="AA185478" s="192"/>
    </row>
    <row r="185479" spans="26:27">
      <c r="Z185479" s="192"/>
      <c r="AA185479" s="192"/>
    </row>
    <row r="185480" spans="26:27">
      <c r="Z185480" s="192"/>
      <c r="AA185480" s="192"/>
    </row>
    <row r="185481" spans="26:27">
      <c r="Z185481" s="192"/>
      <c r="AA185481" s="192"/>
    </row>
    <row r="185482" spans="26:27">
      <c r="Z185482" s="192"/>
      <c r="AA185482" s="192"/>
    </row>
    <row r="185483" spans="26:27">
      <c r="Z185483" s="192"/>
      <c r="AA185483" s="192"/>
    </row>
    <row r="185484" spans="26:27">
      <c r="Z185484" s="192"/>
      <c r="AA185484" s="192"/>
    </row>
    <row r="185485" spans="26:27">
      <c r="Z185485" s="192"/>
      <c r="AA185485" s="192"/>
    </row>
    <row r="185486" spans="26:27">
      <c r="Z185486" s="192"/>
      <c r="AA185486" s="192"/>
    </row>
    <row r="185487" spans="26:27">
      <c r="Z185487" s="192"/>
      <c r="AA185487" s="192"/>
    </row>
    <row r="185488" spans="26:27">
      <c r="Z185488" s="192"/>
      <c r="AA185488" s="192"/>
    </row>
    <row r="185489" spans="26:27">
      <c r="Z185489" s="192"/>
      <c r="AA185489" s="192"/>
    </row>
    <row r="185490" spans="26:27">
      <c r="Z185490" s="192"/>
      <c r="AA185490" s="192"/>
    </row>
    <row r="185491" spans="26:27">
      <c r="Z185491" s="192"/>
      <c r="AA185491" s="192"/>
    </row>
    <row r="185492" spans="26:27">
      <c r="Z185492" s="192"/>
      <c r="AA185492" s="192"/>
    </row>
    <row r="185493" spans="26:27">
      <c r="Z185493" s="192"/>
      <c r="AA185493" s="192"/>
    </row>
    <row r="185494" spans="26:27">
      <c r="Z185494" s="192"/>
      <c r="AA185494" s="192"/>
    </row>
    <row r="185495" spans="26:27">
      <c r="Z185495" s="192"/>
      <c r="AA185495" s="192"/>
    </row>
    <row r="185496" spans="26:27">
      <c r="Z185496" s="192"/>
      <c r="AA185496" s="192"/>
    </row>
    <row r="185497" spans="26:27">
      <c r="Z185497" s="192"/>
      <c r="AA185497" s="192"/>
    </row>
    <row r="185498" spans="26:27">
      <c r="Z185498" s="192"/>
      <c r="AA185498" s="192"/>
    </row>
    <row r="185499" spans="26:27">
      <c r="Z185499" s="192"/>
      <c r="AA185499" s="192"/>
    </row>
    <row r="185500" spans="26:27">
      <c r="Z185500" s="192"/>
      <c r="AA185500" s="192"/>
    </row>
    <row r="185501" spans="26:27">
      <c r="Z185501" s="192"/>
      <c r="AA185501" s="192"/>
    </row>
    <row r="185502" spans="26:27">
      <c r="Z185502" s="192"/>
      <c r="AA185502" s="192"/>
    </row>
    <row r="185503" spans="26:27">
      <c r="Z185503" s="192"/>
      <c r="AA185503" s="192"/>
    </row>
    <row r="185504" spans="26:27">
      <c r="Z185504" s="192"/>
      <c r="AA185504" s="192"/>
    </row>
    <row r="185505" spans="26:27">
      <c r="Z185505" s="192"/>
      <c r="AA185505" s="192"/>
    </row>
    <row r="185506" spans="26:27">
      <c r="Z185506" s="192"/>
      <c r="AA185506" s="192"/>
    </row>
    <row r="185507" spans="26:27">
      <c r="Z185507" s="192"/>
      <c r="AA185507" s="192"/>
    </row>
    <row r="185508" spans="26:27">
      <c r="Z185508" s="192"/>
      <c r="AA185508" s="192"/>
    </row>
    <row r="185509" spans="26:27">
      <c r="Z185509" s="192"/>
      <c r="AA185509" s="192"/>
    </row>
    <row r="185510" spans="26:27">
      <c r="Z185510" s="192"/>
      <c r="AA185510" s="192"/>
    </row>
    <row r="185511" spans="26:27">
      <c r="Z185511" s="192"/>
      <c r="AA185511" s="192"/>
    </row>
    <row r="185512" spans="26:27">
      <c r="Z185512" s="192"/>
      <c r="AA185512" s="192"/>
    </row>
    <row r="185513" spans="26:27">
      <c r="Z185513" s="192"/>
      <c r="AA185513" s="192"/>
    </row>
    <row r="185514" spans="26:27">
      <c r="Z185514" s="192"/>
      <c r="AA185514" s="192"/>
    </row>
    <row r="185515" spans="26:27">
      <c r="Z185515" s="192"/>
      <c r="AA185515" s="192"/>
    </row>
    <row r="185516" spans="26:27">
      <c r="Z185516" s="192"/>
      <c r="AA185516" s="192"/>
    </row>
    <row r="185517" spans="26:27">
      <c r="Z185517" s="192"/>
      <c r="AA185517" s="192"/>
    </row>
    <row r="185518" spans="26:27">
      <c r="Z185518" s="192"/>
      <c r="AA185518" s="192"/>
    </row>
    <row r="185519" spans="26:27">
      <c r="Z185519" s="192"/>
      <c r="AA185519" s="192"/>
    </row>
    <row r="185520" spans="26:27">
      <c r="Z185520" s="192"/>
      <c r="AA185520" s="192"/>
    </row>
    <row r="185521" spans="26:27">
      <c r="Z185521" s="192"/>
      <c r="AA185521" s="192"/>
    </row>
    <row r="185522" spans="26:27">
      <c r="Z185522" s="192"/>
      <c r="AA185522" s="192"/>
    </row>
    <row r="185523" spans="26:27">
      <c r="Z185523" s="192"/>
      <c r="AA185523" s="192"/>
    </row>
    <row r="185524" spans="26:27">
      <c r="Z185524" s="192"/>
      <c r="AA185524" s="192"/>
    </row>
    <row r="185525" spans="26:27">
      <c r="Z185525" s="192"/>
      <c r="AA185525" s="192"/>
    </row>
    <row r="185526" spans="26:27">
      <c r="Z185526" s="192"/>
      <c r="AA185526" s="192"/>
    </row>
    <row r="185527" spans="26:27">
      <c r="Z185527" s="192"/>
      <c r="AA185527" s="192"/>
    </row>
    <row r="185528" spans="26:27">
      <c r="Z185528" s="192"/>
      <c r="AA185528" s="192"/>
    </row>
    <row r="185529" spans="26:27">
      <c r="Z185529" s="192"/>
      <c r="AA185529" s="192"/>
    </row>
    <row r="185530" spans="26:27">
      <c r="Z185530" s="192"/>
      <c r="AA185530" s="192"/>
    </row>
    <row r="185531" spans="26:27">
      <c r="Z185531" s="192"/>
      <c r="AA185531" s="192"/>
    </row>
    <row r="185532" spans="26:27">
      <c r="Z185532" s="192"/>
      <c r="AA185532" s="192"/>
    </row>
    <row r="185533" spans="26:27">
      <c r="Z185533" s="192"/>
      <c r="AA185533" s="192"/>
    </row>
    <row r="185534" spans="26:27">
      <c r="Z185534" s="192"/>
      <c r="AA185534" s="192"/>
    </row>
    <row r="185535" spans="26:27">
      <c r="Z185535" s="192"/>
      <c r="AA185535" s="192"/>
    </row>
    <row r="185536" spans="26:27">
      <c r="Z185536" s="192"/>
      <c r="AA185536" s="192"/>
    </row>
    <row r="185537" spans="26:27">
      <c r="Z185537" s="192"/>
      <c r="AA185537" s="192"/>
    </row>
    <row r="185538" spans="26:27">
      <c r="Z185538" s="192"/>
      <c r="AA185538" s="192"/>
    </row>
    <row r="185539" spans="26:27">
      <c r="Z185539" s="192"/>
      <c r="AA185539" s="192"/>
    </row>
    <row r="185540" spans="26:27">
      <c r="Z185540" s="192"/>
      <c r="AA185540" s="192"/>
    </row>
    <row r="185541" spans="26:27">
      <c r="Z185541" s="192"/>
      <c r="AA185541" s="192"/>
    </row>
    <row r="185542" spans="26:27">
      <c r="Z185542" s="192"/>
      <c r="AA185542" s="192"/>
    </row>
    <row r="185543" spans="26:27">
      <c r="Z185543" s="192"/>
      <c r="AA185543" s="192"/>
    </row>
    <row r="185544" spans="26:27">
      <c r="Z185544" s="192"/>
      <c r="AA185544" s="192"/>
    </row>
    <row r="185545" spans="26:27">
      <c r="Z185545" s="192"/>
      <c r="AA185545" s="192"/>
    </row>
    <row r="185546" spans="26:27">
      <c r="Z185546" s="192"/>
      <c r="AA185546" s="192"/>
    </row>
    <row r="185547" spans="26:27">
      <c r="Z185547" s="192"/>
      <c r="AA185547" s="192"/>
    </row>
    <row r="185548" spans="26:27">
      <c r="Z185548" s="192"/>
      <c r="AA185548" s="192"/>
    </row>
    <row r="185549" spans="26:27">
      <c r="Z185549" s="192"/>
      <c r="AA185549" s="192"/>
    </row>
    <row r="185550" spans="26:27">
      <c r="Z185550" s="192"/>
      <c r="AA185550" s="192"/>
    </row>
    <row r="185551" spans="26:27">
      <c r="Z185551" s="192"/>
      <c r="AA185551" s="192"/>
    </row>
    <row r="185552" spans="26:27">
      <c r="Z185552" s="192"/>
      <c r="AA185552" s="192"/>
    </row>
    <row r="185553" spans="26:27">
      <c r="Z185553" s="192"/>
      <c r="AA185553" s="192"/>
    </row>
    <row r="185554" spans="26:27">
      <c r="Z185554" s="192"/>
      <c r="AA185554" s="192"/>
    </row>
    <row r="185555" spans="26:27">
      <c r="Z185555" s="192"/>
      <c r="AA185555" s="192"/>
    </row>
    <row r="185556" spans="26:27">
      <c r="Z185556" s="192"/>
      <c r="AA185556" s="192"/>
    </row>
    <row r="185557" spans="26:27">
      <c r="Z185557" s="192"/>
      <c r="AA185557" s="192"/>
    </row>
    <row r="185558" spans="26:27">
      <c r="Z185558" s="192"/>
      <c r="AA185558" s="192"/>
    </row>
    <row r="185559" spans="26:27">
      <c r="Z185559" s="192"/>
      <c r="AA185559" s="192"/>
    </row>
    <row r="185560" spans="26:27">
      <c r="Z185560" s="192"/>
      <c r="AA185560" s="192"/>
    </row>
    <row r="185561" spans="26:27">
      <c r="Z185561" s="192"/>
      <c r="AA185561" s="192"/>
    </row>
    <row r="185562" spans="26:27">
      <c r="Z185562" s="192"/>
      <c r="AA185562" s="192"/>
    </row>
    <row r="185563" spans="26:27">
      <c r="Z185563" s="192"/>
      <c r="AA185563" s="192"/>
    </row>
    <row r="185564" spans="26:27">
      <c r="Z185564" s="192"/>
      <c r="AA185564" s="192"/>
    </row>
    <row r="185565" spans="26:27">
      <c r="Z185565" s="192"/>
      <c r="AA185565" s="192"/>
    </row>
    <row r="185566" spans="26:27">
      <c r="Z185566" s="192"/>
      <c r="AA185566" s="192"/>
    </row>
    <row r="185567" spans="26:27">
      <c r="Z185567" s="192"/>
      <c r="AA185567" s="192"/>
    </row>
    <row r="185568" spans="26:27">
      <c r="Z185568" s="192"/>
      <c r="AA185568" s="192"/>
    </row>
    <row r="185569" spans="26:27">
      <c r="Z185569" s="192"/>
      <c r="AA185569" s="192"/>
    </row>
    <row r="185570" spans="26:27">
      <c r="Z185570" s="192"/>
      <c r="AA185570" s="192"/>
    </row>
    <row r="185571" spans="26:27">
      <c r="Z185571" s="192"/>
      <c r="AA185571" s="192"/>
    </row>
    <row r="185572" spans="26:27">
      <c r="Z185572" s="192"/>
      <c r="AA185572" s="192"/>
    </row>
    <row r="185573" spans="26:27">
      <c r="Z185573" s="192"/>
      <c r="AA185573" s="192"/>
    </row>
    <row r="185574" spans="26:27">
      <c r="Z185574" s="192"/>
      <c r="AA185574" s="192"/>
    </row>
    <row r="185575" spans="26:27">
      <c r="Z185575" s="192"/>
      <c r="AA185575" s="192"/>
    </row>
    <row r="185576" spans="26:27">
      <c r="Z185576" s="192"/>
      <c r="AA185576" s="192"/>
    </row>
    <row r="185577" spans="26:27">
      <c r="Z185577" s="192"/>
      <c r="AA185577" s="192"/>
    </row>
    <row r="185578" spans="26:27">
      <c r="Z185578" s="192"/>
      <c r="AA185578" s="192"/>
    </row>
    <row r="185579" spans="26:27">
      <c r="Z185579" s="192"/>
      <c r="AA185579" s="192"/>
    </row>
    <row r="185580" spans="26:27">
      <c r="Z185580" s="192"/>
      <c r="AA185580" s="192"/>
    </row>
    <row r="185581" spans="26:27">
      <c r="Z185581" s="192"/>
      <c r="AA185581" s="192"/>
    </row>
    <row r="185582" spans="26:27">
      <c r="Z185582" s="192"/>
      <c r="AA185582" s="192"/>
    </row>
    <row r="185583" spans="26:27">
      <c r="Z185583" s="192"/>
      <c r="AA185583" s="192"/>
    </row>
    <row r="185584" spans="26:27">
      <c r="Z185584" s="192"/>
      <c r="AA185584" s="192"/>
    </row>
    <row r="185585" spans="26:27">
      <c r="Z185585" s="192"/>
      <c r="AA185585" s="192"/>
    </row>
    <row r="185586" spans="26:27">
      <c r="Z185586" s="192"/>
      <c r="AA185586" s="192"/>
    </row>
    <row r="185587" spans="26:27">
      <c r="Z185587" s="192"/>
      <c r="AA185587" s="192"/>
    </row>
    <row r="185588" spans="26:27">
      <c r="Z185588" s="192"/>
      <c r="AA185588" s="192"/>
    </row>
    <row r="185589" spans="26:27">
      <c r="Z185589" s="192"/>
      <c r="AA185589" s="192"/>
    </row>
    <row r="185590" spans="26:27">
      <c r="Z185590" s="192"/>
      <c r="AA185590" s="192"/>
    </row>
    <row r="185591" spans="26:27">
      <c r="Z185591" s="192"/>
      <c r="AA185591" s="192"/>
    </row>
    <row r="185592" spans="26:27">
      <c r="Z185592" s="192"/>
      <c r="AA185592" s="192"/>
    </row>
    <row r="185593" spans="26:27">
      <c r="Z185593" s="192"/>
      <c r="AA185593" s="192"/>
    </row>
    <row r="185594" spans="26:27">
      <c r="Z185594" s="192"/>
      <c r="AA185594" s="192"/>
    </row>
    <row r="185595" spans="26:27">
      <c r="Z185595" s="192"/>
      <c r="AA185595" s="192"/>
    </row>
    <row r="185596" spans="26:27">
      <c r="Z185596" s="192"/>
      <c r="AA185596" s="192"/>
    </row>
    <row r="185597" spans="26:27">
      <c r="Z185597" s="192"/>
      <c r="AA185597" s="192"/>
    </row>
    <row r="185598" spans="26:27">
      <c r="Z185598" s="192"/>
      <c r="AA185598" s="192"/>
    </row>
    <row r="185599" spans="26:27">
      <c r="Z185599" s="192"/>
      <c r="AA185599" s="192"/>
    </row>
    <row r="185600" spans="26:27">
      <c r="Z185600" s="192"/>
      <c r="AA185600" s="192"/>
    </row>
    <row r="185601" spans="26:27">
      <c r="Z185601" s="192"/>
      <c r="AA185601" s="192"/>
    </row>
    <row r="185602" spans="26:27">
      <c r="Z185602" s="192"/>
      <c r="AA185602" s="192"/>
    </row>
    <row r="185603" spans="26:27">
      <c r="Z185603" s="192"/>
      <c r="AA185603" s="192"/>
    </row>
    <row r="185604" spans="26:27">
      <c r="Z185604" s="192"/>
      <c r="AA185604" s="192"/>
    </row>
    <row r="185605" spans="26:27">
      <c r="Z185605" s="192"/>
      <c r="AA185605" s="192"/>
    </row>
    <row r="185606" spans="26:27">
      <c r="Z185606" s="192"/>
      <c r="AA185606" s="192"/>
    </row>
    <row r="185607" spans="26:27">
      <c r="Z185607" s="192"/>
      <c r="AA185607" s="192"/>
    </row>
    <row r="185608" spans="26:27">
      <c r="Z185608" s="192"/>
      <c r="AA185608" s="192"/>
    </row>
    <row r="185609" spans="26:27">
      <c r="Z185609" s="192"/>
      <c r="AA185609" s="192"/>
    </row>
    <row r="185610" spans="26:27">
      <c r="Z185610" s="192"/>
      <c r="AA185610" s="192"/>
    </row>
    <row r="185611" spans="26:27">
      <c r="Z185611" s="192"/>
      <c r="AA185611" s="192"/>
    </row>
    <row r="185612" spans="26:27">
      <c r="Z185612" s="192"/>
      <c r="AA185612" s="192"/>
    </row>
    <row r="185613" spans="26:27">
      <c r="Z185613" s="192"/>
      <c r="AA185613" s="192"/>
    </row>
    <row r="185614" spans="26:27">
      <c r="Z185614" s="192"/>
      <c r="AA185614" s="192"/>
    </row>
    <row r="185615" spans="26:27">
      <c r="Z185615" s="192"/>
      <c r="AA185615" s="192"/>
    </row>
    <row r="185616" spans="26:27">
      <c r="Z185616" s="192"/>
      <c r="AA185616" s="192"/>
    </row>
    <row r="185617" spans="26:27">
      <c r="Z185617" s="192"/>
      <c r="AA185617" s="192"/>
    </row>
    <row r="185618" spans="26:27">
      <c r="Z185618" s="192"/>
      <c r="AA185618" s="192"/>
    </row>
    <row r="185619" spans="26:27">
      <c r="Z185619" s="192"/>
      <c r="AA185619" s="192"/>
    </row>
    <row r="185620" spans="26:27">
      <c r="Z185620" s="192"/>
      <c r="AA185620" s="192"/>
    </row>
    <row r="185621" spans="26:27">
      <c r="Z185621" s="192"/>
      <c r="AA185621" s="192"/>
    </row>
    <row r="185622" spans="26:27">
      <c r="Z185622" s="192"/>
      <c r="AA185622" s="192"/>
    </row>
    <row r="185623" spans="26:27">
      <c r="Z185623" s="192"/>
      <c r="AA185623" s="192"/>
    </row>
    <row r="185624" spans="26:27">
      <c r="Z185624" s="192"/>
      <c r="AA185624" s="192"/>
    </row>
    <row r="185625" spans="26:27">
      <c r="Z185625" s="192"/>
      <c r="AA185625" s="192"/>
    </row>
    <row r="185626" spans="26:27">
      <c r="Z185626" s="192"/>
      <c r="AA185626" s="192"/>
    </row>
    <row r="185627" spans="26:27">
      <c r="Z185627" s="192"/>
      <c r="AA185627" s="192"/>
    </row>
    <row r="185628" spans="26:27">
      <c r="Z185628" s="192"/>
      <c r="AA185628" s="192"/>
    </row>
    <row r="185629" spans="26:27">
      <c r="Z185629" s="192"/>
      <c r="AA185629" s="192"/>
    </row>
    <row r="185630" spans="26:27">
      <c r="Z185630" s="192"/>
      <c r="AA185630" s="192"/>
    </row>
    <row r="185631" spans="26:27">
      <c r="Z185631" s="192"/>
      <c r="AA185631" s="192"/>
    </row>
    <row r="185632" spans="26:27">
      <c r="Z185632" s="192"/>
      <c r="AA185632" s="192"/>
    </row>
    <row r="185633" spans="26:27">
      <c r="Z185633" s="192"/>
      <c r="AA185633" s="192"/>
    </row>
    <row r="185634" spans="26:27">
      <c r="Z185634" s="192"/>
      <c r="AA185634" s="192"/>
    </row>
    <row r="185635" spans="26:27">
      <c r="Z185635" s="192"/>
      <c r="AA185635" s="192"/>
    </row>
    <row r="185636" spans="26:27">
      <c r="Z185636" s="192"/>
      <c r="AA185636" s="192"/>
    </row>
    <row r="185637" spans="26:27">
      <c r="Z185637" s="192"/>
      <c r="AA185637" s="192"/>
    </row>
    <row r="185638" spans="26:27">
      <c r="Z185638" s="192"/>
      <c r="AA185638" s="192"/>
    </row>
    <row r="185639" spans="26:27">
      <c r="Z185639" s="192"/>
      <c r="AA185639" s="192"/>
    </row>
    <row r="185640" spans="26:27">
      <c r="Z185640" s="192"/>
      <c r="AA185640" s="192"/>
    </row>
    <row r="185641" spans="26:27">
      <c r="Z185641" s="192"/>
      <c r="AA185641" s="192"/>
    </row>
    <row r="185642" spans="26:27">
      <c r="Z185642" s="192"/>
      <c r="AA185642" s="192"/>
    </row>
    <row r="185643" spans="26:27">
      <c r="Z185643" s="192"/>
      <c r="AA185643" s="192"/>
    </row>
    <row r="185644" spans="26:27">
      <c r="Z185644" s="192"/>
      <c r="AA185644" s="192"/>
    </row>
    <row r="185645" spans="26:27">
      <c r="Z185645" s="192"/>
      <c r="AA185645" s="192"/>
    </row>
    <row r="185646" spans="26:27">
      <c r="Z185646" s="192"/>
      <c r="AA185646" s="192"/>
    </row>
    <row r="185647" spans="26:27">
      <c r="Z185647" s="192"/>
      <c r="AA185647" s="192"/>
    </row>
    <row r="185648" spans="26:27">
      <c r="Z185648" s="192"/>
      <c r="AA185648" s="192"/>
    </row>
    <row r="185649" spans="26:27">
      <c r="Z185649" s="192"/>
      <c r="AA185649" s="192"/>
    </row>
    <row r="185650" spans="26:27">
      <c r="Z185650" s="192"/>
      <c r="AA185650" s="192"/>
    </row>
    <row r="185651" spans="26:27">
      <c r="Z185651" s="192"/>
      <c r="AA185651" s="192"/>
    </row>
    <row r="185652" spans="26:27">
      <c r="Z185652" s="192"/>
      <c r="AA185652" s="192"/>
    </row>
    <row r="185653" spans="26:27">
      <c r="Z185653" s="192"/>
      <c r="AA185653" s="192"/>
    </row>
    <row r="185654" spans="26:27">
      <c r="Z185654" s="192"/>
      <c r="AA185654" s="192"/>
    </row>
    <row r="185655" spans="26:27">
      <c r="Z185655" s="192"/>
      <c r="AA185655" s="192"/>
    </row>
    <row r="185656" spans="26:27">
      <c r="Z185656" s="192"/>
      <c r="AA185656" s="192"/>
    </row>
    <row r="185657" spans="26:27">
      <c r="Z185657" s="192"/>
      <c r="AA185657" s="192"/>
    </row>
    <row r="185658" spans="26:27">
      <c r="Z185658" s="192"/>
      <c r="AA185658" s="192"/>
    </row>
    <row r="185659" spans="26:27">
      <c r="Z185659" s="192"/>
      <c r="AA185659" s="192"/>
    </row>
    <row r="185660" spans="26:27">
      <c r="Z185660" s="192"/>
      <c r="AA185660" s="192"/>
    </row>
    <row r="185661" spans="26:27">
      <c r="Z185661" s="192"/>
      <c r="AA185661" s="192"/>
    </row>
    <row r="185662" spans="26:27">
      <c r="Z185662" s="192"/>
      <c r="AA185662" s="192"/>
    </row>
    <row r="185663" spans="26:27">
      <c r="Z185663" s="192"/>
      <c r="AA185663" s="192"/>
    </row>
    <row r="185664" spans="26:27">
      <c r="Z185664" s="192"/>
      <c r="AA185664" s="192"/>
    </row>
    <row r="185665" spans="26:27">
      <c r="Z185665" s="192"/>
      <c r="AA185665" s="192"/>
    </row>
    <row r="185666" spans="26:27">
      <c r="Z185666" s="192"/>
      <c r="AA185666" s="192"/>
    </row>
    <row r="185667" spans="26:27">
      <c r="Z185667" s="192"/>
      <c r="AA185667" s="192"/>
    </row>
    <row r="185668" spans="26:27">
      <c r="Z185668" s="192"/>
      <c r="AA185668" s="192"/>
    </row>
    <row r="185669" spans="26:27">
      <c r="Z185669" s="192"/>
      <c r="AA185669" s="192"/>
    </row>
    <row r="185670" spans="26:27">
      <c r="Z185670" s="192"/>
      <c r="AA185670" s="192"/>
    </row>
    <row r="185671" spans="26:27">
      <c r="Z185671" s="192"/>
      <c r="AA185671" s="192"/>
    </row>
    <row r="185672" spans="26:27">
      <c r="Z185672" s="192"/>
      <c r="AA185672" s="192"/>
    </row>
    <row r="185673" spans="26:27">
      <c r="Z185673" s="192"/>
      <c r="AA185673" s="192"/>
    </row>
    <row r="185674" spans="26:27">
      <c r="Z185674" s="192"/>
      <c r="AA185674" s="192"/>
    </row>
    <row r="185675" spans="26:27">
      <c r="Z185675" s="192"/>
      <c r="AA185675" s="192"/>
    </row>
    <row r="185676" spans="26:27">
      <c r="Z185676" s="192"/>
      <c r="AA185676" s="192"/>
    </row>
    <row r="185677" spans="26:27">
      <c r="Z185677" s="192"/>
      <c r="AA185677" s="192"/>
    </row>
    <row r="185678" spans="26:27">
      <c r="Z185678" s="192"/>
      <c r="AA185678" s="192"/>
    </row>
    <row r="185679" spans="26:27">
      <c r="Z185679" s="192"/>
      <c r="AA185679" s="192"/>
    </row>
    <row r="185680" spans="26:27">
      <c r="Z185680" s="192"/>
      <c r="AA185680" s="192"/>
    </row>
    <row r="185681" spans="26:27">
      <c r="Z185681" s="192"/>
      <c r="AA185681" s="192"/>
    </row>
    <row r="185682" spans="26:27">
      <c r="Z185682" s="192"/>
      <c r="AA185682" s="192"/>
    </row>
    <row r="185683" spans="26:27">
      <c r="Z185683" s="192"/>
      <c r="AA185683" s="192"/>
    </row>
    <row r="185684" spans="26:27">
      <c r="Z185684" s="192"/>
      <c r="AA185684" s="192"/>
    </row>
    <row r="185685" spans="26:27">
      <c r="Z185685" s="192"/>
      <c r="AA185685" s="192"/>
    </row>
    <row r="185686" spans="26:27">
      <c r="Z185686" s="192"/>
      <c r="AA185686" s="192"/>
    </row>
    <row r="185687" spans="26:27">
      <c r="Z185687" s="192"/>
      <c r="AA185687" s="192"/>
    </row>
    <row r="185688" spans="26:27">
      <c r="Z185688" s="192"/>
      <c r="AA185688" s="192"/>
    </row>
    <row r="185689" spans="26:27">
      <c r="Z185689" s="192"/>
      <c r="AA185689" s="192"/>
    </row>
    <row r="185690" spans="26:27">
      <c r="Z185690" s="192"/>
      <c r="AA185690" s="192"/>
    </row>
    <row r="185691" spans="26:27">
      <c r="Z185691" s="192"/>
      <c r="AA185691" s="192"/>
    </row>
    <row r="185692" spans="26:27">
      <c r="Z185692" s="192"/>
      <c r="AA185692" s="192"/>
    </row>
    <row r="185693" spans="26:27">
      <c r="Z185693" s="192"/>
      <c r="AA185693" s="192"/>
    </row>
    <row r="185694" spans="26:27">
      <c r="Z185694" s="192"/>
      <c r="AA185694" s="192"/>
    </row>
    <row r="185695" spans="26:27">
      <c r="Z185695" s="192"/>
      <c r="AA185695" s="192"/>
    </row>
    <row r="185696" spans="26:27">
      <c r="Z185696" s="192"/>
      <c r="AA185696" s="192"/>
    </row>
    <row r="185697" spans="26:27">
      <c r="Z185697" s="192"/>
      <c r="AA185697" s="192"/>
    </row>
    <row r="185698" spans="26:27">
      <c r="Z185698" s="192"/>
      <c r="AA185698" s="192"/>
    </row>
    <row r="185699" spans="26:27">
      <c r="Z185699" s="192"/>
      <c r="AA185699" s="192"/>
    </row>
    <row r="185700" spans="26:27">
      <c r="Z185700" s="192"/>
      <c r="AA185700" s="192"/>
    </row>
    <row r="185701" spans="26:27">
      <c r="Z185701" s="192"/>
      <c r="AA185701" s="192"/>
    </row>
    <row r="185702" spans="26:27">
      <c r="Z185702" s="192"/>
      <c r="AA185702" s="192"/>
    </row>
    <row r="185703" spans="26:27">
      <c r="Z185703" s="192"/>
      <c r="AA185703" s="192"/>
    </row>
    <row r="185704" spans="26:27">
      <c r="Z185704" s="192"/>
      <c r="AA185704" s="192"/>
    </row>
    <row r="185705" spans="26:27">
      <c r="Z185705" s="192"/>
      <c r="AA185705" s="192"/>
    </row>
    <row r="185706" spans="26:27">
      <c r="Z185706" s="192"/>
      <c r="AA185706" s="192"/>
    </row>
    <row r="185707" spans="26:27">
      <c r="Z185707" s="192"/>
      <c r="AA185707" s="192"/>
    </row>
    <row r="185708" spans="26:27">
      <c r="Z185708" s="192"/>
      <c r="AA185708" s="192"/>
    </row>
    <row r="185709" spans="26:27">
      <c r="Z185709" s="192"/>
      <c r="AA185709" s="192"/>
    </row>
    <row r="185710" spans="26:27">
      <c r="Z185710" s="192"/>
      <c r="AA185710" s="192"/>
    </row>
    <row r="185711" spans="26:27">
      <c r="Z185711" s="192"/>
      <c r="AA185711" s="192"/>
    </row>
    <row r="185712" spans="26:27">
      <c r="Z185712" s="192"/>
      <c r="AA185712" s="192"/>
    </row>
    <row r="185713" spans="26:27">
      <c r="Z185713" s="192"/>
      <c r="AA185713" s="192"/>
    </row>
    <row r="185714" spans="26:27">
      <c r="Z185714" s="192"/>
      <c r="AA185714" s="192"/>
    </row>
    <row r="185715" spans="26:27">
      <c r="Z185715" s="192"/>
      <c r="AA185715" s="192"/>
    </row>
    <row r="185716" spans="26:27">
      <c r="Z185716" s="192"/>
      <c r="AA185716" s="192"/>
    </row>
    <row r="185717" spans="26:27">
      <c r="Z185717" s="192"/>
      <c r="AA185717" s="192"/>
    </row>
    <row r="185718" spans="26:27">
      <c r="Z185718" s="192"/>
      <c r="AA185718" s="192"/>
    </row>
    <row r="185719" spans="26:27">
      <c r="Z185719" s="192"/>
      <c r="AA185719" s="192"/>
    </row>
    <row r="185720" spans="26:27">
      <c r="Z185720" s="192"/>
      <c r="AA185720" s="192"/>
    </row>
    <row r="185721" spans="26:27">
      <c r="Z185721" s="192"/>
      <c r="AA185721" s="192"/>
    </row>
    <row r="185722" spans="26:27">
      <c r="Z185722" s="192"/>
      <c r="AA185722" s="192"/>
    </row>
    <row r="185723" spans="26:27">
      <c r="Z185723" s="192"/>
      <c r="AA185723" s="192"/>
    </row>
    <row r="185724" spans="26:27">
      <c r="Z185724" s="192"/>
      <c r="AA185724" s="192"/>
    </row>
    <row r="185725" spans="26:27">
      <c r="Z185725" s="192"/>
      <c r="AA185725" s="192"/>
    </row>
    <row r="185726" spans="26:27">
      <c r="Z185726" s="192"/>
      <c r="AA185726" s="192"/>
    </row>
    <row r="185727" spans="26:27">
      <c r="Z185727" s="192"/>
      <c r="AA185727" s="192"/>
    </row>
    <row r="185728" spans="26:27">
      <c r="Z185728" s="192"/>
      <c r="AA185728" s="192"/>
    </row>
    <row r="185729" spans="26:27">
      <c r="Z185729" s="192"/>
      <c r="AA185729" s="192"/>
    </row>
    <row r="185730" spans="26:27">
      <c r="Z185730" s="192"/>
      <c r="AA185730" s="192"/>
    </row>
    <row r="185731" spans="26:27">
      <c r="Z185731" s="192"/>
      <c r="AA185731" s="192"/>
    </row>
    <row r="185732" spans="26:27">
      <c r="Z185732" s="192"/>
      <c r="AA185732" s="192"/>
    </row>
    <row r="185733" spans="26:27">
      <c r="Z185733" s="192"/>
      <c r="AA185733" s="192"/>
    </row>
    <row r="185734" spans="26:27">
      <c r="Z185734" s="192"/>
      <c r="AA185734" s="192"/>
    </row>
    <row r="185735" spans="26:27">
      <c r="Z185735" s="192"/>
      <c r="AA185735" s="192"/>
    </row>
    <row r="185736" spans="26:27">
      <c r="Z185736" s="192"/>
      <c r="AA185736" s="192"/>
    </row>
    <row r="185737" spans="26:27">
      <c r="Z185737" s="192"/>
      <c r="AA185737" s="192"/>
    </row>
    <row r="185738" spans="26:27">
      <c r="Z185738" s="192"/>
      <c r="AA185738" s="192"/>
    </row>
    <row r="185739" spans="26:27">
      <c r="Z185739" s="192"/>
      <c r="AA185739" s="192"/>
    </row>
    <row r="185740" spans="26:27">
      <c r="Z185740" s="192"/>
      <c r="AA185740" s="192"/>
    </row>
    <row r="185741" spans="26:27">
      <c r="Z185741" s="192"/>
      <c r="AA185741" s="192"/>
    </row>
    <row r="185742" spans="26:27">
      <c r="Z185742" s="192"/>
      <c r="AA185742" s="192"/>
    </row>
    <row r="185743" spans="26:27">
      <c r="Z185743" s="192"/>
      <c r="AA185743" s="192"/>
    </row>
    <row r="185744" spans="26:27">
      <c r="Z185744" s="192"/>
      <c r="AA185744" s="192"/>
    </row>
    <row r="185745" spans="26:27">
      <c r="Z185745" s="192"/>
      <c r="AA185745" s="192"/>
    </row>
    <row r="185746" spans="26:27">
      <c r="Z185746" s="192"/>
      <c r="AA185746" s="192"/>
    </row>
    <row r="185747" spans="26:27">
      <c r="Z185747" s="192"/>
      <c r="AA185747" s="192"/>
    </row>
    <row r="185748" spans="26:27">
      <c r="Z185748" s="192"/>
      <c r="AA185748" s="192"/>
    </row>
    <row r="185749" spans="26:27">
      <c r="Z185749" s="192"/>
      <c r="AA185749" s="192"/>
    </row>
    <row r="185750" spans="26:27">
      <c r="Z185750" s="192"/>
      <c r="AA185750" s="192"/>
    </row>
    <row r="185751" spans="26:27">
      <c r="Z185751" s="192"/>
      <c r="AA185751" s="192"/>
    </row>
    <row r="185752" spans="26:27">
      <c r="Z185752" s="192"/>
      <c r="AA185752" s="192"/>
    </row>
    <row r="185753" spans="26:27">
      <c r="Z185753" s="192"/>
      <c r="AA185753" s="192"/>
    </row>
    <row r="185754" spans="26:27">
      <c r="Z185754" s="192"/>
      <c r="AA185754" s="192"/>
    </row>
    <row r="185755" spans="26:27">
      <c r="Z185755" s="192"/>
      <c r="AA185755" s="192"/>
    </row>
    <row r="185756" spans="26:27">
      <c r="Z185756" s="192"/>
      <c r="AA185756" s="192"/>
    </row>
    <row r="185757" spans="26:27">
      <c r="Z185757" s="192"/>
      <c r="AA185757" s="192"/>
    </row>
    <row r="185758" spans="26:27">
      <c r="Z185758" s="192"/>
      <c r="AA185758" s="192"/>
    </row>
    <row r="185759" spans="26:27">
      <c r="Z185759" s="192"/>
      <c r="AA185759" s="192"/>
    </row>
    <row r="185760" spans="26:27">
      <c r="Z185760" s="192"/>
      <c r="AA185760" s="192"/>
    </row>
    <row r="185761" spans="26:27">
      <c r="Z185761" s="192"/>
      <c r="AA185761" s="192"/>
    </row>
    <row r="185762" spans="26:27">
      <c r="Z185762" s="192"/>
      <c r="AA185762" s="192"/>
    </row>
    <row r="185763" spans="26:27">
      <c r="Z185763" s="192"/>
      <c r="AA185763" s="192"/>
    </row>
    <row r="185764" spans="26:27">
      <c r="Z185764" s="192"/>
      <c r="AA185764" s="192"/>
    </row>
    <row r="185765" spans="26:27">
      <c r="Z185765" s="192"/>
      <c r="AA185765" s="192"/>
    </row>
    <row r="185766" spans="26:27">
      <c r="Z185766" s="192"/>
      <c r="AA185766" s="192"/>
    </row>
    <row r="185767" spans="26:27">
      <c r="Z185767" s="192"/>
      <c r="AA185767" s="192"/>
    </row>
    <row r="185768" spans="26:27">
      <c r="Z185768" s="192"/>
      <c r="AA185768" s="192"/>
    </row>
    <row r="185769" spans="26:27">
      <c r="Z185769" s="192"/>
      <c r="AA185769" s="192"/>
    </row>
    <row r="185770" spans="26:27">
      <c r="Z185770" s="192"/>
      <c r="AA185770" s="192"/>
    </row>
    <row r="185771" spans="26:27">
      <c r="Z185771" s="192"/>
      <c r="AA185771" s="192"/>
    </row>
    <row r="185772" spans="26:27">
      <c r="Z185772" s="192"/>
      <c r="AA185772" s="192"/>
    </row>
    <row r="185773" spans="26:27">
      <c r="Z185773" s="192"/>
      <c r="AA185773" s="192"/>
    </row>
    <row r="185774" spans="26:27">
      <c r="Z185774" s="192"/>
      <c r="AA185774" s="192"/>
    </row>
    <row r="185775" spans="26:27">
      <c r="Z185775" s="192"/>
      <c r="AA185775" s="192"/>
    </row>
    <row r="185776" spans="26:27">
      <c r="Z185776" s="192"/>
      <c r="AA185776" s="192"/>
    </row>
    <row r="185777" spans="26:27">
      <c r="Z185777" s="192"/>
      <c r="AA185777" s="192"/>
    </row>
    <row r="185778" spans="26:27">
      <c r="Z185778" s="192"/>
      <c r="AA185778" s="192"/>
    </row>
    <row r="185779" spans="26:27">
      <c r="Z185779" s="192"/>
      <c r="AA185779" s="192"/>
    </row>
    <row r="185780" spans="26:27">
      <c r="Z185780" s="192"/>
      <c r="AA185780" s="192"/>
    </row>
    <row r="185781" spans="26:27">
      <c r="Z185781" s="192"/>
      <c r="AA185781" s="192"/>
    </row>
    <row r="185782" spans="26:27">
      <c r="Z185782" s="192"/>
      <c r="AA185782" s="192"/>
    </row>
    <row r="185783" spans="26:27">
      <c r="Z185783" s="192"/>
      <c r="AA185783" s="192"/>
    </row>
    <row r="185784" spans="26:27">
      <c r="Z185784" s="192"/>
      <c r="AA185784" s="192"/>
    </row>
    <row r="185785" spans="26:27">
      <c r="Z185785" s="192"/>
      <c r="AA185785" s="192"/>
    </row>
    <row r="185786" spans="26:27">
      <c r="Z185786" s="192"/>
      <c r="AA185786" s="192"/>
    </row>
    <row r="185787" spans="26:27">
      <c r="Z185787" s="192"/>
      <c r="AA185787" s="192"/>
    </row>
    <row r="185788" spans="26:27">
      <c r="Z185788" s="192"/>
      <c r="AA185788" s="192"/>
    </row>
    <row r="185789" spans="26:27">
      <c r="Z185789" s="192"/>
      <c r="AA185789" s="192"/>
    </row>
    <row r="185790" spans="26:27">
      <c r="Z185790" s="192"/>
      <c r="AA185790" s="192"/>
    </row>
    <row r="185791" spans="26:27">
      <c r="Z185791" s="192"/>
      <c r="AA185791" s="192"/>
    </row>
    <row r="185792" spans="26:27">
      <c r="Z185792" s="192"/>
      <c r="AA185792" s="192"/>
    </row>
    <row r="185793" spans="26:27">
      <c r="Z185793" s="192"/>
      <c r="AA185793" s="192"/>
    </row>
    <row r="185794" spans="26:27">
      <c r="Z185794" s="192"/>
      <c r="AA185794" s="192"/>
    </row>
    <row r="185795" spans="26:27">
      <c r="Z185795" s="192"/>
      <c r="AA185795" s="192"/>
    </row>
    <row r="185796" spans="26:27">
      <c r="Z185796" s="192"/>
      <c r="AA185796" s="192"/>
    </row>
    <row r="185797" spans="26:27">
      <c r="Z185797" s="192"/>
      <c r="AA185797" s="192"/>
    </row>
    <row r="185798" spans="26:27">
      <c r="Z185798" s="192"/>
      <c r="AA185798" s="192"/>
    </row>
    <row r="185799" spans="26:27">
      <c r="Z185799" s="192"/>
      <c r="AA185799" s="192"/>
    </row>
    <row r="185800" spans="26:27">
      <c r="Z185800" s="192"/>
      <c r="AA185800" s="192"/>
    </row>
    <row r="185801" spans="26:27">
      <c r="Z185801" s="192"/>
      <c r="AA185801" s="192"/>
    </row>
    <row r="185802" spans="26:27">
      <c r="Z185802" s="192"/>
      <c r="AA185802" s="192"/>
    </row>
    <row r="185803" spans="26:27">
      <c r="Z185803" s="192"/>
      <c r="AA185803" s="192"/>
    </row>
    <row r="185804" spans="26:27">
      <c r="Z185804" s="192"/>
      <c r="AA185804" s="192"/>
    </row>
    <row r="185805" spans="26:27">
      <c r="Z185805" s="192"/>
      <c r="AA185805" s="192"/>
    </row>
    <row r="185806" spans="26:27">
      <c r="Z185806" s="192"/>
      <c r="AA185806" s="192"/>
    </row>
    <row r="185807" spans="26:27">
      <c r="Z185807" s="192"/>
      <c r="AA185807" s="192"/>
    </row>
    <row r="185808" spans="26:27">
      <c r="Z185808" s="192"/>
      <c r="AA185808" s="192"/>
    </row>
    <row r="185809" spans="26:27">
      <c r="Z185809" s="192"/>
      <c r="AA185809" s="192"/>
    </row>
    <row r="185810" spans="26:27">
      <c r="Z185810" s="192"/>
      <c r="AA185810" s="192"/>
    </row>
    <row r="185811" spans="26:27">
      <c r="Z185811" s="192"/>
      <c r="AA185811" s="192"/>
    </row>
    <row r="185812" spans="26:27">
      <c r="Z185812" s="192"/>
      <c r="AA185812" s="192"/>
    </row>
    <row r="185813" spans="26:27">
      <c r="Z185813" s="192"/>
      <c r="AA185813" s="192"/>
    </row>
    <row r="185814" spans="26:27">
      <c r="Z185814" s="192"/>
      <c r="AA185814" s="192"/>
    </row>
    <row r="185815" spans="26:27">
      <c r="Z185815" s="192"/>
      <c r="AA185815" s="192"/>
    </row>
    <row r="185816" spans="26:27">
      <c r="Z185816" s="192"/>
      <c r="AA185816" s="192"/>
    </row>
    <row r="185817" spans="26:27">
      <c r="Z185817" s="192"/>
      <c r="AA185817" s="192"/>
    </row>
    <row r="185818" spans="26:27">
      <c r="Z185818" s="192"/>
      <c r="AA185818" s="192"/>
    </row>
    <row r="185819" spans="26:27">
      <c r="Z185819" s="192"/>
      <c r="AA185819" s="192"/>
    </row>
    <row r="185820" spans="26:27">
      <c r="Z185820" s="192"/>
      <c r="AA185820" s="192"/>
    </row>
    <row r="185821" spans="26:27">
      <c r="Z185821" s="192"/>
      <c r="AA185821" s="192"/>
    </row>
    <row r="185822" spans="26:27">
      <c r="Z185822" s="192"/>
      <c r="AA185822" s="192"/>
    </row>
    <row r="185823" spans="26:27">
      <c r="Z185823" s="192"/>
      <c r="AA185823" s="192"/>
    </row>
    <row r="185824" spans="26:27">
      <c r="Z185824" s="192"/>
      <c r="AA185824" s="192"/>
    </row>
    <row r="185825" spans="26:27">
      <c r="Z185825" s="192"/>
      <c r="AA185825" s="192"/>
    </row>
    <row r="185826" spans="26:27">
      <c r="Z185826" s="192"/>
      <c r="AA185826" s="192"/>
    </row>
    <row r="185827" spans="26:27">
      <c r="Z185827" s="192"/>
      <c r="AA185827" s="192"/>
    </row>
    <row r="185828" spans="26:27">
      <c r="Z185828" s="192"/>
      <c r="AA185828" s="192"/>
    </row>
    <row r="185829" spans="26:27">
      <c r="Z185829" s="192"/>
      <c r="AA185829" s="192"/>
    </row>
    <row r="185830" spans="26:27">
      <c r="Z185830" s="192"/>
      <c r="AA185830" s="192"/>
    </row>
    <row r="185831" spans="26:27">
      <c r="Z185831" s="192"/>
      <c r="AA185831" s="192"/>
    </row>
    <row r="185832" spans="26:27">
      <c r="Z185832" s="192"/>
      <c r="AA185832" s="192"/>
    </row>
    <row r="185833" spans="26:27">
      <c r="Z185833" s="192"/>
      <c r="AA185833" s="192"/>
    </row>
    <row r="185834" spans="26:27">
      <c r="Z185834" s="192"/>
      <c r="AA185834" s="192"/>
    </row>
    <row r="185835" spans="26:27">
      <c r="Z185835" s="192"/>
      <c r="AA185835" s="192"/>
    </row>
    <row r="185836" spans="26:27">
      <c r="Z185836" s="192"/>
      <c r="AA185836" s="192"/>
    </row>
    <row r="185837" spans="26:27">
      <c r="Z185837" s="192"/>
      <c r="AA185837" s="192"/>
    </row>
    <row r="185838" spans="26:27">
      <c r="Z185838" s="192"/>
      <c r="AA185838" s="192"/>
    </row>
    <row r="185839" spans="26:27">
      <c r="Z185839" s="192"/>
      <c r="AA185839" s="192"/>
    </row>
    <row r="185840" spans="26:27">
      <c r="Z185840" s="192"/>
      <c r="AA185840" s="192"/>
    </row>
    <row r="185841" spans="26:27">
      <c r="Z185841" s="192"/>
      <c r="AA185841" s="192"/>
    </row>
    <row r="185842" spans="26:27">
      <c r="Z185842" s="192"/>
      <c r="AA185842" s="192"/>
    </row>
    <row r="185843" spans="26:27">
      <c r="Z185843" s="192"/>
      <c r="AA185843" s="192"/>
    </row>
    <row r="185844" spans="26:27">
      <c r="Z185844" s="192"/>
      <c r="AA185844" s="192"/>
    </row>
    <row r="185845" spans="26:27">
      <c r="Z185845" s="192"/>
      <c r="AA185845" s="192"/>
    </row>
    <row r="185846" spans="26:27">
      <c r="Z185846" s="192"/>
      <c r="AA185846" s="192"/>
    </row>
    <row r="185847" spans="26:27">
      <c r="Z185847" s="192"/>
      <c r="AA185847" s="192"/>
    </row>
    <row r="185848" spans="26:27">
      <c r="Z185848" s="192"/>
      <c r="AA185848" s="192"/>
    </row>
    <row r="185849" spans="26:27">
      <c r="Z185849" s="192"/>
      <c r="AA185849" s="192"/>
    </row>
    <row r="185850" spans="26:27">
      <c r="Z185850" s="192"/>
      <c r="AA185850" s="192"/>
    </row>
    <row r="185851" spans="26:27">
      <c r="Z185851" s="192"/>
      <c r="AA185851" s="192"/>
    </row>
    <row r="185852" spans="26:27">
      <c r="Z185852" s="192"/>
      <c r="AA185852" s="192"/>
    </row>
    <row r="185853" spans="26:27">
      <c r="Z185853" s="192"/>
      <c r="AA185853" s="192"/>
    </row>
    <row r="185854" spans="26:27">
      <c r="Z185854" s="192"/>
      <c r="AA185854" s="192"/>
    </row>
    <row r="185855" spans="26:27">
      <c r="Z185855" s="192"/>
      <c r="AA185855" s="192"/>
    </row>
    <row r="185856" spans="26:27">
      <c r="Z185856" s="192"/>
      <c r="AA185856" s="192"/>
    </row>
    <row r="185857" spans="26:27">
      <c r="Z185857" s="192"/>
      <c r="AA185857" s="192"/>
    </row>
    <row r="185858" spans="26:27">
      <c r="Z185858" s="192"/>
      <c r="AA185858" s="192"/>
    </row>
    <row r="185859" spans="26:27">
      <c r="Z185859" s="192"/>
      <c r="AA185859" s="192"/>
    </row>
    <row r="185860" spans="26:27">
      <c r="Z185860" s="192"/>
      <c r="AA185860" s="192"/>
    </row>
    <row r="185861" spans="26:27">
      <c r="Z185861" s="192"/>
      <c r="AA185861" s="192"/>
    </row>
    <row r="185862" spans="26:27">
      <c r="Z185862" s="192"/>
      <c r="AA185862" s="192"/>
    </row>
    <row r="185863" spans="26:27">
      <c r="Z185863" s="192"/>
      <c r="AA185863" s="192"/>
    </row>
    <row r="185864" spans="26:27">
      <c r="Z185864" s="192"/>
      <c r="AA185864" s="192"/>
    </row>
    <row r="185865" spans="26:27">
      <c r="Z185865" s="192"/>
      <c r="AA185865" s="192"/>
    </row>
    <row r="185866" spans="26:27">
      <c r="Z185866" s="192"/>
      <c r="AA185866" s="192"/>
    </row>
    <row r="185867" spans="26:27">
      <c r="Z185867" s="192"/>
      <c r="AA185867" s="192"/>
    </row>
    <row r="185868" spans="26:27">
      <c r="Z185868" s="192"/>
      <c r="AA185868" s="192"/>
    </row>
    <row r="185869" spans="26:27">
      <c r="Z185869" s="192"/>
      <c r="AA185869" s="192"/>
    </row>
    <row r="185870" spans="26:27">
      <c r="Z185870" s="192"/>
      <c r="AA185870" s="192"/>
    </row>
    <row r="185871" spans="26:27">
      <c r="Z185871" s="192"/>
      <c r="AA185871" s="192"/>
    </row>
    <row r="185872" spans="26:27">
      <c r="Z185872" s="192"/>
      <c r="AA185872" s="192"/>
    </row>
    <row r="185873" spans="26:27">
      <c r="Z185873" s="192"/>
      <c r="AA185873" s="192"/>
    </row>
    <row r="185874" spans="26:27">
      <c r="Z185874" s="192"/>
      <c r="AA185874" s="192"/>
    </row>
    <row r="185875" spans="26:27">
      <c r="Z185875" s="192"/>
      <c r="AA185875" s="192"/>
    </row>
    <row r="185876" spans="26:27">
      <c r="Z185876" s="192"/>
      <c r="AA185876" s="192"/>
    </row>
    <row r="185877" spans="26:27">
      <c r="Z185877" s="192"/>
      <c r="AA185877" s="192"/>
    </row>
    <row r="185878" spans="26:27">
      <c r="Z185878" s="192"/>
      <c r="AA185878" s="192"/>
    </row>
    <row r="185879" spans="26:27">
      <c r="Z185879" s="192"/>
      <c r="AA185879" s="192"/>
    </row>
    <row r="185880" spans="26:27">
      <c r="Z185880" s="192"/>
      <c r="AA185880" s="192"/>
    </row>
    <row r="185881" spans="26:27">
      <c r="Z185881" s="192"/>
      <c r="AA185881" s="192"/>
    </row>
    <row r="185882" spans="26:27">
      <c r="Z185882" s="192"/>
      <c r="AA185882" s="192"/>
    </row>
    <row r="185883" spans="26:27">
      <c r="Z185883" s="192"/>
      <c r="AA185883" s="192"/>
    </row>
    <row r="185884" spans="26:27">
      <c r="Z185884" s="192"/>
      <c r="AA185884" s="192"/>
    </row>
    <row r="185885" spans="26:27">
      <c r="Z185885" s="192"/>
      <c r="AA185885" s="192"/>
    </row>
    <row r="185886" spans="26:27">
      <c r="Z185886" s="192"/>
      <c r="AA185886" s="192"/>
    </row>
    <row r="185887" spans="26:27">
      <c r="Z185887" s="192"/>
      <c r="AA185887" s="192"/>
    </row>
    <row r="185888" spans="26:27">
      <c r="Z185888" s="192"/>
      <c r="AA185888" s="192"/>
    </row>
    <row r="185889" spans="26:27">
      <c r="Z185889" s="192"/>
      <c r="AA185889" s="192"/>
    </row>
    <row r="185890" spans="26:27">
      <c r="Z185890" s="192"/>
      <c r="AA185890" s="192"/>
    </row>
    <row r="185891" spans="26:27">
      <c r="Z185891" s="192"/>
      <c r="AA185891" s="192"/>
    </row>
    <row r="185892" spans="26:27">
      <c r="Z185892" s="192"/>
      <c r="AA185892" s="192"/>
    </row>
    <row r="185893" spans="26:27">
      <c r="Z185893" s="192"/>
      <c r="AA185893" s="192"/>
    </row>
    <row r="185894" spans="26:27">
      <c r="Z185894" s="192"/>
      <c r="AA185894" s="192"/>
    </row>
    <row r="185895" spans="26:27">
      <c r="Z185895" s="192"/>
      <c r="AA185895" s="192"/>
    </row>
    <row r="185896" spans="26:27">
      <c r="Z185896" s="192"/>
      <c r="AA185896" s="192"/>
    </row>
    <row r="185897" spans="26:27">
      <c r="Z185897" s="192"/>
      <c r="AA185897" s="192"/>
    </row>
    <row r="185898" spans="26:27">
      <c r="Z185898" s="192"/>
      <c r="AA185898" s="192"/>
    </row>
    <row r="185899" spans="26:27">
      <c r="Z185899" s="192"/>
      <c r="AA185899" s="192"/>
    </row>
    <row r="185900" spans="26:27">
      <c r="Z185900" s="192"/>
      <c r="AA185900" s="192"/>
    </row>
    <row r="185901" spans="26:27">
      <c r="Z185901" s="192"/>
      <c r="AA185901" s="192"/>
    </row>
    <row r="185902" spans="26:27">
      <c r="Z185902" s="192"/>
      <c r="AA185902" s="192"/>
    </row>
    <row r="185903" spans="26:27">
      <c r="Z185903" s="192"/>
      <c r="AA185903" s="192"/>
    </row>
    <row r="185904" spans="26:27">
      <c r="Z185904" s="192"/>
      <c r="AA185904" s="192"/>
    </row>
    <row r="185905" spans="26:27">
      <c r="Z185905" s="192"/>
      <c r="AA185905" s="192"/>
    </row>
    <row r="185906" spans="26:27">
      <c r="Z185906" s="192"/>
      <c r="AA185906" s="192"/>
    </row>
    <row r="185907" spans="26:27">
      <c r="Z185907" s="192"/>
      <c r="AA185907" s="192"/>
    </row>
    <row r="185908" spans="26:27">
      <c r="Z185908" s="192"/>
      <c r="AA185908" s="192"/>
    </row>
    <row r="185909" spans="26:27">
      <c r="Z185909" s="192"/>
      <c r="AA185909" s="192"/>
    </row>
    <row r="185910" spans="26:27">
      <c r="Z185910" s="192"/>
      <c r="AA185910" s="192"/>
    </row>
    <row r="185911" spans="26:27">
      <c r="Z185911" s="192"/>
      <c r="AA185911" s="192"/>
    </row>
    <row r="185912" spans="26:27">
      <c r="Z185912" s="192"/>
      <c r="AA185912" s="192"/>
    </row>
    <row r="185913" spans="26:27">
      <c r="Z185913" s="192"/>
      <c r="AA185913" s="192"/>
    </row>
    <row r="185914" spans="26:27">
      <c r="Z185914" s="192"/>
      <c r="AA185914" s="192"/>
    </row>
    <row r="185915" spans="26:27">
      <c r="Z185915" s="192"/>
      <c r="AA185915" s="192"/>
    </row>
    <row r="185916" spans="26:27">
      <c r="Z185916" s="192"/>
      <c r="AA185916" s="192"/>
    </row>
    <row r="185917" spans="26:27">
      <c r="Z185917" s="192"/>
      <c r="AA185917" s="192"/>
    </row>
    <row r="185918" spans="26:27">
      <c r="Z185918" s="192"/>
      <c r="AA185918" s="192"/>
    </row>
    <row r="185919" spans="26:27">
      <c r="Z185919" s="192"/>
      <c r="AA185919" s="192"/>
    </row>
    <row r="185920" spans="26:27">
      <c r="Z185920" s="192"/>
      <c r="AA185920" s="192"/>
    </row>
    <row r="185921" spans="26:27">
      <c r="Z185921" s="192"/>
      <c r="AA185921" s="192"/>
    </row>
    <row r="185922" spans="26:27">
      <c r="Z185922" s="192"/>
      <c r="AA185922" s="192"/>
    </row>
    <row r="185923" spans="26:27">
      <c r="Z185923" s="192"/>
      <c r="AA185923" s="192"/>
    </row>
    <row r="185924" spans="26:27">
      <c r="Z185924" s="192"/>
      <c r="AA185924" s="192"/>
    </row>
    <row r="185925" spans="26:27">
      <c r="Z185925" s="192"/>
      <c r="AA185925" s="192"/>
    </row>
    <row r="185926" spans="26:27">
      <c r="Z185926" s="192"/>
      <c r="AA185926" s="192"/>
    </row>
    <row r="185927" spans="26:27">
      <c r="Z185927" s="192"/>
      <c r="AA185927" s="192"/>
    </row>
    <row r="185928" spans="26:27">
      <c r="Z185928" s="192"/>
      <c r="AA185928" s="192"/>
    </row>
    <row r="185929" spans="26:27">
      <c r="Z185929" s="192"/>
      <c r="AA185929" s="192"/>
    </row>
    <row r="185930" spans="26:27">
      <c r="Z185930" s="192"/>
      <c r="AA185930" s="192"/>
    </row>
    <row r="185931" spans="26:27">
      <c r="Z185931" s="192"/>
      <c r="AA185931" s="192"/>
    </row>
    <row r="185932" spans="26:27">
      <c r="Z185932" s="192"/>
      <c r="AA185932" s="192"/>
    </row>
    <row r="185933" spans="26:27">
      <c r="Z185933" s="192"/>
      <c r="AA185933" s="192"/>
    </row>
    <row r="185934" spans="26:27">
      <c r="Z185934" s="192"/>
      <c r="AA185934" s="192"/>
    </row>
    <row r="185935" spans="26:27">
      <c r="Z185935" s="192"/>
      <c r="AA185935" s="192"/>
    </row>
    <row r="185936" spans="26:27">
      <c r="Z185936" s="192"/>
      <c r="AA185936" s="192"/>
    </row>
    <row r="185937" spans="26:27">
      <c r="Z185937" s="192"/>
      <c r="AA185937" s="192"/>
    </row>
    <row r="185938" spans="26:27">
      <c r="Z185938" s="192"/>
      <c r="AA185938" s="192"/>
    </row>
    <row r="185939" spans="26:27">
      <c r="Z185939" s="192"/>
      <c r="AA185939" s="192"/>
    </row>
    <row r="185940" spans="26:27">
      <c r="Z185940" s="192"/>
      <c r="AA185940" s="192"/>
    </row>
    <row r="185941" spans="26:27">
      <c r="Z185941" s="192"/>
      <c r="AA185941" s="192"/>
    </row>
    <row r="185942" spans="26:27">
      <c r="Z185942" s="192"/>
      <c r="AA185942" s="192"/>
    </row>
    <row r="185943" spans="26:27">
      <c r="Z185943" s="192"/>
      <c r="AA185943" s="192"/>
    </row>
    <row r="185944" spans="26:27">
      <c r="Z185944" s="192"/>
      <c r="AA185944" s="192"/>
    </row>
    <row r="185945" spans="26:27">
      <c r="Z185945" s="192"/>
      <c r="AA185945" s="192"/>
    </row>
    <row r="185946" spans="26:27">
      <c r="Z185946" s="192"/>
      <c r="AA185946" s="192"/>
    </row>
    <row r="185947" spans="26:27">
      <c r="Z185947" s="192"/>
      <c r="AA185947" s="192"/>
    </row>
    <row r="185948" spans="26:27">
      <c r="Z185948" s="192"/>
      <c r="AA185948" s="192"/>
    </row>
    <row r="185949" spans="26:27">
      <c r="Z185949" s="192"/>
      <c r="AA185949" s="192"/>
    </row>
    <row r="185950" spans="26:27">
      <c r="Z185950" s="192"/>
      <c r="AA185950" s="192"/>
    </row>
    <row r="185951" spans="26:27">
      <c r="Z185951" s="192"/>
      <c r="AA185951" s="192"/>
    </row>
    <row r="185952" spans="26:27">
      <c r="Z185952" s="192"/>
      <c r="AA185952" s="192"/>
    </row>
    <row r="185953" spans="26:27">
      <c r="Z185953" s="192"/>
      <c r="AA185953" s="192"/>
    </row>
    <row r="185954" spans="26:27">
      <c r="Z185954" s="192"/>
      <c r="AA185954" s="192"/>
    </row>
    <row r="185955" spans="26:27">
      <c r="Z185955" s="192"/>
      <c r="AA185955" s="192"/>
    </row>
    <row r="185956" spans="26:27">
      <c r="Z185956" s="192"/>
      <c r="AA185956" s="192"/>
    </row>
    <row r="185957" spans="26:27">
      <c r="Z185957" s="192"/>
      <c r="AA185957" s="192"/>
    </row>
    <row r="185958" spans="26:27">
      <c r="Z185958" s="192"/>
      <c r="AA185958" s="192"/>
    </row>
    <row r="185959" spans="26:27">
      <c r="Z185959" s="192"/>
      <c r="AA185959" s="192"/>
    </row>
    <row r="185960" spans="26:27">
      <c r="Z185960" s="192"/>
      <c r="AA185960" s="192"/>
    </row>
    <row r="185961" spans="26:27">
      <c r="Z185961" s="192"/>
      <c r="AA185961" s="192"/>
    </row>
    <row r="185962" spans="26:27">
      <c r="Z185962" s="192"/>
      <c r="AA185962" s="192"/>
    </row>
    <row r="185963" spans="26:27">
      <c r="Z185963" s="192"/>
      <c r="AA185963" s="192"/>
    </row>
    <row r="185964" spans="26:27">
      <c r="Z185964" s="192"/>
      <c r="AA185964" s="192"/>
    </row>
    <row r="185965" spans="26:27">
      <c r="Z185965" s="192"/>
      <c r="AA185965" s="192"/>
    </row>
    <row r="185966" spans="26:27">
      <c r="Z185966" s="192"/>
      <c r="AA185966" s="192"/>
    </row>
    <row r="185967" spans="26:27">
      <c r="Z185967" s="192"/>
      <c r="AA185967" s="192"/>
    </row>
    <row r="185968" spans="26:27">
      <c r="Z185968" s="192"/>
      <c r="AA185968" s="192"/>
    </row>
    <row r="185969" spans="26:27">
      <c r="Z185969" s="192"/>
      <c r="AA185969" s="192"/>
    </row>
    <row r="185970" spans="26:27">
      <c r="Z185970" s="192"/>
      <c r="AA185970" s="192"/>
    </row>
    <row r="185971" spans="26:27">
      <c r="Z185971" s="192"/>
      <c r="AA185971" s="192"/>
    </row>
    <row r="185972" spans="26:27">
      <c r="Z185972" s="192"/>
      <c r="AA185972" s="192"/>
    </row>
    <row r="185973" spans="26:27">
      <c r="Z185973" s="192"/>
      <c r="AA185973" s="192"/>
    </row>
    <row r="185974" spans="26:27">
      <c r="Z185974" s="192"/>
      <c r="AA185974" s="192"/>
    </row>
    <row r="185975" spans="26:27">
      <c r="Z185975" s="192"/>
      <c r="AA185975" s="192"/>
    </row>
    <row r="185976" spans="26:27">
      <c r="Z185976" s="192"/>
      <c r="AA185976" s="192"/>
    </row>
    <row r="185977" spans="26:27">
      <c r="Z185977" s="192"/>
      <c r="AA185977" s="192"/>
    </row>
    <row r="185978" spans="26:27">
      <c r="Z185978" s="192"/>
      <c r="AA185978" s="192"/>
    </row>
    <row r="185979" spans="26:27">
      <c r="Z185979" s="192"/>
      <c r="AA185979" s="192"/>
    </row>
    <row r="185980" spans="26:27">
      <c r="Z185980" s="192"/>
      <c r="AA185980" s="192"/>
    </row>
    <row r="185981" spans="26:27">
      <c r="Z185981" s="192"/>
      <c r="AA185981" s="192"/>
    </row>
    <row r="185982" spans="26:27">
      <c r="Z185982" s="192"/>
      <c r="AA185982" s="192"/>
    </row>
    <row r="185983" spans="26:27">
      <c r="Z185983" s="192"/>
      <c r="AA185983" s="192"/>
    </row>
    <row r="185984" spans="26:27">
      <c r="Z185984" s="192"/>
      <c r="AA185984" s="192"/>
    </row>
    <row r="185985" spans="26:27">
      <c r="Z185985" s="192"/>
      <c r="AA185985" s="192"/>
    </row>
    <row r="185986" spans="26:27">
      <c r="Z185986" s="192"/>
      <c r="AA185986" s="192"/>
    </row>
    <row r="185987" spans="26:27">
      <c r="Z185987" s="192"/>
      <c r="AA185987" s="192"/>
    </row>
    <row r="185988" spans="26:27">
      <c r="Z185988" s="192"/>
      <c r="AA185988" s="192"/>
    </row>
    <row r="185989" spans="26:27">
      <c r="Z185989" s="192"/>
      <c r="AA185989" s="192"/>
    </row>
    <row r="185990" spans="26:27">
      <c r="Z185990" s="192"/>
      <c r="AA185990" s="192"/>
    </row>
    <row r="185991" spans="26:27">
      <c r="Z185991" s="192"/>
      <c r="AA185991" s="192"/>
    </row>
    <row r="185992" spans="26:27">
      <c r="Z185992" s="192"/>
      <c r="AA185992" s="192"/>
    </row>
    <row r="185993" spans="26:27">
      <c r="Z185993" s="192"/>
      <c r="AA185993" s="192"/>
    </row>
    <row r="185994" spans="26:27">
      <c r="Z185994" s="192"/>
      <c r="AA185994" s="192"/>
    </row>
    <row r="185995" spans="26:27">
      <c r="Z185995" s="192"/>
      <c r="AA185995" s="192"/>
    </row>
    <row r="185996" spans="26:27">
      <c r="Z185996" s="192"/>
      <c r="AA185996" s="192"/>
    </row>
    <row r="185997" spans="26:27">
      <c r="Z185997" s="192"/>
      <c r="AA185997" s="192"/>
    </row>
    <row r="185998" spans="26:27">
      <c r="Z185998" s="192"/>
      <c r="AA185998" s="192"/>
    </row>
    <row r="185999" spans="26:27">
      <c r="Z185999" s="192"/>
      <c r="AA185999" s="192"/>
    </row>
    <row r="186000" spans="26:27">
      <c r="Z186000" s="192"/>
      <c r="AA186000" s="192"/>
    </row>
    <row r="186001" spans="26:27">
      <c r="Z186001" s="192"/>
      <c r="AA186001" s="192"/>
    </row>
    <row r="186002" spans="26:27">
      <c r="Z186002" s="192"/>
      <c r="AA186002" s="192"/>
    </row>
    <row r="186003" spans="26:27">
      <c r="Z186003" s="192"/>
      <c r="AA186003" s="192"/>
    </row>
    <row r="186004" spans="26:27">
      <c r="Z186004" s="192"/>
      <c r="AA186004" s="192"/>
    </row>
    <row r="186005" spans="26:27">
      <c r="Z186005" s="192"/>
      <c r="AA186005" s="192"/>
    </row>
    <row r="186006" spans="26:27">
      <c r="Z186006" s="192"/>
      <c r="AA186006" s="192"/>
    </row>
    <row r="186007" spans="26:27">
      <c r="Z186007" s="192"/>
      <c r="AA186007" s="192"/>
    </row>
    <row r="186008" spans="26:27">
      <c r="Z186008" s="192"/>
      <c r="AA186008" s="192"/>
    </row>
    <row r="186009" spans="26:27">
      <c r="Z186009" s="192"/>
      <c r="AA186009" s="192"/>
    </row>
    <row r="186010" spans="26:27">
      <c r="Z186010" s="192"/>
      <c r="AA186010" s="192"/>
    </row>
    <row r="186011" spans="26:27">
      <c r="Z186011" s="192"/>
      <c r="AA186011" s="192"/>
    </row>
    <row r="186012" spans="26:27">
      <c r="Z186012" s="192"/>
      <c r="AA186012" s="192"/>
    </row>
    <row r="186013" spans="26:27">
      <c r="Z186013" s="192"/>
      <c r="AA186013" s="192"/>
    </row>
    <row r="186014" spans="26:27">
      <c r="Z186014" s="192"/>
      <c r="AA186014" s="192"/>
    </row>
    <row r="186015" spans="26:27">
      <c r="Z186015" s="192"/>
      <c r="AA186015" s="192"/>
    </row>
    <row r="186016" spans="26:27">
      <c r="Z186016" s="192"/>
      <c r="AA186016" s="192"/>
    </row>
    <row r="186017" spans="26:27">
      <c r="Z186017" s="192"/>
      <c r="AA186017" s="192"/>
    </row>
    <row r="186018" spans="26:27">
      <c r="Z186018" s="192"/>
      <c r="AA186018" s="192"/>
    </row>
    <row r="186019" spans="26:27">
      <c r="Z186019" s="192"/>
      <c r="AA186019" s="192"/>
    </row>
    <row r="186020" spans="26:27">
      <c r="Z186020" s="192"/>
      <c r="AA186020" s="192"/>
    </row>
    <row r="186021" spans="26:27">
      <c r="Z186021" s="192"/>
      <c r="AA186021" s="192"/>
    </row>
    <row r="186022" spans="26:27">
      <c r="Z186022" s="192"/>
      <c r="AA186022" s="192"/>
    </row>
    <row r="186023" spans="26:27">
      <c r="Z186023" s="192"/>
      <c r="AA186023" s="192"/>
    </row>
    <row r="186024" spans="26:27">
      <c r="Z186024" s="192"/>
      <c r="AA186024" s="192"/>
    </row>
    <row r="186025" spans="26:27">
      <c r="Z186025" s="192"/>
      <c r="AA186025" s="192"/>
    </row>
    <row r="186026" spans="26:27">
      <c r="Z186026" s="192"/>
      <c r="AA186026" s="192"/>
    </row>
    <row r="186027" spans="26:27">
      <c r="Z186027" s="192"/>
      <c r="AA186027" s="192"/>
    </row>
    <row r="186028" spans="26:27">
      <c r="Z186028" s="192"/>
      <c r="AA186028" s="192"/>
    </row>
    <row r="186029" spans="26:27">
      <c r="Z186029" s="192"/>
      <c r="AA186029" s="192"/>
    </row>
    <row r="186030" spans="26:27">
      <c r="Z186030" s="192"/>
      <c r="AA186030" s="192"/>
    </row>
    <row r="186031" spans="26:27">
      <c r="Z186031" s="192"/>
      <c r="AA186031" s="192"/>
    </row>
    <row r="186032" spans="26:27">
      <c r="Z186032" s="192"/>
      <c r="AA186032" s="192"/>
    </row>
    <row r="186033" spans="26:27">
      <c r="Z186033" s="192"/>
      <c r="AA186033" s="192"/>
    </row>
    <row r="186034" spans="26:27">
      <c r="Z186034" s="192"/>
      <c r="AA186034" s="192"/>
    </row>
    <row r="186035" spans="26:27">
      <c r="Z186035" s="192"/>
      <c r="AA186035" s="192"/>
    </row>
    <row r="186036" spans="26:27">
      <c r="Z186036" s="192"/>
      <c r="AA186036" s="192"/>
    </row>
    <row r="186037" spans="26:27">
      <c r="Z186037" s="192"/>
      <c r="AA186037" s="192"/>
    </row>
    <row r="186038" spans="26:27">
      <c r="Z186038" s="192"/>
      <c r="AA186038" s="192"/>
    </row>
    <row r="186039" spans="26:27">
      <c r="Z186039" s="192"/>
      <c r="AA186039" s="192"/>
    </row>
    <row r="186040" spans="26:27">
      <c r="Z186040" s="192"/>
      <c r="AA186040" s="192"/>
    </row>
    <row r="186041" spans="26:27">
      <c r="Z186041" s="192"/>
      <c r="AA186041" s="192"/>
    </row>
    <row r="186042" spans="26:27">
      <c r="Z186042" s="192"/>
      <c r="AA186042" s="192"/>
    </row>
    <row r="186043" spans="26:27">
      <c r="Z186043" s="192"/>
      <c r="AA186043" s="192"/>
    </row>
    <row r="186044" spans="26:27">
      <c r="Z186044" s="192"/>
      <c r="AA186044" s="192"/>
    </row>
    <row r="186045" spans="26:27">
      <c r="Z186045" s="192"/>
      <c r="AA186045" s="192"/>
    </row>
    <row r="186046" spans="26:27">
      <c r="Z186046" s="192"/>
      <c r="AA186046" s="192"/>
    </row>
    <row r="186047" spans="26:27">
      <c r="Z186047" s="192"/>
      <c r="AA186047" s="192"/>
    </row>
    <row r="186048" spans="26:27">
      <c r="Z186048" s="192"/>
      <c r="AA186048" s="192"/>
    </row>
    <row r="186049" spans="26:27">
      <c r="Z186049" s="192"/>
      <c r="AA186049" s="192"/>
    </row>
    <row r="186050" spans="26:27">
      <c r="Z186050" s="192"/>
      <c r="AA186050" s="192"/>
    </row>
    <row r="186051" spans="26:27">
      <c r="Z186051" s="192"/>
      <c r="AA186051" s="192"/>
    </row>
    <row r="186052" spans="26:27">
      <c r="Z186052" s="192"/>
      <c r="AA186052" s="192"/>
    </row>
    <row r="186053" spans="26:27">
      <c r="Z186053" s="192"/>
      <c r="AA186053" s="192"/>
    </row>
    <row r="186054" spans="26:27">
      <c r="Z186054" s="192"/>
      <c r="AA186054" s="192"/>
    </row>
    <row r="186055" spans="26:27">
      <c r="Z186055" s="192"/>
      <c r="AA186055" s="192"/>
    </row>
    <row r="186056" spans="26:27">
      <c r="Z186056" s="192"/>
      <c r="AA186056" s="192"/>
    </row>
    <row r="186057" spans="26:27">
      <c r="Z186057" s="192"/>
      <c r="AA186057" s="192"/>
    </row>
    <row r="186058" spans="26:27">
      <c r="Z186058" s="192"/>
      <c r="AA186058" s="192"/>
    </row>
    <row r="186059" spans="26:27">
      <c r="Z186059" s="192"/>
      <c r="AA186059" s="192"/>
    </row>
    <row r="186060" spans="26:27">
      <c r="Z186060" s="192"/>
      <c r="AA186060" s="192"/>
    </row>
    <row r="186061" spans="26:27">
      <c r="Z186061" s="192"/>
      <c r="AA186061" s="192"/>
    </row>
    <row r="186062" spans="26:27">
      <c r="Z186062" s="192"/>
      <c r="AA186062" s="192"/>
    </row>
    <row r="186063" spans="26:27">
      <c r="Z186063" s="192"/>
      <c r="AA186063" s="192"/>
    </row>
    <row r="186064" spans="26:27">
      <c r="Z186064" s="192"/>
      <c r="AA186064" s="192"/>
    </row>
    <row r="186065" spans="26:27">
      <c r="Z186065" s="192"/>
      <c r="AA186065" s="192"/>
    </row>
    <row r="186066" spans="26:27">
      <c r="Z186066" s="192"/>
      <c r="AA186066" s="192"/>
    </row>
    <row r="186067" spans="26:27">
      <c r="Z186067" s="192"/>
      <c r="AA186067" s="192"/>
    </row>
    <row r="186068" spans="26:27">
      <c r="Z186068" s="192"/>
      <c r="AA186068" s="192"/>
    </row>
    <row r="186069" spans="26:27">
      <c r="Z186069" s="192"/>
      <c r="AA186069" s="192"/>
    </row>
    <row r="186070" spans="26:27">
      <c r="Z186070" s="192"/>
      <c r="AA186070" s="192"/>
    </row>
    <row r="186071" spans="26:27">
      <c r="Z186071" s="192"/>
      <c r="AA186071" s="192"/>
    </row>
    <row r="186072" spans="26:27">
      <c r="Z186072" s="192"/>
      <c r="AA186072" s="192"/>
    </row>
    <row r="186073" spans="26:27">
      <c r="Z186073" s="192"/>
      <c r="AA186073" s="192"/>
    </row>
    <row r="186074" spans="26:27">
      <c r="Z186074" s="192"/>
      <c r="AA186074" s="192"/>
    </row>
    <row r="186075" spans="26:27">
      <c r="Z186075" s="192"/>
      <c r="AA186075" s="192"/>
    </row>
    <row r="186076" spans="26:27">
      <c r="Z186076" s="192"/>
      <c r="AA186076" s="192"/>
    </row>
    <row r="186077" spans="26:27">
      <c r="Z186077" s="192"/>
      <c r="AA186077" s="192"/>
    </row>
    <row r="186078" spans="26:27">
      <c r="Z186078" s="192"/>
      <c r="AA186078" s="192"/>
    </row>
    <row r="186079" spans="26:27">
      <c r="Z186079" s="192"/>
      <c r="AA186079" s="192"/>
    </row>
    <row r="186080" spans="26:27">
      <c r="Z186080" s="192"/>
      <c r="AA186080" s="192"/>
    </row>
    <row r="186081" spans="26:27">
      <c r="Z186081" s="192"/>
      <c r="AA186081" s="192"/>
    </row>
    <row r="186082" spans="26:27">
      <c r="Z186082" s="192"/>
      <c r="AA186082" s="192"/>
    </row>
    <row r="186083" spans="26:27">
      <c r="Z186083" s="192"/>
      <c r="AA186083" s="192"/>
    </row>
    <row r="186084" spans="26:27">
      <c r="Z186084" s="192"/>
      <c r="AA186084" s="192"/>
    </row>
    <row r="186085" spans="26:27">
      <c r="Z186085" s="192"/>
      <c r="AA186085" s="192"/>
    </row>
    <row r="186086" spans="26:27">
      <c r="Z186086" s="192"/>
      <c r="AA186086" s="192"/>
    </row>
    <row r="186087" spans="26:27">
      <c r="Z186087" s="192"/>
      <c r="AA186087" s="192"/>
    </row>
    <row r="186088" spans="26:27">
      <c r="Z186088" s="192"/>
      <c r="AA186088" s="192"/>
    </row>
    <row r="186089" spans="26:27">
      <c r="Z186089" s="192"/>
      <c r="AA186089" s="192"/>
    </row>
    <row r="186090" spans="26:27">
      <c r="Z186090" s="192"/>
      <c r="AA186090" s="192"/>
    </row>
    <row r="186091" spans="26:27">
      <c r="Z186091" s="192"/>
      <c r="AA186091" s="192"/>
    </row>
    <row r="186092" spans="26:27">
      <c r="Z186092" s="192"/>
      <c r="AA186092" s="192"/>
    </row>
    <row r="186093" spans="26:27">
      <c r="Z186093" s="192"/>
      <c r="AA186093" s="192"/>
    </row>
    <row r="186094" spans="26:27">
      <c r="Z186094" s="192"/>
      <c r="AA186094" s="192"/>
    </row>
    <row r="186095" spans="26:27">
      <c r="Z186095" s="192"/>
      <c r="AA186095" s="192"/>
    </row>
    <row r="186096" spans="26:27">
      <c r="Z186096" s="192"/>
      <c r="AA186096" s="192"/>
    </row>
    <row r="186097" spans="26:27">
      <c r="Z186097" s="192"/>
      <c r="AA186097" s="192"/>
    </row>
    <row r="186098" spans="26:27">
      <c r="Z186098" s="192"/>
      <c r="AA186098" s="192"/>
    </row>
    <row r="186099" spans="26:27">
      <c r="Z186099" s="192"/>
      <c r="AA186099" s="192"/>
    </row>
    <row r="186100" spans="26:27">
      <c r="Z186100" s="192"/>
      <c r="AA186100" s="192"/>
    </row>
    <row r="186101" spans="26:27">
      <c r="Z186101" s="192"/>
      <c r="AA186101" s="192"/>
    </row>
    <row r="186102" spans="26:27">
      <c r="Z186102" s="192"/>
      <c r="AA186102" s="192"/>
    </row>
    <row r="186103" spans="26:27">
      <c r="Z186103" s="192"/>
      <c r="AA186103" s="192"/>
    </row>
    <row r="186104" spans="26:27">
      <c r="Z186104" s="192"/>
      <c r="AA186104" s="192"/>
    </row>
    <row r="186105" spans="26:27">
      <c r="Z186105" s="192"/>
      <c r="AA186105" s="192"/>
    </row>
    <row r="186106" spans="26:27">
      <c r="Z186106" s="192"/>
      <c r="AA186106" s="192"/>
    </row>
    <row r="186107" spans="26:27">
      <c r="Z186107" s="192"/>
      <c r="AA186107" s="192"/>
    </row>
    <row r="186108" spans="26:27">
      <c r="Z186108" s="192"/>
      <c r="AA186108" s="192"/>
    </row>
    <row r="186109" spans="26:27">
      <c r="Z186109" s="192"/>
      <c r="AA186109" s="192"/>
    </row>
    <row r="186110" spans="26:27">
      <c r="Z186110" s="192"/>
      <c r="AA186110" s="192"/>
    </row>
    <row r="186111" spans="26:27">
      <c r="Z186111" s="192"/>
      <c r="AA186111" s="192"/>
    </row>
    <row r="186112" spans="26:27">
      <c r="Z186112" s="192"/>
      <c r="AA186112" s="192"/>
    </row>
    <row r="186113" spans="26:27">
      <c r="Z186113" s="192"/>
      <c r="AA186113" s="192"/>
    </row>
    <row r="186114" spans="26:27">
      <c r="Z186114" s="192"/>
      <c r="AA186114" s="192"/>
    </row>
    <row r="186115" spans="26:27">
      <c r="Z186115" s="192"/>
      <c r="AA186115" s="192"/>
    </row>
    <row r="186116" spans="26:27">
      <c r="Z186116" s="192"/>
      <c r="AA186116" s="192"/>
    </row>
    <row r="186117" spans="26:27">
      <c r="Z186117" s="192"/>
      <c r="AA186117" s="192"/>
    </row>
    <row r="186118" spans="26:27">
      <c r="Z186118" s="192"/>
      <c r="AA186118" s="192"/>
    </row>
    <row r="186119" spans="26:27">
      <c r="Z186119" s="192"/>
      <c r="AA186119" s="192"/>
    </row>
    <row r="186120" spans="26:27">
      <c r="Z186120" s="192"/>
      <c r="AA186120" s="192"/>
    </row>
    <row r="186121" spans="26:27">
      <c r="Z186121" s="192"/>
      <c r="AA186121" s="192"/>
    </row>
    <row r="186122" spans="26:27">
      <c r="Z186122" s="192"/>
      <c r="AA186122" s="192"/>
    </row>
    <row r="186123" spans="26:27">
      <c r="Z186123" s="192"/>
      <c r="AA186123" s="192"/>
    </row>
    <row r="186124" spans="26:27">
      <c r="Z186124" s="192"/>
      <c r="AA186124" s="192"/>
    </row>
    <row r="186125" spans="26:27">
      <c r="Z186125" s="192"/>
      <c r="AA186125" s="192"/>
    </row>
    <row r="186126" spans="26:27">
      <c r="Z186126" s="192"/>
      <c r="AA186126" s="192"/>
    </row>
    <row r="186127" spans="26:27">
      <c r="Z186127" s="192"/>
      <c r="AA186127" s="192"/>
    </row>
    <row r="186128" spans="26:27">
      <c r="Z186128" s="192"/>
      <c r="AA186128" s="192"/>
    </row>
    <row r="186129" spans="26:27">
      <c r="Z186129" s="192"/>
      <c r="AA186129" s="192"/>
    </row>
    <row r="186130" spans="26:27">
      <c r="Z186130" s="192"/>
      <c r="AA186130" s="192"/>
    </row>
    <row r="186131" spans="26:27">
      <c r="Z186131" s="192"/>
      <c r="AA186131" s="192"/>
    </row>
    <row r="186132" spans="26:27">
      <c r="Z186132" s="192"/>
      <c r="AA186132" s="192"/>
    </row>
    <row r="186133" spans="26:27">
      <c r="Z186133" s="192"/>
      <c r="AA186133" s="192"/>
    </row>
    <row r="186134" spans="26:27">
      <c r="Z186134" s="192"/>
      <c r="AA186134" s="192"/>
    </row>
    <row r="186135" spans="26:27">
      <c r="Z186135" s="192"/>
      <c r="AA186135" s="192"/>
    </row>
    <row r="186136" spans="26:27">
      <c r="Z186136" s="192"/>
      <c r="AA186136" s="192"/>
    </row>
    <row r="186137" spans="26:27">
      <c r="Z186137" s="192"/>
      <c r="AA186137" s="192"/>
    </row>
    <row r="186138" spans="26:27">
      <c r="Z186138" s="192"/>
      <c r="AA186138" s="192"/>
    </row>
    <row r="186139" spans="26:27">
      <c r="Z186139" s="192"/>
      <c r="AA186139" s="192"/>
    </row>
    <row r="186140" spans="26:27">
      <c r="Z186140" s="192"/>
      <c r="AA186140" s="192"/>
    </row>
    <row r="186141" spans="26:27">
      <c r="Z186141" s="192"/>
      <c r="AA186141" s="192"/>
    </row>
    <row r="186142" spans="26:27">
      <c r="Z186142" s="192"/>
      <c r="AA186142" s="192"/>
    </row>
    <row r="186143" spans="26:27">
      <c r="Z186143" s="192"/>
      <c r="AA186143" s="192"/>
    </row>
    <row r="186144" spans="26:27">
      <c r="Z186144" s="192"/>
      <c r="AA186144" s="192"/>
    </row>
    <row r="186145" spans="26:27">
      <c r="Z186145" s="192"/>
      <c r="AA186145" s="192"/>
    </row>
    <row r="186146" spans="26:27">
      <c r="Z186146" s="192"/>
      <c r="AA186146" s="192"/>
    </row>
    <row r="186147" spans="26:27">
      <c r="Z186147" s="192"/>
      <c r="AA186147" s="192"/>
    </row>
    <row r="186148" spans="26:27">
      <c r="Z186148" s="192"/>
      <c r="AA186148" s="192"/>
    </row>
    <row r="186149" spans="26:27">
      <c r="Z186149" s="192"/>
      <c r="AA186149" s="192"/>
    </row>
    <row r="186150" spans="26:27">
      <c r="Z186150" s="192"/>
      <c r="AA186150" s="192"/>
    </row>
    <row r="186151" spans="26:27">
      <c r="Z186151" s="192"/>
      <c r="AA186151" s="192"/>
    </row>
    <row r="186152" spans="26:27">
      <c r="Z186152" s="192"/>
      <c r="AA186152" s="192"/>
    </row>
    <row r="186153" spans="26:27">
      <c r="Z186153" s="192"/>
      <c r="AA186153" s="192"/>
    </row>
    <row r="186154" spans="26:27">
      <c r="Z186154" s="192"/>
      <c r="AA186154" s="192"/>
    </row>
    <row r="186155" spans="26:27">
      <c r="Z186155" s="192"/>
      <c r="AA186155" s="192"/>
    </row>
    <row r="186156" spans="26:27">
      <c r="Z186156" s="192"/>
      <c r="AA186156" s="192"/>
    </row>
    <row r="186157" spans="26:27">
      <c r="Z186157" s="192"/>
      <c r="AA186157" s="192"/>
    </row>
    <row r="186158" spans="26:27">
      <c r="Z186158" s="192"/>
      <c r="AA186158" s="192"/>
    </row>
    <row r="186159" spans="26:27">
      <c r="Z186159" s="192"/>
      <c r="AA186159" s="192"/>
    </row>
    <row r="186160" spans="26:27">
      <c r="Z186160" s="192"/>
      <c r="AA186160" s="192"/>
    </row>
    <row r="186161" spans="26:27">
      <c r="Z186161" s="192"/>
      <c r="AA186161" s="192"/>
    </row>
    <row r="186162" spans="26:27">
      <c r="Z186162" s="192"/>
      <c r="AA186162" s="192"/>
    </row>
    <row r="186163" spans="26:27">
      <c r="Z186163" s="192"/>
      <c r="AA186163" s="192"/>
    </row>
    <row r="186164" spans="26:27">
      <c r="Z186164" s="192"/>
      <c r="AA186164" s="192"/>
    </row>
    <row r="186165" spans="26:27">
      <c r="Z186165" s="192"/>
      <c r="AA186165" s="192"/>
    </row>
    <row r="186166" spans="26:27">
      <c r="Z186166" s="192"/>
      <c r="AA186166" s="192"/>
    </row>
    <row r="186167" spans="26:27">
      <c r="Z186167" s="192"/>
      <c r="AA186167" s="192"/>
    </row>
    <row r="186168" spans="26:27">
      <c r="Z186168" s="192"/>
      <c r="AA186168" s="192"/>
    </row>
    <row r="186169" spans="26:27">
      <c r="Z186169" s="192"/>
      <c r="AA186169" s="192"/>
    </row>
    <row r="186170" spans="26:27">
      <c r="Z186170" s="192"/>
      <c r="AA186170" s="192"/>
    </row>
    <row r="186171" spans="26:27">
      <c r="Z186171" s="192"/>
      <c r="AA186171" s="192"/>
    </row>
    <row r="186172" spans="26:27">
      <c r="Z186172" s="192"/>
      <c r="AA186172" s="192"/>
    </row>
    <row r="186173" spans="26:27">
      <c r="Z186173" s="192"/>
      <c r="AA186173" s="192"/>
    </row>
    <row r="186174" spans="26:27">
      <c r="Z186174" s="192"/>
      <c r="AA186174" s="192"/>
    </row>
    <row r="186175" spans="26:27">
      <c r="Z186175" s="192"/>
      <c r="AA186175" s="192"/>
    </row>
    <row r="186176" spans="26:27">
      <c r="Z186176" s="192"/>
      <c r="AA186176" s="192"/>
    </row>
    <row r="186177" spans="26:27">
      <c r="Z186177" s="192"/>
      <c r="AA186177" s="192"/>
    </row>
    <row r="186178" spans="26:27">
      <c r="Z186178" s="192"/>
      <c r="AA186178" s="192"/>
    </row>
    <row r="186179" spans="26:27">
      <c r="Z186179" s="192"/>
      <c r="AA186179" s="192"/>
    </row>
    <row r="186180" spans="26:27">
      <c r="Z186180" s="192"/>
      <c r="AA186180" s="192"/>
    </row>
    <row r="186181" spans="26:27">
      <c r="Z186181" s="192"/>
      <c r="AA186181" s="192"/>
    </row>
    <row r="186182" spans="26:27">
      <c r="Z186182" s="192"/>
      <c r="AA186182" s="192"/>
    </row>
    <row r="186183" spans="26:27">
      <c r="Z186183" s="192"/>
      <c r="AA186183" s="192"/>
    </row>
    <row r="186184" spans="26:27">
      <c r="Z186184" s="192"/>
      <c r="AA186184" s="192"/>
    </row>
    <row r="186185" spans="26:27">
      <c r="Z186185" s="192"/>
      <c r="AA186185" s="192"/>
    </row>
    <row r="186186" spans="26:27">
      <c r="Z186186" s="192"/>
      <c r="AA186186" s="192"/>
    </row>
    <row r="186187" spans="26:27">
      <c r="Z186187" s="192"/>
      <c r="AA186187" s="192"/>
    </row>
    <row r="186188" spans="26:27">
      <c r="Z186188" s="192"/>
      <c r="AA186188" s="192"/>
    </row>
    <row r="186189" spans="26:27">
      <c r="Z186189" s="192"/>
      <c r="AA186189" s="192"/>
    </row>
    <row r="186190" spans="26:27">
      <c r="Z186190" s="192"/>
      <c r="AA186190" s="192"/>
    </row>
    <row r="186191" spans="26:27">
      <c r="Z186191" s="192"/>
      <c r="AA186191" s="192"/>
    </row>
    <row r="186192" spans="26:27">
      <c r="Z186192" s="192"/>
      <c r="AA186192" s="192"/>
    </row>
    <row r="186193" spans="26:27">
      <c r="Z186193" s="192"/>
      <c r="AA186193" s="192"/>
    </row>
    <row r="186194" spans="26:27">
      <c r="Z186194" s="192"/>
      <c r="AA186194" s="192"/>
    </row>
    <row r="186195" spans="26:27">
      <c r="Z186195" s="192"/>
      <c r="AA186195" s="192"/>
    </row>
    <row r="186196" spans="26:27">
      <c r="Z186196" s="192"/>
      <c r="AA186196" s="192"/>
    </row>
    <row r="186197" spans="26:27">
      <c r="Z186197" s="192"/>
      <c r="AA186197" s="192"/>
    </row>
    <row r="186198" spans="26:27">
      <c r="Z186198" s="192"/>
      <c r="AA186198" s="192"/>
    </row>
    <row r="186199" spans="26:27">
      <c r="Z186199" s="192"/>
      <c r="AA186199" s="192"/>
    </row>
    <row r="186200" spans="26:27">
      <c r="Z186200" s="192"/>
      <c r="AA186200" s="192"/>
    </row>
    <row r="186201" spans="26:27">
      <c r="Z186201" s="192"/>
      <c r="AA186201" s="192"/>
    </row>
    <row r="186202" spans="26:27">
      <c r="Z186202" s="192"/>
      <c r="AA186202" s="192"/>
    </row>
    <row r="186203" spans="26:27">
      <c r="Z186203" s="192"/>
      <c r="AA186203" s="192"/>
    </row>
    <row r="186204" spans="26:27">
      <c r="Z186204" s="192"/>
      <c r="AA186204" s="192"/>
    </row>
    <row r="186205" spans="26:27">
      <c r="Z186205" s="192"/>
      <c r="AA186205" s="192"/>
    </row>
    <row r="186206" spans="26:27">
      <c r="Z186206" s="192"/>
      <c r="AA186206" s="192"/>
    </row>
    <row r="186207" spans="26:27">
      <c r="Z186207" s="192"/>
      <c r="AA186207" s="192"/>
    </row>
    <row r="186208" spans="26:27">
      <c r="Z186208" s="192"/>
      <c r="AA186208" s="192"/>
    </row>
    <row r="186209" spans="26:27">
      <c r="Z186209" s="192"/>
      <c r="AA186209" s="192"/>
    </row>
    <row r="186210" spans="26:27">
      <c r="Z186210" s="192"/>
      <c r="AA186210" s="192"/>
    </row>
    <row r="186211" spans="26:27">
      <c r="Z186211" s="192"/>
      <c r="AA186211" s="192"/>
    </row>
    <row r="186212" spans="26:27">
      <c r="Z186212" s="192"/>
      <c r="AA186212" s="192"/>
    </row>
    <row r="186213" spans="26:27">
      <c r="Z186213" s="192"/>
      <c r="AA186213" s="192"/>
    </row>
    <row r="186214" spans="26:27">
      <c r="Z186214" s="192"/>
      <c r="AA186214" s="192"/>
    </row>
    <row r="186215" spans="26:27">
      <c r="Z186215" s="192"/>
      <c r="AA186215" s="192"/>
    </row>
    <row r="186216" spans="26:27">
      <c r="Z186216" s="192"/>
      <c r="AA186216" s="192"/>
    </row>
    <row r="186217" spans="26:27">
      <c r="Z186217" s="192"/>
      <c r="AA186217" s="192"/>
    </row>
    <row r="186218" spans="26:27">
      <c r="Z186218" s="192"/>
      <c r="AA186218" s="192"/>
    </row>
    <row r="186219" spans="26:27">
      <c r="Z186219" s="192"/>
      <c r="AA186219" s="192"/>
    </row>
    <row r="186220" spans="26:27">
      <c r="Z186220" s="192"/>
      <c r="AA186220" s="192"/>
    </row>
    <row r="186221" spans="26:27">
      <c r="Z186221" s="192"/>
      <c r="AA186221" s="192"/>
    </row>
    <row r="186222" spans="26:27">
      <c r="Z186222" s="192"/>
      <c r="AA186222" s="192"/>
    </row>
    <row r="186223" spans="26:27">
      <c r="Z186223" s="192"/>
      <c r="AA186223" s="192"/>
    </row>
    <row r="186224" spans="26:27">
      <c r="Z186224" s="192"/>
      <c r="AA186224" s="192"/>
    </row>
    <row r="186225" spans="26:27">
      <c r="Z186225" s="192"/>
      <c r="AA186225" s="192"/>
    </row>
    <row r="186226" spans="26:27">
      <c r="Z186226" s="192"/>
      <c r="AA186226" s="192"/>
    </row>
    <row r="186227" spans="26:27">
      <c r="Z186227" s="192"/>
      <c r="AA186227" s="192"/>
    </row>
    <row r="186228" spans="26:27">
      <c r="Z186228" s="192"/>
      <c r="AA186228" s="192"/>
    </row>
    <row r="186229" spans="26:27">
      <c r="Z186229" s="192"/>
      <c r="AA186229" s="192"/>
    </row>
    <row r="186230" spans="26:27">
      <c r="Z186230" s="192"/>
      <c r="AA186230" s="192"/>
    </row>
    <row r="186231" spans="26:27">
      <c r="Z186231" s="192"/>
      <c r="AA186231" s="192"/>
    </row>
    <row r="186232" spans="26:27">
      <c r="Z186232" s="192"/>
      <c r="AA186232" s="192"/>
    </row>
    <row r="186233" spans="26:27">
      <c r="Z186233" s="192"/>
      <c r="AA186233" s="192"/>
    </row>
    <row r="186234" spans="26:27">
      <c r="Z186234" s="192"/>
      <c r="AA186234" s="192"/>
    </row>
    <row r="186235" spans="26:27">
      <c r="Z186235" s="192"/>
      <c r="AA186235" s="192"/>
    </row>
    <row r="186236" spans="26:27">
      <c r="Z186236" s="192"/>
      <c r="AA186236" s="192"/>
    </row>
    <row r="186237" spans="26:27">
      <c r="Z186237" s="192"/>
      <c r="AA186237" s="192"/>
    </row>
    <row r="186238" spans="26:27">
      <c r="Z186238" s="192"/>
      <c r="AA186238" s="192"/>
    </row>
    <row r="186239" spans="26:27">
      <c r="Z186239" s="192"/>
      <c r="AA186239" s="192"/>
    </row>
    <row r="186240" spans="26:27">
      <c r="Z186240" s="192"/>
      <c r="AA186240" s="192"/>
    </row>
    <row r="186241" spans="26:27">
      <c r="Z186241" s="192"/>
      <c r="AA186241" s="192"/>
    </row>
    <row r="186242" spans="26:27">
      <c r="Z186242" s="192"/>
      <c r="AA186242" s="192"/>
    </row>
    <row r="186243" spans="26:27">
      <c r="Z186243" s="192"/>
      <c r="AA186243" s="192"/>
    </row>
    <row r="186244" spans="26:27">
      <c r="Z186244" s="192"/>
      <c r="AA186244" s="192"/>
    </row>
    <row r="186245" spans="26:27">
      <c r="Z186245" s="192"/>
      <c r="AA186245" s="192"/>
    </row>
    <row r="186246" spans="26:27">
      <c r="Z186246" s="192"/>
      <c r="AA186246" s="192"/>
    </row>
    <row r="186247" spans="26:27">
      <c r="Z186247" s="192"/>
      <c r="AA186247" s="192"/>
    </row>
    <row r="186248" spans="26:27">
      <c r="Z186248" s="192"/>
      <c r="AA186248" s="192"/>
    </row>
    <row r="186249" spans="26:27">
      <c r="Z186249" s="192"/>
      <c r="AA186249" s="192"/>
    </row>
    <row r="186250" spans="26:27">
      <c r="Z186250" s="192"/>
      <c r="AA186250" s="192"/>
    </row>
    <row r="186251" spans="26:27">
      <c r="Z186251" s="192"/>
      <c r="AA186251" s="192"/>
    </row>
    <row r="186252" spans="26:27">
      <c r="Z186252" s="192"/>
      <c r="AA186252" s="192"/>
    </row>
    <row r="186253" spans="26:27">
      <c r="Z186253" s="192"/>
      <c r="AA186253" s="192"/>
    </row>
    <row r="186254" spans="26:27">
      <c r="Z186254" s="192"/>
      <c r="AA186254" s="192"/>
    </row>
    <row r="186255" spans="26:27">
      <c r="Z186255" s="192"/>
      <c r="AA186255" s="192"/>
    </row>
    <row r="186256" spans="26:27">
      <c r="Z186256" s="192"/>
      <c r="AA186256" s="192"/>
    </row>
    <row r="186257" spans="26:27">
      <c r="Z186257" s="192"/>
      <c r="AA186257" s="192"/>
    </row>
    <row r="186258" spans="26:27">
      <c r="Z186258" s="192"/>
      <c r="AA186258" s="192"/>
    </row>
    <row r="186259" spans="26:27">
      <c r="Z186259" s="192"/>
      <c r="AA186259" s="192"/>
    </row>
    <row r="186260" spans="26:27">
      <c r="Z186260" s="192"/>
      <c r="AA186260" s="192"/>
    </row>
    <row r="186261" spans="26:27">
      <c r="Z186261" s="192"/>
      <c r="AA186261" s="192"/>
    </row>
    <row r="186262" spans="26:27">
      <c r="Z186262" s="192"/>
      <c r="AA186262" s="192"/>
    </row>
    <row r="186263" spans="26:27">
      <c r="Z186263" s="192"/>
      <c r="AA186263" s="192"/>
    </row>
    <row r="186264" spans="26:27">
      <c r="Z186264" s="192"/>
      <c r="AA186264" s="192"/>
    </row>
    <row r="186265" spans="26:27">
      <c r="Z186265" s="192"/>
      <c r="AA186265" s="192"/>
    </row>
    <row r="186266" spans="26:27">
      <c r="Z186266" s="192"/>
      <c r="AA186266" s="192"/>
    </row>
    <row r="186267" spans="26:27">
      <c r="Z186267" s="192"/>
      <c r="AA186267" s="192"/>
    </row>
    <row r="186268" spans="26:27">
      <c r="Z186268" s="192"/>
      <c r="AA186268" s="192"/>
    </row>
    <row r="186269" spans="26:27">
      <c r="Z186269" s="192"/>
      <c r="AA186269" s="192"/>
    </row>
    <row r="186270" spans="26:27">
      <c r="Z186270" s="192"/>
      <c r="AA186270" s="192"/>
    </row>
    <row r="186271" spans="26:27">
      <c r="Z186271" s="192"/>
      <c r="AA186271" s="192"/>
    </row>
    <row r="186272" spans="26:27">
      <c r="Z186272" s="192"/>
      <c r="AA186272" s="192"/>
    </row>
    <row r="186273" spans="26:27">
      <c r="Z186273" s="192"/>
      <c r="AA186273" s="192"/>
    </row>
    <row r="186274" spans="26:27">
      <c r="Z186274" s="192"/>
      <c r="AA186274" s="192"/>
    </row>
    <row r="186275" spans="26:27">
      <c r="Z186275" s="192"/>
      <c r="AA186275" s="192"/>
    </row>
    <row r="186276" spans="26:27">
      <c r="Z186276" s="192"/>
      <c r="AA186276" s="192"/>
    </row>
    <row r="186277" spans="26:27">
      <c r="Z186277" s="192"/>
      <c r="AA186277" s="192"/>
    </row>
    <row r="186278" spans="26:27">
      <c r="Z186278" s="192"/>
      <c r="AA186278" s="192"/>
    </row>
    <row r="186279" spans="26:27">
      <c r="Z186279" s="192"/>
      <c r="AA186279" s="192"/>
    </row>
    <row r="186280" spans="26:27">
      <c r="Z186280" s="192"/>
      <c r="AA186280" s="192"/>
    </row>
    <row r="186281" spans="26:27">
      <c r="Z186281" s="192"/>
      <c r="AA186281" s="192"/>
    </row>
    <row r="186282" spans="26:27">
      <c r="Z186282" s="192"/>
      <c r="AA186282" s="192"/>
    </row>
    <row r="186283" spans="26:27">
      <c r="Z186283" s="192"/>
      <c r="AA186283" s="192"/>
    </row>
    <row r="186284" spans="26:27">
      <c r="Z186284" s="192"/>
      <c r="AA186284" s="192"/>
    </row>
    <row r="186285" spans="26:27">
      <c r="Z186285" s="192"/>
      <c r="AA186285" s="192"/>
    </row>
    <row r="186286" spans="26:27">
      <c r="Z186286" s="192"/>
      <c r="AA186286" s="192"/>
    </row>
    <row r="186287" spans="26:27">
      <c r="Z186287" s="192"/>
      <c r="AA186287" s="192"/>
    </row>
    <row r="186288" spans="26:27">
      <c r="Z186288" s="192"/>
      <c r="AA186288" s="192"/>
    </row>
    <row r="186289" spans="26:27">
      <c r="Z186289" s="192"/>
      <c r="AA186289" s="192"/>
    </row>
    <row r="186290" spans="26:27">
      <c r="Z186290" s="192"/>
      <c r="AA186290" s="192"/>
    </row>
    <row r="186291" spans="26:27">
      <c r="Z186291" s="192"/>
      <c r="AA186291" s="192"/>
    </row>
    <row r="186292" spans="26:27">
      <c r="Z186292" s="192"/>
      <c r="AA186292" s="192"/>
    </row>
    <row r="186293" spans="26:27">
      <c r="Z186293" s="192"/>
      <c r="AA186293" s="192"/>
    </row>
    <row r="186294" spans="26:27">
      <c r="Z186294" s="192"/>
      <c r="AA186294" s="192"/>
    </row>
    <row r="186295" spans="26:27">
      <c r="Z186295" s="192"/>
      <c r="AA186295" s="192"/>
    </row>
    <row r="186296" spans="26:27">
      <c r="Z186296" s="192"/>
      <c r="AA186296" s="192"/>
    </row>
    <row r="186297" spans="26:27">
      <c r="Z186297" s="192"/>
      <c r="AA186297" s="192"/>
    </row>
    <row r="186298" spans="26:27">
      <c r="Z186298" s="192"/>
      <c r="AA186298" s="192"/>
    </row>
    <row r="186299" spans="26:27">
      <c r="Z186299" s="192"/>
      <c r="AA186299" s="192"/>
    </row>
    <row r="186300" spans="26:27">
      <c r="Z186300" s="192"/>
      <c r="AA186300" s="192"/>
    </row>
    <row r="186301" spans="26:27">
      <c r="Z186301" s="192"/>
      <c r="AA186301" s="192"/>
    </row>
    <row r="186302" spans="26:27">
      <c r="Z186302" s="192"/>
      <c r="AA186302" s="192"/>
    </row>
    <row r="186303" spans="26:27">
      <c r="Z186303" s="192"/>
      <c r="AA186303" s="192"/>
    </row>
    <row r="186304" spans="26:27">
      <c r="Z186304" s="192"/>
      <c r="AA186304" s="192"/>
    </row>
    <row r="186305" spans="26:27">
      <c r="Z186305" s="192"/>
      <c r="AA186305" s="192"/>
    </row>
    <row r="186306" spans="26:27">
      <c r="Z186306" s="192"/>
      <c r="AA186306" s="192"/>
    </row>
    <row r="186307" spans="26:27">
      <c r="Z186307" s="192"/>
      <c r="AA186307" s="192"/>
    </row>
    <row r="186308" spans="26:27">
      <c r="Z186308" s="192"/>
      <c r="AA186308" s="192"/>
    </row>
    <row r="186309" spans="26:27">
      <c r="Z186309" s="192"/>
      <c r="AA186309" s="192"/>
    </row>
    <row r="186310" spans="26:27">
      <c r="Z186310" s="192"/>
      <c r="AA186310" s="192"/>
    </row>
    <row r="186311" spans="26:27">
      <c r="Z186311" s="192"/>
      <c r="AA186311" s="192"/>
    </row>
    <row r="186312" spans="26:27">
      <c r="Z186312" s="192"/>
      <c r="AA186312" s="192"/>
    </row>
    <row r="186313" spans="26:27">
      <c r="Z186313" s="192"/>
      <c r="AA186313" s="192"/>
    </row>
    <row r="186314" spans="26:27">
      <c r="Z186314" s="192"/>
      <c r="AA186314" s="192"/>
    </row>
    <row r="186315" spans="26:27">
      <c r="Z186315" s="192"/>
      <c r="AA186315" s="192"/>
    </row>
    <row r="186316" spans="26:27">
      <c r="Z186316" s="192"/>
      <c r="AA186316" s="192"/>
    </row>
    <row r="186317" spans="26:27">
      <c r="Z186317" s="192"/>
      <c r="AA186317" s="192"/>
    </row>
    <row r="186318" spans="26:27">
      <c r="Z186318" s="192"/>
      <c r="AA186318" s="192"/>
    </row>
    <row r="186319" spans="26:27">
      <c r="Z186319" s="192"/>
      <c r="AA186319" s="192"/>
    </row>
    <row r="186320" spans="26:27">
      <c r="Z186320" s="192"/>
      <c r="AA186320" s="192"/>
    </row>
    <row r="186321" spans="26:27">
      <c r="Z186321" s="192"/>
      <c r="AA186321" s="192"/>
    </row>
    <row r="186322" spans="26:27">
      <c r="Z186322" s="192"/>
      <c r="AA186322" s="192"/>
    </row>
    <row r="186323" spans="26:27">
      <c r="Z186323" s="192"/>
      <c r="AA186323" s="192"/>
    </row>
    <row r="186324" spans="26:27">
      <c r="Z186324" s="192"/>
      <c r="AA186324" s="192"/>
    </row>
    <row r="186325" spans="26:27">
      <c r="Z186325" s="192"/>
      <c r="AA186325" s="192"/>
    </row>
    <row r="186326" spans="26:27">
      <c r="Z186326" s="192"/>
      <c r="AA186326" s="192"/>
    </row>
    <row r="186327" spans="26:27">
      <c r="Z186327" s="192"/>
      <c r="AA186327" s="192"/>
    </row>
    <row r="186328" spans="26:27">
      <c r="Z186328" s="192"/>
      <c r="AA186328" s="192"/>
    </row>
    <row r="186329" spans="26:27">
      <c r="Z186329" s="192"/>
      <c r="AA186329" s="192"/>
    </row>
    <row r="186330" spans="26:27">
      <c r="Z186330" s="192"/>
      <c r="AA186330" s="192"/>
    </row>
    <row r="186331" spans="26:27">
      <c r="Z186331" s="192"/>
      <c r="AA186331" s="192"/>
    </row>
    <row r="186332" spans="26:27">
      <c r="Z186332" s="192"/>
      <c r="AA186332" s="192"/>
    </row>
    <row r="186333" spans="26:27">
      <c r="Z186333" s="192"/>
      <c r="AA186333" s="192"/>
    </row>
    <row r="186334" spans="26:27">
      <c r="Z186334" s="192"/>
      <c r="AA186334" s="192"/>
    </row>
    <row r="186335" spans="26:27">
      <c r="Z186335" s="192"/>
      <c r="AA186335" s="192"/>
    </row>
    <row r="186336" spans="26:27">
      <c r="Z186336" s="192"/>
      <c r="AA186336" s="192"/>
    </row>
    <row r="186337" spans="26:27">
      <c r="Z186337" s="192"/>
      <c r="AA186337" s="192"/>
    </row>
    <row r="186338" spans="26:27">
      <c r="Z186338" s="192"/>
      <c r="AA186338" s="192"/>
    </row>
    <row r="186339" spans="26:27">
      <c r="Z186339" s="192"/>
      <c r="AA186339" s="192"/>
    </row>
    <row r="186340" spans="26:27">
      <c r="Z186340" s="192"/>
      <c r="AA186340" s="192"/>
    </row>
    <row r="186341" spans="26:27">
      <c r="Z186341" s="192"/>
      <c r="AA186341" s="192"/>
    </row>
    <row r="186342" spans="26:27">
      <c r="Z186342" s="192"/>
      <c r="AA186342" s="192"/>
    </row>
    <row r="186343" spans="26:27">
      <c r="Z186343" s="192"/>
      <c r="AA186343" s="192"/>
    </row>
    <row r="186344" spans="26:27">
      <c r="Z186344" s="192"/>
      <c r="AA186344" s="192"/>
    </row>
    <row r="186345" spans="26:27">
      <c r="Z186345" s="192"/>
      <c r="AA186345" s="192"/>
    </row>
    <row r="186346" spans="26:27">
      <c r="Z186346" s="192"/>
      <c r="AA186346" s="192"/>
    </row>
    <row r="186347" spans="26:27">
      <c r="Z186347" s="192"/>
      <c r="AA186347" s="192"/>
    </row>
    <row r="186348" spans="26:27">
      <c r="Z186348" s="192"/>
      <c r="AA186348" s="192"/>
    </row>
    <row r="186349" spans="26:27">
      <c r="Z186349" s="192"/>
      <c r="AA186349" s="192"/>
    </row>
    <row r="186350" spans="26:27">
      <c r="Z186350" s="192"/>
      <c r="AA186350" s="192"/>
    </row>
    <row r="186351" spans="26:27">
      <c r="Z186351" s="192"/>
      <c r="AA186351" s="192"/>
    </row>
    <row r="186352" spans="26:27">
      <c r="Z186352" s="192"/>
      <c r="AA186352" s="192"/>
    </row>
    <row r="186353" spans="26:27">
      <c r="Z186353" s="192"/>
      <c r="AA186353" s="192"/>
    </row>
    <row r="186354" spans="26:27">
      <c r="Z186354" s="192"/>
      <c r="AA186354" s="192"/>
    </row>
    <row r="186355" spans="26:27">
      <c r="Z186355" s="192"/>
      <c r="AA186355" s="192"/>
    </row>
    <row r="186356" spans="26:27">
      <c r="Z186356" s="192"/>
      <c r="AA186356" s="192"/>
    </row>
    <row r="186357" spans="26:27">
      <c r="Z186357" s="192"/>
      <c r="AA186357" s="192"/>
    </row>
    <row r="186358" spans="26:27">
      <c r="Z186358" s="192"/>
      <c r="AA186358" s="192"/>
    </row>
    <row r="186359" spans="26:27">
      <c r="Z186359" s="192"/>
      <c r="AA186359" s="192"/>
    </row>
    <row r="186360" spans="26:27">
      <c r="Z186360" s="192"/>
      <c r="AA186360" s="192"/>
    </row>
    <row r="186361" spans="26:27">
      <c r="Z186361" s="192"/>
      <c r="AA186361" s="192"/>
    </row>
    <row r="186362" spans="26:27">
      <c r="Z186362" s="192"/>
      <c r="AA186362" s="192"/>
    </row>
    <row r="186363" spans="26:27">
      <c r="Z186363" s="192"/>
      <c r="AA186363" s="192"/>
    </row>
    <row r="186364" spans="26:27">
      <c r="Z186364" s="192"/>
      <c r="AA186364" s="192"/>
    </row>
    <row r="186365" spans="26:27">
      <c r="Z186365" s="192"/>
      <c r="AA186365" s="192"/>
    </row>
    <row r="186366" spans="26:27">
      <c r="Z186366" s="192"/>
      <c r="AA186366" s="192"/>
    </row>
    <row r="186367" spans="26:27">
      <c r="Z186367" s="192"/>
      <c r="AA186367" s="192"/>
    </row>
    <row r="186368" spans="26:27">
      <c r="Z186368" s="192"/>
      <c r="AA186368" s="192"/>
    </row>
    <row r="186369" spans="26:27">
      <c r="Z186369" s="192"/>
      <c r="AA186369" s="192"/>
    </row>
    <row r="186370" spans="26:27">
      <c r="Z186370" s="192"/>
      <c r="AA186370" s="192"/>
    </row>
    <row r="186371" spans="26:27">
      <c r="Z186371" s="192"/>
      <c r="AA186371" s="192"/>
    </row>
    <row r="186372" spans="26:27">
      <c r="Z186372" s="192"/>
      <c r="AA186372" s="192"/>
    </row>
    <row r="186373" spans="26:27">
      <c r="Z186373" s="192"/>
      <c r="AA186373" s="192"/>
    </row>
    <row r="186374" spans="26:27">
      <c r="Z186374" s="192"/>
      <c r="AA186374" s="192"/>
    </row>
    <row r="186375" spans="26:27">
      <c r="Z186375" s="192"/>
      <c r="AA186375" s="192"/>
    </row>
    <row r="186376" spans="26:27">
      <c r="Z186376" s="192"/>
      <c r="AA186376" s="192"/>
    </row>
    <row r="186377" spans="26:27">
      <c r="Z186377" s="192"/>
      <c r="AA186377" s="192"/>
    </row>
    <row r="186378" spans="26:27">
      <c r="Z186378" s="192"/>
      <c r="AA186378" s="192"/>
    </row>
    <row r="186379" spans="26:27">
      <c r="Z186379" s="192"/>
      <c r="AA186379" s="192"/>
    </row>
    <row r="186380" spans="26:27">
      <c r="Z186380" s="192"/>
      <c r="AA186380" s="192"/>
    </row>
    <row r="186381" spans="26:27">
      <c r="Z186381" s="192"/>
      <c r="AA186381" s="192"/>
    </row>
    <row r="186382" spans="26:27">
      <c r="Z186382" s="192"/>
      <c r="AA186382" s="192"/>
    </row>
    <row r="186383" spans="26:27">
      <c r="Z186383" s="192"/>
      <c r="AA186383" s="192"/>
    </row>
    <row r="186384" spans="26:27">
      <c r="Z186384" s="192"/>
      <c r="AA186384" s="192"/>
    </row>
    <row r="186385" spans="26:27">
      <c r="Z186385" s="192"/>
      <c r="AA186385" s="192"/>
    </row>
    <row r="186386" spans="26:27">
      <c r="Z186386" s="192"/>
      <c r="AA186386" s="192"/>
    </row>
    <row r="186387" spans="26:27">
      <c r="Z186387" s="192"/>
      <c r="AA186387" s="192"/>
    </row>
    <row r="186388" spans="26:27">
      <c r="Z186388" s="192"/>
      <c r="AA186388" s="192"/>
    </row>
    <row r="186389" spans="26:27">
      <c r="Z186389" s="192"/>
      <c r="AA186389" s="192"/>
    </row>
    <row r="186390" spans="26:27">
      <c r="Z186390" s="192"/>
      <c r="AA186390" s="192"/>
    </row>
    <row r="186391" spans="26:27">
      <c r="Z186391" s="192"/>
      <c r="AA186391" s="192"/>
    </row>
    <row r="186392" spans="26:27">
      <c r="Z186392" s="192"/>
      <c r="AA186392" s="192"/>
    </row>
    <row r="186393" spans="26:27">
      <c r="Z186393" s="192"/>
      <c r="AA186393" s="192"/>
    </row>
    <row r="186394" spans="26:27">
      <c r="Z186394" s="192"/>
      <c r="AA186394" s="192"/>
    </row>
    <row r="186395" spans="26:27">
      <c r="Z186395" s="192"/>
      <c r="AA186395" s="192"/>
    </row>
    <row r="186396" spans="26:27">
      <c r="Z186396" s="192"/>
      <c r="AA186396" s="192"/>
    </row>
    <row r="186397" spans="26:27">
      <c r="Z186397" s="192"/>
      <c r="AA186397" s="192"/>
    </row>
    <row r="186398" spans="26:27">
      <c r="Z186398" s="192"/>
      <c r="AA186398" s="192"/>
    </row>
    <row r="186399" spans="26:27">
      <c r="Z186399" s="192"/>
      <c r="AA186399" s="192"/>
    </row>
    <row r="186400" spans="26:27">
      <c r="Z186400" s="192"/>
      <c r="AA186400" s="192"/>
    </row>
    <row r="186401" spans="26:27">
      <c r="Z186401" s="192"/>
      <c r="AA186401" s="192"/>
    </row>
    <row r="186402" spans="26:27">
      <c r="Z186402" s="192"/>
      <c r="AA186402" s="192"/>
    </row>
    <row r="186403" spans="26:27">
      <c r="Z186403" s="192"/>
      <c r="AA186403" s="192"/>
    </row>
    <row r="186404" spans="26:27">
      <c r="Z186404" s="192"/>
      <c r="AA186404" s="192"/>
    </row>
    <row r="186405" spans="26:27">
      <c r="Z186405" s="192"/>
      <c r="AA186405" s="192"/>
    </row>
    <row r="186406" spans="26:27">
      <c r="Z186406" s="192"/>
      <c r="AA186406" s="192"/>
    </row>
    <row r="186407" spans="26:27">
      <c r="Z186407" s="192"/>
      <c r="AA186407" s="192"/>
    </row>
    <row r="186408" spans="26:27">
      <c r="Z186408" s="192"/>
      <c r="AA186408" s="192"/>
    </row>
    <row r="186409" spans="26:27">
      <c r="Z186409" s="192"/>
      <c r="AA186409" s="192"/>
    </row>
    <row r="186410" spans="26:27">
      <c r="Z186410" s="192"/>
      <c r="AA186410" s="192"/>
    </row>
    <row r="186411" spans="26:27">
      <c r="Z186411" s="192"/>
      <c r="AA186411" s="192"/>
    </row>
    <row r="186412" spans="26:27">
      <c r="Z186412" s="192"/>
      <c r="AA186412" s="192"/>
    </row>
    <row r="186413" spans="26:27">
      <c r="Z186413" s="192"/>
      <c r="AA186413" s="192"/>
    </row>
    <row r="186414" spans="26:27">
      <c r="Z186414" s="192"/>
      <c r="AA186414" s="192"/>
    </row>
    <row r="186415" spans="26:27">
      <c r="Z186415" s="192"/>
      <c r="AA186415" s="192"/>
    </row>
    <row r="186416" spans="26:27">
      <c r="Z186416" s="192"/>
      <c r="AA186416" s="192"/>
    </row>
    <row r="186417" spans="26:27">
      <c r="Z186417" s="192"/>
      <c r="AA186417" s="192"/>
    </row>
    <row r="186418" spans="26:27">
      <c r="Z186418" s="192"/>
      <c r="AA186418" s="192"/>
    </row>
    <row r="186419" spans="26:27">
      <c r="Z186419" s="192"/>
      <c r="AA186419" s="192"/>
    </row>
    <row r="186420" spans="26:27">
      <c r="Z186420" s="192"/>
      <c r="AA186420" s="192"/>
    </row>
    <row r="186421" spans="26:27">
      <c r="Z186421" s="192"/>
      <c r="AA186421" s="192"/>
    </row>
    <row r="186422" spans="26:27">
      <c r="Z186422" s="192"/>
      <c r="AA186422" s="192"/>
    </row>
    <row r="186423" spans="26:27">
      <c r="Z186423" s="192"/>
      <c r="AA186423" s="192"/>
    </row>
    <row r="186424" spans="26:27">
      <c r="Z186424" s="192"/>
      <c r="AA186424" s="192"/>
    </row>
    <row r="186425" spans="26:27">
      <c r="Z186425" s="192"/>
      <c r="AA186425" s="192"/>
    </row>
    <row r="186426" spans="26:27">
      <c r="Z186426" s="192"/>
      <c r="AA186426" s="192"/>
    </row>
    <row r="186427" spans="26:27">
      <c r="Z186427" s="192"/>
      <c r="AA186427" s="192"/>
    </row>
    <row r="186428" spans="26:27">
      <c r="Z186428" s="192"/>
      <c r="AA186428" s="192"/>
    </row>
    <row r="186429" spans="26:27">
      <c r="Z186429" s="192"/>
      <c r="AA186429" s="192"/>
    </row>
    <row r="186430" spans="26:27">
      <c r="Z186430" s="192"/>
      <c r="AA186430" s="192"/>
    </row>
    <row r="186431" spans="26:27">
      <c r="Z186431" s="192"/>
      <c r="AA186431" s="192"/>
    </row>
    <row r="186432" spans="26:27">
      <c r="Z186432" s="192"/>
      <c r="AA186432" s="192"/>
    </row>
    <row r="186433" spans="26:27">
      <c r="Z186433" s="192"/>
      <c r="AA186433" s="192"/>
    </row>
    <row r="186434" spans="26:27">
      <c r="Z186434" s="192"/>
      <c r="AA186434" s="192"/>
    </row>
    <row r="186435" spans="26:27">
      <c r="Z186435" s="192"/>
      <c r="AA186435" s="192"/>
    </row>
    <row r="186436" spans="26:27">
      <c r="Z186436" s="192"/>
      <c r="AA186436" s="192"/>
    </row>
    <row r="186437" spans="26:27">
      <c r="Z186437" s="192"/>
      <c r="AA186437" s="192"/>
    </row>
    <row r="186438" spans="26:27">
      <c r="Z186438" s="192"/>
      <c r="AA186438" s="192"/>
    </row>
    <row r="186439" spans="26:27">
      <c r="Z186439" s="192"/>
      <c r="AA186439" s="192"/>
    </row>
    <row r="186440" spans="26:27">
      <c r="Z186440" s="192"/>
      <c r="AA186440" s="192"/>
    </row>
    <row r="186441" spans="26:27">
      <c r="Z186441" s="192"/>
      <c r="AA186441" s="192"/>
    </row>
    <row r="186442" spans="26:27">
      <c r="Z186442" s="192"/>
      <c r="AA186442" s="192"/>
    </row>
    <row r="186443" spans="26:27">
      <c r="Z186443" s="192"/>
      <c r="AA186443" s="192"/>
    </row>
    <row r="186444" spans="26:27">
      <c r="Z186444" s="192"/>
      <c r="AA186444" s="192"/>
    </row>
    <row r="186445" spans="26:27">
      <c r="Z186445" s="192"/>
      <c r="AA186445" s="192"/>
    </row>
    <row r="186446" spans="26:27">
      <c r="Z186446" s="192"/>
      <c r="AA186446" s="192"/>
    </row>
    <row r="186447" spans="26:27">
      <c r="Z186447" s="192"/>
      <c r="AA186447" s="192"/>
    </row>
    <row r="186448" spans="26:27">
      <c r="Z186448" s="192"/>
      <c r="AA186448" s="192"/>
    </row>
    <row r="186449" spans="26:27">
      <c r="Z186449" s="192"/>
      <c r="AA186449" s="192"/>
    </row>
    <row r="186450" spans="26:27">
      <c r="Z186450" s="192"/>
      <c r="AA186450" s="192"/>
    </row>
    <row r="186451" spans="26:27">
      <c r="Z186451" s="192"/>
      <c r="AA186451" s="192"/>
    </row>
    <row r="186452" spans="26:27">
      <c r="Z186452" s="192"/>
      <c r="AA186452" s="192"/>
    </row>
    <row r="186453" spans="26:27">
      <c r="Z186453" s="192"/>
      <c r="AA186453" s="192"/>
    </row>
    <row r="186454" spans="26:27">
      <c r="Z186454" s="192"/>
      <c r="AA186454" s="192"/>
    </row>
    <row r="186455" spans="26:27">
      <c r="Z186455" s="192"/>
      <c r="AA186455" s="192"/>
    </row>
    <row r="186456" spans="26:27">
      <c r="Z186456" s="192"/>
      <c r="AA186456" s="192"/>
    </row>
    <row r="186457" spans="26:27">
      <c r="Z186457" s="192"/>
      <c r="AA186457" s="192"/>
    </row>
    <row r="186458" spans="26:27">
      <c r="Z186458" s="192"/>
      <c r="AA186458" s="192"/>
    </row>
    <row r="186459" spans="26:27">
      <c r="Z186459" s="192"/>
      <c r="AA186459" s="192"/>
    </row>
    <row r="186460" spans="26:27">
      <c r="Z186460" s="192"/>
      <c r="AA186460" s="192"/>
    </row>
    <row r="186461" spans="26:27">
      <c r="Z186461" s="192"/>
      <c r="AA186461" s="192"/>
    </row>
    <row r="186462" spans="26:27">
      <c r="Z186462" s="192"/>
      <c r="AA186462" s="192"/>
    </row>
    <row r="186463" spans="26:27">
      <c r="Z186463" s="192"/>
      <c r="AA186463" s="192"/>
    </row>
    <row r="186464" spans="26:27">
      <c r="Z186464" s="192"/>
      <c r="AA186464" s="192"/>
    </row>
    <row r="186465" spans="26:27">
      <c r="Z186465" s="192"/>
      <c r="AA186465" s="192"/>
    </row>
    <row r="186466" spans="26:27">
      <c r="Z186466" s="192"/>
      <c r="AA186466" s="192"/>
    </row>
    <row r="186467" spans="26:27">
      <c r="Z186467" s="192"/>
      <c r="AA186467" s="192"/>
    </row>
    <row r="186468" spans="26:27">
      <c r="Z186468" s="192"/>
      <c r="AA186468" s="192"/>
    </row>
    <row r="186469" spans="26:27">
      <c r="Z186469" s="192"/>
      <c r="AA186469" s="192"/>
    </row>
    <row r="186470" spans="26:27">
      <c r="Z186470" s="192"/>
      <c r="AA186470" s="192"/>
    </row>
    <row r="186471" spans="26:27">
      <c r="Z186471" s="192"/>
      <c r="AA186471" s="192"/>
    </row>
    <row r="186472" spans="26:27">
      <c r="Z186472" s="192"/>
      <c r="AA186472" s="192"/>
    </row>
    <row r="186473" spans="26:27">
      <c r="Z186473" s="192"/>
      <c r="AA186473" s="192"/>
    </row>
    <row r="186474" spans="26:27">
      <c r="Z186474" s="192"/>
      <c r="AA186474" s="192"/>
    </row>
    <row r="186475" spans="26:27">
      <c r="Z186475" s="192"/>
      <c r="AA186475" s="192"/>
    </row>
    <row r="186476" spans="26:27">
      <c r="Z186476" s="192"/>
      <c r="AA186476" s="192"/>
    </row>
    <row r="186477" spans="26:27">
      <c r="Z186477" s="192"/>
      <c r="AA186477" s="192"/>
    </row>
    <row r="186478" spans="26:27">
      <c r="Z186478" s="192"/>
      <c r="AA186478" s="192"/>
    </row>
    <row r="186479" spans="26:27">
      <c r="Z186479" s="192"/>
      <c r="AA186479" s="192"/>
    </row>
    <row r="186480" spans="26:27">
      <c r="Z186480" s="192"/>
      <c r="AA186480" s="192"/>
    </row>
    <row r="186481" spans="26:27">
      <c r="Z186481" s="192"/>
      <c r="AA186481" s="192"/>
    </row>
    <row r="186482" spans="26:27">
      <c r="Z186482" s="192"/>
      <c r="AA186482" s="192"/>
    </row>
    <row r="186483" spans="26:27">
      <c r="Z186483" s="192"/>
      <c r="AA186483" s="192"/>
    </row>
    <row r="186484" spans="26:27">
      <c r="Z186484" s="192"/>
      <c r="AA186484" s="192"/>
    </row>
    <row r="186485" spans="26:27">
      <c r="Z186485" s="192"/>
      <c r="AA186485" s="192"/>
    </row>
    <row r="186486" spans="26:27">
      <c r="Z186486" s="192"/>
      <c r="AA186486" s="192"/>
    </row>
    <row r="186487" spans="26:27">
      <c r="Z186487" s="192"/>
      <c r="AA186487" s="192"/>
    </row>
    <row r="186488" spans="26:27">
      <c r="Z186488" s="192"/>
      <c r="AA186488" s="192"/>
    </row>
    <row r="186489" spans="26:27">
      <c r="Z186489" s="192"/>
      <c r="AA186489" s="192"/>
    </row>
    <row r="186490" spans="26:27">
      <c r="Z186490" s="192"/>
      <c r="AA186490" s="192"/>
    </row>
    <row r="186491" spans="26:27">
      <c r="Z186491" s="192"/>
      <c r="AA186491" s="192"/>
    </row>
    <row r="186492" spans="26:27">
      <c r="Z186492" s="192"/>
      <c r="AA186492" s="192"/>
    </row>
    <row r="186493" spans="26:27">
      <c r="Z186493" s="192"/>
      <c r="AA186493" s="192"/>
    </row>
    <row r="186494" spans="26:27">
      <c r="Z186494" s="192"/>
      <c r="AA186494" s="192"/>
    </row>
    <row r="186495" spans="26:27">
      <c r="Z186495" s="192"/>
      <c r="AA186495" s="192"/>
    </row>
    <row r="186496" spans="26:27">
      <c r="Z186496" s="192"/>
      <c r="AA186496" s="192"/>
    </row>
    <row r="186497" spans="26:27">
      <c r="Z186497" s="192"/>
      <c r="AA186497" s="192"/>
    </row>
    <row r="186498" spans="26:27">
      <c r="Z186498" s="192"/>
      <c r="AA186498" s="192"/>
    </row>
    <row r="186499" spans="26:27">
      <c r="Z186499" s="192"/>
      <c r="AA186499" s="192"/>
    </row>
    <row r="186500" spans="26:27">
      <c r="Z186500" s="192"/>
      <c r="AA186500" s="192"/>
    </row>
    <row r="186501" spans="26:27">
      <c r="Z186501" s="192"/>
      <c r="AA186501" s="192"/>
    </row>
    <row r="186502" spans="26:27">
      <c r="Z186502" s="192"/>
      <c r="AA186502" s="192"/>
    </row>
    <row r="186503" spans="26:27">
      <c r="Z186503" s="192"/>
      <c r="AA186503" s="192"/>
    </row>
    <row r="186504" spans="26:27">
      <c r="Z186504" s="192"/>
      <c r="AA186504" s="192"/>
    </row>
    <row r="186505" spans="26:27">
      <c r="Z186505" s="192"/>
      <c r="AA186505" s="192"/>
    </row>
    <row r="186506" spans="26:27">
      <c r="Z186506" s="192"/>
      <c r="AA186506" s="192"/>
    </row>
    <row r="186507" spans="26:27">
      <c r="Z186507" s="192"/>
      <c r="AA186507" s="192"/>
    </row>
    <row r="186508" spans="26:27">
      <c r="Z186508" s="192"/>
      <c r="AA186508" s="192"/>
    </row>
    <row r="186509" spans="26:27">
      <c r="Z186509" s="192"/>
      <c r="AA186509" s="192"/>
    </row>
    <row r="186510" spans="26:27">
      <c r="Z186510" s="192"/>
      <c r="AA186510" s="192"/>
    </row>
    <row r="186511" spans="26:27">
      <c r="Z186511" s="192"/>
      <c r="AA186511" s="192"/>
    </row>
    <row r="186512" spans="26:27">
      <c r="Z186512" s="192"/>
      <c r="AA186512" s="192"/>
    </row>
    <row r="186513" spans="26:27">
      <c r="Z186513" s="192"/>
      <c r="AA186513" s="192"/>
    </row>
    <row r="186514" spans="26:27">
      <c r="Z186514" s="192"/>
      <c r="AA186514" s="192"/>
    </row>
    <row r="186515" spans="26:27">
      <c r="Z186515" s="192"/>
      <c r="AA186515" s="192"/>
    </row>
    <row r="186516" spans="26:27">
      <c r="Z186516" s="192"/>
      <c r="AA186516" s="192"/>
    </row>
    <row r="186517" spans="26:27">
      <c r="Z186517" s="192"/>
      <c r="AA186517" s="192"/>
    </row>
    <row r="186518" spans="26:27">
      <c r="Z186518" s="192"/>
      <c r="AA186518" s="192"/>
    </row>
    <row r="186519" spans="26:27">
      <c r="Z186519" s="192"/>
      <c r="AA186519" s="192"/>
    </row>
    <row r="186520" spans="26:27">
      <c r="Z186520" s="192"/>
      <c r="AA186520" s="192"/>
    </row>
    <row r="186521" spans="26:27">
      <c r="Z186521" s="192"/>
      <c r="AA186521" s="192"/>
    </row>
    <row r="186522" spans="26:27">
      <c r="Z186522" s="192"/>
      <c r="AA186522" s="192"/>
    </row>
    <row r="186523" spans="26:27">
      <c r="Z186523" s="192"/>
      <c r="AA186523" s="192"/>
    </row>
    <row r="186524" spans="26:27">
      <c r="Z186524" s="192"/>
      <c r="AA186524" s="192"/>
    </row>
    <row r="186525" spans="26:27">
      <c r="Z186525" s="192"/>
      <c r="AA186525" s="192"/>
    </row>
    <row r="186526" spans="26:27">
      <c r="Z186526" s="192"/>
      <c r="AA186526" s="192"/>
    </row>
    <row r="186527" spans="26:27">
      <c r="Z186527" s="192"/>
      <c r="AA186527" s="192"/>
    </row>
    <row r="186528" spans="26:27">
      <c r="Z186528" s="192"/>
      <c r="AA186528" s="192"/>
    </row>
    <row r="186529" spans="26:27">
      <c r="Z186529" s="192"/>
      <c r="AA186529" s="192"/>
    </row>
    <row r="186530" spans="26:27">
      <c r="Z186530" s="192"/>
      <c r="AA186530" s="192"/>
    </row>
    <row r="186531" spans="26:27">
      <c r="Z186531" s="192"/>
      <c r="AA186531" s="192"/>
    </row>
    <row r="186532" spans="26:27">
      <c r="Z186532" s="192"/>
      <c r="AA186532" s="192"/>
    </row>
    <row r="186533" spans="26:27">
      <c r="Z186533" s="192"/>
      <c r="AA186533" s="192"/>
    </row>
    <row r="186534" spans="26:27">
      <c r="Z186534" s="192"/>
      <c r="AA186534" s="192"/>
    </row>
    <row r="186535" spans="26:27">
      <c r="Z186535" s="192"/>
      <c r="AA186535" s="192"/>
    </row>
    <row r="186536" spans="26:27">
      <c r="Z186536" s="192"/>
      <c r="AA186536" s="192"/>
    </row>
    <row r="186537" spans="26:27">
      <c r="Z186537" s="192"/>
      <c r="AA186537" s="192"/>
    </row>
    <row r="186538" spans="26:27">
      <c r="Z186538" s="192"/>
      <c r="AA186538" s="192"/>
    </row>
    <row r="186539" spans="26:27">
      <c r="Z186539" s="192"/>
      <c r="AA186539" s="192"/>
    </row>
    <row r="186540" spans="26:27">
      <c r="Z186540" s="192"/>
      <c r="AA186540" s="192"/>
    </row>
    <row r="186541" spans="26:27">
      <c r="Z186541" s="192"/>
      <c r="AA186541" s="192"/>
    </row>
    <row r="186542" spans="26:27">
      <c r="Z186542" s="192"/>
      <c r="AA186542" s="192"/>
    </row>
    <row r="186543" spans="26:27">
      <c r="Z186543" s="192"/>
      <c r="AA186543" s="192"/>
    </row>
    <row r="186544" spans="26:27">
      <c r="Z186544" s="192"/>
      <c r="AA186544" s="192"/>
    </row>
    <row r="186545" spans="26:27">
      <c r="Z186545" s="192"/>
      <c r="AA186545" s="192"/>
    </row>
    <row r="186546" spans="26:27">
      <c r="Z186546" s="192"/>
      <c r="AA186546" s="192"/>
    </row>
    <row r="186547" spans="26:27">
      <c r="Z186547" s="192"/>
      <c r="AA186547" s="192"/>
    </row>
    <row r="186548" spans="26:27">
      <c r="Z186548" s="192"/>
      <c r="AA186548" s="192"/>
    </row>
    <row r="186549" spans="26:27">
      <c r="Z186549" s="192"/>
      <c r="AA186549" s="192"/>
    </row>
    <row r="186550" spans="26:27">
      <c r="Z186550" s="192"/>
      <c r="AA186550" s="192"/>
    </row>
    <row r="186551" spans="26:27">
      <c r="Z186551" s="192"/>
      <c r="AA186551" s="192"/>
    </row>
    <row r="186552" spans="26:27">
      <c r="Z186552" s="192"/>
      <c r="AA186552" s="192"/>
    </row>
    <row r="186553" spans="26:27">
      <c r="Z186553" s="192"/>
      <c r="AA186553" s="192"/>
    </row>
    <row r="186554" spans="26:27">
      <c r="Z186554" s="192"/>
      <c r="AA186554" s="192"/>
    </row>
    <row r="186555" spans="26:27">
      <c r="Z186555" s="192"/>
      <c r="AA186555" s="192"/>
    </row>
    <row r="186556" spans="26:27">
      <c r="Z186556" s="192"/>
      <c r="AA186556" s="192"/>
    </row>
    <row r="186557" spans="26:27">
      <c r="Z186557" s="192"/>
      <c r="AA186557" s="192"/>
    </row>
    <row r="186558" spans="26:27">
      <c r="Z186558" s="192"/>
      <c r="AA186558" s="192"/>
    </row>
    <row r="186559" spans="26:27">
      <c r="Z186559" s="192"/>
      <c r="AA186559" s="192"/>
    </row>
    <row r="186560" spans="26:27">
      <c r="Z186560" s="192"/>
      <c r="AA186560" s="192"/>
    </row>
    <row r="186561" spans="26:27">
      <c r="Z186561" s="192"/>
      <c r="AA186561" s="192"/>
    </row>
    <row r="186562" spans="26:27">
      <c r="Z186562" s="192"/>
      <c r="AA186562" s="192"/>
    </row>
    <row r="186563" spans="26:27">
      <c r="Z186563" s="192"/>
      <c r="AA186563" s="192"/>
    </row>
    <row r="186564" spans="26:27">
      <c r="Z186564" s="192"/>
      <c r="AA186564" s="192"/>
    </row>
    <row r="186565" spans="26:27">
      <c r="Z186565" s="192"/>
      <c r="AA186565" s="192"/>
    </row>
    <row r="186566" spans="26:27">
      <c r="Z186566" s="192"/>
      <c r="AA186566" s="192"/>
    </row>
    <row r="186567" spans="26:27">
      <c r="Z186567" s="192"/>
      <c r="AA186567" s="192"/>
    </row>
    <row r="186568" spans="26:27">
      <c r="Z186568" s="192"/>
      <c r="AA186568" s="192"/>
    </row>
    <row r="186569" spans="26:27">
      <c r="Z186569" s="192"/>
      <c r="AA186569" s="192"/>
    </row>
    <row r="186570" spans="26:27">
      <c r="Z186570" s="192"/>
      <c r="AA186570" s="192"/>
    </row>
    <row r="186571" spans="26:27">
      <c r="Z186571" s="192"/>
      <c r="AA186571" s="192"/>
    </row>
    <row r="186572" spans="26:27">
      <c r="Z186572" s="192"/>
      <c r="AA186572" s="192"/>
    </row>
    <row r="186573" spans="26:27">
      <c r="Z186573" s="192"/>
      <c r="AA186573" s="192"/>
    </row>
    <row r="186574" spans="26:27">
      <c r="Z186574" s="192"/>
      <c r="AA186574" s="192"/>
    </row>
    <row r="186575" spans="26:27">
      <c r="Z186575" s="192"/>
      <c r="AA186575" s="192"/>
    </row>
    <row r="186576" spans="26:27">
      <c r="Z186576" s="192"/>
      <c r="AA186576" s="192"/>
    </row>
    <row r="186577" spans="26:27">
      <c r="Z186577" s="192"/>
      <c r="AA186577" s="192"/>
    </row>
    <row r="186578" spans="26:27">
      <c r="Z186578" s="192"/>
      <c r="AA186578" s="192"/>
    </row>
    <row r="186579" spans="26:27">
      <c r="Z186579" s="192"/>
      <c r="AA186579" s="192"/>
    </row>
    <row r="186580" spans="26:27">
      <c r="Z186580" s="192"/>
      <c r="AA186580" s="192"/>
    </row>
    <row r="186581" spans="26:27">
      <c r="Z186581" s="192"/>
      <c r="AA186581" s="192"/>
    </row>
    <row r="186582" spans="26:27">
      <c r="Z186582" s="192"/>
      <c r="AA186582" s="192"/>
    </row>
    <row r="186583" spans="26:27">
      <c r="Z186583" s="192"/>
      <c r="AA186583" s="192"/>
    </row>
    <row r="186584" spans="26:27">
      <c r="Z186584" s="192"/>
      <c r="AA186584" s="192"/>
    </row>
    <row r="186585" spans="26:27">
      <c r="Z186585" s="192"/>
      <c r="AA186585" s="192"/>
    </row>
    <row r="186586" spans="26:27">
      <c r="Z186586" s="192"/>
      <c r="AA186586" s="192"/>
    </row>
    <row r="186587" spans="26:27">
      <c r="Z186587" s="192"/>
      <c r="AA186587" s="192"/>
    </row>
    <row r="186588" spans="26:27">
      <c r="Z186588" s="192"/>
      <c r="AA186588" s="192"/>
    </row>
    <row r="186589" spans="26:27">
      <c r="Z186589" s="192"/>
      <c r="AA186589" s="192"/>
    </row>
    <row r="186590" spans="26:27">
      <c r="Z186590" s="192"/>
      <c r="AA186590" s="192"/>
    </row>
    <row r="186591" spans="26:27">
      <c r="Z186591" s="192"/>
      <c r="AA186591" s="192"/>
    </row>
    <row r="186592" spans="26:27">
      <c r="Z186592" s="192"/>
      <c r="AA186592" s="192"/>
    </row>
    <row r="186593" spans="26:27">
      <c r="Z186593" s="192"/>
      <c r="AA186593" s="192"/>
    </row>
    <row r="186594" spans="26:27">
      <c r="Z186594" s="192"/>
      <c r="AA186594" s="192"/>
    </row>
    <row r="186595" spans="26:27">
      <c r="Z186595" s="192"/>
      <c r="AA186595" s="192"/>
    </row>
    <row r="186596" spans="26:27">
      <c r="Z186596" s="192"/>
      <c r="AA186596" s="192"/>
    </row>
    <row r="186597" spans="26:27">
      <c r="Z186597" s="192"/>
      <c r="AA186597" s="192"/>
    </row>
    <row r="186598" spans="26:27">
      <c r="Z186598" s="192"/>
      <c r="AA186598" s="192"/>
    </row>
    <row r="186599" spans="26:27">
      <c r="Z186599" s="192"/>
      <c r="AA186599" s="192"/>
    </row>
    <row r="186600" spans="26:27">
      <c r="Z186600" s="192"/>
      <c r="AA186600" s="192"/>
    </row>
    <row r="186601" spans="26:27">
      <c r="Z186601" s="192"/>
      <c r="AA186601" s="192"/>
    </row>
    <row r="186602" spans="26:27">
      <c r="Z186602" s="192"/>
      <c r="AA186602" s="192"/>
    </row>
    <row r="186603" spans="26:27">
      <c r="Z186603" s="192"/>
      <c r="AA186603" s="192"/>
    </row>
    <row r="186604" spans="26:27">
      <c r="Z186604" s="192"/>
      <c r="AA186604" s="192"/>
    </row>
    <row r="186605" spans="26:27">
      <c r="Z186605" s="192"/>
      <c r="AA186605" s="192"/>
    </row>
    <row r="186606" spans="26:27">
      <c r="Z186606" s="192"/>
      <c r="AA186606" s="192"/>
    </row>
    <row r="186607" spans="26:27">
      <c r="Z186607" s="192"/>
      <c r="AA186607" s="192"/>
    </row>
    <row r="186608" spans="26:27">
      <c r="Z186608" s="192"/>
      <c r="AA186608" s="192"/>
    </row>
    <row r="186609" spans="26:27">
      <c r="Z186609" s="192"/>
      <c r="AA186609" s="192"/>
    </row>
    <row r="186610" spans="26:27">
      <c r="Z186610" s="192"/>
      <c r="AA186610" s="192"/>
    </row>
    <row r="186611" spans="26:27">
      <c r="Z186611" s="192"/>
      <c r="AA186611" s="192"/>
    </row>
    <row r="186612" spans="26:27">
      <c r="Z186612" s="192"/>
      <c r="AA186612" s="192"/>
    </row>
    <row r="186613" spans="26:27">
      <c r="Z186613" s="192"/>
      <c r="AA186613" s="192"/>
    </row>
    <row r="186614" spans="26:27">
      <c r="Z186614" s="192"/>
      <c r="AA186614" s="192"/>
    </row>
    <row r="186615" spans="26:27">
      <c r="Z186615" s="192"/>
      <c r="AA186615" s="192"/>
    </row>
    <row r="186616" spans="26:27">
      <c r="Z186616" s="192"/>
      <c r="AA186616" s="192"/>
    </row>
    <row r="186617" spans="26:27">
      <c r="Z186617" s="192"/>
      <c r="AA186617" s="192"/>
    </row>
    <row r="186618" spans="26:27">
      <c r="Z186618" s="192"/>
      <c r="AA186618" s="192"/>
    </row>
    <row r="186619" spans="26:27">
      <c r="Z186619" s="192"/>
      <c r="AA186619" s="192"/>
    </row>
    <row r="186620" spans="26:27">
      <c r="Z186620" s="192"/>
      <c r="AA186620" s="192"/>
    </row>
    <row r="186621" spans="26:27">
      <c r="Z186621" s="192"/>
      <c r="AA186621" s="192"/>
    </row>
    <row r="186622" spans="26:27">
      <c r="Z186622" s="192"/>
      <c r="AA186622" s="192"/>
    </row>
    <row r="186623" spans="26:27">
      <c r="Z186623" s="192"/>
      <c r="AA186623" s="192"/>
    </row>
    <row r="186624" spans="26:27">
      <c r="Z186624" s="192"/>
      <c r="AA186624" s="192"/>
    </row>
    <row r="186625" spans="26:27">
      <c r="Z186625" s="192"/>
      <c r="AA186625" s="192"/>
    </row>
    <row r="186626" spans="26:27">
      <c r="Z186626" s="192"/>
      <c r="AA186626" s="192"/>
    </row>
    <row r="186627" spans="26:27">
      <c r="Z186627" s="192"/>
      <c r="AA186627" s="192"/>
    </row>
    <row r="186628" spans="26:27">
      <c r="Z186628" s="192"/>
      <c r="AA186628" s="192"/>
    </row>
    <row r="186629" spans="26:27">
      <c r="Z186629" s="192"/>
      <c r="AA186629" s="192"/>
    </row>
    <row r="186630" spans="26:27">
      <c r="Z186630" s="192"/>
      <c r="AA186630" s="192"/>
    </row>
    <row r="186631" spans="26:27">
      <c r="Z186631" s="192"/>
      <c r="AA186631" s="192"/>
    </row>
    <row r="186632" spans="26:27">
      <c r="Z186632" s="192"/>
      <c r="AA186632" s="192"/>
    </row>
    <row r="186633" spans="26:27">
      <c r="Z186633" s="192"/>
      <c r="AA186633" s="192"/>
    </row>
    <row r="186634" spans="26:27">
      <c r="Z186634" s="192"/>
      <c r="AA186634" s="192"/>
    </row>
    <row r="186635" spans="26:27">
      <c r="Z186635" s="192"/>
      <c r="AA186635" s="192"/>
    </row>
    <row r="186636" spans="26:27">
      <c r="Z186636" s="192"/>
      <c r="AA186636" s="192"/>
    </row>
    <row r="186637" spans="26:27">
      <c r="Z186637" s="192"/>
      <c r="AA186637" s="192"/>
    </row>
    <row r="186638" spans="26:27">
      <c r="Z186638" s="192"/>
      <c r="AA186638" s="192"/>
    </row>
    <row r="186639" spans="26:27">
      <c r="Z186639" s="192"/>
      <c r="AA186639" s="192"/>
    </row>
    <row r="186640" spans="26:27">
      <c r="Z186640" s="192"/>
      <c r="AA186640" s="192"/>
    </row>
    <row r="186641" spans="26:27">
      <c r="Z186641" s="192"/>
      <c r="AA186641" s="192"/>
    </row>
    <row r="186642" spans="26:27">
      <c r="Z186642" s="192"/>
      <c r="AA186642" s="192"/>
    </row>
    <row r="186643" spans="26:27">
      <c r="Z186643" s="192"/>
      <c r="AA186643" s="192"/>
    </row>
    <row r="186644" spans="26:27">
      <c r="Z186644" s="192"/>
      <c r="AA186644" s="192"/>
    </row>
    <row r="186645" spans="26:27">
      <c r="Z186645" s="192"/>
      <c r="AA186645" s="192"/>
    </row>
    <row r="186646" spans="26:27">
      <c r="Z186646" s="192"/>
      <c r="AA186646" s="192"/>
    </row>
    <row r="186647" spans="26:27">
      <c r="Z186647" s="192"/>
      <c r="AA186647" s="192"/>
    </row>
    <row r="186648" spans="26:27">
      <c r="Z186648" s="192"/>
      <c r="AA186648" s="192"/>
    </row>
    <row r="186649" spans="26:27">
      <c r="Z186649" s="192"/>
      <c r="AA186649" s="192"/>
    </row>
    <row r="186650" spans="26:27">
      <c r="Z186650" s="192"/>
      <c r="AA186650" s="192"/>
    </row>
    <row r="186651" spans="26:27">
      <c r="Z186651" s="192"/>
      <c r="AA186651" s="192"/>
    </row>
    <row r="186652" spans="26:27">
      <c r="Z186652" s="192"/>
      <c r="AA186652" s="192"/>
    </row>
    <row r="186653" spans="26:27">
      <c r="Z186653" s="192"/>
      <c r="AA186653" s="192"/>
    </row>
    <row r="186654" spans="26:27">
      <c r="Z186654" s="192"/>
      <c r="AA186654" s="192"/>
    </row>
    <row r="186655" spans="26:27">
      <c r="Z186655" s="192"/>
      <c r="AA186655" s="192"/>
    </row>
    <row r="186656" spans="26:27">
      <c r="Z186656" s="192"/>
      <c r="AA186656" s="192"/>
    </row>
    <row r="186657" spans="26:27">
      <c r="Z186657" s="192"/>
      <c r="AA186657" s="192"/>
    </row>
    <row r="186658" spans="26:27">
      <c r="Z186658" s="192"/>
      <c r="AA186658" s="192"/>
    </row>
    <row r="186659" spans="26:27">
      <c r="Z186659" s="192"/>
      <c r="AA186659" s="192"/>
    </row>
    <row r="186660" spans="26:27">
      <c r="Z186660" s="192"/>
      <c r="AA186660" s="192"/>
    </row>
    <row r="186661" spans="26:27">
      <c r="Z186661" s="192"/>
      <c r="AA186661" s="192"/>
    </row>
    <row r="186662" spans="26:27">
      <c r="Z186662" s="192"/>
      <c r="AA186662" s="192"/>
    </row>
    <row r="186663" spans="26:27">
      <c r="Z186663" s="192"/>
      <c r="AA186663" s="192"/>
    </row>
    <row r="186664" spans="26:27">
      <c r="Z186664" s="192"/>
      <c r="AA186664" s="192"/>
    </row>
    <row r="186665" spans="26:27">
      <c r="Z186665" s="192"/>
      <c r="AA186665" s="192"/>
    </row>
    <row r="186666" spans="26:27">
      <c r="Z186666" s="192"/>
      <c r="AA186666" s="192"/>
    </row>
    <row r="186667" spans="26:27">
      <c r="Z186667" s="192"/>
      <c r="AA186667" s="192"/>
    </row>
    <row r="186668" spans="26:27">
      <c r="Z186668" s="192"/>
      <c r="AA186668" s="192"/>
    </row>
    <row r="186669" spans="26:27">
      <c r="Z186669" s="192"/>
      <c r="AA186669" s="192"/>
    </row>
    <row r="186670" spans="26:27">
      <c r="Z186670" s="192"/>
      <c r="AA186670" s="192"/>
    </row>
    <row r="186671" spans="26:27">
      <c r="Z186671" s="192"/>
      <c r="AA186671" s="192"/>
    </row>
    <row r="186672" spans="26:27">
      <c r="Z186672" s="192"/>
      <c r="AA186672" s="192"/>
    </row>
    <row r="186673" spans="26:27">
      <c r="Z186673" s="192"/>
      <c r="AA186673" s="192"/>
    </row>
    <row r="186674" spans="26:27">
      <c r="Z186674" s="192"/>
      <c r="AA186674" s="192"/>
    </row>
    <row r="186675" spans="26:27">
      <c r="Z186675" s="192"/>
      <c r="AA186675" s="192"/>
    </row>
    <row r="186676" spans="26:27">
      <c r="Z186676" s="192"/>
      <c r="AA186676" s="192"/>
    </row>
    <row r="186677" spans="26:27">
      <c r="Z186677" s="192"/>
      <c r="AA186677" s="192"/>
    </row>
    <row r="186678" spans="26:27">
      <c r="Z186678" s="192"/>
      <c r="AA186678" s="192"/>
    </row>
    <row r="186679" spans="26:27">
      <c r="Z186679" s="192"/>
      <c r="AA186679" s="192"/>
    </row>
    <row r="186680" spans="26:27">
      <c r="Z186680" s="192"/>
      <c r="AA186680" s="192"/>
    </row>
    <row r="186681" spans="26:27">
      <c r="Z186681" s="192"/>
      <c r="AA186681" s="192"/>
    </row>
    <row r="186682" spans="26:27">
      <c r="Z186682" s="192"/>
      <c r="AA186682" s="192"/>
    </row>
    <row r="186683" spans="26:27">
      <c r="Z186683" s="192"/>
      <c r="AA186683" s="192"/>
    </row>
    <row r="186684" spans="26:27">
      <c r="Z186684" s="192"/>
      <c r="AA186684" s="192"/>
    </row>
    <row r="186685" spans="26:27">
      <c r="Z186685" s="192"/>
      <c r="AA186685" s="192"/>
    </row>
    <row r="186686" spans="26:27">
      <c r="Z186686" s="192"/>
      <c r="AA186686" s="192"/>
    </row>
    <row r="186687" spans="26:27">
      <c r="Z186687" s="192"/>
      <c r="AA186687" s="192"/>
    </row>
    <row r="186688" spans="26:27">
      <c r="Z186688" s="192"/>
      <c r="AA186688" s="192"/>
    </row>
    <row r="186689" spans="26:27">
      <c r="Z186689" s="192"/>
      <c r="AA186689" s="192"/>
    </row>
    <row r="186690" spans="26:27">
      <c r="Z186690" s="192"/>
      <c r="AA186690" s="192"/>
    </row>
    <row r="186691" spans="26:27">
      <c r="Z186691" s="192"/>
      <c r="AA186691" s="192"/>
    </row>
    <row r="186692" spans="26:27">
      <c r="Z186692" s="192"/>
      <c r="AA186692" s="192"/>
    </row>
    <row r="186693" spans="26:27">
      <c r="Z186693" s="192"/>
      <c r="AA186693" s="192"/>
    </row>
    <row r="186694" spans="26:27">
      <c r="Z186694" s="192"/>
      <c r="AA186694" s="192"/>
    </row>
    <row r="186695" spans="26:27">
      <c r="Z186695" s="192"/>
      <c r="AA186695" s="192"/>
    </row>
    <row r="186696" spans="26:27">
      <c r="Z186696" s="192"/>
      <c r="AA186696" s="192"/>
    </row>
    <row r="186697" spans="26:27">
      <c r="Z186697" s="192"/>
      <c r="AA186697" s="192"/>
    </row>
    <row r="186698" spans="26:27">
      <c r="Z186698" s="192"/>
      <c r="AA186698" s="192"/>
    </row>
    <row r="186699" spans="26:27">
      <c r="Z186699" s="192"/>
      <c r="AA186699" s="192"/>
    </row>
    <row r="186700" spans="26:27">
      <c r="Z186700" s="192"/>
      <c r="AA186700" s="192"/>
    </row>
    <row r="186701" spans="26:27">
      <c r="Z186701" s="192"/>
      <c r="AA186701" s="192"/>
    </row>
    <row r="186702" spans="26:27">
      <c r="Z186702" s="192"/>
      <c r="AA186702" s="192"/>
    </row>
    <row r="186703" spans="26:27">
      <c r="Z186703" s="192"/>
      <c r="AA186703" s="192"/>
    </row>
    <row r="186704" spans="26:27">
      <c r="Z186704" s="192"/>
      <c r="AA186704" s="192"/>
    </row>
    <row r="186705" spans="26:27">
      <c r="Z186705" s="192"/>
      <c r="AA186705" s="192"/>
    </row>
    <row r="186706" spans="26:27">
      <c r="Z186706" s="192"/>
      <c r="AA186706" s="192"/>
    </row>
    <row r="186707" spans="26:27">
      <c r="Z186707" s="192"/>
      <c r="AA186707" s="192"/>
    </row>
    <row r="186708" spans="26:27">
      <c r="Z186708" s="192"/>
      <c r="AA186708" s="192"/>
    </row>
    <row r="186709" spans="26:27">
      <c r="Z186709" s="192"/>
      <c r="AA186709" s="192"/>
    </row>
    <row r="186710" spans="26:27">
      <c r="Z186710" s="192"/>
      <c r="AA186710" s="192"/>
    </row>
    <row r="186711" spans="26:27">
      <c r="Z186711" s="192"/>
      <c r="AA186711" s="192"/>
    </row>
    <row r="186712" spans="26:27">
      <c r="Z186712" s="192"/>
      <c r="AA186712" s="192"/>
    </row>
    <row r="186713" spans="26:27">
      <c r="Z186713" s="192"/>
      <c r="AA186713" s="192"/>
    </row>
    <row r="186714" spans="26:27">
      <c r="Z186714" s="192"/>
      <c r="AA186714" s="192"/>
    </row>
    <row r="186715" spans="26:27">
      <c r="Z186715" s="192"/>
      <c r="AA186715" s="192"/>
    </row>
    <row r="186716" spans="26:27">
      <c r="Z186716" s="192"/>
      <c r="AA186716" s="192"/>
    </row>
    <row r="186717" spans="26:27">
      <c r="Z186717" s="192"/>
      <c r="AA186717" s="192"/>
    </row>
    <row r="186718" spans="26:27">
      <c r="Z186718" s="192"/>
      <c r="AA186718" s="192"/>
    </row>
    <row r="186719" spans="26:27">
      <c r="Z186719" s="192"/>
      <c r="AA186719" s="192"/>
    </row>
    <row r="186720" spans="26:27">
      <c r="Z186720" s="192"/>
      <c r="AA186720" s="192"/>
    </row>
    <row r="186721" spans="26:27">
      <c r="Z186721" s="192"/>
      <c r="AA186721" s="192"/>
    </row>
    <row r="186722" spans="26:27">
      <c r="Z186722" s="192"/>
      <c r="AA186722" s="192"/>
    </row>
    <row r="186723" spans="26:27">
      <c r="Z186723" s="192"/>
      <c r="AA186723" s="192"/>
    </row>
    <row r="186724" spans="26:27">
      <c r="Z186724" s="192"/>
      <c r="AA186724" s="192"/>
    </row>
    <row r="186725" spans="26:27">
      <c r="Z186725" s="192"/>
      <c r="AA186725" s="192"/>
    </row>
    <row r="186726" spans="26:27">
      <c r="Z186726" s="192"/>
      <c r="AA186726" s="192"/>
    </row>
    <row r="186727" spans="26:27">
      <c r="Z186727" s="192"/>
      <c r="AA186727" s="192"/>
    </row>
    <row r="186728" spans="26:27">
      <c r="Z186728" s="192"/>
      <c r="AA186728" s="192"/>
    </row>
    <row r="186729" spans="26:27">
      <c r="Z186729" s="192"/>
      <c r="AA186729" s="192"/>
    </row>
    <row r="186730" spans="26:27">
      <c r="Z186730" s="192"/>
      <c r="AA186730" s="192"/>
    </row>
    <row r="186731" spans="26:27">
      <c r="Z186731" s="192"/>
      <c r="AA186731" s="192"/>
    </row>
    <row r="186732" spans="26:27">
      <c r="Z186732" s="192"/>
      <c r="AA186732" s="192"/>
    </row>
    <row r="186733" spans="26:27">
      <c r="Z186733" s="192"/>
      <c r="AA186733" s="192"/>
    </row>
    <row r="186734" spans="26:27">
      <c r="Z186734" s="192"/>
      <c r="AA186734" s="192"/>
    </row>
    <row r="186735" spans="26:27">
      <c r="Z186735" s="192"/>
      <c r="AA186735" s="192"/>
    </row>
    <row r="186736" spans="26:27">
      <c r="Z186736" s="192"/>
      <c r="AA186736" s="192"/>
    </row>
    <row r="186737" spans="26:27">
      <c r="Z186737" s="192"/>
      <c r="AA186737" s="192"/>
    </row>
    <row r="186738" spans="26:27">
      <c r="Z186738" s="192"/>
      <c r="AA186738" s="192"/>
    </row>
    <row r="186739" spans="26:27">
      <c r="Z186739" s="192"/>
      <c r="AA186739" s="192"/>
    </row>
    <row r="186740" spans="26:27">
      <c r="Z186740" s="192"/>
      <c r="AA186740" s="192"/>
    </row>
    <row r="186741" spans="26:27">
      <c r="Z186741" s="192"/>
      <c r="AA186741" s="192"/>
    </row>
    <row r="186742" spans="26:27">
      <c r="Z186742" s="192"/>
      <c r="AA186742" s="192"/>
    </row>
    <row r="186743" spans="26:27">
      <c r="Z186743" s="192"/>
      <c r="AA186743" s="192"/>
    </row>
    <row r="186744" spans="26:27">
      <c r="Z186744" s="192"/>
      <c r="AA186744" s="192"/>
    </row>
    <row r="186745" spans="26:27">
      <c r="Z186745" s="192"/>
      <c r="AA186745" s="192"/>
    </row>
    <row r="186746" spans="26:27">
      <c r="Z186746" s="192"/>
      <c r="AA186746" s="192"/>
    </row>
    <row r="186747" spans="26:27">
      <c r="Z186747" s="192"/>
      <c r="AA186747" s="192"/>
    </row>
    <row r="186748" spans="26:27">
      <c r="Z186748" s="192"/>
      <c r="AA186748" s="192"/>
    </row>
    <row r="186749" spans="26:27">
      <c r="Z186749" s="192"/>
      <c r="AA186749" s="192"/>
    </row>
    <row r="186750" spans="26:27">
      <c r="Z186750" s="192"/>
      <c r="AA186750" s="192"/>
    </row>
    <row r="186751" spans="26:27">
      <c r="Z186751" s="192"/>
      <c r="AA186751" s="192"/>
    </row>
    <row r="186752" spans="26:27">
      <c r="Z186752" s="192"/>
      <c r="AA186752" s="192"/>
    </row>
    <row r="186753" spans="26:27">
      <c r="Z186753" s="192"/>
      <c r="AA186753" s="192"/>
    </row>
    <row r="186754" spans="26:27">
      <c r="Z186754" s="192"/>
      <c r="AA186754" s="192"/>
    </row>
    <row r="186755" spans="26:27">
      <c r="Z186755" s="192"/>
      <c r="AA186755" s="192"/>
    </row>
    <row r="186756" spans="26:27">
      <c r="Z186756" s="192"/>
      <c r="AA186756" s="192"/>
    </row>
    <row r="186757" spans="26:27">
      <c r="Z186757" s="192"/>
      <c r="AA186757" s="192"/>
    </row>
    <row r="186758" spans="26:27">
      <c r="Z186758" s="192"/>
      <c r="AA186758" s="192"/>
    </row>
    <row r="186759" spans="26:27">
      <c r="Z186759" s="192"/>
      <c r="AA186759" s="192"/>
    </row>
    <row r="186760" spans="26:27">
      <c r="Z186760" s="192"/>
      <c r="AA186760" s="192"/>
    </row>
    <row r="186761" spans="26:27">
      <c r="Z186761" s="192"/>
      <c r="AA186761" s="192"/>
    </row>
    <row r="186762" spans="26:27">
      <c r="Z186762" s="192"/>
      <c r="AA186762" s="192"/>
    </row>
    <row r="186763" spans="26:27">
      <c r="Z186763" s="192"/>
      <c r="AA186763" s="192"/>
    </row>
    <row r="186764" spans="26:27">
      <c r="Z186764" s="192"/>
      <c r="AA186764" s="192"/>
    </row>
    <row r="186765" spans="26:27">
      <c r="Z186765" s="192"/>
      <c r="AA186765" s="192"/>
    </row>
    <row r="186766" spans="26:27">
      <c r="Z186766" s="192"/>
      <c r="AA186766" s="192"/>
    </row>
    <row r="186767" spans="26:27">
      <c r="Z186767" s="192"/>
      <c r="AA186767" s="192"/>
    </row>
    <row r="186768" spans="26:27">
      <c r="Z186768" s="192"/>
      <c r="AA186768" s="192"/>
    </row>
    <row r="186769" spans="26:27">
      <c r="Z186769" s="192"/>
      <c r="AA186769" s="192"/>
    </row>
    <row r="186770" spans="26:27">
      <c r="Z186770" s="192"/>
      <c r="AA186770" s="192"/>
    </row>
    <row r="186771" spans="26:27">
      <c r="Z186771" s="192"/>
      <c r="AA186771" s="192"/>
    </row>
    <row r="186772" spans="26:27">
      <c r="Z186772" s="192"/>
      <c r="AA186772" s="192"/>
    </row>
    <row r="186773" spans="26:27">
      <c r="Z186773" s="192"/>
      <c r="AA186773" s="192"/>
    </row>
    <row r="186774" spans="26:27">
      <c r="Z186774" s="192"/>
      <c r="AA186774" s="192"/>
    </row>
    <row r="186775" spans="26:27">
      <c r="Z186775" s="192"/>
      <c r="AA186775" s="192"/>
    </row>
    <row r="186776" spans="26:27">
      <c r="Z186776" s="192"/>
      <c r="AA186776" s="192"/>
    </row>
    <row r="186777" spans="26:27">
      <c r="Z186777" s="192"/>
      <c r="AA186777" s="192"/>
    </row>
    <row r="186778" spans="26:27">
      <c r="Z186778" s="192"/>
      <c r="AA186778" s="192"/>
    </row>
    <row r="186779" spans="26:27">
      <c r="Z186779" s="192"/>
      <c r="AA186779" s="192"/>
    </row>
    <row r="186780" spans="26:27">
      <c r="Z186780" s="192"/>
      <c r="AA186780" s="192"/>
    </row>
    <row r="186781" spans="26:27">
      <c r="Z186781" s="192"/>
      <c r="AA186781" s="192"/>
    </row>
    <row r="186782" spans="26:27">
      <c r="Z186782" s="192"/>
      <c r="AA186782" s="192"/>
    </row>
    <row r="186783" spans="26:27">
      <c r="Z186783" s="192"/>
      <c r="AA186783" s="192"/>
    </row>
    <row r="186784" spans="26:27">
      <c r="Z186784" s="192"/>
      <c r="AA186784" s="192"/>
    </row>
    <row r="186785" spans="26:27">
      <c r="Z186785" s="192"/>
      <c r="AA186785" s="192"/>
    </row>
    <row r="186786" spans="26:27">
      <c r="Z186786" s="192"/>
      <c r="AA186786" s="192"/>
    </row>
    <row r="186787" spans="26:27">
      <c r="Z186787" s="192"/>
      <c r="AA186787" s="192"/>
    </row>
    <row r="186788" spans="26:27">
      <c r="Z186788" s="192"/>
      <c r="AA186788" s="192"/>
    </row>
    <row r="186789" spans="26:27">
      <c r="Z186789" s="192"/>
      <c r="AA186789" s="192"/>
    </row>
    <row r="186790" spans="26:27">
      <c r="Z186790" s="192"/>
      <c r="AA186790" s="192"/>
    </row>
    <row r="186791" spans="26:27">
      <c r="Z186791" s="192"/>
      <c r="AA186791" s="192"/>
    </row>
    <row r="186792" spans="26:27">
      <c r="Z186792" s="192"/>
      <c r="AA186792" s="192"/>
    </row>
    <row r="186793" spans="26:27">
      <c r="Z186793" s="192"/>
      <c r="AA186793" s="192"/>
    </row>
    <row r="186794" spans="26:27">
      <c r="Z186794" s="192"/>
      <c r="AA186794" s="192"/>
    </row>
    <row r="186795" spans="26:27">
      <c r="Z186795" s="192"/>
      <c r="AA186795" s="192"/>
    </row>
    <row r="186796" spans="26:27">
      <c r="Z186796" s="192"/>
      <c r="AA186796" s="192"/>
    </row>
    <row r="186797" spans="26:27">
      <c r="Z186797" s="192"/>
      <c r="AA186797" s="192"/>
    </row>
    <row r="186798" spans="26:27">
      <c r="Z186798" s="192"/>
      <c r="AA186798" s="192"/>
    </row>
    <row r="186799" spans="26:27">
      <c r="Z186799" s="192"/>
      <c r="AA186799" s="192"/>
    </row>
    <row r="186800" spans="26:27">
      <c r="Z186800" s="192"/>
      <c r="AA186800" s="192"/>
    </row>
    <row r="186801" spans="26:27">
      <c r="Z186801" s="192"/>
      <c r="AA186801" s="192"/>
    </row>
    <row r="186802" spans="26:27">
      <c r="Z186802" s="192"/>
      <c r="AA186802" s="192"/>
    </row>
    <row r="186803" spans="26:27">
      <c r="Z186803" s="192"/>
      <c r="AA186803" s="192"/>
    </row>
    <row r="186804" spans="26:27">
      <c r="Z186804" s="192"/>
      <c r="AA186804" s="192"/>
    </row>
    <row r="186805" spans="26:27">
      <c r="Z186805" s="192"/>
      <c r="AA186805" s="192"/>
    </row>
    <row r="186806" spans="26:27">
      <c r="Z186806" s="192"/>
      <c r="AA186806" s="192"/>
    </row>
    <row r="186807" spans="26:27">
      <c r="Z186807" s="192"/>
      <c r="AA186807" s="192"/>
    </row>
    <row r="186808" spans="26:27">
      <c r="Z186808" s="192"/>
      <c r="AA186808" s="192"/>
    </row>
    <row r="186809" spans="26:27">
      <c r="Z186809" s="192"/>
      <c r="AA186809" s="192"/>
    </row>
    <row r="186810" spans="26:27">
      <c r="Z186810" s="192"/>
      <c r="AA186810" s="192"/>
    </row>
    <row r="186811" spans="26:27">
      <c r="Z186811" s="192"/>
      <c r="AA186811" s="192"/>
    </row>
    <row r="186812" spans="26:27">
      <c r="Z186812" s="192"/>
      <c r="AA186812" s="192"/>
    </row>
    <row r="186813" spans="26:27">
      <c r="Z186813" s="192"/>
      <c r="AA186813" s="192"/>
    </row>
    <row r="186814" spans="26:27">
      <c r="Z186814" s="192"/>
      <c r="AA186814" s="192"/>
    </row>
    <row r="186815" spans="26:27">
      <c r="Z186815" s="192"/>
      <c r="AA186815" s="192"/>
    </row>
    <row r="186816" spans="26:27">
      <c r="Z186816" s="192"/>
      <c r="AA186816" s="192"/>
    </row>
    <row r="186817" spans="26:27">
      <c r="Z186817" s="192"/>
      <c r="AA186817" s="192"/>
    </row>
    <row r="186818" spans="26:27">
      <c r="Z186818" s="192"/>
      <c r="AA186818" s="192"/>
    </row>
    <row r="186819" spans="26:27">
      <c r="Z186819" s="192"/>
      <c r="AA186819" s="192"/>
    </row>
    <row r="186820" spans="26:27">
      <c r="Z186820" s="192"/>
      <c r="AA186820" s="192"/>
    </row>
    <row r="186821" spans="26:27">
      <c r="Z186821" s="192"/>
      <c r="AA186821" s="192"/>
    </row>
    <row r="186822" spans="26:27">
      <c r="Z186822" s="192"/>
      <c r="AA186822" s="192"/>
    </row>
    <row r="186823" spans="26:27">
      <c r="Z186823" s="192"/>
      <c r="AA186823" s="192"/>
    </row>
    <row r="186824" spans="26:27">
      <c r="Z186824" s="192"/>
      <c r="AA186824" s="192"/>
    </row>
    <row r="186825" spans="26:27">
      <c r="Z186825" s="192"/>
      <c r="AA186825" s="192"/>
    </row>
    <row r="186826" spans="26:27">
      <c r="Z186826" s="192"/>
      <c r="AA186826" s="192"/>
    </row>
    <row r="186827" spans="26:27">
      <c r="Z186827" s="192"/>
      <c r="AA186827" s="192"/>
    </row>
    <row r="186828" spans="26:27">
      <c r="Z186828" s="192"/>
      <c r="AA186828" s="192"/>
    </row>
    <row r="186829" spans="26:27">
      <c r="Z186829" s="192"/>
      <c r="AA186829" s="192"/>
    </row>
    <row r="186830" spans="26:27">
      <c r="Z186830" s="192"/>
      <c r="AA186830" s="192"/>
    </row>
    <row r="186831" spans="26:27">
      <c r="Z186831" s="192"/>
      <c r="AA186831" s="192"/>
    </row>
    <row r="186832" spans="26:27">
      <c r="Z186832" s="192"/>
      <c r="AA186832" s="192"/>
    </row>
    <row r="186833" spans="26:27">
      <c r="Z186833" s="192"/>
      <c r="AA186833" s="192"/>
    </row>
    <row r="186834" spans="26:27">
      <c r="Z186834" s="192"/>
      <c r="AA186834" s="192"/>
    </row>
    <row r="186835" spans="26:27">
      <c r="Z186835" s="192"/>
      <c r="AA186835" s="192"/>
    </row>
    <row r="186836" spans="26:27">
      <c r="Z186836" s="192"/>
      <c r="AA186836" s="192"/>
    </row>
    <row r="186837" spans="26:27">
      <c r="Z186837" s="192"/>
      <c r="AA186837" s="192"/>
    </row>
    <row r="186838" spans="26:27">
      <c r="Z186838" s="192"/>
      <c r="AA186838" s="192"/>
    </row>
    <row r="186839" spans="26:27">
      <c r="Z186839" s="192"/>
      <c r="AA186839" s="192"/>
    </row>
    <row r="186840" spans="26:27">
      <c r="Z186840" s="192"/>
      <c r="AA186840" s="192"/>
    </row>
    <row r="186841" spans="26:27">
      <c r="Z186841" s="192"/>
      <c r="AA186841" s="192"/>
    </row>
    <row r="186842" spans="26:27">
      <c r="Z186842" s="192"/>
      <c r="AA186842" s="192"/>
    </row>
    <row r="186843" spans="26:27">
      <c r="Z186843" s="192"/>
      <c r="AA186843" s="192"/>
    </row>
    <row r="186844" spans="26:27">
      <c r="Z186844" s="192"/>
      <c r="AA186844" s="192"/>
    </row>
    <row r="186845" spans="26:27">
      <c r="Z186845" s="192"/>
      <c r="AA186845" s="192"/>
    </row>
    <row r="186846" spans="26:27">
      <c r="Z186846" s="192"/>
      <c r="AA186846" s="192"/>
    </row>
    <row r="186847" spans="26:27">
      <c r="Z186847" s="192"/>
      <c r="AA186847" s="192"/>
    </row>
    <row r="186848" spans="26:27">
      <c r="Z186848" s="192"/>
      <c r="AA186848" s="192"/>
    </row>
    <row r="186849" spans="26:27">
      <c r="Z186849" s="192"/>
      <c r="AA186849" s="192"/>
    </row>
    <row r="186850" spans="26:27">
      <c r="Z186850" s="192"/>
      <c r="AA186850" s="192"/>
    </row>
    <row r="186851" spans="26:27">
      <c r="Z186851" s="192"/>
      <c r="AA186851" s="192"/>
    </row>
    <row r="186852" spans="26:27">
      <c r="Z186852" s="192"/>
      <c r="AA186852" s="192"/>
    </row>
    <row r="186853" spans="26:27">
      <c r="Z186853" s="192"/>
      <c r="AA186853" s="192"/>
    </row>
    <row r="186854" spans="26:27">
      <c r="Z186854" s="192"/>
      <c r="AA186854" s="192"/>
    </row>
    <row r="186855" spans="26:27">
      <c r="Z186855" s="192"/>
      <c r="AA186855" s="192"/>
    </row>
    <row r="186856" spans="26:27">
      <c r="Z186856" s="192"/>
      <c r="AA186856" s="192"/>
    </row>
    <row r="186857" spans="26:27">
      <c r="Z186857" s="192"/>
      <c r="AA186857" s="192"/>
    </row>
    <row r="186858" spans="26:27">
      <c r="Z186858" s="192"/>
      <c r="AA186858" s="192"/>
    </row>
    <row r="186859" spans="26:27">
      <c r="Z186859" s="192"/>
      <c r="AA186859" s="192"/>
    </row>
    <row r="186860" spans="26:27">
      <c r="Z186860" s="192"/>
      <c r="AA186860" s="192"/>
    </row>
    <row r="186861" spans="26:27">
      <c r="Z186861" s="192"/>
      <c r="AA186861" s="192"/>
    </row>
    <row r="186862" spans="26:27">
      <c r="Z186862" s="192"/>
      <c r="AA186862" s="192"/>
    </row>
    <row r="186863" spans="26:27">
      <c r="Z186863" s="192"/>
      <c r="AA186863" s="192"/>
    </row>
    <row r="186864" spans="26:27">
      <c r="Z186864" s="192"/>
      <c r="AA186864" s="192"/>
    </row>
    <row r="186865" spans="26:27">
      <c r="Z186865" s="192"/>
      <c r="AA186865" s="192"/>
    </row>
    <row r="186866" spans="26:27">
      <c r="Z186866" s="192"/>
      <c r="AA186866" s="192"/>
    </row>
    <row r="186867" spans="26:27">
      <c r="Z186867" s="192"/>
      <c r="AA186867" s="192"/>
    </row>
    <row r="186868" spans="26:27">
      <c r="Z186868" s="192"/>
      <c r="AA186868" s="192"/>
    </row>
    <row r="186869" spans="26:27">
      <c r="Z186869" s="192"/>
      <c r="AA186869" s="192"/>
    </row>
    <row r="186870" spans="26:27">
      <c r="Z186870" s="192"/>
      <c r="AA186870" s="192"/>
    </row>
    <row r="186871" spans="26:27">
      <c r="Z186871" s="192"/>
      <c r="AA186871" s="192"/>
    </row>
    <row r="186872" spans="26:27">
      <c r="Z186872" s="192"/>
      <c r="AA186872" s="192"/>
    </row>
    <row r="186873" spans="26:27">
      <c r="Z186873" s="192"/>
      <c r="AA186873" s="192"/>
    </row>
    <row r="186874" spans="26:27">
      <c r="Z186874" s="192"/>
      <c r="AA186874" s="192"/>
    </row>
    <row r="186875" spans="26:27">
      <c r="Z186875" s="192"/>
      <c r="AA186875" s="192"/>
    </row>
    <row r="186876" spans="26:27">
      <c r="Z186876" s="192"/>
      <c r="AA186876" s="192"/>
    </row>
    <row r="186877" spans="26:27">
      <c r="Z186877" s="192"/>
      <c r="AA186877" s="192"/>
    </row>
    <row r="186878" spans="26:27">
      <c r="Z186878" s="192"/>
      <c r="AA186878" s="192"/>
    </row>
    <row r="186879" spans="26:27">
      <c r="Z186879" s="192"/>
      <c r="AA186879" s="192"/>
    </row>
    <row r="186880" spans="26:27">
      <c r="Z186880" s="192"/>
      <c r="AA186880" s="192"/>
    </row>
    <row r="186881" spans="26:27">
      <c r="Z186881" s="192"/>
      <c r="AA186881" s="192"/>
    </row>
    <row r="186882" spans="26:27">
      <c r="Z186882" s="192"/>
      <c r="AA186882" s="192"/>
    </row>
    <row r="186883" spans="26:27">
      <c r="Z186883" s="192"/>
      <c r="AA186883" s="192"/>
    </row>
    <row r="186884" spans="26:27">
      <c r="Z186884" s="192"/>
      <c r="AA186884" s="192"/>
    </row>
    <row r="186885" spans="26:27">
      <c r="Z186885" s="192"/>
      <c r="AA186885" s="192"/>
    </row>
    <row r="186886" spans="26:27">
      <c r="Z186886" s="192"/>
      <c r="AA186886" s="192"/>
    </row>
    <row r="186887" spans="26:27">
      <c r="Z186887" s="192"/>
      <c r="AA186887" s="192"/>
    </row>
    <row r="186888" spans="26:27">
      <c r="Z186888" s="192"/>
      <c r="AA186888" s="192"/>
    </row>
    <row r="186889" spans="26:27">
      <c r="Z186889" s="192"/>
      <c r="AA186889" s="192"/>
    </row>
    <row r="186890" spans="26:27">
      <c r="Z186890" s="192"/>
      <c r="AA186890" s="192"/>
    </row>
    <row r="186891" spans="26:27">
      <c r="Z186891" s="192"/>
      <c r="AA186891" s="192"/>
    </row>
    <row r="186892" spans="26:27">
      <c r="Z186892" s="192"/>
      <c r="AA186892" s="192"/>
    </row>
    <row r="186893" spans="26:27">
      <c r="Z186893" s="192"/>
      <c r="AA186893" s="192"/>
    </row>
    <row r="186894" spans="26:27">
      <c r="Z186894" s="192"/>
      <c r="AA186894" s="192"/>
    </row>
    <row r="186895" spans="26:27">
      <c r="Z186895" s="192"/>
      <c r="AA186895" s="192"/>
    </row>
    <row r="186896" spans="26:27">
      <c r="Z186896" s="192"/>
      <c r="AA186896" s="192"/>
    </row>
    <row r="186897" spans="26:27">
      <c r="Z186897" s="192"/>
      <c r="AA186897" s="192"/>
    </row>
    <row r="186898" spans="26:27">
      <c r="Z186898" s="192"/>
      <c r="AA186898" s="192"/>
    </row>
    <row r="186899" spans="26:27">
      <c r="Z186899" s="192"/>
      <c r="AA186899" s="192"/>
    </row>
    <row r="186900" spans="26:27">
      <c r="Z186900" s="192"/>
      <c r="AA186900" s="192"/>
    </row>
    <row r="186901" spans="26:27">
      <c r="Z186901" s="192"/>
      <c r="AA186901" s="192"/>
    </row>
    <row r="186902" spans="26:27">
      <c r="Z186902" s="192"/>
      <c r="AA186902" s="192"/>
    </row>
    <row r="186903" spans="26:27">
      <c r="Z186903" s="192"/>
      <c r="AA186903" s="192"/>
    </row>
    <row r="186904" spans="26:27">
      <c r="Z186904" s="192"/>
      <c r="AA186904" s="192"/>
    </row>
    <row r="186905" spans="26:27">
      <c r="Z186905" s="192"/>
      <c r="AA186905" s="192"/>
    </row>
    <row r="186906" spans="26:27">
      <c r="Z186906" s="192"/>
      <c r="AA186906" s="192"/>
    </row>
    <row r="186907" spans="26:27">
      <c r="Z186907" s="192"/>
      <c r="AA186907" s="192"/>
    </row>
    <row r="186908" spans="26:27">
      <c r="Z186908" s="192"/>
      <c r="AA186908" s="192"/>
    </row>
    <row r="186909" spans="26:27">
      <c r="Z186909" s="192"/>
      <c r="AA186909" s="192"/>
    </row>
    <row r="186910" spans="26:27">
      <c r="Z186910" s="192"/>
      <c r="AA186910" s="192"/>
    </row>
    <row r="186911" spans="26:27">
      <c r="Z186911" s="192"/>
      <c r="AA186911" s="192"/>
    </row>
    <row r="186912" spans="26:27">
      <c r="Z186912" s="192"/>
      <c r="AA186912" s="192"/>
    </row>
    <row r="186913" spans="26:27">
      <c r="Z186913" s="192"/>
      <c r="AA186913" s="192"/>
    </row>
    <row r="186914" spans="26:27">
      <c r="Z186914" s="192"/>
      <c r="AA186914" s="192"/>
    </row>
    <row r="186915" spans="26:27">
      <c r="Z186915" s="192"/>
      <c r="AA186915" s="192"/>
    </row>
    <row r="186916" spans="26:27">
      <c r="Z186916" s="192"/>
      <c r="AA186916" s="192"/>
    </row>
    <row r="186917" spans="26:27">
      <c r="Z186917" s="192"/>
      <c r="AA186917" s="192"/>
    </row>
    <row r="186918" spans="26:27">
      <c r="Z186918" s="192"/>
      <c r="AA186918" s="192"/>
    </row>
    <row r="186919" spans="26:27">
      <c r="Z186919" s="192"/>
      <c r="AA186919" s="192"/>
    </row>
    <row r="186920" spans="26:27">
      <c r="Z186920" s="192"/>
      <c r="AA186920" s="192"/>
    </row>
    <row r="186921" spans="26:27">
      <c r="Z186921" s="192"/>
      <c r="AA186921" s="192"/>
    </row>
    <row r="186922" spans="26:27">
      <c r="Z186922" s="192"/>
      <c r="AA186922" s="192"/>
    </row>
    <row r="186923" spans="26:27">
      <c r="Z186923" s="192"/>
      <c r="AA186923" s="192"/>
    </row>
    <row r="186924" spans="26:27">
      <c r="Z186924" s="192"/>
      <c r="AA186924" s="192"/>
    </row>
    <row r="186925" spans="26:27">
      <c r="Z186925" s="192"/>
      <c r="AA186925" s="192"/>
    </row>
    <row r="186926" spans="26:27">
      <c r="Z186926" s="192"/>
      <c r="AA186926" s="192"/>
    </row>
    <row r="186927" spans="26:27">
      <c r="Z186927" s="192"/>
      <c r="AA186927" s="192"/>
    </row>
    <row r="186928" spans="26:27">
      <c r="Z186928" s="192"/>
      <c r="AA186928" s="192"/>
    </row>
    <row r="186929" spans="26:27">
      <c r="Z186929" s="192"/>
      <c r="AA186929" s="192"/>
    </row>
    <row r="186930" spans="26:27">
      <c r="Z186930" s="192"/>
      <c r="AA186930" s="192"/>
    </row>
    <row r="186931" spans="26:27">
      <c r="Z186931" s="192"/>
      <c r="AA186931" s="192"/>
    </row>
    <row r="186932" spans="26:27">
      <c r="Z186932" s="192"/>
      <c r="AA186932" s="192"/>
    </row>
    <row r="186933" spans="26:27">
      <c r="Z186933" s="192"/>
      <c r="AA186933" s="192"/>
    </row>
    <row r="186934" spans="26:27">
      <c r="Z186934" s="192"/>
      <c r="AA186934" s="192"/>
    </row>
    <row r="186935" spans="26:27">
      <c r="Z186935" s="192"/>
      <c r="AA186935" s="192"/>
    </row>
    <row r="186936" spans="26:27">
      <c r="Z186936" s="192"/>
      <c r="AA186936" s="192"/>
    </row>
    <row r="186937" spans="26:27">
      <c r="Z186937" s="192"/>
      <c r="AA186937" s="192"/>
    </row>
    <row r="186938" spans="26:27">
      <c r="Z186938" s="192"/>
      <c r="AA186938" s="192"/>
    </row>
    <row r="186939" spans="26:27">
      <c r="Z186939" s="192"/>
      <c r="AA186939" s="192"/>
    </row>
    <row r="186940" spans="26:27">
      <c r="Z186940" s="192"/>
      <c r="AA186940" s="192"/>
    </row>
    <row r="186941" spans="26:27">
      <c r="Z186941" s="192"/>
      <c r="AA186941" s="192"/>
    </row>
    <row r="186942" spans="26:27">
      <c r="Z186942" s="192"/>
      <c r="AA186942" s="192"/>
    </row>
    <row r="186943" spans="26:27">
      <c r="Z186943" s="192"/>
      <c r="AA186943" s="192"/>
    </row>
    <row r="186944" spans="26:27">
      <c r="Z186944" s="192"/>
      <c r="AA186944" s="192"/>
    </row>
    <row r="186945" spans="26:27">
      <c r="Z186945" s="192"/>
      <c r="AA186945" s="192"/>
    </row>
    <row r="186946" spans="26:27">
      <c r="Z186946" s="192"/>
      <c r="AA186946" s="192"/>
    </row>
    <row r="186947" spans="26:27">
      <c r="Z186947" s="192"/>
      <c r="AA186947" s="192"/>
    </row>
    <row r="186948" spans="26:27">
      <c r="Z186948" s="192"/>
      <c r="AA186948" s="192"/>
    </row>
    <row r="186949" spans="26:27">
      <c r="Z186949" s="192"/>
      <c r="AA186949" s="192"/>
    </row>
    <row r="186950" spans="26:27">
      <c r="Z186950" s="192"/>
      <c r="AA186950" s="192"/>
    </row>
    <row r="186951" spans="26:27">
      <c r="Z186951" s="192"/>
      <c r="AA186951" s="192"/>
    </row>
    <row r="186952" spans="26:27">
      <c r="Z186952" s="192"/>
      <c r="AA186952" s="192"/>
    </row>
    <row r="186953" spans="26:27">
      <c r="Z186953" s="192"/>
      <c r="AA186953" s="192"/>
    </row>
    <row r="186954" spans="26:27">
      <c r="Z186954" s="192"/>
      <c r="AA186954" s="192"/>
    </row>
    <row r="186955" spans="26:27">
      <c r="Z186955" s="192"/>
      <c r="AA186955" s="192"/>
    </row>
    <row r="186956" spans="26:27">
      <c r="Z186956" s="192"/>
      <c r="AA186956" s="192"/>
    </row>
    <row r="186957" spans="26:27">
      <c r="Z186957" s="192"/>
      <c r="AA186957" s="192"/>
    </row>
    <row r="186958" spans="26:27">
      <c r="Z186958" s="192"/>
      <c r="AA186958" s="192"/>
    </row>
    <row r="186959" spans="26:27">
      <c r="Z186959" s="192"/>
      <c r="AA186959" s="192"/>
    </row>
    <row r="186960" spans="26:27">
      <c r="Z186960" s="192"/>
      <c r="AA186960" s="192"/>
    </row>
    <row r="186961" spans="26:27">
      <c r="Z186961" s="192"/>
      <c r="AA186961" s="192"/>
    </row>
    <row r="186962" spans="26:27">
      <c r="Z186962" s="192"/>
      <c r="AA186962" s="192"/>
    </row>
    <row r="186963" spans="26:27">
      <c r="Z186963" s="192"/>
      <c r="AA186963" s="192"/>
    </row>
    <row r="186964" spans="26:27">
      <c r="Z186964" s="192"/>
      <c r="AA186964" s="192"/>
    </row>
    <row r="186965" spans="26:27">
      <c r="Z186965" s="192"/>
      <c r="AA186965" s="192"/>
    </row>
    <row r="186966" spans="26:27">
      <c r="Z186966" s="192"/>
      <c r="AA186966" s="192"/>
    </row>
    <row r="186967" spans="26:27">
      <c r="Z186967" s="192"/>
      <c r="AA186967" s="192"/>
    </row>
    <row r="186968" spans="26:27">
      <c r="Z186968" s="192"/>
      <c r="AA186968" s="192"/>
    </row>
    <row r="186969" spans="26:27">
      <c r="Z186969" s="192"/>
      <c r="AA186969" s="192"/>
    </row>
    <row r="186970" spans="26:27">
      <c r="Z186970" s="192"/>
      <c r="AA186970" s="192"/>
    </row>
    <row r="186971" spans="26:27">
      <c r="Z186971" s="192"/>
      <c r="AA186971" s="192"/>
    </row>
    <row r="186972" spans="26:27">
      <c r="Z186972" s="192"/>
      <c r="AA186972" s="192"/>
    </row>
    <row r="186973" spans="26:27">
      <c r="Z186973" s="192"/>
      <c r="AA186973" s="192"/>
    </row>
    <row r="186974" spans="26:27">
      <c r="Z186974" s="192"/>
      <c r="AA186974" s="192"/>
    </row>
    <row r="186975" spans="26:27">
      <c r="Z186975" s="192"/>
      <c r="AA186975" s="192"/>
    </row>
    <row r="186976" spans="26:27">
      <c r="Z186976" s="192"/>
      <c r="AA186976" s="192"/>
    </row>
    <row r="186977" spans="26:27">
      <c r="Z186977" s="192"/>
      <c r="AA186977" s="192"/>
    </row>
    <row r="186978" spans="26:27">
      <c r="Z186978" s="192"/>
      <c r="AA186978" s="192"/>
    </row>
    <row r="186979" spans="26:27">
      <c r="Z186979" s="192"/>
      <c r="AA186979" s="192"/>
    </row>
    <row r="186980" spans="26:27">
      <c r="Z186980" s="192"/>
      <c r="AA186980" s="192"/>
    </row>
    <row r="186981" spans="26:27">
      <c r="Z186981" s="192"/>
      <c r="AA186981" s="192"/>
    </row>
    <row r="186982" spans="26:27">
      <c r="Z186982" s="192"/>
      <c r="AA186982" s="192"/>
    </row>
    <row r="186983" spans="26:27">
      <c r="Z186983" s="192"/>
      <c r="AA186983" s="192"/>
    </row>
    <row r="186984" spans="26:27">
      <c r="Z186984" s="192"/>
      <c r="AA186984" s="192"/>
    </row>
    <row r="186985" spans="26:27">
      <c r="Z186985" s="192"/>
      <c r="AA186985" s="192"/>
    </row>
    <row r="186986" spans="26:27">
      <c r="Z186986" s="192"/>
      <c r="AA186986" s="192"/>
    </row>
    <row r="186987" spans="26:27">
      <c r="Z186987" s="192"/>
      <c r="AA186987" s="192"/>
    </row>
    <row r="186988" spans="26:27">
      <c r="Z186988" s="192"/>
      <c r="AA186988" s="192"/>
    </row>
    <row r="186989" spans="26:27">
      <c r="Z186989" s="192"/>
      <c r="AA186989" s="192"/>
    </row>
    <row r="186990" spans="26:27">
      <c r="Z186990" s="192"/>
      <c r="AA186990" s="192"/>
    </row>
    <row r="186991" spans="26:27">
      <c r="Z186991" s="192"/>
      <c r="AA186991" s="192"/>
    </row>
    <row r="186992" spans="26:27">
      <c r="Z186992" s="192"/>
      <c r="AA186992" s="192"/>
    </row>
    <row r="186993" spans="26:27">
      <c r="Z186993" s="192"/>
      <c r="AA186993" s="192"/>
    </row>
    <row r="186994" spans="26:27">
      <c r="Z186994" s="192"/>
      <c r="AA186994" s="192"/>
    </row>
    <row r="186995" spans="26:27">
      <c r="Z186995" s="192"/>
      <c r="AA186995" s="192"/>
    </row>
    <row r="186996" spans="26:27">
      <c r="Z186996" s="192"/>
      <c r="AA186996" s="192"/>
    </row>
    <row r="186997" spans="26:27">
      <c r="Z186997" s="192"/>
      <c r="AA186997" s="192"/>
    </row>
    <row r="186998" spans="26:27">
      <c r="Z186998" s="192"/>
      <c r="AA186998" s="192"/>
    </row>
    <row r="186999" spans="26:27">
      <c r="Z186999" s="192"/>
      <c r="AA186999" s="192"/>
    </row>
    <row r="187000" spans="26:27">
      <c r="Z187000" s="192"/>
      <c r="AA187000" s="192"/>
    </row>
    <row r="187001" spans="26:27">
      <c r="Z187001" s="192"/>
      <c r="AA187001" s="192"/>
    </row>
    <row r="187002" spans="26:27">
      <c r="Z187002" s="192"/>
      <c r="AA187002" s="192"/>
    </row>
    <row r="187003" spans="26:27">
      <c r="Z187003" s="192"/>
      <c r="AA187003" s="192"/>
    </row>
    <row r="187004" spans="26:27">
      <c r="Z187004" s="192"/>
      <c r="AA187004" s="192"/>
    </row>
    <row r="187005" spans="26:27">
      <c r="Z187005" s="192"/>
      <c r="AA187005" s="192"/>
    </row>
    <row r="187006" spans="26:27">
      <c r="Z187006" s="192"/>
      <c r="AA187006" s="192"/>
    </row>
    <row r="187007" spans="26:27">
      <c r="Z187007" s="192"/>
      <c r="AA187007" s="192"/>
    </row>
    <row r="187008" spans="26:27">
      <c r="Z187008" s="192"/>
      <c r="AA187008" s="192"/>
    </row>
    <row r="187009" spans="26:27">
      <c r="Z187009" s="192"/>
      <c r="AA187009" s="192"/>
    </row>
    <row r="187010" spans="26:27">
      <c r="Z187010" s="192"/>
      <c r="AA187010" s="192"/>
    </row>
    <row r="187011" spans="26:27">
      <c r="Z187011" s="192"/>
      <c r="AA187011" s="192"/>
    </row>
    <row r="187012" spans="26:27">
      <c r="Z187012" s="192"/>
      <c r="AA187012" s="192"/>
    </row>
    <row r="187013" spans="26:27">
      <c r="Z187013" s="192"/>
      <c r="AA187013" s="192"/>
    </row>
    <row r="187014" spans="26:27">
      <c r="Z187014" s="192"/>
      <c r="AA187014" s="192"/>
    </row>
    <row r="187015" spans="26:27">
      <c r="Z187015" s="192"/>
      <c r="AA187015" s="192"/>
    </row>
    <row r="187016" spans="26:27">
      <c r="Z187016" s="192"/>
      <c r="AA187016" s="192"/>
    </row>
    <row r="187017" spans="26:27">
      <c r="Z187017" s="192"/>
      <c r="AA187017" s="192"/>
    </row>
    <row r="187018" spans="26:27">
      <c r="Z187018" s="192"/>
      <c r="AA187018" s="192"/>
    </row>
    <row r="187019" spans="26:27">
      <c r="Z187019" s="192"/>
      <c r="AA187019" s="192"/>
    </row>
    <row r="187020" spans="26:27">
      <c r="Z187020" s="192"/>
      <c r="AA187020" s="192"/>
    </row>
    <row r="187021" spans="26:27">
      <c r="Z187021" s="192"/>
      <c r="AA187021" s="192"/>
    </row>
    <row r="187022" spans="26:27">
      <c r="Z187022" s="192"/>
      <c r="AA187022" s="192"/>
    </row>
    <row r="187023" spans="26:27">
      <c r="Z187023" s="192"/>
      <c r="AA187023" s="192"/>
    </row>
    <row r="187024" spans="26:27">
      <c r="Z187024" s="192"/>
      <c r="AA187024" s="192"/>
    </row>
    <row r="187025" spans="26:27">
      <c r="Z187025" s="192"/>
      <c r="AA187025" s="192"/>
    </row>
    <row r="187026" spans="26:27">
      <c r="Z187026" s="192"/>
      <c r="AA187026" s="192"/>
    </row>
    <row r="187027" spans="26:27">
      <c r="Z187027" s="192"/>
      <c r="AA187027" s="192"/>
    </row>
    <row r="187028" spans="26:27">
      <c r="Z187028" s="192"/>
      <c r="AA187028" s="192"/>
    </row>
    <row r="187029" spans="26:27">
      <c r="Z187029" s="192"/>
      <c r="AA187029" s="192"/>
    </row>
    <row r="187030" spans="26:27">
      <c r="Z187030" s="192"/>
      <c r="AA187030" s="192"/>
    </row>
    <row r="187031" spans="26:27">
      <c r="Z187031" s="192"/>
      <c r="AA187031" s="192"/>
    </row>
    <row r="187032" spans="26:27">
      <c r="Z187032" s="192"/>
      <c r="AA187032" s="192"/>
    </row>
    <row r="187033" spans="26:27">
      <c r="Z187033" s="192"/>
      <c r="AA187033" s="192"/>
    </row>
    <row r="187034" spans="26:27">
      <c r="Z187034" s="192"/>
      <c r="AA187034" s="192"/>
    </row>
    <row r="187035" spans="26:27">
      <c r="Z187035" s="192"/>
      <c r="AA187035" s="192"/>
    </row>
    <row r="187036" spans="26:27">
      <c r="Z187036" s="192"/>
      <c r="AA187036" s="192"/>
    </row>
    <row r="187037" spans="26:27">
      <c r="Z187037" s="192"/>
      <c r="AA187037" s="192"/>
    </row>
    <row r="187038" spans="26:27">
      <c r="Z187038" s="192"/>
      <c r="AA187038" s="192"/>
    </row>
    <row r="187039" spans="26:27">
      <c r="Z187039" s="192"/>
      <c r="AA187039" s="192"/>
    </row>
    <row r="187040" spans="26:27">
      <c r="Z187040" s="192"/>
      <c r="AA187040" s="192"/>
    </row>
    <row r="187041" spans="26:27">
      <c r="Z187041" s="192"/>
      <c r="AA187041" s="192"/>
    </row>
    <row r="187042" spans="26:27">
      <c r="Z187042" s="192"/>
      <c r="AA187042" s="192"/>
    </row>
    <row r="187043" spans="26:27">
      <c r="Z187043" s="192"/>
      <c r="AA187043" s="192"/>
    </row>
    <row r="187044" spans="26:27">
      <c r="Z187044" s="192"/>
      <c r="AA187044" s="192"/>
    </row>
    <row r="187045" spans="26:27">
      <c r="Z187045" s="192"/>
      <c r="AA187045" s="192"/>
    </row>
    <row r="187046" spans="26:27">
      <c r="Z187046" s="192"/>
      <c r="AA187046" s="192"/>
    </row>
    <row r="187047" spans="26:27">
      <c r="Z187047" s="192"/>
      <c r="AA187047" s="192"/>
    </row>
    <row r="187048" spans="26:27">
      <c r="Z187048" s="192"/>
      <c r="AA187048" s="192"/>
    </row>
    <row r="187049" spans="26:27">
      <c r="Z187049" s="192"/>
      <c r="AA187049" s="192"/>
    </row>
    <row r="187050" spans="26:27">
      <c r="Z187050" s="192"/>
      <c r="AA187050" s="192"/>
    </row>
    <row r="187051" spans="26:27">
      <c r="Z187051" s="192"/>
      <c r="AA187051" s="192"/>
    </row>
    <row r="187052" spans="26:27">
      <c r="Z187052" s="192"/>
      <c r="AA187052" s="192"/>
    </row>
    <row r="187053" spans="26:27">
      <c r="Z187053" s="192"/>
      <c r="AA187053" s="192"/>
    </row>
    <row r="187054" spans="26:27">
      <c r="Z187054" s="192"/>
      <c r="AA187054" s="192"/>
    </row>
    <row r="187055" spans="26:27">
      <c r="Z187055" s="192"/>
      <c r="AA187055" s="192"/>
    </row>
    <row r="187056" spans="26:27">
      <c r="Z187056" s="192"/>
      <c r="AA187056" s="192"/>
    </row>
    <row r="187057" spans="26:27">
      <c r="Z187057" s="192"/>
      <c r="AA187057" s="192"/>
    </row>
    <row r="187058" spans="26:27">
      <c r="Z187058" s="192"/>
      <c r="AA187058" s="192"/>
    </row>
    <row r="187059" spans="26:27">
      <c r="Z187059" s="192"/>
      <c r="AA187059" s="192"/>
    </row>
    <row r="187060" spans="26:27">
      <c r="Z187060" s="192"/>
      <c r="AA187060" s="192"/>
    </row>
    <row r="187061" spans="26:27">
      <c r="Z187061" s="192"/>
      <c r="AA187061" s="192"/>
    </row>
    <row r="187062" spans="26:27">
      <c r="Z187062" s="192"/>
      <c r="AA187062" s="192"/>
    </row>
    <row r="187063" spans="26:27">
      <c r="Z187063" s="192"/>
      <c r="AA187063" s="192"/>
    </row>
    <row r="187064" spans="26:27">
      <c r="Z187064" s="192"/>
      <c r="AA187064" s="192"/>
    </row>
    <row r="187065" spans="26:27">
      <c r="Z187065" s="192"/>
      <c r="AA187065" s="192"/>
    </row>
    <row r="187066" spans="26:27">
      <c r="Z187066" s="192"/>
      <c r="AA187066" s="192"/>
    </row>
    <row r="187067" spans="26:27">
      <c r="Z187067" s="192"/>
      <c r="AA187067" s="192"/>
    </row>
    <row r="187068" spans="26:27">
      <c r="Z187068" s="192"/>
      <c r="AA187068" s="192"/>
    </row>
    <row r="187069" spans="26:27">
      <c r="Z187069" s="192"/>
      <c r="AA187069" s="192"/>
    </row>
    <row r="187070" spans="26:27">
      <c r="Z187070" s="192"/>
      <c r="AA187070" s="192"/>
    </row>
    <row r="187071" spans="26:27">
      <c r="Z187071" s="192"/>
      <c r="AA187071" s="192"/>
    </row>
    <row r="187072" spans="26:27">
      <c r="Z187072" s="192"/>
      <c r="AA187072" s="192"/>
    </row>
    <row r="187073" spans="26:27">
      <c r="Z187073" s="192"/>
      <c r="AA187073" s="192"/>
    </row>
    <row r="187074" spans="26:27">
      <c r="Z187074" s="192"/>
      <c r="AA187074" s="192"/>
    </row>
    <row r="187075" spans="26:27">
      <c r="Z187075" s="192"/>
      <c r="AA187075" s="192"/>
    </row>
    <row r="187076" spans="26:27">
      <c r="Z187076" s="192"/>
      <c r="AA187076" s="192"/>
    </row>
    <row r="187077" spans="26:27">
      <c r="Z187077" s="192"/>
      <c r="AA187077" s="192"/>
    </row>
    <row r="187078" spans="26:27">
      <c r="Z187078" s="192"/>
      <c r="AA187078" s="192"/>
    </row>
    <row r="187079" spans="26:27">
      <c r="Z187079" s="192"/>
      <c r="AA187079" s="192"/>
    </row>
    <row r="187080" spans="26:27">
      <c r="Z187080" s="192"/>
      <c r="AA187080" s="192"/>
    </row>
    <row r="187081" spans="26:27">
      <c r="Z187081" s="192"/>
      <c r="AA187081" s="192"/>
    </row>
    <row r="187082" spans="26:27">
      <c r="Z187082" s="192"/>
      <c r="AA187082" s="192"/>
    </row>
    <row r="187083" spans="26:27">
      <c r="Z187083" s="192"/>
      <c r="AA187083" s="192"/>
    </row>
    <row r="187084" spans="26:27">
      <c r="Z187084" s="192"/>
      <c r="AA187084" s="192"/>
    </row>
    <row r="187085" spans="26:27">
      <c r="Z187085" s="192"/>
      <c r="AA187085" s="192"/>
    </row>
    <row r="187086" spans="26:27">
      <c r="Z187086" s="192"/>
      <c r="AA187086" s="192"/>
    </row>
    <row r="187087" spans="26:27">
      <c r="Z187087" s="192"/>
      <c r="AA187087" s="192"/>
    </row>
    <row r="187088" spans="26:27">
      <c r="Z187088" s="192"/>
      <c r="AA187088" s="192"/>
    </row>
    <row r="187089" spans="26:27">
      <c r="Z187089" s="192"/>
      <c r="AA187089" s="192"/>
    </row>
    <row r="187090" spans="26:27">
      <c r="Z187090" s="192"/>
      <c r="AA187090" s="192"/>
    </row>
    <row r="187091" spans="26:27">
      <c r="Z187091" s="192"/>
      <c r="AA187091" s="192"/>
    </row>
    <row r="187092" spans="26:27">
      <c r="Z187092" s="192"/>
      <c r="AA187092" s="192"/>
    </row>
    <row r="187093" spans="26:27">
      <c r="Z187093" s="192"/>
      <c r="AA187093" s="192"/>
    </row>
    <row r="187094" spans="26:27">
      <c r="Z187094" s="192"/>
      <c r="AA187094" s="192"/>
    </row>
    <row r="187095" spans="26:27">
      <c r="Z187095" s="192"/>
      <c r="AA187095" s="192"/>
    </row>
    <row r="187096" spans="26:27">
      <c r="Z187096" s="192"/>
      <c r="AA187096" s="192"/>
    </row>
    <row r="187097" spans="26:27">
      <c r="Z187097" s="192"/>
      <c r="AA187097" s="192"/>
    </row>
    <row r="187098" spans="26:27">
      <c r="Z187098" s="192"/>
      <c r="AA187098" s="192"/>
    </row>
    <row r="187099" spans="26:27">
      <c r="Z187099" s="192"/>
      <c r="AA187099" s="192"/>
    </row>
    <row r="187100" spans="26:27">
      <c r="Z187100" s="192"/>
      <c r="AA187100" s="192"/>
    </row>
    <row r="187101" spans="26:27">
      <c r="Z187101" s="192"/>
      <c r="AA187101" s="192"/>
    </row>
    <row r="187102" spans="26:27">
      <c r="Z187102" s="192"/>
      <c r="AA187102" s="192"/>
    </row>
    <row r="187103" spans="26:27">
      <c r="Z187103" s="192"/>
      <c r="AA187103" s="192"/>
    </row>
    <row r="187104" spans="26:27">
      <c r="Z187104" s="192"/>
      <c r="AA187104" s="192"/>
    </row>
    <row r="187105" spans="26:27">
      <c r="Z187105" s="192"/>
      <c r="AA187105" s="192"/>
    </row>
    <row r="187106" spans="26:27">
      <c r="Z187106" s="192"/>
      <c r="AA187106" s="192"/>
    </row>
    <row r="187107" spans="26:27">
      <c r="Z187107" s="192"/>
      <c r="AA187107" s="192"/>
    </row>
    <row r="187108" spans="26:27">
      <c r="Z187108" s="192"/>
      <c r="AA187108" s="192"/>
    </row>
    <row r="187109" spans="26:27">
      <c r="Z187109" s="192"/>
      <c r="AA187109" s="192"/>
    </row>
    <row r="187110" spans="26:27">
      <c r="Z187110" s="192"/>
      <c r="AA187110" s="192"/>
    </row>
    <row r="187111" spans="26:27">
      <c r="Z187111" s="192"/>
      <c r="AA187111" s="192"/>
    </row>
    <row r="187112" spans="26:27">
      <c r="Z187112" s="192"/>
      <c r="AA187112" s="192"/>
    </row>
    <row r="187113" spans="26:27">
      <c r="Z187113" s="192"/>
      <c r="AA187113" s="192"/>
    </row>
    <row r="187114" spans="26:27">
      <c r="Z187114" s="192"/>
      <c r="AA187114" s="192"/>
    </row>
    <row r="187115" spans="26:27">
      <c r="Z187115" s="192"/>
      <c r="AA187115" s="192"/>
    </row>
    <row r="187116" spans="26:27">
      <c r="Z187116" s="192"/>
      <c r="AA187116" s="192"/>
    </row>
    <row r="187117" spans="26:27">
      <c r="Z187117" s="192"/>
      <c r="AA187117" s="192"/>
    </row>
    <row r="187118" spans="26:27">
      <c r="Z187118" s="192"/>
      <c r="AA187118" s="192"/>
    </row>
    <row r="187119" spans="26:27">
      <c r="Z187119" s="192"/>
      <c r="AA187119" s="192"/>
    </row>
    <row r="187120" spans="26:27">
      <c r="Z187120" s="192"/>
      <c r="AA187120" s="192"/>
    </row>
    <row r="187121" spans="26:27">
      <c r="Z187121" s="192"/>
      <c r="AA187121" s="192"/>
    </row>
    <row r="187122" spans="26:27">
      <c r="Z187122" s="192"/>
      <c r="AA187122" s="192"/>
    </row>
    <row r="187123" spans="26:27">
      <c r="Z187123" s="192"/>
      <c r="AA187123" s="192"/>
    </row>
    <row r="187124" spans="26:27">
      <c r="Z187124" s="192"/>
      <c r="AA187124" s="192"/>
    </row>
    <row r="187125" spans="26:27">
      <c r="Z187125" s="192"/>
      <c r="AA187125" s="192"/>
    </row>
    <row r="187126" spans="26:27">
      <c r="Z187126" s="192"/>
      <c r="AA187126" s="192"/>
    </row>
    <row r="187127" spans="26:27">
      <c r="Z187127" s="192"/>
      <c r="AA187127" s="192"/>
    </row>
    <row r="187128" spans="26:27">
      <c r="Z187128" s="192"/>
      <c r="AA187128" s="192"/>
    </row>
    <row r="187129" spans="26:27">
      <c r="Z187129" s="192"/>
      <c r="AA187129" s="192"/>
    </row>
    <row r="187130" spans="26:27">
      <c r="Z187130" s="192"/>
      <c r="AA187130" s="192"/>
    </row>
    <row r="187131" spans="26:27">
      <c r="Z187131" s="192"/>
      <c r="AA187131" s="192"/>
    </row>
    <row r="187132" spans="26:27">
      <c r="Z187132" s="192"/>
      <c r="AA187132" s="192"/>
    </row>
    <row r="187133" spans="26:27">
      <c r="Z187133" s="192"/>
      <c r="AA187133" s="192"/>
    </row>
    <row r="187134" spans="26:27">
      <c r="Z187134" s="192"/>
      <c r="AA187134" s="192"/>
    </row>
    <row r="187135" spans="26:27">
      <c r="Z187135" s="192"/>
      <c r="AA187135" s="192"/>
    </row>
    <row r="187136" spans="26:27">
      <c r="Z187136" s="192"/>
      <c r="AA187136" s="192"/>
    </row>
    <row r="187137" spans="26:27">
      <c r="Z187137" s="192"/>
      <c r="AA187137" s="192"/>
    </row>
    <row r="187138" spans="26:27">
      <c r="Z187138" s="192"/>
      <c r="AA187138" s="192"/>
    </row>
    <row r="187139" spans="26:27">
      <c r="Z187139" s="192"/>
      <c r="AA187139" s="192"/>
    </row>
    <row r="187140" spans="26:27">
      <c r="Z187140" s="192"/>
      <c r="AA187140" s="192"/>
    </row>
    <row r="187141" spans="26:27">
      <c r="Z187141" s="192"/>
      <c r="AA187141" s="192"/>
    </row>
    <row r="187142" spans="26:27">
      <c r="Z187142" s="192"/>
      <c r="AA187142" s="192"/>
    </row>
    <row r="187143" spans="26:27">
      <c r="Z187143" s="192"/>
      <c r="AA187143" s="192"/>
    </row>
    <row r="187144" spans="26:27">
      <c r="Z187144" s="192"/>
      <c r="AA187144" s="192"/>
    </row>
    <row r="187145" spans="26:27">
      <c r="Z187145" s="192"/>
      <c r="AA187145" s="192"/>
    </row>
    <row r="187146" spans="26:27">
      <c r="Z187146" s="192"/>
      <c r="AA187146" s="192"/>
    </row>
    <row r="187147" spans="26:27">
      <c r="Z187147" s="192"/>
      <c r="AA187147" s="192"/>
    </row>
    <row r="187148" spans="26:27">
      <c r="Z187148" s="192"/>
      <c r="AA187148" s="192"/>
    </row>
    <row r="187149" spans="26:27">
      <c r="Z187149" s="192"/>
      <c r="AA187149" s="192"/>
    </row>
    <row r="187150" spans="26:27">
      <c r="Z187150" s="192"/>
      <c r="AA187150" s="192"/>
    </row>
    <row r="187151" spans="26:27">
      <c r="Z187151" s="192"/>
      <c r="AA187151" s="192"/>
    </row>
    <row r="187152" spans="26:27">
      <c r="Z187152" s="192"/>
      <c r="AA187152" s="192"/>
    </row>
    <row r="187153" spans="26:27">
      <c r="Z187153" s="192"/>
      <c r="AA187153" s="192"/>
    </row>
    <row r="187154" spans="26:27">
      <c r="Z187154" s="192"/>
      <c r="AA187154" s="192"/>
    </row>
    <row r="187155" spans="26:27">
      <c r="Z187155" s="192"/>
      <c r="AA187155" s="192"/>
    </row>
    <row r="187156" spans="26:27">
      <c r="Z187156" s="192"/>
      <c r="AA187156" s="192"/>
    </row>
    <row r="187157" spans="26:27">
      <c r="Z187157" s="192"/>
      <c r="AA187157" s="192"/>
    </row>
    <row r="187158" spans="26:27">
      <c r="Z187158" s="192"/>
      <c r="AA187158" s="192"/>
    </row>
    <row r="187159" spans="26:27">
      <c r="Z187159" s="192"/>
      <c r="AA187159" s="192"/>
    </row>
    <row r="187160" spans="26:27">
      <c r="Z187160" s="192"/>
      <c r="AA187160" s="192"/>
    </row>
    <row r="187161" spans="26:27">
      <c r="Z187161" s="192"/>
      <c r="AA187161" s="192"/>
    </row>
    <row r="187162" spans="26:27">
      <c r="Z187162" s="192"/>
      <c r="AA187162" s="192"/>
    </row>
    <row r="187163" spans="26:27">
      <c r="Z187163" s="192"/>
      <c r="AA187163" s="192"/>
    </row>
    <row r="187164" spans="26:27">
      <c r="Z187164" s="192"/>
      <c r="AA187164" s="192"/>
    </row>
    <row r="187165" spans="26:27">
      <c r="Z187165" s="192"/>
      <c r="AA187165" s="192"/>
    </row>
    <row r="187166" spans="26:27">
      <c r="Z187166" s="192"/>
      <c r="AA187166" s="192"/>
    </row>
    <row r="187167" spans="26:27">
      <c r="Z187167" s="192"/>
      <c r="AA187167" s="192"/>
    </row>
    <row r="187168" spans="26:27">
      <c r="Z187168" s="192"/>
      <c r="AA187168" s="192"/>
    </row>
    <row r="187169" spans="26:27">
      <c r="Z187169" s="192"/>
      <c r="AA187169" s="192"/>
    </row>
    <row r="187170" spans="26:27">
      <c r="Z187170" s="192"/>
      <c r="AA187170" s="192"/>
    </row>
    <row r="187171" spans="26:27">
      <c r="Z187171" s="192"/>
      <c r="AA187171" s="192"/>
    </row>
    <row r="187172" spans="26:27">
      <c r="Z187172" s="192"/>
      <c r="AA187172" s="192"/>
    </row>
    <row r="187173" spans="26:27">
      <c r="Z187173" s="192"/>
      <c r="AA187173" s="192"/>
    </row>
    <row r="187174" spans="26:27">
      <c r="Z187174" s="192"/>
      <c r="AA187174" s="192"/>
    </row>
    <row r="187175" spans="26:27">
      <c r="Z187175" s="192"/>
      <c r="AA187175" s="192"/>
    </row>
    <row r="187176" spans="26:27">
      <c r="Z187176" s="192"/>
      <c r="AA187176" s="192"/>
    </row>
    <row r="187177" spans="26:27">
      <c r="Z187177" s="192"/>
      <c r="AA187177" s="192"/>
    </row>
    <row r="187178" spans="26:27">
      <c r="Z187178" s="192"/>
      <c r="AA187178" s="192"/>
    </row>
    <row r="187179" spans="26:27">
      <c r="Z187179" s="192"/>
      <c r="AA187179" s="192"/>
    </row>
    <row r="187180" spans="26:27">
      <c r="Z187180" s="192"/>
      <c r="AA187180" s="192"/>
    </row>
    <row r="187181" spans="26:27">
      <c r="Z187181" s="192"/>
      <c r="AA187181" s="192"/>
    </row>
    <row r="187182" spans="26:27">
      <c r="Z187182" s="192"/>
      <c r="AA187182" s="192"/>
    </row>
    <row r="187183" spans="26:27">
      <c r="Z187183" s="192"/>
      <c r="AA187183" s="192"/>
    </row>
    <row r="187184" spans="26:27">
      <c r="Z187184" s="192"/>
      <c r="AA187184" s="192"/>
    </row>
    <row r="187185" spans="26:27">
      <c r="Z187185" s="192"/>
      <c r="AA187185" s="192"/>
    </row>
    <row r="187186" spans="26:27">
      <c r="Z187186" s="192"/>
      <c r="AA187186" s="192"/>
    </row>
    <row r="187187" spans="26:27">
      <c r="Z187187" s="192"/>
      <c r="AA187187" s="192"/>
    </row>
    <row r="187188" spans="26:27">
      <c r="Z187188" s="192"/>
      <c r="AA187188" s="192"/>
    </row>
    <row r="187189" spans="26:27">
      <c r="Z187189" s="192"/>
      <c r="AA187189" s="192"/>
    </row>
    <row r="187190" spans="26:27">
      <c r="Z187190" s="192"/>
      <c r="AA187190" s="192"/>
    </row>
    <row r="187191" spans="26:27">
      <c r="Z187191" s="192"/>
      <c r="AA187191" s="192"/>
    </row>
    <row r="187192" spans="26:27">
      <c r="Z187192" s="192"/>
      <c r="AA187192" s="192"/>
    </row>
    <row r="187193" spans="26:27">
      <c r="Z187193" s="192"/>
      <c r="AA187193" s="192"/>
    </row>
    <row r="187194" spans="26:27">
      <c r="Z187194" s="192"/>
      <c r="AA187194" s="192"/>
    </row>
    <row r="187195" spans="26:27">
      <c r="Z187195" s="192"/>
      <c r="AA187195" s="192"/>
    </row>
    <row r="187196" spans="26:27">
      <c r="Z187196" s="192"/>
      <c r="AA187196" s="192"/>
    </row>
    <row r="187197" spans="26:27">
      <c r="Z187197" s="192"/>
      <c r="AA187197" s="192"/>
    </row>
    <row r="187198" spans="26:27">
      <c r="Z187198" s="192"/>
      <c r="AA187198" s="192"/>
    </row>
    <row r="187199" spans="26:27">
      <c r="Z187199" s="192"/>
      <c r="AA187199" s="192"/>
    </row>
    <row r="187200" spans="26:27">
      <c r="Z187200" s="192"/>
      <c r="AA187200" s="192"/>
    </row>
    <row r="187201" spans="26:27">
      <c r="Z187201" s="192"/>
      <c r="AA187201" s="192"/>
    </row>
    <row r="187202" spans="26:27">
      <c r="Z187202" s="192"/>
      <c r="AA187202" s="192"/>
    </row>
    <row r="187203" spans="26:27">
      <c r="Z187203" s="192"/>
      <c r="AA187203" s="192"/>
    </row>
    <row r="187204" spans="26:27">
      <c r="Z187204" s="192"/>
      <c r="AA187204" s="192"/>
    </row>
    <row r="187205" spans="26:27">
      <c r="Z187205" s="192"/>
      <c r="AA187205" s="192"/>
    </row>
    <row r="187206" spans="26:27">
      <c r="Z187206" s="192"/>
      <c r="AA187206" s="192"/>
    </row>
    <row r="187207" spans="26:27">
      <c r="Z187207" s="192"/>
      <c r="AA187207" s="192"/>
    </row>
    <row r="187208" spans="26:27">
      <c r="Z187208" s="192"/>
      <c r="AA187208" s="192"/>
    </row>
    <row r="187209" spans="26:27">
      <c r="Z187209" s="192"/>
      <c r="AA187209" s="192"/>
    </row>
    <row r="187210" spans="26:27">
      <c r="Z187210" s="192"/>
      <c r="AA187210" s="192"/>
    </row>
    <row r="187211" spans="26:27">
      <c r="Z187211" s="192"/>
      <c r="AA187211" s="192"/>
    </row>
    <row r="187212" spans="26:27">
      <c r="Z187212" s="192"/>
      <c r="AA187212" s="192"/>
    </row>
    <row r="187213" spans="26:27">
      <c r="Z187213" s="192"/>
      <c r="AA187213" s="192"/>
    </row>
    <row r="187214" spans="26:27">
      <c r="Z187214" s="192"/>
      <c r="AA187214" s="192"/>
    </row>
    <row r="187215" spans="26:27">
      <c r="Z187215" s="192"/>
      <c r="AA187215" s="192"/>
    </row>
    <row r="187216" spans="26:27">
      <c r="Z187216" s="192"/>
      <c r="AA187216" s="192"/>
    </row>
    <row r="187217" spans="26:27">
      <c r="Z187217" s="192"/>
      <c r="AA187217" s="192"/>
    </row>
    <row r="187218" spans="26:27">
      <c r="Z187218" s="192"/>
      <c r="AA187218" s="192"/>
    </row>
    <row r="187219" spans="26:27">
      <c r="Z187219" s="192"/>
      <c r="AA187219" s="192"/>
    </row>
    <row r="187220" spans="26:27">
      <c r="Z187220" s="192"/>
      <c r="AA187220" s="192"/>
    </row>
    <row r="187221" spans="26:27">
      <c r="Z187221" s="192"/>
      <c r="AA187221" s="192"/>
    </row>
    <row r="187222" spans="26:27">
      <c r="Z187222" s="192"/>
      <c r="AA187222" s="192"/>
    </row>
    <row r="187223" spans="26:27">
      <c r="Z187223" s="192"/>
      <c r="AA187223" s="192"/>
    </row>
    <row r="187224" spans="26:27">
      <c r="Z187224" s="192"/>
      <c r="AA187224" s="192"/>
    </row>
    <row r="187225" spans="26:27">
      <c r="Z187225" s="192"/>
      <c r="AA187225" s="192"/>
    </row>
    <row r="187226" spans="26:27">
      <c r="Z187226" s="192"/>
      <c r="AA187226" s="192"/>
    </row>
    <row r="187227" spans="26:27">
      <c r="Z187227" s="192"/>
      <c r="AA187227" s="192"/>
    </row>
    <row r="187228" spans="26:27">
      <c r="Z187228" s="192"/>
      <c r="AA187228" s="192"/>
    </row>
    <row r="187229" spans="26:27">
      <c r="Z187229" s="192"/>
      <c r="AA187229" s="192"/>
    </row>
    <row r="187230" spans="26:27">
      <c r="Z187230" s="192"/>
      <c r="AA187230" s="192"/>
    </row>
    <row r="187231" spans="26:27">
      <c r="Z187231" s="192"/>
      <c r="AA187231" s="192"/>
    </row>
    <row r="187232" spans="26:27">
      <c r="Z187232" s="192"/>
      <c r="AA187232" s="192"/>
    </row>
    <row r="187233" spans="26:27">
      <c r="Z187233" s="192"/>
      <c r="AA187233" s="192"/>
    </row>
    <row r="187234" spans="26:27">
      <c r="Z187234" s="192"/>
      <c r="AA187234" s="192"/>
    </row>
    <row r="187235" spans="26:27">
      <c r="Z187235" s="192"/>
      <c r="AA187235" s="192"/>
    </row>
    <row r="187236" spans="26:27">
      <c r="Z187236" s="192"/>
      <c r="AA187236" s="192"/>
    </row>
    <row r="187237" spans="26:27">
      <c r="Z187237" s="192"/>
      <c r="AA187237" s="192"/>
    </row>
    <row r="187238" spans="26:27">
      <c r="Z187238" s="192"/>
      <c r="AA187238" s="192"/>
    </row>
    <row r="187239" spans="26:27">
      <c r="Z187239" s="192"/>
      <c r="AA187239" s="192"/>
    </row>
    <row r="187240" spans="26:27">
      <c r="Z187240" s="192"/>
      <c r="AA187240" s="192"/>
    </row>
    <row r="187241" spans="26:27">
      <c r="Z187241" s="192"/>
      <c r="AA187241" s="192"/>
    </row>
    <row r="187242" spans="26:27">
      <c r="Z187242" s="192"/>
      <c r="AA187242" s="192"/>
    </row>
    <row r="187243" spans="26:27">
      <c r="Z187243" s="192"/>
      <c r="AA187243" s="192"/>
    </row>
    <row r="187244" spans="26:27">
      <c r="Z187244" s="192"/>
      <c r="AA187244" s="192"/>
    </row>
    <row r="187245" spans="26:27">
      <c r="Z187245" s="192"/>
      <c r="AA187245" s="192"/>
    </row>
    <row r="187246" spans="26:27">
      <c r="Z187246" s="192"/>
      <c r="AA187246" s="192"/>
    </row>
    <row r="187247" spans="26:27">
      <c r="Z187247" s="192"/>
      <c r="AA187247" s="192"/>
    </row>
    <row r="187248" spans="26:27">
      <c r="Z187248" s="192"/>
      <c r="AA187248" s="192"/>
    </row>
    <row r="187249" spans="26:27">
      <c r="Z187249" s="192"/>
      <c r="AA187249" s="192"/>
    </row>
    <row r="187250" spans="26:27">
      <c r="Z187250" s="192"/>
      <c r="AA187250" s="192"/>
    </row>
    <row r="187251" spans="26:27">
      <c r="Z187251" s="192"/>
      <c r="AA187251" s="192"/>
    </row>
    <row r="187252" spans="26:27">
      <c r="Z187252" s="192"/>
      <c r="AA187252" s="192"/>
    </row>
    <row r="187253" spans="26:27">
      <c r="Z187253" s="192"/>
      <c r="AA187253" s="192"/>
    </row>
    <row r="187254" spans="26:27">
      <c r="Z187254" s="192"/>
      <c r="AA187254" s="192"/>
    </row>
    <row r="187255" spans="26:27">
      <c r="Z187255" s="192"/>
      <c r="AA187255" s="192"/>
    </row>
    <row r="187256" spans="26:27">
      <c r="Z187256" s="192"/>
      <c r="AA187256" s="192"/>
    </row>
    <row r="187257" spans="26:27">
      <c r="Z187257" s="192"/>
      <c r="AA187257" s="192"/>
    </row>
    <row r="187258" spans="26:27">
      <c r="Z187258" s="192"/>
      <c r="AA187258" s="192"/>
    </row>
    <row r="187259" spans="26:27">
      <c r="Z187259" s="192"/>
      <c r="AA187259" s="192"/>
    </row>
    <row r="187260" spans="26:27">
      <c r="Z187260" s="192"/>
      <c r="AA187260" s="192"/>
    </row>
    <row r="187261" spans="26:27">
      <c r="Z187261" s="192"/>
      <c r="AA187261" s="192"/>
    </row>
    <row r="187262" spans="26:27">
      <c r="Z187262" s="192"/>
      <c r="AA187262" s="192"/>
    </row>
    <row r="187263" spans="26:27">
      <c r="Z187263" s="192"/>
      <c r="AA187263" s="192"/>
    </row>
    <row r="187264" spans="26:27">
      <c r="Z187264" s="192"/>
      <c r="AA187264" s="192"/>
    </row>
    <row r="187265" spans="26:27">
      <c r="Z187265" s="192"/>
      <c r="AA187265" s="192"/>
    </row>
    <row r="187266" spans="26:27">
      <c r="Z187266" s="192"/>
      <c r="AA187266" s="192"/>
    </row>
    <row r="187267" spans="26:27">
      <c r="Z187267" s="192"/>
      <c r="AA187267" s="192"/>
    </row>
    <row r="187268" spans="26:27">
      <c r="Z187268" s="192"/>
      <c r="AA187268" s="192"/>
    </row>
    <row r="187269" spans="26:27">
      <c r="Z187269" s="192"/>
      <c r="AA187269" s="192"/>
    </row>
    <row r="187270" spans="26:27">
      <c r="Z187270" s="192"/>
      <c r="AA187270" s="192"/>
    </row>
    <row r="187271" spans="26:27">
      <c r="Z187271" s="192"/>
      <c r="AA187271" s="192"/>
    </row>
    <row r="187272" spans="26:27">
      <c r="Z187272" s="192"/>
      <c r="AA187272" s="192"/>
    </row>
    <row r="187273" spans="26:27">
      <c r="Z187273" s="192"/>
      <c r="AA187273" s="192"/>
    </row>
    <row r="187274" spans="26:27">
      <c r="Z187274" s="192"/>
      <c r="AA187274" s="192"/>
    </row>
    <row r="187275" spans="26:27">
      <c r="Z187275" s="192"/>
      <c r="AA187275" s="192"/>
    </row>
    <row r="187276" spans="26:27">
      <c r="Z187276" s="192"/>
      <c r="AA187276" s="192"/>
    </row>
    <row r="187277" spans="26:27">
      <c r="Z187277" s="192"/>
      <c r="AA187277" s="192"/>
    </row>
    <row r="187278" spans="26:27">
      <c r="Z187278" s="192"/>
      <c r="AA187278" s="192"/>
    </row>
    <row r="187279" spans="26:27">
      <c r="Z187279" s="192"/>
      <c r="AA187279" s="192"/>
    </row>
    <row r="187280" spans="26:27">
      <c r="Z187280" s="192"/>
      <c r="AA187280" s="192"/>
    </row>
    <row r="187281" spans="26:27">
      <c r="Z187281" s="192"/>
      <c r="AA187281" s="192"/>
    </row>
    <row r="187282" spans="26:27">
      <c r="Z187282" s="192"/>
      <c r="AA187282" s="192"/>
    </row>
    <row r="187283" spans="26:27">
      <c r="Z187283" s="192"/>
      <c r="AA187283" s="192"/>
    </row>
    <row r="187284" spans="26:27">
      <c r="Z187284" s="192"/>
      <c r="AA187284" s="192"/>
    </row>
    <row r="187285" spans="26:27">
      <c r="Z187285" s="192"/>
      <c r="AA187285" s="192"/>
    </row>
    <row r="187286" spans="26:27">
      <c r="Z187286" s="192"/>
      <c r="AA187286" s="192"/>
    </row>
    <row r="187287" spans="26:27">
      <c r="Z187287" s="192"/>
      <c r="AA187287" s="192"/>
    </row>
    <row r="187288" spans="26:27">
      <c r="Z187288" s="192"/>
      <c r="AA187288" s="192"/>
    </row>
    <row r="187289" spans="26:27">
      <c r="Z187289" s="192"/>
      <c r="AA187289" s="192"/>
    </row>
    <row r="187290" spans="26:27">
      <c r="Z187290" s="192"/>
      <c r="AA187290" s="192"/>
    </row>
    <row r="187291" spans="26:27">
      <c r="Z187291" s="192"/>
      <c r="AA187291" s="192"/>
    </row>
    <row r="187292" spans="26:27">
      <c r="Z187292" s="192"/>
      <c r="AA187292" s="192"/>
    </row>
    <row r="187293" spans="26:27">
      <c r="Z187293" s="192"/>
      <c r="AA187293" s="192"/>
    </row>
    <row r="187294" spans="26:27">
      <c r="Z187294" s="192"/>
      <c r="AA187294" s="192"/>
    </row>
    <row r="187295" spans="26:27">
      <c r="Z187295" s="192"/>
      <c r="AA187295" s="192"/>
    </row>
    <row r="187296" spans="26:27">
      <c r="Z187296" s="192"/>
      <c r="AA187296" s="192"/>
    </row>
    <row r="187297" spans="26:27">
      <c r="Z187297" s="192"/>
      <c r="AA187297" s="192"/>
    </row>
    <row r="187298" spans="26:27">
      <c r="Z187298" s="192"/>
      <c r="AA187298" s="192"/>
    </row>
    <row r="187299" spans="26:27">
      <c r="Z187299" s="192"/>
      <c r="AA187299" s="192"/>
    </row>
    <row r="187300" spans="26:27">
      <c r="Z187300" s="192"/>
      <c r="AA187300" s="192"/>
    </row>
    <row r="187301" spans="26:27">
      <c r="Z187301" s="192"/>
      <c r="AA187301" s="192"/>
    </row>
    <row r="187302" spans="26:27">
      <c r="Z187302" s="192"/>
      <c r="AA187302" s="192"/>
    </row>
    <row r="187303" spans="26:27">
      <c r="Z187303" s="192"/>
      <c r="AA187303" s="192"/>
    </row>
    <row r="187304" spans="26:27">
      <c r="Z187304" s="192"/>
      <c r="AA187304" s="192"/>
    </row>
    <row r="187305" spans="26:27">
      <c r="Z187305" s="192"/>
      <c r="AA187305" s="192"/>
    </row>
    <row r="187306" spans="26:27">
      <c r="Z187306" s="192"/>
      <c r="AA187306" s="192"/>
    </row>
    <row r="187307" spans="26:27">
      <c r="Z187307" s="192"/>
      <c r="AA187307" s="192"/>
    </row>
    <row r="187308" spans="26:27">
      <c r="Z187308" s="192"/>
      <c r="AA187308" s="192"/>
    </row>
    <row r="187309" spans="26:27">
      <c r="Z187309" s="192"/>
      <c r="AA187309" s="192"/>
    </row>
    <row r="187310" spans="26:27">
      <c r="Z187310" s="192"/>
      <c r="AA187310" s="192"/>
    </row>
    <row r="187311" spans="26:27">
      <c r="Z187311" s="192"/>
      <c r="AA187311" s="192"/>
    </row>
    <row r="187312" spans="26:27">
      <c r="Z187312" s="192"/>
      <c r="AA187312" s="192"/>
    </row>
    <row r="187313" spans="26:27">
      <c r="Z187313" s="192"/>
      <c r="AA187313" s="192"/>
    </row>
    <row r="187314" spans="26:27">
      <c r="Z187314" s="192"/>
      <c r="AA187314" s="192"/>
    </row>
    <row r="187315" spans="26:27">
      <c r="Z187315" s="192"/>
      <c r="AA187315" s="192"/>
    </row>
    <row r="187316" spans="26:27">
      <c r="Z187316" s="192"/>
      <c r="AA187316" s="192"/>
    </row>
    <row r="187317" spans="26:27">
      <c r="Z187317" s="192"/>
      <c r="AA187317" s="192"/>
    </row>
    <row r="187318" spans="26:27">
      <c r="Z187318" s="192"/>
      <c r="AA187318" s="192"/>
    </row>
    <row r="187319" spans="26:27">
      <c r="Z187319" s="192"/>
      <c r="AA187319" s="192"/>
    </row>
    <row r="187320" spans="26:27">
      <c r="Z187320" s="192"/>
      <c r="AA187320" s="192"/>
    </row>
    <row r="187321" spans="26:27">
      <c r="Z187321" s="192"/>
      <c r="AA187321" s="192"/>
    </row>
    <row r="187322" spans="26:27">
      <c r="Z187322" s="192"/>
      <c r="AA187322" s="192"/>
    </row>
    <row r="187323" spans="26:27">
      <c r="Z187323" s="192"/>
      <c r="AA187323" s="192"/>
    </row>
    <row r="187324" spans="26:27">
      <c r="Z187324" s="192"/>
      <c r="AA187324" s="192"/>
    </row>
    <row r="187325" spans="26:27">
      <c r="Z187325" s="192"/>
      <c r="AA187325" s="192"/>
    </row>
    <row r="187326" spans="26:27">
      <c r="Z187326" s="192"/>
      <c r="AA187326" s="192"/>
    </row>
    <row r="187327" spans="26:27">
      <c r="Z187327" s="192"/>
      <c r="AA187327" s="192"/>
    </row>
    <row r="187328" spans="26:27">
      <c r="Z187328" s="192"/>
      <c r="AA187328" s="192"/>
    </row>
    <row r="187329" spans="26:27">
      <c r="Z187329" s="192"/>
      <c r="AA187329" s="192"/>
    </row>
    <row r="187330" spans="26:27">
      <c r="Z187330" s="192"/>
      <c r="AA187330" s="192"/>
    </row>
    <row r="187331" spans="26:27">
      <c r="Z187331" s="192"/>
      <c r="AA187331" s="192"/>
    </row>
    <row r="187332" spans="26:27">
      <c r="Z187332" s="192"/>
      <c r="AA187332" s="192"/>
    </row>
    <row r="187333" spans="26:27">
      <c r="Z187333" s="192"/>
      <c r="AA187333" s="192"/>
    </row>
    <row r="187334" spans="26:27">
      <c r="Z187334" s="192"/>
      <c r="AA187334" s="192"/>
    </row>
    <row r="187335" spans="26:27">
      <c r="Z187335" s="192"/>
      <c r="AA187335" s="192"/>
    </row>
    <row r="187336" spans="26:27">
      <c r="Z187336" s="192"/>
      <c r="AA187336" s="192"/>
    </row>
    <row r="187337" spans="26:27">
      <c r="Z187337" s="192"/>
      <c r="AA187337" s="192"/>
    </row>
    <row r="187338" spans="26:27">
      <c r="Z187338" s="192"/>
      <c r="AA187338" s="192"/>
    </row>
    <row r="187339" spans="26:27">
      <c r="Z187339" s="192"/>
      <c r="AA187339" s="192"/>
    </row>
    <row r="187340" spans="26:27">
      <c r="Z187340" s="192"/>
      <c r="AA187340" s="192"/>
    </row>
    <row r="187341" spans="26:27">
      <c r="Z187341" s="192"/>
      <c r="AA187341" s="192"/>
    </row>
    <row r="187342" spans="26:27">
      <c r="Z187342" s="192"/>
      <c r="AA187342" s="192"/>
    </row>
    <row r="187343" spans="26:27">
      <c r="Z187343" s="192"/>
      <c r="AA187343" s="192"/>
    </row>
    <row r="187344" spans="26:27">
      <c r="Z187344" s="192"/>
      <c r="AA187344" s="192"/>
    </row>
    <row r="187345" spans="26:27">
      <c r="Z187345" s="192"/>
      <c r="AA187345" s="192"/>
    </row>
    <row r="187346" spans="26:27">
      <c r="Z187346" s="192"/>
      <c r="AA187346" s="192"/>
    </row>
    <row r="187347" spans="26:27">
      <c r="Z187347" s="192"/>
      <c r="AA187347" s="192"/>
    </row>
    <row r="187348" spans="26:27">
      <c r="Z187348" s="192"/>
      <c r="AA187348" s="192"/>
    </row>
    <row r="187349" spans="26:27">
      <c r="Z187349" s="192"/>
      <c r="AA187349" s="192"/>
    </row>
    <row r="187350" spans="26:27">
      <c r="Z187350" s="192"/>
      <c r="AA187350" s="192"/>
    </row>
    <row r="187351" spans="26:27">
      <c r="Z187351" s="192"/>
      <c r="AA187351" s="192"/>
    </row>
    <row r="187352" spans="26:27">
      <c r="Z187352" s="192"/>
      <c r="AA187352" s="192"/>
    </row>
    <row r="187353" spans="26:27">
      <c r="Z187353" s="192"/>
      <c r="AA187353" s="192"/>
    </row>
    <row r="187354" spans="26:27">
      <c r="Z187354" s="192"/>
      <c r="AA187354" s="192"/>
    </row>
    <row r="187355" spans="26:27">
      <c r="Z187355" s="192"/>
      <c r="AA187355" s="192"/>
    </row>
    <row r="187356" spans="26:27">
      <c r="Z187356" s="192"/>
      <c r="AA187356" s="192"/>
    </row>
    <row r="187357" spans="26:27">
      <c r="Z187357" s="192"/>
      <c r="AA187357" s="192"/>
    </row>
    <row r="187358" spans="26:27">
      <c r="Z187358" s="192"/>
      <c r="AA187358" s="192"/>
    </row>
    <row r="187359" spans="26:27">
      <c r="Z187359" s="192"/>
      <c r="AA187359" s="192"/>
    </row>
    <row r="187360" spans="26:27">
      <c r="Z187360" s="192"/>
      <c r="AA187360" s="192"/>
    </row>
    <row r="187361" spans="26:27">
      <c r="Z187361" s="192"/>
      <c r="AA187361" s="192"/>
    </row>
    <row r="187362" spans="26:27">
      <c r="Z187362" s="192"/>
      <c r="AA187362" s="192"/>
    </row>
    <row r="187363" spans="26:27">
      <c r="Z187363" s="192"/>
      <c r="AA187363" s="192"/>
    </row>
    <row r="187364" spans="26:27">
      <c r="Z187364" s="192"/>
      <c r="AA187364" s="192"/>
    </row>
    <row r="187365" spans="26:27">
      <c r="Z187365" s="192"/>
      <c r="AA187365" s="192"/>
    </row>
    <row r="187366" spans="26:27">
      <c r="Z187366" s="192"/>
      <c r="AA187366" s="192"/>
    </row>
    <row r="187367" spans="26:27">
      <c r="Z187367" s="192"/>
      <c r="AA187367" s="192"/>
    </row>
    <row r="187368" spans="26:27">
      <c r="Z187368" s="192"/>
      <c r="AA187368" s="192"/>
    </row>
    <row r="187369" spans="26:27">
      <c r="Z187369" s="192"/>
      <c r="AA187369" s="192"/>
    </row>
    <row r="187370" spans="26:27">
      <c r="Z187370" s="192"/>
      <c r="AA187370" s="192"/>
    </row>
    <row r="187371" spans="26:27">
      <c r="Z187371" s="192"/>
      <c r="AA187371" s="192"/>
    </row>
    <row r="187372" spans="26:27">
      <c r="Z187372" s="192"/>
      <c r="AA187372" s="192"/>
    </row>
    <row r="187373" spans="26:27">
      <c r="Z187373" s="192"/>
      <c r="AA187373" s="192"/>
    </row>
    <row r="187374" spans="26:27">
      <c r="Z187374" s="192"/>
      <c r="AA187374" s="192"/>
    </row>
    <row r="187375" spans="26:27">
      <c r="Z187375" s="192"/>
      <c r="AA187375" s="192"/>
    </row>
    <row r="187376" spans="26:27">
      <c r="Z187376" s="192"/>
      <c r="AA187376" s="192"/>
    </row>
    <row r="187377" spans="26:27">
      <c r="Z187377" s="192"/>
      <c r="AA187377" s="192"/>
    </row>
    <row r="187378" spans="26:27">
      <c r="Z187378" s="192"/>
      <c r="AA187378" s="192"/>
    </row>
    <row r="187379" spans="26:27">
      <c r="Z187379" s="192"/>
      <c r="AA187379" s="192"/>
    </row>
    <row r="187380" spans="26:27">
      <c r="Z187380" s="192"/>
      <c r="AA187380" s="192"/>
    </row>
    <row r="187381" spans="26:27">
      <c r="Z187381" s="192"/>
      <c r="AA187381" s="192"/>
    </row>
    <row r="187382" spans="26:27">
      <c r="Z187382" s="192"/>
      <c r="AA187382" s="192"/>
    </row>
    <row r="187383" spans="26:27">
      <c r="Z187383" s="192"/>
      <c r="AA187383" s="192"/>
    </row>
    <row r="187384" spans="26:27">
      <c r="Z187384" s="192"/>
      <c r="AA187384" s="192"/>
    </row>
    <row r="187385" spans="26:27">
      <c r="Z187385" s="192"/>
      <c r="AA187385" s="192"/>
    </row>
    <row r="187386" spans="26:27">
      <c r="Z187386" s="192"/>
      <c r="AA187386" s="192"/>
    </row>
    <row r="187387" spans="26:27">
      <c r="Z187387" s="192"/>
      <c r="AA187387" s="192"/>
    </row>
    <row r="187388" spans="26:27">
      <c r="Z187388" s="192"/>
      <c r="AA187388" s="192"/>
    </row>
    <row r="187389" spans="26:27">
      <c r="Z187389" s="192"/>
      <c r="AA187389" s="192"/>
    </row>
    <row r="187390" spans="26:27">
      <c r="Z187390" s="192"/>
      <c r="AA187390" s="192"/>
    </row>
    <row r="187391" spans="26:27">
      <c r="Z187391" s="192"/>
      <c r="AA187391" s="192"/>
    </row>
    <row r="187392" spans="26:27">
      <c r="Z187392" s="192"/>
      <c r="AA187392" s="192"/>
    </row>
    <row r="187393" spans="26:27">
      <c r="Z187393" s="192"/>
      <c r="AA187393" s="192"/>
    </row>
    <row r="187394" spans="26:27">
      <c r="Z187394" s="192"/>
      <c r="AA187394" s="192"/>
    </row>
    <row r="187395" spans="26:27">
      <c r="Z187395" s="192"/>
      <c r="AA187395" s="192"/>
    </row>
    <row r="187396" spans="26:27">
      <c r="Z187396" s="192"/>
      <c r="AA187396" s="192"/>
    </row>
    <row r="187397" spans="26:27">
      <c r="Z187397" s="192"/>
      <c r="AA187397" s="192"/>
    </row>
    <row r="187398" spans="26:27">
      <c r="Z187398" s="192"/>
      <c r="AA187398" s="192"/>
    </row>
    <row r="187399" spans="26:27">
      <c r="Z187399" s="192"/>
      <c r="AA187399" s="192"/>
    </row>
    <row r="187400" spans="26:27">
      <c r="Z187400" s="192"/>
      <c r="AA187400" s="192"/>
    </row>
    <row r="187401" spans="26:27">
      <c r="Z187401" s="192"/>
      <c r="AA187401" s="192"/>
    </row>
    <row r="187402" spans="26:27">
      <c r="Z187402" s="192"/>
      <c r="AA187402" s="192"/>
    </row>
    <row r="187403" spans="26:27">
      <c r="Z187403" s="192"/>
      <c r="AA187403" s="192"/>
    </row>
    <row r="187404" spans="26:27">
      <c r="Z187404" s="192"/>
      <c r="AA187404" s="192"/>
    </row>
    <row r="187405" spans="26:27">
      <c r="Z187405" s="192"/>
      <c r="AA187405" s="192"/>
    </row>
    <row r="187406" spans="26:27">
      <c r="Z187406" s="192"/>
      <c r="AA187406" s="192"/>
    </row>
    <row r="187407" spans="26:27">
      <c r="Z187407" s="192"/>
      <c r="AA187407" s="192"/>
    </row>
    <row r="187408" spans="26:27">
      <c r="Z187408" s="192"/>
      <c r="AA187408" s="192"/>
    </row>
    <row r="187409" spans="26:27">
      <c r="Z187409" s="192"/>
      <c r="AA187409" s="192"/>
    </row>
    <row r="187410" spans="26:27">
      <c r="Z187410" s="192"/>
      <c r="AA187410" s="192"/>
    </row>
    <row r="187411" spans="26:27">
      <c r="Z187411" s="192"/>
      <c r="AA187411" s="192"/>
    </row>
    <row r="187412" spans="26:27">
      <c r="Z187412" s="192"/>
      <c r="AA187412" s="192"/>
    </row>
    <row r="187413" spans="26:27">
      <c r="Z187413" s="192"/>
      <c r="AA187413" s="192"/>
    </row>
    <row r="187414" spans="26:27">
      <c r="Z187414" s="192"/>
      <c r="AA187414" s="192"/>
    </row>
    <row r="187415" spans="26:27">
      <c r="Z187415" s="192"/>
      <c r="AA187415" s="192"/>
    </row>
    <row r="187416" spans="26:27">
      <c r="Z187416" s="192"/>
      <c r="AA187416" s="192"/>
    </row>
    <row r="187417" spans="26:27">
      <c r="Z187417" s="192"/>
      <c r="AA187417" s="192"/>
    </row>
    <row r="187418" spans="26:27">
      <c r="Z187418" s="192"/>
      <c r="AA187418" s="192"/>
    </row>
    <row r="187419" spans="26:27">
      <c r="Z187419" s="192"/>
      <c r="AA187419" s="192"/>
    </row>
    <row r="187420" spans="26:27">
      <c r="Z187420" s="192"/>
      <c r="AA187420" s="192"/>
    </row>
    <row r="187421" spans="26:27">
      <c r="Z187421" s="192"/>
      <c r="AA187421" s="192"/>
    </row>
    <row r="187422" spans="26:27">
      <c r="Z187422" s="192"/>
      <c r="AA187422" s="192"/>
    </row>
    <row r="187423" spans="26:27">
      <c r="Z187423" s="192"/>
      <c r="AA187423" s="192"/>
    </row>
    <row r="187424" spans="26:27">
      <c r="Z187424" s="192"/>
      <c r="AA187424" s="192"/>
    </row>
    <row r="187425" spans="26:27">
      <c r="Z187425" s="192"/>
      <c r="AA187425" s="192"/>
    </row>
    <row r="187426" spans="26:27">
      <c r="Z187426" s="192"/>
      <c r="AA187426" s="192"/>
    </row>
    <row r="187427" spans="26:27">
      <c r="Z187427" s="192"/>
      <c r="AA187427" s="192"/>
    </row>
    <row r="187428" spans="26:27">
      <c r="Z187428" s="192"/>
      <c r="AA187428" s="192"/>
    </row>
    <row r="187429" spans="26:27">
      <c r="Z187429" s="192"/>
      <c r="AA187429" s="192"/>
    </row>
    <row r="187430" spans="26:27">
      <c r="Z187430" s="192"/>
      <c r="AA187430" s="192"/>
    </row>
    <row r="187431" spans="26:27">
      <c r="Z187431" s="192"/>
      <c r="AA187431" s="192"/>
    </row>
    <row r="187432" spans="26:27">
      <c r="Z187432" s="192"/>
      <c r="AA187432" s="192"/>
    </row>
    <row r="187433" spans="26:27">
      <c r="Z187433" s="192"/>
      <c r="AA187433" s="192"/>
    </row>
    <row r="187434" spans="26:27">
      <c r="Z187434" s="192"/>
      <c r="AA187434" s="192"/>
    </row>
    <row r="187435" spans="26:27">
      <c r="Z187435" s="192"/>
      <c r="AA187435" s="192"/>
    </row>
    <row r="187436" spans="26:27">
      <c r="Z187436" s="192"/>
      <c r="AA187436" s="192"/>
    </row>
    <row r="187437" spans="26:27">
      <c r="Z187437" s="192"/>
      <c r="AA187437" s="192"/>
    </row>
    <row r="187438" spans="26:27">
      <c r="Z187438" s="192"/>
      <c r="AA187438" s="192"/>
    </row>
    <row r="187439" spans="26:27">
      <c r="Z187439" s="192"/>
      <c r="AA187439" s="192"/>
    </row>
    <row r="187440" spans="26:27">
      <c r="Z187440" s="192"/>
      <c r="AA187440" s="192"/>
    </row>
    <row r="187441" spans="26:27">
      <c r="Z187441" s="192"/>
      <c r="AA187441" s="192"/>
    </row>
    <row r="187442" spans="26:27">
      <c r="Z187442" s="192"/>
      <c r="AA187442" s="192"/>
    </row>
    <row r="187443" spans="26:27">
      <c r="Z187443" s="192"/>
      <c r="AA187443" s="192"/>
    </row>
    <row r="187444" spans="26:27">
      <c r="Z187444" s="192"/>
      <c r="AA187444" s="192"/>
    </row>
    <row r="187445" spans="26:27">
      <c r="Z187445" s="192"/>
      <c r="AA187445" s="192"/>
    </row>
    <row r="187446" spans="26:27">
      <c r="Z187446" s="192"/>
      <c r="AA187446" s="192"/>
    </row>
    <row r="187447" spans="26:27">
      <c r="Z187447" s="192"/>
      <c r="AA187447" s="192"/>
    </row>
    <row r="187448" spans="26:27">
      <c r="Z187448" s="192"/>
      <c r="AA187448" s="192"/>
    </row>
    <row r="187449" spans="26:27">
      <c r="Z187449" s="192"/>
      <c r="AA187449" s="192"/>
    </row>
    <row r="187450" spans="26:27">
      <c r="Z187450" s="192"/>
      <c r="AA187450" s="192"/>
    </row>
    <row r="187451" spans="26:27">
      <c r="Z187451" s="192"/>
      <c r="AA187451" s="192"/>
    </row>
    <row r="187452" spans="26:27">
      <c r="Z187452" s="192"/>
      <c r="AA187452" s="192"/>
    </row>
    <row r="187453" spans="26:27">
      <c r="Z187453" s="192"/>
      <c r="AA187453" s="192"/>
    </row>
    <row r="187454" spans="26:27">
      <c r="Z187454" s="192"/>
      <c r="AA187454" s="192"/>
    </row>
    <row r="187455" spans="26:27">
      <c r="Z187455" s="192"/>
      <c r="AA187455" s="192"/>
    </row>
    <row r="187456" spans="26:27">
      <c r="Z187456" s="192"/>
      <c r="AA187456" s="192"/>
    </row>
    <row r="187457" spans="26:27">
      <c r="Z187457" s="192"/>
      <c r="AA187457" s="192"/>
    </row>
    <row r="187458" spans="26:27">
      <c r="Z187458" s="192"/>
      <c r="AA187458" s="192"/>
    </row>
    <row r="187459" spans="26:27">
      <c r="Z187459" s="192"/>
      <c r="AA187459" s="192"/>
    </row>
    <row r="187460" spans="26:27">
      <c r="Z187460" s="192"/>
      <c r="AA187460" s="192"/>
    </row>
    <row r="187461" spans="26:27">
      <c r="Z187461" s="192"/>
      <c r="AA187461" s="192"/>
    </row>
    <row r="187462" spans="26:27">
      <c r="Z187462" s="192"/>
      <c r="AA187462" s="192"/>
    </row>
    <row r="187463" spans="26:27">
      <c r="Z187463" s="192"/>
      <c r="AA187463" s="192"/>
    </row>
    <row r="187464" spans="26:27">
      <c r="Z187464" s="192"/>
      <c r="AA187464" s="192"/>
    </row>
    <row r="187465" spans="26:27">
      <c r="Z187465" s="192"/>
      <c r="AA187465" s="192"/>
    </row>
    <row r="187466" spans="26:27">
      <c r="Z187466" s="192"/>
      <c r="AA187466" s="192"/>
    </row>
    <row r="187467" spans="26:27">
      <c r="Z187467" s="192"/>
      <c r="AA187467" s="192"/>
    </row>
    <row r="187468" spans="26:27">
      <c r="Z187468" s="192"/>
      <c r="AA187468" s="192"/>
    </row>
    <row r="187469" spans="26:27">
      <c r="Z187469" s="192"/>
      <c r="AA187469" s="192"/>
    </row>
    <row r="187470" spans="26:27">
      <c r="Z187470" s="192"/>
      <c r="AA187470" s="192"/>
    </row>
    <row r="187471" spans="26:27">
      <c r="Z187471" s="192"/>
      <c r="AA187471" s="192"/>
    </row>
    <row r="187472" spans="26:27">
      <c r="Z187472" s="192"/>
      <c r="AA187472" s="192"/>
    </row>
    <row r="187473" spans="26:27">
      <c r="Z187473" s="192"/>
      <c r="AA187473" s="192"/>
    </row>
    <row r="187474" spans="26:27">
      <c r="Z187474" s="192"/>
      <c r="AA187474" s="192"/>
    </row>
    <row r="187475" spans="26:27">
      <c r="Z187475" s="192"/>
      <c r="AA187475" s="192"/>
    </row>
    <row r="187476" spans="26:27">
      <c r="Z187476" s="192"/>
      <c r="AA187476" s="192"/>
    </row>
    <row r="187477" spans="26:27">
      <c r="Z187477" s="192"/>
      <c r="AA187477" s="192"/>
    </row>
    <row r="187478" spans="26:27">
      <c r="Z187478" s="192"/>
      <c r="AA187478" s="192"/>
    </row>
    <row r="187479" spans="26:27">
      <c r="Z187479" s="192"/>
      <c r="AA187479" s="192"/>
    </row>
    <row r="187480" spans="26:27">
      <c r="Z187480" s="192"/>
      <c r="AA187480" s="192"/>
    </row>
    <row r="187481" spans="26:27">
      <c r="Z187481" s="192"/>
      <c r="AA187481" s="192"/>
    </row>
    <row r="187482" spans="26:27">
      <c r="Z187482" s="192"/>
      <c r="AA187482" s="192"/>
    </row>
    <row r="187483" spans="26:27">
      <c r="Z187483" s="192"/>
      <c r="AA187483" s="192"/>
    </row>
    <row r="187484" spans="26:27">
      <c r="Z187484" s="192"/>
      <c r="AA187484" s="192"/>
    </row>
    <row r="187485" spans="26:27">
      <c r="Z187485" s="192"/>
      <c r="AA187485" s="192"/>
    </row>
    <row r="187486" spans="26:27">
      <c r="Z187486" s="192"/>
      <c r="AA187486" s="192"/>
    </row>
    <row r="187487" spans="26:27">
      <c r="Z187487" s="192"/>
      <c r="AA187487" s="192"/>
    </row>
    <row r="187488" spans="26:27">
      <c r="Z187488" s="192"/>
      <c r="AA187488" s="192"/>
    </row>
    <row r="187489" spans="26:27">
      <c r="Z187489" s="192"/>
      <c r="AA187489" s="192"/>
    </row>
    <row r="187490" spans="26:27">
      <c r="Z187490" s="192"/>
      <c r="AA187490" s="192"/>
    </row>
    <row r="187491" spans="26:27">
      <c r="Z187491" s="192"/>
      <c r="AA187491" s="192"/>
    </row>
    <row r="187492" spans="26:27">
      <c r="Z187492" s="192"/>
      <c r="AA187492" s="192"/>
    </row>
    <row r="187493" spans="26:27">
      <c r="Z187493" s="192"/>
      <c r="AA187493" s="192"/>
    </row>
    <row r="187494" spans="26:27">
      <c r="Z187494" s="192"/>
      <c r="AA187494" s="192"/>
    </row>
    <row r="187495" spans="26:27">
      <c r="Z187495" s="192"/>
      <c r="AA187495" s="192"/>
    </row>
    <row r="187496" spans="26:27">
      <c r="Z187496" s="192"/>
      <c r="AA187496" s="192"/>
    </row>
    <row r="187497" spans="26:27">
      <c r="Z187497" s="192"/>
      <c r="AA187497" s="192"/>
    </row>
    <row r="187498" spans="26:27">
      <c r="Z187498" s="192"/>
      <c r="AA187498" s="192"/>
    </row>
    <row r="187499" spans="26:27">
      <c r="Z187499" s="192"/>
      <c r="AA187499" s="192"/>
    </row>
    <row r="187500" spans="26:27">
      <c r="Z187500" s="192"/>
      <c r="AA187500" s="192"/>
    </row>
    <row r="187501" spans="26:27">
      <c r="Z187501" s="192"/>
      <c r="AA187501" s="192"/>
    </row>
    <row r="187502" spans="26:27">
      <c r="Z187502" s="192"/>
      <c r="AA187502" s="192"/>
    </row>
    <row r="187503" spans="26:27">
      <c r="Z187503" s="192"/>
      <c r="AA187503" s="192"/>
    </row>
    <row r="187504" spans="26:27">
      <c r="Z187504" s="192"/>
      <c r="AA187504" s="192"/>
    </row>
    <row r="187505" spans="26:27">
      <c r="Z187505" s="192"/>
      <c r="AA187505" s="192"/>
    </row>
    <row r="187506" spans="26:27">
      <c r="Z187506" s="192"/>
      <c r="AA187506" s="192"/>
    </row>
    <row r="187507" spans="26:27">
      <c r="Z187507" s="192"/>
      <c r="AA187507" s="192"/>
    </row>
    <row r="187508" spans="26:27">
      <c r="Z187508" s="192"/>
      <c r="AA187508" s="192"/>
    </row>
    <row r="187509" spans="26:27">
      <c r="Z187509" s="192"/>
      <c r="AA187509" s="192"/>
    </row>
    <row r="187510" spans="26:27">
      <c r="Z187510" s="192"/>
      <c r="AA187510" s="192"/>
    </row>
    <row r="187511" spans="26:27">
      <c r="Z187511" s="192"/>
      <c r="AA187511" s="192"/>
    </row>
    <row r="187512" spans="26:27">
      <c r="Z187512" s="192"/>
      <c r="AA187512" s="192"/>
    </row>
    <row r="187513" spans="26:27">
      <c r="Z187513" s="192"/>
      <c r="AA187513" s="192"/>
    </row>
    <row r="187514" spans="26:27">
      <c r="Z187514" s="192"/>
      <c r="AA187514" s="192"/>
    </row>
    <row r="187515" spans="26:27">
      <c r="Z187515" s="192"/>
      <c r="AA187515" s="192"/>
    </row>
    <row r="187516" spans="26:27">
      <c r="Z187516" s="192"/>
      <c r="AA187516" s="192"/>
    </row>
    <row r="187517" spans="26:27">
      <c r="Z187517" s="192"/>
      <c r="AA187517" s="192"/>
    </row>
    <row r="187518" spans="26:27">
      <c r="Z187518" s="192"/>
      <c r="AA187518" s="192"/>
    </row>
    <row r="187519" spans="26:27">
      <c r="Z187519" s="192"/>
      <c r="AA187519" s="192"/>
    </row>
    <row r="187520" spans="26:27">
      <c r="Z187520" s="192"/>
      <c r="AA187520" s="192"/>
    </row>
    <row r="187521" spans="26:27">
      <c r="Z187521" s="192"/>
      <c r="AA187521" s="192"/>
    </row>
    <row r="187522" spans="26:27">
      <c r="Z187522" s="192"/>
      <c r="AA187522" s="192"/>
    </row>
    <row r="187523" spans="26:27">
      <c r="Z187523" s="192"/>
      <c r="AA187523" s="192"/>
    </row>
    <row r="187524" spans="26:27">
      <c r="Z187524" s="192"/>
      <c r="AA187524" s="192"/>
    </row>
    <row r="187525" spans="26:27">
      <c r="Z187525" s="192"/>
      <c r="AA187525" s="192"/>
    </row>
    <row r="187526" spans="26:27">
      <c r="Z187526" s="192"/>
      <c r="AA187526" s="192"/>
    </row>
    <row r="187527" spans="26:27">
      <c r="Z187527" s="192"/>
      <c r="AA187527" s="192"/>
    </row>
    <row r="187528" spans="26:27">
      <c r="Z187528" s="192"/>
      <c r="AA187528" s="192"/>
    </row>
    <row r="187529" spans="26:27">
      <c r="Z187529" s="192"/>
      <c r="AA187529" s="192"/>
    </row>
    <row r="187530" spans="26:27">
      <c r="Z187530" s="192"/>
      <c r="AA187530" s="192"/>
    </row>
    <row r="187531" spans="26:27">
      <c r="Z187531" s="192"/>
      <c r="AA187531" s="192"/>
    </row>
    <row r="187532" spans="26:27">
      <c r="Z187532" s="192"/>
      <c r="AA187532" s="192"/>
    </row>
    <row r="187533" spans="26:27">
      <c r="Z187533" s="192"/>
      <c r="AA187533" s="192"/>
    </row>
    <row r="187534" spans="26:27">
      <c r="Z187534" s="192"/>
      <c r="AA187534" s="192"/>
    </row>
    <row r="187535" spans="26:27">
      <c r="Z187535" s="192"/>
      <c r="AA187535" s="192"/>
    </row>
    <row r="187536" spans="26:27">
      <c r="Z187536" s="192"/>
      <c r="AA187536" s="192"/>
    </row>
    <row r="187537" spans="26:27">
      <c r="Z187537" s="192"/>
      <c r="AA187537" s="192"/>
    </row>
    <row r="187538" spans="26:27">
      <c r="Z187538" s="192"/>
      <c r="AA187538" s="192"/>
    </row>
    <row r="187539" spans="26:27">
      <c r="Z187539" s="192"/>
      <c r="AA187539" s="192"/>
    </row>
    <row r="187540" spans="26:27">
      <c r="Z187540" s="192"/>
      <c r="AA187540" s="192"/>
    </row>
    <row r="187541" spans="26:27">
      <c r="Z187541" s="192"/>
      <c r="AA187541" s="192"/>
    </row>
    <row r="187542" spans="26:27">
      <c r="Z187542" s="192"/>
      <c r="AA187542" s="192"/>
    </row>
    <row r="187543" spans="26:27">
      <c r="Z187543" s="192"/>
      <c r="AA187543" s="192"/>
    </row>
    <row r="187544" spans="26:27">
      <c r="Z187544" s="192"/>
      <c r="AA187544" s="192"/>
    </row>
    <row r="187545" spans="26:27">
      <c r="Z187545" s="192"/>
      <c r="AA187545" s="192"/>
    </row>
    <row r="187546" spans="26:27">
      <c r="Z187546" s="192"/>
      <c r="AA187546" s="192"/>
    </row>
    <row r="187547" spans="26:27">
      <c r="Z187547" s="192"/>
      <c r="AA187547" s="192"/>
    </row>
    <row r="187548" spans="26:27">
      <c r="Z187548" s="192"/>
      <c r="AA187548" s="192"/>
    </row>
    <row r="187549" spans="26:27">
      <c r="Z187549" s="192"/>
      <c r="AA187549" s="192"/>
    </row>
    <row r="187550" spans="26:27">
      <c r="Z187550" s="192"/>
      <c r="AA187550" s="192"/>
    </row>
    <row r="187551" spans="26:27">
      <c r="Z187551" s="192"/>
      <c r="AA187551" s="192"/>
    </row>
    <row r="187552" spans="26:27">
      <c r="Z187552" s="192"/>
      <c r="AA187552" s="192"/>
    </row>
    <row r="187553" spans="26:27">
      <c r="Z187553" s="192"/>
      <c r="AA187553" s="192"/>
    </row>
    <row r="187554" spans="26:27">
      <c r="Z187554" s="192"/>
      <c r="AA187554" s="192"/>
    </row>
    <row r="187555" spans="26:27">
      <c r="Z187555" s="192"/>
      <c r="AA187555" s="192"/>
    </row>
    <row r="187556" spans="26:27">
      <c r="Z187556" s="192"/>
      <c r="AA187556" s="192"/>
    </row>
    <row r="187557" spans="26:27">
      <c r="Z187557" s="192"/>
      <c r="AA187557" s="192"/>
    </row>
    <row r="187558" spans="26:27">
      <c r="Z187558" s="192"/>
      <c r="AA187558" s="192"/>
    </row>
    <row r="187559" spans="26:27">
      <c r="Z187559" s="192"/>
      <c r="AA187559" s="192"/>
    </row>
    <row r="187560" spans="26:27">
      <c r="Z187560" s="192"/>
      <c r="AA187560" s="192"/>
    </row>
    <row r="187561" spans="26:27">
      <c r="Z187561" s="192"/>
      <c r="AA187561" s="192"/>
    </row>
    <row r="187562" spans="26:27">
      <c r="Z187562" s="192"/>
      <c r="AA187562" s="192"/>
    </row>
    <row r="187563" spans="26:27">
      <c r="Z187563" s="192"/>
      <c r="AA187563" s="192"/>
    </row>
    <row r="187564" spans="26:27">
      <c r="Z187564" s="192"/>
      <c r="AA187564" s="192"/>
    </row>
    <row r="187565" spans="26:27">
      <c r="Z187565" s="192"/>
      <c r="AA187565" s="192"/>
    </row>
    <row r="187566" spans="26:27">
      <c r="Z187566" s="192"/>
      <c r="AA187566" s="192"/>
    </row>
    <row r="187567" spans="26:27">
      <c r="Z187567" s="192"/>
      <c r="AA187567" s="192"/>
    </row>
    <row r="187568" spans="26:27">
      <c r="Z187568" s="192"/>
      <c r="AA187568" s="192"/>
    </row>
    <row r="187569" spans="26:27">
      <c r="Z187569" s="192"/>
      <c r="AA187569" s="192"/>
    </row>
    <row r="187570" spans="26:27">
      <c r="Z187570" s="192"/>
      <c r="AA187570" s="192"/>
    </row>
    <row r="187571" spans="26:27">
      <c r="Z187571" s="192"/>
      <c r="AA187571" s="192"/>
    </row>
    <row r="187572" spans="26:27">
      <c r="Z187572" s="192"/>
      <c r="AA187572" s="192"/>
    </row>
    <row r="187573" spans="26:27">
      <c r="Z187573" s="192"/>
      <c r="AA187573" s="192"/>
    </row>
    <row r="187574" spans="26:27">
      <c r="Z187574" s="192"/>
      <c r="AA187574" s="192"/>
    </row>
    <row r="187575" spans="26:27">
      <c r="Z187575" s="192"/>
      <c r="AA187575" s="192"/>
    </row>
    <row r="187576" spans="26:27">
      <c r="Z187576" s="192"/>
      <c r="AA187576" s="192"/>
    </row>
    <row r="187577" spans="26:27">
      <c r="Z187577" s="192"/>
      <c r="AA187577" s="192"/>
    </row>
    <row r="187578" spans="26:27">
      <c r="Z187578" s="192"/>
      <c r="AA187578" s="192"/>
    </row>
    <row r="187579" spans="26:27">
      <c r="Z187579" s="192"/>
      <c r="AA187579" s="192"/>
    </row>
    <row r="187580" spans="26:27">
      <c r="Z187580" s="192"/>
      <c r="AA187580" s="192"/>
    </row>
    <row r="187581" spans="26:27">
      <c r="Z187581" s="192"/>
      <c r="AA187581" s="192"/>
    </row>
    <row r="187582" spans="26:27">
      <c r="Z187582" s="192"/>
      <c r="AA187582" s="192"/>
    </row>
    <row r="187583" spans="26:27">
      <c r="Z187583" s="192"/>
      <c r="AA187583" s="192"/>
    </row>
    <row r="187584" spans="26:27">
      <c r="Z187584" s="192"/>
      <c r="AA187584" s="192"/>
    </row>
    <row r="187585" spans="26:27">
      <c r="Z187585" s="192"/>
      <c r="AA187585" s="192"/>
    </row>
    <row r="187586" spans="26:27">
      <c r="Z187586" s="192"/>
      <c r="AA187586" s="192"/>
    </row>
    <row r="187587" spans="26:27">
      <c r="Z187587" s="192"/>
      <c r="AA187587" s="192"/>
    </row>
    <row r="187588" spans="26:27">
      <c r="Z187588" s="192"/>
      <c r="AA187588" s="192"/>
    </row>
    <row r="187589" spans="26:27">
      <c r="Z187589" s="192"/>
      <c r="AA187589" s="192"/>
    </row>
    <row r="187590" spans="26:27">
      <c r="Z187590" s="192"/>
      <c r="AA187590" s="192"/>
    </row>
    <row r="187591" spans="26:27">
      <c r="Z187591" s="192"/>
      <c r="AA187591" s="192"/>
    </row>
    <row r="187592" spans="26:27">
      <c r="Z187592" s="192"/>
      <c r="AA187592" s="192"/>
    </row>
    <row r="187593" spans="26:27">
      <c r="Z187593" s="192"/>
      <c r="AA187593" s="192"/>
    </row>
    <row r="187594" spans="26:27">
      <c r="Z187594" s="192"/>
      <c r="AA187594" s="192"/>
    </row>
    <row r="187595" spans="26:27">
      <c r="Z187595" s="192"/>
      <c r="AA187595" s="192"/>
    </row>
    <row r="187596" spans="26:27">
      <c r="Z187596" s="192"/>
      <c r="AA187596" s="192"/>
    </row>
    <row r="187597" spans="26:27">
      <c r="Z187597" s="192"/>
      <c r="AA187597" s="192"/>
    </row>
    <row r="187598" spans="26:27">
      <c r="Z187598" s="192"/>
      <c r="AA187598" s="192"/>
    </row>
    <row r="187599" spans="26:27">
      <c r="Z187599" s="192"/>
      <c r="AA187599" s="192"/>
    </row>
    <row r="187600" spans="26:27">
      <c r="Z187600" s="192"/>
      <c r="AA187600" s="192"/>
    </row>
    <row r="187601" spans="26:27">
      <c r="Z187601" s="192"/>
      <c r="AA187601" s="192"/>
    </row>
    <row r="187602" spans="26:27">
      <c r="Z187602" s="192"/>
      <c r="AA187602" s="192"/>
    </row>
    <row r="187603" spans="26:27">
      <c r="Z187603" s="192"/>
      <c r="AA187603" s="192"/>
    </row>
    <row r="187604" spans="26:27">
      <c r="Z187604" s="192"/>
      <c r="AA187604" s="192"/>
    </row>
    <row r="187605" spans="26:27">
      <c r="Z187605" s="192"/>
      <c r="AA187605" s="192"/>
    </row>
    <row r="187606" spans="26:27">
      <c r="Z187606" s="192"/>
      <c r="AA187606" s="192"/>
    </row>
    <row r="187607" spans="26:27">
      <c r="Z187607" s="192"/>
      <c r="AA187607" s="192"/>
    </row>
    <row r="187608" spans="26:27">
      <c r="Z187608" s="192"/>
      <c r="AA187608" s="192"/>
    </row>
    <row r="187609" spans="26:27">
      <c r="Z187609" s="192"/>
      <c r="AA187609" s="192"/>
    </row>
    <row r="187610" spans="26:27">
      <c r="Z187610" s="192"/>
      <c r="AA187610" s="192"/>
    </row>
    <row r="187611" spans="26:27">
      <c r="Z187611" s="192"/>
      <c r="AA187611" s="192"/>
    </row>
    <row r="187612" spans="26:27">
      <c r="Z187612" s="192"/>
      <c r="AA187612" s="192"/>
    </row>
    <row r="187613" spans="26:27">
      <c r="Z187613" s="192"/>
      <c r="AA187613" s="192"/>
    </row>
    <row r="187614" spans="26:27">
      <c r="Z187614" s="192"/>
      <c r="AA187614" s="192"/>
    </row>
    <row r="187615" spans="26:27">
      <c r="Z187615" s="192"/>
      <c r="AA187615" s="192"/>
    </row>
    <row r="187616" spans="26:27">
      <c r="Z187616" s="192"/>
      <c r="AA187616" s="192"/>
    </row>
    <row r="187617" spans="26:27">
      <c r="Z187617" s="192"/>
      <c r="AA187617" s="192"/>
    </row>
    <row r="187618" spans="26:27">
      <c r="Z187618" s="192"/>
      <c r="AA187618" s="192"/>
    </row>
    <row r="187619" spans="26:27">
      <c r="Z187619" s="192"/>
      <c r="AA187619" s="192"/>
    </row>
    <row r="187620" spans="26:27">
      <c r="Z187620" s="192"/>
      <c r="AA187620" s="192"/>
    </row>
    <row r="187621" spans="26:27">
      <c r="Z187621" s="192"/>
      <c r="AA187621" s="192"/>
    </row>
    <row r="187622" spans="26:27">
      <c r="Z187622" s="192"/>
      <c r="AA187622" s="192"/>
    </row>
    <row r="187623" spans="26:27">
      <c r="Z187623" s="192"/>
      <c r="AA187623" s="192"/>
    </row>
    <row r="187624" spans="26:27">
      <c r="Z187624" s="192"/>
      <c r="AA187624" s="192"/>
    </row>
    <row r="187625" spans="26:27">
      <c r="Z187625" s="192"/>
      <c r="AA187625" s="192"/>
    </row>
    <row r="187626" spans="26:27">
      <c r="Z187626" s="192"/>
      <c r="AA187626" s="192"/>
    </row>
    <row r="187627" spans="26:27">
      <c r="Z187627" s="192"/>
      <c r="AA187627" s="192"/>
    </row>
    <row r="187628" spans="26:27">
      <c r="Z187628" s="192"/>
      <c r="AA187628" s="192"/>
    </row>
    <row r="187629" spans="26:27">
      <c r="Z187629" s="192"/>
      <c r="AA187629" s="192"/>
    </row>
    <row r="187630" spans="26:27">
      <c r="Z187630" s="192"/>
      <c r="AA187630" s="192"/>
    </row>
    <row r="187631" spans="26:27">
      <c r="Z187631" s="192"/>
      <c r="AA187631" s="192"/>
    </row>
    <row r="187632" spans="26:27">
      <c r="Z187632" s="192"/>
      <c r="AA187632" s="192"/>
    </row>
    <row r="187633" spans="26:27">
      <c r="Z187633" s="192"/>
      <c r="AA187633" s="192"/>
    </row>
    <row r="187634" spans="26:27">
      <c r="Z187634" s="192"/>
      <c r="AA187634" s="192"/>
    </row>
    <row r="187635" spans="26:27">
      <c r="Z187635" s="192"/>
      <c r="AA187635" s="192"/>
    </row>
    <row r="187636" spans="26:27">
      <c r="Z187636" s="192"/>
      <c r="AA187636" s="192"/>
    </row>
    <row r="187637" spans="26:27">
      <c r="Z187637" s="192"/>
      <c r="AA187637" s="192"/>
    </row>
    <row r="187638" spans="26:27">
      <c r="Z187638" s="192"/>
      <c r="AA187638" s="192"/>
    </row>
    <row r="187639" spans="26:27">
      <c r="Z187639" s="192"/>
      <c r="AA187639" s="192"/>
    </row>
    <row r="187640" spans="26:27">
      <c r="Z187640" s="192"/>
      <c r="AA187640" s="192"/>
    </row>
    <row r="187641" spans="26:27">
      <c r="Z187641" s="192"/>
      <c r="AA187641" s="192"/>
    </row>
    <row r="187642" spans="26:27">
      <c r="Z187642" s="192"/>
      <c r="AA187642" s="192"/>
    </row>
    <row r="187643" spans="26:27">
      <c r="Z187643" s="192"/>
      <c r="AA187643" s="192"/>
    </row>
    <row r="187644" spans="26:27">
      <c r="Z187644" s="192"/>
      <c r="AA187644" s="192"/>
    </row>
    <row r="187645" spans="26:27">
      <c r="Z187645" s="192"/>
      <c r="AA187645" s="192"/>
    </row>
    <row r="187646" spans="26:27">
      <c r="Z187646" s="192"/>
      <c r="AA187646" s="192"/>
    </row>
    <row r="187647" spans="26:27">
      <c r="Z187647" s="192"/>
      <c r="AA187647" s="192"/>
    </row>
    <row r="187648" spans="26:27">
      <c r="Z187648" s="192"/>
      <c r="AA187648" s="192"/>
    </row>
    <row r="187649" spans="26:27">
      <c r="Z187649" s="192"/>
      <c r="AA187649" s="192"/>
    </row>
    <row r="187650" spans="26:27">
      <c r="Z187650" s="192"/>
      <c r="AA187650" s="192"/>
    </row>
    <row r="187651" spans="26:27">
      <c r="Z187651" s="192"/>
      <c r="AA187651" s="192"/>
    </row>
    <row r="187652" spans="26:27">
      <c r="Z187652" s="192"/>
      <c r="AA187652" s="192"/>
    </row>
    <row r="187653" spans="26:27">
      <c r="Z187653" s="192"/>
      <c r="AA187653" s="192"/>
    </row>
    <row r="187654" spans="26:27">
      <c r="Z187654" s="192"/>
      <c r="AA187654" s="192"/>
    </row>
    <row r="187655" spans="26:27">
      <c r="Z187655" s="192"/>
      <c r="AA187655" s="192"/>
    </row>
    <row r="187656" spans="26:27">
      <c r="Z187656" s="192"/>
      <c r="AA187656" s="192"/>
    </row>
    <row r="187657" spans="26:27">
      <c r="Z187657" s="192"/>
      <c r="AA187657" s="192"/>
    </row>
    <row r="187658" spans="26:27">
      <c r="Z187658" s="192"/>
      <c r="AA187658" s="192"/>
    </row>
    <row r="187659" spans="26:27">
      <c r="Z187659" s="192"/>
      <c r="AA187659" s="192"/>
    </row>
    <row r="187660" spans="26:27">
      <c r="Z187660" s="192"/>
      <c r="AA187660" s="192"/>
    </row>
    <row r="187661" spans="26:27">
      <c r="Z187661" s="192"/>
      <c r="AA187661" s="192"/>
    </row>
    <row r="187662" spans="26:27">
      <c r="Z187662" s="192"/>
      <c r="AA187662" s="192"/>
    </row>
    <row r="187663" spans="26:27">
      <c r="Z187663" s="192"/>
      <c r="AA187663" s="192"/>
    </row>
    <row r="187664" spans="26:27">
      <c r="Z187664" s="192"/>
      <c r="AA187664" s="192"/>
    </row>
    <row r="187665" spans="26:27">
      <c r="Z187665" s="192"/>
      <c r="AA187665" s="192"/>
    </row>
    <row r="187666" spans="26:27">
      <c r="Z187666" s="192"/>
      <c r="AA187666" s="192"/>
    </row>
    <row r="187667" spans="26:27">
      <c r="Z187667" s="192"/>
      <c r="AA187667" s="192"/>
    </row>
    <row r="187668" spans="26:27">
      <c r="Z187668" s="192"/>
      <c r="AA187668" s="192"/>
    </row>
    <row r="187669" spans="26:27">
      <c r="Z187669" s="192"/>
      <c r="AA187669" s="192"/>
    </row>
    <row r="187670" spans="26:27">
      <c r="Z187670" s="192"/>
      <c r="AA187670" s="192"/>
    </row>
    <row r="187671" spans="26:27">
      <c r="Z187671" s="192"/>
      <c r="AA187671" s="192"/>
    </row>
    <row r="187672" spans="26:27">
      <c r="Z187672" s="192"/>
      <c r="AA187672" s="192"/>
    </row>
    <row r="187673" spans="26:27">
      <c r="Z187673" s="192"/>
      <c r="AA187673" s="192"/>
    </row>
    <row r="187674" spans="26:27">
      <c r="Z187674" s="192"/>
      <c r="AA187674" s="192"/>
    </row>
    <row r="187675" spans="26:27">
      <c r="Z187675" s="192"/>
      <c r="AA187675" s="192"/>
    </row>
    <row r="187676" spans="26:27">
      <c r="Z187676" s="192"/>
      <c r="AA187676" s="192"/>
    </row>
    <row r="187677" spans="26:27">
      <c r="Z187677" s="192"/>
      <c r="AA187677" s="192"/>
    </row>
    <row r="187678" spans="26:27">
      <c r="Z187678" s="192"/>
      <c r="AA187678" s="192"/>
    </row>
    <row r="187679" spans="26:27">
      <c r="Z187679" s="192"/>
      <c r="AA187679" s="192"/>
    </row>
    <row r="187680" spans="26:27">
      <c r="Z187680" s="192"/>
      <c r="AA187680" s="192"/>
    </row>
    <row r="187681" spans="26:27">
      <c r="Z187681" s="192"/>
      <c r="AA187681" s="192"/>
    </row>
    <row r="187682" spans="26:27">
      <c r="Z187682" s="192"/>
      <c r="AA187682" s="192"/>
    </row>
    <row r="187683" spans="26:27">
      <c r="Z187683" s="192"/>
      <c r="AA187683" s="192"/>
    </row>
    <row r="187684" spans="26:27">
      <c r="Z187684" s="192"/>
      <c r="AA187684" s="192"/>
    </row>
    <row r="187685" spans="26:27">
      <c r="Z187685" s="192"/>
      <c r="AA187685" s="192"/>
    </row>
    <row r="187686" spans="26:27">
      <c r="Z187686" s="192"/>
      <c r="AA187686" s="192"/>
    </row>
    <row r="187687" spans="26:27">
      <c r="Z187687" s="192"/>
      <c r="AA187687" s="192"/>
    </row>
    <row r="187688" spans="26:27">
      <c r="Z187688" s="192"/>
      <c r="AA187688" s="192"/>
    </row>
    <row r="187689" spans="26:27">
      <c r="Z187689" s="192"/>
      <c r="AA187689" s="192"/>
    </row>
    <row r="187690" spans="26:27">
      <c r="Z187690" s="192"/>
      <c r="AA187690" s="192"/>
    </row>
    <row r="187691" spans="26:27">
      <c r="Z187691" s="192"/>
      <c r="AA187691" s="192"/>
    </row>
    <row r="187692" spans="26:27">
      <c r="Z187692" s="192"/>
      <c r="AA187692" s="192"/>
    </row>
    <row r="187693" spans="26:27">
      <c r="Z187693" s="192"/>
      <c r="AA187693" s="192"/>
    </row>
    <row r="187694" spans="26:27">
      <c r="Z187694" s="192"/>
      <c r="AA187694" s="192"/>
    </row>
    <row r="187695" spans="26:27">
      <c r="Z187695" s="192"/>
      <c r="AA187695" s="192"/>
    </row>
    <row r="187696" spans="26:27">
      <c r="Z187696" s="192"/>
      <c r="AA187696" s="192"/>
    </row>
    <row r="187697" spans="26:27">
      <c r="Z187697" s="192"/>
      <c r="AA187697" s="192"/>
    </row>
    <row r="187698" spans="26:27">
      <c r="Z187698" s="192"/>
      <c r="AA187698" s="192"/>
    </row>
    <row r="187699" spans="26:27">
      <c r="Z187699" s="192"/>
      <c r="AA187699" s="192"/>
    </row>
    <row r="187700" spans="26:27">
      <c r="Z187700" s="192"/>
      <c r="AA187700" s="192"/>
    </row>
    <row r="187701" spans="26:27">
      <c r="Z187701" s="192"/>
      <c r="AA187701" s="192"/>
    </row>
    <row r="187702" spans="26:27">
      <c r="Z187702" s="192"/>
      <c r="AA187702" s="192"/>
    </row>
    <row r="187703" spans="26:27">
      <c r="Z187703" s="192"/>
      <c r="AA187703" s="192"/>
    </row>
    <row r="187704" spans="26:27">
      <c r="Z187704" s="192"/>
      <c r="AA187704" s="192"/>
    </row>
    <row r="187705" spans="26:27">
      <c r="Z187705" s="192"/>
      <c r="AA187705" s="192"/>
    </row>
    <row r="187706" spans="26:27">
      <c r="Z187706" s="192"/>
      <c r="AA187706" s="192"/>
    </row>
    <row r="187707" spans="26:27">
      <c r="Z187707" s="192"/>
      <c r="AA187707" s="192"/>
    </row>
    <row r="187708" spans="26:27">
      <c r="Z187708" s="192"/>
      <c r="AA187708" s="192"/>
    </row>
    <row r="187709" spans="26:27">
      <c r="Z187709" s="192"/>
      <c r="AA187709" s="192"/>
    </row>
    <row r="187710" spans="26:27">
      <c r="Z187710" s="192"/>
      <c r="AA187710" s="192"/>
    </row>
    <row r="187711" spans="26:27">
      <c r="Z187711" s="192"/>
      <c r="AA187711" s="192"/>
    </row>
    <row r="187712" spans="26:27">
      <c r="Z187712" s="192"/>
      <c r="AA187712" s="192"/>
    </row>
    <row r="187713" spans="26:27">
      <c r="Z187713" s="192"/>
      <c r="AA187713" s="192"/>
    </row>
    <row r="187714" spans="26:27">
      <c r="Z187714" s="192"/>
      <c r="AA187714" s="192"/>
    </row>
    <row r="187715" spans="26:27">
      <c r="Z187715" s="192"/>
      <c r="AA187715" s="192"/>
    </row>
    <row r="187716" spans="26:27">
      <c r="Z187716" s="192"/>
      <c r="AA187716" s="192"/>
    </row>
    <row r="187717" spans="26:27">
      <c r="Z187717" s="192"/>
      <c r="AA187717" s="192"/>
    </row>
    <row r="187718" spans="26:27">
      <c r="Z187718" s="192"/>
      <c r="AA187718" s="192"/>
    </row>
    <row r="187719" spans="26:27">
      <c r="Z187719" s="192"/>
      <c r="AA187719" s="192"/>
    </row>
    <row r="187720" spans="26:27">
      <c r="Z187720" s="192"/>
      <c r="AA187720" s="192"/>
    </row>
    <row r="187721" spans="26:27">
      <c r="Z187721" s="192"/>
      <c r="AA187721" s="192"/>
    </row>
    <row r="187722" spans="26:27">
      <c r="Z187722" s="192"/>
      <c r="AA187722" s="192"/>
    </row>
    <row r="187723" spans="26:27">
      <c r="Z187723" s="192"/>
      <c r="AA187723" s="192"/>
    </row>
    <row r="187724" spans="26:27">
      <c r="Z187724" s="192"/>
      <c r="AA187724" s="192"/>
    </row>
    <row r="187725" spans="26:27">
      <c r="Z187725" s="192"/>
      <c r="AA187725" s="192"/>
    </row>
    <row r="187726" spans="26:27">
      <c r="Z187726" s="192"/>
      <c r="AA187726" s="192"/>
    </row>
    <row r="187727" spans="26:27">
      <c r="Z187727" s="192"/>
      <c r="AA187727" s="192"/>
    </row>
    <row r="187728" spans="26:27">
      <c r="Z187728" s="192"/>
      <c r="AA187728" s="192"/>
    </row>
    <row r="187729" spans="26:27">
      <c r="Z187729" s="192"/>
      <c r="AA187729" s="192"/>
    </row>
    <row r="187730" spans="26:27">
      <c r="Z187730" s="192"/>
      <c r="AA187730" s="192"/>
    </row>
    <row r="187731" spans="26:27">
      <c r="Z187731" s="192"/>
      <c r="AA187731" s="192"/>
    </row>
    <row r="187732" spans="26:27">
      <c r="Z187732" s="192"/>
      <c r="AA187732" s="192"/>
    </row>
    <row r="187733" spans="26:27">
      <c r="Z187733" s="192"/>
      <c r="AA187733" s="192"/>
    </row>
    <row r="187734" spans="26:27">
      <c r="Z187734" s="192"/>
      <c r="AA187734" s="192"/>
    </row>
    <row r="187735" spans="26:27">
      <c r="Z187735" s="192"/>
      <c r="AA187735" s="192"/>
    </row>
    <row r="187736" spans="26:27">
      <c r="Z187736" s="192"/>
      <c r="AA187736" s="192"/>
    </row>
    <row r="187737" spans="26:27">
      <c r="Z187737" s="192"/>
      <c r="AA187737" s="192"/>
    </row>
    <row r="187738" spans="26:27">
      <c r="Z187738" s="192"/>
      <c r="AA187738" s="192"/>
    </row>
    <row r="187739" spans="26:27">
      <c r="Z187739" s="192"/>
      <c r="AA187739" s="192"/>
    </row>
    <row r="187740" spans="26:27">
      <c r="Z187740" s="192"/>
      <c r="AA187740" s="192"/>
    </row>
    <row r="187741" spans="26:27">
      <c r="Z187741" s="192"/>
      <c r="AA187741" s="192"/>
    </row>
    <row r="187742" spans="26:27">
      <c r="Z187742" s="192"/>
      <c r="AA187742" s="192"/>
    </row>
    <row r="187743" spans="26:27">
      <c r="Z187743" s="192"/>
      <c r="AA187743" s="192"/>
    </row>
    <row r="187744" spans="26:27">
      <c r="Z187744" s="192"/>
      <c r="AA187744" s="192"/>
    </row>
    <row r="187745" spans="26:27">
      <c r="Z187745" s="192"/>
      <c r="AA187745" s="192"/>
    </row>
    <row r="187746" spans="26:27">
      <c r="Z187746" s="192"/>
      <c r="AA187746" s="192"/>
    </row>
    <row r="187747" spans="26:27">
      <c r="Z187747" s="192"/>
      <c r="AA187747" s="192"/>
    </row>
    <row r="187748" spans="26:27">
      <c r="Z187748" s="192"/>
      <c r="AA187748" s="192"/>
    </row>
    <row r="187749" spans="26:27">
      <c r="Z187749" s="192"/>
      <c r="AA187749" s="192"/>
    </row>
    <row r="187750" spans="26:27">
      <c r="Z187750" s="192"/>
      <c r="AA187750" s="192"/>
    </row>
    <row r="187751" spans="26:27">
      <c r="Z187751" s="192"/>
      <c r="AA187751" s="192"/>
    </row>
    <row r="187752" spans="26:27">
      <c r="Z187752" s="192"/>
      <c r="AA187752" s="192"/>
    </row>
    <row r="187753" spans="26:27">
      <c r="Z187753" s="192"/>
      <c r="AA187753" s="192"/>
    </row>
    <row r="187754" spans="26:27">
      <c r="Z187754" s="192"/>
      <c r="AA187754" s="192"/>
    </row>
    <row r="187755" spans="26:27">
      <c r="Z187755" s="192"/>
      <c r="AA187755" s="192"/>
    </row>
    <row r="187756" spans="26:27">
      <c r="Z187756" s="192"/>
      <c r="AA187756" s="192"/>
    </row>
    <row r="187757" spans="26:27">
      <c r="Z187757" s="192"/>
      <c r="AA187757" s="192"/>
    </row>
    <row r="187758" spans="26:27">
      <c r="Z187758" s="192"/>
      <c r="AA187758" s="192"/>
    </row>
    <row r="187759" spans="26:27">
      <c r="Z187759" s="192"/>
      <c r="AA187759" s="192"/>
    </row>
    <row r="187760" spans="26:27">
      <c r="Z187760" s="192"/>
      <c r="AA187760" s="192"/>
    </row>
    <row r="187761" spans="26:27">
      <c r="Z187761" s="192"/>
      <c r="AA187761" s="192"/>
    </row>
    <row r="187762" spans="26:27">
      <c r="Z187762" s="192"/>
      <c r="AA187762" s="192"/>
    </row>
    <row r="187763" spans="26:27">
      <c r="Z187763" s="192"/>
      <c r="AA187763" s="192"/>
    </row>
    <row r="187764" spans="26:27">
      <c r="Z187764" s="192"/>
      <c r="AA187764" s="192"/>
    </row>
    <row r="187765" spans="26:27">
      <c r="Z187765" s="192"/>
      <c r="AA187765" s="192"/>
    </row>
    <row r="187766" spans="26:27">
      <c r="Z187766" s="192"/>
      <c r="AA187766" s="192"/>
    </row>
    <row r="187767" spans="26:27">
      <c r="Z187767" s="192"/>
      <c r="AA187767" s="192"/>
    </row>
    <row r="187768" spans="26:27">
      <c r="Z187768" s="192"/>
      <c r="AA187768" s="192"/>
    </row>
    <row r="187769" spans="26:27">
      <c r="Z187769" s="192"/>
      <c r="AA187769" s="192"/>
    </row>
    <row r="187770" spans="26:27">
      <c r="Z187770" s="192"/>
      <c r="AA187770" s="192"/>
    </row>
    <row r="187771" spans="26:27">
      <c r="Z187771" s="192"/>
      <c r="AA187771" s="192"/>
    </row>
    <row r="187772" spans="26:27">
      <c r="Z187772" s="192"/>
      <c r="AA187772" s="192"/>
    </row>
    <row r="187773" spans="26:27">
      <c r="Z187773" s="192"/>
      <c r="AA187773" s="192"/>
    </row>
    <row r="187774" spans="26:27">
      <c r="Z187774" s="192"/>
      <c r="AA187774" s="192"/>
    </row>
    <row r="187775" spans="26:27">
      <c r="Z187775" s="192"/>
      <c r="AA187775" s="192"/>
    </row>
    <row r="187776" spans="26:27">
      <c r="Z187776" s="192"/>
      <c r="AA187776" s="192"/>
    </row>
    <row r="187777" spans="26:27">
      <c r="Z187777" s="192"/>
      <c r="AA187777" s="192"/>
    </row>
    <row r="187778" spans="26:27">
      <c r="Z187778" s="192"/>
      <c r="AA187778" s="192"/>
    </row>
    <row r="187779" spans="26:27">
      <c r="Z187779" s="192"/>
      <c r="AA187779" s="192"/>
    </row>
    <row r="187780" spans="26:27">
      <c r="Z187780" s="192"/>
      <c r="AA187780" s="192"/>
    </row>
    <row r="187781" spans="26:27">
      <c r="Z187781" s="192"/>
      <c r="AA187781" s="192"/>
    </row>
    <row r="187782" spans="26:27">
      <c r="Z187782" s="192"/>
      <c r="AA187782" s="192"/>
    </row>
    <row r="187783" spans="26:27">
      <c r="Z187783" s="192"/>
      <c r="AA187783" s="192"/>
    </row>
    <row r="187784" spans="26:27">
      <c r="Z187784" s="192"/>
      <c r="AA187784" s="192"/>
    </row>
    <row r="187785" spans="26:27">
      <c r="Z187785" s="192"/>
      <c r="AA187785" s="192"/>
    </row>
    <row r="187786" spans="26:27">
      <c r="Z187786" s="192"/>
      <c r="AA187786" s="192"/>
    </row>
    <row r="187787" spans="26:27">
      <c r="Z187787" s="192"/>
      <c r="AA187787" s="192"/>
    </row>
    <row r="187788" spans="26:27">
      <c r="Z187788" s="192"/>
      <c r="AA187788" s="192"/>
    </row>
    <row r="187789" spans="26:27">
      <c r="Z187789" s="192"/>
      <c r="AA187789" s="192"/>
    </row>
    <row r="187790" spans="26:27">
      <c r="Z187790" s="192"/>
      <c r="AA187790" s="192"/>
    </row>
    <row r="187791" spans="26:27">
      <c r="Z187791" s="192"/>
      <c r="AA187791" s="192"/>
    </row>
    <row r="187792" spans="26:27">
      <c r="Z187792" s="192"/>
      <c r="AA187792" s="192"/>
    </row>
    <row r="187793" spans="26:27">
      <c r="Z187793" s="192"/>
      <c r="AA187793" s="192"/>
    </row>
    <row r="187794" spans="26:27">
      <c r="Z187794" s="192"/>
      <c r="AA187794" s="192"/>
    </row>
    <row r="187795" spans="26:27">
      <c r="Z187795" s="192"/>
      <c r="AA187795" s="192"/>
    </row>
    <row r="187796" spans="26:27">
      <c r="Z187796" s="192"/>
      <c r="AA187796" s="192"/>
    </row>
    <row r="187797" spans="26:27">
      <c r="Z187797" s="192"/>
      <c r="AA187797" s="192"/>
    </row>
    <row r="187798" spans="26:27">
      <c r="Z187798" s="192"/>
      <c r="AA187798" s="192"/>
    </row>
    <row r="187799" spans="26:27">
      <c r="Z187799" s="192"/>
      <c r="AA187799" s="192"/>
    </row>
    <row r="187800" spans="26:27">
      <c r="Z187800" s="192"/>
      <c r="AA187800" s="192"/>
    </row>
    <row r="187801" spans="26:27">
      <c r="Z187801" s="192"/>
      <c r="AA187801" s="192"/>
    </row>
    <row r="187802" spans="26:27">
      <c r="Z187802" s="192"/>
      <c r="AA187802" s="192"/>
    </row>
    <row r="187803" spans="26:27">
      <c r="Z187803" s="192"/>
      <c r="AA187803" s="192"/>
    </row>
    <row r="187804" spans="26:27">
      <c r="Z187804" s="192"/>
      <c r="AA187804" s="192"/>
    </row>
    <row r="187805" spans="26:27">
      <c r="Z187805" s="192"/>
      <c r="AA187805" s="192"/>
    </row>
    <row r="187806" spans="26:27">
      <c r="Z187806" s="192"/>
      <c r="AA187806" s="192"/>
    </row>
    <row r="187807" spans="26:27">
      <c r="Z187807" s="192"/>
      <c r="AA187807" s="192"/>
    </row>
    <row r="187808" spans="26:27">
      <c r="Z187808" s="192"/>
      <c r="AA187808" s="192"/>
    </row>
    <row r="187809" spans="26:27">
      <c r="Z187809" s="192"/>
      <c r="AA187809" s="192"/>
    </row>
    <row r="187810" spans="26:27">
      <c r="Z187810" s="192"/>
      <c r="AA187810" s="192"/>
    </row>
    <row r="187811" spans="26:27">
      <c r="Z187811" s="192"/>
      <c r="AA187811" s="192"/>
    </row>
    <row r="187812" spans="26:27">
      <c r="Z187812" s="192"/>
      <c r="AA187812" s="192"/>
    </row>
    <row r="187813" spans="26:27">
      <c r="Z187813" s="192"/>
      <c r="AA187813" s="192"/>
    </row>
    <row r="187814" spans="26:27">
      <c r="Z187814" s="192"/>
      <c r="AA187814" s="192"/>
    </row>
    <row r="187815" spans="26:27">
      <c r="Z187815" s="192"/>
      <c r="AA187815" s="192"/>
    </row>
    <row r="187816" spans="26:27">
      <c r="Z187816" s="192"/>
      <c r="AA187816" s="192"/>
    </row>
    <row r="187817" spans="26:27">
      <c r="Z187817" s="192"/>
      <c r="AA187817" s="192"/>
    </row>
    <row r="187818" spans="26:27">
      <c r="Z187818" s="192"/>
      <c r="AA187818" s="192"/>
    </row>
    <row r="187819" spans="26:27">
      <c r="Z187819" s="192"/>
      <c r="AA187819" s="192"/>
    </row>
    <row r="187820" spans="26:27">
      <c r="Z187820" s="192"/>
      <c r="AA187820" s="192"/>
    </row>
    <row r="187821" spans="26:27">
      <c r="Z187821" s="192"/>
      <c r="AA187821" s="192"/>
    </row>
    <row r="187822" spans="26:27">
      <c r="Z187822" s="192"/>
      <c r="AA187822" s="192"/>
    </row>
    <row r="187823" spans="26:27">
      <c r="Z187823" s="192"/>
      <c r="AA187823" s="192"/>
    </row>
    <row r="187824" spans="26:27">
      <c r="Z187824" s="192"/>
      <c r="AA187824" s="192"/>
    </row>
    <row r="187825" spans="26:27">
      <c r="Z187825" s="192"/>
      <c r="AA187825" s="192"/>
    </row>
    <row r="187826" spans="26:27">
      <c r="Z187826" s="192"/>
      <c r="AA187826" s="192"/>
    </row>
    <row r="187827" spans="26:27">
      <c r="Z187827" s="192"/>
      <c r="AA187827" s="192"/>
    </row>
    <row r="187828" spans="26:27">
      <c r="Z187828" s="192"/>
      <c r="AA187828" s="192"/>
    </row>
    <row r="187829" spans="26:27">
      <c r="Z187829" s="192"/>
      <c r="AA187829" s="192"/>
    </row>
    <row r="187830" spans="26:27">
      <c r="Z187830" s="192"/>
      <c r="AA187830" s="192"/>
    </row>
    <row r="187831" spans="26:27">
      <c r="Z187831" s="192"/>
      <c r="AA187831" s="192"/>
    </row>
    <row r="187832" spans="26:27">
      <c r="Z187832" s="192"/>
      <c r="AA187832" s="192"/>
    </row>
    <row r="187833" spans="26:27">
      <c r="Z187833" s="192"/>
      <c r="AA187833" s="192"/>
    </row>
    <row r="187834" spans="26:27">
      <c r="Z187834" s="192"/>
      <c r="AA187834" s="192"/>
    </row>
    <row r="187835" spans="26:27">
      <c r="Z187835" s="192"/>
      <c r="AA187835" s="192"/>
    </row>
    <row r="187836" spans="26:27">
      <c r="Z187836" s="192"/>
      <c r="AA187836" s="192"/>
    </row>
    <row r="187837" spans="26:27">
      <c r="Z187837" s="192"/>
      <c r="AA187837" s="192"/>
    </row>
    <row r="187838" spans="26:27">
      <c r="Z187838" s="192"/>
      <c r="AA187838" s="192"/>
    </row>
    <row r="187839" spans="26:27">
      <c r="Z187839" s="192"/>
      <c r="AA187839" s="192"/>
    </row>
    <row r="187840" spans="26:27">
      <c r="Z187840" s="192"/>
      <c r="AA187840" s="192"/>
    </row>
    <row r="187841" spans="26:27">
      <c r="Z187841" s="192"/>
      <c r="AA187841" s="192"/>
    </row>
    <row r="187842" spans="26:27">
      <c r="Z187842" s="192"/>
      <c r="AA187842" s="192"/>
    </row>
    <row r="187843" spans="26:27">
      <c r="Z187843" s="192"/>
      <c r="AA187843" s="192"/>
    </row>
    <row r="187844" spans="26:27">
      <c r="Z187844" s="192"/>
      <c r="AA187844" s="192"/>
    </row>
    <row r="187845" spans="26:27">
      <c r="Z187845" s="192"/>
      <c r="AA187845" s="192"/>
    </row>
    <row r="187846" spans="26:27">
      <c r="Z187846" s="192"/>
      <c r="AA187846" s="192"/>
    </row>
    <row r="187847" spans="26:27">
      <c r="Z187847" s="192"/>
      <c r="AA187847" s="192"/>
    </row>
    <row r="187848" spans="26:27">
      <c r="Z187848" s="192"/>
      <c r="AA187848" s="192"/>
    </row>
    <row r="187849" spans="26:27">
      <c r="Z187849" s="192"/>
      <c r="AA187849" s="192"/>
    </row>
    <row r="187850" spans="26:27">
      <c r="Z187850" s="192"/>
      <c r="AA187850" s="192"/>
    </row>
    <row r="187851" spans="26:27">
      <c r="Z187851" s="192"/>
      <c r="AA187851" s="192"/>
    </row>
    <row r="187852" spans="26:27">
      <c r="Z187852" s="192"/>
      <c r="AA187852" s="192"/>
    </row>
    <row r="187853" spans="26:27">
      <c r="Z187853" s="192"/>
      <c r="AA187853" s="192"/>
    </row>
    <row r="187854" spans="26:27">
      <c r="Z187854" s="192"/>
      <c r="AA187854" s="192"/>
    </row>
    <row r="187855" spans="26:27">
      <c r="Z187855" s="192"/>
      <c r="AA187855" s="192"/>
    </row>
    <row r="187856" spans="26:27">
      <c r="Z187856" s="192"/>
      <c r="AA187856" s="192"/>
    </row>
    <row r="187857" spans="26:27">
      <c r="Z187857" s="192"/>
      <c r="AA187857" s="192"/>
    </row>
    <row r="187858" spans="26:27">
      <c r="Z187858" s="192"/>
      <c r="AA187858" s="192"/>
    </row>
    <row r="187859" spans="26:27">
      <c r="Z187859" s="192"/>
      <c r="AA187859" s="192"/>
    </row>
    <row r="187860" spans="26:27">
      <c r="Z187860" s="192"/>
      <c r="AA187860" s="192"/>
    </row>
    <row r="187861" spans="26:27">
      <c r="Z187861" s="192"/>
      <c r="AA187861" s="192"/>
    </row>
    <row r="187862" spans="26:27">
      <c r="Z187862" s="192"/>
      <c r="AA187862" s="192"/>
    </row>
    <row r="187863" spans="26:27">
      <c r="Z187863" s="192"/>
      <c r="AA187863" s="192"/>
    </row>
    <row r="187864" spans="26:27">
      <c r="Z187864" s="192"/>
      <c r="AA187864" s="192"/>
    </row>
    <row r="187865" spans="26:27">
      <c r="Z187865" s="192"/>
      <c r="AA187865" s="192"/>
    </row>
    <row r="187866" spans="26:27">
      <c r="Z187866" s="192"/>
      <c r="AA187866" s="192"/>
    </row>
    <row r="187867" spans="26:27">
      <c r="Z187867" s="192"/>
      <c r="AA187867" s="192"/>
    </row>
    <row r="187868" spans="26:27">
      <c r="Z187868" s="192"/>
      <c r="AA187868" s="192"/>
    </row>
    <row r="187869" spans="26:27">
      <c r="Z187869" s="192"/>
      <c r="AA187869" s="192"/>
    </row>
    <row r="187870" spans="26:27">
      <c r="Z187870" s="192"/>
      <c r="AA187870" s="192"/>
    </row>
    <row r="187871" spans="26:27">
      <c r="Z187871" s="192"/>
      <c r="AA187871" s="192"/>
    </row>
    <row r="187872" spans="26:27">
      <c r="Z187872" s="192"/>
      <c r="AA187872" s="192"/>
    </row>
    <row r="187873" spans="26:27">
      <c r="Z187873" s="192"/>
      <c r="AA187873" s="192"/>
    </row>
    <row r="187874" spans="26:27">
      <c r="Z187874" s="192"/>
      <c r="AA187874" s="192"/>
    </row>
    <row r="187875" spans="26:27">
      <c r="Z187875" s="192"/>
      <c r="AA187875" s="192"/>
    </row>
    <row r="187876" spans="26:27">
      <c r="Z187876" s="192"/>
      <c r="AA187876" s="192"/>
    </row>
    <row r="187877" spans="26:27">
      <c r="Z187877" s="192"/>
      <c r="AA187877" s="192"/>
    </row>
    <row r="187878" spans="26:27">
      <c r="Z187878" s="192"/>
      <c r="AA187878" s="192"/>
    </row>
    <row r="187879" spans="26:27">
      <c r="Z187879" s="192"/>
      <c r="AA187879" s="192"/>
    </row>
    <row r="187880" spans="26:27">
      <c r="Z187880" s="192"/>
      <c r="AA187880" s="192"/>
    </row>
    <row r="187881" spans="26:27">
      <c r="Z187881" s="192"/>
      <c r="AA187881" s="192"/>
    </row>
    <row r="187882" spans="26:27">
      <c r="Z187882" s="192"/>
      <c r="AA187882" s="192"/>
    </row>
    <row r="187883" spans="26:27">
      <c r="Z187883" s="192"/>
      <c r="AA187883" s="192"/>
    </row>
    <row r="187884" spans="26:27">
      <c r="Z187884" s="192"/>
      <c r="AA187884" s="192"/>
    </row>
    <row r="187885" spans="26:27">
      <c r="Z187885" s="192"/>
      <c r="AA187885" s="192"/>
    </row>
    <row r="187886" spans="26:27">
      <c r="Z187886" s="192"/>
      <c r="AA187886" s="192"/>
    </row>
    <row r="187887" spans="26:27">
      <c r="Z187887" s="192"/>
      <c r="AA187887" s="192"/>
    </row>
    <row r="187888" spans="26:27">
      <c r="Z187888" s="192"/>
      <c r="AA187888" s="192"/>
    </row>
    <row r="187889" spans="26:27">
      <c r="Z187889" s="192"/>
      <c r="AA187889" s="192"/>
    </row>
    <row r="187890" spans="26:27">
      <c r="Z187890" s="192"/>
      <c r="AA187890" s="192"/>
    </row>
    <row r="187891" spans="26:27">
      <c r="Z187891" s="192"/>
      <c r="AA187891" s="192"/>
    </row>
    <row r="187892" spans="26:27">
      <c r="Z187892" s="192"/>
      <c r="AA187892" s="192"/>
    </row>
    <row r="187893" spans="26:27">
      <c r="Z187893" s="192"/>
      <c r="AA187893" s="192"/>
    </row>
    <row r="187894" spans="26:27">
      <c r="Z187894" s="192"/>
      <c r="AA187894" s="192"/>
    </row>
    <row r="187895" spans="26:27">
      <c r="Z187895" s="192"/>
      <c r="AA187895" s="192"/>
    </row>
    <row r="187896" spans="26:27">
      <c r="Z187896" s="192"/>
      <c r="AA187896" s="192"/>
    </row>
    <row r="187897" spans="26:27">
      <c r="Z187897" s="192"/>
      <c r="AA187897" s="192"/>
    </row>
    <row r="187898" spans="26:27">
      <c r="Z187898" s="192"/>
      <c r="AA187898" s="192"/>
    </row>
    <row r="187899" spans="26:27">
      <c r="Z187899" s="192"/>
      <c r="AA187899" s="192"/>
    </row>
    <row r="187900" spans="26:27">
      <c r="Z187900" s="192"/>
      <c r="AA187900" s="192"/>
    </row>
    <row r="187901" spans="26:27">
      <c r="Z187901" s="192"/>
      <c r="AA187901" s="192"/>
    </row>
    <row r="187902" spans="26:27">
      <c r="Z187902" s="192"/>
      <c r="AA187902" s="192"/>
    </row>
    <row r="187903" spans="26:27">
      <c r="Z187903" s="192"/>
      <c r="AA187903" s="192"/>
    </row>
    <row r="187904" spans="26:27">
      <c r="Z187904" s="192"/>
      <c r="AA187904" s="192"/>
    </row>
    <row r="187905" spans="26:27">
      <c r="Z187905" s="192"/>
      <c r="AA187905" s="192"/>
    </row>
    <row r="187906" spans="26:27">
      <c r="Z187906" s="192"/>
      <c r="AA187906" s="192"/>
    </row>
    <row r="187907" spans="26:27">
      <c r="Z187907" s="192"/>
      <c r="AA187907" s="192"/>
    </row>
    <row r="187908" spans="26:27">
      <c r="Z187908" s="192"/>
      <c r="AA187908" s="192"/>
    </row>
    <row r="187909" spans="26:27">
      <c r="Z187909" s="192"/>
      <c r="AA187909" s="192"/>
    </row>
    <row r="187910" spans="26:27">
      <c r="Z187910" s="192"/>
      <c r="AA187910" s="192"/>
    </row>
    <row r="187911" spans="26:27">
      <c r="Z187911" s="192"/>
      <c r="AA187911" s="192"/>
    </row>
    <row r="187912" spans="26:27">
      <c r="Z187912" s="192"/>
      <c r="AA187912" s="192"/>
    </row>
    <row r="187913" spans="26:27">
      <c r="Z187913" s="192"/>
      <c r="AA187913" s="192"/>
    </row>
    <row r="187914" spans="26:27">
      <c r="Z187914" s="192"/>
      <c r="AA187914" s="192"/>
    </row>
    <row r="187915" spans="26:27">
      <c r="Z187915" s="192"/>
      <c r="AA187915" s="192"/>
    </row>
    <row r="187916" spans="26:27">
      <c r="Z187916" s="192"/>
      <c r="AA187916" s="192"/>
    </row>
    <row r="187917" spans="26:27">
      <c r="Z187917" s="192"/>
      <c r="AA187917" s="192"/>
    </row>
    <row r="187918" spans="26:27">
      <c r="Z187918" s="192"/>
      <c r="AA187918" s="192"/>
    </row>
    <row r="187919" spans="26:27">
      <c r="Z187919" s="192"/>
      <c r="AA187919" s="192"/>
    </row>
    <row r="187920" spans="26:27">
      <c r="Z187920" s="192"/>
      <c r="AA187920" s="192"/>
    </row>
    <row r="187921" spans="26:27">
      <c r="Z187921" s="192"/>
      <c r="AA187921" s="192"/>
    </row>
    <row r="187922" spans="26:27">
      <c r="Z187922" s="192"/>
      <c r="AA187922" s="192"/>
    </row>
    <row r="187923" spans="26:27">
      <c r="Z187923" s="192"/>
      <c r="AA187923" s="192"/>
    </row>
    <row r="187924" spans="26:27">
      <c r="Z187924" s="192"/>
      <c r="AA187924" s="192"/>
    </row>
    <row r="187925" spans="26:27">
      <c r="Z187925" s="192"/>
      <c r="AA187925" s="192"/>
    </row>
    <row r="187926" spans="26:27">
      <c r="Z187926" s="192"/>
      <c r="AA187926" s="192"/>
    </row>
    <row r="187927" spans="26:27">
      <c r="Z187927" s="192"/>
      <c r="AA187927" s="192"/>
    </row>
    <row r="187928" spans="26:27">
      <c r="Z187928" s="192"/>
      <c r="AA187928" s="192"/>
    </row>
    <row r="187929" spans="26:27">
      <c r="Z187929" s="192"/>
      <c r="AA187929" s="192"/>
    </row>
    <row r="187930" spans="26:27">
      <c r="Z187930" s="192"/>
      <c r="AA187930" s="192"/>
    </row>
    <row r="187931" spans="26:27">
      <c r="Z187931" s="192"/>
      <c r="AA187931" s="192"/>
    </row>
    <row r="187932" spans="26:27">
      <c r="Z187932" s="192"/>
      <c r="AA187932" s="192"/>
    </row>
    <row r="187933" spans="26:27">
      <c r="Z187933" s="192"/>
      <c r="AA187933" s="192"/>
    </row>
    <row r="187934" spans="26:27">
      <c r="Z187934" s="192"/>
      <c r="AA187934" s="192"/>
    </row>
    <row r="187935" spans="26:27">
      <c r="Z187935" s="192"/>
      <c r="AA187935" s="192"/>
    </row>
    <row r="187936" spans="26:27">
      <c r="Z187936" s="192"/>
      <c r="AA187936" s="192"/>
    </row>
    <row r="187937" spans="26:27">
      <c r="Z187937" s="192"/>
      <c r="AA187937" s="192"/>
    </row>
    <row r="187938" spans="26:27">
      <c r="Z187938" s="192"/>
      <c r="AA187938" s="192"/>
    </row>
    <row r="187939" spans="26:27">
      <c r="Z187939" s="192"/>
      <c r="AA187939" s="192"/>
    </row>
    <row r="187940" spans="26:27">
      <c r="Z187940" s="192"/>
      <c r="AA187940" s="192"/>
    </row>
    <row r="187941" spans="26:27">
      <c r="Z187941" s="192"/>
      <c r="AA187941" s="192"/>
    </row>
    <row r="187942" spans="26:27">
      <c r="Z187942" s="192"/>
      <c r="AA187942" s="192"/>
    </row>
    <row r="187943" spans="26:27">
      <c r="Z187943" s="192"/>
      <c r="AA187943" s="192"/>
    </row>
    <row r="187944" spans="26:27">
      <c r="Z187944" s="192"/>
      <c r="AA187944" s="192"/>
    </row>
    <row r="187945" spans="26:27">
      <c r="Z187945" s="192"/>
      <c r="AA187945" s="192"/>
    </row>
    <row r="187946" spans="26:27">
      <c r="Z187946" s="192"/>
      <c r="AA187946" s="192"/>
    </row>
    <row r="187947" spans="26:27">
      <c r="Z187947" s="192"/>
      <c r="AA187947" s="192"/>
    </row>
    <row r="187948" spans="26:27">
      <c r="Z187948" s="192"/>
      <c r="AA187948" s="192"/>
    </row>
    <row r="187949" spans="26:27">
      <c r="Z187949" s="192"/>
      <c r="AA187949" s="192"/>
    </row>
    <row r="187950" spans="26:27">
      <c r="Z187950" s="192"/>
      <c r="AA187950" s="192"/>
    </row>
    <row r="187951" spans="26:27">
      <c r="Z187951" s="192"/>
      <c r="AA187951" s="192"/>
    </row>
    <row r="187952" spans="26:27">
      <c r="Z187952" s="192"/>
      <c r="AA187952" s="192"/>
    </row>
    <row r="187953" spans="26:27">
      <c r="Z187953" s="192"/>
      <c r="AA187953" s="192"/>
    </row>
    <row r="187954" spans="26:27">
      <c r="Z187954" s="192"/>
      <c r="AA187954" s="192"/>
    </row>
    <row r="187955" spans="26:27">
      <c r="Z187955" s="192"/>
      <c r="AA187955" s="192"/>
    </row>
    <row r="187956" spans="26:27">
      <c r="Z187956" s="192"/>
      <c r="AA187956" s="192"/>
    </row>
    <row r="187957" spans="26:27">
      <c r="Z187957" s="192"/>
      <c r="AA187957" s="192"/>
    </row>
    <row r="187958" spans="26:27">
      <c r="Z187958" s="192"/>
      <c r="AA187958" s="192"/>
    </row>
    <row r="187959" spans="26:27">
      <c r="Z187959" s="192"/>
      <c r="AA187959" s="192"/>
    </row>
    <row r="187960" spans="26:27">
      <c r="Z187960" s="192"/>
      <c r="AA187960" s="192"/>
    </row>
    <row r="187961" spans="26:27">
      <c r="Z187961" s="192"/>
      <c r="AA187961" s="192"/>
    </row>
    <row r="187962" spans="26:27">
      <c r="Z187962" s="192"/>
      <c r="AA187962" s="192"/>
    </row>
    <row r="187963" spans="26:27">
      <c r="Z187963" s="192"/>
      <c r="AA187963" s="192"/>
    </row>
    <row r="187964" spans="26:27">
      <c r="Z187964" s="192"/>
      <c r="AA187964" s="192"/>
    </row>
    <row r="187965" spans="26:27">
      <c r="Z187965" s="192"/>
      <c r="AA187965" s="192"/>
    </row>
    <row r="187966" spans="26:27">
      <c r="Z187966" s="192"/>
      <c r="AA187966" s="192"/>
    </row>
    <row r="187967" spans="26:27">
      <c r="Z187967" s="192"/>
      <c r="AA187967" s="192"/>
    </row>
    <row r="187968" spans="26:27">
      <c r="Z187968" s="192"/>
      <c r="AA187968" s="192"/>
    </row>
    <row r="187969" spans="26:27">
      <c r="Z187969" s="192"/>
      <c r="AA187969" s="192"/>
    </row>
    <row r="187970" spans="26:27">
      <c r="Z187970" s="192"/>
      <c r="AA187970" s="192"/>
    </row>
    <row r="187971" spans="26:27">
      <c r="Z187971" s="192"/>
      <c r="AA187971" s="192"/>
    </row>
    <row r="187972" spans="26:27">
      <c r="Z187972" s="192"/>
      <c r="AA187972" s="192"/>
    </row>
    <row r="187973" spans="26:27">
      <c r="Z187973" s="192"/>
      <c r="AA187973" s="192"/>
    </row>
    <row r="187974" spans="26:27">
      <c r="Z187974" s="192"/>
      <c r="AA187974" s="192"/>
    </row>
    <row r="187975" spans="26:27">
      <c r="Z187975" s="192"/>
      <c r="AA187975" s="192"/>
    </row>
    <row r="187976" spans="26:27">
      <c r="Z187976" s="192"/>
      <c r="AA187976" s="192"/>
    </row>
    <row r="187977" spans="26:27">
      <c r="Z187977" s="192"/>
      <c r="AA187977" s="192"/>
    </row>
    <row r="187978" spans="26:27">
      <c r="Z187978" s="192"/>
      <c r="AA187978" s="192"/>
    </row>
    <row r="187979" spans="26:27">
      <c r="Z187979" s="192"/>
      <c r="AA187979" s="192"/>
    </row>
    <row r="187980" spans="26:27">
      <c r="Z187980" s="192"/>
      <c r="AA187980" s="192"/>
    </row>
    <row r="187981" spans="26:27">
      <c r="Z187981" s="192"/>
      <c r="AA187981" s="192"/>
    </row>
    <row r="187982" spans="26:27">
      <c r="Z187982" s="192"/>
      <c r="AA187982" s="192"/>
    </row>
    <row r="187983" spans="26:27">
      <c r="Z187983" s="192"/>
      <c r="AA187983" s="192"/>
    </row>
    <row r="187984" spans="26:27">
      <c r="Z187984" s="192"/>
      <c r="AA187984" s="192"/>
    </row>
    <row r="187985" spans="26:27">
      <c r="Z187985" s="192"/>
      <c r="AA187985" s="192"/>
    </row>
    <row r="187986" spans="26:27">
      <c r="Z187986" s="192"/>
      <c r="AA187986" s="192"/>
    </row>
    <row r="187987" spans="26:27">
      <c r="Z187987" s="192"/>
      <c r="AA187987" s="192"/>
    </row>
    <row r="187988" spans="26:27">
      <c r="Z187988" s="192"/>
      <c r="AA187988" s="192"/>
    </row>
    <row r="187989" spans="26:27">
      <c r="Z187989" s="192"/>
      <c r="AA187989" s="192"/>
    </row>
    <row r="187990" spans="26:27">
      <c r="Z187990" s="192"/>
      <c r="AA187990" s="192"/>
    </row>
    <row r="187991" spans="26:27">
      <c r="Z187991" s="192"/>
      <c r="AA187991" s="192"/>
    </row>
    <row r="187992" spans="26:27">
      <c r="Z187992" s="192"/>
      <c r="AA187992" s="192"/>
    </row>
    <row r="187993" spans="26:27">
      <c r="Z187993" s="192"/>
      <c r="AA187993" s="192"/>
    </row>
    <row r="187994" spans="26:27">
      <c r="Z187994" s="192"/>
      <c r="AA187994" s="192"/>
    </row>
    <row r="187995" spans="26:27">
      <c r="Z187995" s="192"/>
      <c r="AA187995" s="192"/>
    </row>
    <row r="187996" spans="26:27">
      <c r="Z187996" s="192"/>
      <c r="AA187996" s="192"/>
    </row>
    <row r="187997" spans="26:27">
      <c r="Z187997" s="192"/>
      <c r="AA187997" s="192"/>
    </row>
    <row r="187998" spans="26:27">
      <c r="Z187998" s="192"/>
      <c r="AA187998" s="192"/>
    </row>
    <row r="187999" spans="26:27">
      <c r="Z187999" s="192"/>
      <c r="AA187999" s="192"/>
    </row>
    <row r="188000" spans="26:27">
      <c r="Z188000" s="192"/>
      <c r="AA188000" s="192"/>
    </row>
    <row r="188001" spans="26:27">
      <c r="Z188001" s="192"/>
      <c r="AA188001" s="192"/>
    </row>
    <row r="188002" spans="26:27">
      <c r="Z188002" s="192"/>
      <c r="AA188002" s="192"/>
    </row>
    <row r="188003" spans="26:27">
      <c r="Z188003" s="192"/>
      <c r="AA188003" s="192"/>
    </row>
    <row r="188004" spans="26:27">
      <c r="Z188004" s="192"/>
      <c r="AA188004" s="192"/>
    </row>
    <row r="188005" spans="26:27">
      <c r="Z188005" s="192"/>
      <c r="AA188005" s="192"/>
    </row>
    <row r="188006" spans="26:27">
      <c r="Z188006" s="192"/>
      <c r="AA188006" s="192"/>
    </row>
    <row r="188007" spans="26:27">
      <c r="Z188007" s="192"/>
      <c r="AA188007" s="192"/>
    </row>
    <row r="188008" spans="26:27">
      <c r="Z188008" s="192"/>
      <c r="AA188008" s="192"/>
    </row>
    <row r="188009" spans="26:27">
      <c r="Z188009" s="192"/>
      <c r="AA188009" s="192"/>
    </row>
    <row r="188010" spans="26:27">
      <c r="Z188010" s="192"/>
      <c r="AA188010" s="192"/>
    </row>
    <row r="188011" spans="26:27">
      <c r="Z188011" s="192"/>
      <c r="AA188011" s="192"/>
    </row>
    <row r="188012" spans="26:27">
      <c r="Z188012" s="192"/>
      <c r="AA188012" s="192"/>
    </row>
    <row r="188013" spans="26:27">
      <c r="Z188013" s="192"/>
      <c r="AA188013" s="192"/>
    </row>
    <row r="188014" spans="26:27">
      <c r="Z188014" s="192"/>
      <c r="AA188014" s="192"/>
    </row>
    <row r="188015" spans="26:27">
      <c r="Z188015" s="192"/>
      <c r="AA188015" s="192"/>
    </row>
    <row r="188016" spans="26:27">
      <c r="Z188016" s="192"/>
      <c r="AA188016" s="192"/>
    </row>
    <row r="188017" spans="26:27">
      <c r="Z188017" s="192"/>
      <c r="AA188017" s="192"/>
    </row>
    <row r="188018" spans="26:27">
      <c r="Z188018" s="192"/>
      <c r="AA188018" s="192"/>
    </row>
    <row r="188019" spans="26:27">
      <c r="Z188019" s="192"/>
      <c r="AA188019" s="192"/>
    </row>
    <row r="188020" spans="26:27">
      <c r="Z188020" s="192"/>
      <c r="AA188020" s="192"/>
    </row>
    <row r="188021" spans="26:27">
      <c r="Z188021" s="192"/>
      <c r="AA188021" s="192"/>
    </row>
    <row r="188022" spans="26:27">
      <c r="Z188022" s="192"/>
      <c r="AA188022" s="192"/>
    </row>
    <row r="188023" spans="26:27">
      <c r="Z188023" s="192"/>
      <c r="AA188023" s="192"/>
    </row>
    <row r="188024" spans="26:27">
      <c r="Z188024" s="192"/>
      <c r="AA188024" s="192"/>
    </row>
    <row r="188025" spans="26:27">
      <c r="Z188025" s="192"/>
      <c r="AA188025" s="192"/>
    </row>
    <row r="188026" spans="26:27">
      <c r="Z188026" s="192"/>
      <c r="AA188026" s="192"/>
    </row>
    <row r="188027" spans="26:27">
      <c r="Z188027" s="192"/>
      <c r="AA188027" s="192"/>
    </row>
    <row r="188028" spans="26:27">
      <c r="Z188028" s="192"/>
      <c r="AA188028" s="192"/>
    </row>
    <row r="188029" spans="26:27">
      <c r="Z188029" s="192"/>
      <c r="AA188029" s="192"/>
    </row>
    <row r="188030" spans="26:27">
      <c r="Z188030" s="192"/>
      <c r="AA188030" s="192"/>
    </row>
    <row r="188031" spans="26:27">
      <c r="Z188031" s="192"/>
      <c r="AA188031" s="192"/>
    </row>
    <row r="188032" spans="26:27">
      <c r="Z188032" s="192"/>
      <c r="AA188032" s="192"/>
    </row>
    <row r="188033" spans="26:27">
      <c r="Z188033" s="192"/>
      <c r="AA188033" s="192"/>
    </row>
    <row r="188034" spans="26:27">
      <c r="Z188034" s="192"/>
      <c r="AA188034" s="192"/>
    </row>
    <row r="188035" spans="26:27">
      <c r="Z188035" s="192"/>
      <c r="AA188035" s="192"/>
    </row>
    <row r="188036" spans="26:27">
      <c r="Z188036" s="192"/>
      <c r="AA188036" s="192"/>
    </row>
    <row r="188037" spans="26:27">
      <c r="Z188037" s="192"/>
      <c r="AA188037" s="192"/>
    </row>
    <row r="188038" spans="26:27">
      <c r="Z188038" s="192"/>
      <c r="AA188038" s="192"/>
    </row>
    <row r="188039" spans="26:27">
      <c r="Z188039" s="192"/>
      <c r="AA188039" s="192"/>
    </row>
    <row r="188040" spans="26:27">
      <c r="Z188040" s="192"/>
      <c r="AA188040" s="192"/>
    </row>
    <row r="188041" spans="26:27">
      <c r="Z188041" s="192"/>
      <c r="AA188041" s="192"/>
    </row>
    <row r="188042" spans="26:27">
      <c r="Z188042" s="192"/>
      <c r="AA188042" s="192"/>
    </row>
    <row r="188043" spans="26:27">
      <c r="Z188043" s="192"/>
      <c r="AA188043" s="192"/>
    </row>
    <row r="188044" spans="26:27">
      <c r="Z188044" s="192"/>
      <c r="AA188044" s="192"/>
    </row>
    <row r="188045" spans="26:27">
      <c r="Z188045" s="192"/>
      <c r="AA188045" s="192"/>
    </row>
    <row r="188046" spans="26:27">
      <c r="Z188046" s="192"/>
      <c r="AA188046" s="192"/>
    </row>
    <row r="188047" spans="26:27">
      <c r="Z188047" s="192"/>
      <c r="AA188047" s="192"/>
    </row>
    <row r="188048" spans="26:27">
      <c r="Z188048" s="192"/>
      <c r="AA188048" s="192"/>
    </row>
    <row r="188049" spans="26:27">
      <c r="Z188049" s="192"/>
      <c r="AA188049" s="192"/>
    </row>
    <row r="188050" spans="26:27">
      <c r="Z188050" s="192"/>
      <c r="AA188050" s="192"/>
    </row>
    <row r="188051" spans="26:27">
      <c r="Z188051" s="192"/>
      <c r="AA188051" s="192"/>
    </row>
    <row r="188052" spans="26:27">
      <c r="Z188052" s="192"/>
      <c r="AA188052" s="192"/>
    </row>
    <row r="188053" spans="26:27">
      <c r="Z188053" s="192"/>
      <c r="AA188053" s="192"/>
    </row>
    <row r="188054" spans="26:27">
      <c r="Z188054" s="192"/>
      <c r="AA188054" s="192"/>
    </row>
    <row r="188055" spans="26:27">
      <c r="Z188055" s="192"/>
      <c r="AA188055" s="192"/>
    </row>
    <row r="188056" spans="26:27">
      <c r="Z188056" s="192"/>
      <c r="AA188056" s="192"/>
    </row>
    <row r="188057" spans="26:27">
      <c r="Z188057" s="192"/>
      <c r="AA188057" s="192"/>
    </row>
    <row r="188058" spans="26:27">
      <c r="Z188058" s="192"/>
      <c r="AA188058" s="192"/>
    </row>
    <row r="188059" spans="26:27">
      <c r="Z188059" s="192"/>
      <c r="AA188059" s="192"/>
    </row>
    <row r="188060" spans="26:27">
      <c r="Z188060" s="192"/>
      <c r="AA188060" s="192"/>
    </row>
    <row r="188061" spans="26:27">
      <c r="Z188061" s="192"/>
      <c r="AA188061" s="192"/>
    </row>
    <row r="188062" spans="26:27">
      <c r="Z188062" s="192"/>
      <c r="AA188062" s="192"/>
    </row>
    <row r="188063" spans="26:27">
      <c r="Z188063" s="192"/>
      <c r="AA188063" s="192"/>
    </row>
    <row r="188064" spans="26:27">
      <c r="Z188064" s="192"/>
      <c r="AA188064" s="192"/>
    </row>
    <row r="188065" spans="26:27">
      <c r="Z188065" s="192"/>
      <c r="AA188065" s="192"/>
    </row>
    <row r="188066" spans="26:27">
      <c r="Z188066" s="192"/>
      <c r="AA188066" s="192"/>
    </row>
    <row r="188067" spans="26:27">
      <c r="Z188067" s="192"/>
      <c r="AA188067" s="192"/>
    </row>
    <row r="188068" spans="26:27">
      <c r="Z188068" s="192"/>
      <c r="AA188068" s="192"/>
    </row>
    <row r="188069" spans="26:27">
      <c r="Z188069" s="192"/>
      <c r="AA188069" s="192"/>
    </row>
    <row r="188070" spans="26:27">
      <c r="Z188070" s="192"/>
      <c r="AA188070" s="192"/>
    </row>
    <row r="188071" spans="26:27">
      <c r="Z188071" s="192"/>
      <c r="AA188071" s="192"/>
    </row>
    <row r="188072" spans="26:27">
      <c r="Z188072" s="192"/>
      <c r="AA188072" s="192"/>
    </row>
    <row r="188073" spans="26:27">
      <c r="Z188073" s="192"/>
      <c r="AA188073" s="192"/>
    </row>
    <row r="188074" spans="26:27">
      <c r="Z188074" s="192"/>
      <c r="AA188074" s="192"/>
    </row>
    <row r="188075" spans="26:27">
      <c r="Z188075" s="192"/>
      <c r="AA188075" s="192"/>
    </row>
    <row r="188076" spans="26:27">
      <c r="Z188076" s="192"/>
      <c r="AA188076" s="192"/>
    </row>
    <row r="188077" spans="26:27">
      <c r="Z188077" s="192"/>
      <c r="AA188077" s="192"/>
    </row>
    <row r="188078" spans="26:27">
      <c r="Z188078" s="192"/>
      <c r="AA188078" s="192"/>
    </row>
    <row r="188079" spans="26:27">
      <c r="Z188079" s="192"/>
      <c r="AA188079" s="192"/>
    </row>
    <row r="188080" spans="26:27">
      <c r="Z188080" s="192"/>
      <c r="AA188080" s="192"/>
    </row>
    <row r="188081" spans="26:27">
      <c r="Z188081" s="192"/>
      <c r="AA188081" s="192"/>
    </row>
    <row r="188082" spans="26:27">
      <c r="Z188082" s="192"/>
      <c r="AA188082" s="192"/>
    </row>
    <row r="188083" spans="26:27">
      <c r="Z188083" s="192"/>
      <c r="AA188083" s="192"/>
    </row>
    <row r="188084" spans="26:27">
      <c r="Z188084" s="192"/>
      <c r="AA188084" s="192"/>
    </row>
    <row r="188085" spans="26:27">
      <c r="Z188085" s="192"/>
      <c r="AA188085" s="192"/>
    </row>
    <row r="188086" spans="26:27">
      <c r="Z188086" s="192"/>
      <c r="AA188086" s="192"/>
    </row>
    <row r="188087" spans="26:27">
      <c r="Z188087" s="192"/>
      <c r="AA188087" s="192"/>
    </row>
    <row r="188088" spans="26:27">
      <c r="Z188088" s="192"/>
      <c r="AA188088" s="192"/>
    </row>
    <row r="188089" spans="26:27">
      <c r="Z188089" s="192"/>
      <c r="AA188089" s="192"/>
    </row>
    <row r="188090" spans="26:27">
      <c r="Z188090" s="192"/>
      <c r="AA188090" s="192"/>
    </row>
    <row r="188091" spans="26:27">
      <c r="Z188091" s="192"/>
      <c r="AA188091" s="192"/>
    </row>
    <row r="188092" spans="26:27">
      <c r="Z188092" s="192"/>
      <c r="AA188092" s="192"/>
    </row>
    <row r="188093" spans="26:27">
      <c r="Z188093" s="192"/>
      <c r="AA188093" s="192"/>
    </row>
    <row r="188094" spans="26:27">
      <c r="Z188094" s="192"/>
      <c r="AA188094" s="192"/>
    </row>
    <row r="188095" spans="26:27">
      <c r="Z188095" s="192"/>
      <c r="AA188095" s="192"/>
    </row>
    <row r="188096" spans="26:27">
      <c r="Z188096" s="192"/>
      <c r="AA188096" s="192"/>
    </row>
    <row r="188097" spans="26:27">
      <c r="Z188097" s="192"/>
      <c r="AA188097" s="192"/>
    </row>
    <row r="188098" spans="26:27">
      <c r="Z188098" s="192"/>
      <c r="AA188098" s="192"/>
    </row>
    <row r="188099" spans="26:27">
      <c r="Z188099" s="192"/>
      <c r="AA188099" s="192"/>
    </row>
    <row r="188100" spans="26:27">
      <c r="Z188100" s="192"/>
      <c r="AA188100" s="192"/>
    </row>
    <row r="188101" spans="26:27">
      <c r="Z188101" s="192"/>
      <c r="AA188101" s="192"/>
    </row>
    <row r="188102" spans="26:27">
      <c r="Z188102" s="192"/>
      <c r="AA188102" s="192"/>
    </row>
    <row r="188103" spans="26:27">
      <c r="Z188103" s="192"/>
      <c r="AA188103" s="192"/>
    </row>
    <row r="188104" spans="26:27">
      <c r="Z188104" s="192"/>
      <c r="AA188104" s="192"/>
    </row>
    <row r="188105" spans="26:27">
      <c r="Z188105" s="192"/>
      <c r="AA188105" s="192"/>
    </row>
    <row r="188106" spans="26:27">
      <c r="Z188106" s="192"/>
      <c r="AA188106" s="192"/>
    </row>
    <row r="188107" spans="26:27">
      <c r="Z188107" s="192"/>
      <c r="AA188107" s="192"/>
    </row>
    <row r="188108" spans="26:27">
      <c r="Z188108" s="192"/>
      <c r="AA188108" s="192"/>
    </row>
    <row r="188109" spans="26:27">
      <c r="Z188109" s="192"/>
      <c r="AA188109" s="192"/>
    </row>
    <row r="188110" spans="26:27">
      <c r="Z188110" s="192"/>
      <c r="AA188110" s="192"/>
    </row>
    <row r="188111" spans="26:27">
      <c r="Z188111" s="192"/>
      <c r="AA188111" s="192"/>
    </row>
    <row r="188112" spans="26:27">
      <c r="Z188112" s="192"/>
      <c r="AA188112" s="192"/>
    </row>
    <row r="188113" spans="26:27">
      <c r="Z188113" s="192"/>
      <c r="AA188113" s="192"/>
    </row>
    <row r="188114" spans="26:27">
      <c r="Z188114" s="192"/>
      <c r="AA188114" s="192"/>
    </row>
    <row r="188115" spans="26:27">
      <c r="Z188115" s="192"/>
      <c r="AA188115" s="192"/>
    </row>
    <row r="188116" spans="26:27">
      <c r="Z188116" s="192"/>
      <c r="AA188116" s="192"/>
    </row>
    <row r="188117" spans="26:27">
      <c r="Z188117" s="192"/>
      <c r="AA188117" s="192"/>
    </row>
    <row r="188118" spans="26:27">
      <c r="Z188118" s="192"/>
      <c r="AA188118" s="192"/>
    </row>
    <row r="188119" spans="26:27">
      <c r="Z188119" s="192"/>
      <c r="AA188119" s="192"/>
    </row>
    <row r="188120" spans="26:27">
      <c r="Z188120" s="192"/>
      <c r="AA188120" s="192"/>
    </row>
    <row r="188121" spans="26:27">
      <c r="Z188121" s="192"/>
      <c r="AA188121" s="192"/>
    </row>
    <row r="188122" spans="26:27">
      <c r="Z188122" s="192"/>
      <c r="AA188122" s="192"/>
    </row>
    <row r="188123" spans="26:27">
      <c r="Z188123" s="192"/>
      <c r="AA188123" s="192"/>
    </row>
    <row r="188124" spans="26:27">
      <c r="Z188124" s="192"/>
      <c r="AA188124" s="192"/>
    </row>
    <row r="188125" spans="26:27">
      <c r="Z188125" s="192"/>
      <c r="AA188125" s="192"/>
    </row>
    <row r="188126" spans="26:27">
      <c r="Z188126" s="192"/>
      <c r="AA188126" s="192"/>
    </row>
    <row r="188127" spans="26:27">
      <c r="Z188127" s="192"/>
      <c r="AA188127" s="192"/>
    </row>
    <row r="188128" spans="26:27">
      <c r="Z188128" s="192"/>
      <c r="AA188128" s="192"/>
    </row>
    <row r="188129" spans="26:27">
      <c r="Z188129" s="192"/>
      <c r="AA188129" s="192"/>
    </row>
    <row r="188130" spans="26:27">
      <c r="Z188130" s="192"/>
      <c r="AA188130" s="192"/>
    </row>
    <row r="188131" spans="26:27">
      <c r="Z188131" s="192"/>
      <c r="AA188131" s="192"/>
    </row>
    <row r="188132" spans="26:27">
      <c r="Z188132" s="192"/>
      <c r="AA188132" s="192"/>
    </row>
    <row r="188133" spans="26:27">
      <c r="Z188133" s="192"/>
      <c r="AA188133" s="192"/>
    </row>
    <row r="188134" spans="26:27">
      <c r="Z188134" s="192"/>
      <c r="AA188134" s="192"/>
    </row>
    <row r="188135" spans="26:27">
      <c r="Z188135" s="192"/>
      <c r="AA188135" s="192"/>
    </row>
    <row r="188136" spans="26:27">
      <c r="Z188136" s="192"/>
      <c r="AA188136" s="192"/>
    </row>
    <row r="188137" spans="26:27">
      <c r="Z188137" s="192"/>
      <c r="AA188137" s="192"/>
    </row>
    <row r="188138" spans="26:27">
      <c r="Z188138" s="192"/>
      <c r="AA188138" s="192"/>
    </row>
    <row r="188139" spans="26:27">
      <c r="Z188139" s="192"/>
      <c r="AA188139" s="192"/>
    </row>
    <row r="188140" spans="26:27">
      <c r="Z188140" s="192"/>
      <c r="AA188140" s="192"/>
    </row>
    <row r="188141" spans="26:27">
      <c r="Z188141" s="192"/>
      <c r="AA188141" s="192"/>
    </row>
    <row r="188142" spans="26:27">
      <c r="Z188142" s="192"/>
      <c r="AA188142" s="192"/>
    </row>
    <row r="188143" spans="26:27">
      <c r="Z188143" s="192"/>
      <c r="AA188143" s="192"/>
    </row>
    <row r="188144" spans="26:27">
      <c r="Z188144" s="192"/>
      <c r="AA188144" s="192"/>
    </row>
    <row r="188145" spans="26:27">
      <c r="Z188145" s="192"/>
      <c r="AA188145" s="192"/>
    </row>
    <row r="188146" spans="26:27">
      <c r="Z188146" s="192"/>
      <c r="AA188146" s="192"/>
    </row>
    <row r="188147" spans="26:27">
      <c r="Z188147" s="192"/>
      <c r="AA188147" s="192"/>
    </row>
    <row r="188148" spans="26:27">
      <c r="Z188148" s="192"/>
      <c r="AA188148" s="192"/>
    </row>
    <row r="188149" spans="26:27">
      <c r="Z188149" s="192"/>
      <c r="AA188149" s="192"/>
    </row>
    <row r="188150" spans="26:27">
      <c r="Z188150" s="192"/>
      <c r="AA188150" s="192"/>
    </row>
    <row r="188151" spans="26:27">
      <c r="Z188151" s="192"/>
      <c r="AA188151" s="192"/>
    </row>
    <row r="188152" spans="26:27">
      <c r="Z188152" s="192"/>
      <c r="AA188152" s="192"/>
    </row>
    <row r="188153" spans="26:27">
      <c r="Z188153" s="192"/>
      <c r="AA188153" s="192"/>
    </row>
    <row r="188154" spans="26:27">
      <c r="Z188154" s="192"/>
      <c r="AA188154" s="192"/>
    </row>
    <row r="188155" spans="26:27">
      <c r="Z188155" s="192"/>
      <c r="AA188155" s="192"/>
    </row>
    <row r="188156" spans="26:27">
      <c r="Z188156" s="192"/>
      <c r="AA188156" s="192"/>
    </row>
    <row r="188157" spans="26:27">
      <c r="Z188157" s="192"/>
      <c r="AA188157" s="192"/>
    </row>
    <row r="188158" spans="26:27">
      <c r="Z188158" s="192"/>
      <c r="AA188158" s="192"/>
    </row>
    <row r="188159" spans="26:27">
      <c r="Z188159" s="192"/>
      <c r="AA188159" s="192"/>
    </row>
    <row r="188160" spans="26:27">
      <c r="Z188160" s="192"/>
      <c r="AA188160" s="192"/>
    </row>
    <row r="188161" spans="26:27">
      <c r="Z188161" s="192"/>
      <c r="AA188161" s="192"/>
    </row>
    <row r="188162" spans="26:27">
      <c r="Z188162" s="192"/>
      <c r="AA188162" s="192"/>
    </row>
    <row r="188163" spans="26:27">
      <c r="Z188163" s="192"/>
      <c r="AA188163" s="192"/>
    </row>
    <row r="188164" spans="26:27">
      <c r="Z188164" s="192"/>
      <c r="AA188164" s="192"/>
    </row>
    <row r="188165" spans="26:27">
      <c r="Z188165" s="192"/>
      <c r="AA188165" s="192"/>
    </row>
    <row r="188166" spans="26:27">
      <c r="Z188166" s="192"/>
      <c r="AA188166" s="192"/>
    </row>
    <row r="188167" spans="26:27">
      <c r="Z188167" s="192"/>
      <c r="AA188167" s="192"/>
    </row>
    <row r="188168" spans="26:27">
      <c r="Z188168" s="192"/>
      <c r="AA188168" s="192"/>
    </row>
    <row r="188169" spans="26:27">
      <c r="Z188169" s="192"/>
      <c r="AA188169" s="192"/>
    </row>
    <row r="188170" spans="26:27">
      <c r="Z188170" s="192"/>
      <c r="AA188170" s="192"/>
    </row>
    <row r="188171" spans="26:27">
      <c r="Z188171" s="192"/>
      <c r="AA188171" s="192"/>
    </row>
    <row r="188172" spans="26:27">
      <c r="Z188172" s="192"/>
      <c r="AA188172" s="192"/>
    </row>
    <row r="188173" spans="26:27">
      <c r="Z188173" s="192"/>
      <c r="AA188173" s="192"/>
    </row>
    <row r="188174" spans="26:27">
      <c r="Z188174" s="192"/>
      <c r="AA188174" s="192"/>
    </row>
    <row r="188175" spans="26:27">
      <c r="Z188175" s="192"/>
      <c r="AA188175" s="192"/>
    </row>
    <row r="188176" spans="26:27">
      <c r="Z188176" s="192"/>
      <c r="AA188176" s="192"/>
    </row>
    <row r="188177" spans="26:27">
      <c r="Z188177" s="192"/>
      <c r="AA188177" s="192"/>
    </row>
    <row r="188178" spans="26:27">
      <c r="Z188178" s="192"/>
      <c r="AA188178" s="192"/>
    </row>
    <row r="188179" spans="26:27">
      <c r="Z188179" s="192"/>
      <c r="AA188179" s="192"/>
    </row>
    <row r="188180" spans="26:27">
      <c r="Z188180" s="192"/>
      <c r="AA188180" s="192"/>
    </row>
    <row r="188181" spans="26:27">
      <c r="Z188181" s="192"/>
      <c r="AA188181" s="192"/>
    </row>
    <row r="188182" spans="26:27">
      <c r="Z188182" s="192"/>
      <c r="AA188182" s="192"/>
    </row>
    <row r="188183" spans="26:27">
      <c r="Z188183" s="192"/>
      <c r="AA188183" s="192"/>
    </row>
    <row r="188184" spans="26:27">
      <c r="Z188184" s="192"/>
      <c r="AA188184" s="192"/>
    </row>
    <row r="188185" spans="26:27">
      <c r="Z188185" s="192"/>
      <c r="AA188185" s="192"/>
    </row>
    <row r="188186" spans="26:27">
      <c r="Z188186" s="192"/>
      <c r="AA188186" s="192"/>
    </row>
    <row r="188187" spans="26:27">
      <c r="Z188187" s="192"/>
      <c r="AA188187" s="192"/>
    </row>
    <row r="188188" spans="26:27">
      <c r="Z188188" s="192"/>
      <c r="AA188188" s="192"/>
    </row>
    <row r="188189" spans="26:27">
      <c r="Z188189" s="192"/>
      <c r="AA188189" s="192"/>
    </row>
    <row r="188190" spans="26:27">
      <c r="Z188190" s="192"/>
      <c r="AA188190" s="192"/>
    </row>
    <row r="188191" spans="26:27">
      <c r="Z188191" s="192"/>
      <c r="AA188191" s="192"/>
    </row>
    <row r="188192" spans="26:27">
      <c r="Z188192" s="192"/>
      <c r="AA188192" s="192"/>
    </row>
    <row r="188193" spans="26:27">
      <c r="Z188193" s="192"/>
      <c r="AA188193" s="192"/>
    </row>
    <row r="188194" spans="26:27">
      <c r="Z188194" s="192"/>
      <c r="AA188194" s="192"/>
    </row>
    <row r="188195" spans="26:27">
      <c r="Z188195" s="192"/>
      <c r="AA188195" s="192"/>
    </row>
    <row r="188196" spans="26:27">
      <c r="Z188196" s="192"/>
      <c r="AA188196" s="192"/>
    </row>
    <row r="188197" spans="26:27">
      <c r="Z188197" s="192"/>
      <c r="AA188197" s="192"/>
    </row>
    <row r="188198" spans="26:27">
      <c r="Z188198" s="192"/>
      <c r="AA188198" s="192"/>
    </row>
    <row r="188199" spans="26:27">
      <c r="Z188199" s="192"/>
      <c r="AA188199" s="192"/>
    </row>
    <row r="188200" spans="26:27">
      <c r="Z188200" s="192"/>
      <c r="AA188200" s="192"/>
    </row>
    <row r="188201" spans="26:27">
      <c r="Z188201" s="192"/>
      <c r="AA188201" s="192"/>
    </row>
    <row r="188202" spans="26:27">
      <c r="Z188202" s="192"/>
      <c r="AA188202" s="192"/>
    </row>
    <row r="188203" spans="26:27">
      <c r="Z188203" s="192"/>
      <c r="AA188203" s="192"/>
    </row>
    <row r="188204" spans="26:27">
      <c r="Z188204" s="192"/>
      <c r="AA188204" s="192"/>
    </row>
    <row r="188205" spans="26:27">
      <c r="Z188205" s="192"/>
      <c r="AA188205" s="192"/>
    </row>
    <row r="188206" spans="26:27">
      <c r="Z188206" s="192"/>
      <c r="AA188206" s="192"/>
    </row>
    <row r="188207" spans="26:27">
      <c r="Z188207" s="192"/>
      <c r="AA188207" s="192"/>
    </row>
    <row r="188208" spans="26:27">
      <c r="Z188208" s="192"/>
      <c r="AA188208" s="192"/>
    </row>
    <row r="188209" spans="26:27">
      <c r="Z188209" s="192"/>
      <c r="AA188209" s="192"/>
    </row>
    <row r="188210" spans="26:27">
      <c r="Z188210" s="192"/>
      <c r="AA188210" s="192"/>
    </row>
    <row r="188211" spans="26:27">
      <c r="Z188211" s="192"/>
      <c r="AA188211" s="192"/>
    </row>
    <row r="188212" spans="26:27">
      <c r="Z188212" s="192"/>
      <c r="AA188212" s="192"/>
    </row>
    <row r="188213" spans="26:27">
      <c r="Z188213" s="192"/>
      <c r="AA188213" s="192"/>
    </row>
    <row r="188214" spans="26:27">
      <c r="Z188214" s="192"/>
      <c r="AA188214" s="192"/>
    </row>
    <row r="188215" spans="26:27">
      <c r="Z188215" s="192"/>
      <c r="AA188215" s="192"/>
    </row>
    <row r="188216" spans="26:27">
      <c r="Z188216" s="192"/>
      <c r="AA188216" s="192"/>
    </row>
    <row r="188217" spans="26:27">
      <c r="Z188217" s="192"/>
      <c r="AA188217" s="192"/>
    </row>
    <row r="188218" spans="26:27">
      <c r="Z188218" s="192"/>
      <c r="AA188218" s="192"/>
    </row>
    <row r="188219" spans="26:27">
      <c r="Z188219" s="192"/>
      <c r="AA188219" s="192"/>
    </row>
    <row r="188220" spans="26:27">
      <c r="Z188220" s="192"/>
      <c r="AA188220" s="192"/>
    </row>
    <row r="188221" spans="26:27">
      <c r="Z188221" s="192"/>
      <c r="AA188221" s="192"/>
    </row>
    <row r="188222" spans="26:27">
      <c r="Z188222" s="192"/>
      <c r="AA188222" s="192"/>
    </row>
    <row r="188223" spans="26:27">
      <c r="Z188223" s="192"/>
      <c r="AA188223" s="192"/>
    </row>
    <row r="188224" spans="26:27">
      <c r="Z188224" s="192"/>
      <c r="AA188224" s="192"/>
    </row>
    <row r="188225" spans="26:27">
      <c r="Z188225" s="192"/>
      <c r="AA188225" s="192"/>
    </row>
    <row r="188226" spans="26:27">
      <c r="Z188226" s="192"/>
      <c r="AA188226" s="192"/>
    </row>
    <row r="188227" spans="26:27">
      <c r="Z188227" s="192"/>
      <c r="AA188227" s="192"/>
    </row>
    <row r="188228" spans="26:27">
      <c r="Z188228" s="192"/>
      <c r="AA188228" s="192"/>
    </row>
    <row r="188229" spans="26:27">
      <c r="Z188229" s="192"/>
      <c r="AA188229" s="192"/>
    </row>
    <row r="188230" spans="26:27">
      <c r="Z188230" s="192"/>
      <c r="AA188230" s="192"/>
    </row>
    <row r="188231" spans="26:27">
      <c r="Z188231" s="192"/>
      <c r="AA188231" s="192"/>
    </row>
    <row r="188232" spans="26:27">
      <c r="Z188232" s="192"/>
      <c r="AA188232" s="192"/>
    </row>
    <row r="188233" spans="26:27">
      <c r="Z188233" s="192"/>
      <c r="AA188233" s="192"/>
    </row>
    <row r="188234" spans="26:27">
      <c r="Z188234" s="192"/>
      <c r="AA188234" s="192"/>
    </row>
    <row r="188235" spans="26:27">
      <c r="Z188235" s="192"/>
      <c r="AA188235" s="192"/>
    </row>
    <row r="188236" spans="26:27">
      <c r="Z188236" s="192"/>
      <c r="AA188236" s="192"/>
    </row>
    <row r="188237" spans="26:27">
      <c r="Z188237" s="192"/>
      <c r="AA188237" s="192"/>
    </row>
    <row r="188238" spans="26:27">
      <c r="Z188238" s="192"/>
      <c r="AA188238" s="192"/>
    </row>
    <row r="188239" spans="26:27">
      <c r="Z188239" s="192"/>
      <c r="AA188239" s="192"/>
    </row>
    <row r="188240" spans="26:27">
      <c r="Z188240" s="192"/>
      <c r="AA188240" s="192"/>
    </row>
    <row r="188241" spans="26:27">
      <c r="Z188241" s="192"/>
      <c r="AA188241" s="192"/>
    </row>
    <row r="188242" spans="26:27">
      <c r="Z188242" s="192"/>
      <c r="AA188242" s="192"/>
    </row>
    <row r="188243" spans="26:27">
      <c r="Z188243" s="192"/>
      <c r="AA188243" s="192"/>
    </row>
    <row r="188244" spans="26:27">
      <c r="Z188244" s="192"/>
      <c r="AA188244" s="192"/>
    </row>
    <row r="188245" spans="26:27">
      <c r="Z188245" s="192"/>
      <c r="AA188245" s="192"/>
    </row>
    <row r="188246" spans="26:27">
      <c r="Z188246" s="192"/>
      <c r="AA188246" s="192"/>
    </row>
    <row r="188247" spans="26:27">
      <c r="Z188247" s="192"/>
      <c r="AA188247" s="192"/>
    </row>
    <row r="188248" spans="26:27">
      <c r="Z188248" s="192"/>
      <c r="AA188248" s="192"/>
    </row>
    <row r="188249" spans="26:27">
      <c r="Z188249" s="192"/>
      <c r="AA188249" s="192"/>
    </row>
    <row r="188250" spans="26:27">
      <c r="Z188250" s="192"/>
      <c r="AA188250" s="192"/>
    </row>
    <row r="188251" spans="26:27">
      <c r="Z188251" s="192"/>
      <c r="AA188251" s="192"/>
    </row>
    <row r="188252" spans="26:27">
      <c r="Z188252" s="192"/>
      <c r="AA188252" s="192"/>
    </row>
    <row r="188253" spans="26:27">
      <c r="Z188253" s="192"/>
      <c r="AA188253" s="192"/>
    </row>
    <row r="188254" spans="26:27">
      <c r="Z188254" s="192"/>
      <c r="AA188254" s="192"/>
    </row>
    <row r="188255" spans="26:27">
      <c r="Z188255" s="192"/>
      <c r="AA188255" s="192"/>
    </row>
    <row r="188256" spans="26:27">
      <c r="Z188256" s="192"/>
      <c r="AA188256" s="192"/>
    </row>
    <row r="188257" spans="26:27">
      <c r="Z188257" s="192"/>
      <c r="AA188257" s="192"/>
    </row>
    <row r="188258" spans="26:27">
      <c r="Z188258" s="192"/>
      <c r="AA188258" s="192"/>
    </row>
    <row r="188259" spans="26:27">
      <c r="Z188259" s="192"/>
      <c r="AA188259" s="192"/>
    </row>
    <row r="188260" spans="26:27">
      <c r="Z188260" s="192"/>
      <c r="AA188260" s="192"/>
    </row>
    <row r="188261" spans="26:27">
      <c r="Z188261" s="192"/>
      <c r="AA188261" s="192"/>
    </row>
    <row r="188262" spans="26:27">
      <c r="Z188262" s="192"/>
      <c r="AA188262" s="192"/>
    </row>
    <row r="188263" spans="26:27">
      <c r="Z188263" s="192"/>
      <c r="AA188263" s="192"/>
    </row>
    <row r="188264" spans="26:27">
      <c r="Z188264" s="192"/>
      <c r="AA188264" s="192"/>
    </row>
    <row r="188265" spans="26:27">
      <c r="Z188265" s="192"/>
      <c r="AA188265" s="192"/>
    </row>
    <row r="188266" spans="26:27">
      <c r="Z188266" s="192"/>
      <c r="AA188266" s="192"/>
    </row>
    <row r="188267" spans="26:27">
      <c r="Z188267" s="192"/>
      <c r="AA188267" s="192"/>
    </row>
    <row r="188268" spans="26:27">
      <c r="Z188268" s="192"/>
      <c r="AA188268" s="192"/>
    </row>
    <row r="188269" spans="26:27">
      <c r="Z188269" s="192"/>
      <c r="AA188269" s="192"/>
    </row>
    <row r="188270" spans="26:27">
      <c r="Z188270" s="192"/>
      <c r="AA188270" s="192"/>
    </row>
    <row r="188271" spans="26:27">
      <c r="Z188271" s="192"/>
      <c r="AA188271" s="192"/>
    </row>
    <row r="188272" spans="26:27">
      <c r="Z188272" s="192"/>
      <c r="AA188272" s="192"/>
    </row>
    <row r="188273" spans="26:27">
      <c r="Z188273" s="192"/>
      <c r="AA188273" s="192"/>
    </row>
    <row r="188274" spans="26:27">
      <c r="Z188274" s="192"/>
      <c r="AA188274" s="192"/>
    </row>
    <row r="188275" spans="26:27">
      <c r="Z188275" s="192"/>
      <c r="AA188275" s="192"/>
    </row>
    <row r="188276" spans="26:27">
      <c r="Z188276" s="192"/>
      <c r="AA188276" s="192"/>
    </row>
    <row r="188277" spans="26:27">
      <c r="Z188277" s="192"/>
      <c r="AA188277" s="192"/>
    </row>
    <row r="188278" spans="26:27">
      <c r="Z188278" s="192"/>
      <c r="AA188278" s="192"/>
    </row>
    <row r="188279" spans="26:27">
      <c r="Z188279" s="192"/>
      <c r="AA188279" s="192"/>
    </row>
    <row r="188280" spans="26:27">
      <c r="Z188280" s="192"/>
      <c r="AA188280" s="192"/>
    </row>
    <row r="188281" spans="26:27">
      <c r="Z188281" s="192"/>
      <c r="AA188281" s="192"/>
    </row>
    <row r="188282" spans="26:27">
      <c r="Z188282" s="192"/>
      <c r="AA188282" s="192"/>
    </row>
    <row r="188283" spans="26:27">
      <c r="Z188283" s="192"/>
      <c r="AA188283" s="192"/>
    </row>
    <row r="188284" spans="26:27">
      <c r="Z188284" s="192"/>
      <c r="AA188284" s="192"/>
    </row>
    <row r="188285" spans="26:27">
      <c r="Z188285" s="192"/>
      <c r="AA188285" s="192"/>
    </row>
    <row r="188286" spans="26:27">
      <c r="Z188286" s="192"/>
      <c r="AA188286" s="192"/>
    </row>
    <row r="188287" spans="26:27">
      <c r="Z188287" s="192"/>
      <c r="AA188287" s="192"/>
    </row>
    <row r="188288" spans="26:27">
      <c r="Z188288" s="192"/>
      <c r="AA188288" s="192"/>
    </row>
    <row r="188289" spans="26:27">
      <c r="Z188289" s="192"/>
      <c r="AA188289" s="192"/>
    </row>
    <row r="188290" spans="26:27">
      <c r="Z188290" s="192"/>
      <c r="AA188290" s="192"/>
    </row>
    <row r="188291" spans="26:27">
      <c r="Z188291" s="192"/>
      <c r="AA188291" s="192"/>
    </row>
    <row r="188292" spans="26:27">
      <c r="Z188292" s="192"/>
      <c r="AA188292" s="192"/>
    </row>
    <row r="188293" spans="26:27">
      <c r="Z188293" s="192"/>
      <c r="AA188293" s="192"/>
    </row>
    <row r="188294" spans="26:27">
      <c r="Z188294" s="192"/>
      <c r="AA188294" s="192"/>
    </row>
    <row r="188295" spans="26:27">
      <c r="Z188295" s="192"/>
      <c r="AA188295" s="192"/>
    </row>
    <row r="188296" spans="26:27">
      <c r="Z188296" s="192"/>
      <c r="AA188296" s="192"/>
    </row>
    <row r="188297" spans="26:27">
      <c r="Z188297" s="192"/>
      <c r="AA188297" s="192"/>
    </row>
    <row r="188298" spans="26:27">
      <c r="Z188298" s="192"/>
      <c r="AA188298" s="192"/>
    </row>
    <row r="188299" spans="26:27">
      <c r="Z188299" s="192"/>
      <c r="AA188299" s="192"/>
    </row>
    <row r="188300" spans="26:27">
      <c r="Z188300" s="192"/>
      <c r="AA188300" s="192"/>
    </row>
    <row r="188301" spans="26:27">
      <c r="Z188301" s="192"/>
      <c r="AA188301" s="192"/>
    </row>
    <row r="188302" spans="26:27">
      <c r="Z188302" s="192"/>
      <c r="AA188302" s="192"/>
    </row>
    <row r="188303" spans="26:27">
      <c r="Z188303" s="192"/>
      <c r="AA188303" s="192"/>
    </row>
    <row r="188304" spans="26:27">
      <c r="Z188304" s="192"/>
      <c r="AA188304" s="192"/>
    </row>
    <row r="188305" spans="26:27">
      <c r="Z188305" s="192"/>
      <c r="AA188305" s="192"/>
    </row>
    <row r="188306" spans="26:27">
      <c r="Z188306" s="192"/>
      <c r="AA188306" s="192"/>
    </row>
    <row r="188307" spans="26:27">
      <c r="Z188307" s="192"/>
      <c r="AA188307" s="192"/>
    </row>
    <row r="188308" spans="26:27">
      <c r="Z188308" s="192"/>
      <c r="AA188308" s="192"/>
    </row>
    <row r="188309" spans="26:27">
      <c r="Z188309" s="192"/>
      <c r="AA188309" s="192"/>
    </row>
    <row r="188310" spans="26:27">
      <c r="Z188310" s="192"/>
      <c r="AA188310" s="192"/>
    </row>
    <row r="188311" spans="26:27">
      <c r="Z188311" s="192"/>
      <c r="AA188311" s="192"/>
    </row>
    <row r="188312" spans="26:27">
      <c r="Z188312" s="192"/>
      <c r="AA188312" s="192"/>
    </row>
    <row r="188313" spans="26:27">
      <c r="Z188313" s="192"/>
      <c r="AA188313" s="192"/>
    </row>
    <row r="188314" spans="26:27">
      <c r="Z188314" s="192"/>
      <c r="AA188314" s="192"/>
    </row>
    <row r="188315" spans="26:27">
      <c r="Z188315" s="192"/>
      <c r="AA188315" s="192"/>
    </row>
    <row r="188316" spans="26:27">
      <c r="Z188316" s="192"/>
      <c r="AA188316" s="192"/>
    </row>
    <row r="188317" spans="26:27">
      <c r="Z188317" s="192"/>
      <c r="AA188317" s="192"/>
    </row>
    <row r="188318" spans="26:27">
      <c r="Z188318" s="192"/>
      <c r="AA188318" s="192"/>
    </row>
    <row r="188319" spans="26:27">
      <c r="Z188319" s="192"/>
      <c r="AA188319" s="192"/>
    </row>
    <row r="188320" spans="26:27">
      <c r="Z188320" s="192"/>
      <c r="AA188320" s="192"/>
    </row>
    <row r="188321" spans="26:27">
      <c r="Z188321" s="192"/>
      <c r="AA188321" s="192"/>
    </row>
    <row r="188322" spans="26:27">
      <c r="Z188322" s="192"/>
      <c r="AA188322" s="192"/>
    </row>
    <row r="188323" spans="26:27">
      <c r="Z188323" s="192"/>
      <c r="AA188323" s="192"/>
    </row>
    <row r="188324" spans="26:27">
      <c r="Z188324" s="192"/>
      <c r="AA188324" s="192"/>
    </row>
    <row r="188325" spans="26:27">
      <c r="Z188325" s="192"/>
      <c r="AA188325" s="192"/>
    </row>
    <row r="188326" spans="26:27">
      <c r="Z188326" s="192"/>
      <c r="AA188326" s="192"/>
    </row>
    <row r="188327" spans="26:27">
      <c r="Z188327" s="192"/>
      <c r="AA188327" s="192"/>
    </row>
    <row r="188328" spans="26:27">
      <c r="Z188328" s="192"/>
      <c r="AA188328" s="192"/>
    </row>
    <row r="188329" spans="26:27">
      <c r="Z188329" s="192"/>
      <c r="AA188329" s="192"/>
    </row>
    <row r="188330" spans="26:27">
      <c r="Z188330" s="192"/>
      <c r="AA188330" s="192"/>
    </row>
    <row r="188331" spans="26:27">
      <c r="Z188331" s="192"/>
      <c r="AA188331" s="192"/>
    </row>
    <row r="188332" spans="26:27">
      <c r="Z188332" s="192"/>
      <c r="AA188332" s="192"/>
    </row>
    <row r="188333" spans="26:27">
      <c r="Z188333" s="192"/>
      <c r="AA188333" s="192"/>
    </row>
    <row r="188334" spans="26:27">
      <c r="Z188334" s="192"/>
      <c r="AA188334" s="192"/>
    </row>
    <row r="188335" spans="26:27">
      <c r="Z188335" s="192"/>
      <c r="AA188335" s="192"/>
    </row>
    <row r="188336" spans="26:27">
      <c r="Z188336" s="192"/>
      <c r="AA188336" s="192"/>
    </row>
    <row r="188337" spans="26:27">
      <c r="Z188337" s="192"/>
      <c r="AA188337" s="192"/>
    </row>
    <row r="188338" spans="26:27">
      <c r="Z188338" s="192"/>
      <c r="AA188338" s="192"/>
    </row>
    <row r="188339" spans="26:27">
      <c r="Z188339" s="192"/>
      <c r="AA188339" s="192"/>
    </row>
    <row r="188340" spans="26:27">
      <c r="Z188340" s="192"/>
      <c r="AA188340" s="192"/>
    </row>
    <row r="188341" spans="26:27">
      <c r="Z188341" s="192"/>
      <c r="AA188341" s="192"/>
    </row>
    <row r="188342" spans="26:27">
      <c r="Z188342" s="192"/>
      <c r="AA188342" s="192"/>
    </row>
    <row r="188343" spans="26:27">
      <c r="Z188343" s="192"/>
      <c r="AA188343" s="192"/>
    </row>
    <row r="188344" spans="26:27">
      <c r="Z188344" s="192"/>
      <c r="AA188344" s="192"/>
    </row>
    <row r="188345" spans="26:27">
      <c r="Z188345" s="192"/>
      <c r="AA188345" s="192"/>
    </row>
    <row r="188346" spans="26:27">
      <c r="Z188346" s="192"/>
      <c r="AA188346" s="192"/>
    </row>
    <row r="188347" spans="26:27">
      <c r="Z188347" s="192"/>
      <c r="AA188347" s="192"/>
    </row>
    <row r="188348" spans="26:27">
      <c r="Z188348" s="192"/>
      <c r="AA188348" s="192"/>
    </row>
    <row r="188349" spans="26:27">
      <c r="Z188349" s="192"/>
      <c r="AA188349" s="192"/>
    </row>
    <row r="188350" spans="26:27">
      <c r="Z188350" s="192"/>
      <c r="AA188350" s="192"/>
    </row>
    <row r="188351" spans="26:27">
      <c r="Z188351" s="192"/>
      <c r="AA188351" s="192"/>
    </row>
    <row r="188352" spans="26:27">
      <c r="Z188352" s="192"/>
      <c r="AA188352" s="192"/>
    </row>
    <row r="188353" spans="26:27">
      <c r="Z188353" s="192"/>
      <c r="AA188353" s="192"/>
    </row>
    <row r="188354" spans="26:27">
      <c r="Z188354" s="192"/>
      <c r="AA188354" s="192"/>
    </row>
    <row r="188355" spans="26:27">
      <c r="Z188355" s="192"/>
      <c r="AA188355" s="192"/>
    </row>
    <row r="188356" spans="26:27">
      <c r="Z188356" s="192"/>
      <c r="AA188356" s="192"/>
    </row>
    <row r="188357" spans="26:27">
      <c r="Z188357" s="192"/>
      <c r="AA188357" s="192"/>
    </row>
    <row r="188358" spans="26:27">
      <c r="Z188358" s="192"/>
      <c r="AA188358" s="192"/>
    </row>
    <row r="188359" spans="26:27">
      <c r="Z188359" s="192"/>
      <c r="AA188359" s="192"/>
    </row>
    <row r="188360" spans="26:27">
      <c r="Z188360" s="192"/>
      <c r="AA188360" s="192"/>
    </row>
    <row r="188361" spans="26:27">
      <c r="Z188361" s="192"/>
      <c r="AA188361" s="192"/>
    </row>
    <row r="188362" spans="26:27">
      <c r="Z188362" s="192"/>
      <c r="AA188362" s="192"/>
    </row>
    <row r="188363" spans="26:27">
      <c r="Z188363" s="192"/>
      <c r="AA188363" s="192"/>
    </row>
    <row r="188364" spans="26:27">
      <c r="Z188364" s="192"/>
      <c r="AA188364" s="192"/>
    </row>
    <row r="188365" spans="26:27">
      <c r="Z188365" s="192"/>
      <c r="AA188365" s="192"/>
    </row>
    <row r="188366" spans="26:27">
      <c r="Z188366" s="192"/>
      <c r="AA188366" s="192"/>
    </row>
    <row r="188367" spans="26:27">
      <c r="Z188367" s="192"/>
      <c r="AA188367" s="192"/>
    </row>
    <row r="188368" spans="26:27">
      <c r="Z188368" s="192"/>
      <c r="AA188368" s="192"/>
    </row>
    <row r="188369" spans="26:27">
      <c r="Z188369" s="192"/>
      <c r="AA188369" s="192"/>
    </row>
    <row r="188370" spans="26:27">
      <c r="Z188370" s="192"/>
      <c r="AA188370" s="192"/>
    </row>
    <row r="188371" spans="26:27">
      <c r="Z188371" s="192"/>
      <c r="AA188371" s="192"/>
    </row>
    <row r="188372" spans="26:27">
      <c r="Z188372" s="192"/>
      <c r="AA188372" s="192"/>
    </row>
    <row r="188373" spans="26:27">
      <c r="Z188373" s="192"/>
      <c r="AA188373" s="192"/>
    </row>
    <row r="188374" spans="26:27">
      <c r="Z188374" s="192"/>
      <c r="AA188374" s="192"/>
    </row>
    <row r="188375" spans="26:27">
      <c r="Z188375" s="192"/>
      <c r="AA188375" s="192"/>
    </row>
    <row r="188376" spans="26:27">
      <c r="Z188376" s="192"/>
      <c r="AA188376" s="192"/>
    </row>
    <row r="188377" spans="26:27">
      <c r="Z188377" s="192"/>
      <c r="AA188377" s="192"/>
    </row>
    <row r="188378" spans="26:27">
      <c r="Z188378" s="192"/>
      <c r="AA188378" s="192"/>
    </row>
    <row r="188379" spans="26:27">
      <c r="Z188379" s="192"/>
      <c r="AA188379" s="192"/>
    </row>
    <row r="188380" spans="26:27">
      <c r="Z188380" s="192"/>
      <c r="AA188380" s="192"/>
    </row>
    <row r="188381" spans="26:27">
      <c r="Z188381" s="192"/>
      <c r="AA188381" s="192"/>
    </row>
    <row r="188382" spans="26:27">
      <c r="Z188382" s="192"/>
      <c r="AA188382" s="192"/>
    </row>
    <row r="188383" spans="26:27">
      <c r="Z188383" s="192"/>
      <c r="AA188383" s="192"/>
    </row>
    <row r="188384" spans="26:27">
      <c r="Z188384" s="192"/>
      <c r="AA188384" s="192"/>
    </row>
    <row r="188385" spans="26:27">
      <c r="Z188385" s="192"/>
      <c r="AA188385" s="192"/>
    </row>
    <row r="188386" spans="26:27">
      <c r="Z188386" s="192"/>
      <c r="AA188386" s="192"/>
    </row>
    <row r="188387" spans="26:27">
      <c r="Z188387" s="192"/>
      <c r="AA188387" s="192"/>
    </row>
    <row r="188388" spans="26:27">
      <c r="Z188388" s="192"/>
      <c r="AA188388" s="192"/>
    </row>
    <row r="188389" spans="26:27">
      <c r="Z188389" s="192"/>
      <c r="AA188389" s="192"/>
    </row>
    <row r="188390" spans="26:27">
      <c r="Z188390" s="192"/>
      <c r="AA188390" s="192"/>
    </row>
    <row r="188391" spans="26:27">
      <c r="Z188391" s="192"/>
      <c r="AA188391" s="192"/>
    </row>
    <row r="188392" spans="26:27">
      <c r="Z188392" s="192"/>
      <c r="AA188392" s="192"/>
    </row>
    <row r="188393" spans="26:27">
      <c r="Z188393" s="192"/>
      <c r="AA188393" s="192"/>
    </row>
    <row r="188394" spans="26:27">
      <c r="Z188394" s="192"/>
      <c r="AA188394" s="192"/>
    </row>
    <row r="188395" spans="26:27">
      <c r="Z188395" s="192"/>
      <c r="AA188395" s="192"/>
    </row>
    <row r="188396" spans="26:27">
      <c r="Z188396" s="192"/>
      <c r="AA188396" s="192"/>
    </row>
    <row r="188397" spans="26:27">
      <c r="Z188397" s="192"/>
      <c r="AA188397" s="192"/>
    </row>
    <row r="188398" spans="26:27">
      <c r="Z188398" s="192"/>
      <c r="AA188398" s="192"/>
    </row>
    <row r="188399" spans="26:27">
      <c r="Z188399" s="192"/>
      <c r="AA188399" s="192"/>
    </row>
    <row r="188400" spans="26:27">
      <c r="Z188400" s="192"/>
      <c r="AA188400" s="192"/>
    </row>
    <row r="188401" spans="26:27">
      <c r="Z188401" s="192"/>
      <c r="AA188401" s="192"/>
    </row>
    <row r="188402" spans="26:27">
      <c r="Z188402" s="192"/>
      <c r="AA188402" s="192"/>
    </row>
    <row r="188403" spans="26:27">
      <c r="Z188403" s="192"/>
      <c r="AA188403" s="192"/>
    </row>
    <row r="188404" spans="26:27">
      <c r="Z188404" s="192"/>
      <c r="AA188404" s="192"/>
    </row>
    <row r="188405" spans="26:27">
      <c r="Z188405" s="192"/>
      <c r="AA188405" s="192"/>
    </row>
    <row r="188406" spans="26:27">
      <c r="Z188406" s="192"/>
      <c r="AA188406" s="192"/>
    </row>
    <row r="188407" spans="26:27">
      <c r="Z188407" s="192"/>
      <c r="AA188407" s="192"/>
    </row>
    <row r="188408" spans="26:27">
      <c r="Z188408" s="192"/>
      <c r="AA188408" s="192"/>
    </row>
    <row r="188409" spans="26:27">
      <c r="Z188409" s="192"/>
      <c r="AA188409" s="192"/>
    </row>
    <row r="188410" spans="26:27">
      <c r="Z188410" s="192"/>
      <c r="AA188410" s="192"/>
    </row>
    <row r="188411" spans="26:27">
      <c r="Z188411" s="192"/>
      <c r="AA188411" s="192"/>
    </row>
    <row r="188412" spans="26:27">
      <c r="Z188412" s="192"/>
      <c r="AA188412" s="192"/>
    </row>
    <row r="188413" spans="26:27">
      <c r="Z188413" s="192"/>
      <c r="AA188413" s="192"/>
    </row>
    <row r="188414" spans="26:27">
      <c r="Z188414" s="192"/>
      <c r="AA188414" s="192"/>
    </row>
    <row r="188415" spans="26:27">
      <c r="Z188415" s="192"/>
      <c r="AA188415" s="192"/>
    </row>
    <row r="188416" spans="26:27">
      <c r="Z188416" s="192"/>
      <c r="AA188416" s="192"/>
    </row>
    <row r="188417" spans="26:27">
      <c r="Z188417" s="192"/>
      <c r="AA188417" s="192"/>
    </row>
    <row r="188418" spans="26:27">
      <c r="Z188418" s="192"/>
      <c r="AA188418" s="192"/>
    </row>
    <row r="188419" spans="26:27">
      <c r="Z188419" s="192"/>
      <c r="AA188419" s="192"/>
    </row>
    <row r="188420" spans="26:27">
      <c r="Z188420" s="192"/>
      <c r="AA188420" s="192"/>
    </row>
    <row r="188421" spans="26:27">
      <c r="Z188421" s="192"/>
      <c r="AA188421" s="192"/>
    </row>
    <row r="188422" spans="26:27">
      <c r="Z188422" s="192"/>
      <c r="AA188422" s="192"/>
    </row>
    <row r="188423" spans="26:27">
      <c r="Z188423" s="192"/>
      <c r="AA188423" s="192"/>
    </row>
    <row r="188424" spans="26:27">
      <c r="Z188424" s="192"/>
      <c r="AA188424" s="192"/>
    </row>
    <row r="188425" spans="26:27">
      <c r="Z188425" s="192"/>
      <c r="AA188425" s="192"/>
    </row>
    <row r="188426" spans="26:27">
      <c r="Z188426" s="192"/>
      <c r="AA188426" s="192"/>
    </row>
    <row r="188427" spans="26:27">
      <c r="Z188427" s="192"/>
      <c r="AA188427" s="192"/>
    </row>
    <row r="188428" spans="26:27">
      <c r="Z188428" s="192"/>
      <c r="AA188428" s="192"/>
    </row>
    <row r="188429" spans="26:27">
      <c r="Z188429" s="192"/>
      <c r="AA188429" s="192"/>
    </row>
    <row r="188430" spans="26:27">
      <c r="Z188430" s="192"/>
      <c r="AA188430" s="192"/>
    </row>
    <row r="188431" spans="26:27">
      <c r="Z188431" s="192"/>
      <c r="AA188431" s="192"/>
    </row>
    <row r="188432" spans="26:27">
      <c r="Z188432" s="192"/>
      <c r="AA188432" s="192"/>
    </row>
    <row r="188433" spans="26:27">
      <c r="Z188433" s="192"/>
      <c r="AA188433" s="192"/>
    </row>
    <row r="188434" spans="26:27">
      <c r="Z188434" s="192"/>
      <c r="AA188434" s="192"/>
    </row>
    <row r="188435" spans="26:27">
      <c r="Z188435" s="192"/>
      <c r="AA188435" s="192"/>
    </row>
    <row r="188436" spans="26:27">
      <c r="Z188436" s="192"/>
      <c r="AA188436" s="192"/>
    </row>
    <row r="188437" spans="26:27">
      <c r="Z188437" s="192"/>
      <c r="AA188437" s="192"/>
    </row>
    <row r="188438" spans="26:27">
      <c r="Z188438" s="192"/>
      <c r="AA188438" s="192"/>
    </row>
    <row r="188439" spans="26:27">
      <c r="Z188439" s="192"/>
      <c r="AA188439" s="192"/>
    </row>
    <row r="188440" spans="26:27">
      <c r="Z188440" s="192"/>
      <c r="AA188440" s="192"/>
    </row>
    <row r="188441" spans="26:27">
      <c r="Z188441" s="192"/>
      <c r="AA188441" s="192"/>
    </row>
    <row r="188442" spans="26:27">
      <c r="Z188442" s="192"/>
      <c r="AA188442" s="192"/>
    </row>
    <row r="188443" spans="26:27">
      <c r="Z188443" s="192"/>
      <c r="AA188443" s="192"/>
    </row>
    <row r="188444" spans="26:27">
      <c r="Z188444" s="192"/>
      <c r="AA188444" s="192"/>
    </row>
    <row r="188445" spans="26:27">
      <c r="Z188445" s="192"/>
      <c r="AA188445" s="192"/>
    </row>
    <row r="188446" spans="26:27">
      <c r="Z188446" s="192"/>
      <c r="AA188446" s="192"/>
    </row>
    <row r="188447" spans="26:27">
      <c r="Z188447" s="192"/>
      <c r="AA188447" s="192"/>
    </row>
    <row r="188448" spans="26:27">
      <c r="Z188448" s="192"/>
      <c r="AA188448" s="192"/>
    </row>
    <row r="188449" spans="26:27">
      <c r="Z188449" s="192"/>
      <c r="AA188449" s="192"/>
    </row>
    <row r="188450" spans="26:27">
      <c r="Z188450" s="192"/>
      <c r="AA188450" s="192"/>
    </row>
    <row r="188451" spans="26:27">
      <c r="Z188451" s="192"/>
      <c r="AA188451" s="192"/>
    </row>
    <row r="188452" spans="26:27">
      <c r="Z188452" s="192"/>
      <c r="AA188452" s="192"/>
    </row>
    <row r="188453" spans="26:27">
      <c r="Z188453" s="192"/>
      <c r="AA188453" s="192"/>
    </row>
    <row r="188454" spans="26:27">
      <c r="Z188454" s="192"/>
      <c r="AA188454" s="192"/>
    </row>
    <row r="188455" spans="26:27">
      <c r="Z188455" s="192"/>
      <c r="AA188455" s="192"/>
    </row>
    <row r="188456" spans="26:27">
      <c r="Z188456" s="192"/>
      <c r="AA188456" s="192"/>
    </row>
    <row r="188457" spans="26:27">
      <c r="Z188457" s="192"/>
      <c r="AA188457" s="192"/>
    </row>
    <row r="188458" spans="26:27">
      <c r="Z188458" s="192"/>
      <c r="AA188458" s="192"/>
    </row>
    <row r="188459" spans="26:27">
      <c r="Z188459" s="192"/>
      <c r="AA188459" s="192"/>
    </row>
    <row r="188460" spans="26:27">
      <c r="Z188460" s="192"/>
      <c r="AA188460" s="192"/>
    </row>
    <row r="188461" spans="26:27">
      <c r="Z188461" s="192"/>
      <c r="AA188461" s="192"/>
    </row>
    <row r="188462" spans="26:27">
      <c r="Z188462" s="192"/>
      <c r="AA188462" s="192"/>
    </row>
    <row r="188463" spans="26:27">
      <c r="Z188463" s="192"/>
      <c r="AA188463" s="192"/>
    </row>
    <row r="188464" spans="26:27">
      <c r="Z188464" s="192"/>
      <c r="AA188464" s="192"/>
    </row>
    <row r="188465" spans="26:27">
      <c r="Z188465" s="192"/>
      <c r="AA188465" s="192"/>
    </row>
    <row r="188466" spans="26:27">
      <c r="Z188466" s="192"/>
      <c r="AA188466" s="192"/>
    </row>
    <row r="188467" spans="26:27">
      <c r="Z188467" s="192"/>
      <c r="AA188467" s="192"/>
    </row>
    <row r="188468" spans="26:27">
      <c r="Z188468" s="192"/>
      <c r="AA188468" s="192"/>
    </row>
    <row r="188469" spans="26:27">
      <c r="Z188469" s="192"/>
      <c r="AA188469" s="192"/>
    </row>
    <row r="188470" spans="26:27">
      <c r="Z188470" s="192"/>
      <c r="AA188470" s="192"/>
    </row>
    <row r="188471" spans="26:27">
      <c r="Z188471" s="192"/>
      <c r="AA188471" s="192"/>
    </row>
    <row r="188472" spans="26:27">
      <c r="Z188472" s="192"/>
      <c r="AA188472" s="192"/>
    </row>
    <row r="188473" spans="26:27">
      <c r="Z188473" s="192"/>
      <c r="AA188473" s="192"/>
    </row>
    <row r="188474" spans="26:27">
      <c r="Z188474" s="192"/>
      <c r="AA188474" s="192"/>
    </row>
    <row r="188475" spans="26:27">
      <c r="Z188475" s="192"/>
      <c r="AA188475" s="192"/>
    </row>
    <row r="188476" spans="26:27">
      <c r="Z188476" s="192"/>
      <c r="AA188476" s="192"/>
    </row>
    <row r="188477" spans="26:27">
      <c r="Z188477" s="192"/>
      <c r="AA188477" s="192"/>
    </row>
    <row r="188478" spans="26:27">
      <c r="Z188478" s="192"/>
      <c r="AA188478" s="192"/>
    </row>
    <row r="188479" spans="26:27">
      <c r="Z188479" s="192"/>
      <c r="AA188479" s="192"/>
    </row>
    <row r="188480" spans="26:27">
      <c r="Z188480" s="192"/>
      <c r="AA188480" s="192"/>
    </row>
    <row r="188481" spans="26:27">
      <c r="Z188481" s="192"/>
      <c r="AA188481" s="192"/>
    </row>
    <row r="188482" spans="26:27">
      <c r="Z188482" s="192"/>
      <c r="AA188482" s="192"/>
    </row>
    <row r="188483" spans="26:27">
      <c r="Z188483" s="192"/>
      <c r="AA188483" s="192"/>
    </row>
    <row r="188484" spans="26:27">
      <c r="Z188484" s="192"/>
      <c r="AA188484" s="192"/>
    </row>
    <row r="188485" spans="26:27">
      <c r="Z188485" s="192"/>
      <c r="AA188485" s="192"/>
    </row>
    <row r="188486" spans="26:27">
      <c r="Z188486" s="192"/>
      <c r="AA188486" s="192"/>
    </row>
    <row r="188487" spans="26:27">
      <c r="Z188487" s="192"/>
      <c r="AA188487" s="192"/>
    </row>
    <row r="188488" spans="26:27">
      <c r="Z188488" s="192"/>
      <c r="AA188488" s="192"/>
    </row>
    <row r="188489" spans="26:27">
      <c r="Z188489" s="192"/>
      <c r="AA188489" s="192"/>
    </row>
    <row r="188490" spans="26:27">
      <c r="Z188490" s="192"/>
      <c r="AA188490" s="192"/>
    </row>
    <row r="188491" spans="26:27">
      <c r="Z188491" s="192"/>
      <c r="AA188491" s="192"/>
    </row>
    <row r="188492" spans="26:27">
      <c r="Z188492" s="192"/>
      <c r="AA188492" s="192"/>
    </row>
    <row r="188493" spans="26:27">
      <c r="Z188493" s="192"/>
      <c r="AA188493" s="192"/>
    </row>
    <row r="188494" spans="26:27">
      <c r="Z188494" s="192"/>
      <c r="AA188494" s="192"/>
    </row>
    <row r="188495" spans="26:27">
      <c r="Z188495" s="192"/>
      <c r="AA188495" s="192"/>
    </row>
    <row r="188496" spans="26:27">
      <c r="Z188496" s="192"/>
      <c r="AA188496" s="192"/>
    </row>
    <row r="188497" spans="26:27">
      <c r="Z188497" s="192"/>
      <c r="AA188497" s="192"/>
    </row>
    <row r="188498" spans="26:27">
      <c r="Z188498" s="192"/>
      <c r="AA188498" s="192"/>
    </row>
    <row r="188499" spans="26:27">
      <c r="Z188499" s="192"/>
      <c r="AA188499" s="192"/>
    </row>
    <row r="188500" spans="26:27">
      <c r="Z188500" s="192"/>
      <c r="AA188500" s="192"/>
    </row>
    <row r="188501" spans="26:27">
      <c r="Z188501" s="192"/>
      <c r="AA188501" s="192"/>
    </row>
    <row r="188502" spans="26:27">
      <c r="Z188502" s="192"/>
      <c r="AA188502" s="192"/>
    </row>
    <row r="188503" spans="26:27">
      <c r="Z188503" s="192"/>
      <c r="AA188503" s="192"/>
    </row>
    <row r="188504" spans="26:27">
      <c r="Z188504" s="192"/>
      <c r="AA188504" s="192"/>
    </row>
    <row r="188505" spans="26:27">
      <c r="Z188505" s="192"/>
      <c r="AA188505" s="192"/>
    </row>
    <row r="188506" spans="26:27">
      <c r="Z188506" s="192"/>
      <c r="AA188506" s="192"/>
    </row>
    <row r="188507" spans="26:27">
      <c r="Z188507" s="192"/>
      <c r="AA188507" s="192"/>
    </row>
    <row r="188508" spans="26:27">
      <c r="Z188508" s="192"/>
      <c r="AA188508" s="192"/>
    </row>
    <row r="188509" spans="26:27">
      <c r="Z188509" s="192"/>
      <c r="AA188509" s="192"/>
    </row>
    <row r="188510" spans="26:27">
      <c r="Z188510" s="192"/>
      <c r="AA188510" s="192"/>
    </row>
    <row r="188511" spans="26:27">
      <c r="Z188511" s="192"/>
      <c r="AA188511" s="192"/>
    </row>
    <row r="188512" spans="26:27">
      <c r="Z188512" s="192"/>
      <c r="AA188512" s="192"/>
    </row>
    <row r="188513" spans="26:27">
      <c r="Z188513" s="192"/>
      <c r="AA188513" s="192"/>
    </row>
    <row r="188514" spans="26:27">
      <c r="Z188514" s="192"/>
      <c r="AA188514" s="192"/>
    </row>
    <row r="188515" spans="26:27">
      <c r="Z188515" s="192"/>
      <c r="AA188515" s="192"/>
    </row>
    <row r="188516" spans="26:27">
      <c r="Z188516" s="192"/>
      <c r="AA188516" s="192"/>
    </row>
    <row r="188517" spans="26:27">
      <c r="Z188517" s="192"/>
      <c r="AA188517" s="192"/>
    </row>
    <row r="188518" spans="26:27">
      <c r="Z188518" s="192"/>
      <c r="AA188518" s="192"/>
    </row>
    <row r="188519" spans="26:27">
      <c r="Z188519" s="192"/>
      <c r="AA188519" s="192"/>
    </row>
    <row r="188520" spans="26:27">
      <c r="Z188520" s="192"/>
      <c r="AA188520" s="192"/>
    </row>
    <row r="188521" spans="26:27">
      <c r="Z188521" s="192"/>
      <c r="AA188521" s="192"/>
    </row>
    <row r="188522" spans="26:27">
      <c r="Z188522" s="192"/>
      <c r="AA188522" s="192"/>
    </row>
    <row r="188523" spans="26:27">
      <c r="Z188523" s="192"/>
      <c r="AA188523" s="192"/>
    </row>
    <row r="188524" spans="26:27">
      <c r="Z188524" s="192"/>
      <c r="AA188524" s="192"/>
    </row>
    <row r="188525" spans="26:27">
      <c r="Z188525" s="192"/>
      <c r="AA188525" s="192"/>
    </row>
    <row r="188526" spans="26:27">
      <c r="Z188526" s="192"/>
      <c r="AA188526" s="192"/>
    </row>
    <row r="188527" spans="26:27">
      <c r="Z188527" s="192"/>
      <c r="AA188527" s="192"/>
    </row>
    <row r="188528" spans="26:27">
      <c r="Z188528" s="192"/>
      <c r="AA188528" s="192"/>
    </row>
    <row r="188529" spans="26:27">
      <c r="Z188529" s="192"/>
      <c r="AA188529" s="192"/>
    </row>
    <row r="188530" spans="26:27">
      <c r="Z188530" s="192"/>
      <c r="AA188530" s="192"/>
    </row>
    <row r="188531" spans="26:27">
      <c r="Z188531" s="192"/>
      <c r="AA188531" s="192"/>
    </row>
    <row r="188532" spans="26:27">
      <c r="Z188532" s="192"/>
      <c r="AA188532" s="192"/>
    </row>
    <row r="188533" spans="26:27">
      <c r="Z188533" s="192"/>
      <c r="AA188533" s="192"/>
    </row>
    <row r="188534" spans="26:27">
      <c r="Z188534" s="192"/>
      <c r="AA188534" s="192"/>
    </row>
    <row r="188535" spans="26:27">
      <c r="Z188535" s="192"/>
      <c r="AA188535" s="192"/>
    </row>
    <row r="188536" spans="26:27">
      <c r="Z188536" s="192"/>
      <c r="AA188536" s="192"/>
    </row>
    <row r="188537" spans="26:27">
      <c r="Z188537" s="192"/>
      <c r="AA188537" s="192"/>
    </row>
    <row r="188538" spans="26:27">
      <c r="Z188538" s="192"/>
      <c r="AA188538" s="192"/>
    </row>
    <row r="188539" spans="26:27">
      <c r="Z188539" s="192"/>
      <c r="AA188539" s="192"/>
    </row>
    <row r="188540" spans="26:27">
      <c r="Z188540" s="192"/>
      <c r="AA188540" s="192"/>
    </row>
    <row r="188541" spans="26:27">
      <c r="Z188541" s="192"/>
      <c r="AA188541" s="192"/>
    </row>
    <row r="188542" spans="26:27">
      <c r="Z188542" s="192"/>
      <c r="AA188542" s="192"/>
    </row>
    <row r="188543" spans="26:27">
      <c r="Z188543" s="192"/>
      <c r="AA188543" s="192"/>
    </row>
    <row r="188544" spans="26:27">
      <c r="Z188544" s="192"/>
      <c r="AA188544" s="192"/>
    </row>
    <row r="188545" spans="26:27">
      <c r="Z188545" s="192"/>
      <c r="AA188545" s="192"/>
    </row>
    <row r="188546" spans="26:27">
      <c r="Z188546" s="192"/>
      <c r="AA188546" s="192"/>
    </row>
    <row r="188547" spans="26:27">
      <c r="Z188547" s="192"/>
      <c r="AA188547" s="192"/>
    </row>
    <row r="188548" spans="26:27">
      <c r="Z188548" s="192"/>
      <c r="AA188548" s="192"/>
    </row>
    <row r="188549" spans="26:27">
      <c r="Z188549" s="192"/>
      <c r="AA188549" s="192"/>
    </row>
    <row r="188550" spans="26:27">
      <c r="Z188550" s="192"/>
      <c r="AA188550" s="192"/>
    </row>
    <row r="188551" spans="26:27">
      <c r="Z188551" s="192"/>
      <c r="AA188551" s="192"/>
    </row>
    <row r="188552" spans="26:27">
      <c r="Z188552" s="192"/>
      <c r="AA188552" s="192"/>
    </row>
    <row r="188553" spans="26:27">
      <c r="Z188553" s="192"/>
      <c r="AA188553" s="192"/>
    </row>
    <row r="188554" spans="26:27">
      <c r="Z188554" s="192"/>
      <c r="AA188554" s="192"/>
    </row>
    <row r="188555" spans="26:27">
      <c r="Z188555" s="192"/>
      <c r="AA188555" s="192"/>
    </row>
    <row r="188556" spans="26:27">
      <c r="Z188556" s="192"/>
      <c r="AA188556" s="192"/>
    </row>
    <row r="188557" spans="26:27">
      <c r="Z188557" s="192"/>
      <c r="AA188557" s="192"/>
    </row>
    <row r="188558" spans="26:27">
      <c r="Z188558" s="192"/>
      <c r="AA188558" s="192"/>
    </row>
    <row r="188559" spans="26:27">
      <c r="Z188559" s="192"/>
      <c r="AA188559" s="192"/>
    </row>
    <row r="188560" spans="26:27">
      <c r="Z188560" s="192"/>
      <c r="AA188560" s="192"/>
    </row>
    <row r="188561" spans="26:27">
      <c r="Z188561" s="192"/>
      <c r="AA188561" s="192"/>
    </row>
    <row r="188562" spans="26:27">
      <c r="Z188562" s="192"/>
      <c r="AA188562" s="192"/>
    </row>
    <row r="188563" spans="26:27">
      <c r="Z188563" s="192"/>
      <c r="AA188563" s="192"/>
    </row>
    <row r="188564" spans="26:27">
      <c r="Z188564" s="192"/>
      <c r="AA188564" s="192"/>
    </row>
    <row r="188565" spans="26:27">
      <c r="Z188565" s="192"/>
      <c r="AA188565" s="192"/>
    </row>
    <row r="188566" spans="26:27">
      <c r="Z188566" s="192"/>
      <c r="AA188566" s="192"/>
    </row>
    <row r="188567" spans="26:27">
      <c r="Z188567" s="192"/>
      <c r="AA188567" s="192"/>
    </row>
    <row r="188568" spans="26:27">
      <c r="Z188568" s="192"/>
      <c r="AA188568" s="192"/>
    </row>
    <row r="188569" spans="26:27">
      <c r="Z188569" s="192"/>
      <c r="AA188569" s="192"/>
    </row>
    <row r="188570" spans="26:27">
      <c r="Z188570" s="192"/>
      <c r="AA188570" s="192"/>
    </row>
    <row r="188571" spans="26:27">
      <c r="Z188571" s="192"/>
      <c r="AA188571" s="192"/>
    </row>
    <row r="188572" spans="26:27">
      <c r="Z188572" s="192"/>
      <c r="AA188572" s="192"/>
    </row>
    <row r="188573" spans="26:27">
      <c r="Z188573" s="192"/>
      <c r="AA188573" s="192"/>
    </row>
    <row r="188574" spans="26:27">
      <c r="Z188574" s="192"/>
      <c r="AA188574" s="192"/>
    </row>
    <row r="188575" spans="26:27">
      <c r="Z188575" s="192"/>
      <c r="AA188575" s="192"/>
    </row>
    <row r="188576" spans="26:27">
      <c r="Z188576" s="192"/>
      <c r="AA188576" s="192"/>
    </row>
    <row r="188577" spans="26:27">
      <c r="Z188577" s="192"/>
      <c r="AA188577" s="192"/>
    </row>
    <row r="188578" spans="26:27">
      <c r="Z188578" s="192"/>
      <c r="AA188578" s="192"/>
    </row>
    <row r="188579" spans="26:27">
      <c r="Z188579" s="192"/>
      <c r="AA188579" s="192"/>
    </row>
    <row r="188580" spans="26:27">
      <c r="Z188580" s="192"/>
      <c r="AA188580" s="192"/>
    </row>
    <row r="188581" spans="26:27">
      <c r="Z188581" s="192"/>
      <c r="AA188581" s="192"/>
    </row>
    <row r="188582" spans="26:27">
      <c r="Z188582" s="192"/>
      <c r="AA188582" s="192"/>
    </row>
    <row r="188583" spans="26:27">
      <c r="Z188583" s="192"/>
      <c r="AA188583" s="192"/>
    </row>
    <row r="188584" spans="26:27">
      <c r="Z188584" s="192"/>
      <c r="AA188584" s="192"/>
    </row>
    <row r="188585" spans="26:27">
      <c r="Z188585" s="192"/>
      <c r="AA188585" s="192"/>
    </row>
    <row r="188586" spans="26:27">
      <c r="Z188586" s="192"/>
      <c r="AA188586" s="192"/>
    </row>
    <row r="188587" spans="26:27">
      <c r="Z188587" s="192"/>
      <c r="AA188587" s="192"/>
    </row>
    <row r="188588" spans="26:27">
      <c r="Z188588" s="192"/>
      <c r="AA188588" s="192"/>
    </row>
    <row r="188589" spans="26:27">
      <c r="Z188589" s="192"/>
      <c r="AA188589" s="192"/>
    </row>
    <row r="188590" spans="26:27">
      <c r="Z188590" s="192"/>
      <c r="AA188590" s="192"/>
    </row>
    <row r="188591" spans="26:27">
      <c r="Z188591" s="192"/>
      <c r="AA188591" s="192"/>
    </row>
    <row r="188592" spans="26:27">
      <c r="Z188592" s="192"/>
      <c r="AA188592" s="192"/>
    </row>
    <row r="188593" spans="26:27">
      <c r="Z188593" s="192"/>
      <c r="AA188593" s="192"/>
    </row>
    <row r="188594" spans="26:27">
      <c r="Z188594" s="192"/>
      <c r="AA188594" s="192"/>
    </row>
    <row r="188595" spans="26:27">
      <c r="Z188595" s="192"/>
      <c r="AA188595" s="192"/>
    </row>
    <row r="188596" spans="26:27">
      <c r="Z188596" s="192"/>
      <c r="AA188596" s="192"/>
    </row>
    <row r="188597" spans="26:27">
      <c r="Z188597" s="192"/>
      <c r="AA188597" s="192"/>
    </row>
    <row r="188598" spans="26:27">
      <c r="Z188598" s="192"/>
      <c r="AA188598" s="192"/>
    </row>
    <row r="188599" spans="26:27">
      <c r="Z188599" s="192"/>
      <c r="AA188599" s="192"/>
    </row>
    <row r="188600" spans="26:27">
      <c r="Z188600" s="192"/>
      <c r="AA188600" s="192"/>
    </row>
    <row r="188601" spans="26:27">
      <c r="Z188601" s="192"/>
      <c r="AA188601" s="192"/>
    </row>
    <row r="188602" spans="26:27">
      <c r="Z188602" s="192"/>
      <c r="AA188602" s="192"/>
    </row>
    <row r="188603" spans="26:27">
      <c r="Z188603" s="192"/>
      <c r="AA188603" s="192"/>
    </row>
    <row r="188604" spans="26:27">
      <c r="Z188604" s="192"/>
      <c r="AA188604" s="192"/>
    </row>
    <row r="188605" spans="26:27">
      <c r="Z188605" s="192"/>
      <c r="AA188605" s="192"/>
    </row>
    <row r="188606" spans="26:27">
      <c r="Z188606" s="192"/>
      <c r="AA188606" s="192"/>
    </row>
    <row r="188607" spans="26:27">
      <c r="Z188607" s="192"/>
      <c r="AA188607" s="192"/>
    </row>
    <row r="188608" spans="26:27">
      <c r="Z188608" s="192"/>
      <c r="AA188608" s="192"/>
    </row>
    <row r="188609" spans="26:27">
      <c r="Z188609" s="192"/>
      <c r="AA188609" s="192"/>
    </row>
    <row r="188610" spans="26:27">
      <c r="Z188610" s="192"/>
      <c r="AA188610" s="192"/>
    </row>
    <row r="188611" spans="26:27">
      <c r="Z188611" s="192"/>
      <c r="AA188611" s="192"/>
    </row>
    <row r="188612" spans="26:27">
      <c r="Z188612" s="192"/>
      <c r="AA188612" s="192"/>
    </row>
    <row r="188613" spans="26:27">
      <c r="Z188613" s="192"/>
      <c r="AA188613" s="192"/>
    </row>
    <row r="188614" spans="26:27">
      <c r="Z188614" s="192"/>
      <c r="AA188614" s="192"/>
    </row>
    <row r="188615" spans="26:27">
      <c r="Z188615" s="192"/>
      <c r="AA188615" s="192"/>
    </row>
    <row r="188616" spans="26:27">
      <c r="Z188616" s="192"/>
      <c r="AA188616" s="192"/>
    </row>
    <row r="188617" spans="26:27">
      <c r="Z188617" s="192"/>
      <c r="AA188617" s="192"/>
    </row>
    <row r="188618" spans="26:27">
      <c r="Z188618" s="192"/>
      <c r="AA188618" s="192"/>
    </row>
    <row r="188619" spans="26:27">
      <c r="Z188619" s="192"/>
      <c r="AA188619" s="192"/>
    </row>
    <row r="188620" spans="26:27">
      <c r="Z188620" s="192"/>
      <c r="AA188620" s="192"/>
    </row>
    <row r="188621" spans="26:27">
      <c r="Z188621" s="192"/>
      <c r="AA188621" s="192"/>
    </row>
    <row r="188622" spans="26:27">
      <c r="Z188622" s="192"/>
      <c r="AA188622" s="192"/>
    </row>
    <row r="188623" spans="26:27">
      <c r="Z188623" s="192"/>
      <c r="AA188623" s="192"/>
    </row>
    <row r="188624" spans="26:27">
      <c r="Z188624" s="192"/>
      <c r="AA188624" s="192"/>
    </row>
    <row r="188625" spans="26:27">
      <c r="Z188625" s="192"/>
      <c r="AA188625" s="192"/>
    </row>
    <row r="188626" spans="26:27">
      <c r="Z188626" s="192"/>
      <c r="AA188626" s="192"/>
    </row>
    <row r="188627" spans="26:27">
      <c r="Z188627" s="192"/>
      <c r="AA188627" s="192"/>
    </row>
    <row r="188628" spans="26:27">
      <c r="Z188628" s="192"/>
      <c r="AA188628" s="192"/>
    </row>
    <row r="188629" spans="26:27">
      <c r="Z188629" s="192"/>
      <c r="AA188629" s="192"/>
    </row>
    <row r="188630" spans="26:27">
      <c r="Z188630" s="192"/>
      <c r="AA188630" s="192"/>
    </row>
    <row r="188631" spans="26:27">
      <c r="Z188631" s="192"/>
      <c r="AA188631" s="192"/>
    </row>
    <row r="188632" spans="26:27">
      <c r="Z188632" s="192"/>
      <c r="AA188632" s="192"/>
    </row>
    <row r="188633" spans="26:27">
      <c r="Z188633" s="192"/>
      <c r="AA188633" s="192"/>
    </row>
    <row r="188634" spans="26:27">
      <c r="Z188634" s="192"/>
      <c r="AA188634" s="192"/>
    </row>
    <row r="188635" spans="26:27">
      <c r="Z188635" s="192"/>
      <c r="AA188635" s="192"/>
    </row>
    <row r="188636" spans="26:27">
      <c r="Z188636" s="192"/>
      <c r="AA188636" s="192"/>
    </row>
    <row r="188637" spans="26:27">
      <c r="Z188637" s="192"/>
      <c r="AA188637" s="192"/>
    </row>
    <row r="188638" spans="26:27">
      <c r="Z188638" s="192"/>
      <c r="AA188638" s="192"/>
    </row>
    <row r="188639" spans="26:27">
      <c r="Z188639" s="192"/>
      <c r="AA188639" s="192"/>
    </row>
    <row r="188640" spans="26:27">
      <c r="Z188640" s="192"/>
      <c r="AA188640" s="192"/>
    </row>
    <row r="188641" spans="26:27">
      <c r="Z188641" s="192"/>
      <c r="AA188641" s="192"/>
    </row>
    <row r="188642" spans="26:27">
      <c r="Z188642" s="192"/>
      <c r="AA188642" s="192"/>
    </row>
    <row r="188643" spans="26:27">
      <c r="Z188643" s="192"/>
      <c r="AA188643" s="192"/>
    </row>
    <row r="188644" spans="26:27">
      <c r="Z188644" s="192"/>
      <c r="AA188644" s="192"/>
    </row>
    <row r="188645" spans="26:27">
      <c r="Z188645" s="192"/>
      <c r="AA188645" s="192"/>
    </row>
    <row r="188646" spans="26:27">
      <c r="Z188646" s="192"/>
      <c r="AA188646" s="192"/>
    </row>
    <row r="188647" spans="26:27">
      <c r="Z188647" s="192"/>
      <c r="AA188647" s="192"/>
    </row>
    <row r="188648" spans="26:27">
      <c r="Z188648" s="192"/>
      <c r="AA188648" s="192"/>
    </row>
    <row r="188649" spans="26:27">
      <c r="Z188649" s="192"/>
      <c r="AA188649" s="192"/>
    </row>
    <row r="188650" spans="26:27">
      <c r="Z188650" s="192"/>
      <c r="AA188650" s="192"/>
    </row>
    <row r="188651" spans="26:27">
      <c r="Z188651" s="192"/>
      <c r="AA188651" s="192"/>
    </row>
    <row r="188652" spans="26:27">
      <c r="Z188652" s="192"/>
      <c r="AA188652" s="192"/>
    </row>
    <row r="188653" spans="26:27">
      <c r="Z188653" s="192"/>
      <c r="AA188653" s="192"/>
    </row>
    <row r="188654" spans="26:27">
      <c r="Z188654" s="192"/>
      <c r="AA188654" s="192"/>
    </row>
    <row r="188655" spans="26:27">
      <c r="Z188655" s="192"/>
      <c r="AA188655" s="192"/>
    </row>
    <row r="188656" spans="26:27">
      <c r="Z188656" s="192"/>
      <c r="AA188656" s="192"/>
    </row>
    <row r="188657" spans="26:27">
      <c r="Z188657" s="192"/>
      <c r="AA188657" s="192"/>
    </row>
    <row r="188658" spans="26:27">
      <c r="Z188658" s="192"/>
      <c r="AA188658" s="192"/>
    </row>
    <row r="188659" spans="26:27">
      <c r="Z188659" s="192"/>
      <c r="AA188659" s="192"/>
    </row>
    <row r="188660" spans="26:27">
      <c r="Z188660" s="192"/>
      <c r="AA188660" s="192"/>
    </row>
    <row r="188661" spans="26:27">
      <c r="Z188661" s="192"/>
      <c r="AA188661" s="192"/>
    </row>
    <row r="188662" spans="26:27">
      <c r="Z188662" s="192"/>
      <c r="AA188662" s="192"/>
    </row>
    <row r="188663" spans="26:27">
      <c r="Z188663" s="192"/>
      <c r="AA188663" s="192"/>
    </row>
    <row r="188664" spans="26:27">
      <c r="Z188664" s="192"/>
      <c r="AA188664" s="192"/>
    </row>
    <row r="188665" spans="26:27">
      <c r="Z188665" s="192"/>
      <c r="AA188665" s="192"/>
    </row>
    <row r="188666" spans="26:27">
      <c r="Z188666" s="192"/>
      <c r="AA188666" s="192"/>
    </row>
    <row r="188667" spans="26:27">
      <c r="Z188667" s="192"/>
      <c r="AA188667" s="192"/>
    </row>
    <row r="188668" spans="26:27">
      <c r="Z188668" s="192"/>
      <c r="AA188668" s="192"/>
    </row>
    <row r="188669" spans="26:27">
      <c r="Z188669" s="192"/>
      <c r="AA188669" s="192"/>
    </row>
    <row r="188670" spans="26:27">
      <c r="Z188670" s="192"/>
      <c r="AA188670" s="192"/>
    </row>
    <row r="188671" spans="26:27">
      <c r="Z188671" s="192"/>
      <c r="AA188671" s="192"/>
    </row>
    <row r="188672" spans="26:27">
      <c r="Z188672" s="192"/>
      <c r="AA188672" s="192"/>
    </row>
    <row r="188673" spans="26:27">
      <c r="Z188673" s="192"/>
      <c r="AA188673" s="192"/>
    </row>
    <row r="188674" spans="26:27">
      <c r="Z188674" s="192"/>
      <c r="AA188674" s="192"/>
    </row>
    <row r="188675" spans="26:27">
      <c r="Z188675" s="192"/>
      <c r="AA188675" s="192"/>
    </row>
    <row r="188676" spans="26:27">
      <c r="Z188676" s="192"/>
      <c r="AA188676" s="192"/>
    </row>
    <row r="188677" spans="26:27">
      <c r="Z188677" s="192"/>
      <c r="AA188677" s="192"/>
    </row>
    <row r="188678" spans="26:27">
      <c r="Z188678" s="192"/>
      <c r="AA188678" s="192"/>
    </row>
    <row r="188679" spans="26:27">
      <c r="Z188679" s="192"/>
      <c r="AA188679" s="192"/>
    </row>
    <row r="188680" spans="26:27">
      <c r="Z188680" s="192"/>
      <c r="AA188680" s="192"/>
    </row>
    <row r="188681" spans="26:27">
      <c r="Z188681" s="192"/>
      <c r="AA188681" s="192"/>
    </row>
    <row r="188682" spans="26:27">
      <c r="Z188682" s="192"/>
      <c r="AA188682" s="192"/>
    </row>
    <row r="188683" spans="26:27">
      <c r="Z188683" s="192"/>
      <c r="AA188683" s="192"/>
    </row>
    <row r="188684" spans="26:27">
      <c r="Z188684" s="192"/>
      <c r="AA188684" s="192"/>
    </row>
    <row r="188685" spans="26:27">
      <c r="Z188685" s="192"/>
      <c r="AA188685" s="192"/>
    </row>
    <row r="188686" spans="26:27">
      <c r="Z188686" s="192"/>
      <c r="AA188686" s="192"/>
    </row>
    <row r="188687" spans="26:27">
      <c r="Z188687" s="192"/>
      <c r="AA188687" s="192"/>
    </row>
    <row r="188688" spans="26:27">
      <c r="Z188688" s="192"/>
      <c r="AA188688" s="192"/>
    </row>
    <row r="188689" spans="26:27">
      <c r="Z188689" s="192"/>
      <c r="AA188689" s="192"/>
    </row>
    <row r="188690" spans="26:27">
      <c r="Z188690" s="192"/>
      <c r="AA188690" s="192"/>
    </row>
    <row r="188691" spans="26:27">
      <c r="Z188691" s="192"/>
      <c r="AA188691" s="192"/>
    </row>
    <row r="188692" spans="26:27">
      <c r="Z188692" s="192"/>
      <c r="AA188692" s="192"/>
    </row>
    <row r="188693" spans="26:27">
      <c r="Z188693" s="192"/>
      <c r="AA188693" s="192"/>
    </row>
    <row r="188694" spans="26:27">
      <c r="Z188694" s="192"/>
      <c r="AA188694" s="192"/>
    </row>
    <row r="188695" spans="26:27">
      <c r="Z188695" s="192"/>
      <c r="AA188695" s="192"/>
    </row>
    <row r="188696" spans="26:27">
      <c r="Z188696" s="192"/>
      <c r="AA188696" s="192"/>
    </row>
    <row r="188697" spans="26:27">
      <c r="Z188697" s="192"/>
      <c r="AA188697" s="192"/>
    </row>
    <row r="188698" spans="26:27">
      <c r="Z188698" s="192"/>
      <c r="AA188698" s="192"/>
    </row>
    <row r="188699" spans="26:27">
      <c r="Z188699" s="192"/>
      <c r="AA188699" s="192"/>
    </row>
    <row r="188700" spans="26:27">
      <c r="Z188700" s="192"/>
      <c r="AA188700" s="192"/>
    </row>
    <row r="188701" spans="26:27">
      <c r="Z188701" s="192"/>
      <c r="AA188701" s="192"/>
    </row>
    <row r="188702" spans="26:27">
      <c r="Z188702" s="192"/>
      <c r="AA188702" s="192"/>
    </row>
    <row r="188703" spans="26:27">
      <c r="Z188703" s="192"/>
      <c r="AA188703" s="192"/>
    </row>
    <row r="188704" spans="26:27">
      <c r="Z188704" s="192"/>
      <c r="AA188704" s="192"/>
    </row>
    <row r="188705" spans="26:27">
      <c r="Z188705" s="192"/>
      <c r="AA188705" s="192"/>
    </row>
    <row r="188706" spans="26:27">
      <c r="Z188706" s="192"/>
      <c r="AA188706" s="192"/>
    </row>
    <row r="188707" spans="26:27">
      <c r="Z188707" s="192"/>
      <c r="AA188707" s="192"/>
    </row>
    <row r="188708" spans="26:27">
      <c r="Z188708" s="192"/>
      <c r="AA188708" s="192"/>
    </row>
    <row r="188709" spans="26:27">
      <c r="Z188709" s="192"/>
      <c r="AA188709" s="192"/>
    </row>
    <row r="188710" spans="26:27">
      <c r="Z188710" s="192"/>
      <c r="AA188710" s="192"/>
    </row>
    <row r="188711" spans="26:27">
      <c r="Z188711" s="192"/>
      <c r="AA188711" s="192"/>
    </row>
    <row r="188712" spans="26:27">
      <c r="Z188712" s="192"/>
      <c r="AA188712" s="192"/>
    </row>
    <row r="188713" spans="26:27">
      <c r="Z188713" s="192"/>
      <c r="AA188713" s="192"/>
    </row>
    <row r="188714" spans="26:27">
      <c r="Z188714" s="192"/>
      <c r="AA188714" s="192"/>
    </row>
    <row r="188715" spans="26:27">
      <c r="Z188715" s="192"/>
      <c r="AA188715" s="192"/>
    </row>
    <row r="188716" spans="26:27">
      <c r="Z188716" s="192"/>
      <c r="AA188716" s="192"/>
    </row>
    <row r="188717" spans="26:27">
      <c r="Z188717" s="192"/>
      <c r="AA188717" s="192"/>
    </row>
    <row r="188718" spans="26:27">
      <c r="Z188718" s="192"/>
      <c r="AA188718" s="192"/>
    </row>
    <row r="188719" spans="26:27">
      <c r="Z188719" s="192"/>
      <c r="AA188719" s="192"/>
    </row>
    <row r="188720" spans="26:27">
      <c r="Z188720" s="192"/>
      <c r="AA188720" s="192"/>
    </row>
    <row r="188721" spans="26:27">
      <c r="Z188721" s="192"/>
      <c r="AA188721" s="192"/>
    </row>
    <row r="188722" spans="26:27">
      <c r="Z188722" s="192"/>
      <c r="AA188722" s="192"/>
    </row>
    <row r="188723" spans="26:27">
      <c r="Z188723" s="192"/>
      <c r="AA188723" s="192"/>
    </row>
    <row r="188724" spans="26:27">
      <c r="Z188724" s="192"/>
      <c r="AA188724" s="192"/>
    </row>
    <row r="188725" spans="26:27">
      <c r="Z188725" s="192"/>
      <c r="AA188725" s="192"/>
    </row>
    <row r="188726" spans="26:27">
      <c r="Z188726" s="192"/>
      <c r="AA188726" s="192"/>
    </row>
    <row r="188727" spans="26:27">
      <c r="Z188727" s="192"/>
      <c r="AA188727" s="192"/>
    </row>
    <row r="188728" spans="26:27">
      <c r="Z188728" s="192"/>
      <c r="AA188728" s="192"/>
    </row>
    <row r="188729" spans="26:27">
      <c r="Z188729" s="192"/>
      <c r="AA188729" s="192"/>
    </row>
    <row r="188730" spans="26:27">
      <c r="Z188730" s="192"/>
      <c r="AA188730" s="192"/>
    </row>
    <row r="188731" spans="26:27">
      <c r="Z188731" s="192"/>
      <c r="AA188731" s="192"/>
    </row>
    <row r="188732" spans="26:27">
      <c r="Z188732" s="192"/>
      <c r="AA188732" s="192"/>
    </row>
    <row r="188733" spans="26:27">
      <c r="Z188733" s="192"/>
      <c r="AA188733" s="192"/>
    </row>
    <row r="188734" spans="26:27">
      <c r="Z188734" s="192"/>
      <c r="AA188734" s="192"/>
    </row>
    <row r="188735" spans="26:27">
      <c r="Z188735" s="192"/>
      <c r="AA188735" s="192"/>
    </row>
    <row r="188736" spans="26:27">
      <c r="Z188736" s="192"/>
      <c r="AA188736" s="192"/>
    </row>
    <row r="188737" spans="26:27">
      <c r="Z188737" s="192"/>
      <c r="AA188737" s="192"/>
    </row>
    <row r="188738" spans="26:27">
      <c r="Z188738" s="192"/>
      <c r="AA188738" s="192"/>
    </row>
    <row r="188739" spans="26:27">
      <c r="Z188739" s="192"/>
      <c r="AA188739" s="192"/>
    </row>
    <row r="188740" spans="26:27">
      <c r="Z188740" s="192"/>
      <c r="AA188740" s="192"/>
    </row>
    <row r="188741" spans="26:27">
      <c r="Z188741" s="192"/>
      <c r="AA188741" s="192"/>
    </row>
    <row r="188742" spans="26:27">
      <c r="Z188742" s="192"/>
      <c r="AA188742" s="192"/>
    </row>
    <row r="188743" spans="26:27">
      <c r="Z188743" s="192"/>
      <c r="AA188743" s="192"/>
    </row>
    <row r="188744" spans="26:27">
      <c r="Z188744" s="192"/>
      <c r="AA188744" s="192"/>
    </row>
    <row r="188745" spans="26:27">
      <c r="Z188745" s="192"/>
      <c r="AA188745" s="192"/>
    </row>
    <row r="188746" spans="26:27">
      <c r="Z188746" s="192"/>
      <c r="AA188746" s="192"/>
    </row>
    <row r="188747" spans="26:27">
      <c r="Z188747" s="192"/>
      <c r="AA188747" s="192"/>
    </row>
    <row r="188748" spans="26:27">
      <c r="Z188748" s="192"/>
      <c r="AA188748" s="192"/>
    </row>
    <row r="188749" spans="26:27">
      <c r="Z188749" s="192"/>
      <c r="AA188749" s="192"/>
    </row>
    <row r="188750" spans="26:27">
      <c r="Z188750" s="192"/>
      <c r="AA188750" s="192"/>
    </row>
    <row r="188751" spans="26:27">
      <c r="Z188751" s="192"/>
      <c r="AA188751" s="192"/>
    </row>
    <row r="188752" spans="26:27">
      <c r="Z188752" s="192"/>
      <c r="AA188752" s="192"/>
    </row>
    <row r="188753" spans="26:27">
      <c r="Z188753" s="192"/>
      <c r="AA188753" s="192"/>
    </row>
    <row r="188754" spans="26:27">
      <c r="Z188754" s="192"/>
      <c r="AA188754" s="192"/>
    </row>
    <row r="188755" spans="26:27">
      <c r="Z188755" s="192"/>
      <c r="AA188755" s="192"/>
    </row>
    <row r="188756" spans="26:27">
      <c r="Z188756" s="192"/>
      <c r="AA188756" s="192"/>
    </row>
    <row r="188757" spans="26:27">
      <c r="Z188757" s="192"/>
      <c r="AA188757" s="192"/>
    </row>
    <row r="188758" spans="26:27">
      <c r="Z188758" s="192"/>
      <c r="AA188758" s="192"/>
    </row>
    <row r="188759" spans="26:27">
      <c r="Z188759" s="192"/>
      <c r="AA188759" s="192"/>
    </row>
    <row r="188760" spans="26:27">
      <c r="Z188760" s="192"/>
      <c r="AA188760" s="192"/>
    </row>
    <row r="188761" spans="26:27">
      <c r="Z188761" s="192"/>
      <c r="AA188761" s="192"/>
    </row>
    <row r="188762" spans="26:27">
      <c r="Z188762" s="192"/>
      <c r="AA188762" s="192"/>
    </row>
    <row r="188763" spans="26:27">
      <c r="Z188763" s="192"/>
      <c r="AA188763" s="192"/>
    </row>
    <row r="188764" spans="26:27">
      <c r="Z188764" s="192"/>
      <c r="AA188764" s="192"/>
    </row>
    <row r="188765" spans="26:27">
      <c r="Z188765" s="192"/>
      <c r="AA188765" s="192"/>
    </row>
    <row r="188766" spans="26:27">
      <c r="Z188766" s="192"/>
      <c r="AA188766" s="192"/>
    </row>
    <row r="188767" spans="26:27">
      <c r="Z188767" s="192"/>
      <c r="AA188767" s="192"/>
    </row>
    <row r="188768" spans="26:27">
      <c r="Z188768" s="192"/>
      <c r="AA188768" s="192"/>
    </row>
    <row r="188769" spans="26:27">
      <c r="Z188769" s="192"/>
      <c r="AA188769" s="192"/>
    </row>
    <row r="188770" spans="26:27">
      <c r="Z188770" s="192"/>
      <c r="AA188770" s="192"/>
    </row>
    <row r="188771" spans="26:27">
      <c r="Z188771" s="192"/>
      <c r="AA188771" s="192"/>
    </row>
    <row r="188772" spans="26:27">
      <c r="Z188772" s="192"/>
      <c r="AA188772" s="192"/>
    </row>
    <row r="188773" spans="26:27">
      <c r="Z188773" s="192"/>
      <c r="AA188773" s="192"/>
    </row>
    <row r="188774" spans="26:27">
      <c r="Z188774" s="192"/>
      <c r="AA188774" s="192"/>
    </row>
    <row r="188775" spans="26:27">
      <c r="Z188775" s="192"/>
      <c r="AA188775" s="192"/>
    </row>
    <row r="188776" spans="26:27">
      <c r="Z188776" s="192"/>
      <c r="AA188776" s="192"/>
    </row>
    <row r="188777" spans="26:27">
      <c r="Z188777" s="192"/>
      <c r="AA188777" s="192"/>
    </row>
    <row r="188778" spans="26:27">
      <c r="Z188778" s="192"/>
      <c r="AA188778" s="192"/>
    </row>
    <row r="188779" spans="26:27">
      <c r="Z188779" s="192"/>
      <c r="AA188779" s="192"/>
    </row>
    <row r="188780" spans="26:27">
      <c r="Z188780" s="192"/>
      <c r="AA188780" s="192"/>
    </row>
    <row r="188781" spans="26:27">
      <c r="Z188781" s="192"/>
      <c r="AA188781" s="192"/>
    </row>
    <row r="188782" spans="26:27">
      <c r="Z188782" s="192"/>
      <c r="AA188782" s="192"/>
    </row>
    <row r="188783" spans="26:27">
      <c r="Z188783" s="192"/>
      <c r="AA188783" s="192"/>
    </row>
    <row r="188784" spans="26:27">
      <c r="Z188784" s="192"/>
      <c r="AA188784" s="192"/>
    </row>
    <row r="188785" spans="26:27">
      <c r="Z188785" s="192"/>
      <c r="AA188785" s="192"/>
    </row>
    <row r="188786" spans="26:27">
      <c r="Z188786" s="192"/>
      <c r="AA188786" s="192"/>
    </row>
    <row r="188787" spans="26:27">
      <c r="Z188787" s="192"/>
      <c r="AA188787" s="192"/>
    </row>
    <row r="188788" spans="26:27">
      <c r="Z188788" s="192"/>
      <c r="AA188788" s="192"/>
    </row>
    <row r="188789" spans="26:27">
      <c r="Z188789" s="192"/>
      <c r="AA188789" s="192"/>
    </row>
    <row r="188790" spans="26:27">
      <c r="Z188790" s="192"/>
      <c r="AA188790" s="192"/>
    </row>
    <row r="188791" spans="26:27">
      <c r="Z188791" s="192"/>
      <c r="AA188791" s="192"/>
    </row>
    <row r="188792" spans="26:27">
      <c r="Z188792" s="192"/>
      <c r="AA188792" s="192"/>
    </row>
    <row r="188793" spans="26:27">
      <c r="Z188793" s="192"/>
      <c r="AA188793" s="192"/>
    </row>
    <row r="188794" spans="26:27">
      <c r="Z188794" s="192"/>
      <c r="AA188794" s="192"/>
    </row>
    <row r="188795" spans="26:27">
      <c r="Z188795" s="192"/>
      <c r="AA188795" s="192"/>
    </row>
    <row r="188796" spans="26:27">
      <c r="Z188796" s="192"/>
      <c r="AA188796" s="192"/>
    </row>
    <row r="188797" spans="26:27">
      <c r="Z188797" s="192"/>
      <c r="AA188797" s="192"/>
    </row>
    <row r="188798" spans="26:27">
      <c r="Z188798" s="192"/>
      <c r="AA188798" s="192"/>
    </row>
    <row r="188799" spans="26:27">
      <c r="Z188799" s="192"/>
      <c r="AA188799" s="192"/>
    </row>
    <row r="188800" spans="26:27">
      <c r="Z188800" s="192"/>
      <c r="AA188800" s="192"/>
    </row>
    <row r="188801" spans="26:27">
      <c r="Z188801" s="192"/>
      <c r="AA188801" s="192"/>
    </row>
    <row r="188802" spans="26:27">
      <c r="Z188802" s="192"/>
      <c r="AA188802" s="192"/>
    </row>
    <row r="188803" spans="26:27">
      <c r="Z188803" s="192"/>
      <c r="AA188803" s="192"/>
    </row>
    <row r="188804" spans="26:27">
      <c r="Z188804" s="192"/>
      <c r="AA188804" s="192"/>
    </row>
    <row r="188805" spans="26:27">
      <c r="Z188805" s="192"/>
      <c r="AA188805" s="192"/>
    </row>
    <row r="188806" spans="26:27">
      <c r="Z188806" s="192"/>
      <c r="AA188806" s="192"/>
    </row>
    <row r="188807" spans="26:27">
      <c r="Z188807" s="192"/>
      <c r="AA188807" s="192"/>
    </row>
    <row r="188808" spans="26:27">
      <c r="Z188808" s="192"/>
      <c r="AA188808" s="192"/>
    </row>
    <row r="188809" spans="26:27">
      <c r="Z188809" s="192"/>
      <c r="AA188809" s="192"/>
    </row>
    <row r="188810" spans="26:27">
      <c r="Z188810" s="192"/>
      <c r="AA188810" s="192"/>
    </row>
    <row r="188811" spans="26:27">
      <c r="Z188811" s="192"/>
      <c r="AA188811" s="192"/>
    </row>
    <row r="188812" spans="26:27">
      <c r="Z188812" s="192"/>
      <c r="AA188812" s="192"/>
    </row>
    <row r="188813" spans="26:27">
      <c r="Z188813" s="192"/>
      <c r="AA188813" s="192"/>
    </row>
    <row r="188814" spans="26:27">
      <c r="Z188814" s="192"/>
      <c r="AA188814" s="192"/>
    </row>
    <row r="188815" spans="26:27">
      <c r="Z188815" s="192"/>
      <c r="AA188815" s="192"/>
    </row>
    <row r="188816" spans="26:27">
      <c r="Z188816" s="192"/>
      <c r="AA188816" s="192"/>
    </row>
    <row r="188817" spans="26:27">
      <c r="Z188817" s="192"/>
      <c r="AA188817" s="192"/>
    </row>
    <row r="188818" spans="26:27">
      <c r="Z188818" s="192"/>
      <c r="AA188818" s="192"/>
    </row>
    <row r="188819" spans="26:27">
      <c r="Z188819" s="192"/>
      <c r="AA188819" s="192"/>
    </row>
    <row r="188820" spans="26:27">
      <c r="Z188820" s="192"/>
      <c r="AA188820" s="192"/>
    </row>
    <row r="188821" spans="26:27">
      <c r="Z188821" s="192"/>
      <c r="AA188821" s="192"/>
    </row>
    <row r="188822" spans="26:27">
      <c r="Z188822" s="192"/>
      <c r="AA188822" s="192"/>
    </row>
    <row r="188823" spans="26:27">
      <c r="Z188823" s="192"/>
      <c r="AA188823" s="192"/>
    </row>
    <row r="188824" spans="26:27">
      <c r="Z188824" s="192"/>
      <c r="AA188824" s="192"/>
    </row>
    <row r="188825" spans="26:27">
      <c r="Z188825" s="192"/>
      <c r="AA188825" s="192"/>
    </row>
    <row r="188826" spans="26:27">
      <c r="Z188826" s="192"/>
      <c r="AA188826" s="192"/>
    </row>
    <row r="188827" spans="26:27">
      <c r="Z188827" s="192"/>
      <c r="AA188827" s="192"/>
    </row>
    <row r="188828" spans="26:27">
      <c r="Z188828" s="192"/>
      <c r="AA188828" s="192"/>
    </row>
    <row r="188829" spans="26:27">
      <c r="Z188829" s="192"/>
      <c r="AA188829" s="192"/>
    </row>
    <row r="188830" spans="26:27">
      <c r="Z188830" s="192"/>
      <c r="AA188830" s="192"/>
    </row>
    <row r="188831" spans="26:27">
      <c r="Z188831" s="192"/>
      <c r="AA188831" s="192"/>
    </row>
    <row r="188832" spans="26:27">
      <c r="Z188832" s="192"/>
      <c r="AA188832" s="192"/>
    </row>
    <row r="188833" spans="26:27">
      <c r="Z188833" s="192"/>
      <c r="AA188833" s="192"/>
    </row>
    <row r="188834" spans="26:27">
      <c r="Z188834" s="192"/>
      <c r="AA188834" s="192"/>
    </row>
    <row r="188835" spans="26:27">
      <c r="Z188835" s="192"/>
      <c r="AA188835" s="192"/>
    </row>
    <row r="188836" spans="26:27">
      <c r="Z188836" s="192"/>
      <c r="AA188836" s="192"/>
    </row>
    <row r="188837" spans="26:27">
      <c r="Z188837" s="192"/>
      <c r="AA188837" s="192"/>
    </row>
    <row r="188838" spans="26:27">
      <c r="Z188838" s="192"/>
      <c r="AA188838" s="192"/>
    </row>
    <row r="188839" spans="26:27">
      <c r="Z188839" s="192"/>
      <c r="AA188839" s="192"/>
    </row>
    <row r="188840" spans="26:27">
      <c r="Z188840" s="192"/>
      <c r="AA188840" s="192"/>
    </row>
    <row r="188841" spans="26:27">
      <c r="Z188841" s="192"/>
      <c r="AA188841" s="192"/>
    </row>
    <row r="188842" spans="26:27">
      <c r="Z188842" s="192"/>
      <c r="AA188842" s="192"/>
    </row>
    <row r="188843" spans="26:27">
      <c r="Z188843" s="192"/>
      <c r="AA188843" s="192"/>
    </row>
    <row r="188844" spans="26:27">
      <c r="Z188844" s="192"/>
      <c r="AA188844" s="192"/>
    </row>
    <row r="188845" spans="26:27">
      <c r="Z188845" s="192"/>
      <c r="AA188845" s="192"/>
    </row>
    <row r="188846" spans="26:27">
      <c r="Z188846" s="192"/>
      <c r="AA188846" s="192"/>
    </row>
    <row r="188847" spans="26:27">
      <c r="Z188847" s="192"/>
      <c r="AA188847" s="192"/>
    </row>
    <row r="188848" spans="26:27">
      <c r="Z188848" s="192"/>
      <c r="AA188848" s="192"/>
    </row>
    <row r="188849" spans="26:27">
      <c r="Z188849" s="192"/>
      <c r="AA188849" s="192"/>
    </row>
    <row r="188850" spans="26:27">
      <c r="Z188850" s="192"/>
      <c r="AA188850" s="192"/>
    </row>
    <row r="188851" spans="26:27">
      <c r="Z188851" s="192"/>
      <c r="AA188851" s="192"/>
    </row>
    <row r="188852" spans="26:27">
      <c r="Z188852" s="192"/>
      <c r="AA188852" s="192"/>
    </row>
    <row r="188853" spans="26:27">
      <c r="Z188853" s="192"/>
      <c r="AA188853" s="192"/>
    </row>
    <row r="188854" spans="26:27">
      <c r="Z188854" s="192"/>
      <c r="AA188854" s="192"/>
    </row>
    <row r="188855" spans="26:27">
      <c r="Z188855" s="192"/>
      <c r="AA188855" s="192"/>
    </row>
    <row r="188856" spans="26:27">
      <c r="Z188856" s="192"/>
      <c r="AA188856" s="192"/>
    </row>
    <row r="188857" spans="26:27">
      <c r="Z188857" s="192"/>
      <c r="AA188857" s="192"/>
    </row>
    <row r="188858" spans="26:27">
      <c r="Z188858" s="192"/>
      <c r="AA188858" s="192"/>
    </row>
    <row r="188859" spans="26:27">
      <c r="Z188859" s="192"/>
      <c r="AA188859" s="192"/>
    </row>
    <row r="188860" spans="26:27">
      <c r="Z188860" s="192"/>
      <c r="AA188860" s="192"/>
    </row>
    <row r="188861" spans="26:27">
      <c r="Z188861" s="192"/>
      <c r="AA188861" s="192"/>
    </row>
    <row r="188862" spans="26:27">
      <c r="Z188862" s="192"/>
      <c r="AA188862" s="192"/>
    </row>
    <row r="188863" spans="26:27">
      <c r="Z188863" s="192"/>
      <c r="AA188863" s="192"/>
    </row>
    <row r="188864" spans="26:27">
      <c r="Z188864" s="192"/>
      <c r="AA188864" s="192"/>
    </row>
    <row r="188865" spans="26:27">
      <c r="Z188865" s="192"/>
      <c r="AA188865" s="192"/>
    </row>
    <row r="188866" spans="26:27">
      <c r="Z188866" s="192"/>
      <c r="AA188866" s="192"/>
    </row>
    <row r="188867" spans="26:27">
      <c r="Z188867" s="192"/>
      <c r="AA188867" s="192"/>
    </row>
    <row r="188868" spans="26:27">
      <c r="Z188868" s="192"/>
      <c r="AA188868" s="192"/>
    </row>
    <row r="188869" spans="26:27">
      <c r="Z188869" s="192"/>
      <c r="AA188869" s="192"/>
    </row>
    <row r="188870" spans="26:27">
      <c r="Z188870" s="192"/>
      <c r="AA188870" s="192"/>
    </row>
    <row r="188871" spans="26:27">
      <c r="Z188871" s="192"/>
      <c r="AA188871" s="192"/>
    </row>
    <row r="188872" spans="26:27">
      <c r="Z188872" s="192"/>
      <c r="AA188872" s="192"/>
    </row>
    <row r="188873" spans="26:27">
      <c r="Z188873" s="192"/>
      <c r="AA188873" s="192"/>
    </row>
    <row r="188874" spans="26:27">
      <c r="Z188874" s="192"/>
      <c r="AA188874" s="192"/>
    </row>
    <row r="188875" spans="26:27">
      <c r="Z188875" s="192"/>
      <c r="AA188875" s="192"/>
    </row>
    <row r="188876" spans="26:27">
      <c r="Z188876" s="192"/>
      <c r="AA188876" s="192"/>
    </row>
    <row r="188877" spans="26:27">
      <c r="Z188877" s="192"/>
      <c r="AA188877" s="192"/>
    </row>
    <row r="188878" spans="26:27">
      <c r="Z188878" s="192"/>
      <c r="AA188878" s="192"/>
    </row>
    <row r="188879" spans="26:27">
      <c r="Z188879" s="192"/>
      <c r="AA188879" s="192"/>
    </row>
    <row r="188880" spans="26:27">
      <c r="Z188880" s="192"/>
      <c r="AA188880" s="192"/>
    </row>
    <row r="188881" spans="26:27">
      <c r="Z188881" s="192"/>
      <c r="AA188881" s="192"/>
    </row>
    <row r="188882" spans="26:27">
      <c r="Z188882" s="192"/>
      <c r="AA188882" s="192"/>
    </row>
    <row r="188883" spans="26:27">
      <c r="Z188883" s="192"/>
      <c r="AA188883" s="192"/>
    </row>
    <row r="188884" spans="26:27">
      <c r="Z188884" s="192"/>
      <c r="AA188884" s="192"/>
    </row>
    <row r="188885" spans="26:27">
      <c r="Z188885" s="192"/>
      <c r="AA188885" s="192"/>
    </row>
    <row r="188886" spans="26:27">
      <c r="Z188886" s="192"/>
      <c r="AA188886" s="192"/>
    </row>
    <row r="188887" spans="26:27">
      <c r="Z188887" s="192"/>
      <c r="AA188887" s="192"/>
    </row>
    <row r="188888" spans="26:27">
      <c r="Z188888" s="192"/>
      <c r="AA188888" s="192"/>
    </row>
    <row r="188889" spans="26:27">
      <c r="Z188889" s="192"/>
      <c r="AA188889" s="192"/>
    </row>
    <row r="188890" spans="26:27">
      <c r="Z188890" s="192"/>
      <c r="AA188890" s="192"/>
    </row>
    <row r="188891" spans="26:27">
      <c r="Z188891" s="192"/>
      <c r="AA188891" s="192"/>
    </row>
    <row r="188892" spans="26:27">
      <c r="Z188892" s="192"/>
      <c r="AA188892" s="192"/>
    </row>
    <row r="188893" spans="26:27">
      <c r="Z188893" s="192"/>
      <c r="AA188893" s="192"/>
    </row>
    <row r="188894" spans="26:27">
      <c r="Z188894" s="192"/>
      <c r="AA188894" s="192"/>
    </row>
    <row r="188895" spans="26:27">
      <c r="Z188895" s="192"/>
      <c r="AA188895" s="192"/>
    </row>
    <row r="188896" spans="26:27">
      <c r="Z188896" s="192"/>
      <c r="AA188896" s="192"/>
    </row>
    <row r="188897" spans="26:27">
      <c r="Z188897" s="192"/>
      <c r="AA188897" s="192"/>
    </row>
    <row r="188898" spans="26:27">
      <c r="Z188898" s="192"/>
      <c r="AA188898" s="192"/>
    </row>
    <row r="188899" spans="26:27">
      <c r="Z188899" s="192"/>
      <c r="AA188899" s="192"/>
    </row>
    <row r="188900" spans="26:27">
      <c r="Z188900" s="192"/>
      <c r="AA188900" s="192"/>
    </row>
    <row r="188901" spans="26:27">
      <c r="Z188901" s="192"/>
      <c r="AA188901" s="192"/>
    </row>
    <row r="188902" spans="26:27">
      <c r="Z188902" s="192"/>
      <c r="AA188902" s="192"/>
    </row>
    <row r="188903" spans="26:27">
      <c r="Z188903" s="192"/>
      <c r="AA188903" s="192"/>
    </row>
    <row r="188904" spans="26:27">
      <c r="Z188904" s="192"/>
      <c r="AA188904" s="192"/>
    </row>
    <row r="188905" spans="26:27">
      <c r="Z188905" s="192"/>
      <c r="AA188905" s="192"/>
    </row>
    <row r="188906" spans="26:27">
      <c r="Z188906" s="192"/>
      <c r="AA188906" s="192"/>
    </row>
    <row r="188907" spans="26:27">
      <c r="Z188907" s="192"/>
      <c r="AA188907" s="192"/>
    </row>
    <row r="188908" spans="26:27">
      <c r="Z188908" s="192"/>
      <c r="AA188908" s="192"/>
    </row>
    <row r="188909" spans="26:27">
      <c r="Z188909" s="192"/>
      <c r="AA188909" s="192"/>
    </row>
    <row r="188910" spans="26:27">
      <c r="Z188910" s="192"/>
      <c r="AA188910" s="192"/>
    </row>
    <row r="188911" spans="26:27">
      <c r="Z188911" s="192"/>
      <c r="AA188911" s="192"/>
    </row>
    <row r="188912" spans="26:27">
      <c r="Z188912" s="192"/>
      <c r="AA188912" s="192"/>
    </row>
    <row r="188913" spans="26:27">
      <c r="Z188913" s="192"/>
      <c r="AA188913" s="192"/>
    </row>
    <row r="188914" spans="26:27">
      <c r="Z188914" s="192"/>
      <c r="AA188914" s="192"/>
    </row>
    <row r="188915" spans="26:27">
      <c r="Z188915" s="192"/>
      <c r="AA188915" s="192"/>
    </row>
    <row r="188916" spans="26:27">
      <c r="Z188916" s="192"/>
      <c r="AA188916" s="192"/>
    </row>
    <row r="188917" spans="26:27">
      <c r="Z188917" s="192"/>
      <c r="AA188917" s="192"/>
    </row>
    <row r="188918" spans="26:27">
      <c r="Z188918" s="192"/>
      <c r="AA188918" s="192"/>
    </row>
    <row r="188919" spans="26:27">
      <c r="Z188919" s="192"/>
      <c r="AA188919" s="192"/>
    </row>
    <row r="188920" spans="26:27">
      <c r="Z188920" s="192"/>
      <c r="AA188920" s="192"/>
    </row>
    <row r="188921" spans="26:27">
      <c r="Z188921" s="192"/>
      <c r="AA188921" s="192"/>
    </row>
    <row r="188922" spans="26:27">
      <c r="Z188922" s="192"/>
      <c r="AA188922" s="192"/>
    </row>
    <row r="188923" spans="26:27">
      <c r="Z188923" s="192"/>
      <c r="AA188923" s="192"/>
    </row>
    <row r="188924" spans="26:27">
      <c r="Z188924" s="192"/>
      <c r="AA188924" s="192"/>
    </row>
    <row r="188925" spans="26:27">
      <c r="Z188925" s="192"/>
      <c r="AA188925" s="192"/>
    </row>
    <row r="188926" spans="26:27">
      <c r="Z188926" s="192"/>
      <c r="AA188926" s="192"/>
    </row>
    <row r="188927" spans="26:27">
      <c r="Z188927" s="192"/>
      <c r="AA188927" s="192"/>
    </row>
    <row r="188928" spans="26:27">
      <c r="Z188928" s="192"/>
      <c r="AA188928" s="192"/>
    </row>
    <row r="188929" spans="26:27">
      <c r="Z188929" s="192"/>
      <c r="AA188929" s="192"/>
    </row>
    <row r="188930" spans="26:27">
      <c r="Z188930" s="192"/>
      <c r="AA188930" s="192"/>
    </row>
    <row r="188931" spans="26:27">
      <c r="Z188931" s="192"/>
      <c r="AA188931" s="192"/>
    </row>
    <row r="188932" spans="26:27">
      <c r="Z188932" s="192"/>
      <c r="AA188932" s="192"/>
    </row>
    <row r="188933" spans="26:27">
      <c r="Z188933" s="192"/>
      <c r="AA188933" s="192"/>
    </row>
    <row r="188934" spans="26:27">
      <c r="Z188934" s="192"/>
      <c r="AA188934" s="192"/>
    </row>
    <row r="188935" spans="26:27">
      <c r="Z188935" s="192"/>
      <c r="AA188935" s="192"/>
    </row>
    <row r="188936" spans="26:27">
      <c r="Z188936" s="192"/>
      <c r="AA188936" s="192"/>
    </row>
    <row r="188937" spans="26:27">
      <c r="Z188937" s="192"/>
      <c r="AA188937" s="192"/>
    </row>
    <row r="188938" spans="26:27">
      <c r="Z188938" s="192"/>
      <c r="AA188938" s="192"/>
    </row>
    <row r="188939" spans="26:27">
      <c r="Z188939" s="192"/>
      <c r="AA188939" s="192"/>
    </row>
    <row r="188940" spans="26:27">
      <c r="Z188940" s="192"/>
      <c r="AA188940" s="192"/>
    </row>
    <row r="188941" spans="26:27">
      <c r="Z188941" s="192"/>
      <c r="AA188941" s="192"/>
    </row>
    <row r="188942" spans="26:27">
      <c r="Z188942" s="192"/>
      <c r="AA188942" s="192"/>
    </row>
    <row r="188943" spans="26:27">
      <c r="Z188943" s="192"/>
      <c r="AA188943" s="192"/>
    </row>
    <row r="188944" spans="26:27">
      <c r="Z188944" s="192"/>
      <c r="AA188944" s="192"/>
    </row>
    <row r="188945" spans="26:27">
      <c r="Z188945" s="192"/>
      <c r="AA188945" s="192"/>
    </row>
    <row r="188946" spans="26:27">
      <c r="Z188946" s="192"/>
      <c r="AA188946" s="192"/>
    </row>
    <row r="188947" spans="26:27">
      <c r="Z188947" s="192"/>
      <c r="AA188947" s="192"/>
    </row>
    <row r="188948" spans="26:27">
      <c r="Z188948" s="192"/>
      <c r="AA188948" s="192"/>
    </row>
    <row r="188949" spans="26:27">
      <c r="Z188949" s="192"/>
      <c r="AA188949" s="192"/>
    </row>
    <row r="188950" spans="26:27">
      <c r="Z188950" s="192"/>
      <c r="AA188950" s="192"/>
    </row>
    <row r="188951" spans="26:27">
      <c r="Z188951" s="192"/>
      <c r="AA188951" s="192"/>
    </row>
    <row r="188952" spans="26:27">
      <c r="Z188952" s="192"/>
      <c r="AA188952" s="192"/>
    </row>
    <row r="188953" spans="26:27">
      <c r="Z188953" s="192"/>
      <c r="AA188953" s="192"/>
    </row>
    <row r="188954" spans="26:27">
      <c r="Z188954" s="192"/>
      <c r="AA188954" s="192"/>
    </row>
    <row r="188955" spans="26:27">
      <c r="Z188955" s="192"/>
      <c r="AA188955" s="192"/>
    </row>
    <row r="188956" spans="26:27">
      <c r="Z188956" s="192"/>
      <c r="AA188956" s="192"/>
    </row>
    <row r="188957" spans="26:27">
      <c r="Z188957" s="192"/>
      <c r="AA188957" s="192"/>
    </row>
    <row r="188958" spans="26:27">
      <c r="Z188958" s="192"/>
      <c r="AA188958" s="192"/>
    </row>
    <row r="188959" spans="26:27">
      <c r="Z188959" s="192"/>
      <c r="AA188959" s="192"/>
    </row>
    <row r="188960" spans="26:27">
      <c r="Z188960" s="192"/>
      <c r="AA188960" s="192"/>
    </row>
    <row r="188961" spans="26:27">
      <c r="Z188961" s="192"/>
      <c r="AA188961" s="192"/>
    </row>
    <row r="188962" spans="26:27">
      <c r="Z188962" s="192"/>
      <c r="AA188962" s="192"/>
    </row>
    <row r="188963" spans="26:27">
      <c r="Z188963" s="192"/>
      <c r="AA188963" s="192"/>
    </row>
    <row r="188964" spans="26:27">
      <c r="Z188964" s="192"/>
      <c r="AA188964" s="192"/>
    </row>
    <row r="188965" spans="26:27">
      <c r="Z188965" s="192"/>
      <c r="AA188965" s="192"/>
    </row>
    <row r="188966" spans="26:27">
      <c r="Z188966" s="192"/>
      <c r="AA188966" s="192"/>
    </row>
    <row r="188967" spans="26:27">
      <c r="Z188967" s="192"/>
      <c r="AA188967" s="192"/>
    </row>
    <row r="188968" spans="26:27">
      <c r="Z188968" s="192"/>
      <c r="AA188968" s="192"/>
    </row>
    <row r="188969" spans="26:27">
      <c r="Z188969" s="192"/>
      <c r="AA188969" s="192"/>
    </row>
    <row r="188970" spans="26:27">
      <c r="Z188970" s="192"/>
      <c r="AA188970" s="192"/>
    </row>
    <row r="188971" spans="26:27">
      <c r="Z188971" s="192"/>
      <c r="AA188971" s="192"/>
    </row>
    <row r="188972" spans="26:27">
      <c r="Z188972" s="192"/>
      <c r="AA188972" s="192"/>
    </row>
    <row r="188973" spans="26:27">
      <c r="Z188973" s="192"/>
      <c r="AA188973" s="192"/>
    </row>
    <row r="188974" spans="26:27">
      <c r="Z188974" s="192"/>
      <c r="AA188974" s="192"/>
    </row>
    <row r="188975" spans="26:27">
      <c r="Z188975" s="192"/>
      <c r="AA188975" s="192"/>
    </row>
    <row r="188976" spans="26:27">
      <c r="Z188976" s="192"/>
      <c r="AA188976" s="192"/>
    </row>
    <row r="188977" spans="26:27">
      <c r="Z188977" s="192"/>
      <c r="AA188977" s="192"/>
    </row>
    <row r="188978" spans="26:27">
      <c r="Z188978" s="192"/>
      <c r="AA188978" s="192"/>
    </row>
    <row r="188979" spans="26:27">
      <c r="Z188979" s="192"/>
      <c r="AA188979" s="192"/>
    </row>
    <row r="188980" spans="26:27">
      <c r="Z188980" s="192"/>
      <c r="AA188980" s="192"/>
    </row>
    <row r="188981" spans="26:27">
      <c r="Z188981" s="192"/>
      <c r="AA188981" s="192"/>
    </row>
    <row r="188982" spans="26:27">
      <c r="Z188982" s="192"/>
      <c r="AA188982" s="192"/>
    </row>
    <row r="188983" spans="26:27">
      <c r="Z188983" s="192"/>
      <c r="AA188983" s="192"/>
    </row>
    <row r="188984" spans="26:27">
      <c r="Z188984" s="192"/>
      <c r="AA188984" s="192"/>
    </row>
    <row r="188985" spans="26:27">
      <c r="Z188985" s="192"/>
      <c r="AA188985" s="192"/>
    </row>
    <row r="188986" spans="26:27">
      <c r="Z188986" s="192"/>
      <c r="AA188986" s="192"/>
    </row>
    <row r="188987" spans="26:27">
      <c r="Z188987" s="192"/>
      <c r="AA188987" s="192"/>
    </row>
    <row r="188988" spans="26:27">
      <c r="Z188988" s="192"/>
      <c r="AA188988" s="192"/>
    </row>
    <row r="188989" spans="26:27">
      <c r="Z188989" s="192"/>
      <c r="AA188989" s="192"/>
    </row>
    <row r="188990" spans="26:27">
      <c r="Z188990" s="192"/>
      <c r="AA188990" s="192"/>
    </row>
    <row r="188991" spans="26:27">
      <c r="Z188991" s="192"/>
      <c r="AA188991" s="192"/>
    </row>
    <row r="188992" spans="26:27">
      <c r="Z188992" s="192"/>
      <c r="AA188992" s="192"/>
    </row>
    <row r="188993" spans="26:27">
      <c r="Z188993" s="192"/>
      <c r="AA188993" s="192"/>
    </row>
    <row r="188994" spans="26:27">
      <c r="Z188994" s="192"/>
      <c r="AA188994" s="192"/>
    </row>
    <row r="188995" spans="26:27">
      <c r="Z188995" s="192"/>
      <c r="AA188995" s="192"/>
    </row>
    <row r="188996" spans="26:27">
      <c r="Z188996" s="192"/>
      <c r="AA188996" s="192"/>
    </row>
    <row r="188997" spans="26:27">
      <c r="Z188997" s="192"/>
      <c r="AA188997" s="192"/>
    </row>
    <row r="188998" spans="26:27">
      <c r="Z188998" s="192"/>
      <c r="AA188998" s="192"/>
    </row>
    <row r="188999" spans="26:27">
      <c r="Z188999" s="192"/>
      <c r="AA188999" s="192"/>
    </row>
    <row r="189000" spans="26:27">
      <c r="Z189000" s="192"/>
      <c r="AA189000" s="192"/>
    </row>
    <row r="189001" spans="26:27">
      <c r="Z189001" s="192"/>
      <c r="AA189001" s="192"/>
    </row>
    <row r="189002" spans="26:27">
      <c r="Z189002" s="192"/>
      <c r="AA189002" s="192"/>
    </row>
    <row r="189003" spans="26:27">
      <c r="Z189003" s="192"/>
      <c r="AA189003" s="192"/>
    </row>
    <row r="189004" spans="26:27">
      <c r="Z189004" s="192"/>
      <c r="AA189004" s="192"/>
    </row>
    <row r="189005" spans="26:27">
      <c r="Z189005" s="192"/>
      <c r="AA189005" s="192"/>
    </row>
    <row r="189006" spans="26:27">
      <c r="Z189006" s="192"/>
      <c r="AA189006" s="192"/>
    </row>
    <row r="189007" spans="26:27">
      <c r="Z189007" s="192"/>
      <c r="AA189007" s="192"/>
    </row>
    <row r="189008" spans="26:27">
      <c r="Z189008" s="192"/>
      <c r="AA189008" s="192"/>
    </row>
    <row r="189009" spans="26:27">
      <c r="Z189009" s="192"/>
      <c r="AA189009" s="192"/>
    </row>
    <row r="189010" spans="26:27">
      <c r="Z189010" s="192"/>
      <c r="AA189010" s="192"/>
    </row>
    <row r="189011" spans="26:27">
      <c r="Z189011" s="192"/>
      <c r="AA189011" s="192"/>
    </row>
    <row r="189012" spans="26:27">
      <c r="Z189012" s="192"/>
      <c r="AA189012" s="192"/>
    </row>
    <row r="189013" spans="26:27">
      <c r="Z189013" s="192"/>
      <c r="AA189013" s="192"/>
    </row>
    <row r="189014" spans="26:27">
      <c r="Z189014" s="192"/>
      <c r="AA189014" s="192"/>
    </row>
    <row r="189015" spans="26:27">
      <c r="Z189015" s="192"/>
      <c r="AA189015" s="192"/>
    </row>
    <row r="189016" spans="26:27">
      <c r="Z189016" s="192"/>
      <c r="AA189016" s="192"/>
    </row>
    <row r="189017" spans="26:27">
      <c r="Z189017" s="192"/>
      <c r="AA189017" s="192"/>
    </row>
    <row r="189018" spans="26:27">
      <c r="Z189018" s="192"/>
      <c r="AA189018" s="192"/>
    </row>
    <row r="189019" spans="26:27">
      <c r="Z189019" s="192"/>
      <c r="AA189019" s="192"/>
    </row>
    <row r="189020" spans="26:27">
      <c r="Z189020" s="192"/>
      <c r="AA189020" s="192"/>
    </row>
    <row r="189021" spans="26:27">
      <c r="Z189021" s="192"/>
      <c r="AA189021" s="192"/>
    </row>
    <row r="189022" spans="26:27">
      <c r="Z189022" s="192"/>
      <c r="AA189022" s="192"/>
    </row>
    <row r="189023" spans="26:27">
      <c r="Z189023" s="192"/>
      <c r="AA189023" s="192"/>
    </row>
    <row r="189024" spans="26:27">
      <c r="Z189024" s="192"/>
      <c r="AA189024" s="192"/>
    </row>
    <row r="189025" spans="26:27">
      <c r="Z189025" s="192"/>
      <c r="AA189025" s="192"/>
    </row>
    <row r="189026" spans="26:27">
      <c r="Z189026" s="192"/>
      <c r="AA189026" s="192"/>
    </row>
    <row r="189027" spans="26:27">
      <c r="Z189027" s="192"/>
      <c r="AA189027" s="192"/>
    </row>
    <row r="189028" spans="26:27">
      <c r="Z189028" s="192"/>
      <c r="AA189028" s="192"/>
    </row>
    <row r="189029" spans="26:27">
      <c r="Z189029" s="192"/>
      <c r="AA189029" s="192"/>
    </row>
    <row r="189030" spans="26:27">
      <c r="Z189030" s="192"/>
      <c r="AA189030" s="192"/>
    </row>
    <row r="189031" spans="26:27">
      <c r="Z189031" s="192"/>
      <c r="AA189031" s="192"/>
    </row>
    <row r="189032" spans="26:27">
      <c r="Z189032" s="192"/>
      <c r="AA189032" s="192"/>
    </row>
    <row r="189033" spans="26:27">
      <c r="Z189033" s="192"/>
      <c r="AA189033" s="192"/>
    </row>
    <row r="189034" spans="26:27">
      <c r="Z189034" s="192"/>
      <c r="AA189034" s="192"/>
    </row>
    <row r="189035" spans="26:27">
      <c r="Z189035" s="192"/>
      <c r="AA189035" s="192"/>
    </row>
    <row r="189036" spans="26:27">
      <c r="Z189036" s="192"/>
      <c r="AA189036" s="192"/>
    </row>
    <row r="189037" spans="26:27">
      <c r="Z189037" s="192"/>
      <c r="AA189037" s="192"/>
    </row>
    <row r="189038" spans="26:27">
      <c r="Z189038" s="192"/>
      <c r="AA189038" s="192"/>
    </row>
    <row r="189039" spans="26:27">
      <c r="Z189039" s="192"/>
      <c r="AA189039" s="192"/>
    </row>
    <row r="189040" spans="26:27">
      <c r="Z189040" s="192"/>
      <c r="AA189040" s="192"/>
    </row>
    <row r="189041" spans="26:27">
      <c r="Z189041" s="192"/>
      <c r="AA189041" s="192"/>
    </row>
    <row r="189042" spans="26:27">
      <c r="Z189042" s="192"/>
      <c r="AA189042" s="192"/>
    </row>
    <row r="189043" spans="26:27">
      <c r="Z189043" s="192"/>
      <c r="AA189043" s="192"/>
    </row>
    <row r="189044" spans="26:27">
      <c r="Z189044" s="192"/>
      <c r="AA189044" s="192"/>
    </row>
    <row r="189045" spans="26:27">
      <c r="Z189045" s="192"/>
      <c r="AA189045" s="192"/>
    </row>
    <row r="189046" spans="26:27">
      <c r="Z189046" s="192"/>
      <c r="AA189046" s="192"/>
    </row>
    <row r="189047" spans="26:27">
      <c r="Z189047" s="192"/>
      <c r="AA189047" s="192"/>
    </row>
    <row r="189048" spans="26:27">
      <c r="Z189048" s="192"/>
      <c r="AA189048" s="192"/>
    </row>
    <row r="189049" spans="26:27">
      <c r="Z189049" s="192"/>
      <c r="AA189049" s="192"/>
    </row>
    <row r="189050" spans="26:27">
      <c r="Z189050" s="192"/>
      <c r="AA189050" s="192"/>
    </row>
    <row r="189051" spans="26:27">
      <c r="Z189051" s="192"/>
      <c r="AA189051" s="192"/>
    </row>
    <row r="189052" spans="26:27">
      <c r="Z189052" s="192"/>
      <c r="AA189052" s="192"/>
    </row>
    <row r="189053" spans="26:27">
      <c r="Z189053" s="192"/>
      <c r="AA189053" s="192"/>
    </row>
    <row r="189054" spans="26:27">
      <c r="Z189054" s="192"/>
      <c r="AA189054" s="192"/>
    </row>
    <row r="189055" spans="26:27">
      <c r="Z189055" s="192"/>
      <c r="AA189055" s="192"/>
    </row>
    <row r="189056" spans="26:27">
      <c r="Z189056" s="192"/>
      <c r="AA189056" s="192"/>
    </row>
    <row r="189057" spans="26:27">
      <c r="Z189057" s="192"/>
      <c r="AA189057" s="192"/>
    </row>
    <row r="189058" spans="26:27">
      <c r="Z189058" s="192"/>
      <c r="AA189058" s="192"/>
    </row>
    <row r="189059" spans="26:27">
      <c r="Z189059" s="192"/>
      <c r="AA189059" s="192"/>
    </row>
    <row r="189060" spans="26:27">
      <c r="Z189060" s="192"/>
      <c r="AA189060" s="192"/>
    </row>
    <row r="189061" spans="26:27">
      <c r="Z189061" s="192"/>
      <c r="AA189061" s="192"/>
    </row>
    <row r="189062" spans="26:27">
      <c r="Z189062" s="192"/>
      <c r="AA189062" s="192"/>
    </row>
    <row r="189063" spans="26:27">
      <c r="Z189063" s="192"/>
      <c r="AA189063" s="192"/>
    </row>
    <row r="189064" spans="26:27">
      <c r="Z189064" s="192"/>
      <c r="AA189064" s="192"/>
    </row>
    <row r="189065" spans="26:27">
      <c r="Z189065" s="192"/>
      <c r="AA189065" s="192"/>
    </row>
    <row r="189066" spans="26:27">
      <c r="Z189066" s="192"/>
      <c r="AA189066" s="192"/>
    </row>
    <row r="189067" spans="26:27">
      <c r="Z189067" s="192"/>
      <c r="AA189067" s="192"/>
    </row>
    <row r="189068" spans="26:27">
      <c r="Z189068" s="192"/>
      <c r="AA189068" s="192"/>
    </row>
    <row r="189069" spans="26:27">
      <c r="Z189069" s="192"/>
      <c r="AA189069" s="192"/>
    </row>
    <row r="189070" spans="26:27">
      <c r="Z189070" s="192"/>
      <c r="AA189070" s="192"/>
    </row>
    <row r="189071" spans="26:27">
      <c r="Z189071" s="192"/>
      <c r="AA189071" s="192"/>
    </row>
    <row r="189072" spans="26:27">
      <c r="Z189072" s="192"/>
      <c r="AA189072" s="192"/>
    </row>
    <row r="189073" spans="26:27">
      <c r="Z189073" s="192"/>
      <c r="AA189073" s="192"/>
    </row>
    <row r="189074" spans="26:27">
      <c r="Z189074" s="192"/>
      <c r="AA189074" s="192"/>
    </row>
    <row r="189075" spans="26:27">
      <c r="Z189075" s="192"/>
      <c r="AA189075" s="192"/>
    </row>
    <row r="189076" spans="26:27">
      <c r="Z189076" s="192"/>
      <c r="AA189076" s="192"/>
    </row>
    <row r="189077" spans="26:27">
      <c r="Z189077" s="192"/>
      <c r="AA189077" s="192"/>
    </row>
    <row r="189078" spans="26:27">
      <c r="Z189078" s="192"/>
      <c r="AA189078" s="192"/>
    </row>
    <row r="189079" spans="26:27">
      <c r="Z189079" s="192"/>
      <c r="AA189079" s="192"/>
    </row>
    <row r="189080" spans="26:27">
      <c r="Z189080" s="192"/>
      <c r="AA189080" s="192"/>
    </row>
    <row r="189081" spans="26:27">
      <c r="Z189081" s="192"/>
      <c r="AA189081" s="192"/>
    </row>
    <row r="189082" spans="26:27">
      <c r="Z189082" s="192"/>
      <c r="AA189082" s="192"/>
    </row>
    <row r="189083" spans="26:27">
      <c r="Z189083" s="192"/>
      <c r="AA189083" s="192"/>
    </row>
    <row r="189084" spans="26:27">
      <c r="Z189084" s="192"/>
      <c r="AA189084" s="192"/>
    </row>
    <row r="189085" spans="26:27">
      <c r="Z189085" s="192"/>
      <c r="AA189085" s="192"/>
    </row>
    <row r="189086" spans="26:27">
      <c r="Z189086" s="192"/>
      <c r="AA189086" s="192"/>
    </row>
    <row r="189087" spans="26:27">
      <c r="Z189087" s="192"/>
      <c r="AA189087" s="192"/>
    </row>
    <row r="189088" spans="26:27">
      <c r="Z189088" s="192"/>
      <c r="AA189088" s="192"/>
    </row>
    <row r="189089" spans="26:27">
      <c r="Z189089" s="192"/>
      <c r="AA189089" s="192"/>
    </row>
    <row r="189090" spans="26:27">
      <c r="Z189090" s="192"/>
      <c r="AA189090" s="192"/>
    </row>
    <row r="189091" spans="26:27">
      <c r="Z189091" s="192"/>
      <c r="AA189091" s="192"/>
    </row>
    <row r="189092" spans="26:27">
      <c r="Z189092" s="192"/>
      <c r="AA189092" s="192"/>
    </row>
    <row r="189093" spans="26:27">
      <c r="Z189093" s="192"/>
      <c r="AA189093" s="192"/>
    </row>
    <row r="189094" spans="26:27">
      <c r="Z189094" s="192"/>
      <c r="AA189094" s="192"/>
    </row>
    <row r="189095" spans="26:27">
      <c r="Z189095" s="192"/>
      <c r="AA189095" s="192"/>
    </row>
    <row r="189096" spans="26:27">
      <c r="Z189096" s="192"/>
      <c r="AA189096" s="192"/>
    </row>
    <row r="189097" spans="26:27">
      <c r="Z189097" s="192"/>
      <c r="AA189097" s="192"/>
    </row>
    <row r="189098" spans="26:27">
      <c r="Z189098" s="192"/>
      <c r="AA189098" s="192"/>
    </row>
    <row r="189099" spans="26:27">
      <c r="Z189099" s="192"/>
      <c r="AA189099" s="192"/>
    </row>
    <row r="189100" spans="26:27">
      <c r="Z189100" s="192"/>
      <c r="AA189100" s="192"/>
    </row>
    <row r="189101" spans="26:27">
      <c r="Z189101" s="192"/>
      <c r="AA189101" s="192"/>
    </row>
    <row r="189102" spans="26:27">
      <c r="Z189102" s="192"/>
      <c r="AA189102" s="192"/>
    </row>
    <row r="189103" spans="26:27">
      <c r="Z189103" s="192"/>
      <c r="AA189103" s="192"/>
    </row>
    <row r="189104" spans="26:27">
      <c r="Z189104" s="192"/>
      <c r="AA189104" s="192"/>
    </row>
    <row r="189105" spans="26:27">
      <c r="Z189105" s="192"/>
      <c r="AA189105" s="192"/>
    </row>
    <row r="189106" spans="26:27">
      <c r="Z189106" s="192"/>
      <c r="AA189106" s="192"/>
    </row>
    <row r="189107" spans="26:27">
      <c r="Z189107" s="192"/>
      <c r="AA189107" s="192"/>
    </row>
    <row r="189108" spans="26:27">
      <c r="Z189108" s="192"/>
      <c r="AA189108" s="192"/>
    </row>
    <row r="189109" spans="26:27">
      <c r="Z189109" s="192"/>
      <c r="AA189109" s="192"/>
    </row>
    <row r="189110" spans="26:27">
      <c r="Z189110" s="192"/>
      <c r="AA189110" s="192"/>
    </row>
    <row r="189111" spans="26:27">
      <c r="Z189111" s="192"/>
      <c r="AA189111" s="192"/>
    </row>
    <row r="189112" spans="26:27">
      <c r="Z189112" s="192"/>
      <c r="AA189112" s="192"/>
    </row>
    <row r="189113" spans="26:27">
      <c r="Z189113" s="192"/>
      <c r="AA189113" s="192"/>
    </row>
    <row r="189114" spans="26:27">
      <c r="Z189114" s="192"/>
      <c r="AA189114" s="192"/>
    </row>
    <row r="189115" spans="26:27">
      <c r="Z189115" s="192"/>
      <c r="AA189115" s="192"/>
    </row>
    <row r="189116" spans="26:27">
      <c r="Z189116" s="192"/>
      <c r="AA189116" s="192"/>
    </row>
    <row r="189117" spans="26:27">
      <c r="Z189117" s="192"/>
      <c r="AA189117" s="192"/>
    </row>
    <row r="189118" spans="26:27">
      <c r="Z189118" s="192"/>
      <c r="AA189118" s="192"/>
    </row>
    <row r="189119" spans="26:27">
      <c r="Z189119" s="192"/>
      <c r="AA189119" s="192"/>
    </row>
    <row r="189120" spans="26:27">
      <c r="Z189120" s="192"/>
      <c r="AA189120" s="192"/>
    </row>
    <row r="189121" spans="26:27">
      <c r="Z189121" s="192"/>
      <c r="AA189121" s="192"/>
    </row>
    <row r="189122" spans="26:27">
      <c r="Z189122" s="192"/>
      <c r="AA189122" s="192"/>
    </row>
    <row r="189123" spans="26:27">
      <c r="Z189123" s="192"/>
      <c r="AA189123" s="192"/>
    </row>
    <row r="189124" spans="26:27">
      <c r="Z189124" s="192"/>
      <c r="AA189124" s="192"/>
    </row>
    <row r="189125" spans="26:27">
      <c r="Z189125" s="192"/>
      <c r="AA189125" s="192"/>
    </row>
    <row r="189126" spans="26:27">
      <c r="Z189126" s="192"/>
      <c r="AA189126" s="192"/>
    </row>
    <row r="189127" spans="26:27">
      <c r="Z189127" s="192"/>
      <c r="AA189127" s="192"/>
    </row>
    <row r="189128" spans="26:27">
      <c r="Z189128" s="192"/>
      <c r="AA189128" s="192"/>
    </row>
    <row r="189129" spans="26:27">
      <c r="Z189129" s="192"/>
      <c r="AA189129" s="192"/>
    </row>
    <row r="189130" spans="26:27">
      <c r="Z189130" s="192"/>
      <c r="AA189130" s="192"/>
    </row>
    <row r="189131" spans="26:27">
      <c r="Z189131" s="192"/>
      <c r="AA189131" s="192"/>
    </row>
    <row r="189132" spans="26:27">
      <c r="Z189132" s="192"/>
      <c r="AA189132" s="192"/>
    </row>
    <row r="189133" spans="26:27">
      <c r="Z189133" s="192"/>
      <c r="AA189133" s="192"/>
    </row>
    <row r="189134" spans="26:27">
      <c r="Z189134" s="192"/>
      <c r="AA189134" s="192"/>
    </row>
    <row r="189135" spans="26:27">
      <c r="Z189135" s="192"/>
      <c r="AA189135" s="192"/>
    </row>
    <row r="189136" spans="26:27">
      <c r="Z189136" s="192"/>
      <c r="AA189136" s="192"/>
    </row>
    <row r="189137" spans="26:27">
      <c r="Z189137" s="192"/>
      <c r="AA189137" s="192"/>
    </row>
    <row r="189138" spans="26:27">
      <c r="Z189138" s="192"/>
      <c r="AA189138" s="192"/>
    </row>
    <row r="189139" spans="26:27">
      <c r="Z189139" s="192"/>
      <c r="AA189139" s="192"/>
    </row>
    <row r="189140" spans="26:27">
      <c r="Z189140" s="192"/>
      <c r="AA189140" s="192"/>
    </row>
    <row r="189141" spans="26:27">
      <c r="Z189141" s="192"/>
      <c r="AA189141" s="192"/>
    </row>
    <row r="189142" spans="26:27">
      <c r="Z189142" s="192"/>
      <c r="AA189142" s="192"/>
    </row>
    <row r="189143" spans="26:27">
      <c r="Z189143" s="192"/>
      <c r="AA189143" s="192"/>
    </row>
    <row r="189144" spans="26:27">
      <c r="Z189144" s="192"/>
      <c r="AA189144" s="192"/>
    </row>
    <row r="189145" spans="26:27">
      <c r="Z189145" s="192"/>
      <c r="AA189145" s="192"/>
    </row>
    <row r="189146" spans="26:27">
      <c r="Z189146" s="192"/>
      <c r="AA189146" s="192"/>
    </row>
    <row r="189147" spans="26:27">
      <c r="Z189147" s="192"/>
      <c r="AA189147" s="192"/>
    </row>
    <row r="189148" spans="26:27">
      <c r="Z189148" s="192"/>
      <c r="AA189148" s="192"/>
    </row>
    <row r="189149" spans="26:27">
      <c r="Z189149" s="192"/>
      <c r="AA189149" s="192"/>
    </row>
    <row r="189150" spans="26:27">
      <c r="Z189150" s="192"/>
      <c r="AA189150" s="192"/>
    </row>
    <row r="189151" spans="26:27">
      <c r="Z189151" s="192"/>
      <c r="AA189151" s="192"/>
    </row>
    <row r="189152" spans="26:27">
      <c r="Z189152" s="192"/>
      <c r="AA189152" s="192"/>
    </row>
    <row r="189153" spans="26:27">
      <c r="Z189153" s="192"/>
      <c r="AA189153" s="192"/>
    </row>
    <row r="189154" spans="26:27">
      <c r="Z189154" s="192"/>
      <c r="AA189154" s="192"/>
    </row>
    <row r="189155" spans="26:27">
      <c r="Z189155" s="192"/>
      <c r="AA189155" s="192"/>
    </row>
    <row r="189156" spans="26:27">
      <c r="Z189156" s="192"/>
      <c r="AA189156" s="192"/>
    </row>
    <row r="189157" spans="26:27">
      <c r="Z189157" s="192"/>
      <c r="AA189157" s="192"/>
    </row>
    <row r="189158" spans="26:27">
      <c r="Z189158" s="192"/>
      <c r="AA189158" s="192"/>
    </row>
    <row r="189159" spans="26:27">
      <c r="Z189159" s="192"/>
      <c r="AA189159" s="192"/>
    </row>
    <row r="189160" spans="26:27">
      <c r="Z189160" s="192"/>
      <c r="AA189160" s="192"/>
    </row>
    <row r="189161" spans="26:27">
      <c r="Z189161" s="192"/>
      <c r="AA189161" s="192"/>
    </row>
    <row r="189162" spans="26:27">
      <c r="Z189162" s="192"/>
      <c r="AA189162" s="192"/>
    </row>
    <row r="189163" spans="26:27">
      <c r="Z189163" s="192"/>
      <c r="AA189163" s="192"/>
    </row>
    <row r="189164" spans="26:27">
      <c r="Z189164" s="192"/>
      <c r="AA189164" s="192"/>
    </row>
    <row r="189165" spans="26:27">
      <c r="Z189165" s="192"/>
      <c r="AA189165" s="192"/>
    </row>
    <row r="189166" spans="26:27">
      <c r="Z189166" s="192"/>
      <c r="AA189166" s="192"/>
    </row>
    <row r="189167" spans="26:27">
      <c r="Z189167" s="192"/>
      <c r="AA189167" s="192"/>
    </row>
    <row r="189168" spans="26:27">
      <c r="Z189168" s="192"/>
      <c r="AA189168" s="192"/>
    </row>
    <row r="189169" spans="26:27">
      <c r="Z189169" s="192"/>
      <c r="AA189169" s="192"/>
    </row>
    <row r="189170" spans="26:27">
      <c r="Z189170" s="192"/>
      <c r="AA189170" s="192"/>
    </row>
    <row r="189171" spans="26:27">
      <c r="Z189171" s="192"/>
      <c r="AA189171" s="192"/>
    </row>
    <row r="189172" spans="26:27">
      <c r="Z189172" s="192"/>
      <c r="AA189172" s="192"/>
    </row>
    <row r="189173" spans="26:27">
      <c r="Z189173" s="192"/>
      <c r="AA189173" s="192"/>
    </row>
    <row r="189174" spans="26:27">
      <c r="Z189174" s="192"/>
      <c r="AA189174" s="192"/>
    </row>
    <row r="189175" spans="26:27">
      <c r="Z189175" s="192"/>
      <c r="AA189175" s="192"/>
    </row>
    <row r="189176" spans="26:27">
      <c r="Z189176" s="192"/>
      <c r="AA189176" s="192"/>
    </row>
    <row r="189177" spans="26:27">
      <c r="Z189177" s="192"/>
      <c r="AA189177" s="192"/>
    </row>
    <row r="189178" spans="26:27">
      <c r="Z189178" s="192"/>
      <c r="AA189178" s="192"/>
    </row>
    <row r="189179" spans="26:27">
      <c r="Z189179" s="192"/>
      <c r="AA189179" s="192"/>
    </row>
    <row r="189180" spans="26:27">
      <c r="Z189180" s="192"/>
      <c r="AA189180" s="192"/>
    </row>
    <row r="189181" spans="26:27">
      <c r="Z189181" s="192"/>
      <c r="AA189181" s="192"/>
    </row>
    <row r="189182" spans="26:27">
      <c r="Z189182" s="192"/>
      <c r="AA189182" s="192"/>
    </row>
    <row r="189183" spans="26:27">
      <c r="Z189183" s="192"/>
      <c r="AA189183" s="192"/>
    </row>
    <row r="189184" spans="26:27">
      <c r="Z189184" s="192"/>
      <c r="AA189184" s="192"/>
    </row>
    <row r="189185" spans="26:27">
      <c r="Z189185" s="192"/>
      <c r="AA189185" s="192"/>
    </row>
    <row r="189186" spans="26:27">
      <c r="Z189186" s="192"/>
      <c r="AA189186" s="192"/>
    </row>
    <row r="189187" spans="26:27">
      <c r="Z189187" s="192"/>
      <c r="AA189187" s="192"/>
    </row>
    <row r="189188" spans="26:27">
      <c r="Z189188" s="192"/>
      <c r="AA189188" s="192"/>
    </row>
    <row r="189189" spans="26:27">
      <c r="Z189189" s="192"/>
      <c r="AA189189" s="192"/>
    </row>
    <row r="189190" spans="26:27">
      <c r="Z189190" s="192"/>
      <c r="AA189190" s="192"/>
    </row>
    <row r="189191" spans="26:27">
      <c r="Z189191" s="192"/>
      <c r="AA189191" s="192"/>
    </row>
    <row r="189192" spans="26:27">
      <c r="Z189192" s="192"/>
      <c r="AA189192" s="192"/>
    </row>
    <row r="189193" spans="26:27">
      <c r="Z189193" s="192"/>
      <c r="AA189193" s="192"/>
    </row>
    <row r="189194" spans="26:27">
      <c r="Z189194" s="192"/>
      <c r="AA189194" s="192"/>
    </row>
    <row r="189195" spans="26:27">
      <c r="Z189195" s="192"/>
      <c r="AA189195" s="192"/>
    </row>
    <row r="189196" spans="26:27">
      <c r="Z189196" s="192"/>
      <c r="AA189196" s="192"/>
    </row>
    <row r="189197" spans="26:27">
      <c r="Z189197" s="192"/>
      <c r="AA189197" s="192"/>
    </row>
    <row r="189198" spans="26:27">
      <c r="Z189198" s="192"/>
      <c r="AA189198" s="192"/>
    </row>
    <row r="189199" spans="26:27">
      <c r="Z189199" s="192"/>
      <c r="AA189199" s="192"/>
    </row>
    <row r="189200" spans="26:27">
      <c r="Z189200" s="192"/>
      <c r="AA189200" s="192"/>
    </row>
    <row r="189201" spans="26:27">
      <c r="Z189201" s="192"/>
      <c r="AA189201" s="192"/>
    </row>
    <row r="189202" spans="26:27">
      <c r="Z189202" s="192"/>
      <c r="AA189202" s="192"/>
    </row>
    <row r="189203" spans="26:27">
      <c r="Z189203" s="192"/>
      <c r="AA189203" s="192"/>
    </row>
    <row r="189204" spans="26:27">
      <c r="Z189204" s="192"/>
      <c r="AA189204" s="192"/>
    </row>
    <row r="189205" spans="26:27">
      <c r="Z189205" s="192"/>
      <c r="AA189205" s="192"/>
    </row>
    <row r="189206" spans="26:27">
      <c r="Z189206" s="192"/>
      <c r="AA189206" s="192"/>
    </row>
    <row r="189207" spans="26:27">
      <c r="Z189207" s="192"/>
      <c r="AA189207" s="192"/>
    </row>
    <row r="189208" spans="26:27">
      <c r="Z189208" s="192"/>
      <c r="AA189208" s="192"/>
    </row>
    <row r="189209" spans="26:27">
      <c r="Z189209" s="192"/>
      <c r="AA189209" s="192"/>
    </row>
    <row r="189210" spans="26:27">
      <c r="Z189210" s="192"/>
      <c r="AA189210" s="192"/>
    </row>
    <row r="189211" spans="26:27">
      <c r="Z189211" s="192"/>
      <c r="AA189211" s="192"/>
    </row>
    <row r="189212" spans="26:27">
      <c r="Z189212" s="192"/>
      <c r="AA189212" s="192"/>
    </row>
    <row r="189213" spans="26:27">
      <c r="Z189213" s="192"/>
      <c r="AA189213" s="192"/>
    </row>
    <row r="189214" spans="26:27">
      <c r="Z189214" s="192"/>
      <c r="AA189214" s="192"/>
    </row>
    <row r="189215" spans="26:27">
      <c r="Z189215" s="192"/>
      <c r="AA189215" s="192"/>
    </row>
    <row r="189216" spans="26:27">
      <c r="Z189216" s="192"/>
      <c r="AA189216" s="192"/>
    </row>
    <row r="189217" spans="26:27">
      <c r="Z189217" s="192"/>
      <c r="AA189217" s="192"/>
    </row>
    <row r="189218" spans="26:27">
      <c r="Z189218" s="192"/>
      <c r="AA189218" s="192"/>
    </row>
    <row r="189219" spans="26:27">
      <c r="Z189219" s="192"/>
      <c r="AA189219" s="192"/>
    </row>
    <row r="189220" spans="26:27">
      <c r="Z189220" s="192"/>
      <c r="AA189220" s="192"/>
    </row>
    <row r="189221" spans="26:27">
      <c r="Z189221" s="192"/>
      <c r="AA189221" s="192"/>
    </row>
    <row r="189222" spans="26:27">
      <c r="Z189222" s="192"/>
      <c r="AA189222" s="192"/>
    </row>
    <row r="189223" spans="26:27">
      <c r="Z189223" s="192"/>
      <c r="AA189223" s="192"/>
    </row>
    <row r="189224" spans="26:27">
      <c r="Z189224" s="192"/>
      <c r="AA189224" s="192"/>
    </row>
    <row r="189225" spans="26:27">
      <c r="Z189225" s="192"/>
      <c r="AA189225" s="192"/>
    </row>
    <row r="189226" spans="26:27">
      <c r="Z189226" s="192"/>
      <c r="AA189226" s="192"/>
    </row>
    <row r="189227" spans="26:27">
      <c r="Z189227" s="192"/>
      <c r="AA189227" s="192"/>
    </row>
    <row r="189228" spans="26:27">
      <c r="Z189228" s="192"/>
      <c r="AA189228" s="192"/>
    </row>
    <row r="189229" spans="26:27">
      <c r="Z189229" s="192"/>
      <c r="AA189229" s="192"/>
    </row>
    <row r="189230" spans="26:27">
      <c r="Z189230" s="192"/>
      <c r="AA189230" s="192"/>
    </row>
    <row r="189231" spans="26:27">
      <c r="Z189231" s="192"/>
      <c r="AA189231" s="192"/>
    </row>
    <row r="189232" spans="26:27">
      <c r="Z189232" s="192"/>
      <c r="AA189232" s="192"/>
    </row>
    <row r="189233" spans="26:27">
      <c r="Z189233" s="192"/>
      <c r="AA189233" s="192"/>
    </row>
    <row r="189234" spans="26:27">
      <c r="Z189234" s="192"/>
      <c r="AA189234" s="192"/>
    </row>
    <row r="189235" spans="26:27">
      <c r="Z189235" s="192"/>
      <c r="AA189235" s="192"/>
    </row>
    <row r="189236" spans="26:27">
      <c r="Z189236" s="192"/>
      <c r="AA189236" s="192"/>
    </row>
    <row r="189237" spans="26:27">
      <c r="Z189237" s="192"/>
      <c r="AA189237" s="192"/>
    </row>
    <row r="189238" spans="26:27">
      <c r="Z189238" s="192"/>
      <c r="AA189238" s="192"/>
    </row>
    <row r="189239" spans="26:27">
      <c r="Z189239" s="192"/>
      <c r="AA189239" s="192"/>
    </row>
    <row r="189240" spans="26:27">
      <c r="Z189240" s="192"/>
      <c r="AA189240" s="192"/>
    </row>
    <row r="189241" spans="26:27">
      <c r="Z189241" s="192"/>
      <c r="AA189241" s="192"/>
    </row>
    <row r="189242" spans="26:27">
      <c r="Z189242" s="192"/>
      <c r="AA189242" s="192"/>
    </row>
    <row r="189243" spans="26:27">
      <c r="Z189243" s="192"/>
      <c r="AA189243" s="192"/>
    </row>
    <row r="189244" spans="26:27">
      <c r="Z189244" s="192"/>
      <c r="AA189244" s="192"/>
    </row>
    <row r="189245" spans="26:27">
      <c r="Z189245" s="192"/>
      <c r="AA189245" s="192"/>
    </row>
    <row r="189246" spans="26:27">
      <c r="Z189246" s="192"/>
      <c r="AA189246" s="192"/>
    </row>
    <row r="189247" spans="26:27">
      <c r="Z189247" s="192"/>
      <c r="AA189247" s="192"/>
    </row>
    <row r="189248" spans="26:27">
      <c r="Z189248" s="192"/>
      <c r="AA189248" s="192"/>
    </row>
    <row r="189249" spans="26:27">
      <c r="Z189249" s="192"/>
      <c r="AA189249" s="192"/>
    </row>
    <row r="189250" spans="26:27">
      <c r="Z189250" s="192"/>
      <c r="AA189250" s="192"/>
    </row>
    <row r="189251" spans="26:27">
      <c r="Z189251" s="192"/>
      <c r="AA189251" s="192"/>
    </row>
    <row r="189252" spans="26:27">
      <c r="Z189252" s="192"/>
      <c r="AA189252" s="192"/>
    </row>
    <row r="189253" spans="26:27">
      <c r="Z189253" s="192"/>
      <c r="AA189253" s="192"/>
    </row>
    <row r="189254" spans="26:27">
      <c r="Z189254" s="192"/>
      <c r="AA189254" s="192"/>
    </row>
    <row r="189255" spans="26:27">
      <c r="Z189255" s="192"/>
      <c r="AA189255" s="192"/>
    </row>
    <row r="189256" spans="26:27">
      <c r="Z189256" s="192"/>
      <c r="AA189256" s="192"/>
    </row>
    <row r="189257" spans="26:27">
      <c r="Z189257" s="192"/>
      <c r="AA189257" s="192"/>
    </row>
    <row r="189258" spans="26:27">
      <c r="Z189258" s="192"/>
      <c r="AA189258" s="192"/>
    </row>
    <row r="189259" spans="26:27">
      <c r="Z189259" s="192"/>
      <c r="AA189259" s="192"/>
    </row>
    <row r="189260" spans="26:27">
      <c r="Z189260" s="192"/>
      <c r="AA189260" s="192"/>
    </row>
    <row r="189261" spans="26:27">
      <c r="Z189261" s="192"/>
      <c r="AA189261" s="192"/>
    </row>
    <row r="189262" spans="26:27">
      <c r="Z189262" s="192"/>
      <c r="AA189262" s="192"/>
    </row>
    <row r="189263" spans="26:27">
      <c r="Z189263" s="192"/>
      <c r="AA189263" s="192"/>
    </row>
    <row r="189264" spans="26:27">
      <c r="Z189264" s="192"/>
      <c r="AA189264" s="192"/>
    </row>
    <row r="189265" spans="26:27">
      <c r="Z189265" s="192"/>
      <c r="AA189265" s="192"/>
    </row>
    <row r="189266" spans="26:27">
      <c r="Z189266" s="192"/>
      <c r="AA189266" s="192"/>
    </row>
    <row r="189267" spans="26:27">
      <c r="Z189267" s="192"/>
      <c r="AA189267" s="192"/>
    </row>
    <row r="189268" spans="26:27">
      <c r="Z189268" s="192"/>
      <c r="AA189268" s="192"/>
    </row>
    <row r="189269" spans="26:27">
      <c r="Z189269" s="192"/>
      <c r="AA189269" s="192"/>
    </row>
    <row r="189270" spans="26:27">
      <c r="Z189270" s="192"/>
      <c r="AA189270" s="192"/>
    </row>
    <row r="189271" spans="26:27">
      <c r="Z189271" s="192"/>
      <c r="AA189271" s="192"/>
    </row>
    <row r="189272" spans="26:27">
      <c r="Z189272" s="192"/>
      <c r="AA189272" s="192"/>
    </row>
    <row r="189273" spans="26:27">
      <c r="Z189273" s="192"/>
      <c r="AA189273" s="192"/>
    </row>
    <row r="189274" spans="26:27">
      <c r="Z189274" s="192"/>
      <c r="AA189274" s="192"/>
    </row>
    <row r="189275" spans="26:27">
      <c r="Z189275" s="192"/>
      <c r="AA189275" s="192"/>
    </row>
    <row r="189276" spans="26:27">
      <c r="Z189276" s="192"/>
      <c r="AA189276" s="192"/>
    </row>
    <row r="189277" spans="26:27">
      <c r="Z189277" s="192"/>
      <c r="AA189277" s="192"/>
    </row>
    <row r="189278" spans="26:27">
      <c r="Z189278" s="192"/>
      <c r="AA189278" s="192"/>
    </row>
    <row r="189279" spans="26:27">
      <c r="Z189279" s="192"/>
      <c r="AA189279" s="192"/>
    </row>
    <row r="189280" spans="26:27">
      <c r="Z189280" s="192"/>
      <c r="AA189280" s="192"/>
    </row>
    <row r="189281" spans="26:27">
      <c r="Z189281" s="192"/>
      <c r="AA189281" s="192"/>
    </row>
    <row r="189282" spans="26:27">
      <c r="Z189282" s="192"/>
      <c r="AA189282" s="192"/>
    </row>
    <row r="189283" spans="26:27">
      <c r="Z189283" s="192"/>
      <c r="AA189283" s="192"/>
    </row>
    <row r="189284" spans="26:27">
      <c r="Z189284" s="192"/>
      <c r="AA189284" s="192"/>
    </row>
    <row r="189285" spans="26:27">
      <c r="Z189285" s="192"/>
      <c r="AA189285" s="192"/>
    </row>
    <row r="189286" spans="26:27">
      <c r="Z189286" s="192"/>
      <c r="AA189286" s="192"/>
    </row>
    <row r="189287" spans="26:27">
      <c r="Z189287" s="192"/>
      <c r="AA189287" s="192"/>
    </row>
    <row r="189288" spans="26:27">
      <c r="Z189288" s="192"/>
      <c r="AA189288" s="192"/>
    </row>
    <row r="189289" spans="26:27">
      <c r="Z189289" s="192"/>
      <c r="AA189289" s="192"/>
    </row>
    <row r="189290" spans="26:27">
      <c r="Z189290" s="192"/>
      <c r="AA189290" s="192"/>
    </row>
    <row r="189291" spans="26:27">
      <c r="Z189291" s="192"/>
      <c r="AA189291" s="192"/>
    </row>
    <row r="189292" spans="26:27">
      <c r="Z189292" s="192"/>
      <c r="AA189292" s="192"/>
    </row>
    <row r="189293" spans="26:27">
      <c r="Z189293" s="192"/>
      <c r="AA189293" s="192"/>
    </row>
    <row r="189294" spans="26:27">
      <c r="Z189294" s="192"/>
      <c r="AA189294" s="192"/>
    </row>
    <row r="189295" spans="26:27">
      <c r="Z189295" s="192"/>
      <c r="AA189295" s="192"/>
    </row>
    <row r="189296" spans="26:27">
      <c r="Z189296" s="192"/>
      <c r="AA189296" s="192"/>
    </row>
    <row r="189297" spans="26:27">
      <c r="Z189297" s="192"/>
      <c r="AA189297" s="192"/>
    </row>
    <row r="189298" spans="26:27">
      <c r="Z189298" s="192"/>
      <c r="AA189298" s="192"/>
    </row>
    <row r="189299" spans="26:27">
      <c r="Z189299" s="192"/>
      <c r="AA189299" s="192"/>
    </row>
    <row r="189300" spans="26:27">
      <c r="Z189300" s="192"/>
      <c r="AA189300" s="192"/>
    </row>
    <row r="189301" spans="26:27">
      <c r="Z189301" s="192"/>
      <c r="AA189301" s="192"/>
    </row>
    <row r="189302" spans="26:27">
      <c r="Z189302" s="192"/>
      <c r="AA189302" s="192"/>
    </row>
    <row r="189303" spans="26:27">
      <c r="Z189303" s="192"/>
      <c r="AA189303" s="192"/>
    </row>
    <row r="189304" spans="26:27">
      <c r="Z189304" s="192"/>
      <c r="AA189304" s="192"/>
    </row>
    <row r="189305" spans="26:27">
      <c r="Z189305" s="192"/>
      <c r="AA189305" s="192"/>
    </row>
    <row r="189306" spans="26:27">
      <c r="Z189306" s="192"/>
      <c r="AA189306" s="192"/>
    </row>
    <row r="189307" spans="26:27">
      <c r="Z189307" s="192"/>
      <c r="AA189307" s="192"/>
    </row>
    <row r="189308" spans="26:27">
      <c r="Z189308" s="192"/>
      <c r="AA189308" s="192"/>
    </row>
    <row r="189309" spans="26:27">
      <c r="Z189309" s="192"/>
      <c r="AA189309" s="192"/>
    </row>
    <row r="189310" spans="26:27">
      <c r="Z189310" s="192"/>
      <c r="AA189310" s="192"/>
    </row>
    <row r="189311" spans="26:27">
      <c r="Z189311" s="192"/>
      <c r="AA189311" s="192"/>
    </row>
    <row r="189312" spans="26:27">
      <c r="Z189312" s="192"/>
      <c r="AA189312" s="192"/>
    </row>
    <row r="189313" spans="26:27">
      <c r="Z189313" s="192"/>
      <c r="AA189313" s="192"/>
    </row>
    <row r="189314" spans="26:27">
      <c r="Z189314" s="192"/>
      <c r="AA189314" s="192"/>
    </row>
    <row r="189315" spans="26:27">
      <c r="Z189315" s="192"/>
      <c r="AA189315" s="192"/>
    </row>
    <row r="189316" spans="26:27">
      <c r="Z189316" s="192"/>
      <c r="AA189316" s="192"/>
    </row>
    <row r="189317" spans="26:27">
      <c r="Z189317" s="192"/>
      <c r="AA189317" s="192"/>
    </row>
    <row r="189318" spans="26:27">
      <c r="Z189318" s="192"/>
      <c r="AA189318" s="192"/>
    </row>
    <row r="189319" spans="26:27">
      <c r="Z189319" s="192"/>
      <c r="AA189319" s="192"/>
    </row>
    <row r="189320" spans="26:27">
      <c r="Z189320" s="192"/>
      <c r="AA189320" s="192"/>
    </row>
    <row r="189321" spans="26:27">
      <c r="Z189321" s="192"/>
      <c r="AA189321" s="192"/>
    </row>
    <row r="189322" spans="26:27">
      <c r="Z189322" s="192"/>
      <c r="AA189322" s="192"/>
    </row>
    <row r="189323" spans="26:27">
      <c r="Z189323" s="192"/>
      <c r="AA189323" s="192"/>
    </row>
    <row r="189324" spans="26:27">
      <c r="Z189324" s="192"/>
      <c r="AA189324" s="192"/>
    </row>
    <row r="189325" spans="26:27">
      <c r="Z189325" s="192"/>
      <c r="AA189325" s="192"/>
    </row>
    <row r="189326" spans="26:27">
      <c r="Z189326" s="192"/>
      <c r="AA189326" s="192"/>
    </row>
    <row r="189327" spans="26:27">
      <c r="Z189327" s="192"/>
      <c r="AA189327" s="192"/>
    </row>
    <row r="189328" spans="26:27">
      <c r="Z189328" s="192"/>
      <c r="AA189328" s="192"/>
    </row>
    <row r="189329" spans="26:27">
      <c r="Z189329" s="192"/>
      <c r="AA189329" s="192"/>
    </row>
    <row r="189330" spans="26:27">
      <c r="Z189330" s="192"/>
      <c r="AA189330" s="192"/>
    </row>
    <row r="189331" spans="26:27">
      <c r="Z189331" s="192"/>
      <c r="AA189331" s="192"/>
    </row>
    <row r="189332" spans="26:27">
      <c r="Z189332" s="192"/>
      <c r="AA189332" s="192"/>
    </row>
    <row r="189333" spans="26:27">
      <c r="Z189333" s="192"/>
      <c r="AA189333" s="192"/>
    </row>
    <row r="189334" spans="26:27">
      <c r="Z189334" s="192"/>
      <c r="AA189334" s="192"/>
    </row>
    <row r="189335" spans="26:27">
      <c r="Z189335" s="192"/>
      <c r="AA189335" s="192"/>
    </row>
    <row r="189336" spans="26:27">
      <c r="Z189336" s="192"/>
      <c r="AA189336" s="192"/>
    </row>
    <row r="189337" spans="26:27">
      <c r="Z189337" s="192"/>
      <c r="AA189337" s="192"/>
    </row>
    <row r="189338" spans="26:27">
      <c r="Z189338" s="192"/>
      <c r="AA189338" s="192"/>
    </row>
    <row r="189339" spans="26:27">
      <c r="Z189339" s="192"/>
      <c r="AA189339" s="192"/>
    </row>
    <row r="189340" spans="26:27">
      <c r="Z189340" s="192"/>
      <c r="AA189340" s="192"/>
    </row>
    <row r="189341" spans="26:27">
      <c r="Z189341" s="192"/>
      <c r="AA189341" s="192"/>
    </row>
    <row r="189342" spans="26:27">
      <c r="Z189342" s="192"/>
      <c r="AA189342" s="192"/>
    </row>
    <row r="189343" spans="26:27">
      <c r="Z189343" s="192"/>
      <c r="AA189343" s="192"/>
    </row>
    <row r="189344" spans="26:27">
      <c r="Z189344" s="192"/>
      <c r="AA189344" s="192"/>
    </row>
    <row r="189345" spans="26:27">
      <c r="Z189345" s="192"/>
      <c r="AA189345" s="192"/>
    </row>
    <row r="189346" spans="26:27">
      <c r="Z189346" s="192"/>
      <c r="AA189346" s="192"/>
    </row>
    <row r="189347" spans="26:27">
      <c r="Z189347" s="192"/>
      <c r="AA189347" s="192"/>
    </row>
    <row r="189348" spans="26:27">
      <c r="Z189348" s="192"/>
      <c r="AA189348" s="192"/>
    </row>
    <row r="189349" spans="26:27">
      <c r="Z189349" s="192"/>
      <c r="AA189349" s="192"/>
    </row>
    <row r="189350" spans="26:27">
      <c r="Z189350" s="192"/>
      <c r="AA189350" s="192"/>
    </row>
    <row r="189351" spans="26:27">
      <c r="Z189351" s="192"/>
      <c r="AA189351" s="192"/>
    </row>
    <row r="189352" spans="26:27">
      <c r="Z189352" s="192"/>
      <c r="AA189352" s="192"/>
    </row>
    <row r="189353" spans="26:27">
      <c r="Z189353" s="192"/>
      <c r="AA189353" s="192"/>
    </row>
    <row r="189354" spans="26:27">
      <c r="Z189354" s="192"/>
      <c r="AA189354" s="192"/>
    </row>
    <row r="189355" spans="26:27">
      <c r="Z189355" s="192"/>
      <c r="AA189355" s="192"/>
    </row>
    <row r="189356" spans="26:27">
      <c r="Z189356" s="192"/>
      <c r="AA189356" s="192"/>
    </row>
    <row r="189357" spans="26:27">
      <c r="Z189357" s="192"/>
      <c r="AA189357" s="192"/>
    </row>
    <row r="189358" spans="26:27">
      <c r="Z189358" s="192"/>
      <c r="AA189358" s="192"/>
    </row>
    <row r="189359" spans="26:27">
      <c r="Z189359" s="192"/>
      <c r="AA189359" s="192"/>
    </row>
    <row r="189360" spans="26:27">
      <c r="Z189360" s="192"/>
      <c r="AA189360" s="192"/>
    </row>
    <row r="189361" spans="26:27">
      <c r="Z189361" s="192"/>
      <c r="AA189361" s="192"/>
    </row>
    <row r="189362" spans="26:27">
      <c r="Z189362" s="192"/>
      <c r="AA189362" s="192"/>
    </row>
    <row r="189363" spans="26:27">
      <c r="Z189363" s="192"/>
      <c r="AA189363" s="192"/>
    </row>
    <row r="189364" spans="26:27">
      <c r="Z189364" s="192"/>
      <c r="AA189364" s="192"/>
    </row>
    <row r="189365" spans="26:27">
      <c r="Z189365" s="192"/>
      <c r="AA189365" s="192"/>
    </row>
    <row r="189366" spans="26:27">
      <c r="Z189366" s="192"/>
      <c r="AA189366" s="192"/>
    </row>
    <row r="189367" spans="26:27">
      <c r="Z189367" s="192"/>
      <c r="AA189367" s="192"/>
    </row>
    <row r="189368" spans="26:27">
      <c r="Z189368" s="192"/>
      <c r="AA189368" s="192"/>
    </row>
    <row r="189369" spans="26:27">
      <c r="Z189369" s="192"/>
      <c r="AA189369" s="192"/>
    </row>
    <row r="189370" spans="26:27">
      <c r="Z189370" s="192"/>
      <c r="AA189370" s="192"/>
    </row>
    <row r="189371" spans="26:27">
      <c r="Z189371" s="192"/>
      <c r="AA189371" s="192"/>
    </row>
    <row r="189372" spans="26:27">
      <c r="Z189372" s="192"/>
      <c r="AA189372" s="192"/>
    </row>
    <row r="189373" spans="26:27">
      <c r="Z189373" s="192"/>
      <c r="AA189373" s="192"/>
    </row>
    <row r="189374" spans="26:27">
      <c r="Z189374" s="192"/>
      <c r="AA189374" s="192"/>
    </row>
    <row r="189375" spans="26:27">
      <c r="Z189375" s="192"/>
      <c r="AA189375" s="192"/>
    </row>
    <row r="189376" spans="26:27">
      <c r="Z189376" s="192"/>
      <c r="AA189376" s="192"/>
    </row>
    <row r="189377" spans="26:27">
      <c r="Z189377" s="192"/>
      <c r="AA189377" s="192"/>
    </row>
    <row r="189378" spans="26:27">
      <c r="Z189378" s="192"/>
      <c r="AA189378" s="192"/>
    </row>
    <row r="189379" spans="26:27">
      <c r="Z189379" s="192"/>
      <c r="AA189379" s="192"/>
    </row>
    <row r="189380" spans="26:27">
      <c r="Z189380" s="192"/>
      <c r="AA189380" s="192"/>
    </row>
    <row r="189381" spans="26:27">
      <c r="Z189381" s="192"/>
      <c r="AA189381" s="192"/>
    </row>
    <row r="189382" spans="26:27">
      <c r="Z189382" s="192"/>
      <c r="AA189382" s="192"/>
    </row>
    <row r="189383" spans="26:27">
      <c r="Z189383" s="192"/>
      <c r="AA189383" s="192"/>
    </row>
    <row r="189384" spans="26:27">
      <c r="Z189384" s="192"/>
      <c r="AA189384" s="192"/>
    </row>
    <row r="189385" spans="26:27">
      <c r="Z189385" s="192"/>
      <c r="AA189385" s="192"/>
    </row>
    <row r="189386" spans="26:27">
      <c r="Z189386" s="192"/>
      <c r="AA189386" s="192"/>
    </row>
    <row r="189387" spans="26:27">
      <c r="Z189387" s="192"/>
      <c r="AA189387" s="192"/>
    </row>
    <row r="189388" spans="26:27">
      <c r="Z189388" s="192"/>
      <c r="AA189388" s="192"/>
    </row>
    <row r="189389" spans="26:27">
      <c r="Z189389" s="192"/>
      <c r="AA189389" s="192"/>
    </row>
    <row r="189390" spans="26:27">
      <c r="Z189390" s="192"/>
      <c r="AA189390" s="192"/>
    </row>
    <row r="189391" spans="26:27">
      <c r="Z189391" s="192"/>
      <c r="AA189391" s="192"/>
    </row>
    <row r="189392" spans="26:27">
      <c r="Z189392" s="192"/>
      <c r="AA189392" s="192"/>
    </row>
    <row r="189393" spans="26:27">
      <c r="Z189393" s="192"/>
      <c r="AA189393" s="192"/>
    </row>
    <row r="189394" spans="26:27">
      <c r="Z189394" s="192"/>
      <c r="AA189394" s="192"/>
    </row>
    <row r="189395" spans="26:27">
      <c r="Z189395" s="192"/>
      <c r="AA189395" s="192"/>
    </row>
    <row r="189396" spans="26:27">
      <c r="Z189396" s="192"/>
      <c r="AA189396" s="192"/>
    </row>
    <row r="189397" spans="26:27">
      <c r="Z189397" s="192"/>
      <c r="AA189397" s="192"/>
    </row>
    <row r="189398" spans="26:27">
      <c r="Z189398" s="192"/>
      <c r="AA189398" s="192"/>
    </row>
    <row r="189399" spans="26:27">
      <c r="Z189399" s="192"/>
      <c r="AA189399" s="192"/>
    </row>
    <row r="189400" spans="26:27">
      <c r="Z189400" s="192"/>
      <c r="AA189400" s="192"/>
    </row>
    <row r="189401" spans="26:27">
      <c r="Z189401" s="192"/>
      <c r="AA189401" s="192"/>
    </row>
    <row r="189402" spans="26:27">
      <c r="Z189402" s="192"/>
      <c r="AA189402" s="192"/>
    </row>
    <row r="189403" spans="26:27">
      <c r="Z189403" s="192"/>
      <c r="AA189403" s="192"/>
    </row>
    <row r="189404" spans="26:27">
      <c r="Z189404" s="192"/>
      <c r="AA189404" s="192"/>
    </row>
    <row r="189405" spans="26:27">
      <c r="Z189405" s="192"/>
      <c r="AA189405" s="192"/>
    </row>
    <row r="189406" spans="26:27">
      <c r="Z189406" s="192"/>
      <c r="AA189406" s="192"/>
    </row>
    <row r="189407" spans="26:27">
      <c r="Z189407" s="192"/>
      <c r="AA189407" s="192"/>
    </row>
    <row r="189408" spans="26:27">
      <c r="Z189408" s="192"/>
      <c r="AA189408" s="192"/>
    </row>
    <row r="189409" spans="26:27">
      <c r="Z189409" s="192"/>
      <c r="AA189409" s="192"/>
    </row>
    <row r="189410" spans="26:27">
      <c r="Z189410" s="192"/>
      <c r="AA189410" s="192"/>
    </row>
    <row r="189411" spans="26:27">
      <c r="Z189411" s="192"/>
      <c r="AA189411" s="192"/>
    </row>
    <row r="189412" spans="26:27">
      <c r="Z189412" s="192"/>
      <c r="AA189412" s="192"/>
    </row>
    <row r="189413" spans="26:27">
      <c r="Z189413" s="192"/>
      <c r="AA189413" s="192"/>
    </row>
    <row r="189414" spans="26:27">
      <c r="Z189414" s="192"/>
      <c r="AA189414" s="192"/>
    </row>
    <row r="189415" spans="26:27">
      <c r="Z189415" s="192"/>
      <c r="AA189415" s="192"/>
    </row>
    <row r="189416" spans="26:27">
      <c r="Z189416" s="192"/>
      <c r="AA189416" s="192"/>
    </row>
    <row r="189417" spans="26:27">
      <c r="Z189417" s="192"/>
      <c r="AA189417" s="192"/>
    </row>
    <row r="189418" spans="26:27">
      <c r="Z189418" s="192"/>
      <c r="AA189418" s="192"/>
    </row>
    <row r="189419" spans="26:27">
      <c r="Z189419" s="192"/>
      <c r="AA189419" s="192"/>
    </row>
    <row r="189420" spans="26:27">
      <c r="Z189420" s="192"/>
      <c r="AA189420" s="192"/>
    </row>
    <row r="189421" spans="26:27">
      <c r="Z189421" s="192"/>
      <c r="AA189421" s="192"/>
    </row>
    <row r="189422" spans="26:27">
      <c r="Z189422" s="192"/>
      <c r="AA189422" s="192"/>
    </row>
    <row r="189423" spans="26:27">
      <c r="Z189423" s="192"/>
      <c r="AA189423" s="192"/>
    </row>
    <row r="189424" spans="26:27">
      <c r="Z189424" s="192"/>
      <c r="AA189424" s="192"/>
    </row>
    <row r="189425" spans="26:27">
      <c r="Z189425" s="192"/>
      <c r="AA189425" s="192"/>
    </row>
    <row r="189426" spans="26:27">
      <c r="Z189426" s="192"/>
      <c r="AA189426" s="192"/>
    </row>
    <row r="189427" spans="26:27">
      <c r="Z189427" s="192"/>
      <c r="AA189427" s="192"/>
    </row>
    <row r="189428" spans="26:27">
      <c r="Z189428" s="192"/>
      <c r="AA189428" s="192"/>
    </row>
    <row r="189429" spans="26:27">
      <c r="Z189429" s="192"/>
      <c r="AA189429" s="192"/>
    </row>
    <row r="189430" spans="26:27">
      <c r="Z189430" s="192"/>
      <c r="AA189430" s="192"/>
    </row>
    <row r="189431" spans="26:27">
      <c r="Z189431" s="192"/>
      <c r="AA189431" s="192"/>
    </row>
    <row r="189432" spans="26:27">
      <c r="Z189432" s="192"/>
      <c r="AA189432" s="192"/>
    </row>
    <row r="189433" spans="26:27">
      <c r="Z189433" s="192"/>
      <c r="AA189433" s="192"/>
    </row>
    <row r="189434" spans="26:27">
      <c r="Z189434" s="192"/>
      <c r="AA189434" s="192"/>
    </row>
    <row r="189435" spans="26:27">
      <c r="Z189435" s="192"/>
      <c r="AA189435" s="192"/>
    </row>
    <row r="189436" spans="26:27">
      <c r="Z189436" s="192"/>
      <c r="AA189436" s="192"/>
    </row>
    <row r="189437" spans="26:27">
      <c r="Z189437" s="192"/>
      <c r="AA189437" s="192"/>
    </row>
    <row r="189438" spans="26:27">
      <c r="Z189438" s="192"/>
      <c r="AA189438" s="192"/>
    </row>
    <row r="189439" spans="26:27">
      <c r="Z189439" s="192"/>
      <c r="AA189439" s="192"/>
    </row>
    <row r="189440" spans="26:27">
      <c r="Z189440" s="192"/>
      <c r="AA189440" s="192"/>
    </row>
    <row r="189441" spans="26:27">
      <c r="Z189441" s="192"/>
      <c r="AA189441" s="192"/>
    </row>
    <row r="189442" spans="26:27">
      <c r="Z189442" s="192"/>
      <c r="AA189442" s="192"/>
    </row>
    <row r="189443" spans="26:27">
      <c r="Z189443" s="192"/>
      <c r="AA189443" s="192"/>
    </row>
    <row r="189444" spans="26:27">
      <c r="Z189444" s="192"/>
      <c r="AA189444" s="192"/>
    </row>
    <row r="189445" spans="26:27">
      <c r="Z189445" s="192"/>
      <c r="AA189445" s="192"/>
    </row>
    <row r="189446" spans="26:27">
      <c r="Z189446" s="192"/>
      <c r="AA189446" s="192"/>
    </row>
    <row r="189447" spans="26:27">
      <c r="Z189447" s="192"/>
      <c r="AA189447" s="192"/>
    </row>
    <row r="189448" spans="26:27">
      <c r="Z189448" s="192"/>
      <c r="AA189448" s="192"/>
    </row>
    <row r="189449" spans="26:27">
      <c r="Z189449" s="192"/>
      <c r="AA189449" s="192"/>
    </row>
    <row r="189450" spans="26:27">
      <c r="Z189450" s="192"/>
      <c r="AA189450" s="192"/>
    </row>
    <row r="189451" spans="26:27">
      <c r="Z189451" s="192"/>
      <c r="AA189451" s="192"/>
    </row>
    <row r="189452" spans="26:27">
      <c r="Z189452" s="192"/>
      <c r="AA189452" s="192"/>
    </row>
    <row r="189453" spans="26:27">
      <c r="Z189453" s="192"/>
      <c r="AA189453" s="192"/>
    </row>
    <row r="189454" spans="26:27">
      <c r="Z189454" s="192"/>
      <c r="AA189454" s="192"/>
    </row>
    <row r="189455" spans="26:27">
      <c r="Z189455" s="192"/>
      <c r="AA189455" s="192"/>
    </row>
    <row r="189456" spans="26:27">
      <c r="Z189456" s="192"/>
      <c r="AA189456" s="192"/>
    </row>
    <row r="189457" spans="26:27">
      <c r="Z189457" s="192"/>
      <c r="AA189457" s="192"/>
    </row>
    <row r="189458" spans="26:27">
      <c r="Z189458" s="192"/>
      <c r="AA189458" s="192"/>
    </row>
    <row r="189459" spans="26:27">
      <c r="Z189459" s="192"/>
      <c r="AA189459" s="192"/>
    </row>
    <row r="189460" spans="26:27">
      <c r="Z189460" s="192"/>
      <c r="AA189460" s="192"/>
    </row>
    <row r="189461" spans="26:27">
      <c r="Z189461" s="192"/>
      <c r="AA189461" s="192"/>
    </row>
    <row r="189462" spans="26:27">
      <c r="Z189462" s="192"/>
      <c r="AA189462" s="192"/>
    </row>
    <row r="189463" spans="26:27">
      <c r="Z189463" s="192"/>
      <c r="AA189463" s="192"/>
    </row>
    <row r="189464" spans="26:27">
      <c r="Z189464" s="192"/>
      <c r="AA189464" s="192"/>
    </row>
    <row r="189465" spans="26:27">
      <c r="Z189465" s="192"/>
      <c r="AA189465" s="192"/>
    </row>
    <row r="189466" spans="26:27">
      <c r="Z189466" s="192"/>
      <c r="AA189466" s="192"/>
    </row>
    <row r="189467" spans="26:27">
      <c r="Z189467" s="192"/>
      <c r="AA189467" s="192"/>
    </row>
    <row r="189468" spans="26:27">
      <c r="Z189468" s="192"/>
      <c r="AA189468" s="192"/>
    </row>
    <row r="189469" spans="26:27">
      <c r="Z189469" s="192"/>
      <c r="AA189469" s="192"/>
    </row>
    <row r="189470" spans="26:27">
      <c r="Z189470" s="192"/>
      <c r="AA189470" s="192"/>
    </row>
    <row r="189471" spans="26:27">
      <c r="Z189471" s="192"/>
      <c r="AA189471" s="192"/>
    </row>
    <row r="189472" spans="26:27">
      <c r="Z189472" s="192"/>
      <c r="AA189472" s="192"/>
    </row>
    <row r="189473" spans="26:27">
      <c r="Z189473" s="192"/>
      <c r="AA189473" s="192"/>
    </row>
    <row r="189474" spans="26:27">
      <c r="Z189474" s="192"/>
      <c r="AA189474" s="192"/>
    </row>
    <row r="189475" spans="26:27">
      <c r="Z189475" s="192"/>
      <c r="AA189475" s="192"/>
    </row>
    <row r="189476" spans="26:27">
      <c r="Z189476" s="192"/>
      <c r="AA189476" s="192"/>
    </row>
    <row r="189477" spans="26:27">
      <c r="Z189477" s="192"/>
      <c r="AA189477" s="192"/>
    </row>
    <row r="189478" spans="26:27">
      <c r="Z189478" s="192"/>
      <c r="AA189478" s="192"/>
    </row>
    <row r="189479" spans="26:27">
      <c r="Z189479" s="192"/>
      <c r="AA189479" s="192"/>
    </row>
    <row r="189480" spans="26:27">
      <c r="Z189480" s="192"/>
      <c r="AA189480" s="192"/>
    </row>
    <row r="189481" spans="26:27">
      <c r="Z189481" s="192"/>
      <c r="AA189481" s="192"/>
    </row>
    <row r="189482" spans="26:27">
      <c r="Z189482" s="192"/>
      <c r="AA189482" s="192"/>
    </row>
    <row r="189483" spans="26:27">
      <c r="Z189483" s="192"/>
      <c r="AA189483" s="192"/>
    </row>
    <row r="189484" spans="26:27">
      <c r="Z189484" s="192"/>
      <c r="AA189484" s="192"/>
    </row>
    <row r="189485" spans="26:27">
      <c r="Z189485" s="192"/>
      <c r="AA189485" s="192"/>
    </row>
    <row r="189486" spans="26:27">
      <c r="Z189486" s="192"/>
      <c r="AA189486" s="192"/>
    </row>
    <row r="189487" spans="26:27">
      <c r="Z189487" s="192"/>
      <c r="AA189487" s="192"/>
    </row>
    <row r="189488" spans="26:27">
      <c r="Z189488" s="192"/>
      <c r="AA189488" s="192"/>
    </row>
    <row r="189489" spans="26:27">
      <c r="Z189489" s="192"/>
      <c r="AA189489" s="192"/>
    </row>
    <row r="189490" spans="26:27">
      <c r="Z189490" s="192"/>
      <c r="AA189490" s="192"/>
    </row>
    <row r="189491" spans="26:27">
      <c r="Z189491" s="192"/>
      <c r="AA189491" s="192"/>
    </row>
    <row r="189492" spans="26:27">
      <c r="Z189492" s="192"/>
      <c r="AA189492" s="192"/>
    </row>
    <row r="189493" spans="26:27">
      <c r="Z189493" s="192"/>
      <c r="AA189493" s="192"/>
    </row>
    <row r="189494" spans="26:27">
      <c r="Z189494" s="192"/>
      <c r="AA189494" s="192"/>
    </row>
    <row r="189495" spans="26:27">
      <c r="Z189495" s="192"/>
      <c r="AA189495" s="192"/>
    </row>
    <row r="189496" spans="26:27">
      <c r="Z189496" s="192"/>
      <c r="AA189496" s="192"/>
    </row>
    <row r="189497" spans="26:27">
      <c r="Z189497" s="192"/>
      <c r="AA189497" s="192"/>
    </row>
    <row r="189498" spans="26:27">
      <c r="Z189498" s="192"/>
      <c r="AA189498" s="192"/>
    </row>
    <row r="189499" spans="26:27">
      <c r="Z189499" s="192"/>
      <c r="AA189499" s="192"/>
    </row>
    <row r="189500" spans="26:27">
      <c r="Z189500" s="192"/>
      <c r="AA189500" s="192"/>
    </row>
    <row r="189501" spans="26:27">
      <c r="Z189501" s="192"/>
      <c r="AA189501" s="192"/>
    </row>
    <row r="189502" spans="26:27">
      <c r="Z189502" s="192"/>
      <c r="AA189502" s="192"/>
    </row>
    <row r="189503" spans="26:27">
      <c r="Z189503" s="192"/>
      <c r="AA189503" s="192"/>
    </row>
    <row r="189504" spans="26:27">
      <c r="Z189504" s="192"/>
      <c r="AA189504" s="192"/>
    </row>
    <row r="189505" spans="26:27">
      <c r="Z189505" s="192"/>
      <c r="AA189505" s="192"/>
    </row>
    <row r="189506" spans="26:27">
      <c r="Z189506" s="192"/>
      <c r="AA189506" s="192"/>
    </row>
    <row r="189507" spans="26:27">
      <c r="Z189507" s="192"/>
      <c r="AA189507" s="192"/>
    </row>
    <row r="189508" spans="26:27">
      <c r="Z189508" s="192"/>
      <c r="AA189508" s="192"/>
    </row>
    <row r="189509" spans="26:27">
      <c r="Z189509" s="192"/>
      <c r="AA189509" s="192"/>
    </row>
    <row r="189510" spans="26:27">
      <c r="Z189510" s="192"/>
      <c r="AA189510" s="192"/>
    </row>
    <row r="189511" spans="26:27">
      <c r="Z189511" s="192"/>
      <c r="AA189511" s="192"/>
    </row>
    <row r="189512" spans="26:27">
      <c r="Z189512" s="192"/>
      <c r="AA189512" s="192"/>
    </row>
    <row r="189513" spans="26:27">
      <c r="Z189513" s="192"/>
      <c r="AA189513" s="192"/>
    </row>
    <row r="189514" spans="26:27">
      <c r="Z189514" s="192"/>
      <c r="AA189514" s="192"/>
    </row>
    <row r="189515" spans="26:27">
      <c r="Z189515" s="192"/>
      <c r="AA189515" s="192"/>
    </row>
    <row r="189516" spans="26:27">
      <c r="Z189516" s="192"/>
      <c r="AA189516" s="192"/>
    </row>
    <row r="189517" spans="26:27">
      <c r="Z189517" s="192"/>
      <c r="AA189517" s="192"/>
    </row>
    <row r="189518" spans="26:27">
      <c r="Z189518" s="192"/>
      <c r="AA189518" s="192"/>
    </row>
    <row r="189519" spans="26:27">
      <c r="Z189519" s="192"/>
      <c r="AA189519" s="192"/>
    </row>
    <row r="189520" spans="26:27">
      <c r="Z189520" s="192"/>
      <c r="AA189520" s="192"/>
    </row>
    <row r="189521" spans="26:27">
      <c r="Z189521" s="192"/>
      <c r="AA189521" s="192"/>
    </row>
    <row r="189522" spans="26:27">
      <c r="Z189522" s="192"/>
      <c r="AA189522" s="192"/>
    </row>
    <row r="189523" spans="26:27">
      <c r="Z189523" s="192"/>
      <c r="AA189523" s="192"/>
    </row>
    <row r="189524" spans="26:27">
      <c r="Z189524" s="192"/>
      <c r="AA189524" s="192"/>
    </row>
    <row r="189525" spans="26:27">
      <c r="Z189525" s="192"/>
      <c r="AA189525" s="192"/>
    </row>
    <row r="189526" spans="26:27">
      <c r="Z189526" s="192"/>
      <c r="AA189526" s="192"/>
    </row>
    <row r="189527" spans="26:27">
      <c r="Z189527" s="192"/>
      <c r="AA189527" s="192"/>
    </row>
    <row r="189528" spans="26:27">
      <c r="Z189528" s="192"/>
      <c r="AA189528" s="192"/>
    </row>
    <row r="189529" spans="26:27">
      <c r="Z189529" s="192"/>
      <c r="AA189529" s="192"/>
    </row>
    <row r="189530" spans="26:27">
      <c r="Z189530" s="192"/>
      <c r="AA189530" s="192"/>
    </row>
    <row r="189531" spans="26:27">
      <c r="Z189531" s="192"/>
      <c r="AA189531" s="192"/>
    </row>
    <row r="189532" spans="26:27">
      <c r="Z189532" s="192"/>
      <c r="AA189532" s="192"/>
    </row>
    <row r="189533" spans="26:27">
      <c r="Z189533" s="192"/>
      <c r="AA189533" s="192"/>
    </row>
    <row r="189534" spans="26:27">
      <c r="Z189534" s="192"/>
      <c r="AA189534" s="192"/>
    </row>
    <row r="189535" spans="26:27">
      <c r="Z189535" s="192"/>
      <c r="AA189535" s="192"/>
    </row>
    <row r="189536" spans="26:27">
      <c r="Z189536" s="192"/>
      <c r="AA189536" s="192"/>
    </row>
    <row r="189537" spans="26:27">
      <c r="Z189537" s="192"/>
      <c r="AA189537" s="192"/>
    </row>
    <row r="189538" spans="26:27">
      <c r="Z189538" s="192"/>
      <c r="AA189538" s="192"/>
    </row>
    <row r="189539" spans="26:27">
      <c r="Z189539" s="192"/>
      <c r="AA189539" s="192"/>
    </row>
    <row r="189540" spans="26:27">
      <c r="Z189540" s="192"/>
      <c r="AA189540" s="192"/>
    </row>
    <row r="189541" spans="26:27">
      <c r="Z189541" s="192"/>
      <c r="AA189541" s="192"/>
    </row>
    <row r="189542" spans="26:27">
      <c r="Z189542" s="192"/>
      <c r="AA189542" s="192"/>
    </row>
    <row r="189543" spans="26:27">
      <c r="Z189543" s="192"/>
      <c r="AA189543" s="192"/>
    </row>
    <row r="189544" spans="26:27">
      <c r="Z189544" s="192"/>
      <c r="AA189544" s="192"/>
    </row>
    <row r="189545" spans="26:27">
      <c r="Z189545" s="192"/>
      <c r="AA189545" s="192"/>
    </row>
    <row r="189546" spans="26:27">
      <c r="Z189546" s="192"/>
      <c r="AA189546" s="192"/>
    </row>
    <row r="189547" spans="26:27">
      <c r="Z189547" s="192"/>
      <c r="AA189547" s="192"/>
    </row>
    <row r="189548" spans="26:27">
      <c r="Z189548" s="192"/>
      <c r="AA189548" s="192"/>
    </row>
    <row r="189549" spans="26:27">
      <c r="Z189549" s="192"/>
      <c r="AA189549" s="192"/>
    </row>
    <row r="189550" spans="26:27">
      <c r="Z189550" s="192"/>
      <c r="AA189550" s="192"/>
    </row>
    <row r="189551" spans="26:27">
      <c r="Z189551" s="192"/>
      <c r="AA189551" s="192"/>
    </row>
    <row r="189552" spans="26:27">
      <c r="Z189552" s="192"/>
      <c r="AA189552" s="192"/>
    </row>
    <row r="189553" spans="26:27">
      <c r="Z189553" s="192"/>
      <c r="AA189553" s="192"/>
    </row>
    <row r="189554" spans="26:27">
      <c r="Z189554" s="192"/>
      <c r="AA189554" s="192"/>
    </row>
    <row r="189555" spans="26:27">
      <c r="Z189555" s="192"/>
      <c r="AA189555" s="192"/>
    </row>
    <row r="189556" spans="26:27">
      <c r="Z189556" s="192"/>
      <c r="AA189556" s="192"/>
    </row>
    <row r="189557" spans="26:27">
      <c r="Z189557" s="192"/>
      <c r="AA189557" s="192"/>
    </row>
    <row r="189558" spans="26:27">
      <c r="Z189558" s="192"/>
      <c r="AA189558" s="192"/>
    </row>
    <row r="189559" spans="26:27">
      <c r="Z189559" s="192"/>
      <c r="AA189559" s="192"/>
    </row>
    <row r="189560" spans="26:27">
      <c r="Z189560" s="192"/>
      <c r="AA189560" s="192"/>
    </row>
    <row r="189561" spans="26:27">
      <c r="Z189561" s="192"/>
      <c r="AA189561" s="192"/>
    </row>
    <row r="189562" spans="26:27">
      <c r="Z189562" s="192"/>
      <c r="AA189562" s="192"/>
    </row>
    <row r="189563" spans="26:27">
      <c r="Z189563" s="192"/>
      <c r="AA189563" s="192"/>
    </row>
    <row r="189564" spans="26:27">
      <c r="Z189564" s="192"/>
      <c r="AA189564" s="192"/>
    </row>
    <row r="189565" spans="26:27">
      <c r="Z189565" s="192"/>
      <c r="AA189565" s="192"/>
    </row>
    <row r="189566" spans="26:27">
      <c r="Z189566" s="192"/>
      <c r="AA189566" s="192"/>
    </row>
    <row r="189567" spans="26:27">
      <c r="Z189567" s="192"/>
      <c r="AA189567" s="192"/>
    </row>
    <row r="189568" spans="26:27">
      <c r="Z189568" s="192"/>
      <c r="AA189568" s="192"/>
    </row>
    <row r="189569" spans="26:27">
      <c r="Z189569" s="192"/>
      <c r="AA189569" s="192"/>
    </row>
    <row r="189570" spans="26:27">
      <c r="Z189570" s="192"/>
      <c r="AA189570" s="192"/>
    </row>
    <row r="189571" spans="26:27">
      <c r="Z189571" s="192"/>
      <c r="AA189571" s="192"/>
    </row>
    <row r="189572" spans="26:27">
      <c r="Z189572" s="192"/>
      <c r="AA189572" s="192"/>
    </row>
    <row r="189573" spans="26:27">
      <c r="Z189573" s="192"/>
      <c r="AA189573" s="192"/>
    </row>
    <row r="189574" spans="26:27">
      <c r="Z189574" s="192"/>
      <c r="AA189574" s="192"/>
    </row>
    <row r="189575" spans="26:27">
      <c r="Z189575" s="192"/>
      <c r="AA189575" s="192"/>
    </row>
    <row r="189576" spans="26:27">
      <c r="Z189576" s="192"/>
      <c r="AA189576" s="192"/>
    </row>
    <row r="189577" spans="26:27">
      <c r="Z189577" s="192"/>
      <c r="AA189577" s="192"/>
    </row>
    <row r="189578" spans="26:27">
      <c r="Z189578" s="192"/>
      <c r="AA189578" s="192"/>
    </row>
    <row r="189579" spans="26:27">
      <c r="Z189579" s="192"/>
      <c r="AA189579" s="192"/>
    </row>
    <row r="189580" spans="26:27">
      <c r="Z189580" s="192"/>
      <c r="AA189580" s="192"/>
    </row>
    <row r="189581" spans="26:27">
      <c r="Z189581" s="192"/>
      <c r="AA189581" s="192"/>
    </row>
    <row r="189582" spans="26:27">
      <c r="Z189582" s="192"/>
      <c r="AA189582" s="192"/>
    </row>
    <row r="189583" spans="26:27">
      <c r="Z189583" s="192"/>
      <c r="AA189583" s="192"/>
    </row>
    <row r="189584" spans="26:27">
      <c r="Z189584" s="192"/>
      <c r="AA189584" s="192"/>
    </row>
    <row r="189585" spans="26:27">
      <c r="Z189585" s="192"/>
      <c r="AA189585" s="192"/>
    </row>
    <row r="189586" spans="26:27">
      <c r="Z189586" s="192"/>
      <c r="AA189586" s="192"/>
    </row>
    <row r="189587" spans="26:27">
      <c r="Z189587" s="192"/>
      <c r="AA189587" s="192"/>
    </row>
    <row r="189588" spans="26:27">
      <c r="Z189588" s="192"/>
      <c r="AA189588" s="192"/>
    </row>
    <row r="189589" spans="26:27">
      <c r="Z189589" s="192"/>
      <c r="AA189589" s="192"/>
    </row>
    <row r="189590" spans="26:27">
      <c r="Z189590" s="192"/>
      <c r="AA189590" s="192"/>
    </row>
    <row r="189591" spans="26:27">
      <c r="Z189591" s="192"/>
      <c r="AA189591" s="192"/>
    </row>
    <row r="189592" spans="26:27">
      <c r="Z189592" s="192"/>
      <c r="AA189592" s="192"/>
    </row>
    <row r="189593" spans="26:27">
      <c r="Z189593" s="192"/>
      <c r="AA189593" s="192"/>
    </row>
    <row r="189594" spans="26:27">
      <c r="Z189594" s="192"/>
      <c r="AA189594" s="192"/>
    </row>
    <row r="189595" spans="26:27">
      <c r="Z189595" s="192"/>
      <c r="AA189595" s="192"/>
    </row>
    <row r="189596" spans="26:27">
      <c r="Z189596" s="192"/>
      <c r="AA189596" s="192"/>
    </row>
    <row r="189597" spans="26:27">
      <c r="Z189597" s="192"/>
      <c r="AA189597" s="192"/>
    </row>
    <row r="189598" spans="26:27">
      <c r="Z189598" s="192"/>
      <c r="AA189598" s="192"/>
    </row>
    <row r="189599" spans="26:27">
      <c r="Z189599" s="192"/>
      <c r="AA189599" s="192"/>
    </row>
    <row r="189600" spans="26:27">
      <c r="Z189600" s="192"/>
      <c r="AA189600" s="192"/>
    </row>
    <row r="189601" spans="26:27">
      <c r="Z189601" s="192"/>
      <c r="AA189601" s="192"/>
    </row>
    <row r="189602" spans="26:27">
      <c r="Z189602" s="192"/>
      <c r="AA189602" s="192"/>
    </row>
    <row r="189603" spans="26:27">
      <c r="Z189603" s="192"/>
      <c r="AA189603" s="192"/>
    </row>
    <row r="189604" spans="26:27">
      <c r="Z189604" s="192"/>
      <c r="AA189604" s="192"/>
    </row>
    <row r="189605" spans="26:27">
      <c r="Z189605" s="192"/>
      <c r="AA189605" s="192"/>
    </row>
    <row r="189606" spans="26:27">
      <c r="Z189606" s="192"/>
      <c r="AA189606" s="192"/>
    </row>
    <row r="189607" spans="26:27">
      <c r="Z189607" s="192"/>
      <c r="AA189607" s="192"/>
    </row>
    <row r="189608" spans="26:27">
      <c r="Z189608" s="192"/>
      <c r="AA189608" s="192"/>
    </row>
    <row r="189609" spans="26:27">
      <c r="Z189609" s="192"/>
      <c r="AA189609" s="192"/>
    </row>
    <row r="189610" spans="26:27">
      <c r="Z189610" s="192"/>
      <c r="AA189610" s="192"/>
    </row>
    <row r="189611" spans="26:27">
      <c r="Z189611" s="192"/>
      <c r="AA189611" s="192"/>
    </row>
    <row r="189612" spans="26:27">
      <c r="Z189612" s="192"/>
      <c r="AA189612" s="192"/>
    </row>
    <row r="189613" spans="26:27">
      <c r="Z189613" s="192"/>
      <c r="AA189613" s="192"/>
    </row>
    <row r="189614" spans="26:27">
      <c r="Z189614" s="192"/>
      <c r="AA189614" s="192"/>
    </row>
    <row r="189615" spans="26:27">
      <c r="Z189615" s="192"/>
      <c r="AA189615" s="192"/>
    </row>
    <row r="189616" spans="26:27">
      <c r="Z189616" s="192"/>
      <c r="AA189616" s="192"/>
    </row>
    <row r="189617" spans="26:27">
      <c r="Z189617" s="192"/>
      <c r="AA189617" s="192"/>
    </row>
    <row r="189618" spans="26:27">
      <c r="Z189618" s="192"/>
      <c r="AA189618" s="192"/>
    </row>
    <row r="189619" spans="26:27">
      <c r="Z189619" s="192"/>
      <c r="AA189619" s="192"/>
    </row>
    <row r="189620" spans="26:27">
      <c r="Z189620" s="192"/>
      <c r="AA189620" s="192"/>
    </row>
    <row r="189621" spans="26:27">
      <c r="Z189621" s="192"/>
      <c r="AA189621" s="192"/>
    </row>
    <row r="189622" spans="26:27">
      <c r="Z189622" s="192"/>
      <c r="AA189622" s="192"/>
    </row>
    <row r="189623" spans="26:27">
      <c r="Z189623" s="192"/>
      <c r="AA189623" s="192"/>
    </row>
    <row r="189624" spans="26:27">
      <c r="Z189624" s="192"/>
      <c r="AA189624" s="192"/>
    </row>
    <row r="189625" spans="26:27">
      <c r="Z189625" s="192"/>
      <c r="AA189625" s="192"/>
    </row>
    <row r="189626" spans="26:27">
      <c r="Z189626" s="192"/>
      <c r="AA189626" s="192"/>
    </row>
    <row r="189627" spans="26:27">
      <c r="Z189627" s="192"/>
      <c r="AA189627" s="192"/>
    </row>
    <row r="189628" spans="26:27">
      <c r="Z189628" s="192"/>
      <c r="AA189628" s="192"/>
    </row>
    <row r="189629" spans="26:27">
      <c r="Z189629" s="192"/>
      <c r="AA189629" s="192"/>
    </row>
    <row r="189630" spans="26:27">
      <c r="Z189630" s="192"/>
      <c r="AA189630" s="192"/>
    </row>
    <row r="189631" spans="26:27">
      <c r="Z189631" s="192"/>
      <c r="AA189631" s="192"/>
    </row>
    <row r="189632" spans="26:27">
      <c r="Z189632" s="192"/>
      <c r="AA189632" s="192"/>
    </row>
    <row r="189633" spans="26:27">
      <c r="Z189633" s="192"/>
      <c r="AA189633" s="192"/>
    </row>
    <row r="189634" spans="26:27">
      <c r="Z189634" s="192"/>
      <c r="AA189634" s="192"/>
    </row>
    <row r="189635" spans="26:27">
      <c r="Z189635" s="192"/>
      <c r="AA189635" s="192"/>
    </row>
    <row r="189636" spans="26:27">
      <c r="Z189636" s="192"/>
      <c r="AA189636" s="192"/>
    </row>
    <row r="189637" spans="26:27">
      <c r="Z189637" s="192"/>
      <c r="AA189637" s="192"/>
    </row>
    <row r="189638" spans="26:27">
      <c r="Z189638" s="192"/>
      <c r="AA189638" s="192"/>
    </row>
    <row r="189639" spans="26:27">
      <c r="Z189639" s="192"/>
      <c r="AA189639" s="192"/>
    </row>
    <row r="189640" spans="26:27">
      <c r="Z189640" s="192"/>
      <c r="AA189640" s="192"/>
    </row>
    <row r="189641" spans="26:27">
      <c r="Z189641" s="192"/>
      <c r="AA189641" s="192"/>
    </row>
    <row r="189642" spans="26:27">
      <c r="Z189642" s="192"/>
      <c r="AA189642" s="192"/>
    </row>
    <row r="189643" spans="26:27">
      <c r="Z189643" s="192"/>
      <c r="AA189643" s="192"/>
    </row>
    <row r="189644" spans="26:27">
      <c r="Z189644" s="192"/>
      <c r="AA189644" s="192"/>
    </row>
    <row r="189645" spans="26:27">
      <c r="Z189645" s="192"/>
      <c r="AA189645" s="192"/>
    </row>
    <row r="189646" spans="26:27">
      <c r="Z189646" s="192"/>
      <c r="AA189646" s="192"/>
    </row>
    <row r="189647" spans="26:27">
      <c r="Z189647" s="192"/>
      <c r="AA189647" s="192"/>
    </row>
    <row r="189648" spans="26:27">
      <c r="Z189648" s="192"/>
      <c r="AA189648" s="192"/>
    </row>
    <row r="189649" spans="26:27">
      <c r="Z189649" s="192"/>
      <c r="AA189649" s="192"/>
    </row>
    <row r="189650" spans="26:27">
      <c r="Z189650" s="192"/>
      <c r="AA189650" s="192"/>
    </row>
    <row r="189651" spans="26:27">
      <c r="Z189651" s="192"/>
      <c r="AA189651" s="192"/>
    </row>
    <row r="189652" spans="26:27">
      <c r="Z189652" s="192"/>
      <c r="AA189652" s="192"/>
    </row>
    <row r="189653" spans="26:27">
      <c r="Z189653" s="192"/>
      <c r="AA189653" s="192"/>
    </row>
    <row r="189654" spans="26:27">
      <c r="Z189654" s="192"/>
      <c r="AA189654" s="192"/>
    </row>
    <row r="189655" spans="26:27">
      <c r="Z189655" s="192"/>
      <c r="AA189655" s="192"/>
    </row>
    <row r="189656" spans="26:27">
      <c r="Z189656" s="192"/>
      <c r="AA189656" s="192"/>
    </row>
    <row r="189657" spans="26:27">
      <c r="Z189657" s="192"/>
      <c r="AA189657" s="192"/>
    </row>
    <row r="189658" spans="26:27">
      <c r="Z189658" s="192"/>
      <c r="AA189658" s="192"/>
    </row>
    <row r="189659" spans="26:27">
      <c r="Z189659" s="192"/>
      <c r="AA189659" s="192"/>
    </row>
    <row r="189660" spans="26:27">
      <c r="Z189660" s="192"/>
      <c r="AA189660" s="192"/>
    </row>
    <row r="189661" spans="26:27">
      <c r="Z189661" s="192"/>
      <c r="AA189661" s="192"/>
    </row>
    <row r="189662" spans="26:27">
      <c r="Z189662" s="192"/>
      <c r="AA189662" s="192"/>
    </row>
    <row r="189663" spans="26:27">
      <c r="Z189663" s="192"/>
      <c r="AA189663" s="192"/>
    </row>
    <row r="189664" spans="26:27">
      <c r="Z189664" s="192"/>
      <c r="AA189664" s="192"/>
    </row>
    <row r="189665" spans="26:27">
      <c r="Z189665" s="192"/>
      <c r="AA189665" s="192"/>
    </row>
    <row r="189666" spans="26:27">
      <c r="Z189666" s="192"/>
      <c r="AA189666" s="192"/>
    </row>
    <row r="189667" spans="26:27">
      <c r="Z189667" s="192"/>
      <c r="AA189667" s="192"/>
    </row>
    <row r="189668" spans="26:27">
      <c r="Z189668" s="192"/>
      <c r="AA189668" s="192"/>
    </row>
    <row r="189669" spans="26:27">
      <c r="Z189669" s="192"/>
      <c r="AA189669" s="192"/>
    </row>
    <row r="189670" spans="26:27">
      <c r="Z189670" s="192"/>
      <c r="AA189670" s="192"/>
    </row>
    <row r="189671" spans="26:27">
      <c r="Z189671" s="192"/>
      <c r="AA189671" s="192"/>
    </row>
    <row r="189672" spans="26:27">
      <c r="Z189672" s="192"/>
      <c r="AA189672" s="192"/>
    </row>
    <row r="189673" spans="26:27">
      <c r="Z189673" s="192"/>
      <c r="AA189673" s="192"/>
    </row>
    <row r="189674" spans="26:27">
      <c r="Z189674" s="192"/>
      <c r="AA189674" s="192"/>
    </row>
    <row r="189675" spans="26:27">
      <c r="Z189675" s="192"/>
      <c r="AA189675" s="192"/>
    </row>
    <row r="189676" spans="26:27">
      <c r="Z189676" s="192"/>
      <c r="AA189676" s="192"/>
    </row>
    <row r="189677" spans="26:27">
      <c r="Z189677" s="192"/>
      <c r="AA189677" s="192"/>
    </row>
    <row r="189678" spans="26:27">
      <c r="Z189678" s="192"/>
      <c r="AA189678" s="192"/>
    </row>
    <row r="189679" spans="26:27">
      <c r="Z189679" s="192"/>
      <c r="AA189679" s="192"/>
    </row>
    <row r="189680" spans="26:27">
      <c r="Z189680" s="192"/>
      <c r="AA189680" s="192"/>
    </row>
    <row r="189681" spans="26:27">
      <c r="Z189681" s="192"/>
      <c r="AA189681" s="192"/>
    </row>
    <row r="189682" spans="26:27">
      <c r="Z189682" s="192"/>
      <c r="AA189682" s="192"/>
    </row>
    <row r="189683" spans="26:27">
      <c r="Z189683" s="192"/>
      <c r="AA189683" s="192"/>
    </row>
    <row r="189684" spans="26:27">
      <c r="Z189684" s="192"/>
      <c r="AA189684" s="192"/>
    </row>
    <row r="189685" spans="26:27">
      <c r="Z189685" s="192"/>
      <c r="AA189685" s="192"/>
    </row>
    <row r="189686" spans="26:27">
      <c r="Z189686" s="192"/>
      <c r="AA189686" s="192"/>
    </row>
    <row r="189687" spans="26:27">
      <c r="Z189687" s="192"/>
      <c r="AA189687" s="192"/>
    </row>
    <row r="189688" spans="26:27">
      <c r="Z189688" s="192"/>
      <c r="AA189688" s="192"/>
    </row>
    <row r="189689" spans="26:27">
      <c r="Z189689" s="192"/>
      <c r="AA189689" s="192"/>
    </row>
    <row r="189690" spans="26:27">
      <c r="Z189690" s="192"/>
      <c r="AA189690" s="192"/>
    </row>
    <row r="189691" spans="26:27">
      <c r="Z189691" s="192"/>
      <c r="AA189691" s="192"/>
    </row>
    <row r="189692" spans="26:27">
      <c r="Z189692" s="192"/>
      <c r="AA189692" s="192"/>
    </row>
    <row r="189693" spans="26:27">
      <c r="Z189693" s="192"/>
      <c r="AA189693" s="192"/>
    </row>
    <row r="189694" spans="26:27">
      <c r="Z189694" s="192"/>
      <c r="AA189694" s="192"/>
    </row>
    <row r="189695" spans="26:27">
      <c r="Z189695" s="192"/>
      <c r="AA189695" s="192"/>
    </row>
    <row r="189696" spans="26:27">
      <c r="Z189696" s="192"/>
      <c r="AA189696" s="192"/>
    </row>
    <row r="189697" spans="26:27">
      <c r="Z189697" s="192"/>
      <c r="AA189697" s="192"/>
    </row>
    <row r="189698" spans="26:27">
      <c r="Z189698" s="192"/>
      <c r="AA189698" s="192"/>
    </row>
    <row r="189699" spans="26:27">
      <c r="Z189699" s="192"/>
      <c r="AA189699" s="192"/>
    </row>
    <row r="189700" spans="26:27">
      <c r="Z189700" s="192"/>
      <c r="AA189700" s="192"/>
    </row>
    <row r="189701" spans="26:27">
      <c r="Z189701" s="192"/>
      <c r="AA189701" s="192"/>
    </row>
    <row r="189702" spans="26:27">
      <c r="Z189702" s="192"/>
      <c r="AA189702" s="192"/>
    </row>
    <row r="189703" spans="26:27">
      <c r="Z189703" s="192"/>
      <c r="AA189703" s="192"/>
    </row>
    <row r="189704" spans="26:27">
      <c r="Z189704" s="192"/>
      <c r="AA189704" s="192"/>
    </row>
    <row r="189705" spans="26:27">
      <c r="Z189705" s="192"/>
      <c r="AA189705" s="192"/>
    </row>
    <row r="189706" spans="26:27">
      <c r="Z189706" s="192"/>
      <c r="AA189706" s="192"/>
    </row>
    <row r="189707" spans="26:27">
      <c r="Z189707" s="192"/>
      <c r="AA189707" s="192"/>
    </row>
    <row r="189708" spans="26:27">
      <c r="Z189708" s="192"/>
      <c r="AA189708" s="192"/>
    </row>
    <row r="189709" spans="26:27">
      <c r="Z189709" s="192"/>
      <c r="AA189709" s="192"/>
    </row>
    <row r="189710" spans="26:27">
      <c r="Z189710" s="192"/>
      <c r="AA189710" s="192"/>
    </row>
    <row r="189711" spans="26:27">
      <c r="Z189711" s="192"/>
      <c r="AA189711" s="192"/>
    </row>
    <row r="189712" spans="26:27">
      <c r="Z189712" s="192"/>
      <c r="AA189712" s="192"/>
    </row>
    <row r="189713" spans="26:27">
      <c r="Z189713" s="192"/>
      <c r="AA189713" s="192"/>
    </row>
    <row r="189714" spans="26:27">
      <c r="Z189714" s="192"/>
      <c r="AA189714" s="192"/>
    </row>
    <row r="189715" spans="26:27">
      <c r="Z189715" s="192"/>
      <c r="AA189715" s="192"/>
    </row>
    <row r="189716" spans="26:27">
      <c r="Z189716" s="192"/>
      <c r="AA189716" s="192"/>
    </row>
    <row r="189717" spans="26:27">
      <c r="Z189717" s="192"/>
      <c r="AA189717" s="192"/>
    </row>
    <row r="189718" spans="26:27">
      <c r="Z189718" s="192"/>
      <c r="AA189718" s="192"/>
    </row>
    <row r="189719" spans="26:27">
      <c r="Z189719" s="192"/>
      <c r="AA189719" s="192"/>
    </row>
    <row r="189720" spans="26:27">
      <c r="Z189720" s="192"/>
      <c r="AA189720" s="192"/>
    </row>
    <row r="189721" spans="26:27">
      <c r="Z189721" s="192"/>
      <c r="AA189721" s="192"/>
    </row>
    <row r="189722" spans="26:27">
      <c r="Z189722" s="192"/>
      <c r="AA189722" s="192"/>
    </row>
    <row r="189723" spans="26:27">
      <c r="Z189723" s="192"/>
      <c r="AA189723" s="192"/>
    </row>
    <row r="189724" spans="26:27">
      <c r="Z189724" s="192"/>
      <c r="AA189724" s="192"/>
    </row>
    <row r="189725" spans="26:27">
      <c r="Z189725" s="192"/>
      <c r="AA189725" s="192"/>
    </row>
    <row r="189726" spans="26:27">
      <c r="Z189726" s="192"/>
      <c r="AA189726" s="192"/>
    </row>
    <row r="189727" spans="26:27">
      <c r="Z189727" s="192"/>
      <c r="AA189727" s="192"/>
    </row>
    <row r="189728" spans="26:27">
      <c r="Z189728" s="192"/>
      <c r="AA189728" s="192"/>
    </row>
    <row r="189729" spans="26:27">
      <c r="Z189729" s="192"/>
      <c r="AA189729" s="192"/>
    </row>
    <row r="189730" spans="26:27">
      <c r="Z189730" s="192"/>
      <c r="AA189730" s="192"/>
    </row>
    <row r="189731" spans="26:27">
      <c r="Z189731" s="192"/>
      <c r="AA189731" s="192"/>
    </row>
    <row r="189732" spans="26:27">
      <c r="Z189732" s="192"/>
      <c r="AA189732" s="192"/>
    </row>
    <row r="189733" spans="26:27">
      <c r="Z189733" s="192"/>
      <c r="AA189733" s="192"/>
    </row>
    <row r="189734" spans="26:27">
      <c r="Z189734" s="192"/>
      <c r="AA189734" s="192"/>
    </row>
    <row r="189735" spans="26:27">
      <c r="Z189735" s="192"/>
      <c r="AA189735" s="192"/>
    </row>
    <row r="189736" spans="26:27">
      <c r="Z189736" s="192"/>
      <c r="AA189736" s="192"/>
    </row>
    <row r="189737" spans="26:27">
      <c r="Z189737" s="192"/>
      <c r="AA189737" s="192"/>
    </row>
    <row r="189738" spans="26:27">
      <c r="Z189738" s="192"/>
      <c r="AA189738" s="192"/>
    </row>
    <row r="189739" spans="26:27">
      <c r="Z189739" s="192"/>
      <c r="AA189739" s="192"/>
    </row>
    <row r="189740" spans="26:27">
      <c r="Z189740" s="192"/>
      <c r="AA189740" s="192"/>
    </row>
    <row r="189741" spans="26:27">
      <c r="Z189741" s="192"/>
      <c r="AA189741" s="192"/>
    </row>
    <row r="189742" spans="26:27">
      <c r="Z189742" s="192"/>
      <c r="AA189742" s="192"/>
    </row>
    <row r="189743" spans="26:27">
      <c r="Z189743" s="192"/>
      <c r="AA189743" s="192"/>
    </row>
    <row r="189744" spans="26:27">
      <c r="Z189744" s="192"/>
      <c r="AA189744" s="192"/>
    </row>
    <row r="189745" spans="26:27">
      <c r="Z189745" s="192"/>
      <c r="AA189745" s="192"/>
    </row>
    <row r="189746" spans="26:27">
      <c r="Z189746" s="192"/>
      <c r="AA189746" s="192"/>
    </row>
    <row r="189747" spans="26:27">
      <c r="Z189747" s="192"/>
      <c r="AA189747" s="192"/>
    </row>
    <row r="189748" spans="26:27">
      <c r="Z189748" s="192"/>
      <c r="AA189748" s="192"/>
    </row>
    <row r="189749" spans="26:27">
      <c r="Z189749" s="192"/>
      <c r="AA189749" s="192"/>
    </row>
    <row r="189750" spans="26:27">
      <c r="Z189750" s="192"/>
      <c r="AA189750" s="192"/>
    </row>
    <row r="189751" spans="26:27">
      <c r="Z189751" s="192"/>
      <c r="AA189751" s="192"/>
    </row>
    <row r="189752" spans="26:27">
      <c r="Z189752" s="192"/>
      <c r="AA189752" s="192"/>
    </row>
    <row r="189753" spans="26:27">
      <c r="Z189753" s="192"/>
      <c r="AA189753" s="192"/>
    </row>
    <row r="189754" spans="26:27">
      <c r="Z189754" s="192"/>
      <c r="AA189754" s="192"/>
    </row>
    <row r="189755" spans="26:27">
      <c r="Z189755" s="192"/>
      <c r="AA189755" s="192"/>
    </row>
    <row r="189756" spans="26:27">
      <c r="Z189756" s="192"/>
      <c r="AA189756" s="192"/>
    </row>
    <row r="189757" spans="26:27">
      <c r="Z189757" s="192"/>
      <c r="AA189757" s="192"/>
    </row>
    <row r="189758" spans="26:27">
      <c r="Z189758" s="192"/>
      <c r="AA189758" s="192"/>
    </row>
    <row r="189759" spans="26:27">
      <c r="Z189759" s="192"/>
      <c r="AA189759" s="192"/>
    </row>
    <row r="189760" spans="26:27">
      <c r="Z189760" s="192"/>
      <c r="AA189760" s="192"/>
    </row>
    <row r="189761" spans="26:27">
      <c r="Z189761" s="192"/>
      <c r="AA189761" s="192"/>
    </row>
    <row r="189762" spans="26:27">
      <c r="Z189762" s="192"/>
      <c r="AA189762" s="192"/>
    </row>
    <row r="189763" spans="26:27">
      <c r="Z189763" s="192"/>
      <c r="AA189763" s="192"/>
    </row>
    <row r="189764" spans="26:27">
      <c r="Z189764" s="192"/>
      <c r="AA189764" s="192"/>
    </row>
    <row r="189765" spans="26:27">
      <c r="Z189765" s="192"/>
      <c r="AA189765" s="192"/>
    </row>
    <row r="189766" spans="26:27">
      <c r="Z189766" s="192"/>
      <c r="AA189766" s="192"/>
    </row>
    <row r="189767" spans="26:27">
      <c r="Z189767" s="192"/>
      <c r="AA189767" s="192"/>
    </row>
    <row r="189768" spans="26:27">
      <c r="Z189768" s="192"/>
      <c r="AA189768" s="192"/>
    </row>
    <row r="189769" spans="26:27">
      <c r="Z189769" s="192"/>
      <c r="AA189769" s="192"/>
    </row>
    <row r="189770" spans="26:27">
      <c r="Z189770" s="192"/>
      <c r="AA189770" s="192"/>
    </row>
    <row r="189771" spans="26:27">
      <c r="Z189771" s="192"/>
      <c r="AA189771" s="192"/>
    </row>
    <row r="189772" spans="26:27">
      <c r="Z189772" s="192"/>
      <c r="AA189772" s="192"/>
    </row>
    <row r="189773" spans="26:27">
      <c r="Z189773" s="192"/>
      <c r="AA189773" s="192"/>
    </row>
    <row r="189774" spans="26:27">
      <c r="Z189774" s="192"/>
      <c r="AA189774" s="192"/>
    </row>
    <row r="189775" spans="26:27">
      <c r="Z189775" s="192"/>
      <c r="AA189775" s="192"/>
    </row>
    <row r="189776" spans="26:27">
      <c r="Z189776" s="192"/>
      <c r="AA189776" s="192"/>
    </row>
    <row r="189777" spans="26:27">
      <c r="Z189777" s="192"/>
      <c r="AA189777" s="192"/>
    </row>
    <row r="189778" spans="26:27">
      <c r="Z189778" s="192"/>
      <c r="AA189778" s="192"/>
    </row>
    <row r="189779" spans="26:27">
      <c r="Z189779" s="192"/>
      <c r="AA189779" s="192"/>
    </row>
    <row r="189780" spans="26:27">
      <c r="Z189780" s="192"/>
      <c r="AA189780" s="192"/>
    </row>
    <row r="189781" spans="26:27">
      <c r="Z189781" s="192"/>
      <c r="AA189781" s="192"/>
    </row>
    <row r="189782" spans="26:27">
      <c r="Z189782" s="192"/>
      <c r="AA189782" s="192"/>
    </row>
    <row r="189783" spans="26:27">
      <c r="Z189783" s="192"/>
      <c r="AA189783" s="192"/>
    </row>
    <row r="189784" spans="26:27">
      <c r="Z189784" s="192"/>
      <c r="AA189784" s="192"/>
    </row>
    <row r="189785" spans="26:27">
      <c r="Z189785" s="192"/>
      <c r="AA189785" s="192"/>
    </row>
    <row r="189786" spans="26:27">
      <c r="Z189786" s="192"/>
      <c r="AA189786" s="192"/>
    </row>
    <row r="189787" spans="26:27">
      <c r="Z189787" s="192"/>
      <c r="AA189787" s="192"/>
    </row>
    <row r="189788" spans="26:27">
      <c r="Z189788" s="192"/>
      <c r="AA189788" s="192"/>
    </row>
    <row r="189789" spans="26:27">
      <c r="Z189789" s="192"/>
      <c r="AA189789" s="192"/>
    </row>
    <row r="189790" spans="26:27">
      <c r="Z189790" s="192"/>
      <c r="AA189790" s="192"/>
    </row>
    <row r="189791" spans="26:27">
      <c r="Z189791" s="192"/>
      <c r="AA189791" s="192"/>
    </row>
    <row r="189792" spans="26:27">
      <c r="Z189792" s="192"/>
      <c r="AA189792" s="192"/>
    </row>
    <row r="189793" spans="26:27">
      <c r="Z189793" s="192"/>
      <c r="AA189793" s="192"/>
    </row>
    <row r="189794" spans="26:27">
      <c r="Z189794" s="192"/>
      <c r="AA189794" s="192"/>
    </row>
    <row r="189795" spans="26:27">
      <c r="Z189795" s="192"/>
      <c r="AA189795" s="192"/>
    </row>
    <row r="189796" spans="26:27">
      <c r="Z189796" s="192"/>
      <c r="AA189796" s="192"/>
    </row>
    <row r="189797" spans="26:27">
      <c r="Z189797" s="192"/>
      <c r="AA189797" s="192"/>
    </row>
    <row r="189798" spans="26:27">
      <c r="Z189798" s="192"/>
      <c r="AA189798" s="192"/>
    </row>
    <row r="189799" spans="26:27">
      <c r="Z189799" s="192"/>
      <c r="AA189799" s="192"/>
    </row>
    <row r="189800" spans="26:27">
      <c r="Z189800" s="192"/>
      <c r="AA189800" s="192"/>
    </row>
    <row r="189801" spans="26:27">
      <c r="Z189801" s="192"/>
      <c r="AA189801" s="192"/>
    </row>
    <row r="189802" spans="26:27">
      <c r="Z189802" s="192"/>
      <c r="AA189802" s="192"/>
    </row>
    <row r="189803" spans="26:27">
      <c r="Z189803" s="192"/>
      <c r="AA189803" s="192"/>
    </row>
    <row r="189804" spans="26:27">
      <c r="Z189804" s="192"/>
      <c r="AA189804" s="192"/>
    </row>
    <row r="189805" spans="26:27">
      <c r="Z189805" s="192"/>
      <c r="AA189805" s="192"/>
    </row>
    <row r="189806" spans="26:27">
      <c r="Z189806" s="192"/>
      <c r="AA189806" s="192"/>
    </row>
    <row r="189807" spans="26:27">
      <c r="Z189807" s="192"/>
      <c r="AA189807" s="192"/>
    </row>
    <row r="189808" spans="26:27">
      <c r="Z189808" s="192"/>
      <c r="AA189808" s="192"/>
    </row>
    <row r="189809" spans="26:27">
      <c r="Z189809" s="192"/>
      <c r="AA189809" s="192"/>
    </row>
    <row r="189810" spans="26:27">
      <c r="Z189810" s="192"/>
      <c r="AA189810" s="192"/>
    </row>
    <row r="189811" spans="26:27">
      <c r="Z189811" s="192"/>
      <c r="AA189811" s="192"/>
    </row>
    <row r="189812" spans="26:27">
      <c r="Z189812" s="192"/>
      <c r="AA189812" s="192"/>
    </row>
    <row r="189813" spans="26:27">
      <c r="Z189813" s="192"/>
      <c r="AA189813" s="192"/>
    </row>
    <row r="189814" spans="26:27">
      <c r="Z189814" s="192"/>
      <c r="AA189814" s="192"/>
    </row>
    <row r="189815" spans="26:27">
      <c r="Z189815" s="192"/>
      <c r="AA189815" s="192"/>
    </row>
    <row r="189816" spans="26:27">
      <c r="Z189816" s="192"/>
      <c r="AA189816" s="192"/>
    </row>
    <row r="189817" spans="26:27">
      <c r="Z189817" s="192"/>
      <c r="AA189817" s="192"/>
    </row>
    <row r="189818" spans="26:27">
      <c r="Z189818" s="192"/>
      <c r="AA189818" s="192"/>
    </row>
    <row r="189819" spans="26:27">
      <c r="Z189819" s="192"/>
      <c r="AA189819" s="192"/>
    </row>
    <row r="189820" spans="26:27">
      <c r="Z189820" s="192"/>
      <c r="AA189820" s="192"/>
    </row>
    <row r="189821" spans="26:27">
      <c r="Z189821" s="192"/>
      <c r="AA189821" s="192"/>
    </row>
    <row r="189822" spans="26:27">
      <c r="Z189822" s="192"/>
      <c r="AA189822" s="192"/>
    </row>
    <row r="189823" spans="26:27">
      <c r="Z189823" s="192"/>
      <c r="AA189823" s="192"/>
    </row>
    <row r="189824" spans="26:27">
      <c r="Z189824" s="192"/>
      <c r="AA189824" s="192"/>
    </row>
    <row r="189825" spans="26:27">
      <c r="Z189825" s="192"/>
      <c r="AA189825" s="192"/>
    </row>
    <row r="189826" spans="26:27">
      <c r="Z189826" s="192"/>
      <c r="AA189826" s="192"/>
    </row>
    <row r="189827" spans="26:27">
      <c r="Z189827" s="192"/>
      <c r="AA189827" s="192"/>
    </row>
    <row r="189828" spans="26:27">
      <c r="Z189828" s="192"/>
      <c r="AA189828" s="192"/>
    </row>
    <row r="189829" spans="26:27">
      <c r="Z189829" s="192"/>
      <c r="AA189829" s="192"/>
    </row>
    <row r="189830" spans="26:27">
      <c r="Z189830" s="192"/>
      <c r="AA189830" s="192"/>
    </row>
    <row r="189831" spans="26:27">
      <c r="Z189831" s="192"/>
      <c r="AA189831" s="192"/>
    </row>
    <row r="189832" spans="26:27">
      <c r="Z189832" s="192"/>
      <c r="AA189832" s="192"/>
    </row>
    <row r="189833" spans="26:27">
      <c r="Z189833" s="192"/>
      <c r="AA189833" s="192"/>
    </row>
    <row r="189834" spans="26:27">
      <c r="Z189834" s="192"/>
      <c r="AA189834" s="192"/>
    </row>
    <row r="189835" spans="26:27">
      <c r="Z189835" s="192"/>
      <c r="AA189835" s="192"/>
    </row>
    <row r="189836" spans="26:27">
      <c r="Z189836" s="192"/>
      <c r="AA189836" s="192"/>
    </row>
    <row r="189837" spans="26:27">
      <c r="Z189837" s="192"/>
      <c r="AA189837" s="192"/>
    </row>
    <row r="189838" spans="26:27">
      <c r="Z189838" s="192"/>
      <c r="AA189838" s="192"/>
    </row>
    <row r="189839" spans="26:27">
      <c r="Z189839" s="192"/>
      <c r="AA189839" s="192"/>
    </row>
    <row r="189840" spans="26:27">
      <c r="Z189840" s="192"/>
      <c r="AA189840" s="192"/>
    </row>
    <row r="189841" spans="26:27">
      <c r="Z189841" s="192"/>
      <c r="AA189841" s="192"/>
    </row>
    <row r="189842" spans="26:27">
      <c r="Z189842" s="192"/>
      <c r="AA189842" s="192"/>
    </row>
    <row r="189843" spans="26:27">
      <c r="Z189843" s="192"/>
      <c r="AA189843" s="192"/>
    </row>
    <row r="189844" spans="26:27">
      <c r="Z189844" s="192"/>
      <c r="AA189844" s="192"/>
    </row>
    <row r="189845" spans="26:27">
      <c r="Z189845" s="192"/>
      <c r="AA189845" s="192"/>
    </row>
    <row r="189846" spans="26:27">
      <c r="Z189846" s="192"/>
      <c r="AA189846" s="192"/>
    </row>
    <row r="189847" spans="26:27">
      <c r="Z189847" s="192"/>
      <c r="AA189847" s="192"/>
    </row>
    <row r="189848" spans="26:27">
      <c r="Z189848" s="192"/>
      <c r="AA189848" s="192"/>
    </row>
    <row r="189849" spans="26:27">
      <c r="Z189849" s="192"/>
      <c r="AA189849" s="192"/>
    </row>
    <row r="189850" spans="26:27">
      <c r="Z189850" s="192"/>
      <c r="AA189850" s="192"/>
    </row>
    <row r="189851" spans="26:27">
      <c r="Z189851" s="192"/>
      <c r="AA189851" s="192"/>
    </row>
    <row r="189852" spans="26:27">
      <c r="Z189852" s="192"/>
      <c r="AA189852" s="192"/>
    </row>
    <row r="189853" spans="26:27">
      <c r="Z189853" s="192"/>
      <c r="AA189853" s="192"/>
    </row>
    <row r="189854" spans="26:27">
      <c r="Z189854" s="192"/>
      <c r="AA189854" s="192"/>
    </row>
    <row r="189855" spans="26:27">
      <c r="Z189855" s="192"/>
      <c r="AA189855" s="192"/>
    </row>
    <row r="189856" spans="26:27">
      <c r="Z189856" s="192"/>
      <c r="AA189856" s="192"/>
    </row>
    <row r="189857" spans="26:27">
      <c r="Z189857" s="192"/>
      <c r="AA189857" s="192"/>
    </row>
    <row r="189858" spans="26:27">
      <c r="Z189858" s="192"/>
      <c r="AA189858" s="192"/>
    </row>
    <row r="189859" spans="26:27">
      <c r="Z189859" s="192"/>
      <c r="AA189859" s="192"/>
    </row>
    <row r="189860" spans="26:27">
      <c r="Z189860" s="192"/>
      <c r="AA189860" s="192"/>
    </row>
    <row r="189861" spans="26:27">
      <c r="Z189861" s="192"/>
      <c r="AA189861" s="192"/>
    </row>
    <row r="189862" spans="26:27">
      <c r="Z189862" s="192"/>
      <c r="AA189862" s="192"/>
    </row>
    <row r="189863" spans="26:27">
      <c r="Z189863" s="192"/>
      <c r="AA189863" s="192"/>
    </row>
    <row r="189864" spans="26:27">
      <c r="Z189864" s="192"/>
      <c r="AA189864" s="192"/>
    </row>
    <row r="189865" spans="26:27">
      <c r="Z189865" s="192"/>
      <c r="AA189865" s="192"/>
    </row>
    <row r="189866" spans="26:27">
      <c r="Z189866" s="192"/>
      <c r="AA189866" s="192"/>
    </row>
    <row r="189867" spans="26:27">
      <c r="Z189867" s="192"/>
      <c r="AA189867" s="192"/>
    </row>
    <row r="189868" spans="26:27">
      <c r="Z189868" s="192"/>
      <c r="AA189868" s="192"/>
    </row>
    <row r="189869" spans="26:27">
      <c r="Z189869" s="192"/>
      <c r="AA189869" s="192"/>
    </row>
    <row r="189870" spans="26:27">
      <c r="Z189870" s="192"/>
      <c r="AA189870" s="192"/>
    </row>
    <row r="189871" spans="26:27">
      <c r="Z189871" s="192"/>
      <c r="AA189871" s="192"/>
    </row>
    <row r="189872" spans="26:27">
      <c r="Z189872" s="192"/>
      <c r="AA189872" s="192"/>
    </row>
    <row r="189873" spans="26:27">
      <c r="Z189873" s="192"/>
      <c r="AA189873" s="192"/>
    </row>
    <row r="189874" spans="26:27">
      <c r="Z189874" s="192"/>
      <c r="AA189874" s="192"/>
    </row>
    <row r="189875" spans="26:27">
      <c r="Z189875" s="192"/>
      <c r="AA189875" s="192"/>
    </row>
    <row r="189876" spans="26:27">
      <c r="Z189876" s="192"/>
      <c r="AA189876" s="192"/>
    </row>
    <row r="189877" spans="26:27">
      <c r="Z189877" s="192"/>
      <c r="AA189877" s="192"/>
    </row>
    <row r="189878" spans="26:27">
      <c r="Z189878" s="192"/>
      <c r="AA189878" s="192"/>
    </row>
    <row r="189879" spans="26:27">
      <c r="Z189879" s="192"/>
      <c r="AA189879" s="192"/>
    </row>
    <row r="189880" spans="26:27">
      <c r="Z189880" s="192"/>
      <c r="AA189880" s="192"/>
    </row>
    <row r="189881" spans="26:27">
      <c r="Z189881" s="192"/>
      <c r="AA189881" s="192"/>
    </row>
    <row r="189882" spans="26:27">
      <c r="Z189882" s="192"/>
      <c r="AA189882" s="192"/>
    </row>
    <row r="189883" spans="26:27">
      <c r="Z189883" s="192"/>
      <c r="AA189883" s="192"/>
    </row>
    <row r="189884" spans="26:27">
      <c r="Z189884" s="192"/>
      <c r="AA189884" s="192"/>
    </row>
    <row r="189885" spans="26:27">
      <c r="Z189885" s="192"/>
      <c r="AA189885" s="192"/>
    </row>
    <row r="189886" spans="26:27">
      <c r="Z189886" s="192"/>
      <c r="AA189886" s="192"/>
    </row>
    <row r="189887" spans="26:27">
      <c r="Z189887" s="192"/>
      <c r="AA189887" s="192"/>
    </row>
    <row r="189888" spans="26:27">
      <c r="Z189888" s="192"/>
      <c r="AA189888" s="192"/>
    </row>
    <row r="189889" spans="26:27">
      <c r="Z189889" s="192"/>
      <c r="AA189889" s="192"/>
    </row>
    <row r="189890" spans="26:27">
      <c r="Z189890" s="192"/>
      <c r="AA189890" s="192"/>
    </row>
    <row r="189891" spans="26:27">
      <c r="Z189891" s="192"/>
      <c r="AA189891" s="192"/>
    </row>
    <row r="189892" spans="26:27">
      <c r="Z189892" s="192"/>
      <c r="AA189892" s="192"/>
    </row>
    <row r="189893" spans="26:27">
      <c r="Z189893" s="192"/>
      <c r="AA189893" s="192"/>
    </row>
    <row r="189894" spans="26:27">
      <c r="Z189894" s="192"/>
      <c r="AA189894" s="192"/>
    </row>
    <row r="189895" spans="26:27">
      <c r="Z189895" s="192"/>
      <c r="AA189895" s="192"/>
    </row>
    <row r="189896" spans="26:27">
      <c r="Z189896" s="192"/>
      <c r="AA189896" s="192"/>
    </row>
    <row r="189897" spans="26:27">
      <c r="Z189897" s="192"/>
      <c r="AA189897" s="192"/>
    </row>
    <row r="189898" spans="26:27">
      <c r="Z189898" s="192"/>
      <c r="AA189898" s="192"/>
    </row>
    <row r="189899" spans="26:27">
      <c r="Z189899" s="192"/>
      <c r="AA189899" s="192"/>
    </row>
    <row r="189900" spans="26:27">
      <c r="Z189900" s="192"/>
      <c r="AA189900" s="192"/>
    </row>
    <row r="189901" spans="26:27">
      <c r="Z189901" s="192"/>
      <c r="AA189901" s="192"/>
    </row>
    <row r="189902" spans="26:27">
      <c r="Z189902" s="192"/>
      <c r="AA189902" s="192"/>
    </row>
    <row r="189903" spans="26:27">
      <c r="Z189903" s="192"/>
      <c r="AA189903" s="192"/>
    </row>
    <row r="189904" spans="26:27">
      <c r="Z189904" s="192"/>
      <c r="AA189904" s="192"/>
    </row>
    <row r="189905" spans="26:27">
      <c r="Z189905" s="192"/>
      <c r="AA189905" s="192"/>
    </row>
    <row r="189906" spans="26:27">
      <c r="Z189906" s="192"/>
      <c r="AA189906" s="192"/>
    </row>
    <row r="189907" spans="26:27">
      <c r="Z189907" s="192"/>
      <c r="AA189907" s="192"/>
    </row>
    <row r="189908" spans="26:27">
      <c r="Z189908" s="192"/>
      <c r="AA189908" s="192"/>
    </row>
    <row r="189909" spans="26:27">
      <c r="Z189909" s="192"/>
      <c r="AA189909" s="192"/>
    </row>
    <row r="189910" spans="26:27">
      <c r="Z189910" s="192"/>
      <c r="AA189910" s="192"/>
    </row>
    <row r="189911" spans="26:27">
      <c r="Z189911" s="192"/>
      <c r="AA189911" s="192"/>
    </row>
    <row r="189912" spans="26:27">
      <c r="Z189912" s="192"/>
      <c r="AA189912" s="192"/>
    </row>
    <row r="189913" spans="26:27">
      <c r="Z189913" s="192"/>
      <c r="AA189913" s="192"/>
    </row>
    <row r="189914" spans="26:27">
      <c r="Z189914" s="192"/>
      <c r="AA189914" s="192"/>
    </row>
    <row r="189915" spans="26:27">
      <c r="Z189915" s="192"/>
      <c r="AA189915" s="192"/>
    </row>
    <row r="189916" spans="26:27">
      <c r="Z189916" s="192"/>
      <c r="AA189916" s="192"/>
    </row>
    <row r="189917" spans="26:27">
      <c r="Z189917" s="192"/>
      <c r="AA189917" s="192"/>
    </row>
    <row r="189918" spans="26:27">
      <c r="Z189918" s="192"/>
      <c r="AA189918" s="192"/>
    </row>
    <row r="189919" spans="26:27">
      <c r="Z189919" s="192"/>
      <c r="AA189919" s="192"/>
    </row>
    <row r="189920" spans="26:27">
      <c r="Z189920" s="192"/>
      <c r="AA189920" s="192"/>
    </row>
    <row r="189921" spans="26:27">
      <c r="Z189921" s="192"/>
      <c r="AA189921" s="192"/>
    </row>
    <row r="189922" spans="26:27">
      <c r="Z189922" s="192"/>
      <c r="AA189922" s="192"/>
    </row>
    <row r="189923" spans="26:27">
      <c r="Z189923" s="192"/>
      <c r="AA189923" s="192"/>
    </row>
    <row r="189924" spans="26:27">
      <c r="Z189924" s="192"/>
      <c r="AA189924" s="192"/>
    </row>
    <row r="189925" spans="26:27">
      <c r="Z189925" s="192"/>
      <c r="AA189925" s="192"/>
    </row>
    <row r="189926" spans="26:27">
      <c r="Z189926" s="192"/>
      <c r="AA189926" s="192"/>
    </row>
    <row r="189927" spans="26:27">
      <c r="Z189927" s="192"/>
      <c r="AA189927" s="192"/>
    </row>
    <row r="189928" spans="26:27">
      <c r="Z189928" s="192"/>
      <c r="AA189928" s="192"/>
    </row>
    <row r="189929" spans="26:27">
      <c r="Z189929" s="192"/>
      <c r="AA189929" s="192"/>
    </row>
    <row r="189930" spans="26:27">
      <c r="Z189930" s="192"/>
      <c r="AA189930" s="192"/>
    </row>
    <row r="189931" spans="26:27">
      <c r="Z189931" s="192"/>
      <c r="AA189931" s="192"/>
    </row>
    <row r="189932" spans="26:27">
      <c r="Z189932" s="192"/>
      <c r="AA189932" s="192"/>
    </row>
    <row r="189933" spans="26:27">
      <c r="Z189933" s="192"/>
      <c r="AA189933" s="192"/>
    </row>
    <row r="189934" spans="26:27">
      <c r="Z189934" s="192"/>
      <c r="AA189934" s="192"/>
    </row>
    <row r="189935" spans="26:27">
      <c r="Z189935" s="192"/>
      <c r="AA189935" s="192"/>
    </row>
    <row r="189936" spans="26:27">
      <c r="Z189936" s="192"/>
      <c r="AA189936" s="192"/>
    </row>
    <row r="189937" spans="26:27">
      <c r="Z189937" s="192"/>
      <c r="AA189937" s="192"/>
    </row>
    <row r="189938" spans="26:27">
      <c r="Z189938" s="192"/>
      <c r="AA189938" s="192"/>
    </row>
    <row r="189939" spans="26:27">
      <c r="Z189939" s="192"/>
      <c r="AA189939" s="192"/>
    </row>
    <row r="189940" spans="26:27">
      <c r="Z189940" s="192"/>
      <c r="AA189940" s="192"/>
    </row>
    <row r="189941" spans="26:27">
      <c r="Z189941" s="192"/>
      <c r="AA189941" s="192"/>
    </row>
    <row r="189942" spans="26:27">
      <c r="Z189942" s="192"/>
      <c r="AA189942" s="192"/>
    </row>
    <row r="189943" spans="26:27">
      <c r="Z189943" s="192"/>
      <c r="AA189943" s="192"/>
    </row>
    <row r="189944" spans="26:27">
      <c r="Z189944" s="192"/>
      <c r="AA189944" s="192"/>
    </row>
    <row r="189945" spans="26:27">
      <c r="Z189945" s="192"/>
      <c r="AA189945" s="192"/>
    </row>
    <row r="189946" spans="26:27">
      <c r="Z189946" s="192"/>
      <c r="AA189946" s="192"/>
    </row>
    <row r="189947" spans="26:27">
      <c r="Z189947" s="192"/>
      <c r="AA189947" s="192"/>
    </row>
    <row r="189948" spans="26:27">
      <c r="Z189948" s="192"/>
      <c r="AA189948" s="192"/>
    </row>
    <row r="189949" spans="26:27">
      <c r="Z189949" s="192"/>
      <c r="AA189949" s="192"/>
    </row>
    <row r="189950" spans="26:27">
      <c r="Z189950" s="192"/>
      <c r="AA189950" s="192"/>
    </row>
    <row r="189951" spans="26:27">
      <c r="Z189951" s="192"/>
      <c r="AA189951" s="192"/>
    </row>
    <row r="189952" spans="26:27">
      <c r="Z189952" s="192"/>
      <c r="AA189952" s="192"/>
    </row>
    <row r="189953" spans="26:27">
      <c r="Z189953" s="192"/>
      <c r="AA189953" s="192"/>
    </row>
    <row r="189954" spans="26:27">
      <c r="Z189954" s="192"/>
      <c r="AA189954" s="192"/>
    </row>
    <row r="189955" spans="26:27">
      <c r="Z189955" s="192"/>
      <c r="AA189955" s="192"/>
    </row>
    <row r="189956" spans="26:27">
      <c r="Z189956" s="192"/>
      <c r="AA189956" s="192"/>
    </row>
    <row r="189957" spans="26:27">
      <c r="Z189957" s="192"/>
      <c r="AA189957" s="192"/>
    </row>
    <row r="189958" spans="26:27">
      <c r="Z189958" s="192"/>
      <c r="AA189958" s="192"/>
    </row>
    <row r="189959" spans="26:27">
      <c r="Z189959" s="192"/>
      <c r="AA189959" s="192"/>
    </row>
    <row r="189960" spans="26:27">
      <c r="Z189960" s="192"/>
      <c r="AA189960" s="192"/>
    </row>
    <row r="189961" spans="26:27">
      <c r="Z189961" s="192"/>
      <c r="AA189961" s="192"/>
    </row>
    <row r="189962" spans="26:27">
      <c r="Z189962" s="192"/>
      <c r="AA189962" s="192"/>
    </row>
    <row r="189963" spans="26:27">
      <c r="Z189963" s="192"/>
      <c r="AA189963" s="192"/>
    </row>
    <row r="189964" spans="26:27">
      <c r="Z189964" s="192"/>
      <c r="AA189964" s="192"/>
    </row>
    <row r="189965" spans="26:27">
      <c r="Z189965" s="192"/>
      <c r="AA189965" s="192"/>
    </row>
    <row r="189966" spans="26:27">
      <c r="Z189966" s="192"/>
      <c r="AA189966" s="192"/>
    </row>
    <row r="189967" spans="26:27">
      <c r="Z189967" s="192"/>
      <c r="AA189967" s="192"/>
    </row>
    <row r="189968" spans="26:27">
      <c r="Z189968" s="192"/>
      <c r="AA189968" s="192"/>
    </row>
    <row r="189969" spans="26:27">
      <c r="Z189969" s="192"/>
      <c r="AA189969" s="192"/>
    </row>
    <row r="189970" spans="26:27">
      <c r="Z189970" s="192"/>
      <c r="AA189970" s="192"/>
    </row>
    <row r="189971" spans="26:27">
      <c r="Z189971" s="192"/>
      <c r="AA189971" s="192"/>
    </row>
    <row r="189972" spans="26:27">
      <c r="Z189972" s="192"/>
      <c r="AA189972" s="192"/>
    </row>
    <row r="189973" spans="26:27">
      <c r="Z189973" s="192"/>
      <c r="AA189973" s="192"/>
    </row>
    <row r="189974" spans="26:27">
      <c r="Z189974" s="192"/>
      <c r="AA189974" s="192"/>
    </row>
    <row r="189975" spans="26:27">
      <c r="Z189975" s="192"/>
      <c r="AA189975" s="192"/>
    </row>
    <row r="189976" spans="26:27">
      <c r="Z189976" s="192"/>
      <c r="AA189976" s="192"/>
    </row>
    <row r="189977" spans="26:27">
      <c r="Z189977" s="192"/>
      <c r="AA189977" s="192"/>
    </row>
    <row r="189978" spans="26:27">
      <c r="Z189978" s="192"/>
      <c r="AA189978" s="192"/>
    </row>
    <row r="189979" spans="26:27">
      <c r="Z189979" s="192"/>
      <c r="AA189979" s="192"/>
    </row>
    <row r="189980" spans="26:27">
      <c r="Z189980" s="192"/>
      <c r="AA189980" s="192"/>
    </row>
    <row r="189981" spans="26:27">
      <c r="Z189981" s="192"/>
      <c r="AA189981" s="192"/>
    </row>
    <row r="189982" spans="26:27">
      <c r="Z189982" s="192"/>
      <c r="AA189982" s="192"/>
    </row>
    <row r="189983" spans="26:27">
      <c r="Z189983" s="192"/>
      <c r="AA189983" s="192"/>
    </row>
    <row r="189984" spans="26:27">
      <c r="Z189984" s="192"/>
      <c r="AA189984" s="192"/>
    </row>
    <row r="189985" spans="26:27">
      <c r="Z189985" s="192"/>
      <c r="AA189985" s="192"/>
    </row>
    <row r="189986" spans="26:27">
      <c r="Z189986" s="192"/>
      <c r="AA189986" s="192"/>
    </row>
    <row r="189987" spans="26:27">
      <c r="Z189987" s="192"/>
      <c r="AA189987" s="192"/>
    </row>
    <row r="189988" spans="26:27">
      <c r="Z189988" s="192"/>
      <c r="AA189988" s="192"/>
    </row>
    <row r="189989" spans="26:27">
      <c r="Z189989" s="192"/>
      <c r="AA189989" s="192"/>
    </row>
    <row r="189990" spans="26:27">
      <c r="Z189990" s="192"/>
      <c r="AA189990" s="192"/>
    </row>
    <row r="189991" spans="26:27">
      <c r="Z189991" s="192"/>
      <c r="AA189991" s="192"/>
    </row>
    <row r="189992" spans="26:27">
      <c r="Z189992" s="192"/>
      <c r="AA189992" s="192"/>
    </row>
    <row r="189993" spans="26:27">
      <c r="Z189993" s="192"/>
      <c r="AA189993" s="192"/>
    </row>
    <row r="189994" spans="26:27">
      <c r="Z189994" s="192"/>
      <c r="AA189994" s="192"/>
    </row>
    <row r="189995" spans="26:27">
      <c r="Z189995" s="192"/>
      <c r="AA189995" s="192"/>
    </row>
    <row r="189996" spans="26:27">
      <c r="Z189996" s="192"/>
      <c r="AA189996" s="192"/>
    </row>
    <row r="189997" spans="26:27">
      <c r="Z189997" s="192"/>
      <c r="AA189997" s="192"/>
    </row>
    <row r="189998" spans="26:27">
      <c r="Z189998" s="192"/>
      <c r="AA189998" s="192"/>
    </row>
    <row r="189999" spans="26:27">
      <c r="Z189999" s="192"/>
      <c r="AA189999" s="192"/>
    </row>
    <row r="190000" spans="26:27">
      <c r="Z190000" s="192"/>
      <c r="AA190000" s="192"/>
    </row>
    <row r="190001" spans="26:27">
      <c r="Z190001" s="192"/>
      <c r="AA190001" s="192"/>
    </row>
    <row r="190002" spans="26:27">
      <c r="Z190002" s="192"/>
      <c r="AA190002" s="192"/>
    </row>
    <row r="190003" spans="26:27">
      <c r="Z190003" s="192"/>
      <c r="AA190003" s="192"/>
    </row>
    <row r="190004" spans="26:27">
      <c r="Z190004" s="192"/>
      <c r="AA190004" s="192"/>
    </row>
    <row r="190005" spans="26:27">
      <c r="Z190005" s="192"/>
      <c r="AA190005" s="192"/>
    </row>
    <row r="190006" spans="26:27">
      <c r="Z190006" s="192"/>
      <c r="AA190006" s="192"/>
    </row>
    <row r="190007" spans="26:27">
      <c r="Z190007" s="192"/>
      <c r="AA190007" s="192"/>
    </row>
    <row r="190008" spans="26:27">
      <c r="Z190008" s="192"/>
      <c r="AA190008" s="192"/>
    </row>
    <row r="190009" spans="26:27">
      <c r="Z190009" s="192"/>
      <c r="AA190009" s="192"/>
    </row>
    <row r="190010" spans="26:27">
      <c r="Z190010" s="192"/>
      <c r="AA190010" s="192"/>
    </row>
    <row r="190011" spans="26:27">
      <c r="Z190011" s="192"/>
      <c r="AA190011" s="192"/>
    </row>
    <row r="190012" spans="26:27">
      <c r="Z190012" s="192"/>
      <c r="AA190012" s="192"/>
    </row>
    <row r="190013" spans="26:27">
      <c r="Z190013" s="192"/>
      <c r="AA190013" s="192"/>
    </row>
    <row r="190014" spans="26:27">
      <c r="Z190014" s="192"/>
      <c r="AA190014" s="192"/>
    </row>
    <row r="190015" spans="26:27">
      <c r="Z190015" s="192"/>
      <c r="AA190015" s="192"/>
    </row>
    <row r="190016" spans="26:27">
      <c r="Z190016" s="192"/>
      <c r="AA190016" s="192"/>
    </row>
    <row r="190017" spans="26:27">
      <c r="Z190017" s="192"/>
      <c r="AA190017" s="192"/>
    </row>
    <row r="190018" spans="26:27">
      <c r="Z190018" s="192"/>
      <c r="AA190018" s="192"/>
    </row>
    <row r="190019" spans="26:27">
      <c r="Z190019" s="192"/>
      <c r="AA190019" s="192"/>
    </row>
    <row r="190020" spans="26:27">
      <c r="Z190020" s="192"/>
      <c r="AA190020" s="192"/>
    </row>
    <row r="190021" spans="26:27">
      <c r="Z190021" s="192"/>
      <c r="AA190021" s="192"/>
    </row>
    <row r="190022" spans="26:27">
      <c r="Z190022" s="192"/>
      <c r="AA190022" s="192"/>
    </row>
    <row r="190023" spans="26:27">
      <c r="Z190023" s="192"/>
      <c r="AA190023" s="192"/>
    </row>
    <row r="190024" spans="26:27">
      <c r="Z190024" s="192"/>
      <c r="AA190024" s="192"/>
    </row>
    <row r="190025" spans="26:27">
      <c r="Z190025" s="192"/>
      <c r="AA190025" s="192"/>
    </row>
    <row r="190026" spans="26:27">
      <c r="Z190026" s="192"/>
      <c r="AA190026" s="192"/>
    </row>
    <row r="190027" spans="26:27">
      <c r="Z190027" s="192"/>
      <c r="AA190027" s="192"/>
    </row>
    <row r="190028" spans="26:27">
      <c r="Z190028" s="192"/>
      <c r="AA190028" s="192"/>
    </row>
    <row r="190029" spans="26:27">
      <c r="Z190029" s="192"/>
      <c r="AA190029" s="192"/>
    </row>
    <row r="190030" spans="26:27">
      <c r="Z190030" s="192"/>
      <c r="AA190030" s="192"/>
    </row>
    <row r="190031" spans="26:27">
      <c r="Z190031" s="192"/>
      <c r="AA190031" s="192"/>
    </row>
    <row r="190032" spans="26:27">
      <c r="Z190032" s="192"/>
      <c r="AA190032" s="192"/>
    </row>
    <row r="190033" spans="26:27">
      <c r="Z190033" s="192"/>
      <c r="AA190033" s="192"/>
    </row>
    <row r="190034" spans="26:27">
      <c r="Z190034" s="192"/>
      <c r="AA190034" s="192"/>
    </row>
    <row r="190035" spans="26:27">
      <c r="Z190035" s="192"/>
      <c r="AA190035" s="192"/>
    </row>
    <row r="190036" spans="26:27">
      <c r="Z190036" s="192"/>
      <c r="AA190036" s="192"/>
    </row>
    <row r="190037" spans="26:27">
      <c r="Z190037" s="192"/>
      <c r="AA190037" s="192"/>
    </row>
    <row r="190038" spans="26:27">
      <c r="Z190038" s="192"/>
      <c r="AA190038" s="192"/>
    </row>
    <row r="190039" spans="26:27">
      <c r="Z190039" s="192"/>
      <c r="AA190039" s="192"/>
    </row>
    <row r="190040" spans="26:27">
      <c r="Z190040" s="192"/>
      <c r="AA190040" s="192"/>
    </row>
    <row r="190041" spans="26:27">
      <c r="Z190041" s="192"/>
      <c r="AA190041" s="192"/>
    </row>
    <row r="190042" spans="26:27">
      <c r="Z190042" s="192"/>
      <c r="AA190042" s="192"/>
    </row>
    <row r="190043" spans="26:27">
      <c r="Z190043" s="192"/>
      <c r="AA190043" s="192"/>
    </row>
    <row r="190044" spans="26:27">
      <c r="Z190044" s="192"/>
      <c r="AA190044" s="192"/>
    </row>
    <row r="190045" spans="26:27">
      <c r="Z190045" s="192"/>
      <c r="AA190045" s="192"/>
    </row>
    <row r="190046" spans="26:27">
      <c r="Z190046" s="192"/>
      <c r="AA190046" s="192"/>
    </row>
    <row r="190047" spans="26:27">
      <c r="Z190047" s="192"/>
      <c r="AA190047" s="192"/>
    </row>
    <row r="190048" spans="26:27">
      <c r="Z190048" s="192"/>
      <c r="AA190048" s="192"/>
    </row>
    <row r="190049" spans="26:27">
      <c r="Z190049" s="192"/>
      <c r="AA190049" s="192"/>
    </row>
    <row r="190050" spans="26:27">
      <c r="Z190050" s="192"/>
      <c r="AA190050" s="192"/>
    </row>
    <row r="190051" spans="26:27">
      <c r="Z190051" s="192"/>
      <c r="AA190051" s="192"/>
    </row>
    <row r="190052" spans="26:27">
      <c r="Z190052" s="192"/>
      <c r="AA190052" s="192"/>
    </row>
    <row r="190053" spans="26:27">
      <c r="Z190053" s="192"/>
      <c r="AA190053" s="192"/>
    </row>
    <row r="190054" spans="26:27">
      <c r="Z190054" s="192"/>
      <c r="AA190054" s="192"/>
    </row>
    <row r="190055" spans="26:27">
      <c r="Z190055" s="192"/>
      <c r="AA190055" s="192"/>
    </row>
    <row r="190056" spans="26:27">
      <c r="Z190056" s="192"/>
      <c r="AA190056" s="192"/>
    </row>
    <row r="190057" spans="26:27">
      <c r="Z190057" s="192"/>
      <c r="AA190057" s="192"/>
    </row>
    <row r="190058" spans="26:27">
      <c r="Z190058" s="192"/>
      <c r="AA190058" s="192"/>
    </row>
    <row r="190059" spans="26:27">
      <c r="Z190059" s="192"/>
      <c r="AA190059" s="192"/>
    </row>
    <row r="190060" spans="26:27">
      <c r="Z190060" s="192"/>
      <c r="AA190060" s="192"/>
    </row>
    <row r="190061" spans="26:27">
      <c r="Z190061" s="192"/>
      <c r="AA190061" s="192"/>
    </row>
    <row r="190062" spans="26:27">
      <c r="Z190062" s="192"/>
      <c r="AA190062" s="192"/>
    </row>
    <row r="190063" spans="26:27">
      <c r="Z190063" s="192"/>
      <c r="AA190063" s="192"/>
    </row>
    <row r="190064" spans="26:27">
      <c r="Z190064" s="192"/>
      <c r="AA190064" s="192"/>
    </row>
    <row r="190065" spans="26:27">
      <c r="Z190065" s="192"/>
      <c r="AA190065" s="192"/>
    </row>
    <row r="190066" spans="26:27">
      <c r="Z190066" s="192"/>
      <c r="AA190066" s="192"/>
    </row>
    <row r="190067" spans="26:27">
      <c r="Z190067" s="192"/>
      <c r="AA190067" s="192"/>
    </row>
    <row r="190068" spans="26:27">
      <c r="Z190068" s="192"/>
      <c r="AA190068" s="192"/>
    </row>
    <row r="190069" spans="26:27">
      <c r="Z190069" s="192"/>
      <c r="AA190069" s="192"/>
    </row>
    <row r="190070" spans="26:27">
      <c r="Z190070" s="192"/>
      <c r="AA190070" s="192"/>
    </row>
    <row r="190071" spans="26:27">
      <c r="Z190071" s="192"/>
      <c r="AA190071" s="192"/>
    </row>
    <row r="190072" spans="26:27">
      <c r="Z190072" s="192"/>
      <c r="AA190072" s="192"/>
    </row>
    <row r="190073" spans="26:27">
      <c r="Z190073" s="192"/>
      <c r="AA190073" s="192"/>
    </row>
    <row r="190074" spans="26:27">
      <c r="Z190074" s="192"/>
      <c r="AA190074" s="192"/>
    </row>
    <row r="190075" spans="26:27">
      <c r="Z190075" s="192"/>
      <c r="AA190075" s="192"/>
    </row>
    <row r="190076" spans="26:27">
      <c r="Z190076" s="192"/>
      <c r="AA190076" s="192"/>
    </row>
    <row r="190077" spans="26:27">
      <c r="Z190077" s="192"/>
      <c r="AA190077" s="192"/>
    </row>
    <row r="190078" spans="26:27">
      <c r="Z190078" s="192"/>
      <c r="AA190078" s="192"/>
    </row>
    <row r="190079" spans="26:27">
      <c r="Z190079" s="192"/>
      <c r="AA190079" s="192"/>
    </row>
    <row r="190080" spans="26:27">
      <c r="Z190080" s="192"/>
      <c r="AA190080" s="192"/>
    </row>
    <row r="190081" spans="26:27">
      <c r="Z190081" s="192"/>
      <c r="AA190081" s="192"/>
    </row>
    <row r="190082" spans="26:27">
      <c r="Z190082" s="192"/>
      <c r="AA190082" s="192"/>
    </row>
    <row r="190083" spans="26:27">
      <c r="Z190083" s="192"/>
      <c r="AA190083" s="192"/>
    </row>
    <row r="190084" spans="26:27">
      <c r="Z190084" s="192"/>
      <c r="AA190084" s="192"/>
    </row>
    <row r="190085" spans="26:27">
      <c r="Z190085" s="192"/>
      <c r="AA190085" s="192"/>
    </row>
    <row r="190086" spans="26:27">
      <c r="Z190086" s="192"/>
      <c r="AA190086" s="192"/>
    </row>
    <row r="190087" spans="26:27">
      <c r="Z190087" s="192"/>
      <c r="AA190087" s="192"/>
    </row>
    <row r="190088" spans="26:27">
      <c r="Z190088" s="192"/>
      <c r="AA190088" s="192"/>
    </row>
    <row r="190089" spans="26:27">
      <c r="Z190089" s="192"/>
      <c r="AA190089" s="192"/>
    </row>
    <row r="190090" spans="26:27">
      <c r="Z190090" s="192"/>
      <c r="AA190090" s="192"/>
    </row>
    <row r="190091" spans="26:27">
      <c r="Z190091" s="192"/>
      <c r="AA190091" s="192"/>
    </row>
    <row r="190092" spans="26:27">
      <c r="Z190092" s="192"/>
      <c r="AA190092" s="192"/>
    </row>
    <row r="190093" spans="26:27">
      <c r="Z190093" s="192"/>
      <c r="AA190093" s="192"/>
    </row>
    <row r="190094" spans="26:27">
      <c r="Z190094" s="192"/>
      <c r="AA190094" s="192"/>
    </row>
    <row r="190095" spans="26:27">
      <c r="Z190095" s="192"/>
      <c r="AA190095" s="192"/>
    </row>
    <row r="190096" spans="26:27">
      <c r="Z190096" s="192"/>
      <c r="AA190096" s="192"/>
    </row>
    <row r="190097" spans="26:27">
      <c r="Z190097" s="192"/>
      <c r="AA190097" s="192"/>
    </row>
    <row r="190098" spans="26:27">
      <c r="Z190098" s="192"/>
      <c r="AA190098" s="192"/>
    </row>
    <row r="190099" spans="26:27">
      <c r="Z190099" s="192"/>
      <c r="AA190099" s="192"/>
    </row>
    <row r="190100" spans="26:27">
      <c r="Z190100" s="192"/>
      <c r="AA190100" s="192"/>
    </row>
    <row r="190101" spans="26:27">
      <c r="Z190101" s="192"/>
      <c r="AA190101" s="192"/>
    </row>
    <row r="190102" spans="26:27">
      <c r="Z190102" s="192"/>
      <c r="AA190102" s="192"/>
    </row>
    <row r="190103" spans="26:27">
      <c r="Z190103" s="192"/>
      <c r="AA190103" s="192"/>
    </row>
    <row r="190104" spans="26:27">
      <c r="Z190104" s="192"/>
      <c r="AA190104" s="192"/>
    </row>
    <row r="190105" spans="26:27">
      <c r="Z190105" s="192"/>
      <c r="AA190105" s="192"/>
    </row>
    <row r="190106" spans="26:27">
      <c r="Z190106" s="192"/>
      <c r="AA190106" s="192"/>
    </row>
    <row r="190107" spans="26:27">
      <c r="Z190107" s="192"/>
      <c r="AA190107" s="192"/>
    </row>
    <row r="190108" spans="26:27">
      <c r="Z190108" s="192"/>
      <c r="AA190108" s="192"/>
    </row>
    <row r="190109" spans="26:27">
      <c r="Z190109" s="192"/>
      <c r="AA190109" s="192"/>
    </row>
    <row r="190110" spans="26:27">
      <c r="Z190110" s="192"/>
      <c r="AA190110" s="192"/>
    </row>
    <row r="190111" spans="26:27">
      <c r="Z190111" s="192"/>
      <c r="AA190111" s="192"/>
    </row>
    <row r="190112" spans="26:27">
      <c r="Z190112" s="192"/>
      <c r="AA190112" s="192"/>
    </row>
    <row r="190113" spans="26:27">
      <c r="Z190113" s="192"/>
      <c r="AA190113" s="192"/>
    </row>
    <row r="190114" spans="26:27">
      <c r="Z190114" s="192"/>
      <c r="AA190114" s="192"/>
    </row>
    <row r="190115" spans="26:27">
      <c r="Z190115" s="192"/>
      <c r="AA190115" s="192"/>
    </row>
    <row r="190116" spans="26:27">
      <c r="Z190116" s="192"/>
      <c r="AA190116" s="192"/>
    </row>
    <row r="190117" spans="26:27">
      <c r="Z190117" s="192"/>
      <c r="AA190117" s="192"/>
    </row>
    <row r="190118" spans="26:27">
      <c r="Z190118" s="192"/>
      <c r="AA190118" s="192"/>
    </row>
    <row r="190119" spans="26:27">
      <c r="Z190119" s="192"/>
      <c r="AA190119" s="192"/>
    </row>
    <row r="190120" spans="26:27">
      <c r="Z190120" s="192"/>
      <c r="AA190120" s="192"/>
    </row>
    <row r="190121" spans="26:27">
      <c r="Z190121" s="192"/>
      <c r="AA190121" s="192"/>
    </row>
    <row r="190122" spans="26:27">
      <c r="Z190122" s="192"/>
      <c r="AA190122" s="192"/>
    </row>
    <row r="190123" spans="26:27">
      <c r="Z190123" s="192"/>
      <c r="AA190123" s="192"/>
    </row>
    <row r="190124" spans="26:27">
      <c r="Z190124" s="192"/>
      <c r="AA190124" s="192"/>
    </row>
    <row r="190125" spans="26:27">
      <c r="Z190125" s="192"/>
      <c r="AA190125" s="192"/>
    </row>
    <row r="190126" spans="26:27">
      <c r="Z190126" s="192"/>
      <c r="AA190126" s="192"/>
    </row>
    <row r="190127" spans="26:27">
      <c r="Z190127" s="192"/>
      <c r="AA190127" s="192"/>
    </row>
    <row r="190128" spans="26:27">
      <c r="Z190128" s="192"/>
      <c r="AA190128" s="192"/>
    </row>
    <row r="190129" spans="26:27">
      <c r="Z190129" s="192"/>
      <c r="AA190129" s="192"/>
    </row>
    <row r="190130" spans="26:27">
      <c r="Z190130" s="192"/>
      <c r="AA190130" s="192"/>
    </row>
    <row r="190131" spans="26:27">
      <c r="Z190131" s="192"/>
      <c r="AA190131" s="192"/>
    </row>
    <row r="190132" spans="26:27">
      <c r="Z190132" s="192"/>
      <c r="AA190132" s="192"/>
    </row>
    <row r="190133" spans="26:27">
      <c r="Z190133" s="192"/>
      <c r="AA190133" s="192"/>
    </row>
    <row r="190134" spans="26:27">
      <c r="Z190134" s="192"/>
      <c r="AA190134" s="192"/>
    </row>
    <row r="190135" spans="26:27">
      <c r="Z190135" s="192"/>
      <c r="AA190135" s="192"/>
    </row>
    <row r="190136" spans="26:27">
      <c r="Z190136" s="192"/>
      <c r="AA190136" s="192"/>
    </row>
    <row r="190137" spans="26:27">
      <c r="Z190137" s="192"/>
      <c r="AA190137" s="192"/>
    </row>
    <row r="190138" spans="26:27">
      <c r="Z190138" s="192"/>
      <c r="AA190138" s="192"/>
    </row>
    <row r="190139" spans="26:27">
      <c r="Z190139" s="192"/>
      <c r="AA190139" s="192"/>
    </row>
    <row r="190140" spans="26:27">
      <c r="Z190140" s="192"/>
      <c r="AA190140" s="192"/>
    </row>
    <row r="190141" spans="26:27">
      <c r="Z190141" s="192"/>
      <c r="AA190141" s="192"/>
    </row>
    <row r="190142" spans="26:27">
      <c r="Z190142" s="192"/>
      <c r="AA190142" s="192"/>
    </row>
    <row r="190143" spans="26:27">
      <c r="Z190143" s="192"/>
      <c r="AA190143" s="192"/>
    </row>
    <row r="190144" spans="26:27">
      <c r="Z190144" s="192"/>
      <c r="AA190144" s="192"/>
    </row>
    <row r="190145" spans="26:27">
      <c r="Z190145" s="192"/>
      <c r="AA190145" s="192"/>
    </row>
    <row r="190146" spans="26:27">
      <c r="Z190146" s="192"/>
      <c r="AA190146" s="192"/>
    </row>
    <row r="190147" spans="26:27">
      <c r="Z190147" s="192"/>
      <c r="AA190147" s="192"/>
    </row>
    <row r="190148" spans="26:27">
      <c r="Z190148" s="192"/>
      <c r="AA190148" s="192"/>
    </row>
    <row r="190149" spans="26:27">
      <c r="Z190149" s="192"/>
      <c r="AA190149" s="192"/>
    </row>
    <row r="190150" spans="26:27">
      <c r="Z190150" s="192"/>
      <c r="AA190150" s="192"/>
    </row>
    <row r="190151" spans="26:27">
      <c r="Z190151" s="192"/>
      <c r="AA190151" s="192"/>
    </row>
    <row r="190152" spans="26:27">
      <c r="Z190152" s="192"/>
      <c r="AA190152" s="192"/>
    </row>
    <row r="190153" spans="26:27">
      <c r="Z190153" s="192"/>
      <c r="AA190153" s="192"/>
    </row>
    <row r="190154" spans="26:27">
      <c r="Z190154" s="192"/>
      <c r="AA190154" s="192"/>
    </row>
    <row r="190155" spans="26:27">
      <c r="Z190155" s="192"/>
      <c r="AA190155" s="192"/>
    </row>
    <row r="190156" spans="26:27">
      <c r="Z190156" s="192"/>
      <c r="AA190156" s="192"/>
    </row>
    <row r="190157" spans="26:27">
      <c r="Z190157" s="192"/>
      <c r="AA190157" s="192"/>
    </row>
    <row r="190158" spans="26:27">
      <c r="Z190158" s="192"/>
      <c r="AA190158" s="192"/>
    </row>
    <row r="190159" spans="26:27">
      <c r="Z190159" s="192"/>
      <c r="AA190159" s="192"/>
    </row>
    <row r="190160" spans="26:27">
      <c r="Z190160" s="192"/>
      <c r="AA190160" s="192"/>
    </row>
    <row r="190161" spans="26:27">
      <c r="Z190161" s="192"/>
      <c r="AA190161" s="192"/>
    </row>
    <row r="190162" spans="26:27">
      <c r="Z190162" s="192"/>
      <c r="AA190162" s="192"/>
    </row>
    <row r="190163" spans="26:27">
      <c r="Z190163" s="192"/>
      <c r="AA190163" s="192"/>
    </row>
    <row r="190164" spans="26:27">
      <c r="Z190164" s="192"/>
      <c r="AA190164" s="192"/>
    </row>
    <row r="190165" spans="26:27">
      <c r="Z190165" s="192"/>
      <c r="AA190165" s="192"/>
    </row>
    <row r="190166" spans="26:27">
      <c r="Z190166" s="192"/>
      <c r="AA190166" s="192"/>
    </row>
    <row r="190167" spans="26:27">
      <c r="Z190167" s="192"/>
      <c r="AA190167" s="192"/>
    </row>
    <row r="190168" spans="26:27">
      <c r="Z190168" s="192"/>
      <c r="AA190168" s="192"/>
    </row>
    <row r="190169" spans="26:27">
      <c r="Z190169" s="192"/>
      <c r="AA190169" s="192"/>
    </row>
    <row r="190170" spans="26:27">
      <c r="Z190170" s="192"/>
      <c r="AA190170" s="192"/>
    </row>
    <row r="190171" spans="26:27">
      <c r="Z190171" s="192"/>
      <c r="AA190171" s="192"/>
    </row>
    <row r="190172" spans="26:27">
      <c r="Z190172" s="192"/>
      <c r="AA190172" s="192"/>
    </row>
    <row r="190173" spans="26:27">
      <c r="Z190173" s="192"/>
      <c r="AA190173" s="192"/>
    </row>
    <row r="190174" spans="26:27">
      <c r="Z190174" s="192"/>
      <c r="AA190174" s="192"/>
    </row>
    <row r="190175" spans="26:27">
      <c r="Z190175" s="192"/>
      <c r="AA190175" s="192"/>
    </row>
    <row r="190176" spans="26:27">
      <c r="Z190176" s="192"/>
      <c r="AA190176" s="192"/>
    </row>
    <row r="190177" spans="26:27">
      <c r="Z190177" s="192"/>
      <c r="AA190177" s="192"/>
    </row>
    <row r="190178" spans="26:27">
      <c r="Z190178" s="192"/>
      <c r="AA190178" s="192"/>
    </row>
    <row r="190179" spans="26:27">
      <c r="Z190179" s="192"/>
      <c r="AA190179" s="192"/>
    </row>
    <row r="190180" spans="26:27">
      <c r="Z190180" s="192"/>
      <c r="AA190180" s="192"/>
    </row>
    <row r="190181" spans="26:27">
      <c r="Z190181" s="192"/>
      <c r="AA190181" s="192"/>
    </row>
    <row r="190182" spans="26:27">
      <c r="Z190182" s="192"/>
      <c r="AA190182" s="192"/>
    </row>
    <row r="190183" spans="26:27">
      <c r="Z190183" s="192"/>
      <c r="AA190183" s="192"/>
    </row>
    <row r="190184" spans="26:27">
      <c r="Z190184" s="192"/>
      <c r="AA190184" s="192"/>
    </row>
    <row r="190185" spans="26:27">
      <c r="Z190185" s="192"/>
      <c r="AA190185" s="192"/>
    </row>
    <row r="190186" spans="26:27">
      <c r="Z190186" s="192"/>
      <c r="AA190186" s="192"/>
    </row>
    <row r="190187" spans="26:27">
      <c r="Z190187" s="192"/>
      <c r="AA190187" s="192"/>
    </row>
    <row r="190188" spans="26:27">
      <c r="Z190188" s="192"/>
      <c r="AA190188" s="192"/>
    </row>
    <row r="190189" spans="26:27">
      <c r="Z190189" s="192"/>
      <c r="AA190189" s="192"/>
    </row>
    <row r="190190" spans="26:27">
      <c r="Z190190" s="192"/>
      <c r="AA190190" s="192"/>
    </row>
    <row r="190191" spans="26:27">
      <c r="Z190191" s="192"/>
      <c r="AA190191" s="192"/>
    </row>
    <row r="190192" spans="26:27">
      <c r="Z190192" s="192"/>
      <c r="AA190192" s="192"/>
    </row>
    <row r="190193" spans="26:27">
      <c r="Z190193" s="192"/>
      <c r="AA190193" s="192"/>
    </row>
    <row r="190194" spans="26:27">
      <c r="Z190194" s="192"/>
      <c r="AA190194" s="192"/>
    </row>
    <row r="190195" spans="26:27">
      <c r="Z190195" s="192"/>
      <c r="AA190195" s="192"/>
    </row>
    <row r="190196" spans="26:27">
      <c r="Z190196" s="192"/>
      <c r="AA190196" s="192"/>
    </row>
    <row r="190197" spans="26:27">
      <c r="Z190197" s="192"/>
      <c r="AA190197" s="192"/>
    </row>
    <row r="190198" spans="26:27">
      <c r="Z190198" s="192"/>
      <c r="AA190198" s="192"/>
    </row>
    <row r="190199" spans="26:27">
      <c r="Z190199" s="192"/>
      <c r="AA190199" s="192"/>
    </row>
    <row r="190200" spans="26:27">
      <c r="Z190200" s="192"/>
      <c r="AA190200" s="192"/>
    </row>
    <row r="190201" spans="26:27">
      <c r="Z190201" s="192"/>
      <c r="AA190201" s="192"/>
    </row>
    <row r="190202" spans="26:27">
      <c r="Z190202" s="192"/>
      <c r="AA190202" s="192"/>
    </row>
    <row r="190203" spans="26:27">
      <c r="Z190203" s="192"/>
      <c r="AA190203" s="192"/>
    </row>
    <row r="190204" spans="26:27">
      <c r="Z190204" s="192"/>
      <c r="AA190204" s="192"/>
    </row>
    <row r="190205" spans="26:27">
      <c r="Z190205" s="192"/>
      <c r="AA190205" s="192"/>
    </row>
    <row r="190206" spans="26:27">
      <c r="Z190206" s="192"/>
      <c r="AA190206" s="192"/>
    </row>
    <row r="190207" spans="26:27">
      <c r="Z190207" s="192"/>
      <c r="AA190207" s="192"/>
    </row>
    <row r="190208" spans="26:27">
      <c r="Z190208" s="192"/>
      <c r="AA190208" s="192"/>
    </row>
    <row r="190209" spans="26:27">
      <c r="Z190209" s="192"/>
      <c r="AA190209" s="192"/>
    </row>
    <row r="190210" spans="26:27">
      <c r="Z190210" s="192"/>
      <c r="AA190210" s="192"/>
    </row>
    <row r="190211" spans="26:27">
      <c r="Z190211" s="192"/>
      <c r="AA190211" s="192"/>
    </row>
    <row r="190212" spans="26:27">
      <c r="Z190212" s="192"/>
      <c r="AA190212" s="192"/>
    </row>
    <row r="190213" spans="26:27">
      <c r="Z190213" s="192"/>
      <c r="AA190213" s="192"/>
    </row>
    <row r="190214" spans="26:27">
      <c r="Z190214" s="192"/>
      <c r="AA190214" s="192"/>
    </row>
    <row r="190215" spans="26:27">
      <c r="Z190215" s="192"/>
      <c r="AA190215" s="192"/>
    </row>
    <row r="190216" spans="26:27">
      <c r="Z190216" s="192"/>
      <c r="AA190216" s="192"/>
    </row>
    <row r="190217" spans="26:27">
      <c r="Z190217" s="192"/>
      <c r="AA190217" s="192"/>
    </row>
    <row r="190218" spans="26:27">
      <c r="Z190218" s="192"/>
      <c r="AA190218" s="192"/>
    </row>
    <row r="190219" spans="26:27">
      <c r="Z190219" s="192"/>
      <c r="AA190219" s="192"/>
    </row>
    <row r="190220" spans="26:27">
      <c r="Z190220" s="192"/>
      <c r="AA190220" s="192"/>
    </row>
    <row r="190221" spans="26:27">
      <c r="Z190221" s="192"/>
      <c r="AA190221" s="192"/>
    </row>
    <row r="190222" spans="26:27">
      <c r="Z190222" s="192"/>
      <c r="AA190222" s="192"/>
    </row>
    <row r="190223" spans="26:27">
      <c r="Z190223" s="192"/>
      <c r="AA190223" s="192"/>
    </row>
    <row r="190224" spans="26:27">
      <c r="Z190224" s="192"/>
      <c r="AA190224" s="192"/>
    </row>
    <row r="190225" spans="26:27">
      <c r="Z190225" s="192"/>
      <c r="AA190225" s="192"/>
    </row>
    <row r="190226" spans="26:27">
      <c r="Z190226" s="192"/>
      <c r="AA190226" s="192"/>
    </row>
    <row r="190227" spans="26:27">
      <c r="Z190227" s="192"/>
      <c r="AA190227" s="192"/>
    </row>
    <row r="190228" spans="26:27">
      <c r="Z190228" s="192"/>
      <c r="AA190228" s="192"/>
    </row>
    <row r="190229" spans="26:27">
      <c r="Z190229" s="192"/>
      <c r="AA190229" s="192"/>
    </row>
    <row r="190230" spans="26:27">
      <c r="Z190230" s="192"/>
      <c r="AA190230" s="192"/>
    </row>
    <row r="190231" spans="26:27">
      <c r="Z190231" s="192"/>
      <c r="AA190231" s="192"/>
    </row>
    <row r="190232" spans="26:27">
      <c r="Z190232" s="192"/>
      <c r="AA190232" s="192"/>
    </row>
    <row r="190233" spans="26:27">
      <c r="Z190233" s="192"/>
      <c r="AA190233" s="192"/>
    </row>
    <row r="190234" spans="26:27">
      <c r="Z190234" s="192"/>
      <c r="AA190234" s="192"/>
    </row>
    <row r="190235" spans="26:27">
      <c r="Z190235" s="192"/>
      <c r="AA190235" s="192"/>
    </row>
    <row r="190236" spans="26:27">
      <c r="Z190236" s="192"/>
      <c r="AA190236" s="192"/>
    </row>
    <row r="190237" spans="26:27">
      <c r="Z190237" s="192"/>
      <c r="AA190237" s="192"/>
    </row>
    <row r="190238" spans="26:27">
      <c r="Z190238" s="192"/>
      <c r="AA190238" s="192"/>
    </row>
    <row r="190239" spans="26:27">
      <c r="Z190239" s="192"/>
      <c r="AA190239" s="192"/>
    </row>
    <row r="190240" spans="26:27">
      <c r="Z190240" s="192"/>
      <c r="AA190240" s="192"/>
    </row>
    <row r="190241" spans="26:27">
      <c r="Z190241" s="192"/>
      <c r="AA190241" s="192"/>
    </row>
    <row r="190242" spans="26:27">
      <c r="Z190242" s="192"/>
      <c r="AA190242" s="192"/>
    </row>
    <row r="190243" spans="26:27">
      <c r="Z190243" s="192"/>
      <c r="AA190243" s="192"/>
    </row>
    <row r="190244" spans="26:27">
      <c r="Z190244" s="192"/>
      <c r="AA190244" s="192"/>
    </row>
    <row r="190245" spans="26:27">
      <c r="Z190245" s="192"/>
      <c r="AA190245" s="192"/>
    </row>
    <row r="190246" spans="26:27">
      <c r="Z190246" s="192"/>
      <c r="AA190246" s="192"/>
    </row>
    <row r="190247" spans="26:27">
      <c r="Z190247" s="192"/>
      <c r="AA190247" s="192"/>
    </row>
    <row r="190248" spans="26:27">
      <c r="Z190248" s="192"/>
      <c r="AA190248" s="192"/>
    </row>
    <row r="190249" spans="26:27">
      <c r="Z190249" s="192"/>
      <c r="AA190249" s="192"/>
    </row>
    <row r="190250" spans="26:27">
      <c r="Z190250" s="192"/>
      <c r="AA190250" s="192"/>
    </row>
    <row r="190251" spans="26:27">
      <c r="Z190251" s="192"/>
      <c r="AA190251" s="192"/>
    </row>
    <row r="190252" spans="26:27">
      <c r="Z190252" s="192"/>
      <c r="AA190252" s="192"/>
    </row>
    <row r="190253" spans="26:27">
      <c r="Z190253" s="192"/>
      <c r="AA190253" s="192"/>
    </row>
    <row r="190254" spans="26:27">
      <c r="Z190254" s="192"/>
      <c r="AA190254" s="192"/>
    </row>
    <row r="190255" spans="26:27">
      <c r="Z190255" s="192"/>
      <c r="AA190255" s="192"/>
    </row>
    <row r="190256" spans="26:27">
      <c r="Z190256" s="192"/>
      <c r="AA190256" s="192"/>
    </row>
    <row r="190257" spans="26:27">
      <c r="Z190257" s="192"/>
      <c r="AA190257" s="192"/>
    </row>
    <row r="190258" spans="26:27">
      <c r="Z190258" s="192"/>
      <c r="AA190258" s="192"/>
    </row>
    <row r="190259" spans="26:27">
      <c r="Z190259" s="192"/>
      <c r="AA190259" s="192"/>
    </row>
    <row r="190260" spans="26:27">
      <c r="Z190260" s="192"/>
      <c r="AA190260" s="192"/>
    </row>
    <row r="190261" spans="26:27">
      <c r="Z190261" s="192"/>
      <c r="AA190261" s="192"/>
    </row>
    <row r="190262" spans="26:27">
      <c r="Z190262" s="192"/>
      <c r="AA190262" s="192"/>
    </row>
    <row r="190263" spans="26:27">
      <c r="Z190263" s="192"/>
      <c r="AA190263" s="192"/>
    </row>
    <row r="190264" spans="26:27">
      <c r="Z190264" s="192"/>
      <c r="AA190264" s="192"/>
    </row>
    <row r="190265" spans="26:27">
      <c r="Z190265" s="192"/>
      <c r="AA190265" s="192"/>
    </row>
    <row r="190266" spans="26:27">
      <c r="Z190266" s="192"/>
      <c r="AA190266" s="192"/>
    </row>
    <row r="190267" spans="26:27">
      <c r="Z190267" s="192"/>
      <c r="AA190267" s="192"/>
    </row>
    <row r="190268" spans="26:27">
      <c r="Z190268" s="192"/>
      <c r="AA190268" s="192"/>
    </row>
    <row r="190269" spans="26:27">
      <c r="Z190269" s="192"/>
      <c r="AA190269" s="192"/>
    </row>
    <row r="190270" spans="26:27">
      <c r="Z190270" s="192"/>
      <c r="AA190270" s="192"/>
    </row>
    <row r="190271" spans="26:27">
      <c r="Z190271" s="192"/>
      <c r="AA190271" s="192"/>
    </row>
    <row r="190272" spans="26:27">
      <c r="Z190272" s="192"/>
      <c r="AA190272" s="192"/>
    </row>
    <row r="190273" spans="26:27">
      <c r="Z190273" s="192"/>
      <c r="AA190273" s="192"/>
    </row>
    <row r="190274" spans="26:27">
      <c r="Z190274" s="192"/>
      <c r="AA190274" s="192"/>
    </row>
    <row r="190275" spans="26:27">
      <c r="Z190275" s="192"/>
      <c r="AA190275" s="192"/>
    </row>
    <row r="190276" spans="26:27">
      <c r="Z190276" s="192"/>
      <c r="AA190276" s="192"/>
    </row>
    <row r="190277" spans="26:27">
      <c r="Z190277" s="192"/>
      <c r="AA190277" s="192"/>
    </row>
    <row r="190278" spans="26:27">
      <c r="Z190278" s="192"/>
      <c r="AA190278" s="192"/>
    </row>
    <row r="190279" spans="26:27">
      <c r="Z190279" s="192"/>
      <c r="AA190279" s="192"/>
    </row>
    <row r="190280" spans="26:27">
      <c r="Z190280" s="192"/>
      <c r="AA190280" s="192"/>
    </row>
    <row r="190281" spans="26:27">
      <c r="Z190281" s="192"/>
      <c r="AA190281" s="192"/>
    </row>
    <row r="190282" spans="26:27">
      <c r="Z190282" s="192"/>
      <c r="AA190282" s="192"/>
    </row>
    <row r="190283" spans="26:27">
      <c r="Z190283" s="192"/>
      <c r="AA190283" s="192"/>
    </row>
    <row r="190284" spans="26:27">
      <c r="Z190284" s="192"/>
      <c r="AA190284" s="192"/>
    </row>
    <row r="190285" spans="26:27">
      <c r="Z190285" s="192"/>
      <c r="AA190285" s="192"/>
    </row>
    <row r="190286" spans="26:27">
      <c r="Z190286" s="192"/>
      <c r="AA190286" s="192"/>
    </row>
    <row r="190287" spans="26:27">
      <c r="Z190287" s="192"/>
      <c r="AA190287" s="192"/>
    </row>
    <row r="190288" spans="26:27">
      <c r="Z190288" s="192"/>
      <c r="AA190288" s="192"/>
    </row>
    <row r="190289" spans="26:27">
      <c r="Z190289" s="192"/>
      <c r="AA190289" s="192"/>
    </row>
    <row r="190290" spans="26:27">
      <c r="Z190290" s="192"/>
      <c r="AA190290" s="192"/>
    </row>
    <row r="190291" spans="26:27">
      <c r="Z190291" s="192"/>
      <c r="AA190291" s="192"/>
    </row>
    <row r="190292" spans="26:27">
      <c r="Z190292" s="192"/>
      <c r="AA190292" s="192"/>
    </row>
    <row r="190293" spans="26:27">
      <c r="Z190293" s="192"/>
      <c r="AA190293" s="192"/>
    </row>
    <row r="190294" spans="26:27">
      <c r="Z190294" s="192"/>
      <c r="AA190294" s="192"/>
    </row>
    <row r="190295" spans="26:27">
      <c r="Z190295" s="192"/>
      <c r="AA190295" s="192"/>
    </row>
    <row r="190296" spans="26:27">
      <c r="Z190296" s="192"/>
      <c r="AA190296" s="192"/>
    </row>
    <row r="190297" spans="26:27">
      <c r="Z190297" s="192"/>
      <c r="AA190297" s="192"/>
    </row>
    <row r="190298" spans="26:27">
      <c r="Z190298" s="192"/>
      <c r="AA190298" s="192"/>
    </row>
    <row r="190299" spans="26:27">
      <c r="Z190299" s="192"/>
      <c r="AA190299" s="192"/>
    </row>
    <row r="190300" spans="26:27">
      <c r="Z190300" s="192"/>
      <c r="AA190300" s="192"/>
    </row>
    <row r="190301" spans="26:27">
      <c r="Z190301" s="192"/>
      <c r="AA190301" s="192"/>
    </row>
    <row r="190302" spans="26:27">
      <c r="Z190302" s="192"/>
      <c r="AA190302" s="192"/>
    </row>
    <row r="190303" spans="26:27">
      <c r="Z190303" s="192"/>
      <c r="AA190303" s="192"/>
    </row>
    <row r="190304" spans="26:27">
      <c r="Z190304" s="192"/>
      <c r="AA190304" s="192"/>
    </row>
    <row r="190305" spans="26:27">
      <c r="Z190305" s="192"/>
      <c r="AA190305" s="192"/>
    </row>
    <row r="190306" spans="26:27">
      <c r="Z190306" s="192"/>
      <c r="AA190306" s="192"/>
    </row>
    <row r="190307" spans="26:27">
      <c r="Z190307" s="192"/>
      <c r="AA190307" s="192"/>
    </row>
    <row r="190308" spans="26:27">
      <c r="Z190308" s="192"/>
      <c r="AA190308" s="192"/>
    </row>
    <row r="190309" spans="26:27">
      <c r="Z190309" s="192"/>
      <c r="AA190309" s="192"/>
    </row>
    <row r="190310" spans="26:27">
      <c r="Z190310" s="192"/>
      <c r="AA190310" s="192"/>
    </row>
    <row r="190311" spans="26:27">
      <c r="Z190311" s="192"/>
      <c r="AA190311" s="192"/>
    </row>
    <row r="190312" spans="26:27">
      <c r="Z190312" s="192"/>
      <c r="AA190312" s="192"/>
    </row>
    <row r="190313" spans="26:27">
      <c r="Z190313" s="192"/>
      <c r="AA190313" s="192"/>
    </row>
    <row r="190314" spans="26:27">
      <c r="Z190314" s="192"/>
      <c r="AA190314" s="192"/>
    </row>
    <row r="190315" spans="26:27">
      <c r="Z190315" s="192"/>
      <c r="AA190315" s="192"/>
    </row>
    <row r="190316" spans="26:27">
      <c r="Z190316" s="192"/>
      <c r="AA190316" s="192"/>
    </row>
    <row r="190317" spans="26:27">
      <c r="Z190317" s="192"/>
      <c r="AA190317" s="192"/>
    </row>
    <row r="190318" spans="26:27">
      <c r="Z190318" s="192"/>
      <c r="AA190318" s="192"/>
    </row>
    <row r="190319" spans="26:27">
      <c r="Z190319" s="192"/>
      <c r="AA190319" s="192"/>
    </row>
    <row r="190320" spans="26:27">
      <c r="Z190320" s="192"/>
      <c r="AA190320" s="192"/>
    </row>
    <row r="190321" spans="26:27">
      <c r="Z190321" s="192"/>
      <c r="AA190321" s="192"/>
    </row>
    <row r="190322" spans="26:27">
      <c r="Z190322" s="192"/>
      <c r="AA190322" s="192"/>
    </row>
    <row r="190323" spans="26:27">
      <c r="Z190323" s="192"/>
      <c r="AA190323" s="192"/>
    </row>
    <row r="190324" spans="26:27">
      <c r="Z190324" s="192"/>
      <c r="AA190324" s="192"/>
    </row>
    <row r="190325" spans="26:27">
      <c r="Z190325" s="192"/>
      <c r="AA190325" s="192"/>
    </row>
    <row r="190326" spans="26:27">
      <c r="Z190326" s="192"/>
      <c r="AA190326" s="192"/>
    </row>
    <row r="190327" spans="26:27">
      <c r="Z190327" s="192"/>
      <c r="AA190327" s="192"/>
    </row>
    <row r="190328" spans="26:27">
      <c r="Z190328" s="192"/>
      <c r="AA190328" s="192"/>
    </row>
    <row r="190329" spans="26:27">
      <c r="Z190329" s="192"/>
      <c r="AA190329" s="192"/>
    </row>
    <row r="190330" spans="26:27">
      <c r="Z190330" s="192"/>
      <c r="AA190330" s="192"/>
    </row>
    <row r="190331" spans="26:27">
      <c r="Z190331" s="192"/>
      <c r="AA190331" s="192"/>
    </row>
    <row r="190332" spans="26:27">
      <c r="Z190332" s="192"/>
      <c r="AA190332" s="192"/>
    </row>
    <row r="190333" spans="26:27">
      <c r="Z190333" s="192"/>
      <c r="AA190333" s="192"/>
    </row>
    <row r="190334" spans="26:27">
      <c r="Z190334" s="192"/>
      <c r="AA190334" s="192"/>
    </row>
    <row r="190335" spans="26:27">
      <c r="Z190335" s="192"/>
      <c r="AA190335" s="192"/>
    </row>
    <row r="190336" spans="26:27">
      <c r="Z190336" s="192"/>
      <c r="AA190336" s="192"/>
    </row>
    <row r="190337" spans="26:27">
      <c r="Z190337" s="192"/>
      <c r="AA190337" s="192"/>
    </row>
    <row r="190338" spans="26:27">
      <c r="Z190338" s="192"/>
      <c r="AA190338" s="192"/>
    </row>
    <row r="190339" spans="26:27">
      <c r="Z190339" s="192"/>
      <c r="AA190339" s="192"/>
    </row>
    <row r="190340" spans="26:27">
      <c r="Z190340" s="192"/>
      <c r="AA190340" s="192"/>
    </row>
    <row r="190341" spans="26:27">
      <c r="Z190341" s="192"/>
      <c r="AA190341" s="192"/>
    </row>
    <row r="190342" spans="26:27">
      <c r="Z190342" s="192"/>
      <c r="AA190342" s="192"/>
    </row>
    <row r="190343" spans="26:27">
      <c r="Z190343" s="192"/>
      <c r="AA190343" s="192"/>
    </row>
    <row r="190344" spans="26:27">
      <c r="Z190344" s="192"/>
      <c r="AA190344" s="192"/>
    </row>
    <row r="190345" spans="26:27">
      <c r="Z190345" s="192"/>
      <c r="AA190345" s="192"/>
    </row>
    <row r="190346" spans="26:27">
      <c r="Z190346" s="192"/>
      <c r="AA190346" s="192"/>
    </row>
    <row r="190347" spans="26:27">
      <c r="Z190347" s="192"/>
      <c r="AA190347" s="192"/>
    </row>
    <row r="190348" spans="26:27">
      <c r="Z190348" s="192"/>
      <c r="AA190348" s="192"/>
    </row>
    <row r="190349" spans="26:27">
      <c r="Z190349" s="192"/>
      <c r="AA190349" s="192"/>
    </row>
    <row r="190350" spans="26:27">
      <c r="Z190350" s="192"/>
      <c r="AA190350" s="192"/>
    </row>
    <row r="190351" spans="26:27">
      <c r="Z190351" s="192"/>
      <c r="AA190351" s="192"/>
    </row>
    <row r="190352" spans="26:27">
      <c r="Z190352" s="192"/>
      <c r="AA190352" s="192"/>
    </row>
    <row r="190353" spans="26:27">
      <c r="Z190353" s="192"/>
      <c r="AA190353" s="192"/>
    </row>
    <row r="190354" spans="26:27">
      <c r="Z190354" s="192"/>
      <c r="AA190354" s="192"/>
    </row>
    <row r="190355" spans="26:27">
      <c r="Z190355" s="192"/>
      <c r="AA190355" s="192"/>
    </row>
    <row r="190356" spans="26:27">
      <c r="Z190356" s="192"/>
      <c r="AA190356" s="192"/>
    </row>
    <row r="190357" spans="26:27">
      <c r="Z190357" s="192"/>
      <c r="AA190357" s="192"/>
    </row>
    <row r="190358" spans="26:27">
      <c r="Z190358" s="192"/>
      <c r="AA190358" s="192"/>
    </row>
    <row r="190359" spans="26:27">
      <c r="Z190359" s="192"/>
      <c r="AA190359" s="192"/>
    </row>
    <row r="190360" spans="26:27">
      <c r="Z190360" s="192"/>
      <c r="AA190360" s="192"/>
    </row>
    <row r="190361" spans="26:27">
      <c r="Z190361" s="192"/>
      <c r="AA190361" s="192"/>
    </row>
    <row r="190362" spans="26:27">
      <c r="Z190362" s="192"/>
      <c r="AA190362" s="192"/>
    </row>
    <row r="190363" spans="26:27">
      <c r="Z190363" s="192"/>
      <c r="AA190363" s="192"/>
    </row>
    <row r="190364" spans="26:27">
      <c r="Z190364" s="192"/>
      <c r="AA190364" s="192"/>
    </row>
    <row r="190365" spans="26:27">
      <c r="Z190365" s="192"/>
      <c r="AA190365" s="192"/>
    </row>
    <row r="190366" spans="26:27">
      <c r="Z190366" s="192"/>
      <c r="AA190366" s="192"/>
    </row>
    <row r="190367" spans="26:27">
      <c r="Z190367" s="192"/>
      <c r="AA190367" s="192"/>
    </row>
    <row r="190368" spans="26:27">
      <c r="Z190368" s="192"/>
      <c r="AA190368" s="192"/>
    </row>
    <row r="190369" spans="26:27">
      <c r="Z190369" s="192"/>
      <c r="AA190369" s="192"/>
    </row>
    <row r="190370" spans="26:27">
      <c r="Z190370" s="192"/>
      <c r="AA190370" s="192"/>
    </row>
    <row r="190371" spans="26:27">
      <c r="Z190371" s="192"/>
      <c r="AA190371" s="192"/>
    </row>
    <row r="190372" spans="26:27">
      <c r="Z190372" s="192"/>
      <c r="AA190372" s="192"/>
    </row>
    <row r="190373" spans="26:27">
      <c r="Z190373" s="192"/>
      <c r="AA190373" s="192"/>
    </row>
    <row r="190374" spans="26:27">
      <c r="Z190374" s="192"/>
      <c r="AA190374" s="192"/>
    </row>
    <row r="190375" spans="26:27">
      <c r="Z190375" s="192"/>
      <c r="AA190375" s="192"/>
    </row>
    <row r="190376" spans="26:27">
      <c r="Z190376" s="192"/>
      <c r="AA190376" s="192"/>
    </row>
    <row r="190377" spans="26:27">
      <c r="Z190377" s="192"/>
      <c r="AA190377" s="192"/>
    </row>
    <row r="190378" spans="26:27">
      <c r="Z190378" s="192"/>
      <c r="AA190378" s="192"/>
    </row>
    <row r="190379" spans="26:27">
      <c r="Z190379" s="192"/>
      <c r="AA190379" s="192"/>
    </row>
    <row r="190380" spans="26:27">
      <c r="Z190380" s="192"/>
      <c r="AA190380" s="192"/>
    </row>
    <row r="190381" spans="26:27">
      <c r="Z190381" s="192"/>
      <c r="AA190381" s="192"/>
    </row>
    <row r="190382" spans="26:27">
      <c r="Z190382" s="192"/>
      <c r="AA190382" s="192"/>
    </row>
    <row r="190383" spans="26:27">
      <c r="Z190383" s="192"/>
      <c r="AA190383" s="192"/>
    </row>
    <row r="190384" spans="26:27">
      <c r="Z190384" s="192"/>
      <c r="AA190384" s="192"/>
    </row>
    <row r="190385" spans="26:27">
      <c r="Z190385" s="192"/>
      <c r="AA190385" s="192"/>
    </row>
    <row r="190386" spans="26:27">
      <c r="Z190386" s="192"/>
      <c r="AA190386" s="192"/>
    </row>
    <row r="190387" spans="26:27">
      <c r="Z190387" s="192"/>
      <c r="AA190387" s="192"/>
    </row>
    <row r="190388" spans="26:27">
      <c r="Z190388" s="192"/>
      <c r="AA190388" s="192"/>
    </row>
    <row r="190389" spans="26:27">
      <c r="Z190389" s="192"/>
      <c r="AA190389" s="192"/>
    </row>
    <row r="190390" spans="26:27">
      <c r="Z190390" s="192"/>
      <c r="AA190390" s="192"/>
    </row>
    <row r="190391" spans="26:27">
      <c r="Z190391" s="192"/>
      <c r="AA190391" s="192"/>
    </row>
    <row r="190392" spans="26:27">
      <c r="Z190392" s="192"/>
      <c r="AA190392" s="192"/>
    </row>
    <row r="190393" spans="26:27">
      <c r="Z190393" s="192"/>
      <c r="AA190393" s="192"/>
    </row>
    <row r="190394" spans="26:27">
      <c r="Z190394" s="192"/>
      <c r="AA190394" s="192"/>
    </row>
    <row r="190395" spans="26:27">
      <c r="Z190395" s="192"/>
      <c r="AA190395" s="192"/>
    </row>
    <row r="190396" spans="26:27">
      <c r="Z190396" s="192"/>
      <c r="AA190396" s="192"/>
    </row>
    <row r="190397" spans="26:27">
      <c r="Z190397" s="192"/>
      <c r="AA190397" s="192"/>
    </row>
    <row r="190398" spans="26:27">
      <c r="Z190398" s="192"/>
      <c r="AA190398" s="192"/>
    </row>
    <row r="190399" spans="26:27">
      <c r="Z190399" s="192"/>
      <c r="AA190399" s="192"/>
    </row>
    <row r="190400" spans="26:27">
      <c r="Z190400" s="192"/>
      <c r="AA190400" s="192"/>
    </row>
    <row r="190401" spans="26:27">
      <c r="Z190401" s="192"/>
      <c r="AA190401" s="192"/>
    </row>
    <row r="190402" spans="26:27">
      <c r="Z190402" s="192"/>
      <c r="AA190402" s="192"/>
    </row>
    <row r="190403" spans="26:27">
      <c r="Z190403" s="192"/>
      <c r="AA190403" s="192"/>
    </row>
    <row r="190404" spans="26:27">
      <c r="Z190404" s="192"/>
      <c r="AA190404" s="192"/>
    </row>
    <row r="190405" spans="26:27">
      <c r="Z190405" s="192"/>
      <c r="AA190405" s="192"/>
    </row>
    <row r="190406" spans="26:27">
      <c r="Z190406" s="192"/>
      <c r="AA190406" s="192"/>
    </row>
    <row r="190407" spans="26:27">
      <c r="Z190407" s="192"/>
      <c r="AA190407" s="192"/>
    </row>
    <row r="190408" spans="26:27">
      <c r="Z190408" s="192"/>
      <c r="AA190408" s="192"/>
    </row>
    <row r="190409" spans="26:27">
      <c r="Z190409" s="192"/>
      <c r="AA190409" s="192"/>
    </row>
    <row r="190410" spans="26:27">
      <c r="Z190410" s="192"/>
      <c r="AA190410" s="192"/>
    </row>
    <row r="190411" spans="26:27">
      <c r="Z190411" s="192"/>
      <c r="AA190411" s="192"/>
    </row>
    <row r="190412" spans="26:27">
      <c r="Z190412" s="192"/>
      <c r="AA190412" s="192"/>
    </row>
    <row r="190413" spans="26:27">
      <c r="Z190413" s="192"/>
      <c r="AA190413" s="192"/>
    </row>
    <row r="190414" spans="26:27">
      <c r="Z190414" s="192"/>
      <c r="AA190414" s="192"/>
    </row>
    <row r="190415" spans="26:27">
      <c r="Z190415" s="192"/>
      <c r="AA190415" s="192"/>
    </row>
    <row r="190416" spans="26:27">
      <c r="Z190416" s="192"/>
      <c r="AA190416" s="192"/>
    </row>
    <row r="190417" spans="26:27">
      <c r="Z190417" s="192"/>
      <c r="AA190417" s="192"/>
    </row>
    <row r="190418" spans="26:27">
      <c r="Z190418" s="192"/>
      <c r="AA190418" s="192"/>
    </row>
    <row r="190419" spans="26:27">
      <c r="Z190419" s="192"/>
      <c r="AA190419" s="192"/>
    </row>
    <row r="190420" spans="26:27">
      <c r="Z190420" s="192"/>
      <c r="AA190420" s="192"/>
    </row>
    <row r="190421" spans="26:27">
      <c r="Z190421" s="192"/>
      <c r="AA190421" s="192"/>
    </row>
    <row r="190422" spans="26:27">
      <c r="Z190422" s="192"/>
      <c r="AA190422" s="192"/>
    </row>
    <row r="190423" spans="26:27">
      <c r="Z190423" s="192"/>
      <c r="AA190423" s="192"/>
    </row>
    <row r="190424" spans="26:27">
      <c r="Z190424" s="192"/>
      <c r="AA190424" s="192"/>
    </row>
    <row r="190425" spans="26:27">
      <c r="Z190425" s="192"/>
      <c r="AA190425" s="192"/>
    </row>
    <row r="190426" spans="26:27">
      <c r="Z190426" s="192"/>
      <c r="AA190426" s="192"/>
    </row>
    <row r="190427" spans="26:27">
      <c r="Z190427" s="192"/>
      <c r="AA190427" s="192"/>
    </row>
    <row r="190428" spans="26:27">
      <c r="Z190428" s="192"/>
      <c r="AA190428" s="192"/>
    </row>
    <row r="190429" spans="26:27">
      <c r="Z190429" s="192"/>
      <c r="AA190429" s="192"/>
    </row>
    <row r="190430" spans="26:27">
      <c r="Z190430" s="192"/>
      <c r="AA190430" s="192"/>
    </row>
    <row r="190431" spans="26:27">
      <c r="Z190431" s="192"/>
      <c r="AA190431" s="192"/>
    </row>
    <row r="190432" spans="26:27">
      <c r="Z190432" s="192"/>
      <c r="AA190432" s="192"/>
    </row>
    <row r="190433" spans="26:27">
      <c r="Z190433" s="192"/>
      <c r="AA190433" s="192"/>
    </row>
    <row r="190434" spans="26:27">
      <c r="Z190434" s="192"/>
      <c r="AA190434" s="192"/>
    </row>
    <row r="190435" spans="26:27">
      <c r="Z190435" s="192"/>
      <c r="AA190435" s="192"/>
    </row>
    <row r="190436" spans="26:27">
      <c r="Z190436" s="192"/>
      <c r="AA190436" s="192"/>
    </row>
    <row r="190437" spans="26:27">
      <c r="Z190437" s="192"/>
      <c r="AA190437" s="192"/>
    </row>
    <row r="190438" spans="26:27">
      <c r="Z190438" s="192"/>
      <c r="AA190438" s="192"/>
    </row>
    <row r="190439" spans="26:27">
      <c r="Z190439" s="192"/>
      <c r="AA190439" s="192"/>
    </row>
    <row r="190440" spans="26:27">
      <c r="Z190440" s="192"/>
      <c r="AA190440" s="192"/>
    </row>
    <row r="190441" spans="26:27">
      <c r="Z190441" s="192"/>
      <c r="AA190441" s="192"/>
    </row>
    <row r="190442" spans="26:27">
      <c r="Z190442" s="192"/>
      <c r="AA190442" s="192"/>
    </row>
    <row r="190443" spans="26:27">
      <c r="Z190443" s="192"/>
      <c r="AA190443" s="192"/>
    </row>
    <row r="190444" spans="26:27">
      <c r="Z190444" s="192"/>
      <c r="AA190444" s="192"/>
    </row>
    <row r="190445" spans="26:27">
      <c r="Z190445" s="192"/>
      <c r="AA190445" s="192"/>
    </row>
    <row r="190446" spans="26:27">
      <c r="Z190446" s="192"/>
      <c r="AA190446" s="192"/>
    </row>
    <row r="190447" spans="26:27">
      <c r="Z190447" s="192"/>
      <c r="AA190447" s="192"/>
    </row>
    <row r="190448" spans="26:27">
      <c r="Z190448" s="192"/>
      <c r="AA190448" s="192"/>
    </row>
    <row r="190449" spans="26:27">
      <c r="Z190449" s="192"/>
      <c r="AA190449" s="192"/>
    </row>
    <row r="190450" spans="26:27">
      <c r="Z190450" s="192"/>
      <c r="AA190450" s="192"/>
    </row>
    <row r="190451" spans="26:27">
      <c r="Z190451" s="192"/>
      <c r="AA190451" s="192"/>
    </row>
    <row r="190452" spans="26:27">
      <c r="Z190452" s="192"/>
      <c r="AA190452" s="192"/>
    </row>
    <row r="190453" spans="26:27">
      <c r="Z190453" s="192"/>
      <c r="AA190453" s="192"/>
    </row>
    <row r="190454" spans="26:27">
      <c r="Z190454" s="192"/>
      <c r="AA190454" s="192"/>
    </row>
    <row r="190455" spans="26:27">
      <c r="Z190455" s="192"/>
      <c r="AA190455" s="192"/>
    </row>
    <row r="190456" spans="26:27">
      <c r="Z190456" s="192"/>
      <c r="AA190456" s="192"/>
    </row>
    <row r="190457" spans="26:27">
      <c r="Z190457" s="192"/>
      <c r="AA190457" s="192"/>
    </row>
    <row r="190458" spans="26:27">
      <c r="Z190458" s="192"/>
      <c r="AA190458" s="192"/>
    </row>
    <row r="190459" spans="26:27">
      <c r="Z190459" s="192"/>
      <c r="AA190459" s="192"/>
    </row>
    <row r="190460" spans="26:27">
      <c r="Z190460" s="192"/>
      <c r="AA190460" s="192"/>
    </row>
    <row r="190461" spans="26:27">
      <c r="Z190461" s="192"/>
      <c r="AA190461" s="192"/>
    </row>
    <row r="190462" spans="26:27">
      <c r="Z190462" s="192"/>
      <c r="AA190462" s="192"/>
    </row>
    <row r="190463" spans="26:27">
      <c r="Z190463" s="192"/>
      <c r="AA190463" s="192"/>
    </row>
    <row r="190464" spans="26:27">
      <c r="Z190464" s="192"/>
      <c r="AA190464" s="192"/>
    </row>
    <row r="190465" spans="26:27">
      <c r="Z190465" s="192"/>
      <c r="AA190465" s="192"/>
    </row>
    <row r="190466" spans="26:27">
      <c r="Z190466" s="192"/>
      <c r="AA190466" s="192"/>
    </row>
    <row r="190467" spans="26:27">
      <c r="Z190467" s="192"/>
      <c r="AA190467" s="192"/>
    </row>
    <row r="190468" spans="26:27">
      <c r="Z190468" s="192"/>
      <c r="AA190468" s="192"/>
    </row>
    <row r="190469" spans="26:27">
      <c r="Z190469" s="192"/>
      <c r="AA190469" s="192"/>
    </row>
    <row r="190470" spans="26:27">
      <c r="Z190470" s="192"/>
      <c r="AA190470" s="192"/>
    </row>
    <row r="190471" spans="26:27">
      <c r="Z190471" s="192"/>
      <c r="AA190471" s="192"/>
    </row>
    <row r="190472" spans="26:27">
      <c r="Z190472" s="192"/>
      <c r="AA190472" s="192"/>
    </row>
    <row r="190473" spans="26:27">
      <c r="Z190473" s="192"/>
      <c r="AA190473" s="192"/>
    </row>
    <row r="190474" spans="26:27">
      <c r="Z190474" s="192"/>
      <c r="AA190474" s="192"/>
    </row>
    <row r="190475" spans="26:27">
      <c r="Z190475" s="192"/>
      <c r="AA190475" s="192"/>
    </row>
    <row r="190476" spans="26:27">
      <c r="Z190476" s="192"/>
      <c r="AA190476" s="192"/>
    </row>
    <row r="190477" spans="26:27">
      <c r="Z190477" s="192"/>
      <c r="AA190477" s="192"/>
    </row>
    <row r="190478" spans="26:27">
      <c r="Z190478" s="192"/>
      <c r="AA190478" s="192"/>
    </row>
    <row r="190479" spans="26:27">
      <c r="Z190479" s="192"/>
      <c r="AA190479" s="192"/>
    </row>
    <row r="190480" spans="26:27">
      <c r="Z190480" s="192"/>
      <c r="AA190480" s="192"/>
    </row>
    <row r="190481" spans="26:27">
      <c r="Z190481" s="192"/>
      <c r="AA190481" s="192"/>
    </row>
    <row r="190482" spans="26:27">
      <c r="Z190482" s="192"/>
      <c r="AA190482" s="192"/>
    </row>
    <row r="190483" spans="26:27">
      <c r="Z190483" s="192"/>
      <c r="AA190483" s="192"/>
    </row>
    <row r="190484" spans="26:27">
      <c r="Z190484" s="192"/>
      <c r="AA190484" s="192"/>
    </row>
    <row r="190485" spans="26:27">
      <c r="Z190485" s="192"/>
      <c r="AA190485" s="192"/>
    </row>
    <row r="190486" spans="26:27">
      <c r="Z190486" s="192"/>
      <c r="AA190486" s="192"/>
    </row>
    <row r="190487" spans="26:27">
      <c r="Z190487" s="192"/>
      <c r="AA190487" s="192"/>
    </row>
    <row r="190488" spans="26:27">
      <c r="Z190488" s="192"/>
      <c r="AA190488" s="192"/>
    </row>
    <row r="190489" spans="26:27">
      <c r="Z190489" s="192"/>
      <c r="AA190489" s="192"/>
    </row>
    <row r="190490" spans="26:27">
      <c r="Z190490" s="192"/>
      <c r="AA190490" s="192"/>
    </row>
    <row r="190491" spans="26:27">
      <c r="Z190491" s="192"/>
      <c r="AA190491" s="192"/>
    </row>
    <row r="190492" spans="26:27">
      <c r="Z190492" s="192"/>
      <c r="AA190492" s="192"/>
    </row>
    <row r="190493" spans="26:27">
      <c r="Z190493" s="192"/>
      <c r="AA190493" s="192"/>
    </row>
    <row r="190494" spans="26:27">
      <c r="Z190494" s="192"/>
      <c r="AA190494" s="192"/>
    </row>
    <row r="190495" spans="26:27">
      <c r="Z190495" s="192"/>
      <c r="AA190495" s="192"/>
    </row>
    <row r="190496" spans="26:27">
      <c r="Z190496" s="192"/>
      <c r="AA190496" s="192"/>
    </row>
    <row r="190497" spans="26:27">
      <c r="Z190497" s="192"/>
      <c r="AA190497" s="192"/>
    </row>
    <row r="190498" spans="26:27">
      <c r="Z190498" s="192"/>
      <c r="AA190498" s="192"/>
    </row>
    <row r="190499" spans="26:27">
      <c r="Z190499" s="192"/>
      <c r="AA190499" s="192"/>
    </row>
    <row r="190500" spans="26:27">
      <c r="Z190500" s="192"/>
      <c r="AA190500" s="192"/>
    </row>
    <row r="190501" spans="26:27">
      <c r="Z190501" s="192"/>
      <c r="AA190501" s="192"/>
    </row>
    <row r="190502" spans="26:27">
      <c r="Z190502" s="192"/>
      <c r="AA190502" s="192"/>
    </row>
    <row r="190503" spans="26:27">
      <c r="Z190503" s="192"/>
      <c r="AA190503" s="192"/>
    </row>
    <row r="190504" spans="26:27">
      <c r="Z190504" s="192"/>
      <c r="AA190504" s="192"/>
    </row>
    <row r="190505" spans="26:27">
      <c r="Z190505" s="192"/>
      <c r="AA190505" s="192"/>
    </row>
    <row r="190506" spans="26:27">
      <c r="Z190506" s="192"/>
      <c r="AA190506" s="192"/>
    </row>
    <row r="190507" spans="26:27">
      <c r="Z190507" s="192"/>
      <c r="AA190507" s="192"/>
    </row>
    <row r="190508" spans="26:27">
      <c r="Z190508" s="192"/>
      <c r="AA190508" s="192"/>
    </row>
    <row r="190509" spans="26:27">
      <c r="Z190509" s="192"/>
      <c r="AA190509" s="192"/>
    </row>
    <row r="190510" spans="26:27">
      <c r="Z190510" s="192"/>
      <c r="AA190510" s="192"/>
    </row>
    <row r="190511" spans="26:27">
      <c r="Z190511" s="192"/>
      <c r="AA190511" s="192"/>
    </row>
    <row r="190512" spans="26:27">
      <c r="Z190512" s="192"/>
      <c r="AA190512" s="192"/>
    </row>
    <row r="190513" spans="26:27">
      <c r="Z190513" s="192"/>
      <c r="AA190513" s="192"/>
    </row>
    <row r="190514" spans="26:27">
      <c r="Z190514" s="192"/>
      <c r="AA190514" s="192"/>
    </row>
    <row r="190515" spans="26:27">
      <c r="Z190515" s="192"/>
      <c r="AA190515" s="192"/>
    </row>
    <row r="190516" spans="26:27">
      <c r="Z190516" s="192"/>
      <c r="AA190516" s="192"/>
    </row>
    <row r="190517" spans="26:27">
      <c r="Z190517" s="192"/>
      <c r="AA190517" s="192"/>
    </row>
    <row r="190518" spans="26:27">
      <c r="Z190518" s="192"/>
      <c r="AA190518" s="192"/>
    </row>
    <row r="190519" spans="26:27">
      <c r="Z190519" s="192"/>
      <c r="AA190519" s="192"/>
    </row>
    <row r="190520" spans="26:27">
      <c r="Z190520" s="192"/>
      <c r="AA190520" s="192"/>
    </row>
    <row r="190521" spans="26:27">
      <c r="Z190521" s="192"/>
      <c r="AA190521" s="192"/>
    </row>
    <row r="190522" spans="26:27">
      <c r="Z190522" s="192"/>
      <c r="AA190522" s="192"/>
    </row>
    <row r="190523" spans="26:27">
      <c r="Z190523" s="192"/>
      <c r="AA190523" s="192"/>
    </row>
    <row r="190524" spans="26:27">
      <c r="Z190524" s="192"/>
      <c r="AA190524" s="192"/>
    </row>
    <row r="190525" spans="26:27">
      <c r="Z190525" s="192"/>
      <c r="AA190525" s="192"/>
    </row>
    <row r="190526" spans="26:27">
      <c r="Z190526" s="192"/>
      <c r="AA190526" s="192"/>
    </row>
    <row r="190527" spans="26:27">
      <c r="Z190527" s="192"/>
      <c r="AA190527" s="192"/>
    </row>
    <row r="190528" spans="26:27">
      <c r="Z190528" s="192"/>
      <c r="AA190528" s="192"/>
    </row>
    <row r="190529" spans="26:27">
      <c r="Z190529" s="192"/>
      <c r="AA190529" s="192"/>
    </row>
    <row r="190530" spans="26:27">
      <c r="Z190530" s="192"/>
      <c r="AA190530" s="192"/>
    </row>
    <row r="190531" spans="26:27">
      <c r="Z190531" s="192"/>
      <c r="AA190531" s="192"/>
    </row>
    <row r="190532" spans="26:27">
      <c r="Z190532" s="192"/>
      <c r="AA190532" s="192"/>
    </row>
    <row r="190533" spans="26:27">
      <c r="Z190533" s="192"/>
      <c r="AA190533" s="192"/>
    </row>
    <row r="190534" spans="26:27">
      <c r="Z190534" s="192"/>
      <c r="AA190534" s="192"/>
    </row>
    <row r="190535" spans="26:27">
      <c r="Z190535" s="192"/>
      <c r="AA190535" s="192"/>
    </row>
    <row r="190536" spans="26:27">
      <c r="Z190536" s="192"/>
      <c r="AA190536" s="192"/>
    </row>
    <row r="190537" spans="26:27">
      <c r="Z190537" s="192"/>
      <c r="AA190537" s="192"/>
    </row>
    <row r="190538" spans="26:27">
      <c r="Z190538" s="192"/>
      <c r="AA190538" s="192"/>
    </row>
    <row r="190539" spans="26:27">
      <c r="Z190539" s="192"/>
      <c r="AA190539" s="192"/>
    </row>
    <row r="190540" spans="26:27">
      <c r="Z190540" s="192"/>
      <c r="AA190540" s="192"/>
    </row>
    <row r="190541" spans="26:27">
      <c r="Z190541" s="192"/>
      <c r="AA190541" s="192"/>
    </row>
    <row r="190542" spans="26:27">
      <c r="Z190542" s="192"/>
      <c r="AA190542" s="192"/>
    </row>
    <row r="190543" spans="26:27">
      <c r="Z190543" s="192"/>
      <c r="AA190543" s="192"/>
    </row>
    <row r="190544" spans="26:27">
      <c r="Z190544" s="192"/>
      <c r="AA190544" s="192"/>
    </row>
    <row r="190545" spans="26:27">
      <c r="Z190545" s="192"/>
      <c r="AA190545" s="192"/>
    </row>
    <row r="190546" spans="26:27">
      <c r="Z190546" s="192"/>
      <c r="AA190546" s="192"/>
    </row>
    <row r="190547" spans="26:27">
      <c r="Z190547" s="192"/>
      <c r="AA190547" s="192"/>
    </row>
    <row r="190548" spans="26:27">
      <c r="Z190548" s="192"/>
      <c r="AA190548" s="192"/>
    </row>
    <row r="190549" spans="26:27">
      <c r="Z190549" s="192"/>
      <c r="AA190549" s="192"/>
    </row>
    <row r="190550" spans="26:27">
      <c r="Z190550" s="192"/>
      <c r="AA190550" s="192"/>
    </row>
    <row r="190551" spans="26:27">
      <c r="Z190551" s="192"/>
      <c r="AA190551" s="192"/>
    </row>
    <row r="190552" spans="26:27">
      <c r="Z190552" s="192"/>
      <c r="AA190552" s="192"/>
    </row>
    <row r="190553" spans="26:27">
      <c r="Z190553" s="192"/>
      <c r="AA190553" s="192"/>
    </row>
    <row r="190554" spans="26:27">
      <c r="Z190554" s="192"/>
      <c r="AA190554" s="192"/>
    </row>
    <row r="190555" spans="26:27">
      <c r="Z190555" s="192"/>
      <c r="AA190555" s="192"/>
    </row>
    <row r="190556" spans="26:27">
      <c r="Z190556" s="192"/>
      <c r="AA190556" s="192"/>
    </row>
    <row r="190557" spans="26:27">
      <c r="Z190557" s="192"/>
      <c r="AA190557" s="192"/>
    </row>
    <row r="190558" spans="26:27">
      <c r="Z190558" s="192"/>
      <c r="AA190558" s="192"/>
    </row>
    <row r="190559" spans="26:27">
      <c r="Z190559" s="192"/>
      <c r="AA190559" s="192"/>
    </row>
    <row r="190560" spans="26:27">
      <c r="Z190560" s="192"/>
      <c r="AA190560" s="192"/>
    </row>
    <row r="190561" spans="26:27">
      <c r="Z190561" s="192"/>
      <c r="AA190561" s="192"/>
    </row>
    <row r="190562" spans="26:27">
      <c r="Z190562" s="192"/>
      <c r="AA190562" s="192"/>
    </row>
    <row r="190563" spans="26:27">
      <c r="Z190563" s="192"/>
      <c r="AA190563" s="192"/>
    </row>
    <row r="190564" spans="26:27">
      <c r="Z190564" s="192"/>
      <c r="AA190564" s="192"/>
    </row>
    <row r="190565" spans="26:27">
      <c r="Z190565" s="192"/>
      <c r="AA190565" s="192"/>
    </row>
    <row r="190566" spans="26:27">
      <c r="Z190566" s="192"/>
      <c r="AA190566" s="192"/>
    </row>
    <row r="190567" spans="26:27">
      <c r="Z190567" s="192"/>
      <c r="AA190567" s="192"/>
    </row>
    <row r="190568" spans="26:27">
      <c r="Z190568" s="192"/>
      <c r="AA190568" s="192"/>
    </row>
    <row r="190569" spans="26:27">
      <c r="Z190569" s="192"/>
      <c r="AA190569" s="192"/>
    </row>
    <row r="190570" spans="26:27">
      <c r="Z190570" s="192"/>
      <c r="AA190570" s="192"/>
    </row>
    <row r="190571" spans="26:27">
      <c r="Z190571" s="192"/>
      <c r="AA190571" s="192"/>
    </row>
    <row r="190572" spans="26:27">
      <c r="Z190572" s="192"/>
      <c r="AA190572" s="192"/>
    </row>
    <row r="190573" spans="26:27">
      <c r="Z190573" s="192"/>
      <c r="AA190573" s="192"/>
    </row>
    <row r="190574" spans="26:27">
      <c r="Z190574" s="192"/>
      <c r="AA190574" s="192"/>
    </row>
    <row r="190575" spans="26:27">
      <c r="Z190575" s="192"/>
      <c r="AA190575" s="192"/>
    </row>
    <row r="190576" spans="26:27">
      <c r="Z190576" s="192"/>
      <c r="AA190576" s="192"/>
    </row>
    <row r="190577" spans="26:27">
      <c r="Z190577" s="192"/>
      <c r="AA190577" s="192"/>
    </row>
    <row r="190578" spans="26:27">
      <c r="Z190578" s="192"/>
      <c r="AA190578" s="192"/>
    </row>
    <row r="190579" spans="26:27">
      <c r="Z190579" s="192"/>
      <c r="AA190579" s="192"/>
    </row>
    <row r="190580" spans="26:27">
      <c r="Z190580" s="192"/>
      <c r="AA190580" s="192"/>
    </row>
    <row r="190581" spans="26:27">
      <c r="Z190581" s="192"/>
      <c r="AA190581" s="192"/>
    </row>
    <row r="190582" spans="26:27">
      <c r="Z190582" s="192"/>
      <c r="AA190582" s="192"/>
    </row>
    <row r="190583" spans="26:27">
      <c r="Z190583" s="192"/>
      <c r="AA190583" s="192"/>
    </row>
    <row r="190584" spans="26:27">
      <c r="Z190584" s="192"/>
      <c r="AA190584" s="192"/>
    </row>
    <row r="190585" spans="26:27">
      <c r="Z190585" s="192"/>
      <c r="AA190585" s="192"/>
    </row>
    <row r="190586" spans="26:27">
      <c r="Z190586" s="192"/>
      <c r="AA190586" s="192"/>
    </row>
    <row r="190587" spans="26:27">
      <c r="Z190587" s="192"/>
      <c r="AA190587" s="192"/>
    </row>
    <row r="190588" spans="26:27">
      <c r="Z190588" s="192"/>
      <c r="AA190588" s="192"/>
    </row>
    <row r="190589" spans="26:27">
      <c r="Z190589" s="192"/>
      <c r="AA190589" s="192"/>
    </row>
    <row r="190590" spans="26:27">
      <c r="Z190590" s="192"/>
      <c r="AA190590" s="192"/>
    </row>
    <row r="190591" spans="26:27">
      <c r="Z190591" s="192"/>
      <c r="AA190591" s="192"/>
    </row>
    <row r="190592" spans="26:27">
      <c r="Z190592" s="192"/>
      <c r="AA190592" s="192"/>
    </row>
    <row r="190593" spans="26:27">
      <c r="Z190593" s="192"/>
      <c r="AA190593" s="192"/>
    </row>
    <row r="190594" spans="26:27">
      <c r="Z190594" s="192"/>
      <c r="AA190594" s="192"/>
    </row>
    <row r="190595" spans="26:27">
      <c r="Z190595" s="192"/>
      <c r="AA190595" s="192"/>
    </row>
    <row r="190596" spans="26:27">
      <c r="Z190596" s="192"/>
      <c r="AA190596" s="192"/>
    </row>
    <row r="190597" spans="26:27">
      <c r="Z190597" s="192"/>
      <c r="AA190597" s="192"/>
    </row>
    <row r="190598" spans="26:27">
      <c r="Z190598" s="192"/>
      <c r="AA190598" s="192"/>
    </row>
    <row r="190599" spans="26:27">
      <c r="Z190599" s="192"/>
      <c r="AA190599" s="192"/>
    </row>
    <row r="190600" spans="26:27">
      <c r="Z190600" s="192"/>
      <c r="AA190600" s="192"/>
    </row>
    <row r="190601" spans="26:27">
      <c r="Z190601" s="192"/>
      <c r="AA190601" s="192"/>
    </row>
    <row r="190602" spans="26:27">
      <c r="Z190602" s="192"/>
      <c r="AA190602" s="192"/>
    </row>
    <row r="190603" spans="26:27">
      <c r="Z190603" s="192"/>
      <c r="AA190603" s="192"/>
    </row>
    <row r="190604" spans="26:27">
      <c r="Z190604" s="192"/>
      <c r="AA190604" s="192"/>
    </row>
    <row r="190605" spans="26:27">
      <c r="Z190605" s="192"/>
      <c r="AA190605" s="192"/>
    </row>
    <row r="190606" spans="26:27">
      <c r="Z190606" s="192"/>
      <c r="AA190606" s="192"/>
    </row>
    <row r="190607" spans="26:27">
      <c r="Z190607" s="192"/>
      <c r="AA190607" s="192"/>
    </row>
    <row r="190608" spans="26:27">
      <c r="Z190608" s="192"/>
      <c r="AA190608" s="192"/>
    </row>
    <row r="190609" spans="26:27">
      <c r="Z190609" s="192"/>
      <c r="AA190609" s="192"/>
    </row>
    <row r="190610" spans="26:27">
      <c r="Z190610" s="192"/>
      <c r="AA190610" s="192"/>
    </row>
    <row r="190611" spans="26:27">
      <c r="Z190611" s="192"/>
      <c r="AA190611" s="192"/>
    </row>
    <row r="190612" spans="26:27">
      <c r="Z190612" s="192"/>
      <c r="AA190612" s="192"/>
    </row>
    <row r="190613" spans="26:27">
      <c r="Z190613" s="192"/>
      <c r="AA190613" s="192"/>
    </row>
    <row r="190614" spans="26:27">
      <c r="Z190614" s="192"/>
      <c r="AA190614" s="192"/>
    </row>
    <row r="190615" spans="26:27">
      <c r="Z190615" s="192"/>
      <c r="AA190615" s="192"/>
    </row>
    <row r="190616" spans="26:27">
      <c r="Z190616" s="192"/>
      <c r="AA190616" s="192"/>
    </row>
    <row r="190617" spans="26:27">
      <c r="Z190617" s="192"/>
      <c r="AA190617" s="192"/>
    </row>
    <row r="190618" spans="26:27">
      <c r="Z190618" s="192"/>
      <c r="AA190618" s="192"/>
    </row>
    <row r="190619" spans="26:27">
      <c r="Z190619" s="192"/>
      <c r="AA190619" s="192"/>
    </row>
    <row r="190620" spans="26:27">
      <c r="Z190620" s="192"/>
      <c r="AA190620" s="192"/>
    </row>
    <row r="190621" spans="26:27">
      <c r="Z190621" s="192"/>
      <c r="AA190621" s="192"/>
    </row>
    <row r="190622" spans="26:27">
      <c r="Z190622" s="192"/>
      <c r="AA190622" s="192"/>
    </row>
    <row r="190623" spans="26:27">
      <c r="Z190623" s="192"/>
      <c r="AA190623" s="192"/>
    </row>
    <row r="190624" spans="26:27">
      <c r="Z190624" s="192"/>
      <c r="AA190624" s="192"/>
    </row>
    <row r="190625" spans="26:27">
      <c r="Z190625" s="192"/>
      <c r="AA190625" s="192"/>
    </row>
    <row r="190626" spans="26:27">
      <c r="Z190626" s="192"/>
      <c r="AA190626" s="192"/>
    </row>
    <row r="190627" spans="26:27">
      <c r="Z190627" s="192"/>
      <c r="AA190627" s="192"/>
    </row>
    <row r="190628" spans="26:27">
      <c r="Z190628" s="192"/>
      <c r="AA190628" s="192"/>
    </row>
    <row r="190629" spans="26:27">
      <c r="Z190629" s="192"/>
      <c r="AA190629" s="192"/>
    </row>
    <row r="190630" spans="26:27">
      <c r="Z190630" s="192"/>
      <c r="AA190630" s="192"/>
    </row>
    <row r="190631" spans="26:27">
      <c r="Z190631" s="192"/>
      <c r="AA190631" s="192"/>
    </row>
    <row r="190632" spans="26:27">
      <c r="Z190632" s="192"/>
      <c r="AA190632" s="192"/>
    </row>
    <row r="190633" spans="26:27">
      <c r="Z190633" s="192"/>
      <c r="AA190633" s="192"/>
    </row>
    <row r="190634" spans="26:27">
      <c r="Z190634" s="192"/>
      <c r="AA190634" s="192"/>
    </row>
    <row r="190635" spans="26:27">
      <c r="Z190635" s="192"/>
      <c r="AA190635" s="192"/>
    </row>
    <row r="190636" spans="26:27">
      <c r="Z190636" s="192"/>
      <c r="AA190636" s="192"/>
    </row>
    <row r="190637" spans="26:27">
      <c r="Z190637" s="192"/>
      <c r="AA190637" s="192"/>
    </row>
    <row r="190638" spans="26:27">
      <c r="Z190638" s="192"/>
      <c r="AA190638" s="192"/>
    </row>
    <row r="190639" spans="26:27">
      <c r="Z190639" s="192"/>
      <c r="AA190639" s="192"/>
    </row>
    <row r="190640" spans="26:27">
      <c r="Z190640" s="192"/>
      <c r="AA190640" s="192"/>
    </row>
    <row r="190641" spans="26:27">
      <c r="Z190641" s="192"/>
      <c r="AA190641" s="192"/>
    </row>
    <row r="190642" spans="26:27">
      <c r="Z190642" s="192"/>
      <c r="AA190642" s="192"/>
    </row>
    <row r="190643" spans="26:27">
      <c r="Z190643" s="192"/>
      <c r="AA190643" s="192"/>
    </row>
    <row r="190644" spans="26:27">
      <c r="Z190644" s="192"/>
      <c r="AA190644" s="192"/>
    </row>
    <row r="190645" spans="26:27">
      <c r="Z190645" s="192"/>
      <c r="AA190645" s="192"/>
    </row>
    <row r="190646" spans="26:27">
      <c r="Z190646" s="192"/>
      <c r="AA190646" s="192"/>
    </row>
    <row r="190647" spans="26:27">
      <c r="Z190647" s="192"/>
      <c r="AA190647" s="192"/>
    </row>
    <row r="190648" spans="26:27">
      <c r="Z190648" s="192"/>
      <c r="AA190648" s="192"/>
    </row>
    <row r="190649" spans="26:27">
      <c r="Z190649" s="192"/>
      <c r="AA190649" s="192"/>
    </row>
    <row r="190650" spans="26:27">
      <c r="Z190650" s="192"/>
      <c r="AA190650" s="192"/>
    </row>
    <row r="190651" spans="26:27">
      <c r="Z190651" s="192"/>
      <c r="AA190651" s="192"/>
    </row>
    <row r="190652" spans="26:27">
      <c r="Z190652" s="192"/>
      <c r="AA190652" s="192"/>
    </row>
    <row r="190653" spans="26:27">
      <c r="Z190653" s="192"/>
      <c r="AA190653" s="192"/>
    </row>
    <row r="190654" spans="26:27">
      <c r="Z190654" s="192"/>
      <c r="AA190654" s="192"/>
    </row>
    <row r="190655" spans="26:27">
      <c r="Z190655" s="192"/>
      <c r="AA190655" s="192"/>
    </row>
    <row r="190656" spans="26:27">
      <c r="Z190656" s="192"/>
      <c r="AA190656" s="192"/>
    </row>
    <row r="190657" spans="26:27">
      <c r="Z190657" s="192"/>
      <c r="AA190657" s="192"/>
    </row>
    <row r="190658" spans="26:27">
      <c r="Z190658" s="192"/>
      <c r="AA190658" s="192"/>
    </row>
    <row r="190659" spans="26:27">
      <c r="Z190659" s="192"/>
      <c r="AA190659" s="192"/>
    </row>
    <row r="190660" spans="26:27">
      <c r="Z190660" s="192"/>
      <c r="AA190660" s="192"/>
    </row>
    <row r="190661" spans="26:27">
      <c r="Z190661" s="192"/>
      <c r="AA190661" s="192"/>
    </row>
    <row r="190662" spans="26:27">
      <c r="Z190662" s="192"/>
      <c r="AA190662" s="192"/>
    </row>
    <row r="190663" spans="26:27">
      <c r="Z190663" s="192"/>
      <c r="AA190663" s="192"/>
    </row>
    <row r="190664" spans="26:27">
      <c r="Z190664" s="192"/>
      <c r="AA190664" s="192"/>
    </row>
    <row r="190665" spans="26:27">
      <c r="Z190665" s="192"/>
      <c r="AA190665" s="192"/>
    </row>
    <row r="190666" spans="26:27">
      <c r="Z190666" s="192"/>
      <c r="AA190666" s="192"/>
    </row>
    <row r="190667" spans="26:27">
      <c r="Z190667" s="192"/>
      <c r="AA190667" s="192"/>
    </row>
    <row r="190668" spans="26:27">
      <c r="Z190668" s="192"/>
      <c r="AA190668" s="192"/>
    </row>
    <row r="190669" spans="26:27">
      <c r="Z190669" s="192"/>
      <c r="AA190669" s="192"/>
    </row>
    <row r="190670" spans="26:27">
      <c r="Z190670" s="192"/>
      <c r="AA190670" s="192"/>
    </row>
    <row r="190671" spans="26:27">
      <c r="Z190671" s="192"/>
      <c r="AA190671" s="192"/>
    </row>
    <row r="190672" spans="26:27">
      <c r="Z190672" s="192"/>
      <c r="AA190672" s="192"/>
    </row>
    <row r="190673" spans="26:27">
      <c r="Z190673" s="192"/>
      <c r="AA190673" s="192"/>
    </row>
    <row r="190674" spans="26:27">
      <c r="Z190674" s="192"/>
      <c r="AA190674" s="192"/>
    </row>
    <row r="190675" spans="26:27">
      <c r="Z190675" s="192"/>
      <c r="AA190675" s="192"/>
    </row>
    <row r="190676" spans="26:27">
      <c r="Z190676" s="192"/>
      <c r="AA190676" s="192"/>
    </row>
    <row r="190677" spans="26:27">
      <c r="Z190677" s="192"/>
      <c r="AA190677" s="192"/>
    </row>
    <row r="190678" spans="26:27">
      <c r="Z190678" s="192"/>
      <c r="AA190678" s="192"/>
    </row>
    <row r="190679" spans="26:27">
      <c r="Z190679" s="192"/>
      <c r="AA190679" s="192"/>
    </row>
    <row r="190680" spans="26:27">
      <c r="Z190680" s="192"/>
      <c r="AA190680" s="192"/>
    </row>
    <row r="190681" spans="26:27">
      <c r="Z190681" s="192"/>
      <c r="AA190681" s="192"/>
    </row>
    <row r="190682" spans="26:27">
      <c r="Z190682" s="192"/>
      <c r="AA190682" s="192"/>
    </row>
    <row r="190683" spans="26:27">
      <c r="Z190683" s="192"/>
      <c r="AA190683" s="192"/>
    </row>
    <row r="190684" spans="26:27">
      <c r="Z190684" s="192"/>
      <c r="AA190684" s="192"/>
    </row>
    <row r="190685" spans="26:27">
      <c r="Z190685" s="192"/>
      <c r="AA190685" s="192"/>
    </row>
    <row r="190686" spans="26:27">
      <c r="Z190686" s="192"/>
      <c r="AA190686" s="192"/>
    </row>
    <row r="190687" spans="26:27">
      <c r="Z190687" s="192"/>
      <c r="AA190687" s="192"/>
    </row>
    <row r="190688" spans="26:27">
      <c r="Z190688" s="192"/>
      <c r="AA190688" s="192"/>
    </row>
    <row r="190689" spans="26:27">
      <c r="Z190689" s="192"/>
      <c r="AA190689" s="192"/>
    </row>
    <row r="190690" spans="26:27">
      <c r="Z190690" s="192"/>
      <c r="AA190690" s="192"/>
    </row>
    <row r="190691" spans="26:27">
      <c r="Z190691" s="192"/>
      <c r="AA190691" s="192"/>
    </row>
    <row r="190692" spans="26:27">
      <c r="Z190692" s="192"/>
      <c r="AA190692" s="192"/>
    </row>
    <row r="190693" spans="26:27">
      <c r="Z190693" s="192"/>
      <c r="AA190693" s="192"/>
    </row>
    <row r="190694" spans="26:27">
      <c r="Z190694" s="192"/>
      <c r="AA190694" s="192"/>
    </row>
    <row r="190695" spans="26:27">
      <c r="Z190695" s="192"/>
      <c r="AA190695" s="192"/>
    </row>
    <row r="190696" spans="26:27">
      <c r="Z190696" s="192"/>
      <c r="AA190696" s="192"/>
    </row>
    <row r="190697" spans="26:27">
      <c r="Z190697" s="192"/>
      <c r="AA190697" s="192"/>
    </row>
    <row r="190698" spans="26:27">
      <c r="Z190698" s="192"/>
      <c r="AA190698" s="192"/>
    </row>
    <row r="190699" spans="26:27">
      <c r="Z190699" s="192"/>
      <c r="AA190699" s="192"/>
    </row>
    <row r="190700" spans="26:27">
      <c r="Z190700" s="192"/>
      <c r="AA190700" s="192"/>
    </row>
    <row r="190701" spans="26:27">
      <c r="Z190701" s="192"/>
      <c r="AA190701" s="192"/>
    </row>
    <row r="190702" spans="26:27">
      <c r="Z190702" s="192"/>
      <c r="AA190702" s="192"/>
    </row>
    <row r="190703" spans="26:27">
      <c r="Z190703" s="192"/>
      <c r="AA190703" s="192"/>
    </row>
    <row r="190704" spans="26:27">
      <c r="Z190704" s="192"/>
      <c r="AA190704" s="192"/>
    </row>
    <row r="190705" spans="26:27">
      <c r="Z190705" s="192"/>
      <c r="AA190705" s="192"/>
    </row>
    <row r="190706" spans="26:27">
      <c r="Z190706" s="192"/>
      <c r="AA190706" s="192"/>
    </row>
    <row r="190707" spans="26:27">
      <c r="Z190707" s="192"/>
      <c r="AA190707" s="192"/>
    </row>
    <row r="190708" spans="26:27">
      <c r="Z190708" s="192"/>
      <c r="AA190708" s="192"/>
    </row>
    <row r="190709" spans="26:27">
      <c r="Z190709" s="192"/>
      <c r="AA190709" s="192"/>
    </row>
    <row r="190710" spans="26:27">
      <c r="Z190710" s="192"/>
      <c r="AA190710" s="192"/>
    </row>
    <row r="190711" spans="26:27">
      <c r="Z190711" s="192"/>
      <c r="AA190711" s="192"/>
    </row>
    <row r="190712" spans="26:27">
      <c r="Z190712" s="192"/>
      <c r="AA190712" s="192"/>
    </row>
    <row r="190713" spans="26:27">
      <c r="Z190713" s="192"/>
      <c r="AA190713" s="192"/>
    </row>
    <row r="190714" spans="26:27">
      <c r="Z190714" s="192"/>
      <c r="AA190714" s="192"/>
    </row>
    <row r="190715" spans="26:27">
      <c r="Z190715" s="192"/>
      <c r="AA190715" s="192"/>
    </row>
    <row r="190716" spans="26:27">
      <c r="Z190716" s="192"/>
      <c r="AA190716" s="192"/>
    </row>
    <row r="190717" spans="26:27">
      <c r="Z190717" s="192"/>
      <c r="AA190717" s="192"/>
    </row>
    <row r="190718" spans="26:27">
      <c r="Z190718" s="192"/>
      <c r="AA190718" s="192"/>
    </row>
    <row r="190719" spans="26:27">
      <c r="Z190719" s="192"/>
      <c r="AA190719" s="192"/>
    </row>
    <row r="190720" spans="26:27">
      <c r="Z190720" s="192"/>
      <c r="AA190720" s="192"/>
    </row>
    <row r="190721" spans="26:27">
      <c r="Z190721" s="192"/>
      <c r="AA190721" s="192"/>
    </row>
    <row r="190722" spans="26:27">
      <c r="Z190722" s="192"/>
      <c r="AA190722" s="192"/>
    </row>
    <row r="190723" spans="26:27">
      <c r="Z190723" s="192"/>
      <c r="AA190723" s="192"/>
    </row>
    <row r="190724" spans="26:27">
      <c r="Z190724" s="192"/>
      <c r="AA190724" s="192"/>
    </row>
    <row r="190725" spans="26:27">
      <c r="Z190725" s="192"/>
      <c r="AA190725" s="192"/>
    </row>
    <row r="190726" spans="26:27">
      <c r="Z190726" s="192"/>
      <c r="AA190726" s="192"/>
    </row>
    <row r="190727" spans="26:27">
      <c r="Z190727" s="192"/>
      <c r="AA190727" s="192"/>
    </row>
    <row r="190728" spans="26:27">
      <c r="Z190728" s="192"/>
      <c r="AA190728" s="192"/>
    </row>
    <row r="190729" spans="26:27">
      <c r="Z190729" s="192"/>
      <c r="AA190729" s="192"/>
    </row>
    <row r="190730" spans="26:27">
      <c r="Z190730" s="192"/>
      <c r="AA190730" s="192"/>
    </row>
    <row r="190731" spans="26:27">
      <c r="Z190731" s="192"/>
      <c r="AA190731" s="192"/>
    </row>
    <row r="190732" spans="26:27">
      <c r="Z190732" s="192"/>
      <c r="AA190732" s="192"/>
    </row>
    <row r="190733" spans="26:27">
      <c r="Z190733" s="192"/>
      <c r="AA190733" s="192"/>
    </row>
    <row r="190734" spans="26:27">
      <c r="Z190734" s="192"/>
      <c r="AA190734" s="192"/>
    </row>
    <row r="190735" spans="26:27">
      <c r="Z190735" s="192"/>
      <c r="AA190735" s="192"/>
    </row>
    <row r="190736" spans="26:27">
      <c r="Z190736" s="192"/>
      <c r="AA190736" s="192"/>
    </row>
    <row r="190737" spans="26:27">
      <c r="Z190737" s="192"/>
      <c r="AA190737" s="192"/>
    </row>
    <row r="190738" spans="26:27">
      <c r="Z190738" s="192"/>
      <c r="AA190738" s="192"/>
    </row>
    <row r="190739" spans="26:27">
      <c r="Z190739" s="192"/>
      <c r="AA190739" s="192"/>
    </row>
    <row r="190740" spans="26:27">
      <c r="Z190740" s="192"/>
      <c r="AA190740" s="192"/>
    </row>
    <row r="190741" spans="26:27">
      <c r="Z190741" s="192"/>
      <c r="AA190741" s="192"/>
    </row>
    <row r="190742" spans="26:27">
      <c r="Z190742" s="192"/>
      <c r="AA190742" s="192"/>
    </row>
    <row r="190743" spans="26:27">
      <c r="Z190743" s="192"/>
      <c r="AA190743" s="192"/>
    </row>
    <row r="190744" spans="26:27">
      <c r="Z190744" s="192"/>
      <c r="AA190744" s="192"/>
    </row>
    <row r="190745" spans="26:27">
      <c r="Z190745" s="192"/>
      <c r="AA190745" s="192"/>
    </row>
    <row r="190746" spans="26:27">
      <c r="Z190746" s="192"/>
      <c r="AA190746" s="192"/>
    </row>
    <row r="190747" spans="26:27">
      <c r="Z190747" s="192"/>
      <c r="AA190747" s="192"/>
    </row>
    <row r="190748" spans="26:27">
      <c r="Z190748" s="192"/>
      <c r="AA190748" s="192"/>
    </row>
    <row r="190749" spans="26:27">
      <c r="Z190749" s="192"/>
      <c r="AA190749" s="192"/>
    </row>
    <row r="190750" spans="26:27">
      <c r="Z190750" s="192"/>
      <c r="AA190750" s="192"/>
    </row>
    <row r="190751" spans="26:27">
      <c r="Z190751" s="192"/>
      <c r="AA190751" s="192"/>
    </row>
    <row r="190752" spans="26:27">
      <c r="Z190752" s="192"/>
      <c r="AA190752" s="192"/>
    </row>
    <row r="190753" spans="26:27">
      <c r="Z190753" s="192"/>
      <c r="AA190753" s="192"/>
    </row>
    <row r="190754" spans="26:27">
      <c r="Z190754" s="192"/>
      <c r="AA190754" s="192"/>
    </row>
    <row r="190755" spans="26:27">
      <c r="Z190755" s="192"/>
      <c r="AA190755" s="192"/>
    </row>
    <row r="190756" spans="26:27">
      <c r="Z190756" s="192"/>
      <c r="AA190756" s="192"/>
    </row>
    <row r="190757" spans="26:27">
      <c r="Z190757" s="192"/>
      <c r="AA190757" s="192"/>
    </row>
    <row r="190758" spans="26:27">
      <c r="Z190758" s="192"/>
      <c r="AA190758" s="192"/>
    </row>
    <row r="190759" spans="26:27">
      <c r="Z190759" s="192"/>
      <c r="AA190759" s="192"/>
    </row>
    <row r="190760" spans="26:27">
      <c r="Z190760" s="192"/>
      <c r="AA190760" s="192"/>
    </row>
    <row r="190761" spans="26:27">
      <c r="Z190761" s="192"/>
      <c r="AA190761" s="192"/>
    </row>
    <row r="190762" spans="26:27">
      <c r="Z190762" s="192"/>
      <c r="AA190762" s="192"/>
    </row>
    <row r="190763" spans="26:27">
      <c r="Z190763" s="192"/>
      <c r="AA190763" s="192"/>
    </row>
    <row r="190764" spans="26:27">
      <c r="Z190764" s="192"/>
      <c r="AA190764" s="192"/>
    </row>
    <row r="190765" spans="26:27">
      <c r="Z190765" s="192"/>
      <c r="AA190765" s="192"/>
    </row>
    <row r="190766" spans="26:27">
      <c r="Z190766" s="192"/>
      <c r="AA190766" s="192"/>
    </row>
    <row r="190767" spans="26:27">
      <c r="Z190767" s="192"/>
      <c r="AA190767" s="192"/>
    </row>
    <row r="190768" spans="26:27">
      <c r="Z190768" s="192"/>
      <c r="AA190768" s="192"/>
    </row>
    <row r="190769" spans="26:27">
      <c r="Z190769" s="192"/>
      <c r="AA190769" s="192"/>
    </row>
    <row r="190770" spans="26:27">
      <c r="Z190770" s="192"/>
      <c r="AA190770" s="192"/>
    </row>
    <row r="190771" spans="26:27">
      <c r="Z190771" s="192"/>
      <c r="AA190771" s="192"/>
    </row>
    <row r="190772" spans="26:27">
      <c r="Z190772" s="192"/>
      <c r="AA190772" s="192"/>
    </row>
    <row r="190773" spans="26:27">
      <c r="Z190773" s="192"/>
      <c r="AA190773" s="192"/>
    </row>
    <row r="190774" spans="26:27">
      <c r="Z190774" s="192"/>
      <c r="AA190774" s="192"/>
    </row>
    <row r="190775" spans="26:27">
      <c r="Z190775" s="192"/>
      <c r="AA190775" s="192"/>
    </row>
    <row r="190776" spans="26:27">
      <c r="Z190776" s="192"/>
      <c r="AA190776" s="192"/>
    </row>
    <row r="190777" spans="26:27">
      <c r="Z190777" s="192"/>
      <c r="AA190777" s="192"/>
    </row>
    <row r="190778" spans="26:27">
      <c r="Z190778" s="192"/>
      <c r="AA190778" s="192"/>
    </row>
    <row r="190779" spans="26:27">
      <c r="Z190779" s="192"/>
      <c r="AA190779" s="192"/>
    </row>
    <row r="190780" spans="26:27">
      <c r="Z190780" s="192"/>
      <c r="AA190780" s="192"/>
    </row>
    <row r="190781" spans="26:27">
      <c r="Z190781" s="192"/>
      <c r="AA190781" s="192"/>
    </row>
    <row r="190782" spans="26:27">
      <c r="Z190782" s="192"/>
      <c r="AA190782" s="192"/>
    </row>
    <row r="190783" spans="26:27">
      <c r="Z190783" s="192"/>
      <c r="AA190783" s="192"/>
    </row>
    <row r="190784" spans="26:27">
      <c r="Z190784" s="192"/>
      <c r="AA190784" s="192"/>
    </row>
    <row r="190785" spans="26:27">
      <c r="Z190785" s="192"/>
      <c r="AA190785" s="192"/>
    </row>
    <row r="190786" spans="26:27">
      <c r="Z190786" s="192"/>
      <c r="AA190786" s="192"/>
    </row>
    <row r="190787" spans="26:27">
      <c r="Z190787" s="192"/>
      <c r="AA190787" s="192"/>
    </row>
    <row r="190788" spans="26:27">
      <c r="Z190788" s="192"/>
      <c r="AA190788" s="192"/>
    </row>
    <row r="190789" spans="26:27">
      <c r="Z190789" s="192"/>
      <c r="AA190789" s="192"/>
    </row>
    <row r="190790" spans="26:27">
      <c r="Z190790" s="192"/>
      <c r="AA190790" s="192"/>
    </row>
    <row r="190791" spans="26:27">
      <c r="Z190791" s="192"/>
      <c r="AA190791" s="192"/>
    </row>
    <row r="190792" spans="26:27">
      <c r="Z190792" s="192"/>
      <c r="AA190792" s="192"/>
    </row>
    <row r="190793" spans="26:27">
      <c r="Z190793" s="192"/>
      <c r="AA190793" s="192"/>
    </row>
    <row r="190794" spans="26:27">
      <c r="Z190794" s="192"/>
      <c r="AA190794" s="192"/>
    </row>
    <row r="190795" spans="26:27">
      <c r="Z190795" s="192"/>
      <c r="AA190795" s="192"/>
    </row>
    <row r="190796" spans="26:27">
      <c r="Z190796" s="192"/>
      <c r="AA190796" s="192"/>
    </row>
    <row r="190797" spans="26:27">
      <c r="Z190797" s="192"/>
      <c r="AA190797" s="192"/>
    </row>
    <row r="190798" spans="26:27">
      <c r="Z190798" s="192"/>
      <c r="AA190798" s="192"/>
    </row>
    <row r="190799" spans="26:27">
      <c r="Z190799" s="192"/>
      <c r="AA190799" s="192"/>
    </row>
    <row r="190800" spans="26:27">
      <c r="Z190800" s="192"/>
      <c r="AA190800" s="192"/>
    </row>
    <row r="190801" spans="26:27">
      <c r="Z190801" s="192"/>
      <c r="AA190801" s="192"/>
    </row>
    <row r="190802" spans="26:27">
      <c r="Z190802" s="192"/>
      <c r="AA190802" s="192"/>
    </row>
    <row r="190803" spans="26:27">
      <c r="Z190803" s="192"/>
      <c r="AA190803" s="192"/>
    </row>
    <row r="190804" spans="26:27">
      <c r="Z190804" s="192"/>
      <c r="AA190804" s="192"/>
    </row>
    <row r="190805" spans="26:27">
      <c r="Z190805" s="192"/>
      <c r="AA190805" s="192"/>
    </row>
    <row r="190806" spans="26:27">
      <c r="Z190806" s="192"/>
      <c r="AA190806" s="192"/>
    </row>
    <row r="190807" spans="26:27">
      <c r="Z190807" s="192"/>
      <c r="AA190807" s="192"/>
    </row>
    <row r="190808" spans="26:27">
      <c r="Z190808" s="192"/>
      <c r="AA190808" s="192"/>
    </row>
    <row r="190809" spans="26:27">
      <c r="Z190809" s="192"/>
      <c r="AA190809" s="192"/>
    </row>
    <row r="190810" spans="26:27">
      <c r="Z190810" s="192"/>
      <c r="AA190810" s="192"/>
    </row>
    <row r="190811" spans="26:27">
      <c r="Z190811" s="192"/>
      <c r="AA190811" s="192"/>
    </row>
    <row r="190812" spans="26:27">
      <c r="Z190812" s="192"/>
      <c r="AA190812" s="192"/>
    </row>
    <row r="190813" spans="26:27">
      <c r="Z190813" s="192"/>
      <c r="AA190813" s="192"/>
    </row>
    <row r="190814" spans="26:27">
      <c r="Z190814" s="192"/>
      <c r="AA190814" s="192"/>
    </row>
    <row r="190815" spans="26:27">
      <c r="Z190815" s="192"/>
      <c r="AA190815" s="192"/>
    </row>
    <row r="190816" spans="26:27">
      <c r="Z190816" s="192"/>
      <c r="AA190816" s="192"/>
    </row>
    <row r="190817" spans="26:27">
      <c r="Z190817" s="192"/>
      <c r="AA190817" s="192"/>
    </row>
    <row r="190818" spans="26:27">
      <c r="Z190818" s="192"/>
      <c r="AA190818" s="192"/>
    </row>
    <row r="190819" spans="26:27">
      <c r="Z190819" s="192"/>
      <c r="AA190819" s="192"/>
    </row>
    <row r="190820" spans="26:27">
      <c r="Z190820" s="192"/>
      <c r="AA190820" s="192"/>
    </row>
    <row r="190821" spans="26:27">
      <c r="Z190821" s="192"/>
      <c r="AA190821" s="192"/>
    </row>
    <row r="190822" spans="26:27">
      <c r="Z190822" s="192"/>
      <c r="AA190822" s="192"/>
    </row>
    <row r="190823" spans="26:27">
      <c r="Z190823" s="192"/>
      <c r="AA190823" s="192"/>
    </row>
    <row r="190824" spans="26:27">
      <c r="Z190824" s="192"/>
      <c r="AA190824" s="192"/>
    </row>
    <row r="190825" spans="26:27">
      <c r="Z190825" s="192"/>
      <c r="AA190825" s="192"/>
    </row>
    <row r="190826" spans="26:27">
      <c r="Z190826" s="192"/>
      <c r="AA190826" s="192"/>
    </row>
    <row r="190827" spans="26:27">
      <c r="Z190827" s="192"/>
      <c r="AA190827" s="192"/>
    </row>
    <row r="190828" spans="26:27">
      <c r="Z190828" s="192"/>
      <c r="AA190828" s="192"/>
    </row>
    <row r="190829" spans="26:27">
      <c r="Z190829" s="192"/>
      <c r="AA190829" s="192"/>
    </row>
    <row r="190830" spans="26:27">
      <c r="Z190830" s="192"/>
      <c r="AA190830" s="192"/>
    </row>
    <row r="190831" spans="26:27">
      <c r="Z190831" s="192"/>
      <c r="AA190831" s="192"/>
    </row>
    <row r="190832" spans="26:27">
      <c r="Z190832" s="192"/>
      <c r="AA190832" s="192"/>
    </row>
    <row r="190833" spans="26:27">
      <c r="Z190833" s="192"/>
      <c r="AA190833" s="192"/>
    </row>
    <row r="190834" spans="26:27">
      <c r="Z190834" s="192"/>
      <c r="AA190834" s="192"/>
    </row>
    <row r="190835" spans="26:27">
      <c r="Z190835" s="192"/>
      <c r="AA190835" s="192"/>
    </row>
    <row r="190836" spans="26:27">
      <c r="Z190836" s="192"/>
      <c r="AA190836" s="192"/>
    </row>
    <row r="190837" spans="26:27">
      <c r="Z190837" s="192"/>
      <c r="AA190837" s="192"/>
    </row>
    <row r="190838" spans="26:27">
      <c r="Z190838" s="192"/>
      <c r="AA190838" s="192"/>
    </row>
    <row r="190839" spans="26:27">
      <c r="Z190839" s="192"/>
      <c r="AA190839" s="192"/>
    </row>
    <row r="190840" spans="26:27">
      <c r="Z190840" s="192"/>
      <c r="AA190840" s="192"/>
    </row>
    <row r="190841" spans="26:27">
      <c r="Z190841" s="192"/>
      <c r="AA190841" s="192"/>
    </row>
    <row r="190842" spans="26:27">
      <c r="Z190842" s="192"/>
      <c r="AA190842" s="192"/>
    </row>
    <row r="190843" spans="26:27">
      <c r="Z190843" s="192"/>
      <c r="AA190843" s="192"/>
    </row>
    <row r="190844" spans="26:27">
      <c r="Z190844" s="192"/>
      <c r="AA190844" s="192"/>
    </row>
    <row r="190845" spans="26:27">
      <c r="Z190845" s="192"/>
      <c r="AA190845" s="192"/>
    </row>
    <row r="190846" spans="26:27">
      <c r="Z190846" s="192"/>
      <c r="AA190846" s="192"/>
    </row>
    <row r="190847" spans="26:27">
      <c r="Z190847" s="192"/>
      <c r="AA190847" s="192"/>
    </row>
    <row r="190848" spans="26:27">
      <c r="Z190848" s="192"/>
      <c r="AA190848" s="192"/>
    </row>
    <row r="190849" spans="26:27">
      <c r="Z190849" s="192"/>
      <c r="AA190849" s="192"/>
    </row>
    <row r="190850" spans="26:27">
      <c r="Z190850" s="192"/>
      <c r="AA190850" s="192"/>
    </row>
    <row r="190851" spans="26:27">
      <c r="Z190851" s="192"/>
      <c r="AA190851" s="192"/>
    </row>
    <row r="190852" spans="26:27">
      <c r="Z190852" s="192"/>
      <c r="AA190852" s="192"/>
    </row>
    <row r="190853" spans="26:27">
      <c r="Z190853" s="192"/>
      <c r="AA190853" s="192"/>
    </row>
    <row r="190854" spans="26:27">
      <c r="Z190854" s="192"/>
      <c r="AA190854" s="192"/>
    </row>
    <row r="190855" spans="26:27">
      <c r="Z190855" s="192"/>
      <c r="AA190855" s="192"/>
    </row>
    <row r="190856" spans="26:27">
      <c r="Z190856" s="192"/>
      <c r="AA190856" s="192"/>
    </row>
    <row r="190857" spans="26:27">
      <c r="Z190857" s="192"/>
      <c r="AA190857" s="192"/>
    </row>
    <row r="190858" spans="26:27">
      <c r="Z190858" s="192"/>
      <c r="AA190858" s="192"/>
    </row>
    <row r="190859" spans="26:27">
      <c r="Z190859" s="192"/>
      <c r="AA190859" s="192"/>
    </row>
    <row r="190860" spans="26:27">
      <c r="Z190860" s="192"/>
      <c r="AA190860" s="192"/>
    </row>
    <row r="190861" spans="26:27">
      <c r="Z190861" s="192"/>
      <c r="AA190861" s="192"/>
    </row>
    <row r="190862" spans="26:27">
      <c r="Z190862" s="192"/>
      <c r="AA190862" s="192"/>
    </row>
    <row r="190863" spans="26:27">
      <c r="Z190863" s="192"/>
      <c r="AA190863" s="192"/>
    </row>
    <row r="190864" spans="26:27">
      <c r="Z190864" s="192"/>
      <c r="AA190864" s="192"/>
    </row>
    <row r="190865" spans="26:27">
      <c r="Z190865" s="192"/>
      <c r="AA190865" s="192"/>
    </row>
    <row r="190866" spans="26:27">
      <c r="Z190866" s="192"/>
      <c r="AA190866" s="192"/>
    </row>
    <row r="190867" spans="26:27">
      <c r="Z190867" s="192"/>
      <c r="AA190867" s="192"/>
    </row>
    <row r="190868" spans="26:27">
      <c r="Z190868" s="192"/>
      <c r="AA190868" s="192"/>
    </row>
    <row r="190869" spans="26:27">
      <c r="Z190869" s="192"/>
      <c r="AA190869" s="192"/>
    </row>
    <row r="190870" spans="26:27">
      <c r="Z190870" s="192"/>
      <c r="AA190870" s="192"/>
    </row>
    <row r="190871" spans="26:27">
      <c r="Z190871" s="192"/>
      <c r="AA190871" s="192"/>
    </row>
    <row r="190872" spans="26:27">
      <c r="Z190872" s="192"/>
      <c r="AA190872" s="192"/>
    </row>
    <row r="190873" spans="26:27">
      <c r="Z190873" s="192"/>
      <c r="AA190873" s="192"/>
    </row>
    <row r="190874" spans="26:27">
      <c r="Z190874" s="192"/>
      <c r="AA190874" s="192"/>
    </row>
    <row r="190875" spans="26:27">
      <c r="Z190875" s="192"/>
      <c r="AA190875" s="192"/>
    </row>
    <row r="190876" spans="26:27">
      <c r="Z190876" s="192"/>
      <c r="AA190876" s="192"/>
    </row>
    <row r="190877" spans="26:27">
      <c r="Z190877" s="192"/>
      <c r="AA190877" s="192"/>
    </row>
    <row r="190878" spans="26:27">
      <c r="Z190878" s="192"/>
      <c r="AA190878" s="192"/>
    </row>
    <row r="190879" spans="26:27">
      <c r="Z190879" s="192"/>
      <c r="AA190879" s="192"/>
    </row>
    <row r="190880" spans="26:27">
      <c r="Z190880" s="192"/>
      <c r="AA190880" s="192"/>
    </row>
    <row r="190881" spans="26:27">
      <c r="Z190881" s="192"/>
      <c r="AA190881" s="192"/>
    </row>
    <row r="190882" spans="26:27">
      <c r="Z190882" s="192"/>
      <c r="AA190882" s="192"/>
    </row>
    <row r="190883" spans="26:27">
      <c r="Z190883" s="192"/>
      <c r="AA190883" s="192"/>
    </row>
    <row r="190884" spans="26:27">
      <c r="Z190884" s="192"/>
      <c r="AA190884" s="192"/>
    </row>
    <row r="190885" spans="26:27">
      <c r="Z190885" s="192"/>
      <c r="AA190885" s="192"/>
    </row>
    <row r="190886" spans="26:27">
      <c r="Z190886" s="192"/>
      <c r="AA190886" s="192"/>
    </row>
    <row r="190887" spans="26:27">
      <c r="Z190887" s="192"/>
      <c r="AA190887" s="192"/>
    </row>
    <row r="190888" spans="26:27">
      <c r="Z190888" s="192"/>
      <c r="AA190888" s="192"/>
    </row>
    <row r="190889" spans="26:27">
      <c r="Z190889" s="192"/>
      <c r="AA190889" s="192"/>
    </row>
    <row r="190890" spans="26:27">
      <c r="Z190890" s="192"/>
      <c r="AA190890" s="192"/>
    </row>
    <row r="190891" spans="26:27">
      <c r="Z190891" s="192"/>
      <c r="AA190891" s="192"/>
    </row>
    <row r="190892" spans="26:27">
      <c r="Z190892" s="192"/>
      <c r="AA190892" s="192"/>
    </row>
    <row r="190893" spans="26:27">
      <c r="Z190893" s="192"/>
      <c r="AA190893" s="192"/>
    </row>
    <row r="190894" spans="26:27">
      <c r="Z190894" s="192"/>
      <c r="AA190894" s="192"/>
    </row>
    <row r="190895" spans="26:27">
      <c r="Z190895" s="192"/>
      <c r="AA190895" s="192"/>
    </row>
    <row r="190896" spans="26:27">
      <c r="Z190896" s="192"/>
      <c r="AA190896" s="192"/>
    </row>
    <row r="190897" spans="26:27">
      <c r="Z190897" s="192"/>
      <c r="AA190897" s="192"/>
    </row>
    <row r="190898" spans="26:27">
      <c r="Z190898" s="192"/>
      <c r="AA190898" s="192"/>
    </row>
    <row r="190899" spans="26:27">
      <c r="Z190899" s="192"/>
      <c r="AA190899" s="192"/>
    </row>
    <row r="190900" spans="26:27">
      <c r="Z190900" s="192"/>
      <c r="AA190900" s="192"/>
    </row>
    <row r="190901" spans="26:27">
      <c r="Z190901" s="192"/>
      <c r="AA190901" s="192"/>
    </row>
    <row r="190902" spans="26:27">
      <c r="Z190902" s="192"/>
      <c r="AA190902" s="192"/>
    </row>
    <row r="190903" spans="26:27">
      <c r="Z190903" s="192"/>
      <c r="AA190903" s="192"/>
    </row>
    <row r="190904" spans="26:27">
      <c r="Z190904" s="192"/>
      <c r="AA190904" s="192"/>
    </row>
    <row r="190905" spans="26:27">
      <c r="Z190905" s="192"/>
      <c r="AA190905" s="192"/>
    </row>
    <row r="190906" spans="26:27">
      <c r="Z190906" s="192"/>
      <c r="AA190906" s="192"/>
    </row>
    <row r="190907" spans="26:27">
      <c r="Z190907" s="192"/>
      <c r="AA190907" s="192"/>
    </row>
    <row r="190908" spans="26:27">
      <c r="Z190908" s="192"/>
      <c r="AA190908" s="192"/>
    </row>
    <row r="190909" spans="26:27">
      <c r="Z190909" s="192"/>
      <c r="AA190909" s="192"/>
    </row>
    <row r="190910" spans="26:27">
      <c r="Z190910" s="192"/>
      <c r="AA190910" s="192"/>
    </row>
    <row r="190911" spans="26:27">
      <c r="Z190911" s="192"/>
      <c r="AA190911" s="192"/>
    </row>
    <row r="190912" spans="26:27">
      <c r="Z190912" s="192"/>
      <c r="AA190912" s="192"/>
    </row>
    <row r="190913" spans="26:27">
      <c r="Z190913" s="192"/>
      <c r="AA190913" s="192"/>
    </row>
    <row r="190914" spans="26:27">
      <c r="Z190914" s="192"/>
      <c r="AA190914" s="192"/>
    </row>
    <row r="190915" spans="26:27">
      <c r="Z190915" s="192"/>
      <c r="AA190915" s="192"/>
    </row>
    <row r="190916" spans="26:27">
      <c r="Z190916" s="192"/>
      <c r="AA190916" s="192"/>
    </row>
    <row r="190917" spans="26:27">
      <c r="Z190917" s="192"/>
      <c r="AA190917" s="192"/>
    </row>
    <row r="190918" spans="26:27">
      <c r="Z190918" s="192"/>
      <c r="AA190918" s="192"/>
    </row>
    <row r="190919" spans="26:27">
      <c r="Z190919" s="192"/>
      <c r="AA190919" s="192"/>
    </row>
    <row r="190920" spans="26:27">
      <c r="Z190920" s="192"/>
      <c r="AA190920" s="192"/>
    </row>
    <row r="190921" spans="26:27">
      <c r="Z190921" s="192"/>
      <c r="AA190921" s="192"/>
    </row>
    <row r="190922" spans="26:27">
      <c r="Z190922" s="192"/>
      <c r="AA190922" s="192"/>
    </row>
    <row r="190923" spans="26:27">
      <c r="Z190923" s="192"/>
      <c r="AA190923" s="192"/>
    </row>
    <row r="190924" spans="26:27">
      <c r="Z190924" s="192"/>
      <c r="AA190924" s="192"/>
    </row>
    <row r="190925" spans="26:27">
      <c r="Z190925" s="192"/>
      <c r="AA190925" s="192"/>
    </row>
    <row r="190926" spans="26:27">
      <c r="Z190926" s="192"/>
      <c r="AA190926" s="192"/>
    </row>
    <row r="190927" spans="26:27">
      <c r="Z190927" s="192"/>
      <c r="AA190927" s="192"/>
    </row>
    <row r="190928" spans="26:27">
      <c r="Z190928" s="192"/>
      <c r="AA190928" s="192"/>
    </row>
    <row r="190929" spans="26:27">
      <c r="Z190929" s="192"/>
      <c r="AA190929" s="192"/>
    </row>
    <row r="190930" spans="26:27">
      <c r="Z190930" s="192"/>
      <c r="AA190930" s="192"/>
    </row>
    <row r="190931" spans="26:27">
      <c r="Z190931" s="192"/>
      <c r="AA190931" s="192"/>
    </row>
    <row r="190932" spans="26:27">
      <c r="Z190932" s="192"/>
      <c r="AA190932" s="192"/>
    </row>
    <row r="190933" spans="26:27">
      <c r="Z190933" s="192"/>
      <c r="AA190933" s="192"/>
    </row>
    <row r="190934" spans="26:27">
      <c r="Z190934" s="192"/>
      <c r="AA190934" s="192"/>
    </row>
    <row r="190935" spans="26:27">
      <c r="Z190935" s="192"/>
      <c r="AA190935" s="192"/>
    </row>
    <row r="190936" spans="26:27">
      <c r="Z190936" s="192"/>
      <c r="AA190936" s="192"/>
    </row>
    <row r="190937" spans="26:27">
      <c r="Z190937" s="192"/>
      <c r="AA190937" s="192"/>
    </row>
    <row r="190938" spans="26:27">
      <c r="Z190938" s="192"/>
      <c r="AA190938" s="192"/>
    </row>
    <row r="190939" spans="26:27">
      <c r="Z190939" s="192"/>
      <c r="AA190939" s="192"/>
    </row>
    <row r="190940" spans="26:27">
      <c r="Z190940" s="192"/>
      <c r="AA190940" s="192"/>
    </row>
    <row r="190941" spans="26:27">
      <c r="Z190941" s="192"/>
      <c r="AA190941" s="192"/>
    </row>
    <row r="190942" spans="26:27">
      <c r="Z190942" s="192"/>
      <c r="AA190942" s="192"/>
    </row>
    <row r="190943" spans="26:27">
      <c r="Z190943" s="192"/>
      <c r="AA190943" s="192"/>
    </row>
    <row r="190944" spans="26:27">
      <c r="Z190944" s="192"/>
      <c r="AA190944" s="192"/>
    </row>
    <row r="190945" spans="26:27">
      <c r="Z190945" s="192"/>
      <c r="AA190945" s="192"/>
    </row>
    <row r="190946" spans="26:27">
      <c r="Z190946" s="192"/>
      <c r="AA190946" s="192"/>
    </row>
    <row r="190947" spans="26:27">
      <c r="Z190947" s="192"/>
      <c r="AA190947" s="192"/>
    </row>
    <row r="190948" spans="26:27">
      <c r="Z190948" s="192"/>
      <c r="AA190948" s="192"/>
    </row>
    <row r="190949" spans="26:27">
      <c r="Z190949" s="192"/>
      <c r="AA190949" s="192"/>
    </row>
    <row r="190950" spans="26:27">
      <c r="Z190950" s="192"/>
      <c r="AA190950" s="192"/>
    </row>
    <row r="190951" spans="26:27">
      <c r="Z190951" s="192"/>
      <c r="AA190951" s="192"/>
    </row>
    <row r="190952" spans="26:27">
      <c r="Z190952" s="192"/>
      <c r="AA190952" s="192"/>
    </row>
    <row r="190953" spans="26:27">
      <c r="Z190953" s="192"/>
      <c r="AA190953" s="192"/>
    </row>
    <row r="190954" spans="26:27">
      <c r="Z190954" s="192"/>
      <c r="AA190954" s="192"/>
    </row>
    <row r="190955" spans="26:27">
      <c r="Z190955" s="192"/>
      <c r="AA190955" s="192"/>
    </row>
    <row r="190956" spans="26:27">
      <c r="Z190956" s="192"/>
      <c r="AA190956" s="192"/>
    </row>
    <row r="190957" spans="26:27">
      <c r="Z190957" s="192"/>
      <c r="AA190957" s="192"/>
    </row>
    <row r="190958" spans="26:27">
      <c r="Z190958" s="192"/>
      <c r="AA190958" s="192"/>
    </row>
    <row r="190959" spans="26:27">
      <c r="Z190959" s="192"/>
      <c r="AA190959" s="192"/>
    </row>
    <row r="190960" spans="26:27">
      <c r="Z190960" s="192"/>
      <c r="AA190960" s="192"/>
    </row>
    <row r="190961" spans="26:27">
      <c r="Z190961" s="192"/>
      <c r="AA190961" s="192"/>
    </row>
    <row r="190962" spans="26:27">
      <c r="Z190962" s="192"/>
      <c r="AA190962" s="192"/>
    </row>
    <row r="190963" spans="26:27">
      <c r="Z190963" s="192"/>
      <c r="AA190963" s="192"/>
    </row>
    <row r="190964" spans="26:27">
      <c r="Z190964" s="192"/>
      <c r="AA190964" s="192"/>
    </row>
    <row r="190965" spans="26:27">
      <c r="Z190965" s="192"/>
      <c r="AA190965" s="192"/>
    </row>
    <row r="190966" spans="26:27">
      <c r="Z190966" s="192"/>
      <c r="AA190966" s="192"/>
    </row>
    <row r="190967" spans="26:27">
      <c r="Z190967" s="192"/>
      <c r="AA190967" s="192"/>
    </row>
    <row r="190968" spans="26:27">
      <c r="Z190968" s="192"/>
      <c r="AA190968" s="192"/>
    </row>
    <row r="190969" spans="26:27">
      <c r="Z190969" s="192"/>
      <c r="AA190969" s="192"/>
    </row>
    <row r="190970" spans="26:27">
      <c r="Z190970" s="192"/>
      <c r="AA190970" s="192"/>
    </row>
    <row r="190971" spans="26:27">
      <c r="Z190971" s="192"/>
      <c r="AA190971" s="192"/>
    </row>
    <row r="190972" spans="26:27">
      <c r="Z190972" s="192"/>
      <c r="AA190972" s="192"/>
    </row>
    <row r="190973" spans="26:27">
      <c r="Z190973" s="192"/>
      <c r="AA190973" s="192"/>
    </row>
    <row r="190974" spans="26:27">
      <c r="Z190974" s="192"/>
      <c r="AA190974" s="192"/>
    </row>
    <row r="190975" spans="26:27">
      <c r="Z190975" s="192"/>
      <c r="AA190975" s="192"/>
    </row>
    <row r="190976" spans="26:27">
      <c r="Z190976" s="192"/>
      <c r="AA190976" s="192"/>
    </row>
    <row r="190977" spans="26:27">
      <c r="Z190977" s="192"/>
      <c r="AA190977" s="192"/>
    </row>
    <row r="190978" spans="26:27">
      <c r="Z190978" s="192"/>
      <c r="AA190978" s="192"/>
    </row>
    <row r="190979" spans="26:27">
      <c r="Z190979" s="192"/>
      <c r="AA190979" s="192"/>
    </row>
    <row r="190980" spans="26:27">
      <c r="Z190980" s="192"/>
      <c r="AA190980" s="192"/>
    </row>
    <row r="190981" spans="26:27">
      <c r="Z190981" s="192"/>
      <c r="AA190981" s="192"/>
    </row>
    <row r="190982" spans="26:27">
      <c r="Z190982" s="192"/>
      <c r="AA190982" s="192"/>
    </row>
    <row r="190983" spans="26:27">
      <c r="Z190983" s="192"/>
      <c r="AA190983" s="192"/>
    </row>
    <row r="190984" spans="26:27">
      <c r="Z190984" s="192"/>
      <c r="AA190984" s="192"/>
    </row>
    <row r="190985" spans="26:27">
      <c r="Z190985" s="192"/>
      <c r="AA190985" s="192"/>
    </row>
    <row r="190986" spans="26:27">
      <c r="Z190986" s="192"/>
      <c r="AA190986" s="192"/>
    </row>
    <row r="190987" spans="26:27">
      <c r="Z190987" s="192"/>
      <c r="AA190987" s="192"/>
    </row>
    <row r="190988" spans="26:27">
      <c r="Z190988" s="192"/>
      <c r="AA190988" s="192"/>
    </row>
    <row r="190989" spans="26:27">
      <c r="Z190989" s="192"/>
      <c r="AA190989" s="192"/>
    </row>
    <row r="190990" spans="26:27">
      <c r="Z190990" s="192"/>
      <c r="AA190990" s="192"/>
    </row>
    <row r="190991" spans="26:27">
      <c r="Z190991" s="192"/>
      <c r="AA190991" s="192"/>
    </row>
    <row r="190992" spans="26:27">
      <c r="Z190992" s="192"/>
      <c r="AA190992" s="192"/>
    </row>
    <row r="190993" spans="26:27">
      <c r="Z190993" s="192"/>
      <c r="AA190993" s="192"/>
    </row>
    <row r="190994" spans="26:27">
      <c r="Z190994" s="192"/>
      <c r="AA190994" s="192"/>
    </row>
    <row r="190995" spans="26:27">
      <c r="Z190995" s="192"/>
      <c r="AA190995" s="192"/>
    </row>
    <row r="190996" spans="26:27">
      <c r="Z190996" s="192"/>
      <c r="AA190996" s="192"/>
    </row>
    <row r="190997" spans="26:27">
      <c r="Z190997" s="192"/>
      <c r="AA190997" s="192"/>
    </row>
    <row r="190998" spans="26:27">
      <c r="Z190998" s="192"/>
      <c r="AA190998" s="192"/>
    </row>
    <row r="190999" spans="26:27">
      <c r="Z190999" s="192"/>
      <c r="AA190999" s="192"/>
    </row>
    <row r="191000" spans="26:27">
      <c r="Z191000" s="192"/>
      <c r="AA191000" s="192"/>
    </row>
    <row r="191001" spans="26:27">
      <c r="Z191001" s="192"/>
      <c r="AA191001" s="192"/>
    </row>
    <row r="191002" spans="26:27">
      <c r="Z191002" s="192"/>
      <c r="AA191002" s="192"/>
    </row>
    <row r="191003" spans="26:27">
      <c r="Z191003" s="192"/>
      <c r="AA191003" s="192"/>
    </row>
    <row r="191004" spans="26:27">
      <c r="Z191004" s="192"/>
      <c r="AA191004" s="192"/>
    </row>
    <row r="191005" spans="26:27">
      <c r="Z191005" s="192"/>
      <c r="AA191005" s="192"/>
    </row>
    <row r="191006" spans="26:27">
      <c r="Z191006" s="192"/>
      <c r="AA191006" s="192"/>
    </row>
    <row r="191007" spans="26:27">
      <c r="Z191007" s="192"/>
      <c r="AA191007" s="192"/>
    </row>
    <row r="191008" spans="26:27">
      <c r="Z191008" s="192"/>
      <c r="AA191008" s="192"/>
    </row>
    <row r="191009" spans="26:27">
      <c r="Z191009" s="192"/>
      <c r="AA191009" s="192"/>
    </row>
    <row r="191010" spans="26:27">
      <c r="Z191010" s="192"/>
      <c r="AA191010" s="192"/>
    </row>
    <row r="191011" spans="26:27">
      <c r="Z191011" s="192"/>
      <c r="AA191011" s="192"/>
    </row>
    <row r="191012" spans="26:27">
      <c r="Z191012" s="192"/>
      <c r="AA191012" s="192"/>
    </row>
    <row r="191013" spans="26:27">
      <c r="Z191013" s="192"/>
      <c r="AA191013" s="192"/>
    </row>
    <row r="191014" spans="26:27">
      <c r="Z191014" s="192"/>
      <c r="AA191014" s="192"/>
    </row>
    <row r="191015" spans="26:27">
      <c r="Z191015" s="192"/>
      <c r="AA191015" s="192"/>
    </row>
    <row r="191016" spans="26:27">
      <c r="Z191016" s="192"/>
      <c r="AA191016" s="192"/>
    </row>
    <row r="191017" spans="26:27">
      <c r="Z191017" s="192"/>
      <c r="AA191017" s="192"/>
    </row>
    <row r="191018" spans="26:27">
      <c r="Z191018" s="192"/>
      <c r="AA191018" s="192"/>
    </row>
    <row r="191019" spans="26:27">
      <c r="Z191019" s="192"/>
      <c r="AA191019" s="192"/>
    </row>
    <row r="191020" spans="26:27">
      <c r="Z191020" s="192"/>
      <c r="AA191020" s="192"/>
    </row>
    <row r="191021" spans="26:27">
      <c r="Z191021" s="192"/>
      <c r="AA191021" s="192"/>
    </row>
    <row r="191022" spans="26:27">
      <c r="Z191022" s="192"/>
      <c r="AA191022" s="192"/>
    </row>
    <row r="191023" spans="26:27">
      <c r="Z191023" s="192"/>
      <c r="AA191023" s="192"/>
    </row>
    <row r="191024" spans="26:27">
      <c r="Z191024" s="192"/>
      <c r="AA191024" s="192"/>
    </row>
    <row r="191025" spans="26:27">
      <c r="Z191025" s="192"/>
      <c r="AA191025" s="192"/>
    </row>
    <row r="191026" spans="26:27">
      <c r="Z191026" s="192"/>
      <c r="AA191026" s="192"/>
    </row>
    <row r="191027" spans="26:27">
      <c r="Z191027" s="192"/>
      <c r="AA191027" s="192"/>
    </row>
    <row r="191028" spans="26:27">
      <c r="Z191028" s="192"/>
      <c r="AA191028" s="192"/>
    </row>
    <row r="191029" spans="26:27">
      <c r="Z191029" s="192"/>
      <c r="AA191029" s="192"/>
    </row>
    <row r="191030" spans="26:27">
      <c r="Z191030" s="192"/>
      <c r="AA191030" s="192"/>
    </row>
    <row r="191031" spans="26:27">
      <c r="Z191031" s="192"/>
      <c r="AA191031" s="192"/>
    </row>
    <row r="191032" spans="26:27">
      <c r="Z191032" s="192"/>
      <c r="AA191032" s="192"/>
    </row>
    <row r="191033" spans="26:27">
      <c r="Z191033" s="192"/>
      <c r="AA191033" s="192"/>
    </row>
    <row r="191034" spans="26:27">
      <c r="Z191034" s="192"/>
      <c r="AA191034" s="192"/>
    </row>
    <row r="191035" spans="26:27">
      <c r="Z191035" s="192"/>
      <c r="AA191035" s="192"/>
    </row>
    <row r="191036" spans="26:27">
      <c r="Z191036" s="192"/>
      <c r="AA191036" s="192"/>
    </row>
    <row r="191037" spans="26:27">
      <c r="Z191037" s="192"/>
      <c r="AA191037" s="192"/>
    </row>
    <row r="191038" spans="26:27">
      <c r="Z191038" s="192"/>
      <c r="AA191038" s="192"/>
    </row>
    <row r="191039" spans="26:27">
      <c r="Z191039" s="192"/>
      <c r="AA191039" s="192"/>
    </row>
    <row r="191040" spans="26:27">
      <c r="Z191040" s="192"/>
      <c r="AA191040" s="192"/>
    </row>
    <row r="191041" spans="26:27">
      <c r="Z191041" s="192"/>
      <c r="AA191041" s="192"/>
    </row>
    <row r="191042" spans="26:27">
      <c r="Z191042" s="192"/>
      <c r="AA191042" s="192"/>
    </row>
    <row r="191043" spans="26:27">
      <c r="Z191043" s="192"/>
      <c r="AA191043" s="192"/>
    </row>
    <row r="191044" spans="26:27">
      <c r="Z191044" s="192"/>
      <c r="AA191044" s="192"/>
    </row>
    <row r="191045" spans="26:27">
      <c r="Z191045" s="192"/>
      <c r="AA191045" s="192"/>
    </row>
    <row r="191046" spans="26:27">
      <c r="Z191046" s="192"/>
      <c r="AA191046" s="192"/>
    </row>
    <row r="191047" spans="26:27">
      <c r="Z191047" s="192"/>
      <c r="AA191047" s="192"/>
    </row>
    <row r="191048" spans="26:27">
      <c r="Z191048" s="192"/>
      <c r="AA191048" s="192"/>
    </row>
    <row r="191049" spans="26:27">
      <c r="Z191049" s="192"/>
      <c r="AA191049" s="192"/>
    </row>
    <row r="191050" spans="26:27">
      <c r="Z191050" s="192"/>
      <c r="AA191050" s="192"/>
    </row>
    <row r="191051" spans="26:27">
      <c r="Z191051" s="192"/>
      <c r="AA191051" s="192"/>
    </row>
    <row r="191052" spans="26:27">
      <c r="Z191052" s="192"/>
      <c r="AA191052" s="192"/>
    </row>
    <row r="191053" spans="26:27">
      <c r="Z191053" s="192"/>
      <c r="AA191053" s="192"/>
    </row>
    <row r="191054" spans="26:27">
      <c r="Z191054" s="192"/>
      <c r="AA191054" s="192"/>
    </row>
    <row r="191055" spans="26:27">
      <c r="Z191055" s="192"/>
      <c r="AA191055" s="192"/>
    </row>
    <row r="191056" spans="26:27">
      <c r="Z191056" s="192"/>
      <c r="AA191056" s="192"/>
    </row>
    <row r="191057" spans="26:27">
      <c r="Z191057" s="192"/>
      <c r="AA191057" s="192"/>
    </row>
    <row r="191058" spans="26:27">
      <c r="Z191058" s="192"/>
      <c r="AA191058" s="192"/>
    </row>
    <row r="191059" spans="26:27">
      <c r="Z191059" s="192"/>
      <c r="AA191059" s="192"/>
    </row>
    <row r="191060" spans="26:27">
      <c r="Z191060" s="192"/>
      <c r="AA191060" s="192"/>
    </row>
    <row r="191061" spans="26:27">
      <c r="Z191061" s="192"/>
      <c r="AA191061" s="192"/>
    </row>
    <row r="191062" spans="26:27">
      <c r="Z191062" s="192"/>
      <c r="AA191062" s="192"/>
    </row>
    <row r="191063" spans="26:27">
      <c r="Z191063" s="192"/>
      <c r="AA191063" s="192"/>
    </row>
    <row r="191064" spans="26:27">
      <c r="Z191064" s="192"/>
      <c r="AA191064" s="192"/>
    </row>
    <row r="191065" spans="26:27">
      <c r="Z191065" s="192"/>
      <c r="AA191065" s="192"/>
    </row>
    <row r="191066" spans="26:27">
      <c r="Z191066" s="192"/>
      <c r="AA191066" s="192"/>
    </row>
    <row r="191067" spans="26:27">
      <c r="Z191067" s="192"/>
      <c r="AA191067" s="192"/>
    </row>
    <row r="191068" spans="26:27">
      <c r="Z191068" s="192"/>
      <c r="AA191068" s="192"/>
    </row>
    <row r="191069" spans="26:27">
      <c r="Z191069" s="192"/>
      <c r="AA191069" s="192"/>
    </row>
    <row r="191070" spans="26:27">
      <c r="Z191070" s="192"/>
      <c r="AA191070" s="192"/>
    </row>
    <row r="191071" spans="26:27">
      <c r="Z191071" s="192"/>
      <c r="AA191071" s="192"/>
    </row>
    <row r="191072" spans="26:27">
      <c r="Z191072" s="192"/>
      <c r="AA191072" s="192"/>
    </row>
    <row r="191073" spans="26:27">
      <c r="Z191073" s="192"/>
      <c r="AA191073" s="192"/>
    </row>
    <row r="191074" spans="26:27">
      <c r="Z191074" s="192"/>
      <c r="AA191074" s="192"/>
    </row>
    <row r="191075" spans="26:27">
      <c r="Z191075" s="192"/>
      <c r="AA191075" s="192"/>
    </row>
    <row r="191076" spans="26:27">
      <c r="Z191076" s="192"/>
      <c r="AA191076" s="192"/>
    </row>
    <row r="191077" spans="26:27">
      <c r="Z191077" s="192"/>
      <c r="AA191077" s="192"/>
    </row>
    <row r="191078" spans="26:27">
      <c r="Z191078" s="192"/>
      <c r="AA191078" s="192"/>
    </row>
    <row r="191079" spans="26:27">
      <c r="Z191079" s="192"/>
      <c r="AA191079" s="192"/>
    </row>
    <row r="191080" spans="26:27">
      <c r="Z191080" s="192"/>
      <c r="AA191080" s="192"/>
    </row>
    <row r="191081" spans="26:27">
      <c r="Z191081" s="192"/>
      <c r="AA191081" s="192"/>
    </row>
    <row r="191082" spans="26:27">
      <c r="Z191082" s="192"/>
      <c r="AA191082" s="192"/>
    </row>
    <row r="191083" spans="26:27">
      <c r="Z191083" s="192"/>
      <c r="AA191083" s="192"/>
    </row>
    <row r="191084" spans="26:27">
      <c r="Z191084" s="192"/>
      <c r="AA191084" s="192"/>
    </row>
    <row r="191085" spans="26:27">
      <c r="Z191085" s="192"/>
      <c r="AA191085" s="192"/>
    </row>
    <row r="191086" spans="26:27">
      <c r="Z191086" s="192"/>
      <c r="AA191086" s="192"/>
    </row>
    <row r="191087" spans="26:27">
      <c r="Z191087" s="192"/>
      <c r="AA191087" s="192"/>
    </row>
    <row r="191088" spans="26:27">
      <c r="Z191088" s="192"/>
      <c r="AA191088" s="192"/>
    </row>
    <row r="191089" spans="26:27">
      <c r="Z191089" s="192"/>
      <c r="AA191089" s="192"/>
    </row>
    <row r="191090" spans="26:27">
      <c r="Z191090" s="192"/>
      <c r="AA191090" s="192"/>
    </row>
    <row r="191091" spans="26:27">
      <c r="Z191091" s="192"/>
      <c r="AA191091" s="192"/>
    </row>
    <row r="191092" spans="26:27">
      <c r="Z191092" s="192"/>
      <c r="AA191092" s="192"/>
    </row>
    <row r="191093" spans="26:27">
      <c r="Z191093" s="192"/>
      <c r="AA191093" s="192"/>
    </row>
    <row r="191094" spans="26:27">
      <c r="Z191094" s="192"/>
      <c r="AA191094" s="192"/>
    </row>
    <row r="191095" spans="26:27">
      <c r="Z191095" s="192"/>
      <c r="AA191095" s="192"/>
    </row>
    <row r="191096" spans="26:27">
      <c r="Z191096" s="192"/>
      <c r="AA191096" s="192"/>
    </row>
    <row r="191097" spans="26:27">
      <c r="Z191097" s="192"/>
      <c r="AA191097" s="192"/>
    </row>
    <row r="191098" spans="26:27">
      <c r="Z191098" s="192"/>
      <c r="AA191098" s="192"/>
    </row>
    <row r="191099" spans="26:27">
      <c r="Z191099" s="192"/>
      <c r="AA191099" s="192"/>
    </row>
    <row r="191100" spans="26:27">
      <c r="Z191100" s="192"/>
      <c r="AA191100" s="192"/>
    </row>
    <row r="191101" spans="26:27">
      <c r="Z191101" s="192"/>
      <c r="AA191101" s="192"/>
    </row>
    <row r="191102" spans="26:27">
      <c r="Z191102" s="192"/>
      <c r="AA191102" s="192"/>
    </row>
    <row r="191103" spans="26:27">
      <c r="Z191103" s="192"/>
      <c r="AA191103" s="192"/>
    </row>
    <row r="191104" spans="26:27">
      <c r="Z191104" s="192"/>
      <c r="AA191104" s="192"/>
    </row>
    <row r="191105" spans="26:27">
      <c r="Z191105" s="192"/>
      <c r="AA191105" s="192"/>
    </row>
    <row r="191106" spans="26:27">
      <c r="Z191106" s="192"/>
      <c r="AA191106" s="192"/>
    </row>
    <row r="191107" spans="26:27">
      <c r="Z191107" s="192"/>
      <c r="AA191107" s="192"/>
    </row>
    <row r="191108" spans="26:27">
      <c r="Z191108" s="192"/>
      <c r="AA191108" s="192"/>
    </row>
    <row r="191109" spans="26:27">
      <c r="Z191109" s="192"/>
      <c r="AA191109" s="192"/>
    </row>
    <row r="191110" spans="26:27">
      <c r="Z191110" s="192"/>
      <c r="AA191110" s="192"/>
    </row>
    <row r="191111" spans="26:27">
      <c r="Z191111" s="192"/>
      <c r="AA191111" s="192"/>
    </row>
    <row r="191112" spans="26:27">
      <c r="Z191112" s="192"/>
      <c r="AA191112" s="192"/>
    </row>
    <row r="191113" spans="26:27">
      <c r="Z191113" s="192"/>
      <c r="AA191113" s="192"/>
    </row>
    <row r="191114" spans="26:27">
      <c r="Z191114" s="192"/>
      <c r="AA191114" s="192"/>
    </row>
    <row r="191115" spans="26:27">
      <c r="Z191115" s="192"/>
      <c r="AA191115" s="192"/>
    </row>
    <row r="191116" spans="26:27">
      <c r="Z191116" s="192"/>
      <c r="AA191116" s="192"/>
    </row>
    <row r="191117" spans="26:27">
      <c r="Z191117" s="192"/>
      <c r="AA191117" s="192"/>
    </row>
    <row r="191118" spans="26:27">
      <c r="Z191118" s="192"/>
      <c r="AA191118" s="192"/>
    </row>
    <row r="191119" spans="26:27">
      <c r="Z191119" s="192"/>
      <c r="AA191119" s="192"/>
    </row>
    <row r="191120" spans="26:27">
      <c r="Z191120" s="192"/>
      <c r="AA191120" s="192"/>
    </row>
    <row r="191121" spans="26:27">
      <c r="Z191121" s="192"/>
      <c r="AA191121" s="192"/>
    </row>
    <row r="191122" spans="26:27">
      <c r="Z191122" s="192"/>
      <c r="AA191122" s="192"/>
    </row>
    <row r="191123" spans="26:27">
      <c r="Z191123" s="192"/>
      <c r="AA191123" s="192"/>
    </row>
    <row r="191124" spans="26:27">
      <c r="Z191124" s="192"/>
      <c r="AA191124" s="192"/>
    </row>
    <row r="191125" spans="26:27">
      <c r="Z191125" s="192"/>
      <c r="AA191125" s="192"/>
    </row>
    <row r="191126" spans="26:27">
      <c r="Z191126" s="192"/>
      <c r="AA191126" s="192"/>
    </row>
    <row r="191127" spans="26:27">
      <c r="Z191127" s="192"/>
      <c r="AA191127" s="192"/>
    </row>
    <row r="191128" spans="26:27">
      <c r="Z191128" s="192"/>
      <c r="AA191128" s="192"/>
    </row>
    <row r="191129" spans="26:27">
      <c r="Z191129" s="192"/>
      <c r="AA191129" s="192"/>
    </row>
    <row r="191130" spans="26:27">
      <c r="Z191130" s="192"/>
      <c r="AA191130" s="192"/>
    </row>
    <row r="191131" spans="26:27">
      <c r="Z191131" s="192"/>
      <c r="AA191131" s="192"/>
    </row>
    <row r="191132" spans="26:27">
      <c r="Z191132" s="192"/>
      <c r="AA191132" s="192"/>
    </row>
    <row r="191133" spans="26:27">
      <c r="Z191133" s="192"/>
      <c r="AA191133" s="192"/>
    </row>
    <row r="191134" spans="26:27">
      <c r="Z191134" s="192"/>
      <c r="AA191134" s="192"/>
    </row>
    <row r="191135" spans="26:27">
      <c r="Z191135" s="192"/>
      <c r="AA191135" s="192"/>
    </row>
    <row r="191136" spans="26:27">
      <c r="Z191136" s="192"/>
      <c r="AA191136" s="192"/>
    </row>
    <row r="191137" spans="26:27">
      <c r="Z191137" s="192"/>
      <c r="AA191137" s="192"/>
    </row>
    <row r="191138" spans="26:27">
      <c r="Z191138" s="192"/>
      <c r="AA191138" s="192"/>
    </row>
    <row r="191139" spans="26:27">
      <c r="Z191139" s="192"/>
      <c r="AA191139" s="192"/>
    </row>
    <row r="191140" spans="26:27">
      <c r="Z191140" s="192"/>
      <c r="AA191140" s="192"/>
    </row>
    <row r="191141" spans="26:27">
      <c r="Z191141" s="192"/>
      <c r="AA191141" s="192"/>
    </row>
    <row r="191142" spans="26:27">
      <c r="Z191142" s="192"/>
      <c r="AA191142" s="192"/>
    </row>
    <row r="191143" spans="26:27">
      <c r="Z191143" s="192"/>
      <c r="AA191143" s="192"/>
    </row>
    <row r="191144" spans="26:27">
      <c r="Z191144" s="192"/>
      <c r="AA191144" s="192"/>
    </row>
    <row r="191145" spans="26:27">
      <c r="Z191145" s="192"/>
      <c r="AA191145" s="192"/>
    </row>
    <row r="191146" spans="26:27">
      <c r="Z191146" s="192"/>
      <c r="AA191146" s="192"/>
    </row>
    <row r="191147" spans="26:27">
      <c r="Z191147" s="192"/>
      <c r="AA191147" s="192"/>
    </row>
    <row r="191148" spans="26:27">
      <c r="Z191148" s="192"/>
      <c r="AA191148" s="192"/>
    </row>
    <row r="191149" spans="26:27">
      <c r="Z191149" s="192"/>
      <c r="AA191149" s="192"/>
    </row>
    <row r="191150" spans="26:27">
      <c r="Z191150" s="192"/>
      <c r="AA191150" s="192"/>
    </row>
    <row r="191151" spans="26:27">
      <c r="Z191151" s="192"/>
      <c r="AA191151" s="192"/>
    </row>
    <row r="191152" spans="26:27">
      <c r="Z191152" s="192"/>
      <c r="AA191152" s="192"/>
    </row>
    <row r="191153" spans="26:27">
      <c r="Z191153" s="192"/>
      <c r="AA191153" s="192"/>
    </row>
    <row r="191154" spans="26:27">
      <c r="Z191154" s="192"/>
      <c r="AA191154" s="192"/>
    </row>
    <row r="191155" spans="26:27">
      <c r="Z191155" s="192"/>
      <c r="AA191155" s="192"/>
    </row>
    <row r="191156" spans="26:27">
      <c r="Z191156" s="192"/>
      <c r="AA191156" s="192"/>
    </row>
    <row r="191157" spans="26:27">
      <c r="Z191157" s="192"/>
      <c r="AA191157" s="192"/>
    </row>
    <row r="191158" spans="26:27">
      <c r="Z191158" s="192"/>
      <c r="AA191158" s="192"/>
    </row>
    <row r="191159" spans="26:27">
      <c r="Z191159" s="192"/>
      <c r="AA191159" s="192"/>
    </row>
    <row r="191160" spans="26:27">
      <c r="Z191160" s="192"/>
      <c r="AA191160" s="192"/>
    </row>
    <row r="191161" spans="26:27">
      <c r="Z191161" s="192"/>
      <c r="AA191161" s="192"/>
    </row>
    <row r="191162" spans="26:27">
      <c r="Z191162" s="192"/>
      <c r="AA191162" s="192"/>
    </row>
    <row r="191163" spans="26:27">
      <c r="Z191163" s="192"/>
      <c r="AA191163" s="192"/>
    </row>
    <row r="191164" spans="26:27">
      <c r="Z191164" s="192"/>
      <c r="AA191164" s="192"/>
    </row>
    <row r="191165" spans="26:27">
      <c r="Z191165" s="192"/>
      <c r="AA191165" s="192"/>
    </row>
    <row r="191166" spans="26:27">
      <c r="Z191166" s="192"/>
      <c r="AA191166" s="192"/>
    </row>
    <row r="191167" spans="26:27">
      <c r="Z191167" s="192"/>
      <c r="AA191167" s="192"/>
    </row>
    <row r="191168" spans="26:27">
      <c r="Z191168" s="192"/>
      <c r="AA191168" s="192"/>
    </row>
    <row r="191169" spans="26:27">
      <c r="Z191169" s="192"/>
      <c r="AA191169" s="192"/>
    </row>
    <row r="191170" spans="26:27">
      <c r="Z191170" s="192"/>
      <c r="AA191170" s="192"/>
    </row>
    <row r="191171" spans="26:27">
      <c r="Z191171" s="192"/>
      <c r="AA191171" s="192"/>
    </row>
    <row r="191172" spans="26:27">
      <c r="Z191172" s="192"/>
      <c r="AA191172" s="192"/>
    </row>
    <row r="191173" spans="26:27">
      <c r="Z191173" s="192"/>
      <c r="AA191173" s="192"/>
    </row>
    <row r="191174" spans="26:27">
      <c r="Z191174" s="192"/>
      <c r="AA191174" s="192"/>
    </row>
    <row r="191175" spans="26:27">
      <c r="Z191175" s="192"/>
      <c r="AA191175" s="192"/>
    </row>
    <row r="191176" spans="26:27">
      <c r="Z191176" s="192"/>
      <c r="AA191176" s="192"/>
    </row>
    <row r="191177" spans="26:27">
      <c r="Z191177" s="192"/>
      <c r="AA191177" s="192"/>
    </row>
    <row r="191178" spans="26:27">
      <c r="Z191178" s="192"/>
      <c r="AA191178" s="192"/>
    </row>
    <row r="191179" spans="26:27">
      <c r="Z191179" s="192"/>
      <c r="AA191179" s="192"/>
    </row>
    <row r="191180" spans="26:27">
      <c r="Z191180" s="192"/>
      <c r="AA191180" s="192"/>
    </row>
    <row r="191181" spans="26:27">
      <c r="Z191181" s="192"/>
      <c r="AA191181" s="192"/>
    </row>
    <row r="191182" spans="26:27">
      <c r="Z191182" s="192"/>
      <c r="AA191182" s="192"/>
    </row>
    <row r="191183" spans="26:27">
      <c r="Z191183" s="192"/>
      <c r="AA191183" s="192"/>
    </row>
    <row r="191184" spans="26:27">
      <c r="Z191184" s="192"/>
      <c r="AA191184" s="192"/>
    </row>
    <row r="191185" spans="26:27">
      <c r="Z191185" s="192"/>
      <c r="AA191185" s="192"/>
    </row>
    <row r="191186" spans="26:27">
      <c r="Z191186" s="192"/>
      <c r="AA191186" s="192"/>
    </row>
    <row r="191187" spans="26:27">
      <c r="Z191187" s="192"/>
      <c r="AA191187" s="192"/>
    </row>
    <row r="191188" spans="26:27">
      <c r="Z191188" s="192"/>
      <c r="AA191188" s="192"/>
    </row>
    <row r="191189" spans="26:27">
      <c r="Z191189" s="192"/>
      <c r="AA191189" s="192"/>
    </row>
    <row r="191190" spans="26:27">
      <c r="Z191190" s="192"/>
      <c r="AA191190" s="192"/>
    </row>
    <row r="191191" spans="26:27">
      <c r="Z191191" s="192"/>
      <c r="AA191191" s="192"/>
    </row>
    <row r="191192" spans="26:27">
      <c r="Z191192" s="192"/>
      <c r="AA191192" s="192"/>
    </row>
    <row r="191193" spans="26:27">
      <c r="Z191193" s="192"/>
      <c r="AA191193" s="192"/>
    </row>
    <row r="191194" spans="26:27">
      <c r="Z191194" s="192"/>
      <c r="AA191194" s="192"/>
    </row>
    <row r="191195" spans="26:27">
      <c r="Z191195" s="192"/>
      <c r="AA191195" s="192"/>
    </row>
    <row r="191196" spans="26:27">
      <c r="Z191196" s="192"/>
      <c r="AA191196" s="192"/>
    </row>
    <row r="191197" spans="26:27">
      <c r="Z191197" s="192"/>
      <c r="AA191197" s="192"/>
    </row>
    <row r="191198" spans="26:27">
      <c r="Z191198" s="192"/>
      <c r="AA191198" s="192"/>
    </row>
    <row r="191199" spans="26:27">
      <c r="Z191199" s="192"/>
      <c r="AA191199" s="192"/>
    </row>
    <row r="191200" spans="26:27">
      <c r="Z191200" s="192"/>
      <c r="AA191200" s="192"/>
    </row>
    <row r="191201" spans="26:27">
      <c r="Z191201" s="192"/>
      <c r="AA191201" s="192"/>
    </row>
    <row r="191202" spans="26:27">
      <c r="Z191202" s="192"/>
      <c r="AA191202" s="192"/>
    </row>
    <row r="191203" spans="26:27">
      <c r="Z191203" s="192"/>
      <c r="AA191203" s="192"/>
    </row>
    <row r="191204" spans="26:27">
      <c r="Z191204" s="192"/>
      <c r="AA191204" s="192"/>
    </row>
    <row r="191205" spans="26:27">
      <c r="Z191205" s="192"/>
      <c r="AA191205" s="192"/>
    </row>
    <row r="191206" spans="26:27">
      <c r="Z191206" s="192"/>
      <c r="AA191206" s="192"/>
    </row>
    <row r="191207" spans="26:27">
      <c r="Z191207" s="192"/>
      <c r="AA191207" s="192"/>
    </row>
    <row r="191208" spans="26:27">
      <c r="Z191208" s="192"/>
      <c r="AA191208" s="192"/>
    </row>
    <row r="191209" spans="26:27">
      <c r="Z191209" s="192"/>
      <c r="AA191209" s="192"/>
    </row>
    <row r="191210" spans="26:27">
      <c r="Z191210" s="192"/>
      <c r="AA191210" s="192"/>
    </row>
    <row r="191211" spans="26:27">
      <c r="Z191211" s="192"/>
      <c r="AA191211" s="192"/>
    </row>
    <row r="191212" spans="26:27">
      <c r="Z191212" s="192"/>
      <c r="AA191212" s="192"/>
    </row>
    <row r="191213" spans="26:27">
      <c r="Z191213" s="192"/>
      <c r="AA191213" s="192"/>
    </row>
    <row r="191214" spans="26:27">
      <c r="Z191214" s="192"/>
      <c r="AA191214" s="192"/>
    </row>
    <row r="191215" spans="26:27">
      <c r="Z191215" s="192"/>
      <c r="AA191215" s="192"/>
    </row>
    <row r="191216" spans="26:27">
      <c r="Z191216" s="192"/>
      <c r="AA191216" s="192"/>
    </row>
    <row r="191217" spans="26:27">
      <c r="Z191217" s="192"/>
      <c r="AA191217" s="192"/>
    </row>
    <row r="191218" spans="26:27">
      <c r="Z191218" s="192"/>
      <c r="AA191218" s="192"/>
    </row>
    <row r="191219" spans="26:27">
      <c r="Z191219" s="192"/>
      <c r="AA191219" s="192"/>
    </row>
    <row r="191220" spans="26:27">
      <c r="Z191220" s="192"/>
      <c r="AA191220" s="192"/>
    </row>
    <row r="191221" spans="26:27">
      <c r="Z191221" s="192"/>
      <c r="AA191221" s="192"/>
    </row>
    <row r="191222" spans="26:27">
      <c r="Z191222" s="192"/>
      <c r="AA191222" s="192"/>
    </row>
    <row r="191223" spans="26:27">
      <c r="Z191223" s="192"/>
      <c r="AA191223" s="192"/>
    </row>
    <row r="191224" spans="26:27">
      <c r="Z191224" s="192"/>
      <c r="AA191224" s="192"/>
    </row>
    <row r="191225" spans="26:27">
      <c r="Z191225" s="192"/>
      <c r="AA191225" s="192"/>
    </row>
    <row r="191226" spans="26:27">
      <c r="Z191226" s="192"/>
      <c r="AA191226" s="192"/>
    </row>
    <row r="191227" spans="26:27">
      <c r="Z191227" s="192"/>
      <c r="AA191227" s="192"/>
    </row>
    <row r="191228" spans="26:27">
      <c r="Z191228" s="192"/>
      <c r="AA191228" s="192"/>
    </row>
    <row r="191229" spans="26:27">
      <c r="Z191229" s="192"/>
      <c r="AA191229" s="192"/>
    </row>
    <row r="191230" spans="26:27">
      <c r="Z191230" s="192"/>
      <c r="AA191230" s="192"/>
    </row>
    <row r="191231" spans="26:27">
      <c r="Z191231" s="192"/>
      <c r="AA191231" s="192"/>
    </row>
    <row r="191232" spans="26:27">
      <c r="Z191232" s="192"/>
      <c r="AA191232" s="192"/>
    </row>
    <row r="191233" spans="26:27">
      <c r="Z191233" s="192"/>
      <c r="AA191233" s="192"/>
    </row>
    <row r="191234" spans="26:27">
      <c r="Z191234" s="192"/>
      <c r="AA191234" s="192"/>
    </row>
    <row r="191235" spans="26:27">
      <c r="Z191235" s="192"/>
      <c r="AA191235" s="192"/>
    </row>
    <row r="191236" spans="26:27">
      <c r="Z191236" s="192"/>
      <c r="AA191236" s="192"/>
    </row>
    <row r="191237" spans="26:27">
      <c r="Z191237" s="192"/>
      <c r="AA191237" s="192"/>
    </row>
    <row r="191238" spans="26:27">
      <c r="Z191238" s="192"/>
      <c r="AA191238" s="192"/>
    </row>
    <row r="191239" spans="26:27">
      <c r="Z191239" s="192"/>
      <c r="AA191239" s="192"/>
    </row>
    <row r="191240" spans="26:27">
      <c r="Z191240" s="192"/>
      <c r="AA191240" s="192"/>
    </row>
    <row r="191241" spans="26:27">
      <c r="Z191241" s="192"/>
      <c r="AA191241" s="192"/>
    </row>
    <row r="191242" spans="26:27">
      <c r="Z191242" s="192"/>
      <c r="AA191242" s="192"/>
    </row>
    <row r="191243" spans="26:27">
      <c r="Z191243" s="192"/>
      <c r="AA191243" s="192"/>
    </row>
    <row r="191244" spans="26:27">
      <c r="Z191244" s="192"/>
      <c r="AA191244" s="192"/>
    </row>
    <row r="191245" spans="26:27">
      <c r="Z191245" s="192"/>
      <c r="AA191245" s="192"/>
    </row>
    <row r="191246" spans="26:27">
      <c r="Z191246" s="192"/>
      <c r="AA191246" s="192"/>
    </row>
    <row r="191247" spans="26:27">
      <c r="Z191247" s="192"/>
      <c r="AA191247" s="192"/>
    </row>
    <row r="191248" spans="26:27">
      <c r="Z191248" s="192"/>
      <c r="AA191248" s="192"/>
    </row>
    <row r="191249" spans="26:27">
      <c r="Z191249" s="192"/>
      <c r="AA191249" s="192"/>
    </row>
    <row r="191250" spans="26:27">
      <c r="Z191250" s="192"/>
      <c r="AA191250" s="192"/>
    </row>
    <row r="191251" spans="26:27">
      <c r="Z191251" s="192"/>
      <c r="AA191251" s="192"/>
    </row>
    <row r="191252" spans="26:27">
      <c r="Z191252" s="192"/>
      <c r="AA191252" s="192"/>
    </row>
    <row r="191253" spans="26:27">
      <c r="Z191253" s="192"/>
      <c r="AA191253" s="192"/>
    </row>
    <row r="191254" spans="26:27">
      <c r="Z191254" s="192"/>
      <c r="AA191254" s="192"/>
    </row>
    <row r="191255" spans="26:27">
      <c r="Z191255" s="192"/>
      <c r="AA191255" s="192"/>
    </row>
    <row r="191256" spans="26:27">
      <c r="Z191256" s="192"/>
      <c r="AA191256" s="192"/>
    </row>
    <row r="191257" spans="26:27">
      <c r="Z191257" s="192"/>
      <c r="AA191257" s="192"/>
    </row>
    <row r="191258" spans="26:27">
      <c r="Z191258" s="192"/>
      <c r="AA191258" s="192"/>
    </row>
    <row r="191259" spans="26:27">
      <c r="Z191259" s="192"/>
      <c r="AA191259" s="192"/>
    </row>
    <row r="191260" spans="26:27">
      <c r="Z191260" s="192"/>
      <c r="AA191260" s="192"/>
    </row>
    <row r="191261" spans="26:27">
      <c r="Z191261" s="192"/>
      <c r="AA191261" s="192"/>
    </row>
    <row r="191262" spans="26:27">
      <c r="Z191262" s="192"/>
      <c r="AA191262" s="192"/>
    </row>
    <row r="191263" spans="26:27">
      <c r="Z191263" s="192"/>
      <c r="AA191263" s="192"/>
    </row>
    <row r="191264" spans="26:27">
      <c r="Z191264" s="192"/>
      <c r="AA191264" s="192"/>
    </row>
    <row r="191265" spans="26:27">
      <c r="Z191265" s="192"/>
      <c r="AA191265" s="192"/>
    </row>
    <row r="191266" spans="26:27">
      <c r="Z191266" s="192"/>
      <c r="AA191266" s="192"/>
    </row>
    <row r="191267" spans="26:27">
      <c r="Z191267" s="192"/>
      <c r="AA191267" s="192"/>
    </row>
    <row r="191268" spans="26:27">
      <c r="Z191268" s="192"/>
      <c r="AA191268" s="192"/>
    </row>
    <row r="191269" spans="26:27">
      <c r="Z191269" s="192"/>
      <c r="AA191269" s="192"/>
    </row>
    <row r="191270" spans="26:27">
      <c r="Z191270" s="192"/>
      <c r="AA191270" s="192"/>
    </row>
    <row r="191271" spans="26:27">
      <c r="Z191271" s="192"/>
      <c r="AA191271" s="192"/>
    </row>
    <row r="191272" spans="26:27">
      <c r="Z191272" s="192"/>
      <c r="AA191272" s="192"/>
    </row>
    <row r="191273" spans="26:27">
      <c r="Z191273" s="192"/>
      <c r="AA191273" s="192"/>
    </row>
    <row r="191274" spans="26:27">
      <c r="Z191274" s="192"/>
      <c r="AA191274" s="192"/>
    </row>
    <row r="191275" spans="26:27">
      <c r="Z191275" s="192"/>
      <c r="AA191275" s="192"/>
    </row>
    <row r="191276" spans="26:27">
      <c r="Z191276" s="192"/>
      <c r="AA191276" s="192"/>
    </row>
    <row r="191277" spans="26:27">
      <c r="Z191277" s="192"/>
      <c r="AA191277" s="192"/>
    </row>
    <row r="191278" spans="26:27">
      <c r="Z191278" s="192"/>
      <c r="AA191278" s="192"/>
    </row>
    <row r="191279" spans="26:27">
      <c r="Z191279" s="192"/>
      <c r="AA191279" s="192"/>
    </row>
    <row r="191280" spans="26:27">
      <c r="Z191280" s="192"/>
      <c r="AA191280" s="192"/>
    </row>
    <row r="191281" spans="26:27">
      <c r="Z191281" s="192"/>
      <c r="AA191281" s="192"/>
    </row>
    <row r="191282" spans="26:27">
      <c r="Z191282" s="192"/>
      <c r="AA191282" s="192"/>
    </row>
    <row r="191283" spans="26:27">
      <c r="Z191283" s="192"/>
      <c r="AA191283" s="192"/>
    </row>
    <row r="191284" spans="26:27">
      <c r="Z191284" s="192"/>
      <c r="AA191284" s="192"/>
    </row>
    <row r="191285" spans="26:27">
      <c r="Z191285" s="192"/>
      <c r="AA191285" s="192"/>
    </row>
    <row r="191286" spans="26:27">
      <c r="Z191286" s="192"/>
      <c r="AA191286" s="192"/>
    </row>
    <row r="191287" spans="26:27">
      <c r="Z191287" s="192"/>
      <c r="AA191287" s="192"/>
    </row>
    <row r="191288" spans="26:27">
      <c r="Z191288" s="192"/>
      <c r="AA191288" s="192"/>
    </row>
    <row r="191289" spans="26:27">
      <c r="Z191289" s="192"/>
      <c r="AA191289" s="192"/>
    </row>
    <row r="191290" spans="26:27">
      <c r="Z191290" s="192"/>
      <c r="AA191290" s="192"/>
    </row>
    <row r="191291" spans="26:27">
      <c r="Z191291" s="192"/>
      <c r="AA191291" s="192"/>
    </row>
    <row r="191292" spans="26:27">
      <c r="Z191292" s="192"/>
      <c r="AA191292" s="192"/>
    </row>
    <row r="191293" spans="26:27">
      <c r="Z191293" s="192"/>
      <c r="AA191293" s="192"/>
    </row>
    <row r="191294" spans="26:27">
      <c r="Z191294" s="192"/>
      <c r="AA191294" s="192"/>
    </row>
    <row r="191295" spans="26:27">
      <c r="Z191295" s="192"/>
      <c r="AA191295" s="192"/>
    </row>
    <row r="191296" spans="26:27">
      <c r="Z191296" s="192"/>
      <c r="AA191296" s="192"/>
    </row>
    <row r="191297" spans="26:27">
      <c r="Z191297" s="192"/>
      <c r="AA191297" s="192"/>
    </row>
    <row r="191298" spans="26:27">
      <c r="Z191298" s="192"/>
      <c r="AA191298" s="192"/>
    </row>
    <row r="191299" spans="26:27">
      <c r="Z191299" s="192"/>
      <c r="AA191299" s="192"/>
    </row>
    <row r="191300" spans="26:27">
      <c r="Z191300" s="192"/>
      <c r="AA191300" s="192"/>
    </row>
    <row r="191301" spans="26:27">
      <c r="Z191301" s="192"/>
      <c r="AA191301" s="192"/>
    </row>
    <row r="191302" spans="26:27">
      <c r="Z191302" s="192"/>
      <c r="AA191302" s="192"/>
    </row>
    <row r="191303" spans="26:27">
      <c r="Z191303" s="192"/>
      <c r="AA191303" s="192"/>
    </row>
    <row r="191304" spans="26:27">
      <c r="Z191304" s="192"/>
      <c r="AA191304" s="192"/>
    </row>
    <row r="191305" spans="26:27">
      <c r="Z191305" s="192"/>
      <c r="AA191305" s="192"/>
    </row>
    <row r="191306" spans="26:27">
      <c r="Z191306" s="192"/>
      <c r="AA191306" s="192"/>
    </row>
    <row r="191307" spans="26:27">
      <c r="Z191307" s="192"/>
      <c r="AA191307" s="192"/>
    </row>
    <row r="191308" spans="26:27">
      <c r="Z191308" s="192"/>
      <c r="AA191308" s="192"/>
    </row>
    <row r="191309" spans="26:27">
      <c r="Z191309" s="192"/>
      <c r="AA191309" s="192"/>
    </row>
    <row r="191310" spans="26:27">
      <c r="Z191310" s="192"/>
      <c r="AA191310" s="192"/>
    </row>
    <row r="191311" spans="26:27">
      <c r="Z191311" s="192"/>
      <c r="AA191311" s="192"/>
    </row>
    <row r="191312" spans="26:27">
      <c r="Z191312" s="192"/>
      <c r="AA191312" s="192"/>
    </row>
    <row r="191313" spans="26:27">
      <c r="Z191313" s="192"/>
      <c r="AA191313" s="192"/>
    </row>
    <row r="191314" spans="26:27">
      <c r="Z191314" s="192"/>
      <c r="AA191314" s="192"/>
    </row>
    <row r="191315" spans="26:27">
      <c r="Z191315" s="192"/>
      <c r="AA191315" s="192"/>
    </row>
    <row r="191316" spans="26:27">
      <c r="Z191316" s="192"/>
      <c r="AA191316" s="192"/>
    </row>
    <row r="191317" spans="26:27">
      <c r="Z191317" s="192"/>
      <c r="AA191317" s="192"/>
    </row>
    <row r="191318" spans="26:27">
      <c r="Z191318" s="192"/>
      <c r="AA191318" s="192"/>
    </row>
    <row r="191319" spans="26:27">
      <c r="Z191319" s="192"/>
      <c r="AA191319" s="192"/>
    </row>
    <row r="191320" spans="26:27">
      <c r="Z191320" s="192"/>
      <c r="AA191320" s="192"/>
    </row>
    <row r="191321" spans="26:27">
      <c r="Z191321" s="192"/>
      <c r="AA191321" s="192"/>
    </row>
    <row r="191322" spans="26:27">
      <c r="Z191322" s="192"/>
      <c r="AA191322" s="192"/>
    </row>
    <row r="191323" spans="26:27">
      <c r="Z191323" s="192"/>
      <c r="AA191323" s="192"/>
    </row>
    <row r="191324" spans="26:27">
      <c r="Z191324" s="192"/>
      <c r="AA191324" s="192"/>
    </row>
    <row r="191325" spans="26:27">
      <c r="Z191325" s="192"/>
      <c r="AA191325" s="192"/>
    </row>
    <row r="191326" spans="26:27">
      <c r="Z191326" s="192"/>
      <c r="AA191326" s="192"/>
    </row>
    <row r="191327" spans="26:27">
      <c r="Z191327" s="192"/>
      <c r="AA191327" s="192"/>
    </row>
    <row r="191328" spans="26:27">
      <c r="Z191328" s="192"/>
      <c r="AA191328" s="192"/>
    </row>
    <row r="191329" spans="26:27">
      <c r="Z191329" s="192"/>
      <c r="AA191329" s="192"/>
    </row>
    <row r="191330" spans="26:27">
      <c r="Z191330" s="192"/>
      <c r="AA191330" s="192"/>
    </row>
    <row r="191331" spans="26:27">
      <c r="Z191331" s="192"/>
      <c r="AA191331" s="192"/>
    </row>
    <row r="191332" spans="26:27">
      <c r="Z191332" s="192"/>
      <c r="AA191332" s="192"/>
    </row>
    <row r="191333" spans="26:27">
      <c r="Z191333" s="192"/>
      <c r="AA191333" s="192"/>
    </row>
    <row r="191334" spans="26:27">
      <c r="Z191334" s="192"/>
      <c r="AA191334" s="192"/>
    </row>
    <row r="191335" spans="26:27">
      <c r="Z191335" s="192"/>
      <c r="AA191335" s="192"/>
    </row>
    <row r="191336" spans="26:27">
      <c r="Z191336" s="192"/>
      <c r="AA191336" s="192"/>
    </row>
    <row r="191337" spans="26:27">
      <c r="Z191337" s="192"/>
      <c r="AA191337" s="192"/>
    </row>
    <row r="191338" spans="26:27">
      <c r="Z191338" s="192"/>
      <c r="AA191338" s="192"/>
    </row>
    <row r="191339" spans="26:27">
      <c r="Z191339" s="192"/>
      <c r="AA191339" s="192"/>
    </row>
    <row r="191340" spans="26:27">
      <c r="Z191340" s="192"/>
      <c r="AA191340" s="192"/>
    </row>
    <row r="191341" spans="26:27">
      <c r="Z191341" s="192"/>
      <c r="AA191341" s="192"/>
    </row>
    <row r="191342" spans="26:27">
      <c r="Z191342" s="192"/>
      <c r="AA191342" s="192"/>
    </row>
    <row r="191343" spans="26:27">
      <c r="Z191343" s="192"/>
      <c r="AA191343" s="192"/>
    </row>
    <row r="191344" spans="26:27">
      <c r="Z191344" s="192"/>
      <c r="AA191344" s="192"/>
    </row>
    <row r="191345" spans="26:27">
      <c r="Z191345" s="192"/>
      <c r="AA191345" s="192"/>
    </row>
    <row r="191346" spans="26:27">
      <c r="Z191346" s="192"/>
      <c r="AA191346" s="192"/>
    </row>
    <row r="191347" spans="26:27">
      <c r="Z191347" s="192"/>
      <c r="AA191347" s="192"/>
    </row>
    <row r="191348" spans="26:27">
      <c r="Z191348" s="192"/>
      <c r="AA191348" s="192"/>
    </row>
    <row r="191349" spans="26:27">
      <c r="Z191349" s="192"/>
      <c r="AA191349" s="192"/>
    </row>
    <row r="191350" spans="26:27">
      <c r="Z191350" s="192"/>
      <c r="AA191350" s="192"/>
    </row>
    <row r="191351" spans="26:27">
      <c r="Z191351" s="192"/>
      <c r="AA191351" s="192"/>
    </row>
    <row r="191352" spans="26:27">
      <c r="Z191352" s="192"/>
      <c r="AA191352" s="192"/>
    </row>
    <row r="191353" spans="26:27">
      <c r="Z191353" s="192"/>
      <c r="AA191353" s="192"/>
    </row>
    <row r="191354" spans="26:27">
      <c r="Z191354" s="192"/>
      <c r="AA191354" s="192"/>
    </row>
    <row r="191355" spans="26:27">
      <c r="Z191355" s="192"/>
      <c r="AA191355" s="192"/>
    </row>
    <row r="191356" spans="26:27">
      <c r="Z191356" s="192"/>
      <c r="AA191356" s="192"/>
    </row>
    <row r="191357" spans="26:27">
      <c r="Z191357" s="192"/>
      <c r="AA191357" s="192"/>
    </row>
    <row r="191358" spans="26:27">
      <c r="Z191358" s="192"/>
      <c r="AA191358" s="192"/>
    </row>
    <row r="191359" spans="26:27">
      <c r="Z191359" s="192"/>
      <c r="AA191359" s="192"/>
    </row>
    <row r="191360" spans="26:27">
      <c r="Z191360" s="192"/>
      <c r="AA191360" s="192"/>
    </row>
    <row r="191361" spans="26:27">
      <c r="Z191361" s="192"/>
      <c r="AA191361" s="192"/>
    </row>
    <row r="191362" spans="26:27">
      <c r="Z191362" s="192"/>
      <c r="AA191362" s="192"/>
    </row>
    <row r="191363" spans="26:27">
      <c r="Z191363" s="192"/>
      <c r="AA191363" s="192"/>
    </row>
    <row r="191364" spans="26:27">
      <c r="Z191364" s="192"/>
      <c r="AA191364" s="192"/>
    </row>
    <row r="191365" spans="26:27">
      <c r="Z191365" s="192"/>
      <c r="AA191365" s="192"/>
    </row>
    <row r="191366" spans="26:27">
      <c r="Z191366" s="192"/>
      <c r="AA191366" s="192"/>
    </row>
    <row r="191367" spans="26:27">
      <c r="Z191367" s="192"/>
      <c r="AA191367" s="192"/>
    </row>
    <row r="191368" spans="26:27">
      <c r="Z191368" s="192"/>
      <c r="AA191368" s="192"/>
    </row>
    <row r="191369" spans="26:27">
      <c r="Z191369" s="192"/>
      <c r="AA191369" s="192"/>
    </row>
    <row r="191370" spans="26:27">
      <c r="Z191370" s="192"/>
      <c r="AA191370" s="192"/>
    </row>
    <row r="191371" spans="26:27">
      <c r="Z191371" s="192"/>
      <c r="AA191371" s="192"/>
    </row>
    <row r="191372" spans="26:27">
      <c r="Z191372" s="192"/>
      <c r="AA191372" s="192"/>
    </row>
    <row r="191373" spans="26:27">
      <c r="Z191373" s="192"/>
      <c r="AA191373" s="192"/>
    </row>
    <row r="191374" spans="26:27">
      <c r="Z191374" s="192"/>
      <c r="AA191374" s="192"/>
    </row>
    <row r="191375" spans="26:27">
      <c r="Z191375" s="192"/>
      <c r="AA191375" s="192"/>
    </row>
    <row r="191376" spans="26:27">
      <c r="Z191376" s="192"/>
      <c r="AA191376" s="192"/>
    </row>
    <row r="191377" spans="26:27">
      <c r="Z191377" s="192"/>
      <c r="AA191377" s="192"/>
    </row>
    <row r="191378" spans="26:27">
      <c r="Z191378" s="192"/>
      <c r="AA191378" s="192"/>
    </row>
    <row r="191379" spans="26:27">
      <c r="Z191379" s="192"/>
      <c r="AA191379" s="192"/>
    </row>
    <row r="191380" spans="26:27">
      <c r="Z191380" s="192"/>
      <c r="AA191380" s="192"/>
    </row>
    <row r="191381" spans="26:27">
      <c r="Z191381" s="192"/>
      <c r="AA191381" s="192"/>
    </row>
    <row r="191382" spans="26:27">
      <c r="Z191382" s="192"/>
      <c r="AA191382" s="192"/>
    </row>
    <row r="191383" spans="26:27">
      <c r="Z191383" s="192"/>
      <c r="AA191383" s="192"/>
    </row>
    <row r="191384" spans="26:27">
      <c r="Z191384" s="192"/>
      <c r="AA191384" s="192"/>
    </row>
    <row r="191385" spans="26:27">
      <c r="Z191385" s="192"/>
      <c r="AA191385" s="192"/>
    </row>
    <row r="191386" spans="26:27">
      <c r="Z191386" s="192"/>
      <c r="AA191386" s="192"/>
    </row>
    <row r="191387" spans="26:27">
      <c r="Z191387" s="192"/>
      <c r="AA191387" s="192"/>
    </row>
    <row r="191388" spans="26:27">
      <c r="Z191388" s="192"/>
      <c r="AA191388" s="192"/>
    </row>
    <row r="191389" spans="26:27">
      <c r="Z191389" s="192"/>
      <c r="AA191389" s="192"/>
    </row>
    <row r="191390" spans="26:27">
      <c r="Z191390" s="192"/>
      <c r="AA191390" s="192"/>
    </row>
    <row r="191391" spans="26:27">
      <c r="Z191391" s="192"/>
      <c r="AA191391" s="192"/>
    </row>
    <row r="191392" spans="26:27">
      <c r="Z191392" s="192"/>
      <c r="AA191392" s="192"/>
    </row>
    <row r="191393" spans="26:27">
      <c r="Z191393" s="192"/>
      <c r="AA191393" s="192"/>
    </row>
    <row r="191394" spans="26:27">
      <c r="Z191394" s="192"/>
      <c r="AA191394" s="192"/>
    </row>
    <row r="191395" spans="26:27">
      <c r="Z191395" s="192"/>
      <c r="AA191395" s="192"/>
    </row>
    <row r="191396" spans="26:27">
      <c r="Z191396" s="192"/>
      <c r="AA191396" s="192"/>
    </row>
    <row r="191397" spans="26:27">
      <c r="Z191397" s="192"/>
      <c r="AA191397" s="192"/>
    </row>
    <row r="191398" spans="26:27">
      <c r="Z191398" s="192"/>
      <c r="AA191398" s="192"/>
    </row>
    <row r="191399" spans="26:27">
      <c r="Z191399" s="192"/>
      <c r="AA191399" s="192"/>
    </row>
    <row r="191400" spans="26:27">
      <c r="Z191400" s="192"/>
      <c r="AA191400" s="192"/>
    </row>
    <row r="191401" spans="26:27">
      <c r="Z191401" s="192"/>
      <c r="AA191401" s="192"/>
    </row>
    <row r="191402" spans="26:27">
      <c r="Z191402" s="192"/>
      <c r="AA191402" s="192"/>
    </row>
    <row r="191403" spans="26:27">
      <c r="Z191403" s="192"/>
      <c r="AA191403" s="192"/>
    </row>
    <row r="191404" spans="26:27">
      <c r="Z191404" s="192"/>
      <c r="AA191404" s="192"/>
    </row>
    <row r="191405" spans="26:27">
      <c r="Z191405" s="192"/>
      <c r="AA191405" s="192"/>
    </row>
    <row r="191406" spans="26:27">
      <c r="Z191406" s="192"/>
      <c r="AA191406" s="192"/>
    </row>
    <row r="191407" spans="26:27">
      <c r="Z191407" s="192"/>
      <c r="AA191407" s="192"/>
    </row>
    <row r="191408" spans="26:27">
      <c r="Z191408" s="192"/>
      <c r="AA191408" s="192"/>
    </row>
    <row r="191409" spans="26:27">
      <c r="Z191409" s="192"/>
      <c r="AA191409" s="192"/>
    </row>
    <row r="191410" spans="26:27">
      <c r="Z191410" s="192"/>
      <c r="AA191410" s="192"/>
    </row>
    <row r="191411" spans="26:27">
      <c r="Z191411" s="192"/>
      <c r="AA191411" s="192"/>
    </row>
    <row r="191412" spans="26:27">
      <c r="Z191412" s="192"/>
      <c r="AA191412" s="192"/>
    </row>
    <row r="191413" spans="26:27">
      <c r="Z191413" s="192"/>
      <c r="AA191413" s="192"/>
    </row>
    <row r="191414" spans="26:27">
      <c r="Z191414" s="192"/>
      <c r="AA191414" s="192"/>
    </row>
    <row r="191415" spans="26:27">
      <c r="Z191415" s="192"/>
      <c r="AA191415" s="192"/>
    </row>
    <row r="191416" spans="26:27">
      <c r="Z191416" s="192"/>
      <c r="AA191416" s="192"/>
    </row>
    <row r="191417" spans="26:27">
      <c r="Z191417" s="192"/>
      <c r="AA191417" s="192"/>
    </row>
    <row r="191418" spans="26:27">
      <c r="Z191418" s="192"/>
      <c r="AA191418" s="192"/>
    </row>
    <row r="191419" spans="26:27">
      <c r="Z191419" s="192"/>
      <c r="AA191419" s="192"/>
    </row>
    <row r="191420" spans="26:27">
      <c r="Z191420" s="192"/>
      <c r="AA191420" s="192"/>
    </row>
    <row r="191421" spans="26:27">
      <c r="Z191421" s="192"/>
      <c r="AA191421" s="192"/>
    </row>
    <row r="191422" spans="26:27">
      <c r="Z191422" s="192"/>
      <c r="AA191422" s="192"/>
    </row>
    <row r="191423" spans="26:27">
      <c r="Z191423" s="192"/>
      <c r="AA191423" s="192"/>
    </row>
    <row r="191424" spans="26:27">
      <c r="Z191424" s="192"/>
      <c r="AA191424" s="192"/>
    </row>
    <row r="191425" spans="26:27">
      <c r="Z191425" s="192"/>
      <c r="AA191425" s="192"/>
    </row>
    <row r="191426" spans="26:27">
      <c r="Z191426" s="192"/>
      <c r="AA191426" s="192"/>
    </row>
    <row r="191427" spans="26:27">
      <c r="Z191427" s="192"/>
      <c r="AA191427" s="192"/>
    </row>
    <row r="191428" spans="26:27">
      <c r="Z191428" s="192"/>
      <c r="AA191428" s="192"/>
    </row>
    <row r="191429" spans="26:27">
      <c r="Z191429" s="192"/>
      <c r="AA191429" s="192"/>
    </row>
    <row r="191430" spans="26:27">
      <c r="Z191430" s="192"/>
      <c r="AA191430" s="192"/>
    </row>
    <row r="191431" spans="26:27">
      <c r="Z191431" s="192"/>
      <c r="AA191431" s="192"/>
    </row>
    <row r="191432" spans="26:27">
      <c r="Z191432" s="192"/>
      <c r="AA191432" s="192"/>
    </row>
    <row r="191433" spans="26:27">
      <c r="Z191433" s="192"/>
      <c r="AA191433" s="192"/>
    </row>
    <row r="191434" spans="26:27">
      <c r="Z191434" s="192"/>
      <c r="AA191434" s="192"/>
    </row>
    <row r="191435" spans="26:27">
      <c r="Z191435" s="192"/>
      <c r="AA191435" s="192"/>
    </row>
    <row r="191436" spans="26:27">
      <c r="Z191436" s="192"/>
      <c r="AA191436" s="192"/>
    </row>
    <row r="191437" spans="26:27">
      <c r="Z191437" s="192"/>
      <c r="AA191437" s="192"/>
    </row>
    <row r="191438" spans="26:27">
      <c r="Z191438" s="192"/>
      <c r="AA191438" s="192"/>
    </row>
    <row r="191439" spans="26:27">
      <c r="Z191439" s="192"/>
      <c r="AA191439" s="192"/>
    </row>
    <row r="191440" spans="26:27">
      <c r="Z191440" s="192"/>
      <c r="AA191440" s="192"/>
    </row>
    <row r="191441" spans="26:27">
      <c r="Z191441" s="192"/>
      <c r="AA191441" s="192"/>
    </row>
    <row r="191442" spans="26:27">
      <c r="Z191442" s="192"/>
      <c r="AA191442" s="192"/>
    </row>
    <row r="191443" spans="26:27">
      <c r="Z191443" s="192"/>
      <c r="AA191443" s="192"/>
    </row>
    <row r="191444" spans="26:27">
      <c r="Z191444" s="192"/>
      <c r="AA191444" s="192"/>
    </row>
    <row r="191445" spans="26:27">
      <c r="Z191445" s="192"/>
      <c r="AA191445" s="192"/>
    </row>
    <row r="191446" spans="26:27">
      <c r="Z191446" s="192"/>
      <c r="AA191446" s="192"/>
    </row>
    <row r="191447" spans="26:27">
      <c r="Z191447" s="192"/>
      <c r="AA191447" s="192"/>
    </row>
    <row r="191448" spans="26:27">
      <c r="Z191448" s="192"/>
      <c r="AA191448" s="192"/>
    </row>
    <row r="191449" spans="26:27">
      <c r="Z191449" s="192"/>
      <c r="AA191449" s="192"/>
    </row>
    <row r="191450" spans="26:27">
      <c r="Z191450" s="192"/>
      <c r="AA191450" s="192"/>
    </row>
    <row r="191451" spans="26:27">
      <c r="Z191451" s="192"/>
      <c r="AA191451" s="192"/>
    </row>
    <row r="191452" spans="26:27">
      <c r="Z191452" s="192"/>
      <c r="AA191452" s="192"/>
    </row>
    <row r="191453" spans="26:27">
      <c r="Z191453" s="192"/>
      <c r="AA191453" s="192"/>
    </row>
    <row r="191454" spans="26:27">
      <c r="Z191454" s="192"/>
      <c r="AA191454" s="192"/>
    </row>
    <row r="191455" spans="26:27">
      <c r="Z191455" s="192"/>
      <c r="AA191455" s="192"/>
    </row>
    <row r="191456" spans="26:27">
      <c r="Z191456" s="192"/>
      <c r="AA191456" s="192"/>
    </row>
    <row r="191457" spans="26:27">
      <c r="Z191457" s="192"/>
      <c r="AA191457" s="192"/>
    </row>
    <row r="191458" spans="26:27">
      <c r="Z191458" s="192"/>
      <c r="AA191458" s="192"/>
    </row>
    <row r="191459" spans="26:27">
      <c r="Z191459" s="192"/>
      <c r="AA191459" s="192"/>
    </row>
    <row r="191460" spans="26:27">
      <c r="Z191460" s="192"/>
      <c r="AA191460" s="192"/>
    </row>
    <row r="191461" spans="26:27">
      <c r="Z191461" s="192"/>
      <c r="AA191461" s="192"/>
    </row>
    <row r="191462" spans="26:27">
      <c r="Z191462" s="192"/>
      <c r="AA191462" s="192"/>
    </row>
    <row r="191463" spans="26:27">
      <c r="Z191463" s="192"/>
      <c r="AA191463" s="192"/>
    </row>
    <row r="191464" spans="26:27">
      <c r="Z191464" s="192"/>
      <c r="AA191464" s="192"/>
    </row>
    <row r="191465" spans="26:27">
      <c r="Z191465" s="192"/>
      <c r="AA191465" s="192"/>
    </row>
    <row r="191466" spans="26:27">
      <c r="Z191466" s="192"/>
      <c r="AA191466" s="192"/>
    </row>
    <row r="191467" spans="26:27">
      <c r="Z191467" s="192"/>
      <c r="AA191467" s="192"/>
    </row>
    <row r="191468" spans="26:27">
      <c r="Z191468" s="192"/>
      <c r="AA191468" s="192"/>
    </row>
    <row r="191469" spans="26:27">
      <c r="Z191469" s="192"/>
      <c r="AA191469" s="192"/>
    </row>
    <row r="191470" spans="26:27">
      <c r="Z191470" s="192"/>
      <c r="AA191470" s="192"/>
    </row>
    <row r="191471" spans="26:27">
      <c r="Z191471" s="192"/>
      <c r="AA191471" s="192"/>
    </row>
    <row r="191472" spans="26:27">
      <c r="Z191472" s="192"/>
      <c r="AA191472" s="192"/>
    </row>
    <row r="191473" spans="26:27">
      <c r="Z191473" s="192"/>
      <c r="AA191473" s="192"/>
    </row>
    <row r="191474" spans="26:27">
      <c r="Z191474" s="192"/>
      <c r="AA191474" s="192"/>
    </row>
    <row r="191475" spans="26:27">
      <c r="Z191475" s="192"/>
      <c r="AA191475" s="192"/>
    </row>
    <row r="191476" spans="26:27">
      <c r="Z191476" s="192"/>
      <c r="AA191476" s="192"/>
    </row>
    <row r="191477" spans="26:27">
      <c r="Z191477" s="192"/>
      <c r="AA191477" s="192"/>
    </row>
    <row r="191478" spans="26:27">
      <c r="Z191478" s="192"/>
      <c r="AA191478" s="192"/>
    </row>
    <row r="191479" spans="26:27">
      <c r="Z191479" s="192"/>
      <c r="AA191479" s="192"/>
    </row>
    <row r="191480" spans="26:27">
      <c r="Z191480" s="192"/>
      <c r="AA191480" s="192"/>
    </row>
    <row r="191481" spans="26:27">
      <c r="Z191481" s="192"/>
      <c r="AA191481" s="192"/>
    </row>
    <row r="191482" spans="26:27">
      <c r="Z191482" s="192"/>
      <c r="AA191482" s="192"/>
    </row>
    <row r="191483" spans="26:27">
      <c r="Z191483" s="192"/>
      <c r="AA191483" s="192"/>
    </row>
    <row r="191484" spans="26:27">
      <c r="Z191484" s="192"/>
      <c r="AA191484" s="192"/>
    </row>
    <row r="191485" spans="26:27">
      <c r="Z191485" s="192"/>
      <c r="AA191485" s="192"/>
    </row>
    <row r="191486" spans="26:27">
      <c r="Z191486" s="192"/>
      <c r="AA191486" s="192"/>
    </row>
    <row r="191487" spans="26:27">
      <c r="Z191487" s="192"/>
      <c r="AA191487" s="192"/>
    </row>
    <row r="191488" spans="26:27">
      <c r="Z191488" s="192"/>
      <c r="AA191488" s="192"/>
    </row>
    <row r="191489" spans="26:27">
      <c r="Z191489" s="192"/>
      <c r="AA191489" s="192"/>
    </row>
    <row r="191490" spans="26:27">
      <c r="Z191490" s="192"/>
      <c r="AA191490" s="192"/>
    </row>
    <row r="191491" spans="26:27">
      <c r="Z191491" s="192"/>
      <c r="AA191491" s="192"/>
    </row>
    <row r="191492" spans="26:27">
      <c r="Z191492" s="192"/>
      <c r="AA191492" s="192"/>
    </row>
    <row r="191493" spans="26:27">
      <c r="Z191493" s="192"/>
      <c r="AA191493" s="192"/>
    </row>
    <row r="191494" spans="26:27">
      <c r="Z191494" s="192"/>
      <c r="AA191494" s="192"/>
    </row>
    <row r="191495" spans="26:27">
      <c r="Z191495" s="192"/>
      <c r="AA191495" s="192"/>
    </row>
    <row r="191496" spans="26:27">
      <c r="Z191496" s="192"/>
      <c r="AA191496" s="192"/>
    </row>
    <row r="191497" spans="26:27">
      <c r="Z191497" s="192"/>
      <c r="AA191497" s="192"/>
    </row>
    <row r="191498" spans="26:27">
      <c r="Z191498" s="192"/>
      <c r="AA191498" s="192"/>
    </row>
    <row r="191499" spans="26:27">
      <c r="Z191499" s="192"/>
      <c r="AA191499" s="192"/>
    </row>
    <row r="191500" spans="26:27">
      <c r="Z191500" s="192"/>
      <c r="AA191500" s="192"/>
    </row>
    <row r="191501" spans="26:27">
      <c r="Z191501" s="192"/>
      <c r="AA191501" s="192"/>
    </row>
    <row r="191502" spans="26:27">
      <c r="Z191502" s="192"/>
      <c r="AA191502" s="192"/>
    </row>
    <row r="191503" spans="26:27">
      <c r="Z191503" s="192"/>
      <c r="AA191503" s="192"/>
    </row>
    <row r="191504" spans="26:27">
      <c r="Z191504" s="192"/>
      <c r="AA191504" s="192"/>
    </row>
    <row r="191505" spans="26:27">
      <c r="Z191505" s="192"/>
      <c r="AA191505" s="192"/>
    </row>
    <row r="191506" spans="26:27">
      <c r="Z191506" s="192"/>
      <c r="AA191506" s="192"/>
    </row>
    <row r="191507" spans="26:27">
      <c r="Z191507" s="192"/>
      <c r="AA191507" s="192"/>
    </row>
    <row r="191508" spans="26:27">
      <c r="Z191508" s="192"/>
      <c r="AA191508" s="192"/>
    </row>
    <row r="191509" spans="26:27">
      <c r="Z191509" s="192"/>
      <c r="AA191509" s="192"/>
    </row>
    <row r="191510" spans="26:27">
      <c r="Z191510" s="192"/>
      <c r="AA191510" s="192"/>
    </row>
    <row r="191511" spans="26:27">
      <c r="Z191511" s="192"/>
      <c r="AA191511" s="192"/>
    </row>
    <row r="191512" spans="26:27">
      <c r="Z191512" s="192"/>
      <c r="AA191512" s="192"/>
    </row>
    <row r="191513" spans="26:27">
      <c r="Z191513" s="192"/>
      <c r="AA191513" s="192"/>
    </row>
    <row r="191514" spans="26:27">
      <c r="Z191514" s="192"/>
      <c r="AA191514" s="192"/>
    </row>
    <row r="191515" spans="26:27">
      <c r="Z191515" s="192"/>
      <c r="AA191515" s="192"/>
    </row>
    <row r="191516" spans="26:27">
      <c r="Z191516" s="192"/>
      <c r="AA191516" s="192"/>
    </row>
    <row r="191517" spans="26:27">
      <c r="Z191517" s="192"/>
      <c r="AA191517" s="192"/>
    </row>
    <row r="191518" spans="26:27">
      <c r="Z191518" s="192"/>
      <c r="AA191518" s="192"/>
    </row>
    <row r="191519" spans="26:27">
      <c r="Z191519" s="192"/>
      <c r="AA191519" s="192"/>
    </row>
    <row r="191520" spans="26:27">
      <c r="Z191520" s="192"/>
      <c r="AA191520" s="192"/>
    </row>
    <row r="191521" spans="26:27">
      <c r="Z191521" s="192"/>
      <c r="AA191521" s="192"/>
    </row>
    <row r="191522" spans="26:27">
      <c r="Z191522" s="192"/>
      <c r="AA191522" s="192"/>
    </row>
    <row r="191523" spans="26:27">
      <c r="Z191523" s="192"/>
      <c r="AA191523" s="192"/>
    </row>
    <row r="191524" spans="26:27">
      <c r="Z191524" s="192"/>
      <c r="AA191524" s="192"/>
    </row>
    <row r="191525" spans="26:27">
      <c r="Z191525" s="192"/>
      <c r="AA191525" s="192"/>
    </row>
    <row r="191526" spans="26:27">
      <c r="Z191526" s="192"/>
      <c r="AA191526" s="192"/>
    </row>
    <row r="191527" spans="26:27">
      <c r="Z191527" s="192"/>
      <c r="AA191527" s="192"/>
    </row>
    <row r="191528" spans="26:27">
      <c r="Z191528" s="192"/>
      <c r="AA191528" s="192"/>
    </row>
    <row r="191529" spans="26:27">
      <c r="Z191529" s="192"/>
      <c r="AA191529" s="192"/>
    </row>
    <row r="191530" spans="26:27">
      <c r="Z191530" s="192"/>
      <c r="AA191530" s="192"/>
    </row>
    <row r="191531" spans="26:27">
      <c r="Z191531" s="192"/>
      <c r="AA191531" s="192"/>
    </row>
    <row r="191532" spans="26:27">
      <c r="Z191532" s="192"/>
      <c r="AA191532" s="192"/>
    </row>
    <row r="191533" spans="26:27">
      <c r="Z191533" s="192"/>
      <c r="AA191533" s="192"/>
    </row>
    <row r="191534" spans="26:27">
      <c r="Z191534" s="192"/>
      <c r="AA191534" s="192"/>
    </row>
    <row r="191535" spans="26:27">
      <c r="Z191535" s="192"/>
      <c r="AA191535" s="192"/>
    </row>
    <row r="191536" spans="26:27">
      <c r="Z191536" s="192"/>
      <c r="AA191536" s="192"/>
    </row>
    <row r="191537" spans="26:27">
      <c r="Z191537" s="192"/>
      <c r="AA191537" s="192"/>
    </row>
    <row r="191538" spans="26:27">
      <c r="Z191538" s="192"/>
      <c r="AA191538" s="192"/>
    </row>
    <row r="191539" spans="26:27">
      <c r="Z191539" s="192"/>
      <c r="AA191539" s="192"/>
    </row>
    <row r="191540" spans="26:27">
      <c r="Z191540" s="192"/>
      <c r="AA191540" s="192"/>
    </row>
    <row r="191541" spans="26:27">
      <c r="Z191541" s="192"/>
      <c r="AA191541" s="192"/>
    </row>
    <row r="191542" spans="26:27">
      <c r="Z191542" s="192"/>
      <c r="AA191542" s="192"/>
    </row>
    <row r="191543" spans="26:27">
      <c r="Z191543" s="192"/>
      <c r="AA191543" s="192"/>
    </row>
    <row r="191544" spans="26:27">
      <c r="Z191544" s="192"/>
      <c r="AA191544" s="192"/>
    </row>
    <row r="191545" spans="26:27">
      <c r="Z191545" s="192"/>
      <c r="AA191545" s="192"/>
    </row>
    <row r="191546" spans="26:27">
      <c r="Z191546" s="192"/>
      <c r="AA191546" s="192"/>
    </row>
    <row r="191547" spans="26:27">
      <c r="Z191547" s="192"/>
      <c r="AA191547" s="192"/>
    </row>
    <row r="191548" spans="26:27">
      <c r="Z191548" s="192"/>
      <c r="AA191548" s="192"/>
    </row>
    <row r="191549" spans="26:27">
      <c r="Z191549" s="192"/>
      <c r="AA191549" s="192"/>
    </row>
    <row r="191550" spans="26:27">
      <c r="Z191550" s="192"/>
      <c r="AA191550" s="192"/>
    </row>
    <row r="191551" spans="26:27">
      <c r="Z191551" s="192"/>
      <c r="AA191551" s="192"/>
    </row>
    <row r="191552" spans="26:27">
      <c r="Z191552" s="192"/>
      <c r="AA191552" s="192"/>
    </row>
    <row r="191553" spans="26:27">
      <c r="Z191553" s="192"/>
      <c r="AA191553" s="192"/>
    </row>
    <row r="191554" spans="26:27">
      <c r="Z191554" s="192"/>
      <c r="AA191554" s="192"/>
    </row>
    <row r="191555" spans="26:27">
      <c r="Z191555" s="192"/>
      <c r="AA191555" s="192"/>
    </row>
    <row r="191556" spans="26:27">
      <c r="Z191556" s="192"/>
      <c r="AA191556" s="192"/>
    </row>
    <row r="191557" spans="26:27">
      <c r="Z191557" s="192"/>
      <c r="AA191557" s="192"/>
    </row>
    <row r="191558" spans="26:27">
      <c r="Z191558" s="192"/>
      <c r="AA191558" s="192"/>
    </row>
    <row r="191559" spans="26:27">
      <c r="Z191559" s="192"/>
      <c r="AA191559" s="192"/>
    </row>
    <row r="191560" spans="26:27">
      <c r="Z191560" s="192"/>
      <c r="AA191560" s="192"/>
    </row>
    <row r="191561" spans="26:27">
      <c r="Z191561" s="192"/>
      <c r="AA191561" s="192"/>
    </row>
    <row r="191562" spans="26:27">
      <c r="Z191562" s="192"/>
      <c r="AA191562" s="192"/>
    </row>
    <row r="191563" spans="26:27">
      <c r="Z191563" s="192"/>
      <c r="AA191563" s="192"/>
    </row>
    <row r="191564" spans="26:27">
      <c r="Z191564" s="192"/>
      <c r="AA191564" s="192"/>
    </row>
    <row r="191565" spans="26:27">
      <c r="Z191565" s="192"/>
      <c r="AA191565" s="192"/>
    </row>
    <row r="191566" spans="26:27">
      <c r="Z191566" s="192"/>
      <c r="AA191566" s="192"/>
    </row>
    <row r="191567" spans="26:27">
      <c r="Z191567" s="192"/>
      <c r="AA191567" s="192"/>
    </row>
    <row r="191568" spans="26:27">
      <c r="Z191568" s="192"/>
      <c r="AA191568" s="192"/>
    </row>
    <row r="191569" spans="26:27">
      <c r="Z191569" s="192"/>
      <c r="AA191569" s="192"/>
    </row>
    <row r="191570" spans="26:27">
      <c r="Z191570" s="192"/>
      <c r="AA191570" s="192"/>
    </row>
    <row r="191571" spans="26:27">
      <c r="Z191571" s="192"/>
      <c r="AA191571" s="192"/>
    </row>
    <row r="191572" spans="26:27">
      <c r="Z191572" s="192"/>
      <c r="AA191572" s="192"/>
    </row>
    <row r="191573" spans="26:27">
      <c r="Z191573" s="192"/>
      <c r="AA191573" s="192"/>
    </row>
    <row r="191574" spans="26:27">
      <c r="Z191574" s="192"/>
      <c r="AA191574" s="192"/>
    </row>
    <row r="191575" spans="26:27">
      <c r="Z191575" s="192"/>
      <c r="AA191575" s="192"/>
    </row>
    <row r="191576" spans="26:27">
      <c r="Z191576" s="192"/>
      <c r="AA191576" s="192"/>
    </row>
    <row r="191577" spans="26:27">
      <c r="Z191577" s="192"/>
      <c r="AA191577" s="192"/>
    </row>
    <row r="191578" spans="26:27">
      <c r="Z191578" s="192"/>
      <c r="AA191578" s="192"/>
    </row>
    <row r="191579" spans="26:27">
      <c r="Z191579" s="192"/>
      <c r="AA191579" s="192"/>
    </row>
    <row r="191580" spans="26:27">
      <c r="Z191580" s="192"/>
      <c r="AA191580" s="192"/>
    </row>
    <row r="191581" spans="26:27">
      <c r="Z191581" s="192"/>
      <c r="AA191581" s="192"/>
    </row>
    <row r="191582" spans="26:27">
      <c r="Z191582" s="192"/>
      <c r="AA191582" s="192"/>
    </row>
    <row r="191583" spans="26:27">
      <c r="Z191583" s="192"/>
      <c r="AA191583" s="192"/>
    </row>
    <row r="191584" spans="26:27">
      <c r="Z191584" s="192"/>
      <c r="AA191584" s="192"/>
    </row>
    <row r="191585" spans="26:27">
      <c r="Z191585" s="192"/>
      <c r="AA191585" s="192"/>
    </row>
    <row r="191586" spans="26:27">
      <c r="Z191586" s="192"/>
      <c r="AA191586" s="192"/>
    </row>
    <row r="191587" spans="26:27">
      <c r="Z191587" s="192"/>
      <c r="AA191587" s="192"/>
    </row>
    <row r="191588" spans="26:27">
      <c r="Z191588" s="192"/>
      <c r="AA191588" s="192"/>
    </row>
    <row r="191589" spans="26:27">
      <c r="Z191589" s="192"/>
      <c r="AA191589" s="192"/>
    </row>
    <row r="191590" spans="26:27">
      <c r="Z191590" s="192"/>
      <c r="AA191590" s="192"/>
    </row>
    <row r="191591" spans="26:27">
      <c r="Z191591" s="192"/>
      <c r="AA191591" s="192"/>
    </row>
    <row r="191592" spans="26:27">
      <c r="Z191592" s="192"/>
      <c r="AA191592" s="192"/>
    </row>
    <row r="191593" spans="26:27">
      <c r="Z191593" s="192"/>
      <c r="AA191593" s="192"/>
    </row>
    <row r="191594" spans="26:27">
      <c r="Z191594" s="192"/>
      <c r="AA191594" s="192"/>
    </row>
    <row r="191595" spans="26:27">
      <c r="Z191595" s="192"/>
      <c r="AA191595" s="192"/>
    </row>
    <row r="191596" spans="26:27">
      <c r="Z191596" s="192"/>
      <c r="AA191596" s="192"/>
    </row>
    <row r="191597" spans="26:27">
      <c r="Z191597" s="192"/>
      <c r="AA191597" s="192"/>
    </row>
    <row r="191598" spans="26:27">
      <c r="Z191598" s="192"/>
      <c r="AA191598" s="192"/>
    </row>
    <row r="191599" spans="26:27">
      <c r="Z191599" s="192"/>
      <c r="AA191599" s="192"/>
    </row>
    <row r="191600" spans="26:27">
      <c r="Z191600" s="192"/>
      <c r="AA191600" s="192"/>
    </row>
    <row r="191601" spans="26:27">
      <c r="Z191601" s="192"/>
      <c r="AA191601" s="192"/>
    </row>
    <row r="191602" spans="26:27">
      <c r="Z191602" s="192"/>
      <c r="AA191602" s="192"/>
    </row>
    <row r="191603" spans="26:27">
      <c r="Z191603" s="192"/>
      <c r="AA191603" s="192"/>
    </row>
    <row r="191604" spans="26:27">
      <c r="Z191604" s="192"/>
      <c r="AA191604" s="192"/>
    </row>
    <row r="191605" spans="26:27">
      <c r="Z191605" s="192"/>
      <c r="AA191605" s="192"/>
    </row>
    <row r="191606" spans="26:27">
      <c r="Z191606" s="192"/>
      <c r="AA191606" s="192"/>
    </row>
    <row r="191607" spans="26:27">
      <c r="Z191607" s="192"/>
      <c r="AA191607" s="192"/>
    </row>
    <row r="191608" spans="26:27">
      <c r="Z191608" s="192"/>
      <c r="AA191608" s="192"/>
    </row>
    <row r="191609" spans="26:27">
      <c r="Z191609" s="192"/>
      <c r="AA191609" s="192"/>
    </row>
    <row r="191610" spans="26:27">
      <c r="Z191610" s="192"/>
      <c r="AA191610" s="192"/>
    </row>
    <row r="191611" spans="26:27">
      <c r="Z191611" s="192"/>
      <c r="AA191611" s="192"/>
    </row>
    <row r="191612" spans="26:27">
      <c r="Z191612" s="192"/>
      <c r="AA191612" s="192"/>
    </row>
    <row r="191613" spans="26:27">
      <c r="Z191613" s="192"/>
      <c r="AA191613" s="192"/>
    </row>
    <row r="191614" spans="26:27">
      <c r="Z191614" s="192"/>
      <c r="AA191614" s="192"/>
    </row>
    <row r="191615" spans="26:27">
      <c r="Z191615" s="192"/>
      <c r="AA191615" s="192"/>
    </row>
    <row r="191616" spans="26:27">
      <c r="Z191616" s="192"/>
      <c r="AA191616" s="192"/>
    </row>
    <row r="191617" spans="26:27">
      <c r="Z191617" s="192"/>
      <c r="AA191617" s="192"/>
    </row>
    <row r="191618" spans="26:27">
      <c r="Z191618" s="192"/>
      <c r="AA191618" s="192"/>
    </row>
    <row r="191619" spans="26:27">
      <c r="Z191619" s="192"/>
      <c r="AA191619" s="192"/>
    </row>
    <row r="191620" spans="26:27">
      <c r="Z191620" s="192"/>
      <c r="AA191620" s="192"/>
    </row>
    <row r="191621" spans="26:27">
      <c r="Z191621" s="192"/>
      <c r="AA191621" s="192"/>
    </row>
    <row r="191622" spans="26:27">
      <c r="Z191622" s="192"/>
      <c r="AA191622" s="192"/>
    </row>
    <row r="191623" spans="26:27">
      <c r="Z191623" s="192"/>
      <c r="AA191623" s="192"/>
    </row>
    <row r="191624" spans="26:27">
      <c r="Z191624" s="192"/>
      <c r="AA191624" s="192"/>
    </row>
    <row r="191625" spans="26:27">
      <c r="Z191625" s="192"/>
      <c r="AA191625" s="192"/>
    </row>
    <row r="191626" spans="26:27">
      <c r="Z191626" s="192"/>
      <c r="AA191626" s="192"/>
    </row>
    <row r="191627" spans="26:27">
      <c r="Z191627" s="192"/>
      <c r="AA191627" s="192"/>
    </row>
    <row r="191628" spans="26:27">
      <c r="Z191628" s="192"/>
      <c r="AA191628" s="192"/>
    </row>
    <row r="191629" spans="26:27">
      <c r="Z191629" s="192"/>
      <c r="AA191629" s="192"/>
    </row>
    <row r="191630" spans="26:27">
      <c r="Z191630" s="192"/>
      <c r="AA191630" s="192"/>
    </row>
    <row r="191631" spans="26:27">
      <c r="Z191631" s="192"/>
      <c r="AA191631" s="192"/>
    </row>
    <row r="191632" spans="26:27">
      <c r="Z191632" s="192"/>
      <c r="AA191632" s="192"/>
    </row>
    <row r="191633" spans="26:27">
      <c r="Z191633" s="192"/>
      <c r="AA191633" s="192"/>
    </row>
    <row r="191634" spans="26:27">
      <c r="Z191634" s="192"/>
      <c r="AA191634" s="192"/>
    </row>
    <row r="191635" spans="26:27">
      <c r="Z191635" s="192"/>
      <c r="AA191635" s="192"/>
    </row>
    <row r="191636" spans="26:27">
      <c r="Z191636" s="192"/>
      <c r="AA191636" s="192"/>
    </row>
    <row r="191637" spans="26:27">
      <c r="Z191637" s="192"/>
      <c r="AA191637" s="192"/>
    </row>
    <row r="191638" spans="26:27">
      <c r="Z191638" s="192"/>
      <c r="AA191638" s="192"/>
    </row>
    <row r="191639" spans="26:27">
      <c r="Z191639" s="192"/>
      <c r="AA191639" s="192"/>
    </row>
    <row r="191640" spans="26:27">
      <c r="Z191640" s="192"/>
      <c r="AA191640" s="192"/>
    </row>
    <row r="191641" spans="26:27">
      <c r="Z191641" s="192"/>
      <c r="AA191641" s="192"/>
    </row>
    <row r="191642" spans="26:27">
      <c r="Z191642" s="192"/>
      <c r="AA191642" s="192"/>
    </row>
    <row r="191643" spans="26:27">
      <c r="Z191643" s="192"/>
      <c r="AA191643" s="192"/>
    </row>
    <row r="191644" spans="26:27">
      <c r="Z191644" s="192"/>
      <c r="AA191644" s="192"/>
    </row>
    <row r="191645" spans="26:27">
      <c r="Z191645" s="192"/>
      <c r="AA191645" s="192"/>
    </row>
    <row r="191646" spans="26:27">
      <c r="Z191646" s="192"/>
      <c r="AA191646" s="192"/>
    </row>
    <row r="191647" spans="26:27">
      <c r="Z191647" s="192"/>
      <c r="AA191647" s="192"/>
    </row>
    <row r="191648" spans="26:27">
      <c r="Z191648" s="192"/>
      <c r="AA191648" s="192"/>
    </row>
    <row r="191649" spans="26:27">
      <c r="Z191649" s="192"/>
      <c r="AA191649" s="192"/>
    </row>
    <row r="191650" spans="26:27">
      <c r="Z191650" s="192"/>
      <c r="AA191650" s="192"/>
    </row>
    <row r="191651" spans="26:27">
      <c r="Z191651" s="192"/>
      <c r="AA191651" s="192"/>
    </row>
    <row r="191652" spans="26:27">
      <c r="Z191652" s="192"/>
      <c r="AA191652" s="192"/>
    </row>
    <row r="191653" spans="26:27">
      <c r="Z191653" s="192"/>
      <c r="AA191653" s="192"/>
    </row>
    <row r="191654" spans="26:27">
      <c r="Z191654" s="192"/>
      <c r="AA191654" s="192"/>
    </row>
    <row r="191655" spans="26:27">
      <c r="Z191655" s="192"/>
      <c r="AA191655" s="192"/>
    </row>
    <row r="191656" spans="26:27">
      <c r="Z191656" s="192"/>
      <c r="AA191656" s="192"/>
    </row>
    <row r="191657" spans="26:27">
      <c r="Z191657" s="192"/>
      <c r="AA191657" s="192"/>
    </row>
    <row r="191658" spans="26:27">
      <c r="Z191658" s="192"/>
      <c r="AA191658" s="192"/>
    </row>
    <row r="191659" spans="26:27">
      <c r="Z191659" s="192"/>
      <c r="AA191659" s="192"/>
    </row>
    <row r="191660" spans="26:27">
      <c r="Z191660" s="192"/>
      <c r="AA191660" s="192"/>
    </row>
    <row r="191661" spans="26:27">
      <c r="Z191661" s="192"/>
      <c r="AA191661" s="192"/>
    </row>
    <row r="191662" spans="26:27">
      <c r="Z191662" s="192"/>
      <c r="AA191662" s="192"/>
    </row>
    <row r="191663" spans="26:27">
      <c r="Z191663" s="192"/>
      <c r="AA191663" s="192"/>
    </row>
    <row r="191664" spans="26:27">
      <c r="Z191664" s="192"/>
      <c r="AA191664" s="192"/>
    </row>
    <row r="191665" spans="26:27">
      <c r="Z191665" s="192"/>
      <c r="AA191665" s="192"/>
    </row>
    <row r="191666" spans="26:27">
      <c r="Z191666" s="192"/>
      <c r="AA191666" s="192"/>
    </row>
    <row r="191667" spans="26:27">
      <c r="Z191667" s="192"/>
      <c r="AA191667" s="192"/>
    </row>
    <row r="191668" spans="26:27">
      <c r="Z191668" s="192"/>
      <c r="AA191668" s="192"/>
    </row>
    <row r="191669" spans="26:27">
      <c r="Z191669" s="192"/>
      <c r="AA191669" s="192"/>
    </row>
    <row r="191670" spans="26:27">
      <c r="Z191670" s="192"/>
      <c r="AA191670" s="192"/>
    </row>
    <row r="191671" spans="26:27">
      <c r="Z191671" s="192"/>
      <c r="AA191671" s="192"/>
    </row>
    <row r="191672" spans="26:27">
      <c r="Z191672" s="192"/>
      <c r="AA191672" s="192"/>
    </row>
    <row r="191673" spans="26:27">
      <c r="Z191673" s="192"/>
      <c r="AA191673" s="192"/>
    </row>
    <row r="191674" spans="26:27">
      <c r="Z191674" s="192"/>
      <c r="AA191674" s="192"/>
    </row>
    <row r="191675" spans="26:27">
      <c r="Z191675" s="192"/>
      <c r="AA191675" s="192"/>
    </row>
    <row r="191676" spans="26:27">
      <c r="Z191676" s="192"/>
      <c r="AA191676" s="192"/>
    </row>
    <row r="191677" spans="26:27">
      <c r="Z191677" s="192"/>
      <c r="AA191677" s="192"/>
    </row>
    <row r="191678" spans="26:27">
      <c r="Z191678" s="192"/>
      <c r="AA191678" s="192"/>
    </row>
    <row r="191679" spans="26:27">
      <c r="Z191679" s="192"/>
      <c r="AA191679" s="192"/>
    </row>
    <row r="191680" spans="26:27">
      <c r="Z191680" s="192"/>
      <c r="AA191680" s="192"/>
    </row>
    <row r="191681" spans="26:27">
      <c r="Z191681" s="192"/>
      <c r="AA191681" s="192"/>
    </row>
    <row r="191682" spans="26:27">
      <c r="Z191682" s="192"/>
      <c r="AA191682" s="192"/>
    </row>
    <row r="191683" spans="26:27">
      <c r="Z191683" s="192"/>
      <c r="AA191683" s="192"/>
    </row>
    <row r="191684" spans="26:27">
      <c r="Z191684" s="192"/>
      <c r="AA191684" s="192"/>
    </row>
    <row r="191685" spans="26:27">
      <c r="Z191685" s="192"/>
      <c r="AA191685" s="192"/>
    </row>
    <row r="191686" spans="26:27">
      <c r="Z191686" s="192"/>
      <c r="AA191686" s="192"/>
    </row>
    <row r="191687" spans="26:27">
      <c r="Z191687" s="192"/>
      <c r="AA191687" s="192"/>
    </row>
    <row r="191688" spans="26:27">
      <c r="Z191688" s="192"/>
      <c r="AA191688" s="192"/>
    </row>
    <row r="191689" spans="26:27">
      <c r="Z191689" s="192"/>
      <c r="AA191689" s="192"/>
    </row>
    <row r="191690" spans="26:27">
      <c r="Z191690" s="192"/>
      <c r="AA191690" s="192"/>
    </row>
    <row r="191691" spans="26:27">
      <c r="Z191691" s="192"/>
      <c r="AA191691" s="192"/>
    </row>
    <row r="191692" spans="26:27">
      <c r="Z191692" s="192"/>
      <c r="AA191692" s="192"/>
    </row>
    <row r="191693" spans="26:27">
      <c r="Z191693" s="192"/>
      <c r="AA191693" s="192"/>
    </row>
    <row r="191694" spans="26:27">
      <c r="Z191694" s="192"/>
      <c r="AA191694" s="192"/>
    </row>
    <row r="191695" spans="26:27">
      <c r="Z191695" s="192"/>
      <c r="AA191695" s="192"/>
    </row>
    <row r="191696" spans="26:27">
      <c r="Z191696" s="192"/>
      <c r="AA191696" s="192"/>
    </row>
    <row r="191697" spans="26:27">
      <c r="Z191697" s="192"/>
      <c r="AA191697" s="192"/>
    </row>
    <row r="191698" spans="26:27">
      <c r="Z191698" s="192"/>
      <c r="AA191698" s="192"/>
    </row>
    <row r="191699" spans="26:27">
      <c r="Z191699" s="192"/>
      <c r="AA191699" s="192"/>
    </row>
    <row r="191700" spans="26:27">
      <c r="Z191700" s="192"/>
      <c r="AA191700" s="192"/>
    </row>
    <row r="191701" spans="26:27">
      <c r="Z191701" s="192"/>
      <c r="AA191701" s="192"/>
    </row>
    <row r="191702" spans="26:27">
      <c r="Z191702" s="192"/>
      <c r="AA191702" s="192"/>
    </row>
    <row r="191703" spans="26:27">
      <c r="Z191703" s="192"/>
      <c r="AA191703" s="192"/>
    </row>
    <row r="191704" spans="26:27">
      <c r="Z191704" s="192"/>
      <c r="AA191704" s="192"/>
    </row>
    <row r="191705" spans="26:27">
      <c r="Z191705" s="192"/>
      <c r="AA191705" s="192"/>
    </row>
    <row r="191706" spans="26:27">
      <c r="Z191706" s="192"/>
      <c r="AA191706" s="192"/>
    </row>
    <row r="191707" spans="26:27">
      <c r="Z191707" s="192"/>
      <c r="AA191707" s="192"/>
    </row>
    <row r="191708" spans="26:27">
      <c r="Z191708" s="192"/>
      <c r="AA191708" s="192"/>
    </row>
    <row r="191709" spans="26:27">
      <c r="Z191709" s="192"/>
      <c r="AA191709" s="192"/>
    </row>
    <row r="191710" spans="26:27">
      <c r="Z191710" s="192"/>
      <c r="AA191710" s="192"/>
    </row>
    <row r="191711" spans="26:27">
      <c r="Z191711" s="192"/>
      <c r="AA191711" s="192"/>
    </row>
    <row r="191712" spans="26:27">
      <c r="Z191712" s="192"/>
      <c r="AA191712" s="192"/>
    </row>
    <row r="191713" spans="26:27">
      <c r="Z191713" s="192"/>
      <c r="AA191713" s="192"/>
    </row>
    <row r="191714" spans="26:27">
      <c r="Z191714" s="192"/>
      <c r="AA191714" s="192"/>
    </row>
    <row r="191715" spans="26:27">
      <c r="Z191715" s="192"/>
      <c r="AA191715" s="192"/>
    </row>
    <row r="191716" spans="26:27">
      <c r="Z191716" s="192"/>
      <c r="AA191716" s="192"/>
    </row>
    <row r="191717" spans="26:27">
      <c r="Z191717" s="192"/>
      <c r="AA191717" s="192"/>
    </row>
    <row r="191718" spans="26:27">
      <c r="Z191718" s="192"/>
      <c r="AA191718" s="192"/>
    </row>
    <row r="191719" spans="26:27">
      <c r="Z191719" s="192"/>
      <c r="AA191719" s="192"/>
    </row>
    <row r="191720" spans="26:27">
      <c r="Z191720" s="192"/>
      <c r="AA191720" s="192"/>
    </row>
    <row r="191721" spans="26:27">
      <c r="Z191721" s="192"/>
      <c r="AA191721" s="192"/>
    </row>
    <row r="191722" spans="26:27">
      <c r="Z191722" s="192"/>
      <c r="AA191722" s="192"/>
    </row>
    <row r="191723" spans="26:27">
      <c r="Z191723" s="192"/>
      <c r="AA191723" s="192"/>
    </row>
    <row r="191724" spans="26:27">
      <c r="Z191724" s="192"/>
      <c r="AA191724" s="192"/>
    </row>
    <row r="191725" spans="26:27">
      <c r="Z191725" s="192"/>
      <c r="AA191725" s="192"/>
    </row>
    <row r="191726" spans="26:27">
      <c r="Z191726" s="192"/>
      <c r="AA191726" s="192"/>
    </row>
    <row r="191727" spans="26:27">
      <c r="Z191727" s="192"/>
      <c r="AA191727" s="192"/>
    </row>
    <row r="191728" spans="26:27">
      <c r="Z191728" s="192"/>
      <c r="AA191728" s="192"/>
    </row>
    <row r="191729" spans="26:27">
      <c r="Z191729" s="192"/>
      <c r="AA191729" s="192"/>
    </row>
    <row r="191730" spans="26:27">
      <c r="Z191730" s="192"/>
      <c r="AA191730" s="192"/>
    </row>
    <row r="191731" spans="26:27">
      <c r="Z191731" s="192"/>
      <c r="AA191731" s="192"/>
    </row>
    <row r="191732" spans="26:27">
      <c r="Z191732" s="192"/>
      <c r="AA191732" s="192"/>
    </row>
    <row r="191733" spans="26:27">
      <c r="Z191733" s="192"/>
      <c r="AA191733" s="192"/>
    </row>
    <row r="191734" spans="26:27">
      <c r="Z191734" s="192"/>
      <c r="AA191734" s="192"/>
    </row>
    <row r="191735" spans="26:27">
      <c r="Z191735" s="192"/>
      <c r="AA191735" s="192"/>
    </row>
    <row r="191736" spans="26:27">
      <c r="Z191736" s="192"/>
      <c r="AA191736" s="192"/>
    </row>
    <row r="191737" spans="26:27">
      <c r="Z191737" s="192"/>
      <c r="AA191737" s="192"/>
    </row>
    <row r="191738" spans="26:27">
      <c r="Z191738" s="192"/>
      <c r="AA191738" s="192"/>
    </row>
    <row r="191739" spans="26:27">
      <c r="Z191739" s="192"/>
      <c r="AA191739" s="192"/>
    </row>
    <row r="191740" spans="26:27">
      <c r="Z191740" s="192"/>
      <c r="AA191740" s="192"/>
    </row>
    <row r="191741" spans="26:27">
      <c r="Z191741" s="192"/>
      <c r="AA191741" s="192"/>
    </row>
    <row r="191742" spans="26:27">
      <c r="Z191742" s="192"/>
      <c r="AA191742" s="192"/>
    </row>
    <row r="191743" spans="26:27">
      <c r="Z191743" s="192"/>
      <c r="AA191743" s="192"/>
    </row>
    <row r="191744" spans="26:27">
      <c r="Z191744" s="192"/>
      <c r="AA191744" s="192"/>
    </row>
    <row r="191745" spans="26:27">
      <c r="Z191745" s="192"/>
      <c r="AA191745" s="192"/>
    </row>
    <row r="191746" spans="26:27">
      <c r="Z191746" s="192"/>
      <c r="AA191746" s="192"/>
    </row>
    <row r="191747" spans="26:27">
      <c r="Z191747" s="192"/>
      <c r="AA191747" s="192"/>
    </row>
    <row r="191748" spans="26:27">
      <c r="Z191748" s="192"/>
      <c r="AA191748" s="192"/>
    </row>
    <row r="191749" spans="26:27">
      <c r="Z191749" s="192"/>
      <c r="AA191749" s="192"/>
    </row>
    <row r="191750" spans="26:27">
      <c r="Z191750" s="192"/>
      <c r="AA191750" s="192"/>
    </row>
    <row r="191751" spans="26:27">
      <c r="Z191751" s="192"/>
      <c r="AA191751" s="192"/>
    </row>
    <row r="191752" spans="26:27">
      <c r="Z191752" s="192"/>
      <c r="AA191752" s="192"/>
    </row>
    <row r="191753" spans="26:27">
      <c r="Z191753" s="192"/>
      <c r="AA191753" s="192"/>
    </row>
    <row r="191754" spans="26:27">
      <c r="Z191754" s="192"/>
      <c r="AA191754" s="192"/>
    </row>
    <row r="191755" spans="26:27">
      <c r="Z191755" s="192"/>
      <c r="AA191755" s="192"/>
    </row>
    <row r="191756" spans="26:27">
      <c r="Z191756" s="192"/>
      <c r="AA191756" s="192"/>
    </row>
    <row r="191757" spans="26:27">
      <c r="Z191757" s="192"/>
      <c r="AA191757" s="192"/>
    </row>
    <row r="191758" spans="26:27">
      <c r="Z191758" s="192"/>
      <c r="AA191758" s="192"/>
    </row>
    <row r="191759" spans="26:27">
      <c r="Z191759" s="192"/>
      <c r="AA191759" s="192"/>
    </row>
    <row r="191760" spans="26:27">
      <c r="Z191760" s="192"/>
      <c r="AA191760" s="192"/>
    </row>
    <row r="191761" spans="26:27">
      <c r="Z191761" s="192"/>
      <c r="AA191761" s="192"/>
    </row>
    <row r="191762" spans="26:27">
      <c r="Z191762" s="192"/>
      <c r="AA191762" s="192"/>
    </row>
    <row r="191763" spans="26:27">
      <c r="Z191763" s="192"/>
      <c r="AA191763" s="192"/>
    </row>
    <row r="191764" spans="26:27">
      <c r="Z191764" s="192"/>
      <c r="AA191764" s="192"/>
    </row>
    <row r="191765" spans="26:27">
      <c r="Z191765" s="192"/>
      <c r="AA191765" s="192"/>
    </row>
    <row r="191766" spans="26:27">
      <c r="Z191766" s="192"/>
      <c r="AA191766" s="192"/>
    </row>
    <row r="191767" spans="26:27">
      <c r="Z191767" s="192"/>
      <c r="AA191767" s="192"/>
    </row>
    <row r="191768" spans="26:27">
      <c r="Z191768" s="192"/>
      <c r="AA191768" s="192"/>
    </row>
    <row r="191769" spans="26:27">
      <c r="Z191769" s="192"/>
      <c r="AA191769" s="192"/>
    </row>
    <row r="191770" spans="26:27">
      <c r="Z191770" s="192"/>
      <c r="AA191770" s="192"/>
    </row>
    <row r="191771" spans="26:27">
      <c r="Z191771" s="192"/>
      <c r="AA191771" s="192"/>
    </row>
    <row r="191772" spans="26:27">
      <c r="Z191772" s="192"/>
      <c r="AA191772" s="192"/>
    </row>
    <row r="191773" spans="26:27">
      <c r="Z191773" s="192"/>
      <c r="AA191773" s="192"/>
    </row>
    <row r="191774" spans="26:27">
      <c r="Z191774" s="192"/>
      <c r="AA191774" s="192"/>
    </row>
    <row r="191775" spans="26:27">
      <c r="Z191775" s="192"/>
      <c r="AA191775" s="192"/>
    </row>
    <row r="191776" spans="26:27">
      <c r="Z191776" s="192"/>
      <c r="AA191776" s="192"/>
    </row>
    <row r="191777" spans="26:27">
      <c r="Z191777" s="192"/>
      <c r="AA191777" s="192"/>
    </row>
    <row r="191778" spans="26:27">
      <c r="Z191778" s="192"/>
      <c r="AA191778" s="192"/>
    </row>
    <row r="191779" spans="26:27">
      <c r="Z191779" s="192"/>
      <c r="AA191779" s="192"/>
    </row>
    <row r="191780" spans="26:27">
      <c r="Z191780" s="192"/>
      <c r="AA191780" s="192"/>
    </row>
    <row r="191781" spans="26:27">
      <c r="Z191781" s="192"/>
      <c r="AA191781" s="192"/>
    </row>
    <row r="191782" spans="26:27">
      <c r="Z191782" s="192"/>
      <c r="AA191782" s="192"/>
    </row>
    <row r="191783" spans="26:27">
      <c r="Z191783" s="192"/>
      <c r="AA191783" s="192"/>
    </row>
    <row r="191784" spans="26:27">
      <c r="Z191784" s="192"/>
      <c r="AA191784" s="192"/>
    </row>
    <row r="191785" spans="26:27">
      <c r="Z191785" s="192"/>
      <c r="AA191785" s="192"/>
    </row>
    <row r="191786" spans="26:27">
      <c r="Z191786" s="192"/>
      <c r="AA191786" s="192"/>
    </row>
    <row r="191787" spans="26:27">
      <c r="Z191787" s="192"/>
      <c r="AA191787" s="192"/>
    </row>
    <row r="191788" spans="26:27">
      <c r="Z191788" s="192"/>
      <c r="AA191788" s="192"/>
    </row>
    <row r="191789" spans="26:27">
      <c r="Z191789" s="192"/>
      <c r="AA191789" s="192"/>
    </row>
    <row r="191790" spans="26:27">
      <c r="Z191790" s="192"/>
      <c r="AA191790" s="192"/>
    </row>
    <row r="191791" spans="26:27">
      <c r="Z191791" s="192"/>
      <c r="AA191791" s="192"/>
    </row>
    <row r="191792" spans="26:27">
      <c r="Z191792" s="192"/>
      <c r="AA191792" s="192"/>
    </row>
    <row r="191793" spans="26:27">
      <c r="Z191793" s="192"/>
      <c r="AA191793" s="192"/>
    </row>
    <row r="191794" spans="26:27">
      <c r="Z191794" s="192"/>
      <c r="AA191794" s="192"/>
    </row>
    <row r="191795" spans="26:27">
      <c r="Z191795" s="192"/>
      <c r="AA191795" s="192"/>
    </row>
    <row r="191796" spans="26:27">
      <c r="Z191796" s="192"/>
      <c r="AA191796" s="192"/>
    </row>
    <row r="191797" spans="26:27">
      <c r="Z191797" s="192"/>
      <c r="AA191797" s="192"/>
    </row>
    <row r="191798" spans="26:27">
      <c r="Z191798" s="192"/>
      <c r="AA191798" s="192"/>
    </row>
    <row r="191799" spans="26:27">
      <c r="Z191799" s="192"/>
      <c r="AA191799" s="192"/>
    </row>
    <row r="191800" spans="26:27">
      <c r="Z191800" s="192"/>
      <c r="AA191800" s="192"/>
    </row>
    <row r="191801" spans="26:27">
      <c r="Z191801" s="192"/>
      <c r="AA191801" s="192"/>
    </row>
    <row r="191802" spans="26:27">
      <c r="Z191802" s="192"/>
      <c r="AA191802" s="192"/>
    </row>
    <row r="191803" spans="26:27">
      <c r="Z191803" s="192"/>
      <c r="AA191803" s="192"/>
    </row>
    <row r="191804" spans="26:27">
      <c r="Z191804" s="192"/>
      <c r="AA191804" s="192"/>
    </row>
    <row r="191805" spans="26:27">
      <c r="Z191805" s="192"/>
      <c r="AA191805" s="192"/>
    </row>
    <row r="191806" spans="26:27">
      <c r="Z191806" s="192"/>
      <c r="AA191806" s="192"/>
    </row>
    <row r="191807" spans="26:27">
      <c r="Z191807" s="192"/>
      <c r="AA191807" s="192"/>
    </row>
    <row r="191808" spans="26:27">
      <c r="Z191808" s="192"/>
      <c r="AA191808" s="192"/>
    </row>
    <row r="191809" spans="26:27">
      <c r="Z191809" s="192"/>
      <c r="AA191809" s="192"/>
    </row>
    <row r="191810" spans="26:27">
      <c r="Z191810" s="192"/>
      <c r="AA191810" s="192"/>
    </row>
    <row r="191811" spans="26:27">
      <c r="Z191811" s="192"/>
      <c r="AA191811" s="192"/>
    </row>
    <row r="191812" spans="26:27">
      <c r="Z191812" s="192"/>
      <c r="AA191812" s="192"/>
    </row>
    <row r="191813" spans="26:27">
      <c r="Z191813" s="192"/>
      <c r="AA191813" s="192"/>
    </row>
    <row r="191814" spans="26:27">
      <c r="Z191814" s="192"/>
      <c r="AA191814" s="192"/>
    </row>
    <row r="191815" spans="26:27">
      <c r="Z191815" s="192"/>
      <c r="AA191815" s="192"/>
    </row>
    <row r="191816" spans="26:27">
      <c r="Z191816" s="192"/>
      <c r="AA191816" s="192"/>
    </row>
    <row r="191817" spans="26:27">
      <c r="Z191817" s="192"/>
      <c r="AA191817" s="192"/>
    </row>
    <row r="191818" spans="26:27">
      <c r="Z191818" s="192"/>
      <c r="AA191818" s="192"/>
    </row>
    <row r="191819" spans="26:27">
      <c r="Z191819" s="192"/>
      <c r="AA191819" s="192"/>
    </row>
    <row r="191820" spans="26:27">
      <c r="Z191820" s="192"/>
      <c r="AA191820" s="192"/>
    </row>
    <row r="191821" spans="26:27">
      <c r="Z191821" s="192"/>
      <c r="AA191821" s="192"/>
    </row>
    <row r="191822" spans="26:27">
      <c r="Z191822" s="192"/>
      <c r="AA191822" s="192"/>
    </row>
    <row r="191823" spans="26:27">
      <c r="Z191823" s="192"/>
      <c r="AA191823" s="192"/>
    </row>
    <row r="191824" spans="26:27">
      <c r="Z191824" s="192"/>
      <c r="AA191824" s="192"/>
    </row>
    <row r="191825" spans="26:27">
      <c r="Z191825" s="192"/>
      <c r="AA191825" s="192"/>
    </row>
    <row r="191826" spans="26:27">
      <c r="Z191826" s="192"/>
      <c r="AA191826" s="192"/>
    </row>
    <row r="191827" spans="26:27">
      <c r="Z191827" s="192"/>
      <c r="AA191827" s="192"/>
    </row>
    <row r="191828" spans="26:27">
      <c r="Z191828" s="192"/>
      <c r="AA191828" s="192"/>
    </row>
    <row r="191829" spans="26:27">
      <c r="Z191829" s="192"/>
      <c r="AA191829" s="192"/>
    </row>
    <row r="191830" spans="26:27">
      <c r="Z191830" s="192"/>
      <c r="AA191830" s="192"/>
    </row>
    <row r="191831" spans="26:27">
      <c r="Z191831" s="192"/>
      <c r="AA191831" s="192"/>
    </row>
    <row r="191832" spans="26:27">
      <c r="Z191832" s="192"/>
      <c r="AA191832" s="192"/>
    </row>
    <row r="191833" spans="26:27">
      <c r="Z191833" s="192"/>
      <c r="AA191833" s="192"/>
    </row>
    <row r="191834" spans="26:27">
      <c r="Z191834" s="192"/>
      <c r="AA191834" s="192"/>
    </row>
    <row r="191835" spans="26:27">
      <c r="Z191835" s="192"/>
      <c r="AA191835" s="192"/>
    </row>
    <row r="191836" spans="26:27">
      <c r="Z191836" s="192"/>
      <c r="AA191836" s="192"/>
    </row>
    <row r="191837" spans="26:27">
      <c r="Z191837" s="192"/>
      <c r="AA191837" s="192"/>
    </row>
    <row r="191838" spans="26:27">
      <c r="Z191838" s="192"/>
      <c r="AA191838" s="192"/>
    </row>
    <row r="191839" spans="26:27">
      <c r="Z191839" s="192"/>
      <c r="AA191839" s="192"/>
    </row>
    <row r="191840" spans="26:27">
      <c r="Z191840" s="192"/>
      <c r="AA191840" s="192"/>
    </row>
    <row r="191841" spans="26:27">
      <c r="Z191841" s="192"/>
      <c r="AA191841" s="192"/>
    </row>
    <row r="191842" spans="26:27">
      <c r="Z191842" s="192"/>
      <c r="AA191842" s="192"/>
    </row>
    <row r="191843" spans="26:27">
      <c r="Z191843" s="192"/>
      <c r="AA191843" s="192"/>
    </row>
    <row r="191844" spans="26:27">
      <c r="Z191844" s="192"/>
      <c r="AA191844" s="192"/>
    </row>
    <row r="191845" spans="26:27">
      <c r="Z191845" s="192"/>
      <c r="AA191845" s="192"/>
    </row>
    <row r="191846" spans="26:27">
      <c r="Z191846" s="192"/>
      <c r="AA191846" s="192"/>
    </row>
    <row r="191847" spans="26:27">
      <c r="Z191847" s="192"/>
      <c r="AA191847" s="192"/>
    </row>
    <row r="191848" spans="26:27">
      <c r="Z191848" s="192"/>
      <c r="AA191848" s="192"/>
    </row>
    <row r="191849" spans="26:27">
      <c r="Z191849" s="192"/>
      <c r="AA191849" s="192"/>
    </row>
    <row r="191850" spans="26:27">
      <c r="Z191850" s="192"/>
      <c r="AA191850" s="192"/>
    </row>
    <row r="191851" spans="26:27">
      <c r="Z191851" s="192"/>
      <c r="AA191851" s="192"/>
    </row>
    <row r="191852" spans="26:27">
      <c r="Z191852" s="192"/>
      <c r="AA191852" s="192"/>
    </row>
    <row r="191853" spans="26:27">
      <c r="Z191853" s="192"/>
      <c r="AA191853" s="192"/>
    </row>
    <row r="191854" spans="26:27">
      <c r="Z191854" s="192"/>
      <c r="AA191854" s="192"/>
    </row>
    <row r="191855" spans="26:27">
      <c r="Z191855" s="192"/>
      <c r="AA191855" s="192"/>
    </row>
    <row r="191856" spans="26:27">
      <c r="Z191856" s="192"/>
      <c r="AA191856" s="192"/>
    </row>
    <row r="191857" spans="26:27">
      <c r="Z191857" s="192"/>
      <c r="AA191857" s="192"/>
    </row>
    <row r="191858" spans="26:27">
      <c r="Z191858" s="192"/>
      <c r="AA191858" s="192"/>
    </row>
    <row r="191859" spans="26:27">
      <c r="Z191859" s="192"/>
      <c r="AA191859" s="192"/>
    </row>
    <row r="191860" spans="26:27">
      <c r="Z191860" s="192"/>
      <c r="AA191860" s="192"/>
    </row>
    <row r="191861" spans="26:27">
      <c r="Z191861" s="192"/>
      <c r="AA191861" s="192"/>
    </row>
    <row r="191862" spans="26:27">
      <c r="Z191862" s="192"/>
      <c r="AA191862" s="192"/>
    </row>
    <row r="191863" spans="26:27">
      <c r="Z191863" s="192"/>
      <c r="AA191863" s="192"/>
    </row>
    <row r="191864" spans="26:27">
      <c r="Z191864" s="192"/>
      <c r="AA191864" s="192"/>
    </row>
    <row r="191865" spans="26:27">
      <c r="Z191865" s="192"/>
      <c r="AA191865" s="192"/>
    </row>
    <row r="191866" spans="26:27">
      <c r="Z191866" s="192"/>
      <c r="AA191866" s="192"/>
    </row>
    <row r="191867" spans="26:27">
      <c r="Z191867" s="192"/>
      <c r="AA191867" s="192"/>
    </row>
    <row r="191868" spans="26:27">
      <c r="Z191868" s="192"/>
      <c r="AA191868" s="192"/>
    </row>
    <row r="191869" spans="26:27">
      <c r="Z191869" s="192"/>
      <c r="AA191869" s="192"/>
    </row>
    <row r="191870" spans="26:27">
      <c r="Z191870" s="192"/>
      <c r="AA191870" s="192"/>
    </row>
    <row r="191871" spans="26:27">
      <c r="Z191871" s="192"/>
      <c r="AA191871" s="192"/>
    </row>
    <row r="191872" spans="26:27">
      <c r="Z191872" s="192"/>
      <c r="AA191872" s="192"/>
    </row>
    <row r="191873" spans="26:27">
      <c r="Z191873" s="192"/>
      <c r="AA191873" s="192"/>
    </row>
    <row r="191874" spans="26:27">
      <c r="Z191874" s="192"/>
      <c r="AA191874" s="192"/>
    </row>
    <row r="191875" spans="26:27">
      <c r="Z191875" s="192"/>
      <c r="AA191875" s="192"/>
    </row>
    <row r="191876" spans="26:27">
      <c r="Z191876" s="192"/>
      <c r="AA191876" s="192"/>
    </row>
    <row r="191877" spans="26:27">
      <c r="Z191877" s="192"/>
      <c r="AA191877" s="192"/>
    </row>
    <row r="191878" spans="26:27">
      <c r="Z191878" s="192"/>
      <c r="AA191878" s="192"/>
    </row>
    <row r="191879" spans="26:27">
      <c r="Z191879" s="192"/>
      <c r="AA191879" s="192"/>
    </row>
    <row r="191880" spans="26:27">
      <c r="Z191880" s="192"/>
      <c r="AA191880" s="192"/>
    </row>
    <row r="191881" spans="26:27">
      <c r="Z191881" s="192"/>
      <c r="AA191881" s="192"/>
    </row>
    <row r="191882" spans="26:27">
      <c r="Z191882" s="192"/>
      <c r="AA191882" s="192"/>
    </row>
    <row r="191883" spans="26:27">
      <c r="Z191883" s="192"/>
      <c r="AA191883" s="192"/>
    </row>
    <row r="191884" spans="26:27">
      <c r="Z191884" s="192"/>
      <c r="AA191884" s="192"/>
    </row>
    <row r="191885" spans="26:27">
      <c r="Z191885" s="192"/>
      <c r="AA191885" s="192"/>
    </row>
    <row r="191886" spans="26:27">
      <c r="Z191886" s="192"/>
      <c r="AA191886" s="192"/>
    </row>
    <row r="191887" spans="26:27">
      <c r="Z191887" s="192"/>
      <c r="AA191887" s="192"/>
    </row>
    <row r="191888" spans="26:27">
      <c r="Z191888" s="192"/>
      <c r="AA191888" s="192"/>
    </row>
    <row r="191889" spans="26:27">
      <c r="Z191889" s="192"/>
      <c r="AA191889" s="192"/>
    </row>
    <row r="191890" spans="26:27">
      <c r="Z191890" s="192"/>
      <c r="AA191890" s="192"/>
    </row>
    <row r="191891" spans="26:27">
      <c r="Z191891" s="192"/>
      <c r="AA191891" s="192"/>
    </row>
    <row r="191892" spans="26:27">
      <c r="Z191892" s="192"/>
      <c r="AA191892" s="192"/>
    </row>
    <row r="191893" spans="26:27">
      <c r="Z191893" s="192"/>
      <c r="AA191893" s="192"/>
    </row>
    <row r="191894" spans="26:27">
      <c r="Z191894" s="192"/>
      <c r="AA191894" s="192"/>
    </row>
    <row r="191895" spans="26:27">
      <c r="Z191895" s="192"/>
      <c r="AA191895" s="192"/>
    </row>
    <row r="191896" spans="26:27">
      <c r="Z191896" s="192"/>
      <c r="AA191896" s="192"/>
    </row>
    <row r="191897" spans="26:27">
      <c r="Z191897" s="192"/>
      <c r="AA191897" s="192"/>
    </row>
    <row r="191898" spans="26:27">
      <c r="Z191898" s="192"/>
      <c r="AA191898" s="192"/>
    </row>
    <row r="191899" spans="26:27">
      <c r="Z191899" s="192"/>
      <c r="AA191899" s="192"/>
    </row>
    <row r="191900" spans="26:27">
      <c r="Z191900" s="192"/>
      <c r="AA191900" s="192"/>
    </row>
    <row r="191901" spans="26:27">
      <c r="Z191901" s="192"/>
      <c r="AA191901" s="192"/>
    </row>
    <row r="191902" spans="26:27">
      <c r="Z191902" s="192"/>
      <c r="AA191902" s="192"/>
    </row>
    <row r="191903" spans="26:27">
      <c r="Z191903" s="192"/>
      <c r="AA191903" s="192"/>
    </row>
    <row r="191904" spans="26:27">
      <c r="Z191904" s="192"/>
      <c r="AA191904" s="192"/>
    </row>
    <row r="191905" spans="26:27">
      <c r="Z191905" s="192"/>
      <c r="AA191905" s="192"/>
    </row>
    <row r="191906" spans="26:27">
      <c r="Z191906" s="192"/>
      <c r="AA191906" s="192"/>
    </row>
    <row r="191907" spans="26:27">
      <c r="Z191907" s="192"/>
      <c r="AA191907" s="192"/>
    </row>
    <row r="191908" spans="26:27">
      <c r="Z191908" s="192"/>
      <c r="AA191908" s="192"/>
    </row>
    <row r="191909" spans="26:27">
      <c r="Z191909" s="192"/>
      <c r="AA191909" s="192"/>
    </row>
    <row r="191910" spans="26:27">
      <c r="Z191910" s="192"/>
      <c r="AA191910" s="192"/>
    </row>
    <row r="191911" spans="26:27">
      <c r="Z191911" s="192"/>
      <c r="AA191911" s="192"/>
    </row>
    <row r="191912" spans="26:27">
      <c r="Z191912" s="192"/>
      <c r="AA191912" s="192"/>
    </row>
    <row r="191913" spans="26:27">
      <c r="Z191913" s="192"/>
      <c r="AA191913" s="192"/>
    </row>
    <row r="191914" spans="26:27">
      <c r="Z191914" s="192"/>
      <c r="AA191914" s="192"/>
    </row>
    <row r="191915" spans="26:27">
      <c r="Z191915" s="192"/>
      <c r="AA191915" s="192"/>
    </row>
    <row r="191916" spans="26:27">
      <c r="Z191916" s="192"/>
      <c r="AA191916" s="192"/>
    </row>
    <row r="191917" spans="26:27">
      <c r="Z191917" s="192"/>
      <c r="AA191917" s="192"/>
    </row>
    <row r="191918" spans="26:27">
      <c r="Z191918" s="192"/>
      <c r="AA191918" s="192"/>
    </row>
    <row r="191919" spans="26:27">
      <c r="Z191919" s="192"/>
      <c r="AA191919" s="192"/>
    </row>
    <row r="191920" spans="26:27">
      <c r="Z191920" s="192"/>
      <c r="AA191920" s="192"/>
    </row>
    <row r="191921" spans="26:27">
      <c r="Z191921" s="192"/>
      <c r="AA191921" s="192"/>
    </row>
    <row r="191922" spans="26:27">
      <c r="Z191922" s="192"/>
      <c r="AA191922" s="192"/>
    </row>
    <row r="191923" spans="26:27">
      <c r="Z191923" s="192"/>
      <c r="AA191923" s="192"/>
    </row>
    <row r="191924" spans="26:27">
      <c r="Z191924" s="192"/>
      <c r="AA191924" s="192"/>
    </row>
    <row r="191925" spans="26:27">
      <c r="Z191925" s="192"/>
      <c r="AA191925" s="192"/>
    </row>
    <row r="191926" spans="26:27">
      <c r="Z191926" s="192"/>
      <c r="AA191926" s="192"/>
    </row>
    <row r="191927" spans="26:27">
      <c r="Z191927" s="192"/>
      <c r="AA191927" s="192"/>
    </row>
    <row r="191928" spans="26:27">
      <c r="Z191928" s="192"/>
      <c r="AA191928" s="192"/>
    </row>
    <row r="191929" spans="26:27">
      <c r="Z191929" s="192"/>
      <c r="AA191929" s="192"/>
    </row>
    <row r="191930" spans="26:27">
      <c r="Z191930" s="192"/>
      <c r="AA191930" s="192"/>
    </row>
    <row r="191931" spans="26:27">
      <c r="Z191931" s="192"/>
      <c r="AA191931" s="192"/>
    </row>
    <row r="191932" spans="26:27">
      <c r="Z191932" s="192"/>
      <c r="AA191932" s="192"/>
    </row>
    <row r="191933" spans="26:27">
      <c r="Z191933" s="192"/>
      <c r="AA191933" s="192"/>
    </row>
    <row r="191934" spans="26:27">
      <c r="Z191934" s="192"/>
      <c r="AA191934" s="192"/>
    </row>
    <row r="191935" spans="26:27">
      <c r="Z191935" s="192"/>
      <c r="AA191935" s="192"/>
    </row>
    <row r="191936" spans="26:27">
      <c r="Z191936" s="192"/>
      <c r="AA191936" s="192"/>
    </row>
    <row r="191937" spans="26:27">
      <c r="Z191937" s="192"/>
      <c r="AA191937" s="192"/>
    </row>
    <row r="191938" spans="26:27">
      <c r="Z191938" s="192"/>
      <c r="AA191938" s="192"/>
    </row>
    <row r="191939" spans="26:27">
      <c r="Z191939" s="192"/>
      <c r="AA191939" s="192"/>
    </row>
    <row r="191940" spans="26:27">
      <c r="Z191940" s="192"/>
      <c r="AA191940" s="192"/>
    </row>
    <row r="191941" spans="26:27">
      <c r="Z191941" s="192"/>
      <c r="AA191941" s="192"/>
    </row>
    <row r="191942" spans="26:27">
      <c r="Z191942" s="192"/>
      <c r="AA191942" s="192"/>
    </row>
    <row r="191943" spans="26:27">
      <c r="Z191943" s="192"/>
      <c r="AA191943" s="192"/>
    </row>
    <row r="191944" spans="26:27">
      <c r="Z191944" s="192"/>
      <c r="AA191944" s="192"/>
    </row>
    <row r="191945" spans="26:27">
      <c r="Z191945" s="192"/>
      <c r="AA191945" s="192"/>
    </row>
    <row r="191946" spans="26:27">
      <c r="Z191946" s="192"/>
      <c r="AA191946" s="192"/>
    </row>
    <row r="191947" spans="26:27">
      <c r="Z191947" s="192"/>
      <c r="AA191947" s="192"/>
    </row>
    <row r="191948" spans="26:27">
      <c r="Z191948" s="192"/>
      <c r="AA191948" s="192"/>
    </row>
    <row r="191949" spans="26:27">
      <c r="Z191949" s="192"/>
      <c r="AA191949" s="192"/>
    </row>
    <row r="191950" spans="26:27">
      <c r="Z191950" s="192"/>
      <c r="AA191950" s="192"/>
    </row>
    <row r="191951" spans="26:27">
      <c r="Z191951" s="192"/>
      <c r="AA191951" s="192"/>
    </row>
    <row r="191952" spans="26:27">
      <c r="Z191952" s="192"/>
      <c r="AA191952" s="192"/>
    </row>
    <row r="191953" spans="26:27">
      <c r="Z191953" s="192"/>
      <c r="AA191953" s="192"/>
    </row>
    <row r="191954" spans="26:27">
      <c r="Z191954" s="192"/>
      <c r="AA191954" s="192"/>
    </row>
    <row r="191955" spans="26:27">
      <c r="Z191955" s="192"/>
      <c r="AA191955" s="192"/>
    </row>
    <row r="191956" spans="26:27">
      <c r="Z191956" s="192"/>
      <c r="AA191956" s="192"/>
    </row>
    <row r="191957" spans="26:27">
      <c r="Z191957" s="192"/>
      <c r="AA191957" s="192"/>
    </row>
    <row r="191958" spans="26:27">
      <c r="Z191958" s="192"/>
      <c r="AA191958" s="192"/>
    </row>
    <row r="191959" spans="26:27">
      <c r="Z191959" s="192"/>
      <c r="AA191959" s="192"/>
    </row>
    <row r="191960" spans="26:27">
      <c r="Z191960" s="192"/>
      <c r="AA191960" s="192"/>
    </row>
    <row r="191961" spans="26:27">
      <c r="Z191961" s="192"/>
      <c r="AA191961" s="192"/>
    </row>
    <row r="191962" spans="26:27">
      <c r="Z191962" s="192"/>
      <c r="AA191962" s="192"/>
    </row>
    <row r="191963" spans="26:27">
      <c r="Z191963" s="192"/>
      <c r="AA191963" s="192"/>
    </row>
    <row r="191964" spans="26:27">
      <c r="Z191964" s="192"/>
      <c r="AA191964" s="192"/>
    </row>
    <row r="191965" spans="26:27">
      <c r="Z191965" s="192"/>
      <c r="AA191965" s="192"/>
    </row>
    <row r="191966" spans="26:27">
      <c r="Z191966" s="192"/>
      <c r="AA191966" s="192"/>
    </row>
    <row r="191967" spans="26:27">
      <c r="Z191967" s="192"/>
      <c r="AA191967" s="192"/>
    </row>
    <row r="191968" spans="26:27">
      <c r="Z191968" s="192"/>
      <c r="AA191968" s="192"/>
    </row>
    <row r="191969" spans="26:27">
      <c r="Z191969" s="192"/>
      <c r="AA191969" s="192"/>
    </row>
    <row r="191970" spans="26:27">
      <c r="Z191970" s="192"/>
      <c r="AA191970" s="192"/>
    </row>
    <row r="191971" spans="26:27">
      <c r="Z191971" s="192"/>
      <c r="AA191971" s="192"/>
    </row>
    <row r="191972" spans="26:27">
      <c r="Z191972" s="192"/>
      <c r="AA191972" s="192"/>
    </row>
    <row r="191973" spans="26:27">
      <c r="Z191973" s="192"/>
      <c r="AA191973" s="192"/>
    </row>
    <row r="191974" spans="26:27">
      <c r="Z191974" s="192"/>
      <c r="AA191974" s="192"/>
    </row>
    <row r="191975" spans="26:27">
      <c r="Z191975" s="192"/>
      <c r="AA191975" s="192"/>
    </row>
    <row r="191976" spans="26:27">
      <c r="Z191976" s="192"/>
      <c r="AA191976" s="192"/>
    </row>
    <row r="191977" spans="26:27">
      <c r="Z191977" s="192"/>
      <c r="AA191977" s="192"/>
    </row>
    <row r="191978" spans="26:27">
      <c r="Z191978" s="192"/>
      <c r="AA191978" s="192"/>
    </row>
    <row r="191979" spans="26:27">
      <c r="Z191979" s="192"/>
      <c r="AA191979" s="192"/>
    </row>
    <row r="191980" spans="26:27">
      <c r="Z191980" s="192"/>
      <c r="AA191980" s="192"/>
    </row>
    <row r="191981" spans="26:27">
      <c r="Z191981" s="192"/>
      <c r="AA191981" s="192"/>
    </row>
    <row r="191982" spans="26:27">
      <c r="Z191982" s="192"/>
      <c r="AA191982" s="192"/>
    </row>
    <row r="191983" spans="26:27">
      <c r="Z191983" s="192"/>
      <c r="AA191983" s="192"/>
    </row>
    <row r="191984" spans="26:27">
      <c r="Z191984" s="192"/>
      <c r="AA191984" s="192"/>
    </row>
    <row r="191985" spans="26:27">
      <c r="Z191985" s="192"/>
      <c r="AA191985" s="192"/>
    </row>
    <row r="191986" spans="26:27">
      <c r="Z191986" s="192"/>
      <c r="AA191986" s="192"/>
    </row>
    <row r="191987" spans="26:27">
      <c r="Z191987" s="192"/>
      <c r="AA191987" s="192"/>
    </row>
    <row r="191988" spans="26:27">
      <c r="Z191988" s="192"/>
      <c r="AA191988" s="192"/>
    </row>
    <row r="191989" spans="26:27">
      <c r="Z191989" s="192"/>
      <c r="AA191989" s="192"/>
    </row>
    <row r="191990" spans="26:27">
      <c r="Z191990" s="192"/>
      <c r="AA191990" s="192"/>
    </row>
    <row r="191991" spans="26:27">
      <c r="Z191991" s="192"/>
      <c r="AA191991" s="192"/>
    </row>
    <row r="191992" spans="26:27">
      <c r="Z191992" s="192"/>
      <c r="AA191992" s="192"/>
    </row>
    <row r="191993" spans="26:27">
      <c r="Z191993" s="192"/>
      <c r="AA191993" s="192"/>
    </row>
    <row r="191994" spans="26:27">
      <c r="Z191994" s="192"/>
      <c r="AA191994" s="192"/>
    </row>
    <row r="191995" spans="26:27">
      <c r="Z191995" s="192"/>
      <c r="AA191995" s="192"/>
    </row>
    <row r="191996" spans="26:27">
      <c r="Z191996" s="192"/>
      <c r="AA191996" s="192"/>
    </row>
    <row r="191997" spans="26:27">
      <c r="Z191997" s="192"/>
      <c r="AA191997" s="192"/>
    </row>
    <row r="191998" spans="26:27">
      <c r="Z191998" s="192"/>
      <c r="AA191998" s="192"/>
    </row>
    <row r="191999" spans="26:27">
      <c r="Z191999" s="192"/>
      <c r="AA191999" s="192"/>
    </row>
    <row r="192000" spans="26:27">
      <c r="Z192000" s="192"/>
      <c r="AA192000" s="192"/>
    </row>
    <row r="192001" spans="26:27">
      <c r="Z192001" s="192"/>
      <c r="AA192001" s="192"/>
    </row>
    <row r="192002" spans="26:27">
      <c r="Z192002" s="192"/>
      <c r="AA192002" s="192"/>
    </row>
    <row r="192003" spans="26:27">
      <c r="Z192003" s="192"/>
      <c r="AA192003" s="192"/>
    </row>
    <row r="192004" spans="26:27">
      <c r="Z192004" s="192"/>
      <c r="AA192004" s="192"/>
    </row>
    <row r="192005" spans="26:27">
      <c r="Z192005" s="192"/>
      <c r="AA192005" s="192"/>
    </row>
    <row r="192006" spans="26:27">
      <c r="Z192006" s="192"/>
      <c r="AA192006" s="192"/>
    </row>
    <row r="192007" spans="26:27">
      <c r="Z192007" s="192"/>
      <c r="AA192007" s="192"/>
    </row>
    <row r="192008" spans="26:27">
      <c r="Z192008" s="192"/>
      <c r="AA192008" s="192"/>
    </row>
    <row r="192009" spans="26:27">
      <c r="Z192009" s="192"/>
      <c r="AA192009" s="192"/>
    </row>
    <row r="192010" spans="26:27">
      <c r="Z192010" s="192"/>
      <c r="AA192010" s="192"/>
    </row>
    <row r="192011" spans="26:27">
      <c r="Z192011" s="192"/>
      <c r="AA192011" s="192"/>
    </row>
    <row r="192012" spans="26:27">
      <c r="Z192012" s="192"/>
      <c r="AA192012" s="192"/>
    </row>
    <row r="192013" spans="26:27">
      <c r="Z192013" s="192"/>
      <c r="AA192013" s="192"/>
    </row>
    <row r="192014" spans="26:27">
      <c r="Z192014" s="192"/>
      <c r="AA192014" s="192"/>
    </row>
    <row r="192015" spans="26:27">
      <c r="Z192015" s="192"/>
      <c r="AA192015" s="192"/>
    </row>
    <row r="192016" spans="26:27">
      <c r="Z192016" s="192"/>
      <c r="AA192016" s="192"/>
    </row>
    <row r="192017" spans="26:27">
      <c r="Z192017" s="192"/>
      <c r="AA192017" s="192"/>
    </row>
    <row r="192018" spans="26:27">
      <c r="Z192018" s="192"/>
      <c r="AA192018" s="192"/>
    </row>
    <row r="192019" spans="26:27">
      <c r="Z192019" s="192"/>
      <c r="AA192019" s="192"/>
    </row>
    <row r="192020" spans="26:27">
      <c r="Z192020" s="192"/>
      <c r="AA192020" s="192"/>
    </row>
    <row r="192021" spans="26:27">
      <c r="Z192021" s="192"/>
      <c r="AA192021" s="192"/>
    </row>
    <row r="192022" spans="26:27">
      <c r="Z192022" s="192"/>
      <c r="AA192022" s="192"/>
    </row>
    <row r="192023" spans="26:27">
      <c r="Z192023" s="192"/>
      <c r="AA192023" s="192"/>
    </row>
    <row r="192024" spans="26:27">
      <c r="Z192024" s="192"/>
      <c r="AA192024" s="192"/>
    </row>
    <row r="192025" spans="26:27">
      <c r="Z192025" s="192"/>
      <c r="AA192025" s="192"/>
    </row>
    <row r="192026" spans="26:27">
      <c r="Z192026" s="192"/>
      <c r="AA192026" s="192"/>
    </row>
    <row r="192027" spans="26:27">
      <c r="Z192027" s="192"/>
      <c r="AA192027" s="192"/>
    </row>
    <row r="192028" spans="26:27">
      <c r="Z192028" s="192"/>
      <c r="AA192028" s="192"/>
    </row>
    <row r="192029" spans="26:27">
      <c r="Z192029" s="192"/>
      <c r="AA192029" s="192"/>
    </row>
    <row r="192030" spans="26:27">
      <c r="Z192030" s="192"/>
      <c r="AA192030" s="192"/>
    </row>
    <row r="192031" spans="26:27">
      <c r="Z192031" s="192"/>
      <c r="AA192031" s="192"/>
    </row>
    <row r="192032" spans="26:27">
      <c r="Z192032" s="192"/>
      <c r="AA192032" s="192"/>
    </row>
    <row r="192033" spans="26:27">
      <c r="Z192033" s="192"/>
      <c r="AA192033" s="192"/>
    </row>
    <row r="192034" spans="26:27">
      <c r="Z192034" s="192"/>
      <c r="AA192034" s="192"/>
    </row>
    <row r="192035" spans="26:27">
      <c r="Z192035" s="192"/>
      <c r="AA192035" s="192"/>
    </row>
    <row r="192036" spans="26:27">
      <c r="Z192036" s="192"/>
      <c r="AA192036" s="192"/>
    </row>
    <row r="192037" spans="26:27">
      <c r="Z192037" s="192"/>
      <c r="AA192037" s="192"/>
    </row>
    <row r="192038" spans="26:27">
      <c r="Z192038" s="192"/>
      <c r="AA192038" s="192"/>
    </row>
    <row r="192039" spans="26:27">
      <c r="Z192039" s="192"/>
      <c r="AA192039" s="192"/>
    </row>
    <row r="192040" spans="26:27">
      <c r="Z192040" s="192"/>
      <c r="AA192040" s="192"/>
    </row>
    <row r="192041" spans="26:27">
      <c r="Z192041" s="192"/>
      <c r="AA192041" s="192"/>
    </row>
    <row r="192042" spans="26:27">
      <c r="Z192042" s="192"/>
      <c r="AA192042" s="192"/>
    </row>
    <row r="192043" spans="26:27">
      <c r="Z192043" s="192"/>
      <c r="AA192043" s="192"/>
    </row>
    <row r="192044" spans="26:27">
      <c r="Z192044" s="192"/>
      <c r="AA192044" s="192"/>
    </row>
    <row r="192045" spans="26:27">
      <c r="Z192045" s="192"/>
      <c r="AA192045" s="192"/>
    </row>
    <row r="192046" spans="26:27">
      <c r="Z192046" s="192"/>
      <c r="AA192046" s="192"/>
    </row>
    <row r="192047" spans="26:27">
      <c r="Z192047" s="192"/>
      <c r="AA192047" s="192"/>
    </row>
    <row r="192048" spans="26:27">
      <c r="Z192048" s="192"/>
      <c r="AA192048" s="192"/>
    </row>
    <row r="192049" spans="26:27">
      <c r="Z192049" s="192"/>
      <c r="AA192049" s="192"/>
    </row>
    <row r="192050" spans="26:27">
      <c r="Z192050" s="192"/>
      <c r="AA192050" s="192"/>
    </row>
    <row r="192051" spans="26:27">
      <c r="Z192051" s="192"/>
      <c r="AA192051" s="192"/>
    </row>
    <row r="192052" spans="26:27">
      <c r="Z192052" s="192"/>
      <c r="AA192052" s="192"/>
    </row>
    <row r="192053" spans="26:27">
      <c r="Z192053" s="192"/>
      <c r="AA192053" s="192"/>
    </row>
    <row r="192054" spans="26:27">
      <c r="Z192054" s="192"/>
      <c r="AA192054" s="192"/>
    </row>
    <row r="192055" spans="26:27">
      <c r="Z192055" s="192"/>
      <c r="AA192055" s="192"/>
    </row>
    <row r="192056" spans="26:27">
      <c r="Z192056" s="192"/>
      <c r="AA192056" s="192"/>
    </row>
    <row r="192057" spans="26:27">
      <c r="Z192057" s="192"/>
      <c r="AA192057" s="192"/>
    </row>
    <row r="192058" spans="26:27">
      <c r="Z192058" s="192"/>
      <c r="AA192058" s="192"/>
    </row>
    <row r="192059" spans="26:27">
      <c r="Z192059" s="192"/>
      <c r="AA192059" s="192"/>
    </row>
    <row r="192060" spans="26:27">
      <c r="Z192060" s="192"/>
      <c r="AA192060" s="192"/>
    </row>
    <row r="192061" spans="26:27">
      <c r="Z192061" s="192"/>
      <c r="AA192061" s="192"/>
    </row>
    <row r="192062" spans="26:27">
      <c r="Z192062" s="192"/>
      <c r="AA192062" s="192"/>
    </row>
    <row r="192063" spans="26:27">
      <c r="Z192063" s="192"/>
      <c r="AA192063" s="192"/>
    </row>
    <row r="192064" spans="26:27">
      <c r="Z192064" s="192"/>
      <c r="AA192064" s="192"/>
    </row>
    <row r="192065" spans="26:27">
      <c r="Z192065" s="192"/>
      <c r="AA192065" s="192"/>
    </row>
    <row r="192066" spans="26:27">
      <c r="Z192066" s="192"/>
      <c r="AA192066" s="192"/>
    </row>
    <row r="192067" spans="26:27">
      <c r="Z192067" s="192"/>
      <c r="AA192067" s="192"/>
    </row>
    <row r="192068" spans="26:27">
      <c r="Z192068" s="192"/>
      <c r="AA192068" s="192"/>
    </row>
    <row r="192069" spans="26:27">
      <c r="Z192069" s="192"/>
      <c r="AA192069" s="192"/>
    </row>
    <row r="192070" spans="26:27">
      <c r="Z192070" s="192"/>
      <c r="AA192070" s="192"/>
    </row>
    <row r="192071" spans="26:27">
      <c r="Z192071" s="192"/>
      <c r="AA192071" s="192"/>
    </row>
    <row r="192072" spans="26:27">
      <c r="Z192072" s="192"/>
      <c r="AA192072" s="192"/>
    </row>
    <row r="192073" spans="26:27">
      <c r="Z192073" s="192"/>
      <c r="AA192073" s="192"/>
    </row>
    <row r="192074" spans="26:27">
      <c r="Z192074" s="192"/>
      <c r="AA192074" s="192"/>
    </row>
    <row r="192075" spans="26:27">
      <c r="Z192075" s="192"/>
      <c r="AA192075" s="192"/>
    </row>
    <row r="192076" spans="26:27">
      <c r="Z192076" s="192"/>
      <c r="AA192076" s="192"/>
    </row>
    <row r="192077" spans="26:27">
      <c r="Z192077" s="192"/>
      <c r="AA192077" s="192"/>
    </row>
    <row r="192078" spans="26:27">
      <c r="Z192078" s="192"/>
      <c r="AA192078" s="192"/>
    </row>
    <row r="192079" spans="26:27">
      <c r="Z192079" s="192"/>
      <c r="AA192079" s="192"/>
    </row>
    <row r="192080" spans="26:27">
      <c r="Z192080" s="192"/>
      <c r="AA192080" s="192"/>
    </row>
    <row r="192081" spans="26:27">
      <c r="Z192081" s="192"/>
      <c r="AA192081" s="192"/>
    </row>
    <row r="192082" spans="26:27">
      <c r="Z192082" s="192"/>
      <c r="AA192082" s="192"/>
    </row>
    <row r="192083" spans="26:27">
      <c r="Z192083" s="192"/>
      <c r="AA192083" s="192"/>
    </row>
    <row r="192084" spans="26:27">
      <c r="Z192084" s="192"/>
      <c r="AA192084" s="192"/>
    </row>
    <row r="192085" spans="26:27">
      <c r="Z192085" s="192"/>
      <c r="AA192085" s="192"/>
    </row>
    <row r="192086" spans="26:27">
      <c r="Z192086" s="192"/>
      <c r="AA192086" s="192"/>
    </row>
    <row r="192087" spans="26:27">
      <c r="Z192087" s="192"/>
      <c r="AA192087" s="192"/>
    </row>
    <row r="192088" spans="26:27">
      <c r="Z192088" s="192"/>
      <c r="AA192088" s="192"/>
    </row>
    <row r="192089" spans="26:27">
      <c r="Z192089" s="192"/>
      <c r="AA192089" s="192"/>
    </row>
    <row r="192090" spans="26:27">
      <c r="Z192090" s="192"/>
      <c r="AA192090" s="192"/>
    </row>
    <row r="192091" spans="26:27">
      <c r="Z192091" s="192"/>
      <c r="AA192091" s="192"/>
    </row>
    <row r="192092" spans="26:27">
      <c r="Z192092" s="192"/>
      <c r="AA192092" s="192"/>
    </row>
    <row r="192093" spans="26:27">
      <c r="Z192093" s="192"/>
      <c r="AA192093" s="192"/>
    </row>
    <row r="192094" spans="26:27">
      <c r="Z192094" s="192"/>
      <c r="AA192094" s="192"/>
    </row>
    <row r="192095" spans="26:27">
      <c r="Z192095" s="192"/>
      <c r="AA192095" s="192"/>
    </row>
    <row r="192096" spans="26:27">
      <c r="Z192096" s="192"/>
      <c r="AA192096" s="192"/>
    </row>
    <row r="192097" spans="26:27">
      <c r="Z192097" s="192"/>
      <c r="AA192097" s="192"/>
    </row>
    <row r="192098" spans="26:27">
      <c r="Z192098" s="192"/>
      <c r="AA192098" s="192"/>
    </row>
    <row r="192099" spans="26:27">
      <c r="Z192099" s="192"/>
      <c r="AA192099" s="192"/>
    </row>
    <row r="192100" spans="26:27">
      <c r="Z192100" s="192"/>
      <c r="AA192100" s="192"/>
    </row>
    <row r="192101" spans="26:27">
      <c r="Z192101" s="192"/>
      <c r="AA192101" s="192"/>
    </row>
    <row r="192102" spans="26:27">
      <c r="Z192102" s="192"/>
      <c r="AA192102" s="192"/>
    </row>
    <row r="192103" spans="26:27">
      <c r="Z192103" s="192"/>
      <c r="AA192103" s="192"/>
    </row>
    <row r="192104" spans="26:27">
      <c r="Z192104" s="192"/>
      <c r="AA192104" s="192"/>
    </row>
    <row r="192105" spans="26:27">
      <c r="Z192105" s="192"/>
      <c r="AA192105" s="192"/>
    </row>
    <row r="192106" spans="26:27">
      <c r="Z192106" s="192"/>
      <c r="AA192106" s="192"/>
    </row>
    <row r="192107" spans="26:27">
      <c r="Z192107" s="192"/>
      <c r="AA192107" s="192"/>
    </row>
    <row r="192108" spans="26:27">
      <c r="Z192108" s="192"/>
      <c r="AA192108" s="192"/>
    </row>
    <row r="192109" spans="26:27">
      <c r="Z192109" s="192"/>
      <c r="AA192109" s="192"/>
    </row>
    <row r="192110" spans="26:27">
      <c r="Z192110" s="192"/>
      <c r="AA192110" s="192"/>
    </row>
    <row r="192111" spans="26:27">
      <c r="Z192111" s="192"/>
      <c r="AA192111" s="192"/>
    </row>
    <row r="192112" spans="26:27">
      <c r="Z192112" s="192"/>
      <c r="AA192112" s="192"/>
    </row>
    <row r="192113" spans="26:27">
      <c r="Z192113" s="192"/>
      <c r="AA192113" s="192"/>
    </row>
    <row r="192114" spans="26:27">
      <c r="Z192114" s="192"/>
      <c r="AA192114" s="192"/>
    </row>
    <row r="192115" spans="26:27">
      <c r="Z192115" s="192"/>
      <c r="AA192115" s="192"/>
    </row>
    <row r="192116" spans="26:27">
      <c r="Z192116" s="192"/>
      <c r="AA192116" s="192"/>
    </row>
    <row r="192117" spans="26:27">
      <c r="Z192117" s="192"/>
      <c r="AA192117" s="192"/>
    </row>
    <row r="192118" spans="26:27">
      <c r="Z192118" s="192"/>
      <c r="AA192118" s="192"/>
    </row>
    <row r="192119" spans="26:27">
      <c r="Z192119" s="192"/>
      <c r="AA192119" s="192"/>
    </row>
    <row r="192120" spans="26:27">
      <c r="Z192120" s="192"/>
      <c r="AA192120" s="192"/>
    </row>
    <row r="192121" spans="26:27">
      <c r="Z192121" s="192"/>
      <c r="AA192121" s="192"/>
    </row>
    <row r="192122" spans="26:27">
      <c r="Z192122" s="192"/>
      <c r="AA192122" s="192"/>
    </row>
    <row r="192123" spans="26:27">
      <c r="Z192123" s="192"/>
      <c r="AA192123" s="192"/>
    </row>
    <row r="192124" spans="26:27">
      <c r="Z192124" s="192"/>
      <c r="AA192124" s="192"/>
    </row>
    <row r="192125" spans="26:27">
      <c r="Z192125" s="192"/>
      <c r="AA192125" s="192"/>
    </row>
    <row r="192126" spans="26:27">
      <c r="Z192126" s="192"/>
      <c r="AA192126" s="192"/>
    </row>
    <row r="192127" spans="26:27">
      <c r="Z192127" s="192"/>
      <c r="AA192127" s="192"/>
    </row>
    <row r="192128" spans="26:27">
      <c r="Z192128" s="192"/>
      <c r="AA192128" s="192"/>
    </row>
    <row r="192129" spans="26:27">
      <c r="Z192129" s="192"/>
      <c r="AA192129" s="192"/>
    </row>
    <row r="192130" spans="26:27">
      <c r="Z192130" s="192"/>
      <c r="AA192130" s="192"/>
    </row>
    <row r="192131" spans="26:27">
      <c r="Z192131" s="192"/>
      <c r="AA192131" s="192"/>
    </row>
    <row r="192132" spans="26:27">
      <c r="Z192132" s="192"/>
      <c r="AA192132" s="192"/>
    </row>
    <row r="192133" spans="26:27">
      <c r="Z192133" s="192"/>
      <c r="AA192133" s="192"/>
    </row>
    <row r="192134" spans="26:27">
      <c r="Z192134" s="192"/>
      <c r="AA192134" s="192"/>
    </row>
    <row r="192135" spans="26:27">
      <c r="Z192135" s="192"/>
      <c r="AA192135" s="192"/>
    </row>
    <row r="192136" spans="26:27">
      <c r="Z192136" s="192"/>
      <c r="AA192136" s="192"/>
    </row>
    <row r="192137" spans="26:27">
      <c r="Z192137" s="192"/>
      <c r="AA192137" s="192"/>
    </row>
    <row r="192138" spans="26:27">
      <c r="Z192138" s="192"/>
      <c r="AA192138" s="192"/>
    </row>
    <row r="192139" spans="26:27">
      <c r="Z192139" s="192"/>
      <c r="AA192139" s="192"/>
    </row>
    <row r="192140" spans="26:27">
      <c r="Z192140" s="192"/>
      <c r="AA192140" s="192"/>
    </row>
    <row r="192141" spans="26:27">
      <c r="Z192141" s="192"/>
      <c r="AA192141" s="192"/>
    </row>
    <row r="192142" spans="26:27">
      <c r="Z192142" s="192"/>
      <c r="AA192142" s="192"/>
    </row>
    <row r="192143" spans="26:27">
      <c r="Z192143" s="192"/>
      <c r="AA192143" s="192"/>
    </row>
    <row r="192144" spans="26:27">
      <c r="Z192144" s="192"/>
      <c r="AA192144" s="192"/>
    </row>
    <row r="192145" spans="26:27">
      <c r="Z192145" s="192"/>
      <c r="AA192145" s="192"/>
    </row>
    <row r="192146" spans="26:27">
      <c r="Z192146" s="192"/>
      <c r="AA192146" s="192"/>
    </row>
    <row r="192147" spans="26:27">
      <c r="Z192147" s="192"/>
      <c r="AA192147" s="192"/>
    </row>
    <row r="192148" spans="26:27">
      <c r="Z192148" s="192"/>
      <c r="AA192148" s="192"/>
    </row>
    <row r="192149" spans="26:27">
      <c r="Z192149" s="192"/>
      <c r="AA192149" s="192"/>
    </row>
    <row r="192150" spans="26:27">
      <c r="Z192150" s="192"/>
      <c r="AA192150" s="192"/>
    </row>
    <row r="192151" spans="26:27">
      <c r="Z192151" s="192"/>
      <c r="AA192151" s="192"/>
    </row>
    <row r="192152" spans="26:27">
      <c r="Z192152" s="192"/>
      <c r="AA192152" s="192"/>
    </row>
    <row r="192153" spans="26:27">
      <c r="Z192153" s="192"/>
      <c r="AA192153" s="192"/>
    </row>
    <row r="192154" spans="26:27">
      <c r="Z192154" s="192"/>
      <c r="AA192154" s="192"/>
    </row>
    <row r="192155" spans="26:27">
      <c r="Z192155" s="192"/>
      <c r="AA192155" s="192"/>
    </row>
    <row r="192156" spans="26:27">
      <c r="Z192156" s="192"/>
      <c r="AA192156" s="192"/>
    </row>
    <row r="192157" spans="26:27">
      <c r="Z192157" s="192"/>
      <c r="AA192157" s="192"/>
    </row>
    <row r="192158" spans="26:27">
      <c r="Z192158" s="192"/>
      <c r="AA192158" s="192"/>
    </row>
    <row r="192159" spans="26:27">
      <c r="Z192159" s="192"/>
      <c r="AA192159" s="192"/>
    </row>
    <row r="192160" spans="26:27">
      <c r="Z192160" s="192"/>
      <c r="AA192160" s="192"/>
    </row>
    <row r="192161" spans="26:27">
      <c r="Z192161" s="192"/>
      <c r="AA192161" s="192"/>
    </row>
    <row r="192162" spans="26:27">
      <c r="Z192162" s="192"/>
      <c r="AA192162" s="192"/>
    </row>
    <row r="192163" spans="26:27">
      <c r="Z192163" s="192"/>
      <c r="AA192163" s="192"/>
    </row>
    <row r="192164" spans="26:27">
      <c r="Z192164" s="192"/>
      <c r="AA192164" s="192"/>
    </row>
    <row r="192165" spans="26:27">
      <c r="Z192165" s="192"/>
      <c r="AA192165" s="192"/>
    </row>
    <row r="192166" spans="26:27">
      <c r="Z192166" s="192"/>
      <c r="AA192166" s="192"/>
    </row>
    <row r="192167" spans="26:27">
      <c r="Z192167" s="192"/>
      <c r="AA192167" s="192"/>
    </row>
    <row r="192168" spans="26:27">
      <c r="Z192168" s="192"/>
      <c r="AA192168" s="192"/>
    </row>
    <row r="192169" spans="26:27">
      <c r="Z192169" s="192"/>
      <c r="AA192169" s="192"/>
    </row>
    <row r="192170" spans="26:27">
      <c r="Z192170" s="192"/>
      <c r="AA192170" s="192"/>
    </row>
    <row r="192171" spans="26:27">
      <c r="Z192171" s="192"/>
      <c r="AA192171" s="192"/>
    </row>
    <row r="192172" spans="26:27">
      <c r="Z192172" s="192"/>
      <c r="AA192172" s="192"/>
    </row>
    <row r="192173" spans="26:27">
      <c r="Z192173" s="192"/>
      <c r="AA192173" s="192"/>
    </row>
    <row r="192174" spans="26:27">
      <c r="Z192174" s="192"/>
      <c r="AA192174" s="192"/>
    </row>
    <row r="192175" spans="26:27">
      <c r="Z192175" s="192"/>
      <c r="AA192175" s="192"/>
    </row>
    <row r="192176" spans="26:27">
      <c r="Z192176" s="192"/>
      <c r="AA192176" s="192"/>
    </row>
    <row r="192177" spans="26:27">
      <c r="Z192177" s="192"/>
      <c r="AA192177" s="192"/>
    </row>
    <row r="192178" spans="26:27">
      <c r="Z192178" s="192"/>
      <c r="AA192178" s="192"/>
    </row>
    <row r="192179" spans="26:27">
      <c r="Z192179" s="192"/>
      <c r="AA192179" s="192"/>
    </row>
    <row r="192180" spans="26:27">
      <c r="Z192180" s="192"/>
      <c r="AA192180" s="192"/>
    </row>
    <row r="192181" spans="26:27">
      <c r="Z192181" s="192"/>
      <c r="AA192181" s="192"/>
    </row>
    <row r="192182" spans="26:27">
      <c r="Z192182" s="192"/>
      <c r="AA192182" s="192"/>
    </row>
    <row r="192183" spans="26:27">
      <c r="Z192183" s="192"/>
      <c r="AA192183" s="192"/>
    </row>
    <row r="192184" spans="26:27">
      <c r="Z192184" s="192"/>
      <c r="AA192184" s="192"/>
    </row>
    <row r="192185" spans="26:27">
      <c r="Z192185" s="192"/>
      <c r="AA192185" s="192"/>
    </row>
    <row r="192186" spans="26:27">
      <c r="Z192186" s="192"/>
      <c r="AA192186" s="192"/>
    </row>
    <row r="192187" spans="26:27">
      <c r="Z192187" s="192"/>
      <c r="AA192187" s="192"/>
    </row>
    <row r="192188" spans="26:27">
      <c r="Z192188" s="192"/>
      <c r="AA192188" s="192"/>
    </row>
    <row r="192189" spans="26:27">
      <c r="Z192189" s="192"/>
      <c r="AA192189" s="192"/>
    </row>
    <row r="192190" spans="26:27">
      <c r="Z192190" s="192"/>
      <c r="AA192190" s="192"/>
    </row>
    <row r="192191" spans="26:27">
      <c r="Z192191" s="192"/>
      <c r="AA192191" s="192"/>
    </row>
    <row r="192192" spans="26:27">
      <c r="Z192192" s="192"/>
      <c r="AA192192" s="192"/>
    </row>
    <row r="192193" spans="26:27">
      <c r="Z192193" s="192"/>
      <c r="AA192193" s="192"/>
    </row>
    <row r="192194" spans="26:27">
      <c r="Z192194" s="192"/>
      <c r="AA192194" s="192"/>
    </row>
    <row r="192195" spans="26:27">
      <c r="Z192195" s="192"/>
      <c r="AA192195" s="192"/>
    </row>
    <row r="192196" spans="26:27">
      <c r="Z192196" s="192"/>
      <c r="AA192196" s="192"/>
    </row>
    <row r="192197" spans="26:27">
      <c r="Z192197" s="192"/>
      <c r="AA192197" s="192"/>
    </row>
    <row r="192198" spans="26:27">
      <c r="Z192198" s="192"/>
      <c r="AA192198" s="192"/>
    </row>
    <row r="192199" spans="26:27">
      <c r="Z192199" s="192"/>
      <c r="AA192199" s="192"/>
    </row>
    <row r="192200" spans="26:27">
      <c r="Z192200" s="192"/>
      <c r="AA192200" s="192"/>
    </row>
    <row r="192201" spans="26:27">
      <c r="Z192201" s="192"/>
      <c r="AA192201" s="192"/>
    </row>
    <row r="192202" spans="26:27">
      <c r="Z192202" s="192"/>
      <c r="AA192202" s="192"/>
    </row>
    <row r="192203" spans="26:27">
      <c r="Z192203" s="192"/>
      <c r="AA192203" s="192"/>
    </row>
    <row r="192204" spans="26:27">
      <c r="Z192204" s="192"/>
      <c r="AA192204" s="192"/>
    </row>
    <row r="192205" spans="26:27">
      <c r="Z192205" s="192"/>
      <c r="AA192205" s="192"/>
    </row>
    <row r="192206" spans="26:27">
      <c r="Z192206" s="192"/>
      <c r="AA192206" s="192"/>
    </row>
    <row r="192207" spans="26:27">
      <c r="Z192207" s="192"/>
      <c r="AA192207" s="192"/>
    </row>
    <row r="192208" spans="26:27">
      <c r="Z192208" s="192"/>
      <c r="AA192208" s="192"/>
    </row>
    <row r="192209" spans="26:27">
      <c r="Z192209" s="192"/>
      <c r="AA192209" s="192"/>
    </row>
    <row r="192210" spans="26:27">
      <c r="Z192210" s="192"/>
      <c r="AA192210" s="192"/>
    </row>
    <row r="192211" spans="26:27">
      <c r="Z192211" s="192"/>
      <c r="AA192211" s="192"/>
    </row>
    <row r="192212" spans="26:27">
      <c r="Z192212" s="192"/>
      <c r="AA192212" s="192"/>
    </row>
    <row r="192213" spans="26:27">
      <c r="Z192213" s="192"/>
      <c r="AA192213" s="192"/>
    </row>
    <row r="192214" spans="26:27">
      <c r="Z192214" s="192"/>
      <c r="AA192214" s="192"/>
    </row>
    <row r="192215" spans="26:27">
      <c r="Z192215" s="192"/>
      <c r="AA192215" s="192"/>
    </row>
    <row r="192216" spans="26:27">
      <c r="Z192216" s="192"/>
      <c r="AA192216" s="192"/>
    </row>
    <row r="192217" spans="26:27">
      <c r="Z192217" s="192"/>
      <c r="AA192217" s="192"/>
    </row>
    <row r="192218" spans="26:27">
      <c r="Z192218" s="192"/>
      <c r="AA192218" s="192"/>
    </row>
    <row r="192219" spans="26:27">
      <c r="Z192219" s="192"/>
      <c r="AA192219" s="192"/>
    </row>
    <row r="192220" spans="26:27">
      <c r="Z192220" s="192"/>
      <c r="AA192220" s="192"/>
    </row>
    <row r="192221" spans="26:27">
      <c r="Z192221" s="192"/>
      <c r="AA192221" s="192"/>
    </row>
    <row r="192222" spans="26:27">
      <c r="Z192222" s="192"/>
      <c r="AA192222" s="192"/>
    </row>
    <row r="192223" spans="26:27">
      <c r="Z192223" s="192"/>
      <c r="AA192223" s="192"/>
    </row>
    <row r="192224" spans="26:27">
      <c r="Z192224" s="192"/>
      <c r="AA192224" s="192"/>
    </row>
    <row r="192225" spans="26:27">
      <c r="Z192225" s="192"/>
      <c r="AA192225" s="192"/>
    </row>
    <row r="192226" spans="26:27">
      <c r="Z192226" s="192"/>
      <c r="AA192226" s="192"/>
    </row>
    <row r="192227" spans="26:27">
      <c r="Z192227" s="192"/>
      <c r="AA192227" s="192"/>
    </row>
    <row r="192228" spans="26:27">
      <c r="Z192228" s="192"/>
      <c r="AA192228" s="192"/>
    </row>
    <row r="192229" spans="26:27">
      <c r="Z192229" s="192"/>
      <c r="AA192229" s="192"/>
    </row>
    <row r="192230" spans="26:27">
      <c r="Z192230" s="192"/>
      <c r="AA192230" s="192"/>
    </row>
    <row r="192231" spans="26:27">
      <c r="Z192231" s="192"/>
      <c r="AA192231" s="192"/>
    </row>
    <row r="192232" spans="26:27">
      <c r="Z192232" s="192"/>
      <c r="AA192232" s="192"/>
    </row>
    <row r="192233" spans="26:27">
      <c r="Z192233" s="192"/>
      <c r="AA192233" s="192"/>
    </row>
    <row r="192234" spans="26:27">
      <c r="Z192234" s="192"/>
      <c r="AA192234" s="192"/>
    </row>
    <row r="192235" spans="26:27">
      <c r="Z192235" s="192"/>
      <c r="AA192235" s="192"/>
    </row>
    <row r="192236" spans="26:27">
      <c r="Z192236" s="192"/>
      <c r="AA192236" s="192"/>
    </row>
    <row r="192237" spans="26:27">
      <c r="Z192237" s="192"/>
      <c r="AA192237" s="192"/>
    </row>
    <row r="192238" spans="26:27">
      <c r="Z192238" s="192"/>
      <c r="AA192238" s="192"/>
    </row>
    <row r="192239" spans="26:27">
      <c r="Z192239" s="192"/>
      <c r="AA192239" s="192"/>
    </row>
    <row r="192240" spans="26:27">
      <c r="Z192240" s="192"/>
      <c r="AA192240" s="192"/>
    </row>
    <row r="192241" spans="26:27">
      <c r="Z192241" s="192"/>
      <c r="AA192241" s="192"/>
    </row>
    <row r="192242" spans="26:27">
      <c r="Z192242" s="192"/>
      <c r="AA192242" s="192"/>
    </row>
    <row r="192243" spans="26:27">
      <c r="Z192243" s="192"/>
      <c r="AA192243" s="192"/>
    </row>
    <row r="192244" spans="26:27">
      <c r="Z192244" s="192"/>
      <c r="AA192244" s="192"/>
    </row>
    <row r="192245" spans="26:27">
      <c r="Z192245" s="192"/>
      <c r="AA192245" s="192"/>
    </row>
    <row r="192246" spans="26:27">
      <c r="Z192246" s="192"/>
      <c r="AA192246" s="192"/>
    </row>
    <row r="192247" spans="26:27">
      <c r="Z192247" s="192"/>
      <c r="AA192247" s="192"/>
    </row>
    <row r="192248" spans="26:27">
      <c r="Z192248" s="192"/>
      <c r="AA192248" s="192"/>
    </row>
    <row r="192249" spans="26:27">
      <c r="Z192249" s="192"/>
      <c r="AA192249" s="192"/>
    </row>
    <row r="192250" spans="26:27">
      <c r="Z192250" s="192"/>
      <c r="AA192250" s="192"/>
    </row>
    <row r="192251" spans="26:27">
      <c r="Z192251" s="192"/>
      <c r="AA192251" s="192"/>
    </row>
    <row r="192252" spans="26:27">
      <c r="Z192252" s="192"/>
      <c r="AA192252" s="192"/>
    </row>
    <row r="192253" spans="26:27">
      <c r="Z192253" s="192"/>
      <c r="AA192253" s="192"/>
    </row>
    <row r="192254" spans="26:27">
      <c r="Z192254" s="192"/>
      <c r="AA192254" s="192"/>
    </row>
    <row r="192255" spans="26:27">
      <c r="Z192255" s="192"/>
      <c r="AA192255" s="192"/>
    </row>
    <row r="192256" spans="26:27">
      <c r="Z192256" s="192"/>
      <c r="AA192256" s="192"/>
    </row>
    <row r="192257" spans="26:27">
      <c r="Z192257" s="192"/>
      <c r="AA192257" s="192"/>
    </row>
    <row r="192258" spans="26:27">
      <c r="Z192258" s="192"/>
      <c r="AA192258" s="192"/>
    </row>
    <row r="192259" spans="26:27">
      <c r="Z192259" s="192"/>
      <c r="AA192259" s="192"/>
    </row>
    <row r="192260" spans="26:27">
      <c r="Z192260" s="192"/>
      <c r="AA192260" s="192"/>
    </row>
    <row r="192261" spans="26:27">
      <c r="Z192261" s="192"/>
      <c r="AA192261" s="192"/>
    </row>
    <row r="192262" spans="26:27">
      <c r="Z192262" s="192"/>
      <c r="AA192262" s="192"/>
    </row>
    <row r="192263" spans="26:27">
      <c r="Z192263" s="192"/>
      <c r="AA192263" s="192"/>
    </row>
    <row r="192264" spans="26:27">
      <c r="Z192264" s="192"/>
      <c r="AA192264" s="192"/>
    </row>
    <row r="192265" spans="26:27">
      <c r="Z192265" s="192"/>
      <c r="AA192265" s="192"/>
    </row>
    <row r="192266" spans="26:27">
      <c r="Z192266" s="192"/>
      <c r="AA192266" s="192"/>
    </row>
    <row r="192267" spans="26:27">
      <c r="Z192267" s="192"/>
      <c r="AA192267" s="192"/>
    </row>
    <row r="192268" spans="26:27">
      <c r="Z192268" s="192"/>
      <c r="AA192268" s="192"/>
    </row>
    <row r="192269" spans="26:27">
      <c r="Z192269" s="192"/>
      <c r="AA192269" s="192"/>
    </row>
    <row r="192270" spans="26:27">
      <c r="Z192270" s="192"/>
      <c r="AA192270" s="192"/>
    </row>
    <row r="192271" spans="26:27">
      <c r="Z192271" s="192"/>
      <c r="AA192271" s="192"/>
    </row>
    <row r="192272" spans="26:27">
      <c r="Z192272" s="192"/>
      <c r="AA192272" s="192"/>
    </row>
    <row r="192273" spans="26:27">
      <c r="Z192273" s="192"/>
      <c r="AA192273" s="192"/>
    </row>
    <row r="192274" spans="26:27">
      <c r="Z192274" s="192"/>
      <c r="AA192274" s="192"/>
    </row>
    <row r="192275" spans="26:27">
      <c r="Z192275" s="192"/>
      <c r="AA192275" s="192"/>
    </row>
    <row r="192276" spans="26:27">
      <c r="Z192276" s="192"/>
      <c r="AA192276" s="192"/>
    </row>
    <row r="192277" spans="26:27">
      <c r="Z192277" s="192"/>
      <c r="AA192277" s="192"/>
    </row>
    <row r="192278" spans="26:27">
      <c r="Z192278" s="192"/>
      <c r="AA192278" s="192"/>
    </row>
    <row r="192279" spans="26:27">
      <c r="Z192279" s="192"/>
      <c r="AA192279" s="192"/>
    </row>
    <row r="192280" spans="26:27">
      <c r="Z192280" s="192"/>
      <c r="AA192280" s="192"/>
    </row>
    <row r="192281" spans="26:27">
      <c r="Z192281" s="192"/>
      <c r="AA192281" s="192"/>
    </row>
    <row r="192282" spans="26:27">
      <c r="Z192282" s="192"/>
      <c r="AA192282" s="192"/>
    </row>
    <row r="192283" spans="26:27">
      <c r="Z192283" s="192"/>
      <c r="AA192283" s="192"/>
    </row>
    <row r="192284" spans="26:27">
      <c r="Z192284" s="192"/>
      <c r="AA192284" s="192"/>
    </row>
    <row r="192285" spans="26:27">
      <c r="Z192285" s="192"/>
      <c r="AA192285" s="192"/>
    </row>
    <row r="192286" spans="26:27">
      <c r="Z192286" s="192"/>
      <c r="AA192286" s="192"/>
    </row>
    <row r="192287" spans="26:27">
      <c r="Z192287" s="192"/>
      <c r="AA192287" s="192"/>
    </row>
    <row r="192288" spans="26:27">
      <c r="Z192288" s="192"/>
      <c r="AA192288" s="192"/>
    </row>
    <row r="192289" spans="26:27">
      <c r="Z192289" s="192"/>
      <c r="AA192289" s="192"/>
    </row>
    <row r="192290" spans="26:27">
      <c r="Z192290" s="192"/>
      <c r="AA192290" s="192"/>
    </row>
    <row r="192291" spans="26:27">
      <c r="Z192291" s="192"/>
      <c r="AA192291" s="192"/>
    </row>
    <row r="192292" spans="26:27">
      <c r="Z192292" s="192"/>
      <c r="AA192292" s="192"/>
    </row>
    <row r="192293" spans="26:27">
      <c r="Z192293" s="192"/>
      <c r="AA192293" s="192"/>
    </row>
    <row r="192294" spans="26:27">
      <c r="Z192294" s="192"/>
      <c r="AA192294" s="192"/>
    </row>
    <row r="192295" spans="26:27">
      <c r="Z192295" s="192"/>
      <c r="AA192295" s="192"/>
    </row>
    <row r="192296" spans="26:27">
      <c r="Z192296" s="192"/>
      <c r="AA192296" s="192"/>
    </row>
    <row r="192297" spans="26:27">
      <c r="Z192297" s="192"/>
      <c r="AA192297" s="192"/>
    </row>
    <row r="192298" spans="26:27">
      <c r="Z192298" s="192"/>
      <c r="AA192298" s="192"/>
    </row>
    <row r="192299" spans="26:27">
      <c r="Z192299" s="192"/>
      <c r="AA192299" s="192"/>
    </row>
    <row r="192300" spans="26:27">
      <c r="Z192300" s="192"/>
      <c r="AA192300" s="192"/>
    </row>
    <row r="192301" spans="26:27">
      <c r="Z192301" s="192"/>
      <c r="AA192301" s="192"/>
    </row>
    <row r="192302" spans="26:27">
      <c r="Z192302" s="192"/>
      <c r="AA192302" s="192"/>
    </row>
    <row r="192303" spans="26:27">
      <c r="Z192303" s="192"/>
      <c r="AA192303" s="192"/>
    </row>
    <row r="192304" spans="26:27">
      <c r="Z192304" s="192"/>
      <c r="AA192304" s="192"/>
    </row>
    <row r="192305" spans="26:27">
      <c r="Z192305" s="192"/>
      <c r="AA192305" s="192"/>
    </row>
    <row r="192306" spans="26:27">
      <c r="Z192306" s="192"/>
      <c r="AA192306" s="192"/>
    </row>
    <row r="192307" spans="26:27">
      <c r="Z192307" s="192"/>
      <c r="AA192307" s="192"/>
    </row>
    <row r="192308" spans="26:27">
      <c r="Z192308" s="192"/>
      <c r="AA192308" s="192"/>
    </row>
    <row r="192309" spans="26:27">
      <c r="Z192309" s="192"/>
      <c r="AA192309" s="192"/>
    </row>
    <row r="192310" spans="26:27">
      <c r="Z192310" s="192"/>
      <c r="AA192310" s="192"/>
    </row>
    <row r="192311" spans="26:27">
      <c r="Z192311" s="192"/>
      <c r="AA192311" s="192"/>
    </row>
    <row r="192312" spans="26:27">
      <c r="Z192312" s="192"/>
      <c r="AA192312" s="192"/>
    </row>
    <row r="192313" spans="26:27">
      <c r="Z192313" s="192"/>
      <c r="AA192313" s="192"/>
    </row>
    <row r="192314" spans="26:27">
      <c r="Z192314" s="192"/>
      <c r="AA192314" s="192"/>
    </row>
    <row r="192315" spans="26:27">
      <c r="Z192315" s="192"/>
      <c r="AA192315" s="192"/>
    </row>
    <row r="192316" spans="26:27">
      <c r="Z192316" s="192"/>
      <c r="AA192316" s="192"/>
    </row>
    <row r="192317" spans="26:27">
      <c r="Z192317" s="192"/>
      <c r="AA192317" s="192"/>
    </row>
    <row r="192318" spans="26:27">
      <c r="Z192318" s="192"/>
      <c r="AA192318" s="192"/>
    </row>
    <row r="192319" spans="26:27">
      <c r="Z192319" s="192"/>
      <c r="AA192319" s="192"/>
    </row>
    <row r="192320" spans="26:27">
      <c r="Z192320" s="192"/>
      <c r="AA192320" s="192"/>
    </row>
    <row r="192321" spans="26:27">
      <c r="Z192321" s="192"/>
      <c r="AA192321" s="192"/>
    </row>
    <row r="192322" spans="26:27">
      <c r="Z192322" s="192"/>
      <c r="AA192322" s="192"/>
    </row>
    <row r="192323" spans="26:27">
      <c r="Z192323" s="192"/>
      <c r="AA192323" s="192"/>
    </row>
    <row r="192324" spans="26:27">
      <c r="Z192324" s="192"/>
      <c r="AA192324" s="192"/>
    </row>
    <row r="192325" spans="26:27">
      <c r="Z192325" s="192"/>
      <c r="AA192325" s="192"/>
    </row>
    <row r="192326" spans="26:27">
      <c r="Z192326" s="192"/>
      <c r="AA192326" s="192"/>
    </row>
    <row r="192327" spans="26:27">
      <c r="Z192327" s="192"/>
      <c r="AA192327" s="192"/>
    </row>
    <row r="192328" spans="26:27">
      <c r="Z192328" s="192"/>
      <c r="AA192328" s="192"/>
    </row>
    <row r="192329" spans="26:27">
      <c r="Z192329" s="192"/>
      <c r="AA192329" s="192"/>
    </row>
    <row r="192330" spans="26:27">
      <c r="Z192330" s="192"/>
      <c r="AA192330" s="192"/>
    </row>
    <row r="192331" spans="26:27">
      <c r="Z192331" s="192"/>
      <c r="AA192331" s="192"/>
    </row>
    <row r="192332" spans="26:27">
      <c r="Z192332" s="192"/>
      <c r="AA192332" s="192"/>
    </row>
    <row r="192333" spans="26:27">
      <c r="Z192333" s="192"/>
      <c r="AA192333" s="192"/>
    </row>
    <row r="192334" spans="26:27">
      <c r="Z192334" s="192"/>
      <c r="AA192334" s="192"/>
    </row>
    <row r="192335" spans="26:27">
      <c r="Z192335" s="192"/>
      <c r="AA192335" s="192"/>
    </row>
    <row r="192336" spans="26:27">
      <c r="Z192336" s="192"/>
      <c r="AA192336" s="192"/>
    </row>
    <row r="192337" spans="26:27">
      <c r="Z192337" s="192"/>
      <c r="AA192337" s="192"/>
    </row>
    <row r="192338" spans="26:27">
      <c r="Z192338" s="192"/>
      <c r="AA192338" s="192"/>
    </row>
    <row r="192339" spans="26:27">
      <c r="Z192339" s="192"/>
      <c r="AA192339" s="192"/>
    </row>
    <row r="192340" spans="26:27">
      <c r="Z192340" s="192"/>
      <c r="AA192340" s="192"/>
    </row>
    <row r="192341" spans="26:27">
      <c r="Z192341" s="192"/>
      <c r="AA192341" s="192"/>
    </row>
    <row r="192342" spans="26:27">
      <c r="Z192342" s="192"/>
      <c r="AA192342" s="192"/>
    </row>
    <row r="192343" spans="26:27">
      <c r="Z192343" s="192"/>
      <c r="AA192343" s="192"/>
    </row>
    <row r="192344" spans="26:27">
      <c r="Z192344" s="192"/>
      <c r="AA192344" s="192"/>
    </row>
    <row r="192345" spans="26:27">
      <c r="Z192345" s="192"/>
      <c r="AA192345" s="192"/>
    </row>
    <row r="192346" spans="26:27">
      <c r="Z192346" s="192"/>
      <c r="AA192346" s="192"/>
    </row>
    <row r="192347" spans="26:27">
      <c r="Z192347" s="192"/>
      <c r="AA192347" s="192"/>
    </row>
    <row r="192348" spans="26:27">
      <c r="Z192348" s="192"/>
      <c r="AA192348" s="192"/>
    </row>
    <row r="192349" spans="26:27">
      <c r="Z192349" s="192"/>
      <c r="AA192349" s="192"/>
    </row>
    <row r="192350" spans="26:27">
      <c r="Z192350" s="192"/>
      <c r="AA192350" s="192"/>
    </row>
    <row r="192351" spans="26:27">
      <c r="Z192351" s="192"/>
      <c r="AA192351" s="192"/>
    </row>
    <row r="192352" spans="26:27">
      <c r="Z192352" s="192"/>
      <c r="AA192352" s="192"/>
    </row>
    <row r="192353" spans="26:27">
      <c r="Z192353" s="192"/>
      <c r="AA192353" s="192"/>
    </row>
    <row r="192354" spans="26:27">
      <c r="Z192354" s="192"/>
      <c r="AA192354" s="192"/>
    </row>
    <row r="192355" spans="26:27">
      <c r="Z192355" s="192"/>
      <c r="AA192355" s="192"/>
    </row>
    <row r="192356" spans="26:27">
      <c r="Z192356" s="192"/>
      <c r="AA192356" s="192"/>
    </row>
    <row r="192357" spans="26:27">
      <c r="Z192357" s="192"/>
      <c r="AA192357" s="192"/>
    </row>
    <row r="192358" spans="26:27">
      <c r="Z192358" s="192"/>
      <c r="AA192358" s="192"/>
    </row>
    <row r="192359" spans="26:27">
      <c r="Z192359" s="192"/>
      <c r="AA192359" s="192"/>
    </row>
    <row r="192360" spans="26:27">
      <c r="Z192360" s="192"/>
      <c r="AA192360" s="192"/>
    </row>
    <row r="192361" spans="26:27">
      <c r="Z192361" s="192"/>
      <c r="AA192361" s="192"/>
    </row>
    <row r="192362" spans="26:27">
      <c r="Z192362" s="192"/>
      <c r="AA192362" s="192"/>
    </row>
    <row r="192363" spans="26:27">
      <c r="Z192363" s="192"/>
      <c r="AA192363" s="192"/>
    </row>
    <row r="192364" spans="26:27">
      <c r="Z192364" s="192"/>
      <c r="AA192364" s="192"/>
    </row>
    <row r="192365" spans="26:27">
      <c r="Z192365" s="192"/>
      <c r="AA192365" s="192"/>
    </row>
    <row r="192366" spans="26:27">
      <c r="Z192366" s="192"/>
      <c r="AA192366" s="192"/>
    </row>
    <row r="192367" spans="26:27">
      <c r="Z192367" s="192"/>
      <c r="AA192367" s="192"/>
    </row>
    <row r="192368" spans="26:27">
      <c r="Z192368" s="192"/>
      <c r="AA192368" s="192"/>
    </row>
    <row r="192369" spans="26:27">
      <c r="Z192369" s="192"/>
      <c r="AA192369" s="192"/>
    </row>
    <row r="192370" spans="26:27">
      <c r="Z192370" s="192"/>
      <c r="AA192370" s="192"/>
    </row>
    <row r="192371" spans="26:27">
      <c r="Z192371" s="192"/>
      <c r="AA192371" s="192"/>
    </row>
    <row r="192372" spans="26:27">
      <c r="Z192372" s="192"/>
      <c r="AA192372" s="192"/>
    </row>
    <row r="192373" spans="26:27">
      <c r="Z192373" s="192"/>
      <c r="AA192373" s="192"/>
    </row>
    <row r="192374" spans="26:27">
      <c r="Z192374" s="192"/>
      <c r="AA192374" s="192"/>
    </row>
    <row r="192375" spans="26:27">
      <c r="Z192375" s="192"/>
      <c r="AA192375" s="192"/>
    </row>
    <row r="192376" spans="26:27">
      <c r="Z192376" s="192"/>
      <c r="AA192376" s="192"/>
    </row>
    <row r="192377" spans="26:27">
      <c r="Z192377" s="192"/>
      <c r="AA192377" s="192"/>
    </row>
    <row r="192378" spans="26:27">
      <c r="Z192378" s="192"/>
      <c r="AA192378" s="192"/>
    </row>
    <row r="192379" spans="26:27">
      <c r="Z192379" s="192"/>
      <c r="AA192379" s="192"/>
    </row>
    <row r="192380" spans="26:27">
      <c r="Z192380" s="192"/>
      <c r="AA192380" s="192"/>
    </row>
    <row r="192381" spans="26:27">
      <c r="Z192381" s="192"/>
      <c r="AA192381" s="192"/>
    </row>
    <row r="192382" spans="26:27">
      <c r="Z192382" s="192"/>
      <c r="AA192382" s="192"/>
    </row>
    <row r="192383" spans="26:27">
      <c r="Z192383" s="192"/>
      <c r="AA192383" s="192"/>
    </row>
    <row r="192384" spans="26:27">
      <c r="Z192384" s="192"/>
      <c r="AA192384" s="192"/>
    </row>
    <row r="192385" spans="26:27">
      <c r="Z192385" s="192"/>
      <c r="AA192385" s="192"/>
    </row>
    <row r="192386" spans="26:27">
      <c r="Z192386" s="192"/>
      <c r="AA192386" s="192"/>
    </row>
    <row r="192387" spans="26:27">
      <c r="Z192387" s="192"/>
      <c r="AA192387" s="192"/>
    </row>
    <row r="192388" spans="26:27">
      <c r="Z192388" s="192"/>
      <c r="AA192388" s="192"/>
    </row>
    <row r="192389" spans="26:27">
      <c r="Z192389" s="192"/>
      <c r="AA192389" s="192"/>
    </row>
    <row r="192390" spans="26:27">
      <c r="Z192390" s="192"/>
      <c r="AA192390" s="192"/>
    </row>
    <row r="192391" spans="26:27">
      <c r="Z192391" s="192"/>
      <c r="AA192391" s="192"/>
    </row>
    <row r="192392" spans="26:27">
      <c r="Z192392" s="192"/>
      <c r="AA192392" s="192"/>
    </row>
    <row r="192393" spans="26:27">
      <c r="Z192393" s="192"/>
      <c r="AA192393" s="192"/>
    </row>
    <row r="192394" spans="26:27">
      <c r="Z192394" s="192"/>
      <c r="AA192394" s="192"/>
    </row>
    <row r="192395" spans="26:27">
      <c r="Z192395" s="192"/>
      <c r="AA192395" s="192"/>
    </row>
    <row r="192396" spans="26:27">
      <c r="Z192396" s="192"/>
      <c r="AA192396" s="192"/>
    </row>
    <row r="192397" spans="26:27">
      <c r="Z192397" s="192"/>
      <c r="AA192397" s="192"/>
    </row>
    <row r="192398" spans="26:27">
      <c r="Z192398" s="192"/>
      <c r="AA192398" s="192"/>
    </row>
    <row r="192399" spans="26:27">
      <c r="Z192399" s="192"/>
      <c r="AA192399" s="192"/>
    </row>
    <row r="192400" spans="26:27">
      <c r="Z192400" s="192"/>
      <c r="AA192400" s="192"/>
    </row>
    <row r="192401" spans="26:27">
      <c r="Z192401" s="192"/>
      <c r="AA192401" s="192"/>
    </row>
    <row r="192402" spans="26:27">
      <c r="Z192402" s="192"/>
      <c r="AA192402" s="192"/>
    </row>
    <row r="192403" spans="26:27">
      <c r="Z192403" s="192"/>
      <c r="AA192403" s="192"/>
    </row>
    <row r="192404" spans="26:27">
      <c r="Z192404" s="192"/>
      <c r="AA192404" s="192"/>
    </row>
    <row r="192405" spans="26:27">
      <c r="Z192405" s="192"/>
      <c r="AA192405" s="192"/>
    </row>
    <row r="192406" spans="26:27">
      <c r="Z192406" s="192"/>
      <c r="AA192406" s="192"/>
    </row>
    <row r="192407" spans="26:27">
      <c r="Z192407" s="192"/>
      <c r="AA192407" s="192"/>
    </row>
    <row r="192408" spans="26:27">
      <c r="Z192408" s="192"/>
      <c r="AA192408" s="192"/>
    </row>
    <row r="192409" spans="26:27">
      <c r="Z192409" s="192"/>
      <c r="AA192409" s="192"/>
    </row>
    <row r="192410" spans="26:27">
      <c r="Z192410" s="192"/>
      <c r="AA192410" s="192"/>
    </row>
    <row r="192411" spans="26:27">
      <c r="Z192411" s="192"/>
      <c r="AA192411" s="192"/>
    </row>
    <row r="192412" spans="26:27">
      <c r="Z192412" s="192"/>
      <c r="AA192412" s="192"/>
    </row>
    <row r="192413" spans="26:27">
      <c r="Z192413" s="192"/>
      <c r="AA192413" s="192"/>
    </row>
    <row r="192414" spans="26:27">
      <c r="Z192414" s="192"/>
      <c r="AA192414" s="192"/>
    </row>
    <row r="192415" spans="26:27">
      <c r="Z192415" s="192"/>
      <c r="AA192415" s="192"/>
    </row>
    <row r="192416" spans="26:27">
      <c r="Z192416" s="192"/>
      <c r="AA192416" s="192"/>
    </row>
    <row r="192417" spans="26:27">
      <c r="Z192417" s="192"/>
      <c r="AA192417" s="192"/>
    </row>
    <row r="192418" spans="26:27">
      <c r="Z192418" s="192"/>
      <c r="AA192418" s="192"/>
    </row>
    <row r="192419" spans="26:27">
      <c r="Z192419" s="192"/>
      <c r="AA192419" s="192"/>
    </row>
    <row r="192420" spans="26:27">
      <c r="Z192420" s="192"/>
      <c r="AA192420" s="192"/>
    </row>
    <row r="192421" spans="26:27">
      <c r="Z192421" s="192"/>
      <c r="AA192421" s="192"/>
    </row>
    <row r="192422" spans="26:27">
      <c r="Z192422" s="192"/>
      <c r="AA192422" s="192"/>
    </row>
    <row r="192423" spans="26:27">
      <c r="Z192423" s="192"/>
      <c r="AA192423" s="192"/>
    </row>
    <row r="192424" spans="26:27">
      <c r="Z192424" s="192"/>
      <c r="AA192424" s="192"/>
    </row>
    <row r="192425" spans="26:27">
      <c r="Z192425" s="192"/>
      <c r="AA192425" s="192"/>
    </row>
    <row r="192426" spans="26:27">
      <c r="Z192426" s="192"/>
      <c r="AA192426" s="192"/>
    </row>
    <row r="192427" spans="26:27">
      <c r="Z192427" s="192"/>
      <c r="AA192427" s="192"/>
    </row>
    <row r="192428" spans="26:27">
      <c r="Z192428" s="192"/>
      <c r="AA192428" s="192"/>
    </row>
    <row r="192429" spans="26:27">
      <c r="Z192429" s="192"/>
      <c r="AA192429" s="192"/>
    </row>
    <row r="192430" spans="26:27">
      <c r="Z192430" s="192"/>
      <c r="AA192430" s="192"/>
    </row>
    <row r="192431" spans="26:27">
      <c r="Z192431" s="192"/>
      <c r="AA192431" s="192"/>
    </row>
    <row r="192432" spans="26:27">
      <c r="Z192432" s="192"/>
      <c r="AA192432" s="192"/>
    </row>
    <row r="192433" spans="26:27">
      <c r="Z192433" s="192"/>
      <c r="AA192433" s="192"/>
    </row>
    <row r="192434" spans="26:27">
      <c r="Z192434" s="192"/>
      <c r="AA192434" s="192"/>
    </row>
    <row r="192435" spans="26:27">
      <c r="Z192435" s="192"/>
      <c r="AA192435" s="192"/>
    </row>
    <row r="192436" spans="26:27">
      <c r="Z192436" s="192"/>
      <c r="AA192436" s="192"/>
    </row>
    <row r="192437" spans="26:27">
      <c r="Z192437" s="192"/>
      <c r="AA192437" s="192"/>
    </row>
    <row r="192438" spans="26:27">
      <c r="Z192438" s="192"/>
      <c r="AA192438" s="192"/>
    </row>
    <row r="192439" spans="26:27">
      <c r="Z192439" s="192"/>
      <c r="AA192439" s="192"/>
    </row>
    <row r="192440" spans="26:27">
      <c r="Z192440" s="192"/>
      <c r="AA192440" s="192"/>
    </row>
    <row r="192441" spans="26:27">
      <c r="Z192441" s="192"/>
      <c r="AA192441" s="192"/>
    </row>
    <row r="192442" spans="26:27">
      <c r="Z192442" s="192"/>
      <c r="AA192442" s="192"/>
    </row>
    <row r="192443" spans="26:27">
      <c r="Z192443" s="192"/>
      <c r="AA192443" s="192"/>
    </row>
    <row r="192444" spans="26:27">
      <c r="Z192444" s="192"/>
      <c r="AA192444" s="192"/>
    </row>
    <row r="192445" spans="26:27">
      <c r="Z192445" s="192"/>
      <c r="AA192445" s="192"/>
    </row>
    <row r="192446" spans="26:27">
      <c r="Z192446" s="192"/>
      <c r="AA192446" s="192"/>
    </row>
    <row r="192447" spans="26:27">
      <c r="Z192447" s="192"/>
      <c r="AA192447" s="192"/>
    </row>
    <row r="192448" spans="26:27">
      <c r="Z192448" s="192"/>
      <c r="AA192448" s="192"/>
    </row>
    <row r="192449" spans="26:27">
      <c r="Z192449" s="192"/>
      <c r="AA192449" s="192"/>
    </row>
    <row r="192450" spans="26:27">
      <c r="Z192450" s="192"/>
      <c r="AA192450" s="192"/>
    </row>
    <row r="192451" spans="26:27">
      <c r="Z192451" s="192"/>
      <c r="AA192451" s="192"/>
    </row>
    <row r="192452" spans="26:27">
      <c r="Z192452" s="192"/>
      <c r="AA192452" s="192"/>
    </row>
    <row r="192453" spans="26:27">
      <c r="Z192453" s="192"/>
      <c r="AA192453" s="192"/>
    </row>
    <row r="192454" spans="26:27">
      <c r="Z192454" s="192"/>
      <c r="AA192454" s="192"/>
    </row>
    <row r="192455" spans="26:27">
      <c r="Z192455" s="192"/>
      <c r="AA192455" s="192"/>
    </row>
    <row r="192456" spans="26:27">
      <c r="Z192456" s="192"/>
      <c r="AA192456" s="192"/>
    </row>
    <row r="192457" spans="26:27">
      <c r="Z192457" s="192"/>
      <c r="AA192457" s="192"/>
    </row>
    <row r="192458" spans="26:27">
      <c r="Z192458" s="192"/>
      <c r="AA192458" s="192"/>
    </row>
    <row r="192459" spans="26:27">
      <c r="Z192459" s="192"/>
      <c r="AA192459" s="192"/>
    </row>
    <row r="192460" spans="26:27">
      <c r="Z192460" s="192"/>
      <c r="AA192460" s="192"/>
    </row>
    <row r="192461" spans="26:27">
      <c r="Z192461" s="192"/>
      <c r="AA192461" s="192"/>
    </row>
    <row r="192462" spans="26:27">
      <c r="Z192462" s="192"/>
      <c r="AA192462" s="192"/>
    </row>
    <row r="192463" spans="26:27">
      <c r="Z192463" s="192"/>
      <c r="AA192463" s="192"/>
    </row>
    <row r="192464" spans="26:27">
      <c r="Z192464" s="192"/>
      <c r="AA192464" s="192"/>
    </row>
    <row r="192465" spans="26:27">
      <c r="Z192465" s="192"/>
      <c r="AA192465" s="192"/>
    </row>
    <row r="192466" spans="26:27">
      <c r="Z192466" s="192"/>
      <c r="AA192466" s="192"/>
    </row>
    <row r="192467" spans="26:27">
      <c r="Z192467" s="192"/>
      <c r="AA192467" s="192"/>
    </row>
    <row r="192468" spans="26:27">
      <c r="Z192468" s="192"/>
      <c r="AA192468" s="192"/>
    </row>
    <row r="192469" spans="26:27">
      <c r="Z192469" s="192"/>
      <c r="AA192469" s="192"/>
    </row>
    <row r="192470" spans="26:27">
      <c r="Z192470" s="192"/>
      <c r="AA192470" s="192"/>
    </row>
    <row r="192471" spans="26:27">
      <c r="Z192471" s="192"/>
      <c r="AA192471" s="192"/>
    </row>
    <row r="192472" spans="26:27">
      <c r="Z192472" s="192"/>
      <c r="AA192472" s="192"/>
    </row>
    <row r="192473" spans="26:27">
      <c r="Z192473" s="192"/>
      <c r="AA192473" s="192"/>
    </row>
    <row r="192474" spans="26:27">
      <c r="Z192474" s="192"/>
      <c r="AA192474" s="192"/>
    </row>
    <row r="192475" spans="26:27">
      <c r="Z192475" s="192"/>
      <c r="AA192475" s="192"/>
    </row>
    <row r="192476" spans="26:27">
      <c r="Z192476" s="192"/>
      <c r="AA192476" s="192"/>
    </row>
    <row r="192477" spans="26:27">
      <c r="Z192477" s="192"/>
      <c r="AA192477" s="192"/>
    </row>
    <row r="192478" spans="26:27">
      <c r="Z192478" s="192"/>
      <c r="AA192478" s="192"/>
    </row>
    <row r="192479" spans="26:27">
      <c r="Z192479" s="192"/>
      <c r="AA192479" s="192"/>
    </row>
    <row r="192480" spans="26:27">
      <c r="Z192480" s="192"/>
      <c r="AA192480" s="192"/>
    </row>
    <row r="192481" spans="26:27">
      <c r="Z192481" s="192"/>
      <c r="AA192481" s="192"/>
    </row>
    <row r="192482" spans="26:27">
      <c r="Z192482" s="192"/>
      <c r="AA192482" s="192"/>
    </row>
    <row r="192483" spans="26:27">
      <c r="Z192483" s="192"/>
      <c r="AA192483" s="192"/>
    </row>
    <row r="192484" spans="26:27">
      <c r="Z192484" s="192"/>
      <c r="AA192484" s="192"/>
    </row>
    <row r="192485" spans="26:27">
      <c r="Z192485" s="192"/>
      <c r="AA192485" s="192"/>
    </row>
    <row r="192486" spans="26:27">
      <c r="Z192486" s="192"/>
      <c r="AA192486" s="192"/>
    </row>
    <row r="192487" spans="26:27">
      <c r="Z192487" s="192"/>
      <c r="AA192487" s="192"/>
    </row>
    <row r="192488" spans="26:27">
      <c r="Z192488" s="192"/>
      <c r="AA192488" s="192"/>
    </row>
    <row r="192489" spans="26:27">
      <c r="Z192489" s="192"/>
      <c r="AA192489" s="192"/>
    </row>
    <row r="192490" spans="26:27">
      <c r="Z192490" s="192"/>
      <c r="AA192490" s="192"/>
    </row>
    <row r="192491" spans="26:27">
      <c r="Z192491" s="192"/>
      <c r="AA192491" s="192"/>
    </row>
    <row r="192492" spans="26:27">
      <c r="Z192492" s="192"/>
      <c r="AA192492" s="192"/>
    </row>
    <row r="192493" spans="26:27">
      <c r="Z192493" s="192"/>
      <c r="AA192493" s="192"/>
    </row>
    <row r="192494" spans="26:27">
      <c r="Z192494" s="192"/>
      <c r="AA192494" s="192"/>
    </row>
    <row r="192495" spans="26:27">
      <c r="Z192495" s="192"/>
      <c r="AA192495" s="192"/>
    </row>
    <row r="192496" spans="26:27">
      <c r="Z192496" s="192"/>
      <c r="AA192496" s="192"/>
    </row>
    <row r="192497" spans="26:27">
      <c r="Z192497" s="192"/>
      <c r="AA192497" s="192"/>
    </row>
    <row r="192498" spans="26:27">
      <c r="Z192498" s="192"/>
      <c r="AA192498" s="192"/>
    </row>
    <row r="192499" spans="26:27">
      <c r="Z192499" s="192"/>
      <c r="AA192499" s="192"/>
    </row>
    <row r="192500" spans="26:27">
      <c r="Z192500" s="192"/>
      <c r="AA192500" s="192"/>
    </row>
    <row r="192501" spans="26:27">
      <c r="Z192501" s="192"/>
      <c r="AA192501" s="192"/>
    </row>
    <row r="192502" spans="26:27">
      <c r="Z192502" s="192"/>
      <c r="AA192502" s="192"/>
    </row>
    <row r="192503" spans="26:27">
      <c r="Z192503" s="192"/>
      <c r="AA192503" s="192"/>
    </row>
    <row r="192504" spans="26:27">
      <c r="Z192504" s="192"/>
      <c r="AA192504" s="192"/>
    </row>
    <row r="192505" spans="26:27">
      <c r="Z192505" s="192"/>
      <c r="AA192505" s="192"/>
    </row>
    <row r="192506" spans="26:27">
      <c r="Z192506" s="192"/>
      <c r="AA192506" s="192"/>
    </row>
    <row r="192507" spans="26:27">
      <c r="Z192507" s="192"/>
      <c r="AA192507" s="192"/>
    </row>
    <row r="192508" spans="26:27">
      <c r="Z192508" s="192"/>
      <c r="AA192508" s="192"/>
    </row>
    <row r="192509" spans="26:27">
      <c r="Z192509" s="192"/>
      <c r="AA192509" s="192"/>
    </row>
    <row r="192510" spans="26:27">
      <c r="Z192510" s="192"/>
      <c r="AA192510" s="192"/>
    </row>
    <row r="192511" spans="26:27">
      <c r="Z192511" s="192"/>
      <c r="AA192511" s="192"/>
    </row>
    <row r="192512" spans="26:27">
      <c r="Z192512" s="192"/>
      <c r="AA192512" s="192"/>
    </row>
    <row r="192513" spans="26:27">
      <c r="Z192513" s="192"/>
      <c r="AA192513" s="192"/>
    </row>
    <row r="192514" spans="26:27">
      <c r="Z192514" s="192"/>
      <c r="AA192514" s="192"/>
    </row>
    <row r="192515" spans="26:27">
      <c r="Z192515" s="192"/>
      <c r="AA192515" s="192"/>
    </row>
    <row r="192516" spans="26:27">
      <c r="Z192516" s="192"/>
      <c r="AA192516" s="192"/>
    </row>
    <row r="192517" spans="26:27">
      <c r="Z192517" s="192"/>
      <c r="AA192517" s="192"/>
    </row>
    <row r="192518" spans="26:27">
      <c r="Z192518" s="192"/>
      <c r="AA192518" s="192"/>
    </row>
    <row r="192519" spans="26:27">
      <c r="Z192519" s="192"/>
      <c r="AA192519" s="192"/>
    </row>
    <row r="192520" spans="26:27">
      <c r="Z192520" s="192"/>
      <c r="AA192520" s="192"/>
    </row>
    <row r="192521" spans="26:27">
      <c r="Z192521" s="192"/>
      <c r="AA192521" s="192"/>
    </row>
    <row r="192522" spans="26:27">
      <c r="Z192522" s="192"/>
      <c r="AA192522" s="192"/>
    </row>
    <row r="192523" spans="26:27">
      <c r="Z192523" s="192"/>
      <c r="AA192523" s="192"/>
    </row>
    <row r="192524" spans="26:27">
      <c r="Z192524" s="192"/>
      <c r="AA192524" s="192"/>
    </row>
    <row r="192525" spans="26:27">
      <c r="Z192525" s="192"/>
      <c r="AA192525" s="192"/>
    </row>
    <row r="192526" spans="26:27">
      <c r="Z192526" s="192"/>
      <c r="AA192526" s="192"/>
    </row>
    <row r="192527" spans="26:27">
      <c r="Z192527" s="192"/>
      <c r="AA192527" s="192"/>
    </row>
    <row r="192528" spans="26:27">
      <c r="Z192528" s="192"/>
      <c r="AA192528" s="192"/>
    </row>
    <row r="192529" spans="26:27">
      <c r="Z192529" s="192"/>
      <c r="AA192529" s="192"/>
    </row>
    <row r="192530" spans="26:27">
      <c r="Z192530" s="192"/>
      <c r="AA192530" s="192"/>
    </row>
    <row r="192531" spans="26:27">
      <c r="Z192531" s="192"/>
      <c r="AA192531" s="192"/>
    </row>
    <row r="192532" spans="26:27">
      <c r="Z192532" s="192"/>
      <c r="AA192532" s="192"/>
    </row>
    <row r="192533" spans="26:27">
      <c r="Z192533" s="192"/>
      <c r="AA192533" s="192"/>
    </row>
    <row r="192534" spans="26:27">
      <c r="Z192534" s="192"/>
      <c r="AA192534" s="192"/>
    </row>
    <row r="192535" spans="26:27">
      <c r="Z192535" s="192"/>
      <c r="AA192535" s="192"/>
    </row>
    <row r="192536" spans="26:27">
      <c r="Z192536" s="192"/>
      <c r="AA192536" s="192"/>
    </row>
    <row r="192537" spans="26:27">
      <c r="Z192537" s="192"/>
      <c r="AA192537" s="192"/>
    </row>
    <row r="192538" spans="26:27">
      <c r="Z192538" s="192"/>
      <c r="AA192538" s="192"/>
    </row>
    <row r="192539" spans="26:27">
      <c r="Z192539" s="192"/>
      <c r="AA192539" s="192"/>
    </row>
    <row r="192540" spans="26:27">
      <c r="Z192540" s="192"/>
      <c r="AA192540" s="192"/>
    </row>
    <row r="192541" spans="26:27">
      <c r="Z192541" s="192"/>
      <c r="AA192541" s="192"/>
    </row>
    <row r="192542" spans="26:27">
      <c r="Z192542" s="192"/>
      <c r="AA192542" s="192"/>
    </row>
    <row r="192543" spans="26:27">
      <c r="Z192543" s="192"/>
      <c r="AA192543" s="192"/>
    </row>
    <row r="192544" spans="26:27">
      <c r="Z192544" s="192"/>
      <c r="AA192544" s="192"/>
    </row>
    <row r="192545" spans="26:27">
      <c r="Z192545" s="192"/>
      <c r="AA192545" s="192"/>
    </row>
    <row r="192546" spans="26:27">
      <c r="Z192546" s="192"/>
      <c r="AA192546" s="192"/>
    </row>
    <row r="192547" spans="26:27">
      <c r="Z192547" s="192"/>
      <c r="AA192547" s="192"/>
    </row>
    <row r="192548" spans="26:27">
      <c r="Z192548" s="192"/>
      <c r="AA192548" s="192"/>
    </row>
    <row r="192549" spans="26:27">
      <c r="Z192549" s="192"/>
      <c r="AA192549" s="192"/>
    </row>
    <row r="192550" spans="26:27">
      <c r="Z192550" s="192"/>
      <c r="AA192550" s="192"/>
    </row>
    <row r="192551" spans="26:27">
      <c r="Z192551" s="192"/>
      <c r="AA192551" s="192"/>
    </row>
    <row r="192552" spans="26:27">
      <c r="Z192552" s="192"/>
      <c r="AA192552" s="192"/>
    </row>
    <row r="192553" spans="26:27">
      <c r="Z192553" s="192"/>
      <c r="AA192553" s="192"/>
    </row>
    <row r="192554" spans="26:27">
      <c r="Z192554" s="192"/>
      <c r="AA192554" s="192"/>
    </row>
    <row r="192555" spans="26:27">
      <c r="Z192555" s="192"/>
      <c r="AA192555" s="192"/>
    </row>
    <row r="192556" spans="26:27">
      <c r="Z192556" s="192"/>
      <c r="AA192556" s="192"/>
    </row>
    <row r="192557" spans="26:27">
      <c r="Z192557" s="192"/>
      <c r="AA192557" s="192"/>
    </row>
    <row r="192558" spans="26:27">
      <c r="Z192558" s="192"/>
      <c r="AA192558" s="192"/>
    </row>
    <row r="192559" spans="26:27">
      <c r="Z192559" s="192"/>
      <c r="AA192559" s="192"/>
    </row>
    <row r="192560" spans="26:27">
      <c r="Z192560" s="192"/>
      <c r="AA192560" s="192"/>
    </row>
    <row r="192561" spans="26:27">
      <c r="Z192561" s="192"/>
      <c r="AA192561" s="192"/>
    </row>
    <row r="192562" spans="26:27">
      <c r="Z192562" s="192"/>
      <c r="AA192562" s="192"/>
    </row>
    <row r="192563" spans="26:27">
      <c r="Z192563" s="192"/>
      <c r="AA192563" s="192"/>
    </row>
    <row r="192564" spans="26:27">
      <c r="Z192564" s="192"/>
      <c r="AA192564" s="192"/>
    </row>
    <row r="192565" spans="26:27">
      <c r="Z192565" s="192"/>
      <c r="AA192565" s="192"/>
    </row>
    <row r="192566" spans="26:27">
      <c r="Z192566" s="192"/>
      <c r="AA192566" s="192"/>
    </row>
    <row r="192567" spans="26:27">
      <c r="Z192567" s="192"/>
      <c r="AA192567" s="192"/>
    </row>
    <row r="192568" spans="26:27">
      <c r="Z192568" s="192"/>
      <c r="AA192568" s="192"/>
    </row>
    <row r="192569" spans="26:27">
      <c r="Z192569" s="192"/>
      <c r="AA192569" s="192"/>
    </row>
    <row r="192570" spans="26:27">
      <c r="Z192570" s="192"/>
      <c r="AA192570" s="192"/>
    </row>
    <row r="192571" spans="26:27">
      <c r="Z192571" s="192"/>
      <c r="AA192571" s="192"/>
    </row>
    <row r="192572" spans="26:27">
      <c r="Z192572" s="192"/>
      <c r="AA192572" s="192"/>
    </row>
    <row r="192573" spans="26:27">
      <c r="Z192573" s="192"/>
      <c r="AA192573" s="192"/>
    </row>
    <row r="192574" spans="26:27">
      <c r="Z192574" s="192"/>
      <c r="AA192574" s="192"/>
    </row>
    <row r="192575" spans="26:27">
      <c r="Z192575" s="192"/>
      <c r="AA192575" s="192"/>
    </row>
    <row r="192576" spans="26:27">
      <c r="Z192576" s="192"/>
      <c r="AA192576" s="192"/>
    </row>
    <row r="192577" spans="26:27">
      <c r="Z192577" s="192"/>
      <c r="AA192577" s="192"/>
    </row>
    <row r="192578" spans="26:27">
      <c r="Z192578" s="192"/>
      <c r="AA192578" s="192"/>
    </row>
    <row r="192579" spans="26:27">
      <c r="Z192579" s="192"/>
      <c r="AA192579" s="192"/>
    </row>
    <row r="192580" spans="26:27">
      <c r="Z192580" s="192"/>
      <c r="AA192580" s="192"/>
    </row>
    <row r="192581" spans="26:27">
      <c r="Z192581" s="192"/>
      <c r="AA192581" s="192"/>
    </row>
    <row r="192582" spans="26:27">
      <c r="Z192582" s="192"/>
      <c r="AA192582" s="192"/>
    </row>
    <row r="192583" spans="26:27">
      <c r="Z192583" s="192"/>
      <c r="AA192583" s="192"/>
    </row>
    <row r="192584" spans="26:27">
      <c r="Z192584" s="192"/>
      <c r="AA192584" s="192"/>
    </row>
    <row r="192585" spans="26:27">
      <c r="Z192585" s="192"/>
      <c r="AA192585" s="192"/>
    </row>
    <row r="192586" spans="26:27">
      <c r="Z192586" s="192"/>
      <c r="AA192586" s="192"/>
    </row>
    <row r="192587" spans="26:27">
      <c r="Z192587" s="192"/>
      <c r="AA192587" s="192"/>
    </row>
    <row r="192588" spans="26:27">
      <c r="Z192588" s="192"/>
      <c r="AA192588" s="192"/>
    </row>
    <row r="192589" spans="26:27">
      <c r="Z192589" s="192"/>
      <c r="AA192589" s="192"/>
    </row>
    <row r="192590" spans="26:27">
      <c r="Z192590" s="192"/>
      <c r="AA192590" s="192"/>
    </row>
    <row r="192591" spans="26:27">
      <c r="Z192591" s="192"/>
      <c r="AA192591" s="192"/>
    </row>
    <row r="192592" spans="26:27">
      <c r="Z192592" s="192"/>
      <c r="AA192592" s="192"/>
    </row>
    <row r="192593" spans="26:27">
      <c r="Z192593" s="192"/>
      <c r="AA192593" s="192"/>
    </row>
    <row r="192594" spans="26:27">
      <c r="Z192594" s="192"/>
      <c r="AA192594" s="192"/>
    </row>
    <row r="192595" spans="26:27">
      <c r="Z192595" s="192"/>
      <c r="AA192595" s="192"/>
    </row>
    <row r="192596" spans="26:27">
      <c r="Z192596" s="192"/>
      <c r="AA192596" s="192"/>
    </row>
    <row r="192597" spans="26:27">
      <c r="Z192597" s="192"/>
      <c r="AA192597" s="192"/>
    </row>
    <row r="192598" spans="26:27">
      <c r="Z192598" s="192"/>
      <c r="AA192598" s="192"/>
    </row>
    <row r="192599" spans="26:27">
      <c r="Z192599" s="192"/>
      <c r="AA192599" s="192"/>
    </row>
    <row r="192600" spans="26:27">
      <c r="Z192600" s="192"/>
      <c r="AA192600" s="192"/>
    </row>
    <row r="192601" spans="26:27">
      <c r="Z192601" s="192"/>
      <c r="AA192601" s="192"/>
    </row>
    <row r="192602" spans="26:27">
      <c r="Z192602" s="192"/>
      <c r="AA192602" s="192"/>
    </row>
    <row r="192603" spans="26:27">
      <c r="Z192603" s="192"/>
      <c r="AA192603" s="192"/>
    </row>
    <row r="192604" spans="26:27">
      <c r="Z192604" s="192"/>
      <c r="AA192604" s="192"/>
    </row>
    <row r="192605" spans="26:27">
      <c r="Z192605" s="192"/>
      <c r="AA192605" s="192"/>
    </row>
    <row r="192606" spans="26:27">
      <c r="Z192606" s="192"/>
      <c r="AA192606" s="192"/>
    </row>
    <row r="192607" spans="26:27">
      <c r="Z192607" s="192"/>
      <c r="AA192607" s="192"/>
    </row>
    <row r="192608" spans="26:27">
      <c r="Z192608" s="192"/>
      <c r="AA192608" s="192"/>
    </row>
    <row r="192609" spans="26:27">
      <c r="Z192609" s="192"/>
      <c r="AA192609" s="192"/>
    </row>
    <row r="192610" spans="26:27">
      <c r="Z192610" s="192"/>
      <c r="AA192610" s="192"/>
    </row>
    <row r="192611" spans="26:27">
      <c r="Z192611" s="192"/>
      <c r="AA192611" s="192"/>
    </row>
    <row r="192612" spans="26:27">
      <c r="Z192612" s="192"/>
      <c r="AA192612" s="192"/>
    </row>
    <row r="192613" spans="26:27">
      <c r="Z192613" s="192"/>
      <c r="AA192613" s="192"/>
    </row>
    <row r="192614" spans="26:27">
      <c r="Z192614" s="192"/>
      <c r="AA192614" s="192"/>
    </row>
    <row r="192615" spans="26:27">
      <c r="Z192615" s="192"/>
      <c r="AA192615" s="192"/>
    </row>
    <row r="192616" spans="26:27">
      <c r="Z192616" s="192"/>
      <c r="AA192616" s="192"/>
    </row>
    <row r="192617" spans="26:27">
      <c r="Z192617" s="192"/>
      <c r="AA192617" s="192"/>
    </row>
    <row r="192618" spans="26:27">
      <c r="Z192618" s="192"/>
      <c r="AA192618" s="192"/>
    </row>
    <row r="192619" spans="26:27">
      <c r="Z192619" s="192"/>
      <c r="AA192619" s="192"/>
    </row>
    <row r="192620" spans="26:27">
      <c r="Z192620" s="192"/>
      <c r="AA192620" s="192"/>
    </row>
    <row r="192621" spans="26:27">
      <c r="Z192621" s="192"/>
      <c r="AA192621" s="192"/>
    </row>
    <row r="192622" spans="26:27">
      <c r="Z192622" s="192"/>
      <c r="AA192622" s="192"/>
    </row>
    <row r="192623" spans="26:27">
      <c r="Z192623" s="192"/>
      <c r="AA192623" s="192"/>
    </row>
    <row r="192624" spans="26:27">
      <c r="Z192624" s="192"/>
      <c r="AA192624" s="192"/>
    </row>
    <row r="192625" spans="26:27">
      <c r="Z192625" s="192"/>
      <c r="AA192625" s="192"/>
    </row>
    <row r="192626" spans="26:27">
      <c r="Z192626" s="192"/>
      <c r="AA192626" s="192"/>
    </row>
    <row r="192627" spans="26:27">
      <c r="Z192627" s="192"/>
      <c r="AA192627" s="192"/>
    </row>
    <row r="192628" spans="26:27">
      <c r="Z192628" s="192"/>
      <c r="AA192628" s="192"/>
    </row>
    <row r="192629" spans="26:27">
      <c r="Z192629" s="192"/>
      <c r="AA192629" s="192"/>
    </row>
    <row r="192630" spans="26:27">
      <c r="Z192630" s="192"/>
      <c r="AA192630" s="192"/>
    </row>
    <row r="192631" spans="26:27">
      <c r="Z192631" s="192"/>
      <c r="AA192631" s="192"/>
    </row>
    <row r="192632" spans="26:27">
      <c r="Z192632" s="192"/>
      <c r="AA192632" s="192"/>
    </row>
    <row r="192633" spans="26:27">
      <c r="Z192633" s="192"/>
      <c r="AA192633" s="192"/>
    </row>
    <row r="192634" spans="26:27">
      <c r="Z192634" s="192"/>
      <c r="AA192634" s="192"/>
    </row>
    <row r="192635" spans="26:27">
      <c r="Z192635" s="192"/>
      <c r="AA192635" s="192"/>
    </row>
    <row r="192636" spans="26:27">
      <c r="Z192636" s="192"/>
      <c r="AA192636" s="192"/>
    </row>
    <row r="192637" spans="26:27">
      <c r="Z192637" s="192"/>
      <c r="AA192637" s="192"/>
    </row>
    <row r="192638" spans="26:27">
      <c r="Z192638" s="192"/>
      <c r="AA192638" s="192"/>
    </row>
    <row r="192639" spans="26:27">
      <c r="Z192639" s="192"/>
      <c r="AA192639" s="192"/>
    </row>
    <row r="192640" spans="26:27">
      <c r="Z192640" s="192"/>
      <c r="AA192640" s="192"/>
    </row>
    <row r="192641" spans="26:27">
      <c r="Z192641" s="192"/>
      <c r="AA192641" s="192"/>
    </row>
    <row r="192642" spans="26:27">
      <c r="Z192642" s="192"/>
      <c r="AA192642" s="192"/>
    </row>
    <row r="192643" spans="26:27">
      <c r="Z192643" s="192"/>
      <c r="AA192643" s="192"/>
    </row>
    <row r="192644" spans="26:27">
      <c r="Z192644" s="192"/>
      <c r="AA192644" s="192"/>
    </row>
    <row r="192645" spans="26:27">
      <c r="Z192645" s="192"/>
      <c r="AA192645" s="192"/>
    </row>
    <row r="192646" spans="26:27">
      <c r="Z192646" s="192"/>
      <c r="AA192646" s="192"/>
    </row>
    <row r="192647" spans="26:27">
      <c r="Z192647" s="192"/>
      <c r="AA192647" s="192"/>
    </row>
    <row r="192648" spans="26:27">
      <c r="Z192648" s="192"/>
      <c r="AA192648" s="192"/>
    </row>
    <row r="192649" spans="26:27">
      <c r="Z192649" s="192"/>
      <c r="AA192649" s="192"/>
    </row>
    <row r="192650" spans="26:27">
      <c r="Z192650" s="192"/>
      <c r="AA192650" s="192"/>
    </row>
    <row r="192651" spans="26:27">
      <c r="Z192651" s="192"/>
      <c r="AA192651" s="192"/>
    </row>
    <row r="192652" spans="26:27">
      <c r="Z192652" s="192"/>
      <c r="AA192652" s="192"/>
    </row>
    <row r="192653" spans="26:27">
      <c r="Z192653" s="192"/>
      <c r="AA192653" s="192"/>
    </row>
    <row r="192654" spans="26:27">
      <c r="Z192654" s="192"/>
      <c r="AA192654" s="192"/>
    </row>
    <row r="192655" spans="26:27">
      <c r="Z192655" s="192"/>
      <c r="AA192655" s="192"/>
    </row>
    <row r="192656" spans="26:27">
      <c r="Z192656" s="192"/>
      <c r="AA192656" s="192"/>
    </row>
    <row r="192657" spans="26:27">
      <c r="Z192657" s="192"/>
      <c r="AA192657" s="192"/>
    </row>
    <row r="192658" spans="26:27">
      <c r="Z192658" s="192"/>
      <c r="AA192658" s="192"/>
    </row>
    <row r="192659" spans="26:27">
      <c r="Z192659" s="192"/>
      <c r="AA192659" s="192"/>
    </row>
    <row r="192660" spans="26:27">
      <c r="Z192660" s="192"/>
      <c r="AA192660" s="192"/>
    </row>
    <row r="192661" spans="26:27">
      <c r="Z192661" s="192"/>
      <c r="AA192661" s="192"/>
    </row>
    <row r="192662" spans="26:27">
      <c r="Z192662" s="192"/>
      <c r="AA192662" s="192"/>
    </row>
    <row r="192663" spans="26:27">
      <c r="Z192663" s="192"/>
      <c r="AA192663" s="192"/>
    </row>
    <row r="192664" spans="26:27">
      <c r="Z192664" s="192"/>
      <c r="AA192664" s="192"/>
    </row>
    <row r="192665" spans="26:27">
      <c r="Z192665" s="192"/>
      <c r="AA192665" s="192"/>
    </row>
    <row r="192666" spans="26:27">
      <c r="Z192666" s="192"/>
      <c r="AA192666" s="192"/>
    </row>
    <row r="192667" spans="26:27">
      <c r="Z192667" s="192"/>
      <c r="AA192667" s="192"/>
    </row>
    <row r="192668" spans="26:27">
      <c r="Z192668" s="192"/>
      <c r="AA192668" s="192"/>
    </row>
    <row r="192669" spans="26:27">
      <c r="Z192669" s="192"/>
      <c r="AA192669" s="192"/>
    </row>
    <row r="192670" spans="26:27">
      <c r="Z192670" s="192"/>
      <c r="AA192670" s="192"/>
    </row>
    <row r="192671" spans="26:27">
      <c r="Z192671" s="192"/>
      <c r="AA192671" s="192"/>
    </row>
    <row r="192672" spans="26:27">
      <c r="Z192672" s="192"/>
      <c r="AA192672" s="192"/>
    </row>
    <row r="192673" spans="26:27">
      <c r="Z192673" s="192"/>
      <c r="AA192673" s="192"/>
    </row>
    <row r="192674" spans="26:27">
      <c r="Z192674" s="192"/>
      <c r="AA192674" s="192"/>
    </row>
    <row r="192675" spans="26:27">
      <c r="Z192675" s="192"/>
      <c r="AA192675" s="192"/>
    </row>
    <row r="192676" spans="26:27">
      <c r="Z192676" s="192"/>
      <c r="AA192676" s="192"/>
    </row>
    <row r="192677" spans="26:27">
      <c r="Z192677" s="192"/>
      <c r="AA192677" s="192"/>
    </row>
    <row r="192678" spans="26:27">
      <c r="Z192678" s="192"/>
      <c r="AA192678" s="192"/>
    </row>
    <row r="192679" spans="26:27">
      <c r="Z192679" s="192"/>
      <c r="AA192679" s="192"/>
    </row>
    <row r="192680" spans="26:27">
      <c r="Z192680" s="192"/>
      <c r="AA192680" s="192"/>
    </row>
    <row r="192681" spans="26:27">
      <c r="Z192681" s="192"/>
      <c r="AA192681" s="192"/>
    </row>
    <row r="192682" spans="26:27">
      <c r="Z192682" s="192"/>
      <c r="AA192682" s="192"/>
    </row>
    <row r="192683" spans="26:27">
      <c r="Z192683" s="192"/>
      <c r="AA192683" s="192"/>
    </row>
    <row r="192684" spans="26:27">
      <c r="Z192684" s="192"/>
      <c r="AA192684" s="192"/>
    </row>
    <row r="192685" spans="26:27">
      <c r="Z192685" s="192"/>
      <c r="AA192685" s="192"/>
    </row>
    <row r="192686" spans="26:27">
      <c r="Z192686" s="192"/>
      <c r="AA192686" s="192"/>
    </row>
    <row r="192687" spans="26:27">
      <c r="Z192687" s="192"/>
      <c r="AA192687" s="192"/>
    </row>
    <row r="192688" spans="26:27">
      <c r="Z192688" s="192"/>
      <c r="AA192688" s="192"/>
    </row>
    <row r="192689" spans="26:27">
      <c r="Z192689" s="192"/>
      <c r="AA192689" s="192"/>
    </row>
    <row r="192690" spans="26:27">
      <c r="Z192690" s="192"/>
      <c r="AA192690" s="192"/>
    </row>
    <row r="192691" spans="26:27">
      <c r="Z192691" s="192"/>
      <c r="AA192691" s="192"/>
    </row>
    <row r="192692" spans="26:27">
      <c r="Z192692" s="192"/>
      <c r="AA192692" s="192"/>
    </row>
    <row r="192693" spans="26:27">
      <c r="Z192693" s="192"/>
      <c r="AA192693" s="192"/>
    </row>
    <row r="192694" spans="26:27">
      <c r="Z192694" s="192"/>
      <c r="AA192694" s="192"/>
    </row>
    <row r="192695" spans="26:27">
      <c r="Z192695" s="192"/>
      <c r="AA192695" s="192"/>
    </row>
    <row r="192696" spans="26:27">
      <c r="Z192696" s="192"/>
      <c r="AA192696" s="192"/>
    </row>
    <row r="192697" spans="26:27">
      <c r="Z192697" s="192"/>
      <c r="AA192697" s="192"/>
    </row>
    <row r="192698" spans="26:27">
      <c r="Z192698" s="192"/>
      <c r="AA192698" s="192"/>
    </row>
    <row r="192699" spans="26:27">
      <c r="Z192699" s="192"/>
      <c r="AA192699" s="192"/>
    </row>
    <row r="192700" spans="26:27">
      <c r="Z192700" s="192"/>
      <c r="AA192700" s="192"/>
    </row>
    <row r="192701" spans="26:27">
      <c r="Z192701" s="192"/>
      <c r="AA192701" s="192"/>
    </row>
    <row r="192702" spans="26:27">
      <c r="Z192702" s="192"/>
      <c r="AA192702" s="192"/>
    </row>
    <row r="192703" spans="26:27">
      <c r="Z192703" s="192"/>
      <c r="AA192703" s="192"/>
    </row>
    <row r="192704" spans="26:27">
      <c r="Z192704" s="192"/>
      <c r="AA192704" s="192"/>
    </row>
    <row r="192705" spans="26:27">
      <c r="Z192705" s="192"/>
      <c r="AA192705" s="192"/>
    </row>
    <row r="192706" spans="26:27">
      <c r="Z192706" s="192"/>
      <c r="AA192706" s="192"/>
    </row>
    <row r="192707" spans="26:27">
      <c r="Z192707" s="192"/>
      <c r="AA192707" s="192"/>
    </row>
    <row r="192708" spans="26:27">
      <c r="Z192708" s="192"/>
      <c r="AA192708" s="192"/>
    </row>
    <row r="192709" spans="26:27">
      <c r="Z192709" s="192"/>
      <c r="AA192709" s="192"/>
    </row>
    <row r="192710" spans="26:27">
      <c r="Z192710" s="192"/>
      <c r="AA192710" s="192"/>
    </row>
    <row r="192711" spans="26:27">
      <c r="Z192711" s="192"/>
      <c r="AA192711" s="192"/>
    </row>
    <row r="192712" spans="26:27">
      <c r="Z192712" s="192"/>
      <c r="AA192712" s="192"/>
    </row>
    <row r="192713" spans="26:27">
      <c r="Z192713" s="192"/>
      <c r="AA192713" s="192"/>
    </row>
    <row r="192714" spans="26:27">
      <c r="Z192714" s="192"/>
      <c r="AA192714" s="192"/>
    </row>
    <row r="192715" spans="26:27">
      <c r="Z192715" s="192"/>
      <c r="AA192715" s="192"/>
    </row>
    <row r="192716" spans="26:27">
      <c r="Z192716" s="192"/>
      <c r="AA192716" s="192"/>
    </row>
    <row r="192717" spans="26:27">
      <c r="Z192717" s="192"/>
      <c r="AA192717" s="192"/>
    </row>
    <row r="192718" spans="26:27">
      <c r="Z192718" s="192"/>
      <c r="AA192718" s="192"/>
    </row>
    <row r="192719" spans="26:27">
      <c r="Z192719" s="192"/>
      <c r="AA192719" s="192"/>
    </row>
    <row r="192720" spans="26:27">
      <c r="Z192720" s="192"/>
      <c r="AA192720" s="192"/>
    </row>
    <row r="192721" spans="26:27">
      <c r="Z192721" s="192"/>
      <c r="AA192721" s="192"/>
    </row>
    <row r="192722" spans="26:27">
      <c r="Z192722" s="192"/>
      <c r="AA192722" s="192"/>
    </row>
    <row r="192723" spans="26:27">
      <c r="Z192723" s="192"/>
      <c r="AA192723" s="192"/>
    </row>
    <row r="192724" spans="26:27">
      <c r="Z192724" s="192"/>
      <c r="AA192724" s="192"/>
    </row>
    <row r="192725" spans="26:27">
      <c r="Z192725" s="192"/>
      <c r="AA192725" s="192"/>
    </row>
    <row r="192726" spans="26:27">
      <c r="Z192726" s="192"/>
      <c r="AA192726" s="192"/>
    </row>
    <row r="192727" spans="26:27">
      <c r="Z192727" s="192"/>
      <c r="AA192727" s="192"/>
    </row>
    <row r="192728" spans="26:27">
      <c r="Z192728" s="192"/>
      <c r="AA192728" s="192"/>
    </row>
    <row r="192729" spans="26:27">
      <c r="Z192729" s="192"/>
      <c r="AA192729" s="192"/>
    </row>
    <row r="192730" spans="26:27">
      <c r="Z192730" s="192"/>
      <c r="AA192730" s="192"/>
    </row>
    <row r="192731" spans="26:27">
      <c r="Z192731" s="192"/>
      <c r="AA192731" s="192"/>
    </row>
    <row r="192732" spans="26:27">
      <c r="Z192732" s="192"/>
      <c r="AA192732" s="192"/>
    </row>
    <row r="192733" spans="26:27">
      <c r="Z192733" s="192"/>
      <c r="AA192733" s="192"/>
    </row>
    <row r="192734" spans="26:27">
      <c r="Z192734" s="192"/>
      <c r="AA192734" s="192"/>
    </row>
    <row r="192735" spans="26:27">
      <c r="Z192735" s="192"/>
      <c r="AA192735" s="192"/>
    </row>
    <row r="192736" spans="26:27">
      <c r="Z192736" s="192"/>
      <c r="AA192736" s="192"/>
    </row>
    <row r="192737" spans="26:27">
      <c r="Z192737" s="192"/>
      <c r="AA192737" s="192"/>
    </row>
    <row r="192738" spans="26:27">
      <c r="Z192738" s="192"/>
      <c r="AA192738" s="192"/>
    </row>
    <row r="192739" spans="26:27">
      <c r="Z192739" s="192"/>
      <c r="AA192739" s="192"/>
    </row>
    <row r="192740" spans="26:27">
      <c r="Z192740" s="192"/>
      <c r="AA192740" s="192"/>
    </row>
    <row r="192741" spans="26:27">
      <c r="Z192741" s="192"/>
      <c r="AA192741" s="192"/>
    </row>
    <row r="192742" spans="26:27">
      <c r="Z192742" s="192"/>
      <c r="AA192742" s="192"/>
    </row>
    <row r="192743" spans="26:27">
      <c r="Z192743" s="192"/>
      <c r="AA192743" s="192"/>
    </row>
    <row r="192744" spans="26:27">
      <c r="Z192744" s="192"/>
      <c r="AA192744" s="192"/>
    </row>
    <row r="192745" spans="26:27">
      <c r="Z192745" s="192"/>
      <c r="AA192745" s="192"/>
    </row>
    <row r="192746" spans="26:27">
      <c r="Z192746" s="192"/>
      <c r="AA192746" s="192"/>
    </row>
    <row r="192747" spans="26:27">
      <c r="Z192747" s="192"/>
      <c r="AA192747" s="192"/>
    </row>
    <row r="192748" spans="26:27">
      <c r="Z192748" s="192"/>
      <c r="AA192748" s="192"/>
    </row>
    <row r="192749" spans="26:27">
      <c r="Z192749" s="192"/>
      <c r="AA192749" s="192"/>
    </row>
    <row r="192750" spans="26:27">
      <c r="Z192750" s="192"/>
      <c r="AA192750" s="192"/>
    </row>
    <row r="192751" spans="26:27">
      <c r="Z192751" s="192"/>
      <c r="AA192751" s="192"/>
    </row>
    <row r="192752" spans="26:27">
      <c r="Z192752" s="192"/>
      <c r="AA192752" s="192"/>
    </row>
    <row r="192753" spans="26:27">
      <c r="Z192753" s="192"/>
      <c r="AA192753" s="192"/>
    </row>
    <row r="192754" spans="26:27">
      <c r="Z192754" s="192"/>
      <c r="AA192754" s="192"/>
    </row>
    <row r="192755" spans="26:27">
      <c r="Z192755" s="192"/>
      <c r="AA192755" s="192"/>
    </row>
    <row r="192756" spans="26:27">
      <c r="Z192756" s="192"/>
      <c r="AA192756" s="192"/>
    </row>
    <row r="192757" spans="26:27">
      <c r="Z192757" s="192"/>
      <c r="AA192757" s="192"/>
    </row>
    <row r="192758" spans="26:27">
      <c r="Z192758" s="192"/>
      <c r="AA192758" s="192"/>
    </row>
    <row r="192759" spans="26:27">
      <c r="Z192759" s="192"/>
      <c r="AA192759" s="192"/>
    </row>
    <row r="192760" spans="26:27">
      <c r="Z192760" s="192"/>
      <c r="AA192760" s="192"/>
    </row>
    <row r="192761" spans="26:27">
      <c r="Z192761" s="192"/>
      <c r="AA192761" s="192"/>
    </row>
    <row r="192762" spans="26:27">
      <c r="Z192762" s="192"/>
      <c r="AA192762" s="192"/>
    </row>
    <row r="192763" spans="26:27">
      <c r="Z192763" s="192"/>
      <c r="AA192763" s="192"/>
    </row>
    <row r="192764" spans="26:27">
      <c r="Z192764" s="192"/>
      <c r="AA192764" s="192"/>
    </row>
    <row r="192765" spans="26:27">
      <c r="Z192765" s="192"/>
      <c r="AA192765" s="192"/>
    </row>
    <row r="192766" spans="26:27">
      <c r="Z192766" s="192"/>
      <c r="AA192766" s="192"/>
    </row>
    <row r="192767" spans="26:27">
      <c r="Z192767" s="192"/>
      <c r="AA192767" s="192"/>
    </row>
    <row r="192768" spans="26:27">
      <c r="Z192768" s="192"/>
      <c r="AA192768" s="192"/>
    </row>
    <row r="192769" spans="26:27">
      <c r="Z192769" s="192"/>
      <c r="AA192769" s="192"/>
    </row>
    <row r="192770" spans="26:27">
      <c r="Z192770" s="192"/>
      <c r="AA192770" s="192"/>
    </row>
    <row r="192771" spans="26:27">
      <c r="Z192771" s="192"/>
      <c r="AA192771" s="192"/>
    </row>
    <row r="192772" spans="26:27">
      <c r="Z192772" s="192"/>
      <c r="AA192772" s="192"/>
    </row>
    <row r="192773" spans="26:27">
      <c r="Z192773" s="192"/>
      <c r="AA192773" s="192"/>
    </row>
    <row r="192774" spans="26:27">
      <c r="Z192774" s="192"/>
      <c r="AA192774" s="192"/>
    </row>
    <row r="192775" spans="26:27">
      <c r="Z192775" s="192"/>
      <c r="AA192775" s="192"/>
    </row>
    <row r="192776" spans="26:27">
      <c r="Z192776" s="192"/>
      <c r="AA192776" s="192"/>
    </row>
    <row r="192777" spans="26:27">
      <c r="Z192777" s="192"/>
      <c r="AA192777" s="192"/>
    </row>
    <row r="192778" spans="26:27">
      <c r="Z192778" s="192"/>
      <c r="AA192778" s="192"/>
    </row>
    <row r="192779" spans="26:27">
      <c r="Z192779" s="192"/>
      <c r="AA192779" s="192"/>
    </row>
    <row r="192780" spans="26:27">
      <c r="Z192780" s="192"/>
      <c r="AA192780" s="192"/>
    </row>
    <row r="192781" spans="26:27">
      <c r="Z192781" s="192"/>
      <c r="AA192781" s="192"/>
    </row>
    <row r="192782" spans="26:27">
      <c r="Z192782" s="192"/>
      <c r="AA192782" s="192"/>
    </row>
    <row r="192783" spans="26:27">
      <c r="Z192783" s="192"/>
      <c r="AA192783" s="192"/>
    </row>
    <row r="192784" spans="26:27">
      <c r="Z192784" s="192"/>
      <c r="AA192784" s="192"/>
    </row>
    <row r="192785" spans="26:27">
      <c r="Z192785" s="192"/>
      <c r="AA192785" s="192"/>
    </row>
    <row r="192786" spans="26:27">
      <c r="Z192786" s="192"/>
      <c r="AA192786" s="192"/>
    </row>
    <row r="192787" spans="26:27">
      <c r="Z192787" s="192"/>
      <c r="AA192787" s="192"/>
    </row>
    <row r="192788" spans="26:27">
      <c r="Z192788" s="192"/>
      <c r="AA192788" s="192"/>
    </row>
    <row r="192789" spans="26:27">
      <c r="Z192789" s="192"/>
      <c r="AA192789" s="192"/>
    </row>
    <row r="192790" spans="26:27">
      <c r="Z192790" s="192"/>
      <c r="AA192790" s="192"/>
    </row>
    <row r="192791" spans="26:27">
      <c r="Z192791" s="192"/>
      <c r="AA192791" s="192"/>
    </row>
    <row r="192792" spans="26:27">
      <c r="Z192792" s="192"/>
      <c r="AA192792" s="192"/>
    </row>
    <row r="192793" spans="26:27">
      <c r="Z192793" s="192"/>
      <c r="AA192793" s="192"/>
    </row>
    <row r="192794" spans="26:27">
      <c r="Z192794" s="192"/>
      <c r="AA192794" s="192"/>
    </row>
    <row r="192795" spans="26:27">
      <c r="Z192795" s="192"/>
      <c r="AA192795" s="192"/>
    </row>
    <row r="192796" spans="26:27">
      <c r="Z192796" s="192"/>
      <c r="AA192796" s="192"/>
    </row>
    <row r="192797" spans="26:27">
      <c r="Z192797" s="192"/>
      <c r="AA192797" s="192"/>
    </row>
    <row r="192798" spans="26:27">
      <c r="Z192798" s="192"/>
      <c r="AA192798" s="192"/>
    </row>
    <row r="192799" spans="26:27">
      <c r="Z192799" s="192"/>
      <c r="AA192799" s="192"/>
    </row>
    <row r="192800" spans="26:27">
      <c r="Z192800" s="192"/>
      <c r="AA192800" s="192"/>
    </row>
    <row r="192801" spans="26:27">
      <c r="Z192801" s="192"/>
      <c r="AA192801" s="192"/>
    </row>
    <row r="192802" spans="26:27">
      <c r="Z192802" s="192"/>
      <c r="AA192802" s="192"/>
    </row>
    <row r="192803" spans="26:27">
      <c r="Z192803" s="192"/>
      <c r="AA192803" s="192"/>
    </row>
    <row r="192804" spans="26:27">
      <c r="Z192804" s="192"/>
      <c r="AA192804" s="192"/>
    </row>
    <row r="192805" spans="26:27">
      <c r="Z192805" s="192"/>
      <c r="AA192805" s="192"/>
    </row>
    <row r="192806" spans="26:27">
      <c r="Z192806" s="192"/>
      <c r="AA192806" s="192"/>
    </row>
    <row r="192807" spans="26:27">
      <c r="Z192807" s="192"/>
      <c r="AA192807" s="192"/>
    </row>
    <row r="192808" spans="26:27">
      <c r="Z192808" s="192"/>
      <c r="AA192808" s="192"/>
    </row>
    <row r="192809" spans="26:27">
      <c r="Z192809" s="192"/>
      <c r="AA192809" s="192"/>
    </row>
    <row r="192810" spans="26:27">
      <c r="Z192810" s="192"/>
      <c r="AA192810" s="192"/>
    </row>
    <row r="192811" spans="26:27">
      <c r="Z192811" s="192"/>
      <c r="AA192811" s="192"/>
    </row>
    <row r="192812" spans="26:27">
      <c r="Z192812" s="192"/>
      <c r="AA192812" s="192"/>
    </row>
    <row r="192813" spans="26:27">
      <c r="Z192813" s="192"/>
      <c r="AA192813" s="192"/>
    </row>
    <row r="192814" spans="26:27">
      <c r="Z192814" s="192"/>
      <c r="AA192814" s="192"/>
    </row>
    <row r="192815" spans="26:27">
      <c r="Z192815" s="192"/>
      <c r="AA192815" s="192"/>
    </row>
    <row r="192816" spans="26:27">
      <c r="Z192816" s="192"/>
      <c r="AA192816" s="192"/>
    </row>
    <row r="192817" spans="26:27">
      <c r="Z192817" s="192"/>
      <c r="AA192817" s="192"/>
    </row>
    <row r="192818" spans="26:27">
      <c r="Z192818" s="192"/>
      <c r="AA192818" s="192"/>
    </row>
    <row r="192819" spans="26:27">
      <c r="Z192819" s="192"/>
      <c r="AA192819" s="192"/>
    </row>
    <row r="192820" spans="26:27">
      <c r="Z192820" s="192"/>
      <c r="AA192820" s="192"/>
    </row>
    <row r="192821" spans="26:27">
      <c r="Z192821" s="192"/>
      <c r="AA192821" s="192"/>
    </row>
    <row r="192822" spans="26:27">
      <c r="Z192822" s="192"/>
      <c r="AA192822" s="192"/>
    </row>
    <row r="192823" spans="26:27">
      <c r="Z192823" s="192"/>
      <c r="AA192823" s="192"/>
    </row>
    <row r="192824" spans="26:27">
      <c r="Z192824" s="192"/>
      <c r="AA192824" s="192"/>
    </row>
    <row r="192825" spans="26:27">
      <c r="Z192825" s="192"/>
      <c r="AA192825" s="192"/>
    </row>
    <row r="192826" spans="26:27">
      <c r="Z192826" s="192"/>
      <c r="AA192826" s="192"/>
    </row>
    <row r="192827" spans="26:27">
      <c r="Z192827" s="192"/>
      <c r="AA192827" s="192"/>
    </row>
    <row r="192828" spans="26:27">
      <c r="Z192828" s="192"/>
      <c r="AA192828" s="192"/>
    </row>
    <row r="192829" spans="26:27">
      <c r="Z192829" s="192"/>
      <c r="AA192829" s="192"/>
    </row>
    <row r="192830" spans="26:27">
      <c r="Z192830" s="192"/>
      <c r="AA192830" s="192"/>
    </row>
    <row r="192831" spans="26:27">
      <c r="Z192831" s="192"/>
      <c r="AA192831" s="192"/>
    </row>
    <row r="192832" spans="26:27">
      <c r="Z192832" s="192"/>
      <c r="AA192832" s="192"/>
    </row>
    <row r="192833" spans="26:27">
      <c r="Z192833" s="192"/>
      <c r="AA192833" s="192"/>
    </row>
    <row r="192834" spans="26:27">
      <c r="Z192834" s="192"/>
      <c r="AA192834" s="192"/>
    </row>
    <row r="192835" spans="26:27">
      <c r="Z192835" s="192"/>
      <c r="AA192835" s="192"/>
    </row>
    <row r="192836" spans="26:27">
      <c r="Z192836" s="192"/>
      <c r="AA192836" s="192"/>
    </row>
    <row r="192837" spans="26:27">
      <c r="Z192837" s="192"/>
      <c r="AA192837" s="192"/>
    </row>
    <row r="192838" spans="26:27">
      <c r="Z192838" s="192"/>
      <c r="AA192838" s="192"/>
    </row>
    <row r="192839" spans="26:27">
      <c r="Z192839" s="192"/>
      <c r="AA192839" s="192"/>
    </row>
    <row r="192840" spans="26:27">
      <c r="Z192840" s="192"/>
      <c r="AA192840" s="192"/>
    </row>
    <row r="192841" spans="26:27">
      <c r="Z192841" s="192"/>
      <c r="AA192841" s="192"/>
    </row>
    <row r="192842" spans="26:27">
      <c r="Z192842" s="192"/>
      <c r="AA192842" s="192"/>
    </row>
    <row r="192843" spans="26:27">
      <c r="Z192843" s="192"/>
      <c r="AA192843" s="192"/>
    </row>
    <row r="192844" spans="26:27">
      <c r="Z192844" s="192"/>
      <c r="AA192844" s="192"/>
    </row>
    <row r="192845" spans="26:27">
      <c r="Z192845" s="192"/>
      <c r="AA192845" s="192"/>
    </row>
    <row r="192846" spans="26:27">
      <c r="Z192846" s="192"/>
      <c r="AA192846" s="192"/>
    </row>
    <row r="192847" spans="26:27">
      <c r="Z192847" s="192"/>
      <c r="AA192847" s="192"/>
    </row>
    <row r="192848" spans="26:27">
      <c r="Z192848" s="192"/>
      <c r="AA192848" s="192"/>
    </row>
    <row r="192849" spans="26:27">
      <c r="Z192849" s="192"/>
      <c r="AA192849" s="192"/>
    </row>
    <row r="192850" spans="26:27">
      <c r="Z192850" s="192"/>
      <c r="AA192850" s="192"/>
    </row>
    <row r="192851" spans="26:27">
      <c r="Z192851" s="192"/>
      <c r="AA192851" s="192"/>
    </row>
    <row r="192852" spans="26:27">
      <c r="Z192852" s="192"/>
      <c r="AA192852" s="192"/>
    </row>
    <row r="192853" spans="26:27">
      <c r="Z192853" s="192"/>
      <c r="AA192853" s="192"/>
    </row>
    <row r="192854" spans="26:27">
      <c r="Z192854" s="192"/>
      <c r="AA192854" s="192"/>
    </row>
    <row r="192855" spans="26:27">
      <c r="Z192855" s="192"/>
      <c r="AA192855" s="192"/>
    </row>
    <row r="192856" spans="26:27">
      <c r="Z192856" s="192"/>
      <c r="AA192856" s="192"/>
    </row>
    <row r="192857" spans="26:27">
      <c r="Z192857" s="192"/>
      <c r="AA192857" s="192"/>
    </row>
    <row r="192858" spans="26:27">
      <c r="Z192858" s="192"/>
      <c r="AA192858" s="192"/>
    </row>
    <row r="192859" spans="26:27">
      <c r="Z192859" s="192"/>
      <c r="AA192859" s="192"/>
    </row>
    <row r="192860" spans="26:27">
      <c r="Z192860" s="192"/>
      <c r="AA192860" s="192"/>
    </row>
    <row r="192861" spans="26:27">
      <c r="Z192861" s="192"/>
      <c r="AA192861" s="192"/>
    </row>
    <row r="192862" spans="26:27">
      <c r="Z192862" s="192"/>
      <c r="AA192862" s="192"/>
    </row>
    <row r="192863" spans="26:27">
      <c r="Z192863" s="192"/>
      <c r="AA192863" s="192"/>
    </row>
    <row r="192864" spans="26:27">
      <c r="Z192864" s="192"/>
      <c r="AA192864" s="192"/>
    </row>
    <row r="192865" spans="26:27">
      <c r="Z192865" s="192"/>
      <c r="AA192865" s="192"/>
    </row>
    <row r="192866" spans="26:27">
      <c r="Z192866" s="192"/>
      <c r="AA192866" s="192"/>
    </row>
    <row r="192867" spans="26:27">
      <c r="Z192867" s="192"/>
      <c r="AA192867" s="192"/>
    </row>
    <row r="192868" spans="26:27">
      <c r="Z192868" s="192"/>
      <c r="AA192868" s="192"/>
    </row>
    <row r="192869" spans="26:27">
      <c r="Z192869" s="192"/>
      <c r="AA192869" s="192"/>
    </row>
    <row r="192870" spans="26:27">
      <c r="Z192870" s="192"/>
      <c r="AA192870" s="192"/>
    </row>
    <row r="192871" spans="26:27">
      <c r="Z192871" s="192"/>
      <c r="AA192871" s="192"/>
    </row>
    <row r="192872" spans="26:27">
      <c r="Z192872" s="192"/>
      <c r="AA192872" s="192"/>
    </row>
    <row r="192873" spans="26:27">
      <c r="Z192873" s="192"/>
      <c r="AA192873" s="192"/>
    </row>
    <row r="192874" spans="26:27">
      <c r="Z192874" s="192"/>
      <c r="AA192874" s="192"/>
    </row>
    <row r="192875" spans="26:27">
      <c r="Z192875" s="192"/>
      <c r="AA192875" s="192"/>
    </row>
    <row r="192876" spans="26:27">
      <c r="Z192876" s="192"/>
      <c r="AA192876" s="192"/>
    </row>
    <row r="192877" spans="26:27">
      <c r="Z192877" s="192"/>
      <c r="AA192877" s="192"/>
    </row>
    <row r="192878" spans="26:27">
      <c r="Z192878" s="192"/>
      <c r="AA192878" s="192"/>
    </row>
    <row r="192879" spans="26:27">
      <c r="Z192879" s="192"/>
      <c r="AA192879" s="192"/>
    </row>
    <row r="192880" spans="26:27">
      <c r="Z192880" s="192"/>
      <c r="AA192880" s="192"/>
    </row>
    <row r="192881" spans="26:27">
      <c r="Z192881" s="192"/>
      <c r="AA192881" s="192"/>
    </row>
    <row r="192882" spans="26:27">
      <c r="Z192882" s="192"/>
      <c r="AA192882" s="192"/>
    </row>
    <row r="192883" spans="26:27">
      <c r="Z192883" s="192"/>
      <c r="AA192883" s="192"/>
    </row>
    <row r="192884" spans="26:27">
      <c r="Z192884" s="192"/>
      <c r="AA192884" s="192"/>
    </row>
    <row r="192885" spans="26:27">
      <c r="Z192885" s="192"/>
      <c r="AA192885" s="192"/>
    </row>
    <row r="192886" spans="26:27">
      <c r="Z192886" s="192"/>
      <c r="AA192886" s="192"/>
    </row>
    <row r="192887" spans="26:27">
      <c r="Z192887" s="192"/>
      <c r="AA192887" s="192"/>
    </row>
    <row r="192888" spans="26:27">
      <c r="Z192888" s="192"/>
      <c r="AA192888" s="192"/>
    </row>
    <row r="192889" spans="26:27">
      <c r="Z192889" s="192"/>
      <c r="AA192889" s="192"/>
    </row>
    <row r="192890" spans="26:27">
      <c r="Z192890" s="192"/>
      <c r="AA192890" s="192"/>
    </row>
    <row r="192891" spans="26:27">
      <c r="Z192891" s="192"/>
      <c r="AA192891" s="192"/>
    </row>
    <row r="192892" spans="26:27">
      <c r="Z192892" s="192"/>
      <c r="AA192892" s="192"/>
    </row>
    <row r="192893" spans="26:27">
      <c r="Z192893" s="192"/>
      <c r="AA192893" s="192"/>
    </row>
    <row r="192894" spans="26:27">
      <c r="Z192894" s="192"/>
      <c r="AA192894" s="192"/>
    </row>
    <row r="192895" spans="26:27">
      <c r="Z192895" s="192"/>
      <c r="AA192895" s="192"/>
    </row>
    <row r="192896" spans="26:27">
      <c r="Z192896" s="192"/>
      <c r="AA192896" s="192"/>
    </row>
    <row r="192897" spans="26:27">
      <c r="Z192897" s="192"/>
      <c r="AA192897" s="192"/>
    </row>
    <row r="192898" spans="26:27">
      <c r="Z192898" s="192"/>
      <c r="AA192898" s="192"/>
    </row>
    <row r="192899" spans="26:27">
      <c r="Z192899" s="192"/>
      <c r="AA192899" s="192"/>
    </row>
    <row r="192900" spans="26:27">
      <c r="Z192900" s="192"/>
      <c r="AA192900" s="192"/>
    </row>
    <row r="192901" spans="26:27">
      <c r="Z192901" s="192"/>
      <c r="AA192901" s="192"/>
    </row>
    <row r="192902" spans="26:27">
      <c r="Z192902" s="192"/>
      <c r="AA192902" s="192"/>
    </row>
    <row r="192903" spans="26:27">
      <c r="Z192903" s="192"/>
      <c r="AA192903" s="192"/>
    </row>
    <row r="192904" spans="26:27">
      <c r="Z192904" s="192"/>
      <c r="AA192904" s="192"/>
    </row>
    <row r="192905" spans="26:27">
      <c r="Z192905" s="192"/>
      <c r="AA192905" s="192"/>
    </row>
    <row r="192906" spans="26:27">
      <c r="Z192906" s="192"/>
      <c r="AA192906" s="192"/>
    </row>
    <row r="192907" spans="26:27">
      <c r="Z192907" s="192"/>
      <c r="AA192907" s="192"/>
    </row>
    <row r="192908" spans="26:27">
      <c r="Z192908" s="192"/>
      <c r="AA192908" s="192"/>
    </row>
    <row r="192909" spans="26:27">
      <c r="Z192909" s="192"/>
      <c r="AA192909" s="192"/>
    </row>
    <row r="192910" spans="26:27">
      <c r="Z192910" s="192"/>
      <c r="AA192910" s="192"/>
    </row>
    <row r="192911" spans="26:27">
      <c r="Z192911" s="192"/>
      <c r="AA192911" s="192"/>
    </row>
    <row r="192912" spans="26:27">
      <c r="Z192912" s="192"/>
      <c r="AA192912" s="192"/>
    </row>
    <row r="192913" spans="26:27">
      <c r="Z192913" s="192"/>
      <c r="AA192913" s="192"/>
    </row>
    <row r="192914" spans="26:27">
      <c r="Z192914" s="192"/>
      <c r="AA192914" s="192"/>
    </row>
    <row r="192915" spans="26:27">
      <c r="Z192915" s="192"/>
      <c r="AA192915" s="192"/>
    </row>
    <row r="192916" spans="26:27">
      <c r="Z192916" s="192"/>
      <c r="AA192916" s="192"/>
    </row>
    <row r="192917" spans="26:27">
      <c r="Z192917" s="192"/>
      <c r="AA192917" s="192"/>
    </row>
    <row r="192918" spans="26:27">
      <c r="Z192918" s="192"/>
      <c r="AA192918" s="192"/>
    </row>
    <row r="192919" spans="26:27">
      <c r="Z192919" s="192"/>
      <c r="AA192919" s="192"/>
    </row>
    <row r="192920" spans="26:27">
      <c r="Z192920" s="192"/>
      <c r="AA192920" s="192"/>
    </row>
    <row r="192921" spans="26:27">
      <c r="Z192921" s="192"/>
      <c r="AA192921" s="192"/>
    </row>
    <row r="192922" spans="26:27">
      <c r="Z192922" s="192"/>
      <c r="AA192922" s="192"/>
    </row>
    <row r="192923" spans="26:27">
      <c r="Z192923" s="192"/>
      <c r="AA192923" s="192"/>
    </row>
    <row r="192924" spans="26:27">
      <c r="Z192924" s="192"/>
      <c r="AA192924" s="192"/>
    </row>
    <row r="192925" spans="26:27">
      <c r="Z192925" s="192"/>
      <c r="AA192925" s="192"/>
    </row>
    <row r="192926" spans="26:27">
      <c r="Z192926" s="192"/>
      <c r="AA192926" s="192"/>
    </row>
    <row r="192927" spans="26:27">
      <c r="Z192927" s="192"/>
      <c r="AA192927" s="192"/>
    </row>
    <row r="192928" spans="26:27">
      <c r="Z192928" s="192"/>
      <c r="AA192928" s="192"/>
    </row>
    <row r="192929" spans="26:27">
      <c r="Z192929" s="192"/>
      <c r="AA192929" s="192"/>
    </row>
    <row r="192930" spans="26:27">
      <c r="Z192930" s="192"/>
      <c r="AA192930" s="192"/>
    </row>
    <row r="192931" spans="26:27">
      <c r="Z192931" s="192"/>
      <c r="AA192931" s="192"/>
    </row>
    <row r="192932" spans="26:27">
      <c r="Z192932" s="192"/>
      <c r="AA192932" s="192"/>
    </row>
    <row r="192933" spans="26:27">
      <c r="Z192933" s="192"/>
      <c r="AA192933" s="192"/>
    </row>
    <row r="192934" spans="26:27">
      <c r="Z192934" s="192"/>
      <c r="AA192934" s="192"/>
    </row>
    <row r="192935" spans="26:27">
      <c r="Z192935" s="192"/>
      <c r="AA192935" s="192"/>
    </row>
    <row r="192936" spans="26:27">
      <c r="Z192936" s="192"/>
      <c r="AA192936" s="192"/>
    </row>
    <row r="192937" spans="26:27">
      <c r="Z192937" s="192"/>
      <c r="AA192937" s="192"/>
    </row>
    <row r="192938" spans="26:27">
      <c r="Z192938" s="192"/>
      <c r="AA192938" s="192"/>
    </row>
    <row r="192939" spans="26:27">
      <c r="Z192939" s="192"/>
      <c r="AA192939" s="192"/>
    </row>
    <row r="192940" spans="26:27">
      <c r="Z192940" s="192"/>
      <c r="AA192940" s="192"/>
    </row>
    <row r="192941" spans="26:27">
      <c r="Z192941" s="192"/>
      <c r="AA192941" s="192"/>
    </row>
    <row r="192942" spans="26:27">
      <c r="Z192942" s="192"/>
      <c r="AA192942" s="192"/>
    </row>
    <row r="192943" spans="26:27">
      <c r="Z192943" s="192"/>
      <c r="AA192943" s="192"/>
    </row>
    <row r="192944" spans="26:27">
      <c r="Z192944" s="192"/>
      <c r="AA192944" s="192"/>
    </row>
    <row r="192945" spans="26:27">
      <c r="Z192945" s="192"/>
      <c r="AA192945" s="192"/>
    </row>
    <row r="192946" spans="26:27">
      <c r="Z192946" s="192"/>
      <c r="AA192946" s="192"/>
    </row>
    <row r="192947" spans="26:27">
      <c r="Z192947" s="192"/>
      <c r="AA192947" s="192"/>
    </row>
    <row r="192948" spans="26:27">
      <c r="Z192948" s="192"/>
      <c r="AA192948" s="192"/>
    </row>
    <row r="192949" spans="26:27">
      <c r="Z192949" s="192"/>
      <c r="AA192949" s="192"/>
    </row>
    <row r="192950" spans="26:27">
      <c r="Z192950" s="192"/>
      <c r="AA192950" s="192"/>
    </row>
    <row r="192951" spans="26:27">
      <c r="Z192951" s="192"/>
      <c r="AA192951" s="192"/>
    </row>
    <row r="192952" spans="26:27">
      <c r="Z192952" s="192"/>
      <c r="AA192952" s="192"/>
    </row>
    <row r="192953" spans="26:27">
      <c r="Z192953" s="192"/>
      <c r="AA192953" s="192"/>
    </row>
    <row r="192954" spans="26:27">
      <c r="Z192954" s="192"/>
      <c r="AA192954" s="192"/>
    </row>
    <row r="192955" spans="26:27">
      <c r="Z192955" s="192"/>
      <c r="AA192955" s="192"/>
    </row>
    <row r="192956" spans="26:27">
      <c r="Z192956" s="192"/>
      <c r="AA192956" s="192"/>
    </row>
    <row r="192957" spans="26:27">
      <c r="Z192957" s="192"/>
      <c r="AA192957" s="192"/>
    </row>
    <row r="192958" spans="26:27">
      <c r="Z192958" s="192"/>
      <c r="AA192958" s="192"/>
    </row>
    <row r="192959" spans="26:27">
      <c r="Z192959" s="192"/>
      <c r="AA192959" s="192"/>
    </row>
    <row r="192960" spans="26:27">
      <c r="Z192960" s="192"/>
      <c r="AA192960" s="192"/>
    </row>
    <row r="192961" spans="26:27">
      <c r="Z192961" s="192"/>
      <c r="AA192961" s="192"/>
    </row>
    <row r="192962" spans="26:27">
      <c r="Z192962" s="192"/>
      <c r="AA192962" s="192"/>
    </row>
    <row r="192963" spans="26:27">
      <c r="Z192963" s="192"/>
      <c r="AA192963" s="192"/>
    </row>
    <row r="192964" spans="26:27">
      <c r="Z192964" s="192"/>
      <c r="AA192964" s="192"/>
    </row>
    <row r="192965" spans="26:27">
      <c r="Z192965" s="192"/>
      <c r="AA192965" s="192"/>
    </row>
    <row r="192966" spans="26:27">
      <c r="Z192966" s="192"/>
      <c r="AA192966" s="192"/>
    </row>
    <row r="192967" spans="26:27">
      <c r="Z192967" s="192"/>
      <c r="AA192967" s="192"/>
    </row>
    <row r="192968" spans="26:27">
      <c r="Z192968" s="192"/>
      <c r="AA192968" s="192"/>
    </row>
    <row r="192969" spans="26:27">
      <c r="Z192969" s="192"/>
      <c r="AA192969" s="192"/>
    </row>
    <row r="192970" spans="26:27">
      <c r="Z192970" s="192"/>
      <c r="AA192970" s="192"/>
    </row>
    <row r="192971" spans="26:27">
      <c r="Z192971" s="192"/>
      <c r="AA192971" s="192"/>
    </row>
    <row r="192972" spans="26:27">
      <c r="Z192972" s="192"/>
      <c r="AA192972" s="192"/>
    </row>
    <row r="192973" spans="26:27">
      <c r="Z192973" s="192"/>
      <c r="AA192973" s="192"/>
    </row>
    <row r="192974" spans="26:27">
      <c r="Z192974" s="192"/>
      <c r="AA192974" s="192"/>
    </row>
    <row r="192975" spans="26:27">
      <c r="Z192975" s="192"/>
      <c r="AA192975" s="192"/>
    </row>
    <row r="192976" spans="26:27">
      <c r="Z192976" s="192"/>
      <c r="AA192976" s="192"/>
    </row>
    <row r="192977" spans="26:27">
      <c r="Z192977" s="192"/>
      <c r="AA192977" s="192"/>
    </row>
    <row r="192978" spans="26:27">
      <c r="Z192978" s="192"/>
      <c r="AA192978" s="192"/>
    </row>
    <row r="192979" spans="26:27">
      <c r="Z192979" s="192"/>
      <c r="AA192979" s="192"/>
    </row>
    <row r="192980" spans="26:27">
      <c r="Z192980" s="192"/>
      <c r="AA192980" s="192"/>
    </row>
    <row r="192981" spans="26:27">
      <c r="Z192981" s="192"/>
      <c r="AA192981" s="192"/>
    </row>
    <row r="192982" spans="26:27">
      <c r="Z192982" s="192"/>
      <c r="AA192982" s="192"/>
    </row>
    <row r="192983" spans="26:27">
      <c r="Z192983" s="192"/>
      <c r="AA192983" s="192"/>
    </row>
    <row r="192984" spans="26:27">
      <c r="Z192984" s="192"/>
      <c r="AA192984" s="192"/>
    </row>
    <row r="192985" spans="26:27">
      <c r="Z192985" s="192"/>
      <c r="AA192985" s="192"/>
    </row>
    <row r="192986" spans="26:27">
      <c r="Z192986" s="192"/>
      <c r="AA192986" s="192"/>
    </row>
    <row r="192987" spans="26:27">
      <c r="Z192987" s="192"/>
      <c r="AA192987" s="192"/>
    </row>
    <row r="192988" spans="26:27">
      <c r="Z192988" s="192"/>
      <c r="AA192988" s="192"/>
    </row>
    <row r="192989" spans="26:27">
      <c r="Z192989" s="192"/>
      <c r="AA192989" s="192"/>
    </row>
    <row r="192990" spans="26:27">
      <c r="Z192990" s="192"/>
      <c r="AA192990" s="192"/>
    </row>
    <row r="192991" spans="26:27">
      <c r="Z192991" s="192"/>
      <c r="AA192991" s="192"/>
    </row>
    <row r="192992" spans="26:27">
      <c r="Z192992" s="192"/>
      <c r="AA192992" s="192"/>
    </row>
    <row r="192993" spans="26:27">
      <c r="Z192993" s="192"/>
      <c r="AA192993" s="192"/>
    </row>
    <row r="192994" spans="26:27">
      <c r="Z192994" s="192"/>
      <c r="AA192994" s="192"/>
    </row>
    <row r="192995" spans="26:27">
      <c r="Z192995" s="192"/>
      <c r="AA192995" s="192"/>
    </row>
    <row r="192996" spans="26:27">
      <c r="Z192996" s="192"/>
      <c r="AA192996" s="192"/>
    </row>
    <row r="192997" spans="26:27">
      <c r="Z192997" s="192"/>
      <c r="AA192997" s="192"/>
    </row>
    <row r="192998" spans="26:27">
      <c r="Z192998" s="192"/>
      <c r="AA192998" s="192"/>
    </row>
    <row r="192999" spans="26:27">
      <c r="Z192999" s="192"/>
      <c r="AA192999" s="192"/>
    </row>
    <row r="193000" spans="26:27">
      <c r="Z193000" s="192"/>
      <c r="AA193000" s="192"/>
    </row>
    <row r="193001" spans="26:27">
      <c r="Z193001" s="192"/>
      <c r="AA193001" s="192"/>
    </row>
    <row r="193002" spans="26:27">
      <c r="Z193002" s="192"/>
      <c r="AA193002" s="192"/>
    </row>
    <row r="193003" spans="26:27">
      <c r="Z193003" s="192"/>
      <c r="AA193003" s="192"/>
    </row>
    <row r="193004" spans="26:27">
      <c r="Z193004" s="192"/>
      <c r="AA193004" s="192"/>
    </row>
    <row r="193005" spans="26:27">
      <c r="Z193005" s="192"/>
      <c r="AA193005" s="192"/>
    </row>
    <row r="193006" spans="26:27">
      <c r="Z193006" s="192"/>
      <c r="AA193006" s="192"/>
    </row>
    <row r="193007" spans="26:27">
      <c r="Z193007" s="192"/>
      <c r="AA193007" s="192"/>
    </row>
    <row r="193008" spans="26:27">
      <c r="Z193008" s="192"/>
      <c r="AA193008" s="192"/>
    </row>
    <row r="193009" spans="26:27">
      <c r="Z193009" s="192"/>
      <c r="AA193009" s="192"/>
    </row>
    <row r="193010" spans="26:27">
      <c r="Z193010" s="192"/>
      <c r="AA193010" s="192"/>
    </row>
    <row r="193011" spans="26:27">
      <c r="Z193011" s="192"/>
      <c r="AA193011" s="192"/>
    </row>
    <row r="193012" spans="26:27">
      <c r="Z193012" s="192"/>
      <c r="AA193012" s="192"/>
    </row>
    <row r="193013" spans="26:27">
      <c r="Z193013" s="192"/>
      <c r="AA193013" s="192"/>
    </row>
    <row r="193014" spans="26:27">
      <c r="Z193014" s="192"/>
      <c r="AA193014" s="192"/>
    </row>
    <row r="193015" spans="26:27">
      <c r="Z193015" s="192"/>
      <c r="AA193015" s="192"/>
    </row>
    <row r="193016" spans="26:27">
      <c r="Z193016" s="192"/>
      <c r="AA193016" s="192"/>
    </row>
    <row r="193017" spans="26:27">
      <c r="Z193017" s="192"/>
      <c r="AA193017" s="192"/>
    </row>
    <row r="193018" spans="26:27">
      <c r="Z193018" s="192"/>
      <c r="AA193018" s="192"/>
    </row>
    <row r="193019" spans="26:27">
      <c r="Z193019" s="192"/>
      <c r="AA193019" s="192"/>
    </row>
    <row r="193020" spans="26:27">
      <c r="Z193020" s="192"/>
      <c r="AA193020" s="192"/>
    </row>
    <row r="193021" spans="26:27">
      <c r="Z193021" s="192"/>
      <c r="AA193021" s="192"/>
    </row>
    <row r="193022" spans="26:27">
      <c r="Z193022" s="192"/>
      <c r="AA193022" s="192"/>
    </row>
    <row r="193023" spans="26:27">
      <c r="Z193023" s="192"/>
      <c r="AA193023" s="192"/>
    </row>
    <row r="193024" spans="26:27">
      <c r="Z193024" s="192"/>
      <c r="AA193024" s="192"/>
    </row>
    <row r="193025" spans="26:27">
      <c r="Z193025" s="192"/>
      <c r="AA193025" s="192"/>
    </row>
    <row r="193026" spans="26:27">
      <c r="Z193026" s="192"/>
      <c r="AA193026" s="192"/>
    </row>
    <row r="193027" spans="26:27">
      <c r="Z193027" s="192"/>
      <c r="AA193027" s="192"/>
    </row>
    <row r="193028" spans="26:27">
      <c r="Z193028" s="192"/>
      <c r="AA193028" s="192"/>
    </row>
    <row r="193029" spans="26:27">
      <c r="Z193029" s="192"/>
      <c r="AA193029" s="192"/>
    </row>
    <row r="193030" spans="26:27">
      <c r="Z193030" s="192"/>
      <c r="AA193030" s="192"/>
    </row>
    <row r="193031" spans="26:27">
      <c r="Z193031" s="192"/>
      <c r="AA193031" s="192"/>
    </row>
    <row r="193032" spans="26:27">
      <c r="Z193032" s="192"/>
      <c r="AA193032" s="192"/>
    </row>
    <row r="193033" spans="26:27">
      <c r="Z193033" s="192"/>
      <c r="AA193033" s="192"/>
    </row>
    <row r="193034" spans="26:27">
      <c r="Z193034" s="192"/>
      <c r="AA193034" s="192"/>
    </row>
    <row r="193035" spans="26:27">
      <c r="Z193035" s="192"/>
      <c r="AA193035" s="192"/>
    </row>
    <row r="193036" spans="26:27">
      <c r="Z193036" s="192"/>
      <c r="AA193036" s="192"/>
    </row>
    <row r="193037" spans="26:27">
      <c r="Z193037" s="192"/>
      <c r="AA193037" s="192"/>
    </row>
    <row r="193038" spans="26:27">
      <c r="Z193038" s="192"/>
      <c r="AA193038" s="192"/>
    </row>
    <row r="193039" spans="26:27">
      <c r="Z193039" s="192"/>
      <c r="AA193039" s="192"/>
    </row>
    <row r="193040" spans="26:27">
      <c r="Z193040" s="192"/>
      <c r="AA193040" s="192"/>
    </row>
    <row r="193041" spans="26:27">
      <c r="Z193041" s="192"/>
      <c r="AA193041" s="192"/>
    </row>
    <row r="193042" spans="26:27">
      <c r="Z193042" s="192"/>
      <c r="AA193042" s="192"/>
    </row>
    <row r="193043" spans="26:27">
      <c r="Z193043" s="192"/>
      <c r="AA193043" s="192"/>
    </row>
    <row r="193044" spans="26:27">
      <c r="Z193044" s="192"/>
      <c r="AA193044" s="192"/>
    </row>
    <row r="193045" spans="26:27">
      <c r="Z193045" s="192"/>
      <c r="AA193045" s="192"/>
    </row>
    <row r="193046" spans="26:27">
      <c r="Z193046" s="192"/>
      <c r="AA193046" s="192"/>
    </row>
    <row r="193047" spans="26:27">
      <c r="Z193047" s="192"/>
      <c r="AA193047" s="192"/>
    </row>
    <row r="193048" spans="26:27">
      <c r="Z193048" s="192"/>
      <c r="AA193048" s="192"/>
    </row>
    <row r="193049" spans="26:27">
      <c r="Z193049" s="192"/>
      <c r="AA193049" s="192"/>
    </row>
    <row r="193050" spans="26:27">
      <c r="Z193050" s="192"/>
      <c r="AA193050" s="192"/>
    </row>
    <row r="193051" spans="26:27">
      <c r="Z193051" s="192"/>
      <c r="AA193051" s="192"/>
    </row>
    <row r="193052" spans="26:27">
      <c r="Z193052" s="192"/>
      <c r="AA193052" s="192"/>
    </row>
    <row r="193053" spans="26:27">
      <c r="Z193053" s="192"/>
      <c r="AA193053" s="192"/>
    </row>
    <row r="193054" spans="26:27">
      <c r="Z193054" s="192"/>
      <c r="AA193054" s="192"/>
    </row>
    <row r="193055" spans="26:27">
      <c r="Z193055" s="192"/>
      <c r="AA193055" s="192"/>
    </row>
    <row r="193056" spans="26:27">
      <c r="Z193056" s="192"/>
      <c r="AA193056" s="192"/>
    </row>
    <row r="193057" spans="26:27">
      <c r="Z193057" s="192"/>
      <c r="AA193057" s="192"/>
    </row>
    <row r="193058" spans="26:27">
      <c r="Z193058" s="192"/>
      <c r="AA193058" s="192"/>
    </row>
    <row r="193059" spans="26:27">
      <c r="Z193059" s="192"/>
      <c r="AA193059" s="192"/>
    </row>
    <row r="193060" spans="26:27">
      <c r="Z193060" s="192"/>
      <c r="AA193060" s="192"/>
    </row>
    <row r="193061" spans="26:27">
      <c r="Z193061" s="192"/>
      <c r="AA193061" s="192"/>
    </row>
    <row r="193062" spans="26:27">
      <c r="Z193062" s="192"/>
      <c r="AA193062" s="192"/>
    </row>
    <row r="193063" spans="26:27">
      <c r="Z193063" s="192"/>
      <c r="AA193063" s="192"/>
    </row>
    <row r="193064" spans="26:27">
      <c r="Z193064" s="192"/>
      <c r="AA193064" s="192"/>
    </row>
    <row r="193065" spans="26:27">
      <c r="Z193065" s="192"/>
      <c r="AA193065" s="192"/>
    </row>
    <row r="193066" spans="26:27">
      <c r="Z193066" s="192"/>
      <c r="AA193066" s="192"/>
    </row>
    <row r="193067" spans="26:27">
      <c r="Z193067" s="192"/>
      <c r="AA193067" s="192"/>
    </row>
    <row r="193068" spans="26:27">
      <c r="Z193068" s="192"/>
      <c r="AA193068" s="192"/>
    </row>
    <row r="193069" spans="26:27">
      <c r="Z193069" s="192"/>
      <c r="AA193069" s="192"/>
    </row>
    <row r="193070" spans="26:27">
      <c r="Z193070" s="192"/>
      <c r="AA193070" s="192"/>
    </row>
    <row r="193071" spans="26:27">
      <c r="Z193071" s="192"/>
      <c r="AA193071" s="192"/>
    </row>
    <row r="193072" spans="26:27">
      <c r="Z193072" s="192"/>
      <c r="AA193072" s="192"/>
    </row>
    <row r="193073" spans="26:27">
      <c r="Z193073" s="192"/>
      <c r="AA193073" s="192"/>
    </row>
    <row r="193074" spans="26:27">
      <c r="Z193074" s="192"/>
      <c r="AA193074" s="192"/>
    </row>
    <row r="193075" spans="26:27">
      <c r="Z193075" s="192"/>
      <c r="AA193075" s="192"/>
    </row>
    <row r="193076" spans="26:27">
      <c r="Z193076" s="192"/>
      <c r="AA193076" s="192"/>
    </row>
    <row r="193077" spans="26:27">
      <c r="Z193077" s="192"/>
      <c r="AA193077" s="192"/>
    </row>
    <row r="193078" spans="26:27">
      <c r="Z193078" s="192"/>
      <c r="AA193078" s="192"/>
    </row>
    <row r="193079" spans="26:27">
      <c r="Z193079" s="192"/>
      <c r="AA193079" s="192"/>
    </row>
    <row r="193080" spans="26:27">
      <c r="Z193080" s="192"/>
      <c r="AA193080" s="192"/>
    </row>
    <row r="193081" spans="26:27">
      <c r="Z193081" s="192"/>
      <c r="AA193081" s="192"/>
    </row>
    <row r="193082" spans="26:27">
      <c r="Z193082" s="192"/>
      <c r="AA193082" s="192"/>
    </row>
    <row r="193083" spans="26:27">
      <c r="Z193083" s="192"/>
      <c r="AA193083" s="192"/>
    </row>
    <row r="193084" spans="26:27">
      <c r="Z193084" s="192"/>
      <c r="AA193084" s="192"/>
    </row>
    <row r="193085" spans="26:27">
      <c r="Z193085" s="192"/>
      <c r="AA193085" s="192"/>
    </row>
    <row r="193086" spans="26:27">
      <c r="Z193086" s="192"/>
      <c r="AA193086" s="192"/>
    </row>
    <row r="193087" spans="26:27">
      <c r="Z193087" s="192"/>
      <c r="AA193087" s="192"/>
    </row>
    <row r="193088" spans="26:27">
      <c r="Z193088" s="192"/>
      <c r="AA193088" s="192"/>
    </row>
    <row r="193089" spans="26:27">
      <c r="Z193089" s="192"/>
      <c r="AA193089" s="192"/>
    </row>
    <row r="193090" spans="26:27">
      <c r="Z193090" s="192"/>
      <c r="AA193090" s="192"/>
    </row>
    <row r="193091" spans="26:27">
      <c r="Z193091" s="192"/>
      <c r="AA193091" s="192"/>
    </row>
    <row r="193092" spans="26:27">
      <c r="Z193092" s="192"/>
      <c r="AA193092" s="192"/>
    </row>
    <row r="193093" spans="26:27">
      <c r="Z193093" s="192"/>
      <c r="AA193093" s="192"/>
    </row>
    <row r="193094" spans="26:27">
      <c r="Z193094" s="192"/>
      <c r="AA193094" s="192"/>
    </row>
    <row r="193095" spans="26:27">
      <c r="Z193095" s="192"/>
      <c r="AA193095" s="192"/>
    </row>
    <row r="193096" spans="26:27">
      <c r="Z193096" s="192"/>
      <c r="AA193096" s="192"/>
    </row>
    <row r="193097" spans="26:27">
      <c r="Z193097" s="192"/>
      <c r="AA193097" s="192"/>
    </row>
    <row r="193098" spans="26:27">
      <c r="Z193098" s="192"/>
      <c r="AA193098" s="192"/>
    </row>
    <row r="193099" spans="26:27">
      <c r="Z193099" s="192"/>
      <c r="AA193099" s="192"/>
    </row>
    <row r="193100" spans="26:27">
      <c r="Z193100" s="192"/>
      <c r="AA193100" s="192"/>
    </row>
    <row r="193101" spans="26:27">
      <c r="Z193101" s="192"/>
      <c r="AA193101" s="192"/>
    </row>
    <row r="193102" spans="26:27">
      <c r="Z193102" s="192"/>
      <c r="AA193102" s="192"/>
    </row>
    <row r="193103" spans="26:27">
      <c r="Z193103" s="192"/>
      <c r="AA193103" s="192"/>
    </row>
    <row r="193104" spans="26:27">
      <c r="Z193104" s="192"/>
      <c r="AA193104" s="192"/>
    </row>
    <row r="193105" spans="26:27">
      <c r="Z193105" s="192"/>
      <c r="AA193105" s="192"/>
    </row>
    <row r="193106" spans="26:27">
      <c r="Z193106" s="192"/>
      <c r="AA193106" s="192"/>
    </row>
    <row r="193107" spans="26:27">
      <c r="Z193107" s="192"/>
      <c r="AA193107" s="192"/>
    </row>
    <row r="193108" spans="26:27">
      <c r="Z193108" s="192"/>
      <c r="AA193108" s="192"/>
    </row>
    <row r="193109" spans="26:27">
      <c r="Z193109" s="192"/>
      <c r="AA193109" s="192"/>
    </row>
    <row r="193110" spans="26:27">
      <c r="Z193110" s="192"/>
      <c r="AA193110" s="192"/>
    </row>
    <row r="193111" spans="26:27">
      <c r="Z193111" s="192"/>
      <c r="AA193111" s="192"/>
    </row>
    <row r="193112" spans="26:27">
      <c r="Z193112" s="192"/>
      <c r="AA193112" s="192"/>
    </row>
    <row r="193113" spans="26:27">
      <c r="Z193113" s="192"/>
      <c r="AA193113" s="192"/>
    </row>
    <row r="193114" spans="26:27">
      <c r="Z193114" s="192"/>
      <c r="AA193114" s="192"/>
    </row>
    <row r="193115" spans="26:27">
      <c r="Z193115" s="192"/>
      <c r="AA193115" s="192"/>
    </row>
    <row r="193116" spans="26:27">
      <c r="Z193116" s="192"/>
      <c r="AA193116" s="192"/>
    </row>
    <row r="193117" spans="26:27">
      <c r="Z193117" s="192"/>
      <c r="AA193117" s="192"/>
    </row>
    <row r="193118" spans="26:27">
      <c r="Z193118" s="192"/>
      <c r="AA193118" s="192"/>
    </row>
    <row r="193119" spans="26:27">
      <c r="Z193119" s="192"/>
      <c r="AA193119" s="192"/>
    </row>
    <row r="193120" spans="26:27">
      <c r="Z193120" s="192"/>
      <c r="AA193120" s="192"/>
    </row>
    <row r="193121" spans="26:27">
      <c r="Z193121" s="192"/>
      <c r="AA193121" s="192"/>
    </row>
    <row r="193122" spans="26:27">
      <c r="Z193122" s="192"/>
      <c r="AA193122" s="192"/>
    </row>
    <row r="193123" spans="26:27">
      <c r="Z193123" s="192"/>
      <c r="AA193123" s="192"/>
    </row>
    <row r="193124" spans="26:27">
      <c r="Z193124" s="192"/>
      <c r="AA193124" s="192"/>
    </row>
    <row r="193125" spans="26:27">
      <c r="Z193125" s="192"/>
      <c r="AA193125" s="192"/>
    </row>
    <row r="193126" spans="26:27">
      <c r="Z193126" s="192"/>
      <c r="AA193126" s="192"/>
    </row>
    <row r="193127" spans="26:27">
      <c r="Z193127" s="192"/>
      <c r="AA193127" s="192"/>
    </row>
    <row r="193128" spans="26:27">
      <c r="Z193128" s="192"/>
      <c r="AA193128" s="192"/>
    </row>
    <row r="193129" spans="26:27">
      <c r="Z193129" s="192"/>
      <c r="AA193129" s="192"/>
    </row>
    <row r="193130" spans="26:27">
      <c r="Z193130" s="192"/>
      <c r="AA193130" s="192"/>
    </row>
    <row r="193131" spans="26:27">
      <c r="Z193131" s="192"/>
      <c r="AA193131" s="192"/>
    </row>
    <row r="193132" spans="26:27">
      <c r="Z193132" s="192"/>
      <c r="AA193132" s="192"/>
    </row>
    <row r="193133" spans="26:27">
      <c r="Z193133" s="192"/>
      <c r="AA193133" s="192"/>
    </row>
    <row r="193134" spans="26:27">
      <c r="Z193134" s="192"/>
      <c r="AA193134" s="192"/>
    </row>
    <row r="193135" spans="26:27">
      <c r="Z193135" s="192"/>
      <c r="AA193135" s="192"/>
    </row>
    <row r="193136" spans="26:27">
      <c r="Z193136" s="192"/>
      <c r="AA193136" s="192"/>
    </row>
    <row r="193137" spans="26:27">
      <c r="Z193137" s="192"/>
      <c r="AA193137" s="192"/>
    </row>
    <row r="193138" spans="26:27">
      <c r="Z193138" s="192"/>
      <c r="AA193138" s="192"/>
    </row>
    <row r="193139" spans="26:27">
      <c r="Z193139" s="192"/>
      <c r="AA193139" s="192"/>
    </row>
    <row r="193140" spans="26:27">
      <c r="Z193140" s="192"/>
      <c r="AA193140" s="192"/>
    </row>
    <row r="193141" spans="26:27">
      <c r="Z193141" s="192"/>
      <c r="AA193141" s="192"/>
    </row>
    <row r="193142" spans="26:27">
      <c r="Z193142" s="192"/>
      <c r="AA193142" s="192"/>
    </row>
    <row r="193143" spans="26:27">
      <c r="Z193143" s="192"/>
      <c r="AA193143" s="192"/>
    </row>
    <row r="193144" spans="26:27">
      <c r="Z193144" s="192"/>
      <c r="AA193144" s="192"/>
    </row>
    <row r="193145" spans="26:27">
      <c r="Z193145" s="192"/>
      <c r="AA193145" s="192"/>
    </row>
    <row r="193146" spans="26:27">
      <c r="Z193146" s="192"/>
      <c r="AA193146" s="192"/>
    </row>
    <row r="193147" spans="26:27">
      <c r="Z193147" s="192"/>
      <c r="AA193147" s="192"/>
    </row>
    <row r="193148" spans="26:27">
      <c r="Z193148" s="192"/>
      <c r="AA193148" s="192"/>
    </row>
    <row r="193149" spans="26:27">
      <c r="Z193149" s="192"/>
      <c r="AA193149" s="192"/>
    </row>
    <row r="193150" spans="26:27">
      <c r="Z193150" s="192"/>
      <c r="AA193150" s="192"/>
    </row>
    <row r="193151" spans="26:27">
      <c r="Z193151" s="192"/>
      <c r="AA193151" s="192"/>
    </row>
    <row r="193152" spans="26:27">
      <c r="Z193152" s="192"/>
      <c r="AA193152" s="192"/>
    </row>
    <row r="193153" spans="26:27">
      <c r="Z193153" s="192"/>
      <c r="AA193153" s="192"/>
    </row>
    <row r="193154" spans="26:27">
      <c r="Z193154" s="192"/>
      <c r="AA193154" s="192"/>
    </row>
    <row r="193155" spans="26:27">
      <c r="Z193155" s="192"/>
      <c r="AA193155" s="192"/>
    </row>
    <row r="193156" spans="26:27">
      <c r="Z193156" s="192"/>
      <c r="AA193156" s="192"/>
    </row>
    <row r="193157" spans="26:27">
      <c r="Z193157" s="192"/>
      <c r="AA193157" s="192"/>
    </row>
    <row r="193158" spans="26:27">
      <c r="Z193158" s="192"/>
      <c r="AA193158" s="192"/>
    </row>
    <row r="193159" spans="26:27">
      <c r="Z193159" s="192"/>
      <c r="AA193159" s="192"/>
    </row>
    <row r="193160" spans="26:27">
      <c r="Z193160" s="192"/>
      <c r="AA193160" s="192"/>
    </row>
    <row r="193161" spans="26:27">
      <c r="Z193161" s="192"/>
      <c r="AA193161" s="192"/>
    </row>
    <row r="193162" spans="26:27">
      <c r="Z193162" s="192"/>
      <c r="AA193162" s="192"/>
    </row>
    <row r="193163" spans="26:27">
      <c r="Z193163" s="192"/>
      <c r="AA193163" s="192"/>
    </row>
    <row r="193164" spans="26:27">
      <c r="Z193164" s="192"/>
      <c r="AA193164" s="192"/>
    </row>
    <row r="193165" spans="26:27">
      <c r="Z193165" s="192"/>
      <c r="AA193165" s="192"/>
    </row>
    <row r="193166" spans="26:27">
      <c r="Z193166" s="192"/>
      <c r="AA193166" s="192"/>
    </row>
    <row r="193167" spans="26:27">
      <c r="Z193167" s="192"/>
      <c r="AA193167" s="192"/>
    </row>
    <row r="193168" spans="26:27">
      <c r="Z193168" s="192"/>
      <c r="AA193168" s="192"/>
    </row>
    <row r="193169" spans="26:27">
      <c r="Z193169" s="192"/>
      <c r="AA193169" s="192"/>
    </row>
    <row r="193170" spans="26:27">
      <c r="Z193170" s="192"/>
      <c r="AA193170" s="192"/>
    </row>
    <row r="193171" spans="26:27">
      <c r="Z193171" s="192"/>
      <c r="AA193171" s="192"/>
    </row>
    <row r="193172" spans="26:27">
      <c r="Z193172" s="192"/>
      <c r="AA193172" s="192"/>
    </row>
    <row r="193173" spans="26:27">
      <c r="Z193173" s="192"/>
      <c r="AA193173" s="192"/>
    </row>
    <row r="193174" spans="26:27">
      <c r="Z193174" s="192"/>
      <c r="AA193174" s="192"/>
    </row>
    <row r="193175" spans="26:27">
      <c r="Z193175" s="192"/>
      <c r="AA193175" s="192"/>
    </row>
    <row r="193176" spans="26:27">
      <c r="Z193176" s="192"/>
      <c r="AA193176" s="192"/>
    </row>
    <row r="193177" spans="26:27">
      <c r="Z193177" s="192"/>
      <c r="AA193177" s="192"/>
    </row>
    <row r="193178" spans="26:27">
      <c r="Z193178" s="192"/>
      <c r="AA193178" s="192"/>
    </row>
    <row r="193179" spans="26:27">
      <c r="Z193179" s="192"/>
      <c r="AA193179" s="192"/>
    </row>
    <row r="193180" spans="26:27">
      <c r="Z193180" s="192"/>
      <c r="AA193180" s="192"/>
    </row>
    <row r="193181" spans="26:27">
      <c r="Z193181" s="192"/>
      <c r="AA193181" s="192"/>
    </row>
    <row r="193182" spans="26:27">
      <c r="Z193182" s="192"/>
      <c r="AA193182" s="192"/>
    </row>
    <row r="193183" spans="26:27">
      <c r="Z193183" s="192"/>
      <c r="AA193183" s="192"/>
    </row>
    <row r="193184" spans="26:27">
      <c r="Z193184" s="192"/>
      <c r="AA193184" s="192"/>
    </row>
    <row r="193185" spans="26:27">
      <c r="Z193185" s="192"/>
      <c r="AA193185" s="192"/>
    </row>
    <row r="193186" spans="26:27">
      <c r="Z193186" s="192"/>
      <c r="AA193186" s="192"/>
    </row>
    <row r="193187" spans="26:27">
      <c r="Z193187" s="192"/>
      <c r="AA193187" s="192"/>
    </row>
    <row r="193188" spans="26:27">
      <c r="Z193188" s="192"/>
      <c r="AA193188" s="192"/>
    </row>
    <row r="193189" spans="26:27">
      <c r="Z193189" s="192"/>
      <c r="AA193189" s="192"/>
    </row>
    <row r="193190" spans="26:27">
      <c r="Z193190" s="192"/>
      <c r="AA193190" s="192"/>
    </row>
    <row r="193191" spans="26:27">
      <c r="Z193191" s="192"/>
      <c r="AA193191" s="192"/>
    </row>
    <row r="193192" spans="26:27">
      <c r="Z193192" s="192"/>
      <c r="AA193192" s="192"/>
    </row>
    <row r="193193" spans="26:27">
      <c r="Z193193" s="192"/>
      <c r="AA193193" s="192"/>
    </row>
    <row r="193194" spans="26:27">
      <c r="Z193194" s="192"/>
      <c r="AA193194" s="192"/>
    </row>
    <row r="193195" spans="26:27">
      <c r="Z193195" s="192"/>
      <c r="AA193195" s="192"/>
    </row>
    <row r="193196" spans="26:27">
      <c r="Z193196" s="192"/>
      <c r="AA193196" s="192"/>
    </row>
    <row r="193197" spans="26:27">
      <c r="Z193197" s="192"/>
      <c r="AA193197" s="192"/>
    </row>
    <row r="193198" spans="26:27">
      <c r="Z193198" s="192"/>
      <c r="AA193198" s="192"/>
    </row>
    <row r="193199" spans="26:27">
      <c r="Z193199" s="192"/>
      <c r="AA193199" s="192"/>
    </row>
    <row r="193200" spans="26:27">
      <c r="Z193200" s="192"/>
      <c r="AA193200" s="192"/>
    </row>
    <row r="193201" spans="26:27">
      <c r="Z193201" s="192"/>
      <c r="AA193201" s="192"/>
    </row>
    <row r="193202" spans="26:27">
      <c r="Z193202" s="192"/>
      <c r="AA193202" s="192"/>
    </row>
    <row r="193203" spans="26:27">
      <c r="Z193203" s="192"/>
      <c r="AA193203" s="192"/>
    </row>
    <row r="193204" spans="26:27">
      <c r="Z193204" s="192"/>
      <c r="AA193204" s="192"/>
    </row>
    <row r="193205" spans="26:27">
      <c r="Z193205" s="192"/>
      <c r="AA193205" s="192"/>
    </row>
    <row r="193206" spans="26:27">
      <c r="Z193206" s="192"/>
      <c r="AA193206" s="192"/>
    </row>
    <row r="193207" spans="26:27">
      <c r="Z193207" s="192"/>
      <c r="AA193207" s="192"/>
    </row>
    <row r="193208" spans="26:27">
      <c r="Z193208" s="192"/>
      <c r="AA193208" s="192"/>
    </row>
    <row r="193209" spans="26:27">
      <c r="Z193209" s="192"/>
      <c r="AA193209" s="192"/>
    </row>
    <row r="193210" spans="26:27">
      <c r="Z193210" s="192"/>
      <c r="AA193210" s="192"/>
    </row>
    <row r="193211" spans="26:27">
      <c r="Z193211" s="192"/>
      <c r="AA193211" s="192"/>
    </row>
    <row r="193212" spans="26:27">
      <c r="Z193212" s="192"/>
      <c r="AA193212" s="192"/>
    </row>
    <row r="193213" spans="26:27">
      <c r="Z193213" s="192"/>
      <c r="AA193213" s="192"/>
    </row>
    <row r="193214" spans="26:27">
      <c r="Z193214" s="192"/>
      <c r="AA193214" s="192"/>
    </row>
    <row r="193215" spans="26:27">
      <c r="Z193215" s="192"/>
      <c r="AA193215" s="192"/>
    </row>
    <row r="193216" spans="26:27">
      <c r="Z193216" s="192"/>
      <c r="AA193216" s="192"/>
    </row>
    <row r="193217" spans="26:27">
      <c r="Z193217" s="192"/>
      <c r="AA193217" s="192"/>
    </row>
    <row r="193218" spans="26:27">
      <c r="Z193218" s="192"/>
      <c r="AA193218" s="192"/>
    </row>
    <row r="193219" spans="26:27">
      <c r="Z193219" s="192"/>
      <c r="AA193219" s="192"/>
    </row>
    <row r="193220" spans="26:27">
      <c r="Z193220" s="192"/>
      <c r="AA193220" s="192"/>
    </row>
    <row r="193221" spans="26:27">
      <c r="Z193221" s="192"/>
      <c r="AA193221" s="192"/>
    </row>
    <row r="193222" spans="26:27">
      <c r="Z193222" s="192"/>
      <c r="AA193222" s="192"/>
    </row>
    <row r="193223" spans="26:27">
      <c r="Z193223" s="192"/>
      <c r="AA193223" s="192"/>
    </row>
    <row r="193224" spans="26:27">
      <c r="Z193224" s="192"/>
      <c r="AA193224" s="192"/>
    </row>
    <row r="193225" spans="26:27">
      <c r="Z193225" s="192"/>
      <c r="AA193225" s="192"/>
    </row>
    <row r="193226" spans="26:27">
      <c r="Z193226" s="192"/>
      <c r="AA193226" s="192"/>
    </row>
    <row r="193227" spans="26:27">
      <c r="Z193227" s="192"/>
      <c r="AA193227" s="192"/>
    </row>
    <row r="193228" spans="26:27">
      <c r="Z193228" s="192"/>
      <c r="AA193228" s="192"/>
    </row>
    <row r="193229" spans="26:27">
      <c r="Z193229" s="192"/>
      <c r="AA193229" s="192"/>
    </row>
    <row r="193230" spans="26:27">
      <c r="Z193230" s="192"/>
      <c r="AA193230" s="192"/>
    </row>
    <row r="193231" spans="26:27">
      <c r="Z193231" s="192"/>
      <c r="AA193231" s="192"/>
    </row>
    <row r="193232" spans="26:27">
      <c r="Z193232" s="192"/>
      <c r="AA193232" s="192"/>
    </row>
    <row r="193233" spans="26:27">
      <c r="Z193233" s="192"/>
      <c r="AA193233" s="192"/>
    </row>
    <row r="193234" spans="26:27">
      <c r="Z193234" s="192"/>
      <c r="AA193234" s="192"/>
    </row>
    <row r="193235" spans="26:27">
      <c r="Z193235" s="192"/>
      <c r="AA193235" s="192"/>
    </row>
    <row r="193236" spans="26:27">
      <c r="Z193236" s="192"/>
      <c r="AA193236" s="192"/>
    </row>
    <row r="193237" spans="26:27">
      <c r="Z193237" s="192"/>
      <c r="AA193237" s="192"/>
    </row>
    <row r="193238" spans="26:27">
      <c r="Z193238" s="192"/>
      <c r="AA193238" s="192"/>
    </row>
    <row r="193239" spans="26:27">
      <c r="Z193239" s="192"/>
      <c r="AA193239" s="192"/>
    </row>
    <row r="193240" spans="26:27">
      <c r="Z193240" s="192"/>
      <c r="AA193240" s="192"/>
    </row>
    <row r="193241" spans="26:27">
      <c r="Z193241" s="192"/>
      <c r="AA193241" s="192"/>
    </row>
    <row r="193242" spans="26:27">
      <c r="Z193242" s="192"/>
      <c r="AA193242" s="192"/>
    </row>
    <row r="193243" spans="26:27">
      <c r="Z193243" s="192"/>
      <c r="AA193243" s="192"/>
    </row>
    <row r="193244" spans="26:27">
      <c r="Z193244" s="192"/>
      <c r="AA193244" s="192"/>
    </row>
    <row r="193245" spans="26:27">
      <c r="Z193245" s="192"/>
      <c r="AA193245" s="192"/>
    </row>
    <row r="193246" spans="26:27">
      <c r="Z193246" s="192"/>
      <c r="AA193246" s="192"/>
    </row>
    <row r="193247" spans="26:27">
      <c r="Z193247" s="192"/>
      <c r="AA193247" s="192"/>
    </row>
    <row r="193248" spans="26:27">
      <c r="Z193248" s="192"/>
      <c r="AA193248" s="192"/>
    </row>
    <row r="193249" spans="26:27">
      <c r="Z193249" s="192"/>
      <c r="AA193249" s="192"/>
    </row>
    <row r="193250" spans="26:27">
      <c r="Z193250" s="192"/>
      <c r="AA193250" s="192"/>
    </row>
    <row r="193251" spans="26:27">
      <c r="Z193251" s="192"/>
      <c r="AA193251" s="192"/>
    </row>
    <row r="193252" spans="26:27">
      <c r="Z193252" s="192"/>
      <c r="AA193252" s="192"/>
    </row>
    <row r="193253" spans="26:27">
      <c r="Z193253" s="192"/>
      <c r="AA193253" s="192"/>
    </row>
    <row r="193254" spans="26:27">
      <c r="Z193254" s="192"/>
      <c r="AA193254" s="192"/>
    </row>
    <row r="193255" spans="26:27">
      <c r="Z193255" s="192"/>
      <c r="AA193255" s="192"/>
    </row>
    <row r="193256" spans="26:27">
      <c r="Z193256" s="192"/>
      <c r="AA193256" s="192"/>
    </row>
    <row r="193257" spans="26:27">
      <c r="Z193257" s="192"/>
      <c r="AA193257" s="192"/>
    </row>
    <row r="193258" spans="26:27">
      <c r="Z193258" s="192"/>
      <c r="AA193258" s="192"/>
    </row>
    <row r="193259" spans="26:27">
      <c r="Z193259" s="192"/>
      <c r="AA193259" s="192"/>
    </row>
    <row r="193260" spans="26:27">
      <c r="Z193260" s="192"/>
      <c r="AA193260" s="192"/>
    </row>
    <row r="193261" spans="26:27">
      <c r="Z193261" s="192"/>
      <c r="AA193261" s="192"/>
    </row>
    <row r="193262" spans="26:27">
      <c r="Z193262" s="192"/>
      <c r="AA193262" s="192"/>
    </row>
    <row r="193263" spans="26:27">
      <c r="Z193263" s="192"/>
      <c r="AA193263" s="192"/>
    </row>
    <row r="193264" spans="26:27">
      <c r="Z193264" s="192"/>
      <c r="AA193264" s="192"/>
    </row>
    <row r="193265" spans="26:27">
      <c r="Z193265" s="192"/>
      <c r="AA193265" s="192"/>
    </row>
    <row r="193266" spans="26:27">
      <c r="Z193266" s="192"/>
      <c r="AA193266" s="192"/>
    </row>
    <row r="193267" spans="26:27">
      <c r="Z193267" s="192"/>
      <c r="AA193267" s="192"/>
    </row>
    <row r="193268" spans="26:27">
      <c r="Z193268" s="192"/>
      <c r="AA193268" s="192"/>
    </row>
    <row r="193269" spans="26:27">
      <c r="Z193269" s="192"/>
      <c r="AA193269" s="192"/>
    </row>
    <row r="193270" spans="26:27">
      <c r="Z193270" s="192"/>
      <c r="AA193270" s="192"/>
    </row>
    <row r="193271" spans="26:27">
      <c r="Z193271" s="192"/>
      <c r="AA193271" s="192"/>
    </row>
    <row r="193272" spans="26:27">
      <c r="Z193272" s="192"/>
      <c r="AA193272" s="192"/>
    </row>
    <row r="193273" spans="26:27">
      <c r="Z193273" s="192"/>
      <c r="AA193273" s="192"/>
    </row>
    <row r="193274" spans="26:27">
      <c r="Z193274" s="192"/>
      <c r="AA193274" s="192"/>
    </row>
    <row r="193275" spans="26:27">
      <c r="Z193275" s="192"/>
      <c r="AA193275" s="192"/>
    </row>
    <row r="193276" spans="26:27">
      <c r="Z193276" s="192"/>
      <c r="AA193276" s="192"/>
    </row>
    <row r="193277" spans="26:27">
      <c r="Z193277" s="192"/>
      <c r="AA193277" s="192"/>
    </row>
    <row r="193278" spans="26:27">
      <c r="Z193278" s="192"/>
      <c r="AA193278" s="192"/>
    </row>
    <row r="193279" spans="26:27">
      <c r="Z193279" s="192"/>
      <c r="AA193279" s="192"/>
    </row>
    <row r="193280" spans="26:27">
      <c r="Z193280" s="192"/>
      <c r="AA193280" s="192"/>
    </row>
    <row r="193281" spans="26:27">
      <c r="Z193281" s="192"/>
      <c r="AA193281" s="192"/>
    </row>
    <row r="193282" spans="26:27">
      <c r="Z193282" s="192"/>
      <c r="AA193282" s="192"/>
    </row>
    <row r="193283" spans="26:27">
      <c r="Z193283" s="192"/>
      <c r="AA193283" s="192"/>
    </row>
    <row r="193284" spans="26:27">
      <c r="Z193284" s="192"/>
      <c r="AA193284" s="192"/>
    </row>
    <row r="193285" spans="26:27">
      <c r="Z193285" s="192"/>
      <c r="AA193285" s="192"/>
    </row>
    <row r="193286" spans="26:27">
      <c r="Z193286" s="192"/>
      <c r="AA193286" s="192"/>
    </row>
    <row r="193287" spans="26:27">
      <c r="Z193287" s="192"/>
      <c r="AA193287" s="192"/>
    </row>
    <row r="193288" spans="26:27">
      <c r="Z193288" s="192"/>
      <c r="AA193288" s="192"/>
    </row>
    <row r="193289" spans="26:27">
      <c r="Z193289" s="192"/>
      <c r="AA193289" s="192"/>
    </row>
    <row r="193290" spans="26:27">
      <c r="Z193290" s="192"/>
      <c r="AA193290" s="192"/>
    </row>
    <row r="193291" spans="26:27">
      <c r="Z193291" s="192"/>
      <c r="AA193291" s="192"/>
    </row>
    <row r="193292" spans="26:27">
      <c r="Z193292" s="192"/>
      <c r="AA193292" s="192"/>
    </row>
    <row r="193293" spans="26:27">
      <c r="Z193293" s="192"/>
      <c r="AA193293" s="192"/>
    </row>
    <row r="193294" spans="26:27">
      <c r="Z193294" s="192"/>
      <c r="AA193294" s="192"/>
    </row>
    <row r="193295" spans="26:27">
      <c r="Z193295" s="192"/>
      <c r="AA193295" s="192"/>
    </row>
    <row r="193296" spans="26:27">
      <c r="Z193296" s="192"/>
      <c r="AA193296" s="192"/>
    </row>
    <row r="193297" spans="26:27">
      <c r="Z193297" s="192"/>
      <c r="AA193297" s="192"/>
    </row>
    <row r="193298" spans="26:27">
      <c r="Z193298" s="192"/>
      <c r="AA193298" s="192"/>
    </row>
    <row r="193299" spans="26:27">
      <c r="Z193299" s="192"/>
      <c r="AA193299" s="192"/>
    </row>
    <row r="193300" spans="26:27">
      <c r="Z193300" s="192"/>
      <c r="AA193300" s="192"/>
    </row>
    <row r="193301" spans="26:27">
      <c r="Z193301" s="192"/>
      <c r="AA193301" s="192"/>
    </row>
    <row r="193302" spans="26:27">
      <c r="Z193302" s="192"/>
      <c r="AA193302" s="192"/>
    </row>
    <row r="193303" spans="26:27">
      <c r="Z193303" s="192"/>
      <c r="AA193303" s="192"/>
    </row>
    <row r="193304" spans="26:27">
      <c r="Z193304" s="192"/>
      <c r="AA193304" s="192"/>
    </row>
    <row r="193305" spans="26:27">
      <c r="Z193305" s="192"/>
      <c r="AA193305" s="192"/>
    </row>
    <row r="193306" spans="26:27">
      <c r="Z193306" s="192"/>
      <c r="AA193306" s="192"/>
    </row>
    <row r="193307" spans="26:27">
      <c r="Z193307" s="192"/>
      <c r="AA193307" s="192"/>
    </row>
    <row r="193308" spans="26:27">
      <c r="Z193308" s="192"/>
      <c r="AA193308" s="192"/>
    </row>
    <row r="193309" spans="26:27">
      <c r="Z193309" s="192"/>
      <c r="AA193309" s="192"/>
    </row>
    <row r="193310" spans="26:27">
      <c r="Z193310" s="192"/>
      <c r="AA193310" s="192"/>
    </row>
    <row r="193311" spans="26:27">
      <c r="Z193311" s="192"/>
      <c r="AA193311" s="192"/>
    </row>
    <row r="193312" spans="26:27">
      <c r="Z193312" s="192"/>
      <c r="AA193312" s="192"/>
    </row>
    <row r="193313" spans="26:27">
      <c r="Z193313" s="192"/>
      <c r="AA193313" s="192"/>
    </row>
    <row r="193314" spans="26:27">
      <c r="Z193314" s="192"/>
      <c r="AA193314" s="192"/>
    </row>
    <row r="193315" spans="26:27">
      <c r="Z193315" s="192"/>
      <c r="AA193315" s="192"/>
    </row>
    <row r="193316" spans="26:27">
      <c r="Z193316" s="192"/>
      <c r="AA193316" s="192"/>
    </row>
    <row r="193317" spans="26:27">
      <c r="Z193317" s="192"/>
      <c r="AA193317" s="192"/>
    </row>
    <row r="193318" spans="26:27">
      <c r="Z193318" s="192"/>
      <c r="AA193318" s="192"/>
    </row>
    <row r="193319" spans="26:27">
      <c r="Z193319" s="192"/>
      <c r="AA193319" s="192"/>
    </row>
    <row r="193320" spans="26:27">
      <c r="Z193320" s="192"/>
      <c r="AA193320" s="192"/>
    </row>
    <row r="193321" spans="26:27">
      <c r="Z193321" s="192"/>
      <c r="AA193321" s="192"/>
    </row>
    <row r="193322" spans="26:27">
      <c r="Z193322" s="192"/>
      <c r="AA193322" s="192"/>
    </row>
    <row r="193323" spans="26:27">
      <c r="Z193323" s="192"/>
      <c r="AA193323" s="192"/>
    </row>
    <row r="193324" spans="26:27">
      <c r="Z193324" s="192"/>
      <c r="AA193324" s="192"/>
    </row>
    <row r="193325" spans="26:27">
      <c r="Z193325" s="192"/>
      <c r="AA193325" s="192"/>
    </row>
    <row r="193326" spans="26:27">
      <c r="Z193326" s="192"/>
      <c r="AA193326" s="192"/>
    </row>
    <row r="193327" spans="26:27">
      <c r="Z193327" s="192"/>
      <c r="AA193327" s="192"/>
    </row>
    <row r="193328" spans="26:27">
      <c r="Z193328" s="192"/>
      <c r="AA193328" s="192"/>
    </row>
    <row r="193329" spans="26:27">
      <c r="Z193329" s="192"/>
      <c r="AA193329" s="192"/>
    </row>
    <row r="193330" spans="26:27">
      <c r="Z193330" s="192"/>
      <c r="AA193330" s="192"/>
    </row>
    <row r="193331" spans="26:27">
      <c r="Z193331" s="192"/>
      <c r="AA193331" s="192"/>
    </row>
    <row r="193332" spans="26:27">
      <c r="Z193332" s="192"/>
      <c r="AA193332" s="192"/>
    </row>
    <row r="193333" spans="26:27">
      <c r="Z193333" s="192"/>
      <c r="AA193333" s="192"/>
    </row>
    <row r="193334" spans="26:27">
      <c r="Z193334" s="192"/>
      <c r="AA193334" s="192"/>
    </row>
    <row r="193335" spans="26:27">
      <c r="Z193335" s="192"/>
      <c r="AA193335" s="192"/>
    </row>
    <row r="193336" spans="26:27">
      <c r="Z193336" s="192"/>
      <c r="AA193336" s="192"/>
    </row>
    <row r="193337" spans="26:27">
      <c r="Z193337" s="192"/>
      <c r="AA193337" s="192"/>
    </row>
    <row r="193338" spans="26:27">
      <c r="Z193338" s="192"/>
      <c r="AA193338" s="192"/>
    </row>
    <row r="193339" spans="26:27">
      <c r="Z193339" s="192"/>
      <c r="AA193339" s="192"/>
    </row>
    <row r="193340" spans="26:27">
      <c r="Z193340" s="192"/>
      <c r="AA193340" s="192"/>
    </row>
    <row r="193341" spans="26:27">
      <c r="Z193341" s="192"/>
      <c r="AA193341" s="192"/>
    </row>
    <row r="193342" spans="26:27">
      <c r="Z193342" s="192"/>
      <c r="AA193342" s="192"/>
    </row>
    <row r="193343" spans="26:27">
      <c r="Z193343" s="192"/>
      <c r="AA193343" s="192"/>
    </row>
    <row r="193344" spans="26:27">
      <c r="Z193344" s="192"/>
      <c r="AA193344" s="192"/>
    </row>
    <row r="193345" spans="26:27">
      <c r="Z193345" s="192"/>
      <c r="AA193345" s="192"/>
    </row>
    <row r="193346" spans="26:27">
      <c r="Z193346" s="192"/>
      <c r="AA193346" s="192"/>
    </row>
    <row r="193347" spans="26:27">
      <c r="Z193347" s="192"/>
      <c r="AA193347" s="192"/>
    </row>
    <row r="193348" spans="26:27">
      <c r="Z193348" s="192"/>
      <c r="AA193348" s="192"/>
    </row>
    <row r="193349" spans="26:27">
      <c r="Z193349" s="192"/>
      <c r="AA193349" s="192"/>
    </row>
    <row r="193350" spans="26:27">
      <c r="Z193350" s="192"/>
      <c r="AA193350" s="192"/>
    </row>
    <row r="193351" spans="26:27">
      <c r="Z193351" s="192"/>
      <c r="AA193351" s="192"/>
    </row>
    <row r="193352" spans="26:27">
      <c r="Z193352" s="192"/>
      <c r="AA193352" s="192"/>
    </row>
    <row r="193353" spans="26:27">
      <c r="Z193353" s="192"/>
      <c r="AA193353" s="192"/>
    </row>
    <row r="193354" spans="26:27">
      <c r="Z193354" s="192"/>
      <c r="AA193354" s="192"/>
    </row>
    <row r="193355" spans="26:27">
      <c r="Z193355" s="192"/>
      <c r="AA193355" s="192"/>
    </row>
    <row r="193356" spans="26:27">
      <c r="Z193356" s="192"/>
      <c r="AA193356" s="192"/>
    </row>
    <row r="193357" spans="26:27">
      <c r="Z193357" s="192"/>
      <c r="AA193357" s="192"/>
    </row>
    <row r="193358" spans="26:27">
      <c r="Z193358" s="192"/>
      <c r="AA193358" s="192"/>
    </row>
    <row r="193359" spans="26:27">
      <c r="Z193359" s="192"/>
      <c r="AA193359" s="192"/>
    </row>
    <row r="193360" spans="26:27">
      <c r="Z193360" s="192"/>
      <c r="AA193360" s="192"/>
    </row>
    <row r="193361" spans="26:27">
      <c r="Z193361" s="192"/>
      <c r="AA193361" s="192"/>
    </row>
    <row r="193362" spans="26:27">
      <c r="Z193362" s="192"/>
      <c r="AA193362" s="192"/>
    </row>
    <row r="193363" spans="26:27">
      <c r="Z193363" s="192"/>
      <c r="AA193363" s="192"/>
    </row>
    <row r="193364" spans="26:27">
      <c r="Z193364" s="192"/>
      <c r="AA193364" s="192"/>
    </row>
    <row r="193365" spans="26:27">
      <c r="Z193365" s="192"/>
      <c r="AA193365" s="192"/>
    </row>
    <row r="193366" spans="26:27">
      <c r="Z193366" s="192"/>
      <c r="AA193366" s="192"/>
    </row>
    <row r="193367" spans="26:27">
      <c r="Z193367" s="192"/>
      <c r="AA193367" s="192"/>
    </row>
    <row r="193368" spans="26:27">
      <c r="Z193368" s="192"/>
      <c r="AA193368" s="192"/>
    </row>
    <row r="193369" spans="26:27">
      <c r="Z193369" s="192"/>
      <c r="AA193369" s="192"/>
    </row>
    <row r="193370" spans="26:27">
      <c r="Z193370" s="192"/>
      <c r="AA193370" s="192"/>
    </row>
    <row r="193371" spans="26:27">
      <c r="Z193371" s="192"/>
      <c r="AA193371" s="192"/>
    </row>
    <row r="193372" spans="26:27">
      <c r="Z193372" s="192"/>
      <c r="AA193372" s="192"/>
    </row>
    <row r="193373" spans="26:27">
      <c r="Z193373" s="192"/>
      <c r="AA193373" s="192"/>
    </row>
    <row r="193374" spans="26:27">
      <c r="Z193374" s="192"/>
      <c r="AA193374" s="192"/>
    </row>
    <row r="193375" spans="26:27">
      <c r="Z193375" s="192"/>
      <c r="AA193375" s="192"/>
    </row>
    <row r="193376" spans="26:27">
      <c r="Z193376" s="192"/>
      <c r="AA193376" s="192"/>
    </row>
    <row r="193377" spans="26:27">
      <c r="Z193377" s="192"/>
      <c r="AA193377" s="192"/>
    </row>
    <row r="193378" spans="26:27">
      <c r="Z193378" s="192"/>
      <c r="AA193378" s="192"/>
    </row>
    <row r="193379" spans="26:27">
      <c r="Z193379" s="192"/>
      <c r="AA193379" s="192"/>
    </row>
    <row r="193380" spans="26:27">
      <c r="Z193380" s="192"/>
      <c r="AA193380" s="192"/>
    </row>
    <row r="193381" spans="26:27">
      <c r="Z193381" s="192"/>
      <c r="AA193381" s="192"/>
    </row>
    <row r="193382" spans="26:27">
      <c r="Z193382" s="192"/>
      <c r="AA193382" s="192"/>
    </row>
    <row r="193383" spans="26:27">
      <c r="Z193383" s="192"/>
      <c r="AA193383" s="192"/>
    </row>
    <row r="193384" spans="26:27">
      <c r="Z193384" s="192"/>
      <c r="AA193384" s="192"/>
    </row>
    <row r="193385" spans="26:27">
      <c r="Z193385" s="192"/>
      <c r="AA193385" s="192"/>
    </row>
    <row r="193386" spans="26:27">
      <c r="Z193386" s="192"/>
      <c r="AA193386" s="192"/>
    </row>
    <row r="193387" spans="26:27">
      <c r="Z193387" s="192"/>
      <c r="AA193387" s="192"/>
    </row>
    <row r="193388" spans="26:27">
      <c r="Z193388" s="192"/>
      <c r="AA193388" s="192"/>
    </row>
    <row r="193389" spans="26:27">
      <c r="Z193389" s="192"/>
      <c r="AA193389" s="192"/>
    </row>
    <row r="193390" spans="26:27">
      <c r="Z193390" s="192"/>
      <c r="AA193390" s="192"/>
    </row>
    <row r="193391" spans="26:27">
      <c r="Z193391" s="192"/>
      <c r="AA193391" s="192"/>
    </row>
    <row r="193392" spans="26:27">
      <c r="Z193392" s="192"/>
      <c r="AA193392" s="192"/>
    </row>
    <row r="193393" spans="26:27">
      <c r="Z193393" s="192"/>
      <c r="AA193393" s="192"/>
    </row>
    <row r="193394" spans="26:27">
      <c r="Z193394" s="192"/>
      <c r="AA193394" s="192"/>
    </row>
    <row r="193395" spans="26:27">
      <c r="Z193395" s="192"/>
      <c r="AA193395" s="192"/>
    </row>
    <row r="193396" spans="26:27">
      <c r="Z193396" s="192"/>
      <c r="AA193396" s="192"/>
    </row>
    <row r="193397" spans="26:27">
      <c r="Z193397" s="192"/>
      <c r="AA193397" s="192"/>
    </row>
    <row r="193398" spans="26:27">
      <c r="Z193398" s="192"/>
      <c r="AA193398" s="192"/>
    </row>
    <row r="193399" spans="26:27">
      <c r="Z193399" s="192"/>
      <c r="AA193399" s="192"/>
    </row>
    <row r="193400" spans="26:27">
      <c r="Z193400" s="192"/>
      <c r="AA193400" s="192"/>
    </row>
    <row r="193401" spans="26:27">
      <c r="Z193401" s="192"/>
      <c r="AA193401" s="192"/>
    </row>
    <row r="193402" spans="26:27">
      <c r="Z193402" s="192"/>
      <c r="AA193402" s="192"/>
    </row>
    <row r="193403" spans="26:27">
      <c r="Z193403" s="192"/>
      <c r="AA193403" s="192"/>
    </row>
    <row r="193404" spans="26:27">
      <c r="Z193404" s="192"/>
      <c r="AA193404" s="192"/>
    </row>
    <row r="193405" spans="26:27">
      <c r="Z193405" s="192"/>
      <c r="AA193405" s="192"/>
    </row>
    <row r="193406" spans="26:27">
      <c r="Z193406" s="192"/>
      <c r="AA193406" s="192"/>
    </row>
    <row r="193407" spans="26:27">
      <c r="Z193407" s="192"/>
      <c r="AA193407" s="192"/>
    </row>
    <row r="193408" spans="26:27">
      <c r="Z193408" s="192"/>
      <c r="AA193408" s="192"/>
    </row>
    <row r="193409" spans="26:27">
      <c r="Z193409" s="192"/>
      <c r="AA193409" s="192"/>
    </row>
    <row r="193410" spans="26:27">
      <c r="Z193410" s="192"/>
      <c r="AA193410" s="192"/>
    </row>
    <row r="193411" spans="26:27">
      <c r="Z193411" s="192"/>
      <c r="AA193411" s="192"/>
    </row>
    <row r="193412" spans="26:27">
      <c r="Z193412" s="192"/>
      <c r="AA193412" s="192"/>
    </row>
    <row r="193413" spans="26:27">
      <c r="Z193413" s="192"/>
      <c r="AA193413" s="192"/>
    </row>
    <row r="193414" spans="26:27">
      <c r="Z193414" s="192"/>
      <c r="AA193414" s="192"/>
    </row>
    <row r="193415" spans="26:27">
      <c r="Z193415" s="192"/>
      <c r="AA193415" s="192"/>
    </row>
    <row r="193416" spans="26:27">
      <c r="Z193416" s="192"/>
      <c r="AA193416" s="192"/>
    </row>
    <row r="193417" spans="26:27">
      <c r="Z193417" s="192"/>
      <c r="AA193417" s="192"/>
    </row>
    <row r="193418" spans="26:27">
      <c r="Z193418" s="192"/>
      <c r="AA193418" s="192"/>
    </row>
    <row r="193419" spans="26:27">
      <c r="Z193419" s="192"/>
      <c r="AA193419" s="192"/>
    </row>
    <row r="193420" spans="26:27">
      <c r="Z193420" s="192"/>
      <c r="AA193420" s="192"/>
    </row>
    <row r="193421" spans="26:27">
      <c r="Z193421" s="192"/>
      <c r="AA193421" s="192"/>
    </row>
    <row r="193422" spans="26:27">
      <c r="Z193422" s="192"/>
      <c r="AA193422" s="192"/>
    </row>
    <row r="193423" spans="26:27">
      <c r="Z193423" s="192"/>
      <c r="AA193423" s="192"/>
    </row>
    <row r="193424" spans="26:27">
      <c r="Z193424" s="192"/>
      <c r="AA193424" s="192"/>
    </row>
    <row r="193425" spans="26:27">
      <c r="Z193425" s="192"/>
      <c r="AA193425" s="192"/>
    </row>
    <row r="193426" spans="26:27">
      <c r="Z193426" s="192"/>
      <c r="AA193426" s="192"/>
    </row>
    <row r="193427" spans="26:27">
      <c r="Z193427" s="192"/>
      <c r="AA193427" s="192"/>
    </row>
    <row r="193428" spans="26:27">
      <c r="Z193428" s="192"/>
      <c r="AA193428" s="192"/>
    </row>
    <row r="193429" spans="26:27">
      <c r="Z193429" s="192"/>
      <c r="AA193429" s="192"/>
    </row>
    <row r="193430" spans="26:27">
      <c r="Z193430" s="192"/>
      <c r="AA193430" s="192"/>
    </row>
    <row r="193431" spans="26:27">
      <c r="Z193431" s="192"/>
      <c r="AA193431" s="192"/>
    </row>
    <row r="193432" spans="26:27">
      <c r="Z193432" s="192"/>
      <c r="AA193432" s="192"/>
    </row>
    <row r="193433" spans="26:27">
      <c r="Z193433" s="192"/>
      <c r="AA193433" s="192"/>
    </row>
    <row r="193434" spans="26:27">
      <c r="Z193434" s="192"/>
      <c r="AA193434" s="192"/>
    </row>
    <row r="193435" spans="26:27">
      <c r="Z193435" s="192"/>
      <c r="AA193435" s="192"/>
    </row>
    <row r="193436" spans="26:27">
      <c r="Z193436" s="192"/>
      <c r="AA193436" s="192"/>
    </row>
    <row r="193437" spans="26:27">
      <c r="Z193437" s="192"/>
      <c r="AA193437" s="192"/>
    </row>
    <row r="193438" spans="26:27">
      <c r="Z193438" s="192"/>
      <c r="AA193438" s="192"/>
    </row>
    <row r="193439" spans="26:27">
      <c r="Z193439" s="192"/>
      <c r="AA193439" s="192"/>
    </row>
    <row r="193440" spans="26:27">
      <c r="Z193440" s="192"/>
      <c r="AA193440" s="192"/>
    </row>
    <row r="193441" spans="26:27">
      <c r="Z193441" s="192"/>
      <c r="AA193441" s="192"/>
    </row>
    <row r="193442" spans="26:27">
      <c r="Z193442" s="192"/>
      <c r="AA193442" s="192"/>
    </row>
    <row r="193443" spans="26:27">
      <c r="Z193443" s="192"/>
      <c r="AA193443" s="192"/>
    </row>
    <row r="193444" spans="26:27">
      <c r="Z193444" s="192"/>
      <c r="AA193444" s="192"/>
    </row>
    <row r="193445" spans="26:27">
      <c r="Z193445" s="192"/>
      <c r="AA193445" s="192"/>
    </row>
    <row r="193446" spans="26:27">
      <c r="Z193446" s="192"/>
      <c r="AA193446" s="192"/>
    </row>
    <row r="193447" spans="26:27">
      <c r="Z193447" s="192"/>
      <c r="AA193447" s="192"/>
    </row>
    <row r="193448" spans="26:27">
      <c r="Z193448" s="192"/>
      <c r="AA193448" s="192"/>
    </row>
    <row r="193449" spans="26:27">
      <c r="Z193449" s="192"/>
      <c r="AA193449" s="192"/>
    </row>
    <row r="193450" spans="26:27">
      <c r="Z193450" s="192"/>
      <c r="AA193450" s="192"/>
    </row>
    <row r="193451" spans="26:27">
      <c r="Z193451" s="192"/>
      <c r="AA193451" s="192"/>
    </row>
    <row r="193452" spans="26:27">
      <c r="Z193452" s="192"/>
      <c r="AA193452" s="192"/>
    </row>
    <row r="193453" spans="26:27">
      <c r="Z193453" s="192"/>
      <c r="AA193453" s="192"/>
    </row>
    <row r="193454" spans="26:27">
      <c r="Z193454" s="192"/>
      <c r="AA193454" s="192"/>
    </row>
    <row r="193455" spans="26:27">
      <c r="Z193455" s="192"/>
      <c r="AA193455" s="192"/>
    </row>
    <row r="193456" spans="26:27">
      <c r="Z193456" s="192"/>
      <c r="AA193456" s="192"/>
    </row>
    <row r="193457" spans="26:27">
      <c r="Z193457" s="192"/>
      <c r="AA193457" s="192"/>
    </row>
    <row r="193458" spans="26:27">
      <c r="Z193458" s="192"/>
      <c r="AA193458" s="192"/>
    </row>
    <row r="193459" spans="26:27">
      <c r="Z193459" s="192"/>
      <c r="AA193459" s="192"/>
    </row>
    <row r="193460" spans="26:27">
      <c r="Z193460" s="192"/>
      <c r="AA193460" s="192"/>
    </row>
    <row r="193461" spans="26:27">
      <c r="Z193461" s="192"/>
      <c r="AA193461" s="192"/>
    </row>
    <row r="193462" spans="26:27">
      <c r="Z193462" s="192"/>
      <c r="AA193462" s="192"/>
    </row>
    <row r="193463" spans="26:27">
      <c r="Z193463" s="192"/>
      <c r="AA193463" s="192"/>
    </row>
    <row r="193464" spans="26:27">
      <c r="Z193464" s="192"/>
      <c r="AA193464" s="192"/>
    </row>
    <row r="193465" spans="26:27">
      <c r="Z193465" s="192"/>
      <c r="AA193465" s="192"/>
    </row>
    <row r="193466" spans="26:27">
      <c r="Z193466" s="192"/>
      <c r="AA193466" s="192"/>
    </row>
    <row r="193467" spans="26:27">
      <c r="Z193467" s="192"/>
      <c r="AA193467" s="192"/>
    </row>
    <row r="193468" spans="26:27">
      <c r="Z193468" s="192"/>
      <c r="AA193468" s="192"/>
    </row>
    <row r="193469" spans="26:27">
      <c r="Z193469" s="192"/>
      <c r="AA193469" s="192"/>
    </row>
    <row r="193470" spans="26:27">
      <c r="Z193470" s="192"/>
      <c r="AA193470" s="192"/>
    </row>
    <row r="193471" spans="26:27">
      <c r="Z193471" s="192"/>
      <c r="AA193471" s="192"/>
    </row>
    <row r="193472" spans="26:27">
      <c r="Z193472" s="192"/>
      <c r="AA193472" s="192"/>
    </row>
    <row r="193473" spans="26:27">
      <c r="Z193473" s="192"/>
      <c r="AA193473" s="192"/>
    </row>
    <row r="193474" spans="26:27">
      <c r="Z193474" s="192"/>
      <c r="AA193474" s="192"/>
    </row>
    <row r="193475" spans="26:27">
      <c r="Z193475" s="192"/>
      <c r="AA193475" s="192"/>
    </row>
    <row r="193476" spans="26:27">
      <c r="Z193476" s="192"/>
      <c r="AA193476" s="192"/>
    </row>
    <row r="193477" spans="26:27">
      <c r="Z193477" s="192"/>
      <c r="AA193477" s="192"/>
    </row>
    <row r="193478" spans="26:27">
      <c r="Z193478" s="192"/>
      <c r="AA193478" s="192"/>
    </row>
    <row r="193479" spans="26:27">
      <c r="Z193479" s="192"/>
      <c r="AA193479" s="192"/>
    </row>
    <row r="193480" spans="26:27">
      <c r="Z193480" s="192"/>
      <c r="AA193480" s="192"/>
    </row>
    <row r="193481" spans="26:27">
      <c r="Z193481" s="192"/>
      <c r="AA193481" s="192"/>
    </row>
    <row r="193482" spans="26:27">
      <c r="Z193482" s="192"/>
      <c r="AA193482" s="192"/>
    </row>
    <row r="193483" spans="26:27">
      <c r="Z193483" s="192"/>
      <c r="AA193483" s="192"/>
    </row>
    <row r="193484" spans="26:27">
      <c r="Z193484" s="192"/>
      <c r="AA193484" s="192"/>
    </row>
    <row r="193485" spans="26:27">
      <c r="Z193485" s="192"/>
      <c r="AA193485" s="192"/>
    </row>
    <row r="193486" spans="26:27">
      <c r="Z193486" s="192"/>
      <c r="AA193486" s="192"/>
    </row>
    <row r="193487" spans="26:27">
      <c r="Z193487" s="192"/>
      <c r="AA193487" s="192"/>
    </row>
    <row r="193488" spans="26:27">
      <c r="Z193488" s="192"/>
      <c r="AA193488" s="192"/>
    </row>
    <row r="193489" spans="26:27">
      <c r="Z193489" s="192"/>
      <c r="AA193489" s="192"/>
    </row>
    <row r="193490" spans="26:27">
      <c r="Z193490" s="192"/>
      <c r="AA193490" s="192"/>
    </row>
    <row r="193491" spans="26:27">
      <c r="Z193491" s="192"/>
      <c r="AA193491" s="192"/>
    </row>
    <row r="193492" spans="26:27">
      <c r="Z193492" s="192"/>
      <c r="AA193492" s="192"/>
    </row>
    <row r="193493" spans="26:27">
      <c r="Z193493" s="192"/>
      <c r="AA193493" s="192"/>
    </row>
    <row r="193494" spans="26:27">
      <c r="Z193494" s="192"/>
      <c r="AA193494" s="192"/>
    </row>
    <row r="193495" spans="26:27">
      <c r="Z193495" s="192"/>
      <c r="AA193495" s="192"/>
    </row>
    <row r="193496" spans="26:27">
      <c r="Z193496" s="192"/>
      <c r="AA193496" s="192"/>
    </row>
    <row r="193497" spans="26:27">
      <c r="Z193497" s="192"/>
      <c r="AA193497" s="192"/>
    </row>
    <row r="193498" spans="26:27">
      <c r="Z193498" s="192"/>
      <c r="AA193498" s="192"/>
    </row>
    <row r="193499" spans="26:27">
      <c r="Z193499" s="192"/>
      <c r="AA193499" s="192"/>
    </row>
    <row r="193500" spans="26:27">
      <c r="Z193500" s="192"/>
      <c r="AA193500" s="192"/>
    </row>
    <row r="193501" spans="26:27">
      <c r="Z193501" s="192"/>
      <c r="AA193501" s="192"/>
    </row>
    <row r="193502" spans="26:27">
      <c r="Z193502" s="192"/>
      <c r="AA193502" s="192"/>
    </row>
    <row r="193503" spans="26:27">
      <c r="Z193503" s="192"/>
      <c r="AA193503" s="192"/>
    </row>
    <row r="193504" spans="26:27">
      <c r="Z193504" s="192"/>
      <c r="AA193504" s="192"/>
    </row>
    <row r="193505" spans="26:27">
      <c r="Z193505" s="192"/>
      <c r="AA193505" s="192"/>
    </row>
    <row r="193506" spans="26:27">
      <c r="Z193506" s="192"/>
      <c r="AA193506" s="192"/>
    </row>
    <row r="193507" spans="26:27">
      <c r="Z193507" s="192"/>
      <c r="AA193507" s="192"/>
    </row>
    <row r="193508" spans="26:27">
      <c r="Z193508" s="192"/>
      <c r="AA193508" s="192"/>
    </row>
    <row r="193509" spans="26:27">
      <c r="Z193509" s="192"/>
      <c r="AA193509" s="192"/>
    </row>
    <row r="193510" spans="26:27">
      <c r="Z193510" s="192"/>
      <c r="AA193510" s="192"/>
    </row>
    <row r="193511" spans="26:27">
      <c r="Z193511" s="192"/>
      <c r="AA193511" s="192"/>
    </row>
    <row r="193512" spans="26:27">
      <c r="Z193512" s="192"/>
      <c r="AA193512" s="192"/>
    </row>
    <row r="193513" spans="26:27">
      <c r="Z193513" s="192"/>
      <c r="AA193513" s="192"/>
    </row>
    <row r="193514" spans="26:27">
      <c r="Z193514" s="192"/>
      <c r="AA193514" s="192"/>
    </row>
    <row r="193515" spans="26:27">
      <c r="Z193515" s="192"/>
      <c r="AA193515" s="192"/>
    </row>
    <row r="193516" spans="26:27">
      <c r="Z193516" s="192"/>
      <c r="AA193516" s="192"/>
    </row>
    <row r="193517" spans="26:27">
      <c r="Z193517" s="192"/>
      <c r="AA193517" s="192"/>
    </row>
    <row r="193518" spans="26:27">
      <c r="Z193518" s="192"/>
      <c r="AA193518" s="192"/>
    </row>
    <row r="193519" spans="26:27">
      <c r="Z193519" s="192"/>
      <c r="AA193519" s="192"/>
    </row>
    <row r="193520" spans="26:27">
      <c r="Z193520" s="192"/>
      <c r="AA193520" s="192"/>
    </row>
    <row r="193521" spans="26:27">
      <c r="Z193521" s="192"/>
      <c r="AA193521" s="192"/>
    </row>
    <row r="193522" spans="26:27">
      <c r="Z193522" s="192"/>
      <c r="AA193522" s="192"/>
    </row>
    <row r="193523" spans="26:27">
      <c r="Z193523" s="192"/>
      <c r="AA193523" s="192"/>
    </row>
    <row r="193524" spans="26:27">
      <c r="Z193524" s="192"/>
      <c r="AA193524" s="192"/>
    </row>
    <row r="193525" spans="26:27">
      <c r="Z193525" s="192"/>
      <c r="AA193525" s="192"/>
    </row>
    <row r="193526" spans="26:27">
      <c r="Z193526" s="192"/>
      <c r="AA193526" s="192"/>
    </row>
    <row r="193527" spans="26:27">
      <c r="Z193527" s="192"/>
      <c r="AA193527" s="192"/>
    </row>
    <row r="193528" spans="26:27">
      <c r="Z193528" s="192"/>
      <c r="AA193528" s="192"/>
    </row>
    <row r="193529" spans="26:27">
      <c r="Z193529" s="192"/>
      <c r="AA193529" s="192"/>
    </row>
    <row r="193530" spans="26:27">
      <c r="Z193530" s="192"/>
      <c r="AA193530" s="192"/>
    </row>
    <row r="193531" spans="26:27">
      <c r="Z193531" s="192"/>
      <c r="AA193531" s="192"/>
    </row>
    <row r="193532" spans="26:27">
      <c r="Z193532" s="192"/>
      <c r="AA193532" s="192"/>
    </row>
    <row r="193533" spans="26:27">
      <c r="Z193533" s="192"/>
      <c r="AA193533" s="192"/>
    </row>
    <row r="193534" spans="26:27">
      <c r="Z193534" s="192"/>
      <c r="AA193534" s="192"/>
    </row>
    <row r="193535" spans="26:27">
      <c r="Z193535" s="192"/>
      <c r="AA193535" s="192"/>
    </row>
    <row r="193536" spans="26:27">
      <c r="Z193536" s="192"/>
      <c r="AA193536" s="192"/>
    </row>
    <row r="193537" spans="26:27">
      <c r="Z193537" s="192"/>
      <c r="AA193537" s="192"/>
    </row>
    <row r="193538" spans="26:27">
      <c r="Z193538" s="192"/>
      <c r="AA193538" s="192"/>
    </row>
    <row r="193539" spans="26:27">
      <c r="Z193539" s="192"/>
      <c r="AA193539" s="192"/>
    </row>
    <row r="193540" spans="26:27">
      <c r="Z193540" s="192"/>
      <c r="AA193540" s="192"/>
    </row>
    <row r="193541" spans="26:27">
      <c r="Z193541" s="192"/>
      <c r="AA193541" s="192"/>
    </row>
    <row r="193542" spans="26:27">
      <c r="Z193542" s="192"/>
      <c r="AA193542" s="192"/>
    </row>
    <row r="193543" spans="26:27">
      <c r="Z193543" s="192"/>
      <c r="AA193543" s="192"/>
    </row>
    <row r="193544" spans="26:27">
      <c r="Z193544" s="192"/>
      <c r="AA193544" s="192"/>
    </row>
    <row r="193545" spans="26:27">
      <c r="Z193545" s="192"/>
      <c r="AA193545" s="192"/>
    </row>
    <row r="193546" spans="26:27">
      <c r="Z193546" s="192"/>
      <c r="AA193546" s="192"/>
    </row>
    <row r="193547" spans="26:27">
      <c r="Z193547" s="192"/>
      <c r="AA193547" s="192"/>
    </row>
    <row r="193548" spans="26:27">
      <c r="Z193548" s="192"/>
      <c r="AA193548" s="192"/>
    </row>
    <row r="193549" spans="26:27">
      <c r="Z193549" s="192"/>
      <c r="AA193549" s="192"/>
    </row>
    <row r="193550" spans="26:27">
      <c r="Z193550" s="192"/>
      <c r="AA193550" s="192"/>
    </row>
    <row r="193551" spans="26:27">
      <c r="Z193551" s="192"/>
      <c r="AA193551" s="192"/>
    </row>
    <row r="193552" spans="26:27">
      <c r="Z193552" s="192"/>
      <c r="AA193552" s="192"/>
    </row>
    <row r="193553" spans="26:27">
      <c r="Z193553" s="192"/>
      <c r="AA193553" s="192"/>
    </row>
    <row r="193554" spans="26:27">
      <c r="Z193554" s="192"/>
      <c r="AA193554" s="192"/>
    </row>
    <row r="193555" spans="26:27">
      <c r="Z193555" s="192"/>
      <c r="AA193555" s="192"/>
    </row>
    <row r="193556" spans="26:27">
      <c r="Z193556" s="192"/>
      <c r="AA193556" s="192"/>
    </row>
    <row r="193557" spans="26:27">
      <c r="Z193557" s="192"/>
      <c r="AA193557" s="192"/>
    </row>
    <row r="193558" spans="26:27">
      <c r="Z193558" s="192"/>
      <c r="AA193558" s="192"/>
    </row>
    <row r="193559" spans="26:27">
      <c r="Z193559" s="192"/>
      <c r="AA193559" s="192"/>
    </row>
    <row r="193560" spans="26:27">
      <c r="Z193560" s="192"/>
      <c r="AA193560" s="192"/>
    </row>
    <row r="193561" spans="26:27">
      <c r="Z193561" s="192"/>
      <c r="AA193561" s="192"/>
    </row>
    <row r="193562" spans="26:27">
      <c r="Z193562" s="192"/>
      <c r="AA193562" s="192"/>
    </row>
    <row r="193563" spans="26:27">
      <c r="Z193563" s="192"/>
      <c r="AA193563" s="192"/>
    </row>
    <row r="193564" spans="26:27">
      <c r="Z193564" s="192"/>
      <c r="AA193564" s="192"/>
    </row>
    <row r="193565" spans="26:27">
      <c r="Z193565" s="192"/>
      <c r="AA193565" s="192"/>
    </row>
    <row r="193566" spans="26:27">
      <c r="Z193566" s="192"/>
      <c r="AA193566" s="192"/>
    </row>
    <row r="193567" spans="26:27">
      <c r="Z193567" s="192"/>
      <c r="AA193567" s="192"/>
    </row>
    <row r="193568" spans="26:27">
      <c r="Z193568" s="192"/>
      <c r="AA193568" s="192"/>
    </row>
    <row r="193569" spans="26:27">
      <c r="Z193569" s="192"/>
      <c r="AA193569" s="192"/>
    </row>
    <row r="193570" spans="26:27">
      <c r="Z193570" s="192"/>
      <c r="AA193570" s="192"/>
    </row>
    <row r="193571" spans="26:27">
      <c r="Z193571" s="192"/>
      <c r="AA193571" s="192"/>
    </row>
    <row r="193572" spans="26:27">
      <c r="Z193572" s="192"/>
      <c r="AA193572" s="192"/>
    </row>
    <row r="193573" spans="26:27">
      <c r="Z193573" s="192"/>
      <c r="AA193573" s="192"/>
    </row>
    <row r="193574" spans="26:27">
      <c r="Z193574" s="192"/>
      <c r="AA193574" s="192"/>
    </row>
    <row r="193575" spans="26:27">
      <c r="Z193575" s="192"/>
      <c r="AA193575" s="192"/>
    </row>
    <row r="193576" spans="26:27">
      <c r="Z193576" s="192"/>
      <c r="AA193576" s="192"/>
    </row>
    <row r="193577" spans="26:27">
      <c r="Z193577" s="192"/>
      <c r="AA193577" s="192"/>
    </row>
    <row r="193578" spans="26:27">
      <c r="Z193578" s="192"/>
      <c r="AA193578" s="192"/>
    </row>
    <row r="193579" spans="26:27">
      <c r="Z193579" s="192"/>
      <c r="AA193579" s="192"/>
    </row>
    <row r="193580" spans="26:27">
      <c r="Z193580" s="192"/>
      <c r="AA193580" s="192"/>
    </row>
    <row r="193581" spans="26:27">
      <c r="Z193581" s="192"/>
      <c r="AA193581" s="192"/>
    </row>
    <row r="193582" spans="26:27">
      <c r="Z193582" s="192"/>
      <c r="AA193582" s="192"/>
    </row>
    <row r="193583" spans="26:27">
      <c r="Z193583" s="192"/>
      <c r="AA193583" s="192"/>
    </row>
    <row r="193584" spans="26:27">
      <c r="Z193584" s="192"/>
      <c r="AA193584" s="192"/>
    </row>
    <row r="193585" spans="26:27">
      <c r="Z193585" s="192"/>
      <c r="AA193585" s="192"/>
    </row>
    <row r="193586" spans="26:27">
      <c r="Z193586" s="192"/>
      <c r="AA193586" s="192"/>
    </row>
    <row r="193587" spans="26:27">
      <c r="Z193587" s="192"/>
      <c r="AA193587" s="192"/>
    </row>
    <row r="193588" spans="26:27">
      <c r="Z193588" s="192"/>
      <c r="AA193588" s="192"/>
    </row>
    <row r="193589" spans="26:27">
      <c r="Z193589" s="192"/>
      <c r="AA193589" s="192"/>
    </row>
    <row r="193590" spans="26:27">
      <c r="Z193590" s="192"/>
      <c r="AA193590" s="192"/>
    </row>
    <row r="193591" spans="26:27">
      <c r="Z193591" s="192"/>
      <c r="AA193591" s="192"/>
    </row>
    <row r="193592" spans="26:27">
      <c r="Z193592" s="192"/>
      <c r="AA193592" s="192"/>
    </row>
    <row r="193593" spans="26:27">
      <c r="Z193593" s="192"/>
      <c r="AA193593" s="192"/>
    </row>
    <row r="193594" spans="26:27">
      <c r="Z193594" s="192"/>
      <c r="AA193594" s="192"/>
    </row>
    <row r="193595" spans="26:27">
      <c r="Z193595" s="192"/>
      <c r="AA193595" s="192"/>
    </row>
    <row r="193596" spans="26:27">
      <c r="Z193596" s="192"/>
      <c r="AA193596" s="192"/>
    </row>
    <row r="193597" spans="26:27">
      <c r="Z193597" s="192"/>
      <c r="AA193597" s="192"/>
    </row>
    <row r="193598" spans="26:27">
      <c r="Z193598" s="192"/>
      <c r="AA193598" s="192"/>
    </row>
    <row r="193599" spans="26:27">
      <c r="Z193599" s="192"/>
      <c r="AA193599" s="192"/>
    </row>
    <row r="193600" spans="26:27">
      <c r="Z193600" s="192"/>
      <c r="AA193600" s="192"/>
    </row>
    <row r="193601" spans="26:27">
      <c r="Z193601" s="192"/>
      <c r="AA193601" s="192"/>
    </row>
    <row r="193602" spans="26:27">
      <c r="Z193602" s="192"/>
      <c r="AA193602" s="192"/>
    </row>
    <row r="193603" spans="26:27">
      <c r="Z193603" s="192"/>
      <c r="AA193603" s="192"/>
    </row>
    <row r="193604" spans="26:27">
      <c r="Z193604" s="192"/>
      <c r="AA193604" s="192"/>
    </row>
    <row r="193605" spans="26:27">
      <c r="Z193605" s="192"/>
      <c r="AA193605" s="192"/>
    </row>
    <row r="193606" spans="26:27">
      <c r="Z193606" s="192"/>
      <c r="AA193606" s="192"/>
    </row>
    <row r="193607" spans="26:27">
      <c r="Z193607" s="192"/>
      <c r="AA193607" s="192"/>
    </row>
    <row r="193608" spans="26:27">
      <c r="Z193608" s="192"/>
      <c r="AA193608" s="192"/>
    </row>
    <row r="193609" spans="26:27">
      <c r="Z193609" s="192"/>
      <c r="AA193609" s="192"/>
    </row>
    <row r="193610" spans="26:27">
      <c r="Z193610" s="192"/>
      <c r="AA193610" s="192"/>
    </row>
    <row r="193611" spans="26:27">
      <c r="Z193611" s="192"/>
      <c r="AA193611" s="192"/>
    </row>
    <row r="193612" spans="26:27">
      <c r="Z193612" s="192"/>
      <c r="AA193612" s="192"/>
    </row>
    <row r="193613" spans="26:27">
      <c r="Z193613" s="192"/>
      <c r="AA193613" s="192"/>
    </row>
    <row r="193614" spans="26:27">
      <c r="Z193614" s="192"/>
      <c r="AA193614" s="192"/>
    </row>
    <row r="193615" spans="26:27">
      <c r="Z193615" s="192"/>
      <c r="AA193615" s="192"/>
    </row>
    <row r="193616" spans="26:27">
      <c r="Z193616" s="192"/>
      <c r="AA193616" s="192"/>
    </row>
    <row r="193617" spans="26:27">
      <c r="Z193617" s="192"/>
      <c r="AA193617" s="192"/>
    </row>
    <row r="193618" spans="26:27">
      <c r="Z193618" s="192"/>
      <c r="AA193618" s="192"/>
    </row>
    <row r="193619" spans="26:27">
      <c r="Z193619" s="192"/>
      <c r="AA193619" s="192"/>
    </row>
    <row r="193620" spans="26:27">
      <c r="Z193620" s="192"/>
      <c r="AA193620" s="192"/>
    </row>
    <row r="193621" spans="26:27">
      <c r="Z193621" s="192"/>
      <c r="AA193621" s="192"/>
    </row>
    <row r="193622" spans="26:27">
      <c r="Z193622" s="192"/>
      <c r="AA193622" s="192"/>
    </row>
    <row r="193623" spans="26:27">
      <c r="Z193623" s="192"/>
      <c r="AA193623" s="192"/>
    </row>
    <row r="193624" spans="26:27">
      <c r="Z193624" s="192"/>
      <c r="AA193624" s="192"/>
    </row>
    <row r="193625" spans="26:27">
      <c r="Z193625" s="192"/>
      <c r="AA193625" s="192"/>
    </row>
    <row r="193626" spans="26:27">
      <c r="Z193626" s="192"/>
      <c r="AA193626" s="192"/>
    </row>
    <row r="193627" spans="26:27">
      <c r="Z193627" s="192"/>
      <c r="AA193627" s="192"/>
    </row>
    <row r="193628" spans="26:27">
      <c r="Z193628" s="192"/>
      <c r="AA193628" s="192"/>
    </row>
    <row r="193629" spans="26:27">
      <c r="Z193629" s="192"/>
      <c r="AA193629" s="192"/>
    </row>
    <row r="193630" spans="26:27">
      <c r="Z193630" s="192"/>
      <c r="AA193630" s="192"/>
    </row>
    <row r="193631" spans="26:27">
      <c r="Z193631" s="192"/>
      <c r="AA193631" s="192"/>
    </row>
    <row r="193632" spans="26:27">
      <c r="Z193632" s="192"/>
      <c r="AA193632" s="192"/>
    </row>
    <row r="193633" spans="26:27">
      <c r="Z193633" s="192"/>
      <c r="AA193633" s="192"/>
    </row>
    <row r="193634" spans="26:27">
      <c r="Z193634" s="192"/>
      <c r="AA193634" s="192"/>
    </row>
    <row r="193635" spans="26:27">
      <c r="Z193635" s="192"/>
      <c r="AA193635" s="192"/>
    </row>
    <row r="193636" spans="26:27">
      <c r="Z193636" s="192"/>
      <c r="AA193636" s="192"/>
    </row>
    <row r="193637" spans="26:27">
      <c r="Z193637" s="192"/>
      <c r="AA193637" s="192"/>
    </row>
    <row r="193638" spans="26:27">
      <c r="Z193638" s="192"/>
      <c r="AA193638" s="192"/>
    </row>
    <row r="193639" spans="26:27">
      <c r="Z193639" s="192"/>
      <c r="AA193639" s="192"/>
    </row>
    <row r="193640" spans="26:27">
      <c r="Z193640" s="192"/>
      <c r="AA193640" s="192"/>
    </row>
    <row r="193641" spans="26:27">
      <c r="Z193641" s="192"/>
      <c r="AA193641" s="192"/>
    </row>
    <row r="193642" spans="26:27">
      <c r="Z193642" s="192"/>
      <c r="AA193642" s="192"/>
    </row>
    <row r="193643" spans="26:27">
      <c r="Z193643" s="192"/>
      <c r="AA193643" s="192"/>
    </row>
    <row r="193644" spans="26:27">
      <c r="Z193644" s="192"/>
      <c r="AA193644" s="192"/>
    </row>
    <row r="193645" spans="26:27">
      <c r="Z193645" s="192"/>
      <c r="AA193645" s="192"/>
    </row>
    <row r="193646" spans="26:27">
      <c r="Z193646" s="192"/>
      <c r="AA193646" s="192"/>
    </row>
    <row r="193647" spans="26:27">
      <c r="Z193647" s="192"/>
      <c r="AA193647" s="192"/>
    </row>
    <row r="193648" spans="26:27">
      <c r="Z193648" s="192"/>
      <c r="AA193648" s="192"/>
    </row>
    <row r="193649" spans="26:27">
      <c r="Z193649" s="192"/>
      <c r="AA193649" s="192"/>
    </row>
    <row r="193650" spans="26:27">
      <c r="Z193650" s="192"/>
      <c r="AA193650" s="192"/>
    </row>
    <row r="193651" spans="26:27">
      <c r="Z193651" s="192"/>
      <c r="AA193651" s="192"/>
    </row>
    <row r="193652" spans="26:27">
      <c r="Z193652" s="192"/>
      <c r="AA193652" s="192"/>
    </row>
    <row r="193653" spans="26:27">
      <c r="Z193653" s="192"/>
      <c r="AA193653" s="192"/>
    </row>
    <row r="193654" spans="26:27">
      <c r="Z193654" s="192"/>
      <c r="AA193654" s="192"/>
    </row>
    <row r="193655" spans="26:27">
      <c r="Z193655" s="192"/>
      <c r="AA193655" s="192"/>
    </row>
    <row r="193656" spans="26:27">
      <c r="Z193656" s="192"/>
      <c r="AA193656" s="192"/>
    </row>
    <row r="193657" spans="26:27">
      <c r="Z193657" s="192"/>
      <c r="AA193657" s="192"/>
    </row>
    <row r="193658" spans="26:27">
      <c r="Z193658" s="192"/>
      <c r="AA193658" s="192"/>
    </row>
    <row r="193659" spans="26:27">
      <c r="Z193659" s="192"/>
      <c r="AA193659" s="192"/>
    </row>
    <row r="193660" spans="26:27">
      <c r="Z193660" s="192"/>
      <c r="AA193660" s="192"/>
    </row>
    <row r="193661" spans="26:27">
      <c r="Z193661" s="192"/>
      <c r="AA193661" s="192"/>
    </row>
    <row r="193662" spans="26:27">
      <c r="Z193662" s="192"/>
      <c r="AA193662" s="192"/>
    </row>
    <row r="193663" spans="26:27">
      <c r="Z193663" s="192"/>
      <c r="AA193663" s="192"/>
    </row>
    <row r="193664" spans="26:27">
      <c r="Z193664" s="192"/>
      <c r="AA193664" s="192"/>
    </row>
    <row r="193665" spans="26:27">
      <c r="Z193665" s="192"/>
      <c r="AA193665" s="192"/>
    </row>
    <row r="193666" spans="26:27">
      <c r="Z193666" s="192"/>
      <c r="AA193666" s="192"/>
    </row>
    <row r="193667" spans="26:27">
      <c r="Z193667" s="192"/>
      <c r="AA193667" s="192"/>
    </row>
    <row r="193668" spans="26:27">
      <c r="Z193668" s="192"/>
      <c r="AA193668" s="192"/>
    </row>
    <row r="193669" spans="26:27">
      <c r="Z193669" s="192"/>
      <c r="AA193669" s="192"/>
    </row>
    <row r="193670" spans="26:27">
      <c r="Z193670" s="192"/>
      <c r="AA193670" s="192"/>
    </row>
    <row r="193671" spans="26:27">
      <c r="Z193671" s="192"/>
      <c r="AA193671" s="192"/>
    </row>
    <row r="193672" spans="26:27">
      <c r="Z193672" s="192"/>
      <c r="AA193672" s="192"/>
    </row>
    <row r="193673" spans="26:27">
      <c r="Z193673" s="192"/>
      <c r="AA193673" s="192"/>
    </row>
    <row r="193674" spans="26:27">
      <c r="Z193674" s="192"/>
      <c r="AA193674" s="192"/>
    </row>
    <row r="193675" spans="26:27">
      <c r="Z193675" s="192"/>
      <c r="AA193675" s="192"/>
    </row>
    <row r="193676" spans="26:27">
      <c r="Z193676" s="192"/>
      <c r="AA193676" s="192"/>
    </row>
    <row r="193677" spans="26:27">
      <c r="Z193677" s="192"/>
      <c r="AA193677" s="192"/>
    </row>
    <row r="193678" spans="26:27">
      <c r="Z193678" s="192"/>
      <c r="AA193678" s="192"/>
    </row>
    <row r="193679" spans="26:27">
      <c r="Z193679" s="192"/>
      <c r="AA193679" s="192"/>
    </row>
    <row r="193680" spans="26:27">
      <c r="Z193680" s="192"/>
      <c r="AA193680" s="192"/>
    </row>
    <row r="193681" spans="26:27">
      <c r="Z193681" s="192"/>
      <c r="AA193681" s="192"/>
    </row>
    <row r="193682" spans="26:27">
      <c r="Z193682" s="192"/>
      <c r="AA193682" s="192"/>
    </row>
    <row r="193683" spans="26:27">
      <c r="Z193683" s="192"/>
      <c r="AA193683" s="192"/>
    </row>
    <row r="193684" spans="26:27">
      <c r="Z193684" s="192"/>
      <c r="AA193684" s="192"/>
    </row>
    <row r="193685" spans="26:27">
      <c r="Z193685" s="192"/>
      <c r="AA193685" s="192"/>
    </row>
    <row r="193686" spans="26:27">
      <c r="Z193686" s="192"/>
      <c r="AA193686" s="192"/>
    </row>
    <row r="193687" spans="26:27">
      <c r="Z193687" s="192"/>
      <c r="AA193687" s="192"/>
    </row>
    <row r="193688" spans="26:27">
      <c r="Z193688" s="192"/>
      <c r="AA193688" s="192"/>
    </row>
    <row r="193689" spans="26:27">
      <c r="Z193689" s="192"/>
      <c r="AA193689" s="192"/>
    </row>
    <row r="193690" spans="26:27">
      <c r="Z193690" s="192"/>
      <c r="AA193690" s="192"/>
    </row>
    <row r="193691" spans="26:27">
      <c r="Z193691" s="192"/>
      <c r="AA193691" s="192"/>
    </row>
    <row r="193692" spans="26:27">
      <c r="Z193692" s="192"/>
      <c r="AA193692" s="192"/>
    </row>
    <row r="193693" spans="26:27">
      <c r="Z193693" s="192"/>
      <c r="AA193693" s="192"/>
    </row>
    <row r="193694" spans="26:27">
      <c r="Z193694" s="192"/>
      <c r="AA193694" s="192"/>
    </row>
    <row r="193695" spans="26:27">
      <c r="Z193695" s="192"/>
      <c r="AA193695" s="192"/>
    </row>
    <row r="193696" spans="26:27">
      <c r="Z193696" s="192"/>
      <c r="AA193696" s="192"/>
    </row>
    <row r="193697" spans="26:27">
      <c r="Z193697" s="192"/>
      <c r="AA193697" s="192"/>
    </row>
    <row r="193698" spans="26:27">
      <c r="Z193698" s="192"/>
      <c r="AA193698" s="192"/>
    </row>
    <row r="193699" spans="26:27">
      <c r="Z193699" s="192"/>
      <c r="AA193699" s="192"/>
    </row>
    <row r="193700" spans="26:27">
      <c r="Z193700" s="192"/>
      <c r="AA193700" s="192"/>
    </row>
    <row r="193701" spans="26:27">
      <c r="Z193701" s="192"/>
      <c r="AA193701" s="192"/>
    </row>
    <row r="193702" spans="26:27">
      <c r="Z193702" s="192"/>
      <c r="AA193702" s="192"/>
    </row>
    <row r="193703" spans="26:27">
      <c r="Z193703" s="192"/>
      <c r="AA193703" s="192"/>
    </row>
    <row r="193704" spans="26:27">
      <c r="Z193704" s="192"/>
      <c r="AA193704" s="192"/>
    </row>
    <row r="193705" spans="26:27">
      <c r="Z193705" s="192"/>
      <c r="AA193705" s="192"/>
    </row>
    <row r="193706" spans="26:27">
      <c r="Z193706" s="192"/>
      <c r="AA193706" s="192"/>
    </row>
    <row r="193707" spans="26:27">
      <c r="Z193707" s="192"/>
      <c r="AA193707" s="192"/>
    </row>
    <row r="193708" spans="26:27">
      <c r="Z193708" s="192"/>
      <c r="AA193708" s="192"/>
    </row>
    <row r="193709" spans="26:27">
      <c r="Z193709" s="192"/>
      <c r="AA193709" s="192"/>
    </row>
    <row r="193710" spans="26:27">
      <c r="Z193710" s="192"/>
      <c r="AA193710" s="192"/>
    </row>
    <row r="193711" spans="26:27">
      <c r="Z193711" s="192"/>
      <c r="AA193711" s="192"/>
    </row>
    <row r="193712" spans="26:27">
      <c r="Z193712" s="192"/>
      <c r="AA193712" s="192"/>
    </row>
    <row r="193713" spans="26:27">
      <c r="Z193713" s="192"/>
      <c r="AA193713" s="192"/>
    </row>
    <row r="193714" spans="26:27">
      <c r="Z193714" s="192"/>
      <c r="AA193714" s="192"/>
    </row>
    <row r="193715" spans="26:27">
      <c r="Z193715" s="192"/>
      <c r="AA193715" s="192"/>
    </row>
    <row r="193716" spans="26:27">
      <c r="Z193716" s="192"/>
      <c r="AA193716" s="192"/>
    </row>
    <row r="193717" spans="26:27">
      <c r="Z193717" s="192"/>
      <c r="AA193717" s="192"/>
    </row>
    <row r="193718" spans="26:27">
      <c r="Z193718" s="192"/>
      <c r="AA193718" s="192"/>
    </row>
    <row r="193719" spans="26:27">
      <c r="Z193719" s="192"/>
      <c r="AA193719" s="192"/>
    </row>
    <row r="193720" spans="26:27">
      <c r="Z193720" s="192"/>
      <c r="AA193720" s="192"/>
    </row>
    <row r="193721" spans="26:27">
      <c r="Z193721" s="192"/>
      <c r="AA193721" s="192"/>
    </row>
    <row r="193722" spans="26:27">
      <c r="Z193722" s="192"/>
      <c r="AA193722" s="192"/>
    </row>
    <row r="193723" spans="26:27">
      <c r="Z193723" s="192"/>
      <c r="AA193723" s="192"/>
    </row>
    <row r="193724" spans="26:27">
      <c r="Z193724" s="192"/>
      <c r="AA193724" s="192"/>
    </row>
    <row r="193725" spans="26:27">
      <c r="Z193725" s="192"/>
      <c r="AA193725" s="192"/>
    </row>
    <row r="193726" spans="26:27">
      <c r="Z193726" s="192"/>
      <c r="AA193726" s="192"/>
    </row>
    <row r="193727" spans="26:27">
      <c r="Z193727" s="192"/>
      <c r="AA193727" s="192"/>
    </row>
    <row r="193728" spans="26:27">
      <c r="Z193728" s="192"/>
      <c r="AA193728" s="192"/>
    </row>
    <row r="193729" spans="26:27">
      <c r="Z193729" s="192"/>
      <c r="AA193729" s="192"/>
    </row>
    <row r="193730" spans="26:27">
      <c r="Z193730" s="192"/>
      <c r="AA193730" s="192"/>
    </row>
    <row r="193731" spans="26:27">
      <c r="Z193731" s="192"/>
      <c r="AA193731" s="192"/>
    </row>
    <row r="193732" spans="26:27">
      <c r="Z193732" s="192"/>
      <c r="AA193732" s="192"/>
    </row>
    <row r="193733" spans="26:27">
      <c r="Z193733" s="192"/>
      <c r="AA193733" s="192"/>
    </row>
    <row r="193734" spans="26:27">
      <c r="Z193734" s="192"/>
      <c r="AA193734" s="192"/>
    </row>
    <row r="193735" spans="26:27">
      <c r="Z193735" s="192"/>
      <c r="AA193735" s="192"/>
    </row>
    <row r="193736" spans="26:27">
      <c r="Z193736" s="192"/>
      <c r="AA193736" s="192"/>
    </row>
    <row r="193737" spans="26:27">
      <c r="Z193737" s="192"/>
      <c r="AA193737" s="192"/>
    </row>
    <row r="193738" spans="26:27">
      <c r="Z193738" s="192"/>
      <c r="AA193738" s="192"/>
    </row>
    <row r="193739" spans="26:27">
      <c r="Z193739" s="192"/>
      <c r="AA193739" s="192"/>
    </row>
    <row r="193740" spans="26:27">
      <c r="Z193740" s="192"/>
      <c r="AA193740" s="192"/>
    </row>
    <row r="193741" spans="26:27">
      <c r="Z193741" s="192"/>
      <c r="AA193741" s="192"/>
    </row>
    <row r="193742" spans="26:27">
      <c r="Z193742" s="192"/>
      <c r="AA193742" s="192"/>
    </row>
    <row r="193743" spans="26:27">
      <c r="Z193743" s="192"/>
      <c r="AA193743" s="192"/>
    </row>
    <row r="193744" spans="26:27">
      <c r="Z193744" s="192"/>
      <c r="AA193744" s="192"/>
    </row>
    <row r="193745" spans="26:27">
      <c r="Z193745" s="192"/>
      <c r="AA193745" s="192"/>
    </row>
    <row r="193746" spans="26:27">
      <c r="Z193746" s="192"/>
      <c r="AA193746" s="192"/>
    </row>
    <row r="193747" spans="26:27">
      <c r="Z193747" s="192"/>
      <c r="AA193747" s="192"/>
    </row>
    <row r="193748" spans="26:27">
      <c r="Z193748" s="192"/>
      <c r="AA193748" s="192"/>
    </row>
    <row r="193749" spans="26:27">
      <c r="Z193749" s="192"/>
      <c r="AA193749" s="192"/>
    </row>
    <row r="193750" spans="26:27">
      <c r="Z193750" s="192"/>
      <c r="AA193750" s="192"/>
    </row>
    <row r="193751" spans="26:27">
      <c r="Z193751" s="192"/>
      <c r="AA193751" s="192"/>
    </row>
    <row r="193752" spans="26:27">
      <c r="Z193752" s="192"/>
      <c r="AA193752" s="192"/>
    </row>
    <row r="193753" spans="26:27">
      <c r="Z193753" s="192"/>
      <c r="AA193753" s="192"/>
    </row>
    <row r="193754" spans="26:27">
      <c r="Z193754" s="192"/>
      <c r="AA193754" s="192"/>
    </row>
    <row r="193755" spans="26:27">
      <c r="Z193755" s="192"/>
      <c r="AA193755" s="192"/>
    </row>
    <row r="193756" spans="26:27">
      <c r="Z193756" s="192"/>
      <c r="AA193756" s="192"/>
    </row>
    <row r="193757" spans="26:27">
      <c r="Z193757" s="192"/>
      <c r="AA193757" s="192"/>
    </row>
    <row r="193758" spans="26:27">
      <c r="Z193758" s="192"/>
      <c r="AA193758" s="192"/>
    </row>
    <row r="193759" spans="26:27">
      <c r="Z193759" s="192"/>
      <c r="AA193759" s="192"/>
    </row>
    <row r="193760" spans="26:27">
      <c r="Z193760" s="192"/>
      <c r="AA193760" s="192"/>
    </row>
    <row r="193761" spans="26:27">
      <c r="Z193761" s="192"/>
      <c r="AA193761" s="192"/>
    </row>
    <row r="193762" spans="26:27">
      <c r="Z193762" s="192"/>
      <c r="AA193762" s="192"/>
    </row>
    <row r="193763" spans="26:27">
      <c r="Z193763" s="192"/>
      <c r="AA193763" s="192"/>
    </row>
    <row r="193764" spans="26:27">
      <c r="Z193764" s="192"/>
      <c r="AA193764" s="192"/>
    </row>
    <row r="193765" spans="26:27">
      <c r="Z193765" s="192"/>
      <c r="AA193765" s="192"/>
    </row>
    <row r="193766" spans="26:27">
      <c r="Z193766" s="192"/>
      <c r="AA193766" s="192"/>
    </row>
    <row r="193767" spans="26:27">
      <c r="Z193767" s="192"/>
      <c r="AA193767" s="192"/>
    </row>
    <row r="193768" spans="26:27">
      <c r="Z193768" s="192"/>
      <c r="AA193768" s="192"/>
    </row>
    <row r="193769" spans="26:27">
      <c r="Z193769" s="192"/>
      <c r="AA193769" s="192"/>
    </row>
    <row r="193770" spans="26:27">
      <c r="Z193770" s="192"/>
      <c r="AA193770" s="192"/>
    </row>
    <row r="193771" spans="26:27">
      <c r="Z193771" s="192"/>
      <c r="AA193771" s="192"/>
    </row>
    <row r="193772" spans="26:27">
      <c r="Z193772" s="192"/>
      <c r="AA193772" s="192"/>
    </row>
    <row r="193773" spans="26:27">
      <c r="Z193773" s="192"/>
      <c r="AA193773" s="192"/>
    </row>
    <row r="193774" spans="26:27">
      <c r="Z193774" s="192"/>
      <c r="AA193774" s="192"/>
    </row>
    <row r="193775" spans="26:27">
      <c r="Z193775" s="192"/>
      <c r="AA193775" s="192"/>
    </row>
    <row r="193776" spans="26:27">
      <c r="Z193776" s="192"/>
      <c r="AA193776" s="192"/>
    </row>
    <row r="193777" spans="26:27">
      <c r="Z193777" s="192"/>
      <c r="AA193777" s="192"/>
    </row>
    <row r="193778" spans="26:27">
      <c r="Z193778" s="192"/>
      <c r="AA193778" s="192"/>
    </row>
    <row r="193779" spans="26:27">
      <c r="Z193779" s="192"/>
      <c r="AA193779" s="192"/>
    </row>
    <row r="193780" spans="26:27">
      <c r="Z193780" s="192"/>
      <c r="AA193780" s="192"/>
    </row>
    <row r="193781" spans="26:27">
      <c r="Z193781" s="192"/>
      <c r="AA193781" s="192"/>
    </row>
    <row r="193782" spans="26:27">
      <c r="Z193782" s="192"/>
      <c r="AA193782" s="192"/>
    </row>
    <row r="193783" spans="26:27">
      <c r="Z193783" s="192"/>
      <c r="AA193783" s="192"/>
    </row>
    <row r="193784" spans="26:27">
      <c r="Z193784" s="192"/>
      <c r="AA193784" s="192"/>
    </row>
    <row r="193785" spans="26:27">
      <c r="Z193785" s="192"/>
      <c r="AA193785" s="192"/>
    </row>
    <row r="193786" spans="26:27">
      <c r="Z193786" s="192"/>
      <c r="AA193786" s="192"/>
    </row>
    <row r="193787" spans="26:27">
      <c r="Z193787" s="192"/>
      <c r="AA193787" s="192"/>
    </row>
    <row r="193788" spans="26:27">
      <c r="Z193788" s="192"/>
      <c r="AA193788" s="192"/>
    </row>
    <row r="193789" spans="26:27">
      <c r="Z193789" s="192"/>
      <c r="AA193789" s="192"/>
    </row>
    <row r="193790" spans="26:27">
      <c r="Z193790" s="192"/>
      <c r="AA193790" s="192"/>
    </row>
    <row r="193791" spans="26:27">
      <c r="Z193791" s="192"/>
      <c r="AA193791" s="192"/>
    </row>
    <row r="193792" spans="26:27">
      <c r="Z193792" s="192"/>
      <c r="AA193792" s="192"/>
    </row>
    <row r="193793" spans="26:27">
      <c r="Z193793" s="192"/>
      <c r="AA193793" s="192"/>
    </row>
    <row r="193794" spans="26:27">
      <c r="Z193794" s="192"/>
      <c r="AA193794" s="192"/>
    </row>
    <row r="193795" spans="26:27">
      <c r="Z193795" s="192"/>
      <c r="AA193795" s="192"/>
    </row>
    <row r="193796" spans="26:27">
      <c r="Z193796" s="192"/>
      <c r="AA193796" s="192"/>
    </row>
    <row r="193797" spans="26:27">
      <c r="Z193797" s="192"/>
      <c r="AA193797" s="192"/>
    </row>
    <row r="193798" spans="26:27">
      <c r="Z193798" s="192"/>
      <c r="AA193798" s="192"/>
    </row>
    <row r="193799" spans="26:27">
      <c r="Z193799" s="192"/>
      <c r="AA193799" s="192"/>
    </row>
    <row r="193800" spans="26:27">
      <c r="Z193800" s="192"/>
      <c r="AA193800" s="192"/>
    </row>
    <row r="193801" spans="26:27">
      <c r="Z193801" s="192"/>
      <c r="AA193801" s="192"/>
    </row>
    <row r="193802" spans="26:27">
      <c r="Z193802" s="192"/>
      <c r="AA193802" s="192"/>
    </row>
    <row r="193803" spans="26:27">
      <c r="Z193803" s="192"/>
      <c r="AA193803" s="192"/>
    </row>
    <row r="193804" spans="26:27">
      <c r="Z193804" s="192"/>
      <c r="AA193804" s="192"/>
    </row>
    <row r="193805" spans="26:27">
      <c r="Z193805" s="192"/>
      <c r="AA193805" s="192"/>
    </row>
    <row r="193806" spans="26:27">
      <c r="Z193806" s="192"/>
      <c r="AA193806" s="192"/>
    </row>
    <row r="193807" spans="26:27">
      <c r="Z193807" s="192"/>
      <c r="AA193807" s="192"/>
    </row>
    <row r="193808" spans="26:27">
      <c r="Z193808" s="192"/>
      <c r="AA193808" s="192"/>
    </row>
    <row r="193809" spans="26:27">
      <c r="Z193809" s="192"/>
      <c r="AA193809" s="192"/>
    </row>
    <row r="193810" spans="26:27">
      <c r="Z193810" s="192"/>
      <c r="AA193810" s="192"/>
    </row>
    <row r="193811" spans="26:27">
      <c r="Z193811" s="192"/>
      <c r="AA193811" s="192"/>
    </row>
    <row r="193812" spans="26:27">
      <c r="Z193812" s="192"/>
      <c r="AA193812" s="192"/>
    </row>
    <row r="193813" spans="26:27">
      <c r="Z193813" s="192"/>
      <c r="AA193813" s="192"/>
    </row>
    <row r="193814" spans="26:27">
      <c r="Z193814" s="192"/>
      <c r="AA193814" s="192"/>
    </row>
    <row r="193815" spans="26:27">
      <c r="Z193815" s="192"/>
      <c r="AA193815" s="192"/>
    </row>
    <row r="193816" spans="26:27">
      <c r="Z193816" s="192"/>
      <c r="AA193816" s="192"/>
    </row>
    <row r="193817" spans="26:27">
      <c r="Z193817" s="192"/>
      <c r="AA193817" s="192"/>
    </row>
    <row r="193818" spans="26:27">
      <c r="Z193818" s="192"/>
      <c r="AA193818" s="192"/>
    </row>
    <row r="193819" spans="26:27">
      <c r="Z193819" s="192"/>
      <c r="AA193819" s="192"/>
    </row>
    <row r="193820" spans="26:27">
      <c r="Z193820" s="192"/>
      <c r="AA193820" s="192"/>
    </row>
    <row r="193821" spans="26:27">
      <c r="Z193821" s="192"/>
      <c r="AA193821" s="192"/>
    </row>
    <row r="193822" spans="26:27">
      <c r="Z193822" s="192"/>
      <c r="AA193822" s="192"/>
    </row>
    <row r="193823" spans="26:27">
      <c r="Z193823" s="192"/>
      <c r="AA193823" s="192"/>
    </row>
    <row r="193824" spans="26:27">
      <c r="Z193824" s="192"/>
      <c r="AA193824" s="192"/>
    </row>
    <row r="193825" spans="26:27">
      <c r="Z193825" s="192"/>
      <c r="AA193825" s="192"/>
    </row>
    <row r="193826" spans="26:27">
      <c r="Z193826" s="192"/>
      <c r="AA193826" s="192"/>
    </row>
    <row r="193827" spans="26:27">
      <c r="Z193827" s="192"/>
      <c r="AA193827" s="192"/>
    </row>
    <row r="193828" spans="26:27">
      <c r="Z193828" s="192"/>
      <c r="AA193828" s="192"/>
    </row>
    <row r="193829" spans="26:27">
      <c r="Z193829" s="192"/>
      <c r="AA193829" s="192"/>
    </row>
    <row r="193830" spans="26:27">
      <c r="Z193830" s="192"/>
      <c r="AA193830" s="192"/>
    </row>
    <row r="193831" spans="26:27">
      <c r="Z193831" s="192"/>
      <c r="AA193831" s="192"/>
    </row>
    <row r="193832" spans="26:27">
      <c r="Z193832" s="192"/>
      <c r="AA193832" s="192"/>
    </row>
    <row r="193833" spans="26:27">
      <c r="Z193833" s="192"/>
      <c r="AA193833" s="192"/>
    </row>
    <row r="193834" spans="26:27">
      <c r="Z193834" s="192"/>
      <c r="AA193834" s="192"/>
    </row>
    <row r="193835" spans="26:27">
      <c r="Z193835" s="192"/>
      <c r="AA193835" s="192"/>
    </row>
    <row r="193836" spans="26:27">
      <c r="Z193836" s="192"/>
      <c r="AA193836" s="192"/>
    </row>
    <row r="193837" spans="26:27">
      <c r="Z193837" s="192"/>
      <c r="AA193837" s="192"/>
    </row>
    <row r="193838" spans="26:27">
      <c r="Z193838" s="192"/>
      <c r="AA193838" s="192"/>
    </row>
    <row r="193839" spans="26:27">
      <c r="Z193839" s="192"/>
      <c r="AA193839" s="192"/>
    </row>
    <row r="193840" spans="26:27">
      <c r="Z193840" s="192"/>
      <c r="AA193840" s="192"/>
    </row>
    <row r="193841" spans="26:27">
      <c r="Z193841" s="192"/>
      <c r="AA193841" s="192"/>
    </row>
    <row r="193842" spans="26:27">
      <c r="Z193842" s="192"/>
      <c r="AA193842" s="192"/>
    </row>
    <row r="193843" spans="26:27">
      <c r="Z193843" s="192"/>
      <c r="AA193843" s="192"/>
    </row>
    <row r="193844" spans="26:27">
      <c r="Z193844" s="192"/>
      <c r="AA193844" s="192"/>
    </row>
    <row r="193845" spans="26:27">
      <c r="Z193845" s="192"/>
      <c r="AA193845" s="192"/>
    </row>
    <row r="193846" spans="26:27">
      <c r="Z193846" s="192"/>
      <c r="AA193846" s="192"/>
    </row>
    <row r="193847" spans="26:27">
      <c r="Z193847" s="192"/>
      <c r="AA193847" s="192"/>
    </row>
    <row r="193848" spans="26:27">
      <c r="Z193848" s="192"/>
      <c r="AA193848" s="192"/>
    </row>
    <row r="193849" spans="26:27">
      <c r="Z193849" s="192"/>
      <c r="AA193849" s="192"/>
    </row>
    <row r="193850" spans="26:27">
      <c r="Z193850" s="192"/>
      <c r="AA193850" s="192"/>
    </row>
    <row r="193851" spans="26:27">
      <c r="Z193851" s="192"/>
      <c r="AA193851" s="192"/>
    </row>
    <row r="193852" spans="26:27">
      <c r="Z193852" s="192"/>
      <c r="AA193852" s="192"/>
    </row>
    <row r="193853" spans="26:27">
      <c r="Z193853" s="192"/>
      <c r="AA193853" s="192"/>
    </row>
    <row r="193854" spans="26:27">
      <c r="Z193854" s="192"/>
      <c r="AA193854" s="192"/>
    </row>
    <row r="193855" spans="26:27">
      <c r="Z193855" s="192"/>
      <c r="AA193855" s="192"/>
    </row>
    <row r="193856" spans="26:27">
      <c r="Z193856" s="192"/>
      <c r="AA193856" s="192"/>
    </row>
    <row r="193857" spans="26:27">
      <c r="Z193857" s="192"/>
      <c r="AA193857" s="192"/>
    </row>
    <row r="193858" spans="26:27">
      <c r="Z193858" s="192"/>
      <c r="AA193858" s="192"/>
    </row>
    <row r="193859" spans="26:27">
      <c r="Z193859" s="192"/>
      <c r="AA193859" s="192"/>
    </row>
    <row r="193860" spans="26:27">
      <c r="Z193860" s="192"/>
      <c r="AA193860" s="192"/>
    </row>
    <row r="193861" spans="26:27">
      <c r="Z193861" s="192"/>
      <c r="AA193861" s="192"/>
    </row>
    <row r="193862" spans="26:27">
      <c r="Z193862" s="192"/>
      <c r="AA193862" s="192"/>
    </row>
    <row r="193863" spans="26:27">
      <c r="Z193863" s="192"/>
      <c r="AA193863" s="192"/>
    </row>
    <row r="193864" spans="26:27">
      <c r="Z193864" s="192"/>
      <c r="AA193864" s="192"/>
    </row>
    <row r="193865" spans="26:27">
      <c r="Z193865" s="192"/>
      <c r="AA193865" s="192"/>
    </row>
    <row r="193866" spans="26:27">
      <c r="Z193866" s="192"/>
      <c r="AA193866" s="192"/>
    </row>
    <row r="193867" spans="26:27">
      <c r="Z193867" s="192"/>
      <c r="AA193867" s="192"/>
    </row>
    <row r="193868" spans="26:27">
      <c r="Z193868" s="192"/>
      <c r="AA193868" s="192"/>
    </row>
    <row r="193869" spans="26:27">
      <c r="Z193869" s="192"/>
      <c r="AA193869" s="192"/>
    </row>
    <row r="193870" spans="26:27">
      <c r="Z193870" s="192"/>
      <c r="AA193870" s="192"/>
    </row>
    <row r="193871" spans="26:27">
      <c r="Z193871" s="192"/>
      <c r="AA193871" s="192"/>
    </row>
    <row r="193872" spans="26:27">
      <c r="Z193872" s="192"/>
      <c r="AA193872" s="192"/>
    </row>
    <row r="193873" spans="26:27">
      <c r="Z193873" s="192"/>
      <c r="AA193873" s="192"/>
    </row>
    <row r="193874" spans="26:27">
      <c r="Z193874" s="192"/>
      <c r="AA193874" s="192"/>
    </row>
    <row r="193875" spans="26:27">
      <c r="Z193875" s="192"/>
      <c r="AA193875" s="192"/>
    </row>
    <row r="193876" spans="26:27">
      <c r="Z193876" s="192"/>
      <c r="AA193876" s="192"/>
    </row>
    <row r="193877" spans="26:27">
      <c r="Z193877" s="192"/>
      <c r="AA193877" s="192"/>
    </row>
    <row r="193878" spans="26:27">
      <c r="Z193878" s="192"/>
      <c r="AA193878" s="192"/>
    </row>
    <row r="193879" spans="26:27">
      <c r="Z193879" s="192"/>
      <c r="AA193879" s="192"/>
    </row>
    <row r="193880" spans="26:27">
      <c r="Z193880" s="192"/>
      <c r="AA193880" s="192"/>
    </row>
    <row r="193881" spans="26:27">
      <c r="Z193881" s="192"/>
      <c r="AA193881" s="192"/>
    </row>
    <row r="193882" spans="26:27">
      <c r="Z193882" s="192"/>
      <c r="AA193882" s="192"/>
    </row>
    <row r="193883" spans="26:27">
      <c r="Z193883" s="192"/>
      <c r="AA193883" s="192"/>
    </row>
    <row r="193884" spans="26:27">
      <c r="Z193884" s="192"/>
      <c r="AA193884" s="192"/>
    </row>
    <row r="193885" spans="26:27">
      <c r="Z193885" s="192"/>
      <c r="AA193885" s="192"/>
    </row>
    <row r="193886" spans="26:27">
      <c r="Z193886" s="192"/>
      <c r="AA193886" s="192"/>
    </row>
    <row r="193887" spans="26:27">
      <c r="Z193887" s="192"/>
      <c r="AA193887" s="192"/>
    </row>
    <row r="193888" spans="26:27">
      <c r="Z193888" s="192"/>
      <c r="AA193888" s="192"/>
    </row>
    <row r="193889" spans="26:27">
      <c r="Z193889" s="192"/>
      <c r="AA193889" s="192"/>
    </row>
    <row r="193890" spans="26:27">
      <c r="Z193890" s="192"/>
      <c r="AA193890" s="192"/>
    </row>
    <row r="193891" spans="26:27">
      <c r="Z193891" s="192"/>
      <c r="AA193891" s="192"/>
    </row>
    <row r="193892" spans="26:27">
      <c r="Z193892" s="192"/>
      <c r="AA193892" s="192"/>
    </row>
    <row r="193893" spans="26:27">
      <c r="Z193893" s="192"/>
      <c r="AA193893" s="192"/>
    </row>
    <row r="193894" spans="26:27">
      <c r="Z193894" s="192"/>
      <c r="AA193894" s="192"/>
    </row>
    <row r="193895" spans="26:27">
      <c r="Z193895" s="192"/>
      <c r="AA193895" s="192"/>
    </row>
    <row r="193896" spans="26:27">
      <c r="Z193896" s="192"/>
      <c r="AA193896" s="192"/>
    </row>
    <row r="193897" spans="26:27">
      <c r="Z193897" s="192"/>
      <c r="AA193897" s="192"/>
    </row>
    <row r="193898" spans="26:27">
      <c r="Z193898" s="192"/>
      <c r="AA193898" s="192"/>
    </row>
    <row r="193899" spans="26:27">
      <c r="Z193899" s="192"/>
      <c r="AA193899" s="192"/>
    </row>
    <row r="193900" spans="26:27">
      <c r="Z193900" s="192"/>
      <c r="AA193900" s="192"/>
    </row>
    <row r="193901" spans="26:27">
      <c r="Z193901" s="192"/>
      <c r="AA193901" s="192"/>
    </row>
    <row r="193902" spans="26:27">
      <c r="Z193902" s="192"/>
      <c r="AA193902" s="192"/>
    </row>
    <row r="193903" spans="26:27">
      <c r="Z193903" s="192"/>
      <c r="AA193903" s="192"/>
    </row>
    <row r="193904" spans="26:27">
      <c r="Z193904" s="192"/>
      <c r="AA193904" s="192"/>
    </row>
    <row r="193905" spans="26:27">
      <c r="Z193905" s="192"/>
      <c r="AA193905" s="192"/>
    </row>
    <row r="193906" spans="26:27">
      <c r="Z193906" s="192"/>
      <c r="AA193906" s="192"/>
    </row>
    <row r="193907" spans="26:27">
      <c r="Z193907" s="192"/>
      <c r="AA193907" s="192"/>
    </row>
    <row r="193908" spans="26:27">
      <c r="Z193908" s="192"/>
      <c r="AA193908" s="192"/>
    </row>
    <row r="193909" spans="26:27">
      <c r="Z193909" s="192"/>
      <c r="AA193909" s="192"/>
    </row>
    <row r="193910" spans="26:27">
      <c r="Z193910" s="192"/>
      <c r="AA193910" s="192"/>
    </row>
    <row r="193911" spans="26:27">
      <c r="Z193911" s="192"/>
      <c r="AA193911" s="192"/>
    </row>
    <row r="193912" spans="26:27">
      <c r="Z193912" s="192"/>
      <c r="AA193912" s="192"/>
    </row>
    <row r="193913" spans="26:27">
      <c r="Z193913" s="192"/>
      <c r="AA193913" s="192"/>
    </row>
    <row r="193914" spans="26:27">
      <c r="Z193914" s="192"/>
      <c r="AA193914" s="192"/>
    </row>
    <row r="193915" spans="26:27">
      <c r="Z193915" s="192"/>
      <c r="AA193915" s="192"/>
    </row>
    <row r="193916" spans="26:27">
      <c r="Z193916" s="192"/>
      <c r="AA193916" s="192"/>
    </row>
    <row r="193917" spans="26:27">
      <c r="Z193917" s="192"/>
      <c r="AA193917" s="192"/>
    </row>
    <row r="193918" spans="26:27">
      <c r="Z193918" s="192"/>
      <c r="AA193918" s="192"/>
    </row>
    <row r="193919" spans="26:27">
      <c r="Z193919" s="192"/>
      <c r="AA193919" s="192"/>
    </row>
    <row r="193920" spans="26:27">
      <c r="Z193920" s="192"/>
      <c r="AA193920" s="192"/>
    </row>
    <row r="193921" spans="26:27">
      <c r="Z193921" s="192"/>
      <c r="AA193921" s="192"/>
    </row>
    <row r="193922" spans="26:27">
      <c r="Z193922" s="192"/>
      <c r="AA193922" s="192"/>
    </row>
    <row r="193923" spans="26:27">
      <c r="Z193923" s="192"/>
      <c r="AA193923" s="192"/>
    </row>
    <row r="193924" spans="26:27">
      <c r="Z193924" s="192"/>
      <c r="AA193924" s="192"/>
    </row>
    <row r="193925" spans="26:27">
      <c r="Z193925" s="192"/>
      <c r="AA193925" s="192"/>
    </row>
    <row r="193926" spans="26:27">
      <c r="Z193926" s="192"/>
      <c r="AA193926" s="192"/>
    </row>
    <row r="193927" spans="26:27">
      <c r="Z193927" s="192"/>
      <c r="AA193927" s="192"/>
    </row>
    <row r="193928" spans="26:27">
      <c r="Z193928" s="192"/>
      <c r="AA193928" s="192"/>
    </row>
    <row r="193929" spans="26:27">
      <c r="Z193929" s="192"/>
      <c r="AA193929" s="192"/>
    </row>
    <row r="193930" spans="26:27">
      <c r="Z193930" s="192"/>
      <c r="AA193930" s="192"/>
    </row>
    <row r="193931" spans="26:27">
      <c r="Z193931" s="192"/>
      <c r="AA193931" s="192"/>
    </row>
    <row r="193932" spans="26:27">
      <c r="Z193932" s="192"/>
      <c r="AA193932" s="192"/>
    </row>
    <row r="193933" spans="26:27">
      <c r="Z193933" s="192"/>
      <c r="AA193933" s="192"/>
    </row>
    <row r="193934" spans="26:27">
      <c r="Z193934" s="192"/>
      <c r="AA193934" s="192"/>
    </row>
    <row r="193935" spans="26:27">
      <c r="Z193935" s="192"/>
      <c r="AA193935" s="192"/>
    </row>
    <row r="193936" spans="26:27">
      <c r="Z193936" s="192"/>
      <c r="AA193936" s="192"/>
    </row>
    <row r="193937" spans="26:27">
      <c r="Z193937" s="192"/>
      <c r="AA193937" s="192"/>
    </row>
    <row r="193938" spans="26:27">
      <c r="Z193938" s="192"/>
      <c r="AA193938" s="192"/>
    </row>
    <row r="193939" spans="26:27">
      <c r="Z193939" s="192"/>
      <c r="AA193939" s="192"/>
    </row>
    <row r="193940" spans="26:27">
      <c r="Z193940" s="192"/>
      <c r="AA193940" s="192"/>
    </row>
    <row r="193941" spans="26:27">
      <c r="Z193941" s="192"/>
      <c r="AA193941" s="192"/>
    </row>
    <row r="193942" spans="26:27">
      <c r="Z193942" s="192"/>
      <c r="AA193942" s="192"/>
    </row>
    <row r="193943" spans="26:27">
      <c r="Z193943" s="192"/>
      <c r="AA193943" s="192"/>
    </row>
    <row r="193944" spans="26:27">
      <c r="Z193944" s="192"/>
      <c r="AA193944" s="192"/>
    </row>
    <row r="193945" spans="26:27">
      <c r="Z193945" s="192"/>
      <c r="AA193945" s="192"/>
    </row>
    <row r="193946" spans="26:27">
      <c r="Z193946" s="192"/>
      <c r="AA193946" s="192"/>
    </row>
    <row r="193947" spans="26:27">
      <c r="Z193947" s="192"/>
      <c r="AA193947" s="192"/>
    </row>
    <row r="193948" spans="26:27">
      <c r="Z193948" s="192"/>
      <c r="AA193948" s="192"/>
    </row>
    <row r="193949" spans="26:27">
      <c r="Z193949" s="192"/>
      <c r="AA193949" s="192"/>
    </row>
    <row r="193950" spans="26:27">
      <c r="Z193950" s="192"/>
      <c r="AA193950" s="192"/>
    </row>
    <row r="193951" spans="26:27">
      <c r="Z193951" s="192"/>
      <c r="AA193951" s="192"/>
    </row>
    <row r="193952" spans="26:27">
      <c r="Z193952" s="192"/>
      <c r="AA193952" s="192"/>
    </row>
    <row r="193953" spans="26:27">
      <c r="Z193953" s="192"/>
      <c r="AA193953" s="192"/>
    </row>
    <row r="193954" spans="26:27">
      <c r="Z193954" s="192"/>
      <c r="AA193954" s="192"/>
    </row>
    <row r="193955" spans="26:27">
      <c r="Z193955" s="192"/>
      <c r="AA193955" s="192"/>
    </row>
    <row r="193956" spans="26:27">
      <c r="Z193956" s="192"/>
      <c r="AA193956" s="192"/>
    </row>
    <row r="193957" spans="26:27">
      <c r="Z193957" s="192"/>
      <c r="AA193957" s="192"/>
    </row>
    <row r="193958" spans="26:27">
      <c r="Z193958" s="192"/>
      <c r="AA193958" s="192"/>
    </row>
    <row r="193959" spans="26:27">
      <c r="Z193959" s="192"/>
      <c r="AA193959" s="192"/>
    </row>
    <row r="193960" spans="26:27">
      <c r="Z193960" s="192"/>
      <c r="AA193960" s="192"/>
    </row>
    <row r="193961" spans="26:27">
      <c r="Z193961" s="192"/>
      <c r="AA193961" s="192"/>
    </row>
    <row r="193962" spans="26:27">
      <c r="Z193962" s="192"/>
      <c r="AA193962" s="192"/>
    </row>
    <row r="193963" spans="26:27">
      <c r="Z193963" s="192"/>
      <c r="AA193963" s="192"/>
    </row>
    <row r="193964" spans="26:27">
      <c r="Z193964" s="192"/>
      <c r="AA193964" s="192"/>
    </row>
    <row r="193965" spans="26:27">
      <c r="Z193965" s="192"/>
      <c r="AA193965" s="192"/>
    </row>
    <row r="193966" spans="26:27">
      <c r="Z193966" s="192"/>
      <c r="AA193966" s="192"/>
    </row>
    <row r="193967" spans="26:27">
      <c r="Z193967" s="192"/>
      <c r="AA193967" s="192"/>
    </row>
    <row r="193968" spans="26:27">
      <c r="Z193968" s="192"/>
      <c r="AA193968" s="192"/>
    </row>
    <row r="193969" spans="26:27">
      <c r="Z193969" s="192"/>
      <c r="AA193969" s="192"/>
    </row>
    <row r="193970" spans="26:27">
      <c r="Z193970" s="192"/>
      <c r="AA193970" s="192"/>
    </row>
    <row r="193971" spans="26:27">
      <c r="Z193971" s="192"/>
      <c r="AA193971" s="192"/>
    </row>
    <row r="193972" spans="26:27">
      <c r="Z193972" s="192"/>
      <c r="AA193972" s="192"/>
    </row>
    <row r="193973" spans="26:27">
      <c r="Z193973" s="192"/>
      <c r="AA193973" s="192"/>
    </row>
    <row r="193974" spans="26:27">
      <c r="Z193974" s="192"/>
      <c r="AA193974" s="192"/>
    </row>
    <row r="193975" spans="26:27">
      <c r="Z193975" s="192"/>
      <c r="AA193975" s="192"/>
    </row>
    <row r="193976" spans="26:27">
      <c r="Z193976" s="192"/>
      <c r="AA193976" s="192"/>
    </row>
    <row r="193977" spans="26:27">
      <c r="Z193977" s="192"/>
      <c r="AA193977" s="192"/>
    </row>
    <row r="193978" spans="26:27">
      <c r="Z193978" s="192"/>
      <c r="AA193978" s="192"/>
    </row>
    <row r="193979" spans="26:27">
      <c r="Z193979" s="192"/>
      <c r="AA193979" s="192"/>
    </row>
    <row r="193980" spans="26:27">
      <c r="Z193980" s="192"/>
      <c r="AA193980" s="192"/>
    </row>
    <row r="193981" spans="26:27">
      <c r="Z193981" s="192"/>
      <c r="AA193981" s="192"/>
    </row>
    <row r="193982" spans="26:27">
      <c r="Z193982" s="192"/>
      <c r="AA193982" s="192"/>
    </row>
    <row r="193983" spans="26:27">
      <c r="Z193983" s="192"/>
      <c r="AA193983" s="192"/>
    </row>
    <row r="193984" spans="26:27">
      <c r="Z193984" s="192"/>
      <c r="AA193984" s="192"/>
    </row>
    <row r="193985" spans="26:27">
      <c r="Z193985" s="192"/>
      <c r="AA193985" s="192"/>
    </row>
    <row r="193986" spans="26:27">
      <c r="Z193986" s="192"/>
      <c r="AA193986" s="192"/>
    </row>
    <row r="193987" spans="26:27">
      <c r="Z193987" s="192"/>
      <c r="AA193987" s="192"/>
    </row>
    <row r="193988" spans="26:27">
      <c r="Z193988" s="192"/>
      <c r="AA193988" s="192"/>
    </row>
    <row r="193989" spans="26:27">
      <c r="Z193989" s="192"/>
      <c r="AA193989" s="192"/>
    </row>
    <row r="193990" spans="26:27">
      <c r="Z193990" s="192"/>
      <c r="AA193990" s="192"/>
    </row>
    <row r="193991" spans="26:27">
      <c r="Z193991" s="192"/>
      <c r="AA193991" s="192"/>
    </row>
    <row r="193992" spans="26:27">
      <c r="Z193992" s="192"/>
      <c r="AA193992" s="192"/>
    </row>
    <row r="193993" spans="26:27">
      <c r="Z193993" s="192"/>
      <c r="AA193993" s="192"/>
    </row>
    <row r="193994" spans="26:27">
      <c r="Z193994" s="192"/>
      <c r="AA193994" s="192"/>
    </row>
    <row r="193995" spans="26:27">
      <c r="Z193995" s="192"/>
      <c r="AA193995" s="192"/>
    </row>
    <row r="193996" spans="26:27">
      <c r="Z193996" s="192"/>
      <c r="AA193996" s="192"/>
    </row>
    <row r="193997" spans="26:27">
      <c r="Z193997" s="192"/>
      <c r="AA193997" s="192"/>
    </row>
    <row r="193998" spans="26:27">
      <c r="Z193998" s="192"/>
      <c r="AA193998" s="192"/>
    </row>
    <row r="193999" spans="26:27">
      <c r="Z193999" s="192"/>
      <c r="AA193999" s="192"/>
    </row>
    <row r="194000" spans="26:27">
      <c r="Z194000" s="192"/>
      <c r="AA194000" s="192"/>
    </row>
    <row r="194001" spans="26:27">
      <c r="Z194001" s="192"/>
      <c r="AA194001" s="192"/>
    </row>
    <row r="194002" spans="26:27">
      <c r="Z194002" s="192"/>
      <c r="AA194002" s="192"/>
    </row>
    <row r="194003" spans="26:27">
      <c r="Z194003" s="192"/>
      <c r="AA194003" s="192"/>
    </row>
    <row r="194004" spans="26:27">
      <c r="Z194004" s="192"/>
      <c r="AA194004" s="192"/>
    </row>
    <row r="194005" spans="26:27">
      <c r="Z194005" s="192"/>
      <c r="AA194005" s="192"/>
    </row>
    <row r="194006" spans="26:27">
      <c r="Z194006" s="192"/>
      <c r="AA194006" s="192"/>
    </row>
    <row r="194007" spans="26:27">
      <c r="Z194007" s="192"/>
      <c r="AA194007" s="192"/>
    </row>
    <row r="194008" spans="26:27">
      <c r="Z194008" s="192"/>
      <c r="AA194008" s="192"/>
    </row>
    <row r="194009" spans="26:27">
      <c r="Z194009" s="192"/>
      <c r="AA194009" s="192"/>
    </row>
    <row r="194010" spans="26:27">
      <c r="Z194010" s="192"/>
      <c r="AA194010" s="192"/>
    </row>
    <row r="194011" spans="26:27">
      <c r="Z194011" s="192"/>
      <c r="AA194011" s="192"/>
    </row>
    <row r="194012" spans="26:27">
      <c r="Z194012" s="192"/>
      <c r="AA194012" s="192"/>
    </row>
    <row r="194013" spans="26:27">
      <c r="Z194013" s="192"/>
      <c r="AA194013" s="192"/>
    </row>
    <row r="194014" spans="26:27">
      <c r="Z194014" s="192"/>
      <c r="AA194014" s="192"/>
    </row>
    <row r="194015" spans="26:27">
      <c r="Z194015" s="192"/>
      <c r="AA194015" s="192"/>
    </row>
    <row r="194016" spans="26:27">
      <c r="Z194016" s="192"/>
      <c r="AA194016" s="192"/>
    </row>
    <row r="194017" spans="26:27">
      <c r="Z194017" s="192"/>
      <c r="AA194017" s="192"/>
    </row>
    <row r="194018" spans="26:27">
      <c r="Z194018" s="192"/>
      <c r="AA194018" s="192"/>
    </row>
    <row r="194019" spans="26:27">
      <c r="Z194019" s="192"/>
      <c r="AA194019" s="192"/>
    </row>
    <row r="194020" spans="26:27">
      <c r="Z194020" s="192"/>
      <c r="AA194020" s="192"/>
    </row>
    <row r="194021" spans="26:27">
      <c r="Z194021" s="192"/>
      <c r="AA194021" s="192"/>
    </row>
    <row r="194022" spans="26:27">
      <c r="Z194022" s="192"/>
      <c r="AA194022" s="192"/>
    </row>
    <row r="194023" spans="26:27">
      <c r="Z194023" s="192"/>
      <c r="AA194023" s="192"/>
    </row>
    <row r="194024" spans="26:27">
      <c r="Z194024" s="192"/>
      <c r="AA194024" s="192"/>
    </row>
    <row r="194025" spans="26:27">
      <c r="Z194025" s="192"/>
      <c r="AA194025" s="192"/>
    </row>
    <row r="194026" spans="26:27">
      <c r="Z194026" s="192"/>
      <c r="AA194026" s="192"/>
    </row>
    <row r="194027" spans="26:27">
      <c r="Z194027" s="192"/>
      <c r="AA194027" s="192"/>
    </row>
    <row r="194028" spans="26:27">
      <c r="Z194028" s="192"/>
      <c r="AA194028" s="192"/>
    </row>
    <row r="194029" spans="26:27">
      <c r="Z194029" s="192"/>
      <c r="AA194029" s="192"/>
    </row>
    <row r="194030" spans="26:27">
      <c r="Z194030" s="192"/>
      <c r="AA194030" s="192"/>
    </row>
    <row r="194031" spans="26:27">
      <c r="Z194031" s="192"/>
      <c r="AA194031" s="192"/>
    </row>
    <row r="194032" spans="26:27">
      <c r="Z194032" s="192"/>
      <c r="AA194032" s="192"/>
    </row>
    <row r="194033" spans="26:27">
      <c r="Z194033" s="192"/>
      <c r="AA194033" s="192"/>
    </row>
    <row r="194034" spans="26:27">
      <c r="Z194034" s="192"/>
      <c r="AA194034" s="192"/>
    </row>
    <row r="194035" spans="26:27">
      <c r="Z194035" s="192"/>
      <c r="AA194035" s="192"/>
    </row>
    <row r="194036" spans="26:27">
      <c r="Z194036" s="192"/>
      <c r="AA194036" s="192"/>
    </row>
    <row r="194037" spans="26:27">
      <c r="Z194037" s="192"/>
      <c r="AA194037" s="192"/>
    </row>
    <row r="194038" spans="26:27">
      <c r="Z194038" s="192"/>
      <c r="AA194038" s="192"/>
    </row>
    <row r="194039" spans="26:27">
      <c r="Z194039" s="192"/>
      <c r="AA194039" s="192"/>
    </row>
    <row r="194040" spans="26:27">
      <c r="Z194040" s="192"/>
      <c r="AA194040" s="192"/>
    </row>
    <row r="194041" spans="26:27">
      <c r="Z194041" s="192"/>
      <c r="AA194041" s="192"/>
    </row>
    <row r="194042" spans="26:27">
      <c r="Z194042" s="192"/>
      <c r="AA194042" s="192"/>
    </row>
    <row r="194043" spans="26:27">
      <c r="Z194043" s="192"/>
      <c r="AA194043" s="192"/>
    </row>
    <row r="194044" spans="26:27">
      <c r="Z194044" s="192"/>
      <c r="AA194044" s="192"/>
    </row>
    <row r="194045" spans="26:27">
      <c r="Z194045" s="192"/>
      <c r="AA194045" s="192"/>
    </row>
    <row r="194046" spans="26:27">
      <c r="Z194046" s="192"/>
      <c r="AA194046" s="192"/>
    </row>
    <row r="194047" spans="26:27">
      <c r="Z194047" s="192"/>
      <c r="AA194047" s="192"/>
    </row>
    <row r="194048" spans="26:27">
      <c r="Z194048" s="192"/>
      <c r="AA194048" s="192"/>
    </row>
    <row r="194049" spans="26:27">
      <c r="Z194049" s="192"/>
      <c r="AA194049" s="192"/>
    </row>
    <row r="194050" spans="26:27">
      <c r="Z194050" s="192"/>
      <c r="AA194050" s="192"/>
    </row>
    <row r="194051" spans="26:27">
      <c r="Z194051" s="192"/>
      <c r="AA194051" s="192"/>
    </row>
    <row r="194052" spans="26:27">
      <c r="Z194052" s="192"/>
      <c r="AA194052" s="192"/>
    </row>
    <row r="194053" spans="26:27">
      <c r="Z194053" s="192"/>
      <c r="AA194053" s="192"/>
    </row>
    <row r="194054" spans="26:27">
      <c r="Z194054" s="192"/>
      <c r="AA194054" s="192"/>
    </row>
    <row r="194055" spans="26:27">
      <c r="Z194055" s="192"/>
      <c r="AA194055" s="192"/>
    </row>
    <row r="194056" spans="26:27">
      <c r="Z194056" s="192"/>
      <c r="AA194056" s="192"/>
    </row>
    <row r="194057" spans="26:27">
      <c r="Z194057" s="192"/>
      <c r="AA194057" s="192"/>
    </row>
    <row r="194058" spans="26:27">
      <c r="Z194058" s="192"/>
      <c r="AA194058" s="192"/>
    </row>
    <row r="194059" spans="26:27">
      <c r="Z194059" s="192"/>
      <c r="AA194059" s="192"/>
    </row>
    <row r="194060" spans="26:27">
      <c r="Z194060" s="192"/>
      <c r="AA194060" s="192"/>
    </row>
    <row r="194061" spans="26:27">
      <c r="Z194061" s="192"/>
      <c r="AA194061" s="192"/>
    </row>
    <row r="194062" spans="26:27">
      <c r="Z194062" s="192"/>
      <c r="AA194062" s="192"/>
    </row>
    <row r="194063" spans="26:27">
      <c r="Z194063" s="192"/>
      <c r="AA194063" s="192"/>
    </row>
    <row r="194064" spans="26:27">
      <c r="Z194064" s="192"/>
      <c r="AA194064" s="192"/>
    </row>
    <row r="194065" spans="26:27">
      <c r="Z194065" s="192"/>
      <c r="AA194065" s="192"/>
    </row>
    <row r="194066" spans="26:27">
      <c r="Z194066" s="192"/>
      <c r="AA194066" s="192"/>
    </row>
    <row r="194067" spans="26:27">
      <c r="Z194067" s="192"/>
      <c r="AA194067" s="192"/>
    </row>
    <row r="194068" spans="26:27">
      <c r="Z194068" s="192"/>
      <c r="AA194068" s="192"/>
    </row>
    <row r="194069" spans="26:27">
      <c r="Z194069" s="192"/>
      <c r="AA194069" s="192"/>
    </row>
    <row r="194070" spans="26:27">
      <c r="Z194070" s="192"/>
      <c r="AA194070" s="192"/>
    </row>
    <row r="194071" spans="26:27">
      <c r="Z194071" s="192"/>
      <c r="AA194071" s="192"/>
    </row>
    <row r="194072" spans="26:27">
      <c r="Z194072" s="192"/>
      <c r="AA194072" s="192"/>
    </row>
    <row r="194073" spans="26:27">
      <c r="Z194073" s="192"/>
      <c r="AA194073" s="192"/>
    </row>
    <row r="194074" spans="26:27">
      <c r="Z194074" s="192"/>
      <c r="AA194074" s="192"/>
    </row>
    <row r="194075" spans="26:27">
      <c r="Z194075" s="192"/>
      <c r="AA194075" s="192"/>
    </row>
    <row r="194076" spans="26:27">
      <c r="Z194076" s="192"/>
      <c r="AA194076" s="192"/>
    </row>
    <row r="194077" spans="26:27">
      <c r="Z194077" s="192"/>
      <c r="AA194077" s="192"/>
    </row>
    <row r="194078" spans="26:27">
      <c r="Z194078" s="192"/>
      <c r="AA194078" s="192"/>
    </row>
    <row r="194079" spans="26:27">
      <c r="Z194079" s="192"/>
      <c r="AA194079" s="192"/>
    </row>
    <row r="194080" spans="26:27">
      <c r="Z194080" s="192"/>
      <c r="AA194080" s="192"/>
    </row>
    <row r="194081" spans="26:27">
      <c r="Z194081" s="192"/>
      <c r="AA194081" s="192"/>
    </row>
    <row r="194082" spans="26:27">
      <c r="Z194082" s="192"/>
      <c r="AA194082" s="192"/>
    </row>
    <row r="194083" spans="26:27">
      <c r="Z194083" s="192"/>
      <c r="AA194083" s="192"/>
    </row>
    <row r="194084" spans="26:27">
      <c r="Z194084" s="192"/>
      <c r="AA194084" s="192"/>
    </row>
    <row r="194085" spans="26:27">
      <c r="Z194085" s="192"/>
      <c r="AA194085" s="192"/>
    </row>
    <row r="194086" spans="26:27">
      <c r="Z194086" s="192"/>
      <c r="AA194086" s="192"/>
    </row>
    <row r="194087" spans="26:27">
      <c r="Z194087" s="192"/>
      <c r="AA194087" s="192"/>
    </row>
    <row r="194088" spans="26:27">
      <c r="Z194088" s="192"/>
      <c r="AA194088" s="192"/>
    </row>
    <row r="194089" spans="26:27">
      <c r="Z194089" s="192"/>
      <c r="AA194089" s="192"/>
    </row>
    <row r="194090" spans="26:27">
      <c r="Z194090" s="192"/>
      <c r="AA194090" s="192"/>
    </row>
    <row r="194091" spans="26:27">
      <c r="Z194091" s="192"/>
      <c r="AA194091" s="192"/>
    </row>
    <row r="194092" spans="26:27">
      <c r="Z194092" s="192"/>
      <c r="AA194092" s="192"/>
    </row>
    <row r="194093" spans="26:27">
      <c r="Z194093" s="192"/>
      <c r="AA194093" s="192"/>
    </row>
    <row r="194094" spans="26:27">
      <c r="Z194094" s="192"/>
      <c r="AA194094" s="192"/>
    </row>
    <row r="194095" spans="26:27">
      <c r="Z194095" s="192"/>
      <c r="AA194095" s="192"/>
    </row>
    <row r="194096" spans="26:27">
      <c r="Z194096" s="192"/>
      <c r="AA194096" s="192"/>
    </row>
    <row r="194097" spans="26:27">
      <c r="Z194097" s="192"/>
      <c r="AA194097" s="192"/>
    </row>
    <row r="194098" spans="26:27">
      <c r="Z194098" s="192"/>
      <c r="AA194098" s="192"/>
    </row>
    <row r="194099" spans="26:27">
      <c r="Z194099" s="192"/>
      <c r="AA194099" s="192"/>
    </row>
    <row r="194100" spans="26:27">
      <c r="Z194100" s="192"/>
      <c r="AA194100" s="192"/>
    </row>
    <row r="194101" spans="26:27">
      <c r="Z194101" s="192"/>
      <c r="AA194101" s="192"/>
    </row>
    <row r="194102" spans="26:27">
      <c r="Z194102" s="192"/>
      <c r="AA194102" s="192"/>
    </row>
    <row r="194103" spans="26:27">
      <c r="Z194103" s="192"/>
      <c r="AA194103" s="192"/>
    </row>
    <row r="194104" spans="26:27">
      <c r="Z194104" s="192"/>
      <c r="AA194104" s="192"/>
    </row>
    <row r="194105" spans="26:27">
      <c r="Z194105" s="192"/>
      <c r="AA194105" s="192"/>
    </row>
    <row r="194106" spans="26:27">
      <c r="Z194106" s="192"/>
      <c r="AA194106" s="192"/>
    </row>
    <row r="194107" spans="26:27">
      <c r="Z194107" s="192"/>
      <c r="AA194107" s="192"/>
    </row>
    <row r="194108" spans="26:27">
      <c r="Z194108" s="192"/>
      <c r="AA194108" s="192"/>
    </row>
    <row r="194109" spans="26:27">
      <c r="Z194109" s="192"/>
      <c r="AA194109" s="192"/>
    </row>
    <row r="194110" spans="26:27">
      <c r="Z194110" s="192"/>
      <c r="AA194110" s="192"/>
    </row>
    <row r="194111" spans="26:27">
      <c r="Z194111" s="192"/>
      <c r="AA194111" s="192"/>
    </row>
    <row r="194112" spans="26:27">
      <c r="Z194112" s="192"/>
      <c r="AA194112" s="192"/>
    </row>
    <row r="194113" spans="26:27">
      <c r="Z194113" s="192"/>
      <c r="AA194113" s="192"/>
    </row>
    <row r="194114" spans="26:27">
      <c r="Z194114" s="192"/>
      <c r="AA194114" s="192"/>
    </row>
    <row r="194115" spans="26:27">
      <c r="Z194115" s="192"/>
      <c r="AA194115" s="192"/>
    </row>
    <row r="194116" spans="26:27">
      <c r="Z194116" s="192"/>
      <c r="AA194116" s="192"/>
    </row>
    <row r="194117" spans="26:27">
      <c r="Z194117" s="192"/>
      <c r="AA194117" s="192"/>
    </row>
    <row r="194118" spans="26:27">
      <c r="Z194118" s="192"/>
      <c r="AA194118" s="192"/>
    </row>
    <row r="194119" spans="26:27">
      <c r="Z194119" s="192"/>
      <c r="AA194119" s="192"/>
    </row>
    <row r="194120" spans="26:27">
      <c r="Z194120" s="192"/>
      <c r="AA194120" s="192"/>
    </row>
    <row r="194121" spans="26:27">
      <c r="Z194121" s="192"/>
      <c r="AA194121" s="192"/>
    </row>
    <row r="194122" spans="26:27">
      <c r="Z194122" s="192"/>
      <c r="AA194122" s="192"/>
    </row>
    <row r="194123" spans="26:27">
      <c r="Z194123" s="192"/>
      <c r="AA194123" s="192"/>
    </row>
    <row r="194124" spans="26:27">
      <c r="Z194124" s="192"/>
      <c r="AA194124" s="192"/>
    </row>
    <row r="194125" spans="26:27">
      <c r="Z194125" s="192"/>
      <c r="AA194125" s="192"/>
    </row>
    <row r="194126" spans="26:27">
      <c r="Z194126" s="192"/>
      <c r="AA194126" s="192"/>
    </row>
    <row r="194127" spans="26:27">
      <c r="Z194127" s="192"/>
      <c r="AA194127" s="192"/>
    </row>
    <row r="194128" spans="26:27">
      <c r="Z194128" s="192"/>
      <c r="AA194128" s="192"/>
    </row>
    <row r="194129" spans="26:27">
      <c r="Z194129" s="192"/>
      <c r="AA194129" s="192"/>
    </row>
    <row r="194130" spans="26:27">
      <c r="Z194130" s="192"/>
      <c r="AA194130" s="192"/>
    </row>
    <row r="194131" spans="26:27">
      <c r="Z194131" s="192"/>
      <c r="AA194131" s="192"/>
    </row>
    <row r="194132" spans="26:27">
      <c r="Z194132" s="192"/>
      <c r="AA194132" s="192"/>
    </row>
    <row r="194133" spans="26:27">
      <c r="Z194133" s="192"/>
      <c r="AA194133" s="192"/>
    </row>
    <row r="194134" spans="26:27">
      <c r="Z194134" s="192"/>
      <c r="AA194134" s="192"/>
    </row>
    <row r="194135" spans="26:27">
      <c r="Z194135" s="192"/>
      <c r="AA194135" s="192"/>
    </row>
    <row r="194136" spans="26:27">
      <c r="Z194136" s="192"/>
      <c r="AA194136" s="192"/>
    </row>
    <row r="194137" spans="26:27">
      <c r="Z194137" s="192"/>
      <c r="AA194137" s="192"/>
    </row>
    <row r="194138" spans="26:27">
      <c r="Z194138" s="192"/>
      <c r="AA194138" s="192"/>
    </row>
    <row r="194139" spans="26:27">
      <c r="Z194139" s="192"/>
      <c r="AA194139" s="192"/>
    </row>
    <row r="194140" spans="26:27">
      <c r="Z194140" s="192"/>
      <c r="AA194140" s="192"/>
    </row>
    <row r="194141" spans="26:27">
      <c r="Z194141" s="192"/>
      <c r="AA194141" s="192"/>
    </row>
    <row r="194142" spans="26:27">
      <c r="Z194142" s="192"/>
      <c r="AA194142" s="192"/>
    </row>
    <row r="194143" spans="26:27">
      <c r="Z194143" s="192"/>
      <c r="AA194143" s="192"/>
    </row>
    <row r="194144" spans="26:27">
      <c r="Z194144" s="192"/>
      <c r="AA194144" s="192"/>
    </row>
    <row r="194145" spans="26:27">
      <c r="Z194145" s="192"/>
      <c r="AA194145" s="192"/>
    </row>
    <row r="194146" spans="26:27">
      <c r="Z194146" s="192"/>
      <c r="AA194146" s="192"/>
    </row>
    <row r="194147" spans="26:27">
      <c r="Z194147" s="192"/>
      <c r="AA194147" s="192"/>
    </row>
    <row r="194148" spans="26:27">
      <c r="Z194148" s="192"/>
      <c r="AA194148" s="192"/>
    </row>
    <row r="194149" spans="26:27">
      <c r="Z194149" s="192"/>
      <c r="AA194149" s="192"/>
    </row>
    <row r="194150" spans="26:27">
      <c r="Z194150" s="192"/>
      <c r="AA194150" s="192"/>
    </row>
    <row r="194151" spans="26:27">
      <c r="Z194151" s="192"/>
      <c r="AA194151" s="192"/>
    </row>
    <row r="194152" spans="26:27">
      <c r="Z194152" s="192"/>
      <c r="AA194152" s="192"/>
    </row>
    <row r="194153" spans="26:27">
      <c r="Z194153" s="192"/>
      <c r="AA194153" s="192"/>
    </row>
    <row r="194154" spans="26:27">
      <c r="Z194154" s="192"/>
      <c r="AA194154" s="192"/>
    </row>
    <row r="194155" spans="26:27">
      <c r="Z194155" s="192"/>
      <c r="AA194155" s="192"/>
    </row>
    <row r="194156" spans="26:27">
      <c r="Z194156" s="192"/>
      <c r="AA194156" s="192"/>
    </row>
    <row r="194157" spans="26:27">
      <c r="Z194157" s="192"/>
      <c r="AA194157" s="192"/>
    </row>
    <row r="194158" spans="26:27">
      <c r="Z194158" s="192"/>
      <c r="AA194158" s="192"/>
    </row>
    <row r="194159" spans="26:27">
      <c r="Z194159" s="192"/>
      <c r="AA194159" s="192"/>
    </row>
    <row r="194160" spans="26:27">
      <c r="Z194160" s="192"/>
      <c r="AA194160" s="192"/>
    </row>
    <row r="194161" spans="26:27">
      <c r="Z194161" s="192"/>
      <c r="AA194161" s="192"/>
    </row>
    <row r="194162" spans="26:27">
      <c r="Z194162" s="192"/>
      <c r="AA194162" s="192"/>
    </row>
    <row r="194163" spans="26:27">
      <c r="Z194163" s="192"/>
      <c r="AA194163" s="192"/>
    </row>
    <row r="194164" spans="26:27">
      <c r="Z194164" s="192"/>
      <c r="AA194164" s="192"/>
    </row>
    <row r="194165" spans="26:27">
      <c r="Z194165" s="192"/>
      <c r="AA194165" s="192"/>
    </row>
    <row r="194166" spans="26:27">
      <c r="Z194166" s="192"/>
      <c r="AA194166" s="192"/>
    </row>
    <row r="194167" spans="26:27">
      <c r="Z194167" s="192"/>
      <c r="AA194167" s="192"/>
    </row>
    <row r="194168" spans="26:27">
      <c r="Z194168" s="192"/>
      <c r="AA194168" s="192"/>
    </row>
    <row r="194169" spans="26:27">
      <c r="Z194169" s="192"/>
      <c r="AA194169" s="192"/>
    </row>
    <row r="194170" spans="26:27">
      <c r="Z194170" s="192"/>
      <c r="AA194170" s="192"/>
    </row>
    <row r="194171" spans="26:27">
      <c r="Z194171" s="192"/>
      <c r="AA194171" s="192"/>
    </row>
    <row r="194172" spans="26:27">
      <c r="Z194172" s="192"/>
      <c r="AA194172" s="192"/>
    </row>
    <row r="194173" spans="26:27">
      <c r="Z194173" s="192"/>
      <c r="AA194173" s="192"/>
    </row>
    <row r="194174" spans="26:27">
      <c r="Z194174" s="192"/>
      <c r="AA194174" s="192"/>
    </row>
    <row r="194175" spans="26:27">
      <c r="Z194175" s="192"/>
      <c r="AA194175" s="192"/>
    </row>
    <row r="194176" spans="26:27">
      <c r="Z194176" s="192"/>
      <c r="AA194176" s="192"/>
    </row>
    <row r="194177" spans="26:27">
      <c r="Z194177" s="192"/>
      <c r="AA194177" s="192"/>
    </row>
    <row r="194178" spans="26:27">
      <c r="Z194178" s="192"/>
      <c r="AA194178" s="192"/>
    </row>
    <row r="194179" spans="26:27">
      <c r="Z194179" s="192"/>
      <c r="AA194179" s="192"/>
    </row>
    <row r="194180" spans="26:27">
      <c r="Z194180" s="192"/>
      <c r="AA194180" s="192"/>
    </row>
    <row r="194181" spans="26:27">
      <c r="Z194181" s="192"/>
      <c r="AA194181" s="192"/>
    </row>
    <row r="194182" spans="26:27">
      <c r="Z194182" s="192"/>
      <c r="AA194182" s="192"/>
    </row>
    <row r="194183" spans="26:27">
      <c r="Z194183" s="192"/>
      <c r="AA194183" s="192"/>
    </row>
    <row r="194184" spans="26:27">
      <c r="Z194184" s="192"/>
      <c r="AA194184" s="192"/>
    </row>
    <row r="194185" spans="26:27">
      <c r="Z194185" s="192"/>
      <c r="AA194185" s="192"/>
    </row>
    <row r="194186" spans="26:27">
      <c r="Z194186" s="192"/>
      <c r="AA194186" s="192"/>
    </row>
    <row r="194187" spans="26:27">
      <c r="Z194187" s="192"/>
      <c r="AA194187" s="192"/>
    </row>
    <row r="194188" spans="26:27">
      <c r="Z194188" s="192"/>
      <c r="AA194188" s="192"/>
    </row>
    <row r="194189" spans="26:27">
      <c r="Z194189" s="192"/>
      <c r="AA194189" s="192"/>
    </row>
    <row r="194190" spans="26:27">
      <c r="Z194190" s="192"/>
      <c r="AA194190" s="192"/>
    </row>
    <row r="194191" spans="26:27">
      <c r="Z194191" s="192"/>
      <c r="AA194191" s="192"/>
    </row>
    <row r="194192" spans="26:27">
      <c r="Z194192" s="192"/>
      <c r="AA194192" s="192"/>
    </row>
    <row r="194193" spans="26:27">
      <c r="Z194193" s="192"/>
      <c r="AA194193" s="192"/>
    </row>
    <row r="194194" spans="26:27">
      <c r="Z194194" s="192"/>
      <c r="AA194194" s="192"/>
    </row>
    <row r="194195" spans="26:27">
      <c r="Z194195" s="192"/>
      <c r="AA194195" s="192"/>
    </row>
    <row r="194196" spans="26:27">
      <c r="Z194196" s="192"/>
      <c r="AA194196" s="192"/>
    </row>
    <row r="194197" spans="26:27">
      <c r="Z194197" s="192"/>
      <c r="AA194197" s="192"/>
    </row>
    <row r="194198" spans="26:27">
      <c r="Z194198" s="192"/>
      <c r="AA194198" s="192"/>
    </row>
    <row r="194199" spans="26:27">
      <c r="Z194199" s="192"/>
      <c r="AA194199" s="192"/>
    </row>
    <row r="194200" spans="26:27">
      <c r="Z194200" s="192"/>
      <c r="AA194200" s="192"/>
    </row>
    <row r="194201" spans="26:27">
      <c r="Z194201" s="192"/>
      <c r="AA194201" s="192"/>
    </row>
    <row r="194202" spans="26:27">
      <c r="Z194202" s="192"/>
      <c r="AA194202" s="192"/>
    </row>
    <row r="194203" spans="26:27">
      <c r="Z194203" s="192"/>
      <c r="AA194203" s="192"/>
    </row>
    <row r="194204" spans="26:27">
      <c r="Z194204" s="192"/>
      <c r="AA194204" s="192"/>
    </row>
    <row r="194205" spans="26:27">
      <c r="Z194205" s="192"/>
      <c r="AA194205" s="192"/>
    </row>
    <row r="194206" spans="26:27">
      <c r="Z194206" s="192"/>
      <c r="AA194206" s="192"/>
    </row>
    <row r="194207" spans="26:27">
      <c r="Z194207" s="192"/>
      <c r="AA194207" s="192"/>
    </row>
    <row r="194208" spans="26:27">
      <c r="Z194208" s="192"/>
      <c r="AA194208" s="192"/>
    </row>
    <row r="194209" spans="26:27">
      <c r="Z194209" s="192"/>
      <c r="AA194209" s="192"/>
    </row>
    <row r="194210" spans="26:27">
      <c r="Z194210" s="192"/>
      <c r="AA194210" s="192"/>
    </row>
    <row r="194211" spans="26:27">
      <c r="Z194211" s="192"/>
      <c r="AA194211" s="192"/>
    </row>
    <row r="194212" spans="26:27">
      <c r="Z194212" s="192"/>
      <c r="AA194212" s="192"/>
    </row>
    <row r="194213" spans="26:27">
      <c r="Z194213" s="192"/>
      <c r="AA194213" s="192"/>
    </row>
    <row r="194214" spans="26:27">
      <c r="Z194214" s="192"/>
      <c r="AA194214" s="192"/>
    </row>
    <row r="194215" spans="26:27">
      <c r="Z194215" s="192"/>
      <c r="AA194215" s="192"/>
    </row>
    <row r="194216" spans="26:27">
      <c r="Z194216" s="192"/>
      <c r="AA194216" s="192"/>
    </row>
    <row r="194217" spans="26:27">
      <c r="Z194217" s="192"/>
      <c r="AA194217" s="192"/>
    </row>
    <row r="194218" spans="26:27">
      <c r="Z194218" s="192"/>
      <c r="AA194218" s="192"/>
    </row>
    <row r="194219" spans="26:27">
      <c r="Z194219" s="192"/>
      <c r="AA194219" s="192"/>
    </row>
    <row r="194220" spans="26:27">
      <c r="Z194220" s="192"/>
      <c r="AA194220" s="192"/>
    </row>
    <row r="194221" spans="26:27">
      <c r="Z194221" s="192"/>
      <c r="AA194221" s="192"/>
    </row>
    <row r="194222" spans="26:27">
      <c r="Z194222" s="192"/>
      <c r="AA194222" s="192"/>
    </row>
    <row r="194223" spans="26:27">
      <c r="Z194223" s="192"/>
      <c r="AA194223" s="192"/>
    </row>
    <row r="194224" spans="26:27">
      <c r="Z194224" s="192"/>
      <c r="AA194224" s="192"/>
    </row>
    <row r="194225" spans="26:27">
      <c r="Z194225" s="192"/>
      <c r="AA194225" s="192"/>
    </row>
    <row r="194226" spans="26:27">
      <c r="Z194226" s="192"/>
      <c r="AA194226" s="192"/>
    </row>
    <row r="194227" spans="26:27">
      <c r="Z194227" s="192"/>
      <c r="AA194227" s="192"/>
    </row>
    <row r="194228" spans="26:27">
      <c r="Z194228" s="192"/>
      <c r="AA194228" s="192"/>
    </row>
    <row r="194229" spans="26:27">
      <c r="Z194229" s="192"/>
      <c r="AA194229" s="192"/>
    </row>
    <row r="194230" spans="26:27">
      <c r="Z194230" s="192"/>
      <c r="AA194230" s="192"/>
    </row>
    <row r="194231" spans="26:27">
      <c r="Z194231" s="192"/>
      <c r="AA194231" s="192"/>
    </row>
    <row r="194232" spans="26:27">
      <c r="Z194232" s="192"/>
      <c r="AA194232" s="192"/>
    </row>
    <row r="194233" spans="26:27">
      <c r="Z194233" s="192"/>
      <c r="AA194233" s="192"/>
    </row>
    <row r="194234" spans="26:27">
      <c r="Z194234" s="192"/>
      <c r="AA194234" s="192"/>
    </row>
    <row r="194235" spans="26:27">
      <c r="Z194235" s="192"/>
      <c r="AA194235" s="192"/>
    </row>
    <row r="194236" spans="26:27">
      <c r="Z194236" s="192"/>
      <c r="AA194236" s="192"/>
    </row>
    <row r="194237" spans="26:27">
      <c r="Z194237" s="192"/>
      <c r="AA194237" s="192"/>
    </row>
    <row r="194238" spans="26:27">
      <c r="Z194238" s="192"/>
      <c r="AA194238" s="192"/>
    </row>
    <row r="194239" spans="26:27">
      <c r="Z194239" s="192"/>
      <c r="AA194239" s="192"/>
    </row>
    <row r="194240" spans="26:27">
      <c r="Z194240" s="192"/>
      <c r="AA194240" s="192"/>
    </row>
    <row r="194241" spans="26:27">
      <c r="Z194241" s="192"/>
      <c r="AA194241" s="192"/>
    </row>
    <row r="194242" spans="26:27">
      <c r="Z194242" s="192"/>
      <c r="AA194242" s="192"/>
    </row>
    <row r="194243" spans="26:27">
      <c r="Z194243" s="192"/>
      <c r="AA194243" s="192"/>
    </row>
    <row r="194244" spans="26:27">
      <c r="Z194244" s="192"/>
      <c r="AA194244" s="192"/>
    </row>
    <row r="194245" spans="26:27">
      <c r="Z194245" s="192"/>
      <c r="AA194245" s="192"/>
    </row>
    <row r="194246" spans="26:27">
      <c r="Z194246" s="192"/>
      <c r="AA194246" s="192"/>
    </row>
    <row r="194247" spans="26:27">
      <c r="Z194247" s="192"/>
      <c r="AA194247" s="192"/>
    </row>
    <row r="194248" spans="26:27">
      <c r="Z194248" s="192"/>
      <c r="AA194248" s="192"/>
    </row>
    <row r="194249" spans="26:27">
      <c r="Z194249" s="192"/>
      <c r="AA194249" s="192"/>
    </row>
    <row r="194250" spans="26:27">
      <c r="Z194250" s="192"/>
      <c r="AA194250" s="192"/>
    </row>
    <row r="194251" spans="26:27">
      <c r="Z194251" s="192"/>
      <c r="AA194251" s="192"/>
    </row>
    <row r="194252" spans="26:27">
      <c r="Z194252" s="192"/>
      <c r="AA194252" s="192"/>
    </row>
    <row r="194253" spans="26:27">
      <c r="Z194253" s="192"/>
      <c r="AA194253" s="192"/>
    </row>
    <row r="194254" spans="26:27">
      <c r="Z194254" s="192"/>
      <c r="AA194254" s="192"/>
    </row>
    <row r="194255" spans="26:27">
      <c r="Z194255" s="192"/>
      <c r="AA194255" s="192"/>
    </row>
    <row r="194256" spans="26:27">
      <c r="Z194256" s="192"/>
      <c r="AA194256" s="192"/>
    </row>
    <row r="194257" spans="26:27">
      <c r="Z194257" s="192"/>
      <c r="AA194257" s="192"/>
    </row>
    <row r="194258" spans="26:27">
      <c r="Z194258" s="192"/>
      <c r="AA194258" s="192"/>
    </row>
    <row r="194259" spans="26:27">
      <c r="Z194259" s="192"/>
      <c r="AA194259" s="192"/>
    </row>
    <row r="194260" spans="26:27">
      <c r="Z194260" s="192"/>
      <c r="AA194260" s="192"/>
    </row>
    <row r="194261" spans="26:27">
      <c r="Z194261" s="192"/>
      <c r="AA194261" s="192"/>
    </row>
    <row r="194262" spans="26:27">
      <c r="Z194262" s="192"/>
      <c r="AA194262" s="192"/>
    </row>
    <row r="194263" spans="26:27">
      <c r="Z194263" s="192"/>
      <c r="AA194263" s="192"/>
    </row>
    <row r="194264" spans="26:27">
      <c r="Z194264" s="192"/>
      <c r="AA194264" s="192"/>
    </row>
    <row r="194265" spans="26:27">
      <c r="Z194265" s="192"/>
      <c r="AA194265" s="192"/>
    </row>
    <row r="194266" spans="26:27">
      <c r="Z194266" s="192"/>
      <c r="AA194266" s="192"/>
    </row>
    <row r="194267" spans="26:27">
      <c r="Z194267" s="192"/>
      <c r="AA194267" s="192"/>
    </row>
    <row r="194268" spans="26:27">
      <c r="Z194268" s="192"/>
      <c r="AA194268" s="192"/>
    </row>
    <row r="194269" spans="26:27">
      <c r="Z194269" s="192"/>
      <c r="AA194269" s="192"/>
    </row>
    <row r="194270" spans="26:27">
      <c r="Z194270" s="192"/>
      <c r="AA194270" s="192"/>
    </row>
    <row r="194271" spans="26:27">
      <c r="Z194271" s="192"/>
      <c r="AA194271" s="192"/>
    </row>
    <row r="194272" spans="26:27">
      <c r="Z194272" s="192"/>
      <c r="AA194272" s="192"/>
    </row>
    <row r="194273" spans="26:27">
      <c r="Z194273" s="192"/>
      <c r="AA194273" s="192"/>
    </row>
    <row r="194274" spans="26:27">
      <c r="Z194274" s="192"/>
      <c r="AA194274" s="192"/>
    </row>
    <row r="194275" spans="26:27">
      <c r="Z194275" s="192"/>
      <c r="AA194275" s="192"/>
    </row>
    <row r="194276" spans="26:27">
      <c r="Z194276" s="192"/>
      <c r="AA194276" s="192"/>
    </row>
    <row r="194277" spans="26:27">
      <c r="Z194277" s="192"/>
      <c r="AA194277" s="192"/>
    </row>
    <row r="194278" spans="26:27">
      <c r="Z194278" s="192"/>
      <c r="AA194278" s="192"/>
    </row>
    <row r="194279" spans="26:27">
      <c r="Z194279" s="192"/>
      <c r="AA194279" s="192"/>
    </row>
    <row r="194280" spans="26:27">
      <c r="Z194280" s="192"/>
      <c r="AA194280" s="192"/>
    </row>
    <row r="194281" spans="26:27">
      <c r="Z194281" s="192"/>
      <c r="AA194281" s="192"/>
    </row>
    <row r="194282" spans="26:27">
      <c r="Z194282" s="192"/>
      <c r="AA194282" s="192"/>
    </row>
    <row r="194283" spans="26:27">
      <c r="Z194283" s="192"/>
      <c r="AA194283" s="192"/>
    </row>
    <row r="194284" spans="26:27">
      <c r="Z194284" s="192"/>
      <c r="AA194284" s="192"/>
    </row>
    <row r="194285" spans="26:27">
      <c r="Z194285" s="192"/>
      <c r="AA194285" s="192"/>
    </row>
    <row r="194286" spans="26:27">
      <c r="Z194286" s="192"/>
      <c r="AA194286" s="192"/>
    </row>
    <row r="194287" spans="26:27">
      <c r="Z194287" s="192"/>
      <c r="AA194287" s="192"/>
    </row>
    <row r="194288" spans="26:27">
      <c r="Z194288" s="192"/>
      <c r="AA194288" s="192"/>
    </row>
    <row r="194289" spans="26:27">
      <c r="Z194289" s="192"/>
      <c r="AA194289" s="192"/>
    </row>
    <row r="194290" spans="26:27">
      <c r="Z194290" s="192"/>
      <c r="AA194290" s="192"/>
    </row>
    <row r="194291" spans="26:27">
      <c r="Z194291" s="192"/>
      <c r="AA194291" s="192"/>
    </row>
    <row r="194292" spans="26:27">
      <c r="Z194292" s="192"/>
      <c r="AA194292" s="192"/>
    </row>
    <row r="194293" spans="26:27">
      <c r="Z194293" s="192"/>
      <c r="AA194293" s="192"/>
    </row>
    <row r="194294" spans="26:27">
      <c r="Z194294" s="192"/>
      <c r="AA194294" s="192"/>
    </row>
    <row r="194295" spans="26:27">
      <c r="Z194295" s="192"/>
      <c r="AA194295" s="192"/>
    </row>
    <row r="194296" spans="26:27">
      <c r="Z194296" s="192"/>
      <c r="AA194296" s="192"/>
    </row>
    <row r="194297" spans="26:27">
      <c r="Z194297" s="192"/>
      <c r="AA194297" s="192"/>
    </row>
    <row r="194298" spans="26:27">
      <c r="Z194298" s="192"/>
      <c r="AA194298" s="192"/>
    </row>
    <row r="194299" spans="26:27">
      <c r="Z194299" s="192"/>
      <c r="AA194299" s="192"/>
    </row>
    <row r="194300" spans="26:27">
      <c r="Z194300" s="192"/>
      <c r="AA194300" s="192"/>
    </row>
    <row r="194301" spans="26:27">
      <c r="Z194301" s="192"/>
      <c r="AA194301" s="192"/>
    </row>
    <row r="194302" spans="26:27">
      <c r="Z194302" s="192"/>
      <c r="AA194302" s="192"/>
    </row>
    <row r="194303" spans="26:27">
      <c r="Z194303" s="192"/>
      <c r="AA194303" s="192"/>
    </row>
    <row r="194304" spans="26:27">
      <c r="Z194304" s="192"/>
      <c r="AA194304" s="192"/>
    </row>
    <row r="194305" spans="26:27">
      <c r="Z194305" s="192"/>
      <c r="AA194305" s="192"/>
    </row>
    <row r="194306" spans="26:27">
      <c r="Z194306" s="192"/>
      <c r="AA194306" s="192"/>
    </row>
    <row r="194307" spans="26:27">
      <c r="Z194307" s="192"/>
      <c r="AA194307" s="192"/>
    </row>
    <row r="194308" spans="26:27">
      <c r="Z194308" s="192"/>
      <c r="AA194308" s="192"/>
    </row>
    <row r="194309" spans="26:27">
      <c r="Z194309" s="192"/>
      <c r="AA194309" s="192"/>
    </row>
    <row r="194310" spans="26:27">
      <c r="Z194310" s="192"/>
      <c r="AA194310" s="192"/>
    </row>
    <row r="194311" spans="26:27">
      <c r="Z194311" s="192"/>
      <c r="AA194311" s="192"/>
    </row>
    <row r="194312" spans="26:27">
      <c r="Z194312" s="192"/>
      <c r="AA194312" s="192"/>
    </row>
    <row r="194313" spans="26:27">
      <c r="Z194313" s="192"/>
      <c r="AA194313" s="192"/>
    </row>
    <row r="194314" spans="26:27">
      <c r="Z194314" s="192"/>
      <c r="AA194314" s="192"/>
    </row>
    <row r="194315" spans="26:27">
      <c r="Z194315" s="192"/>
      <c r="AA194315" s="192"/>
    </row>
    <row r="194316" spans="26:27">
      <c r="Z194316" s="192"/>
      <c r="AA194316" s="192"/>
    </row>
    <row r="194317" spans="26:27">
      <c r="Z194317" s="192"/>
      <c r="AA194317" s="192"/>
    </row>
    <row r="194318" spans="26:27">
      <c r="Z194318" s="192"/>
      <c r="AA194318" s="192"/>
    </row>
    <row r="194319" spans="26:27">
      <c r="Z194319" s="192"/>
      <c r="AA194319" s="192"/>
    </row>
    <row r="194320" spans="26:27">
      <c r="Z194320" s="192"/>
      <c r="AA194320" s="192"/>
    </row>
    <row r="194321" spans="26:27">
      <c r="Z194321" s="192"/>
      <c r="AA194321" s="192"/>
    </row>
    <row r="194322" spans="26:27">
      <c r="Z194322" s="192"/>
      <c r="AA194322" s="192"/>
    </row>
    <row r="194323" spans="26:27">
      <c r="Z194323" s="192"/>
      <c r="AA194323" s="192"/>
    </row>
    <row r="194324" spans="26:27">
      <c r="Z194324" s="192"/>
      <c r="AA194324" s="192"/>
    </row>
    <row r="194325" spans="26:27">
      <c r="Z194325" s="192"/>
      <c r="AA194325" s="192"/>
    </row>
    <row r="194326" spans="26:27">
      <c r="Z194326" s="192"/>
      <c r="AA194326" s="192"/>
    </row>
    <row r="194327" spans="26:27">
      <c r="Z194327" s="192"/>
      <c r="AA194327" s="192"/>
    </row>
    <row r="194328" spans="26:27">
      <c r="Z194328" s="192"/>
      <c r="AA194328" s="192"/>
    </row>
    <row r="194329" spans="26:27">
      <c r="Z194329" s="192"/>
      <c r="AA194329" s="192"/>
    </row>
    <row r="194330" spans="26:27">
      <c r="Z194330" s="192"/>
      <c r="AA194330" s="192"/>
    </row>
    <row r="194331" spans="26:27">
      <c r="Z194331" s="192"/>
      <c r="AA194331" s="192"/>
    </row>
    <row r="194332" spans="26:27">
      <c r="Z194332" s="192"/>
      <c r="AA194332" s="192"/>
    </row>
    <row r="194333" spans="26:27">
      <c r="Z194333" s="192"/>
      <c r="AA194333" s="192"/>
    </row>
    <row r="194334" spans="26:27">
      <c r="Z194334" s="192"/>
      <c r="AA194334" s="192"/>
    </row>
    <row r="194335" spans="26:27">
      <c r="Z194335" s="192"/>
      <c r="AA194335" s="192"/>
    </row>
    <row r="194336" spans="26:27">
      <c r="Z194336" s="192"/>
      <c r="AA194336" s="192"/>
    </row>
    <row r="194337" spans="26:27">
      <c r="Z194337" s="192"/>
      <c r="AA194337" s="192"/>
    </row>
    <row r="194338" spans="26:27">
      <c r="Z194338" s="192"/>
      <c r="AA194338" s="192"/>
    </row>
    <row r="194339" spans="26:27">
      <c r="Z194339" s="192"/>
      <c r="AA194339" s="192"/>
    </row>
    <row r="194340" spans="26:27">
      <c r="Z194340" s="192"/>
      <c r="AA194340" s="192"/>
    </row>
    <row r="194341" spans="26:27">
      <c r="Z194341" s="192"/>
      <c r="AA194341" s="192"/>
    </row>
    <row r="194342" spans="26:27">
      <c r="Z194342" s="192"/>
      <c r="AA194342" s="192"/>
    </row>
    <row r="194343" spans="26:27">
      <c r="Z194343" s="192"/>
      <c r="AA194343" s="192"/>
    </row>
    <row r="194344" spans="26:27">
      <c r="Z194344" s="192"/>
      <c r="AA194344" s="192"/>
    </row>
    <row r="194345" spans="26:27">
      <c r="Z194345" s="192"/>
      <c r="AA194345" s="192"/>
    </row>
    <row r="194346" spans="26:27">
      <c r="Z194346" s="192"/>
      <c r="AA194346" s="192"/>
    </row>
    <row r="194347" spans="26:27">
      <c r="Z194347" s="192"/>
      <c r="AA194347" s="192"/>
    </row>
    <row r="194348" spans="26:27">
      <c r="Z194348" s="192"/>
      <c r="AA194348" s="192"/>
    </row>
    <row r="194349" spans="26:27">
      <c r="Z194349" s="192"/>
      <c r="AA194349" s="192"/>
    </row>
    <row r="194350" spans="26:27">
      <c r="Z194350" s="192"/>
      <c r="AA194350" s="192"/>
    </row>
    <row r="194351" spans="26:27">
      <c r="Z194351" s="192"/>
      <c r="AA194351" s="192"/>
    </row>
    <row r="194352" spans="26:27">
      <c r="Z194352" s="192"/>
      <c r="AA194352" s="192"/>
    </row>
    <row r="194353" spans="26:27">
      <c r="Z194353" s="192"/>
      <c r="AA194353" s="192"/>
    </row>
    <row r="194354" spans="26:27">
      <c r="Z194354" s="192"/>
      <c r="AA194354" s="192"/>
    </row>
    <row r="194355" spans="26:27">
      <c r="Z194355" s="192"/>
      <c r="AA194355" s="192"/>
    </row>
    <row r="194356" spans="26:27">
      <c r="Z194356" s="192"/>
      <c r="AA194356" s="192"/>
    </row>
    <row r="194357" spans="26:27">
      <c r="Z194357" s="192"/>
      <c r="AA194357" s="192"/>
    </row>
    <row r="194358" spans="26:27">
      <c r="Z194358" s="192"/>
      <c r="AA194358" s="192"/>
    </row>
    <row r="194359" spans="26:27">
      <c r="Z194359" s="192"/>
      <c r="AA194359" s="192"/>
    </row>
    <row r="194360" spans="26:27">
      <c r="Z194360" s="192"/>
      <c r="AA194360" s="192"/>
    </row>
    <row r="194361" spans="26:27">
      <c r="Z194361" s="192"/>
      <c r="AA194361" s="192"/>
    </row>
    <row r="194362" spans="26:27">
      <c r="Z194362" s="192"/>
      <c r="AA194362" s="192"/>
    </row>
    <row r="194363" spans="26:27">
      <c r="Z194363" s="192"/>
      <c r="AA194363" s="192"/>
    </row>
    <row r="194364" spans="26:27">
      <c r="Z194364" s="192"/>
      <c r="AA194364" s="192"/>
    </row>
    <row r="194365" spans="26:27">
      <c r="Z194365" s="192"/>
      <c r="AA194365" s="192"/>
    </row>
    <row r="194366" spans="26:27">
      <c r="Z194366" s="192"/>
      <c r="AA194366" s="192"/>
    </row>
    <row r="194367" spans="26:27">
      <c r="Z194367" s="192"/>
      <c r="AA194367" s="192"/>
    </row>
    <row r="194368" spans="26:27">
      <c r="Z194368" s="192"/>
      <c r="AA194368" s="192"/>
    </row>
    <row r="194369" spans="26:27">
      <c r="Z194369" s="192"/>
      <c r="AA194369" s="192"/>
    </row>
    <row r="194370" spans="26:27">
      <c r="Z194370" s="192"/>
      <c r="AA194370" s="192"/>
    </row>
    <row r="194371" spans="26:27">
      <c r="Z194371" s="192"/>
      <c r="AA194371" s="192"/>
    </row>
    <row r="194372" spans="26:27">
      <c r="Z194372" s="192"/>
      <c r="AA194372" s="192"/>
    </row>
    <row r="194373" spans="26:27">
      <c r="Z194373" s="192"/>
      <c r="AA194373" s="192"/>
    </row>
    <row r="194374" spans="26:27">
      <c r="Z194374" s="192"/>
      <c r="AA194374" s="192"/>
    </row>
    <row r="194375" spans="26:27">
      <c r="Z194375" s="192"/>
      <c r="AA194375" s="192"/>
    </row>
    <row r="194376" spans="26:27">
      <c r="Z194376" s="192"/>
      <c r="AA194376" s="192"/>
    </row>
    <row r="194377" spans="26:27">
      <c r="Z194377" s="192"/>
      <c r="AA194377" s="192"/>
    </row>
    <row r="194378" spans="26:27">
      <c r="Z194378" s="192"/>
      <c r="AA194378" s="192"/>
    </row>
    <row r="194379" spans="26:27">
      <c r="Z194379" s="192"/>
      <c r="AA194379" s="192"/>
    </row>
    <row r="194380" spans="26:27">
      <c r="Z194380" s="192"/>
      <c r="AA194380" s="192"/>
    </row>
    <row r="194381" spans="26:27">
      <c r="Z194381" s="192"/>
      <c r="AA194381" s="192"/>
    </row>
    <row r="194382" spans="26:27">
      <c r="Z194382" s="192"/>
      <c r="AA194382" s="192"/>
    </row>
    <row r="194383" spans="26:27">
      <c r="Z194383" s="192"/>
      <c r="AA194383" s="192"/>
    </row>
    <row r="194384" spans="26:27">
      <c r="Z194384" s="192"/>
      <c r="AA194384" s="192"/>
    </row>
    <row r="194385" spans="26:27">
      <c r="Z194385" s="192"/>
      <c r="AA194385" s="192"/>
    </row>
    <row r="194386" spans="26:27">
      <c r="Z194386" s="192"/>
      <c r="AA194386" s="192"/>
    </row>
    <row r="194387" spans="26:27">
      <c r="Z194387" s="192"/>
      <c r="AA194387" s="192"/>
    </row>
    <row r="194388" spans="26:27">
      <c r="Z194388" s="192"/>
      <c r="AA194388" s="192"/>
    </row>
    <row r="194389" spans="26:27">
      <c r="Z194389" s="192"/>
      <c r="AA194389" s="192"/>
    </row>
    <row r="194390" spans="26:27">
      <c r="Z194390" s="192"/>
      <c r="AA194390" s="192"/>
    </row>
    <row r="194391" spans="26:27">
      <c r="Z194391" s="192"/>
      <c r="AA194391" s="192"/>
    </row>
    <row r="194392" spans="26:27">
      <c r="Z194392" s="192"/>
      <c r="AA194392" s="192"/>
    </row>
    <row r="194393" spans="26:27">
      <c r="Z194393" s="192"/>
      <c r="AA194393" s="192"/>
    </row>
    <row r="194394" spans="26:27">
      <c r="Z194394" s="192"/>
      <c r="AA194394" s="192"/>
    </row>
    <row r="194395" spans="26:27">
      <c r="Z194395" s="192"/>
      <c r="AA194395" s="192"/>
    </row>
    <row r="194396" spans="26:27">
      <c r="Z194396" s="192"/>
      <c r="AA194396" s="192"/>
    </row>
    <row r="194397" spans="26:27">
      <c r="Z194397" s="192"/>
      <c r="AA194397" s="192"/>
    </row>
    <row r="194398" spans="26:27">
      <c r="Z194398" s="192"/>
      <c r="AA194398" s="192"/>
    </row>
    <row r="194399" spans="26:27">
      <c r="Z194399" s="192"/>
      <c r="AA194399" s="192"/>
    </row>
    <row r="194400" spans="26:27">
      <c r="Z194400" s="192"/>
      <c r="AA194400" s="192"/>
    </row>
    <row r="194401" spans="26:27">
      <c r="Z194401" s="192"/>
      <c r="AA194401" s="192"/>
    </row>
    <row r="194402" spans="26:27">
      <c r="Z194402" s="192"/>
      <c r="AA194402" s="192"/>
    </row>
    <row r="194403" spans="26:27">
      <c r="Z194403" s="192"/>
      <c r="AA194403" s="192"/>
    </row>
    <row r="194404" spans="26:27">
      <c r="Z194404" s="192"/>
      <c r="AA194404" s="192"/>
    </row>
    <row r="194405" spans="26:27">
      <c r="Z194405" s="192"/>
      <c r="AA194405" s="192"/>
    </row>
    <row r="194406" spans="26:27">
      <c r="Z194406" s="192"/>
      <c r="AA194406" s="192"/>
    </row>
    <row r="194407" spans="26:27">
      <c r="Z194407" s="192"/>
      <c r="AA194407" s="192"/>
    </row>
    <row r="194408" spans="26:27">
      <c r="Z194408" s="192"/>
      <c r="AA194408" s="192"/>
    </row>
    <row r="194409" spans="26:27">
      <c r="Z194409" s="192"/>
      <c r="AA194409" s="192"/>
    </row>
    <row r="194410" spans="26:27">
      <c r="Z194410" s="192"/>
      <c r="AA194410" s="192"/>
    </row>
    <row r="194411" spans="26:27">
      <c r="Z194411" s="192"/>
      <c r="AA194411" s="192"/>
    </row>
    <row r="194412" spans="26:27">
      <c r="Z194412" s="192"/>
      <c r="AA194412" s="192"/>
    </row>
    <row r="194413" spans="26:27">
      <c r="Z194413" s="192"/>
      <c r="AA194413" s="192"/>
    </row>
    <row r="194414" spans="26:27">
      <c r="Z194414" s="192"/>
      <c r="AA194414" s="192"/>
    </row>
    <row r="194415" spans="26:27">
      <c r="Z194415" s="192"/>
      <c r="AA194415" s="192"/>
    </row>
    <row r="194416" spans="26:27">
      <c r="Z194416" s="192"/>
      <c r="AA194416" s="192"/>
    </row>
    <row r="194417" spans="26:27">
      <c r="Z194417" s="192"/>
      <c r="AA194417" s="192"/>
    </row>
    <row r="194418" spans="26:27">
      <c r="Z194418" s="192"/>
      <c r="AA194418" s="192"/>
    </row>
    <row r="194419" spans="26:27">
      <c r="Z194419" s="192"/>
      <c r="AA194419" s="192"/>
    </row>
    <row r="194420" spans="26:27">
      <c r="Z194420" s="192"/>
      <c r="AA194420" s="192"/>
    </row>
    <row r="194421" spans="26:27">
      <c r="Z194421" s="192"/>
      <c r="AA194421" s="192"/>
    </row>
    <row r="194422" spans="26:27">
      <c r="Z194422" s="192"/>
      <c r="AA194422" s="192"/>
    </row>
    <row r="194423" spans="26:27">
      <c r="Z194423" s="192"/>
      <c r="AA194423" s="192"/>
    </row>
    <row r="194424" spans="26:27">
      <c r="Z194424" s="192"/>
      <c r="AA194424" s="192"/>
    </row>
    <row r="194425" spans="26:27">
      <c r="Z194425" s="192"/>
      <c r="AA194425" s="192"/>
    </row>
    <row r="194426" spans="26:27">
      <c r="Z194426" s="192"/>
      <c r="AA194426" s="192"/>
    </row>
    <row r="194427" spans="26:27">
      <c r="Z194427" s="192"/>
      <c r="AA194427" s="192"/>
    </row>
    <row r="194428" spans="26:27">
      <c r="Z194428" s="192"/>
      <c r="AA194428" s="192"/>
    </row>
    <row r="194429" spans="26:27">
      <c r="Z194429" s="192"/>
      <c r="AA194429" s="192"/>
    </row>
    <row r="194430" spans="26:27">
      <c r="Z194430" s="192"/>
      <c r="AA194430" s="192"/>
    </row>
    <row r="194431" spans="26:27">
      <c r="Z194431" s="192"/>
      <c r="AA194431" s="192"/>
    </row>
    <row r="194432" spans="26:27">
      <c r="Z194432" s="192"/>
      <c r="AA194432" s="192"/>
    </row>
    <row r="194433" spans="26:27">
      <c r="Z194433" s="192"/>
      <c r="AA194433" s="192"/>
    </row>
    <row r="194434" spans="26:27">
      <c r="Z194434" s="192"/>
      <c r="AA194434" s="192"/>
    </row>
    <row r="194435" spans="26:27">
      <c r="Z194435" s="192"/>
      <c r="AA194435" s="192"/>
    </row>
    <row r="194436" spans="26:27">
      <c r="Z194436" s="192"/>
      <c r="AA194436" s="192"/>
    </row>
    <row r="194437" spans="26:27">
      <c r="Z194437" s="192"/>
      <c r="AA194437" s="192"/>
    </row>
    <row r="194438" spans="26:27">
      <c r="Z194438" s="192"/>
      <c r="AA194438" s="192"/>
    </row>
    <row r="194439" spans="26:27">
      <c r="Z194439" s="192"/>
      <c r="AA194439" s="192"/>
    </row>
    <row r="194440" spans="26:27">
      <c r="Z194440" s="192"/>
      <c r="AA194440" s="192"/>
    </row>
    <row r="194441" spans="26:27">
      <c r="Z194441" s="192"/>
      <c r="AA194441" s="192"/>
    </row>
    <row r="194442" spans="26:27">
      <c r="Z194442" s="192"/>
      <c r="AA194442" s="192"/>
    </row>
    <row r="194443" spans="26:27">
      <c r="Z194443" s="192"/>
      <c r="AA194443" s="192"/>
    </row>
    <row r="194444" spans="26:27">
      <c r="Z194444" s="192"/>
      <c r="AA194444" s="192"/>
    </row>
    <row r="194445" spans="26:27">
      <c r="Z194445" s="192"/>
      <c r="AA194445" s="192"/>
    </row>
    <row r="194446" spans="26:27">
      <c r="Z194446" s="192"/>
      <c r="AA194446" s="192"/>
    </row>
    <row r="194447" spans="26:27">
      <c r="Z194447" s="192"/>
      <c r="AA194447" s="192"/>
    </row>
    <row r="194448" spans="26:27">
      <c r="Z194448" s="192"/>
      <c r="AA194448" s="192"/>
    </row>
    <row r="194449" spans="26:27">
      <c r="Z194449" s="192"/>
      <c r="AA194449" s="192"/>
    </row>
    <row r="194450" spans="26:27">
      <c r="Z194450" s="192"/>
      <c r="AA194450" s="192"/>
    </row>
    <row r="194451" spans="26:27">
      <c r="Z194451" s="192"/>
      <c r="AA194451" s="192"/>
    </row>
    <row r="194452" spans="26:27">
      <c r="Z194452" s="192"/>
      <c r="AA194452" s="192"/>
    </row>
    <row r="194453" spans="26:27">
      <c r="Z194453" s="192"/>
      <c r="AA194453" s="192"/>
    </row>
    <row r="194454" spans="26:27">
      <c r="Z194454" s="192"/>
      <c r="AA194454" s="192"/>
    </row>
    <row r="194455" spans="26:27">
      <c r="Z194455" s="192"/>
      <c r="AA194455" s="192"/>
    </row>
    <row r="194456" spans="26:27">
      <c r="Z194456" s="192"/>
      <c r="AA194456" s="192"/>
    </row>
    <row r="194457" spans="26:27">
      <c r="Z194457" s="192"/>
      <c r="AA194457" s="192"/>
    </row>
    <row r="194458" spans="26:27">
      <c r="Z194458" s="192"/>
      <c r="AA194458" s="192"/>
    </row>
    <row r="194459" spans="26:27">
      <c r="Z194459" s="192"/>
      <c r="AA194459" s="192"/>
    </row>
    <row r="194460" spans="26:27">
      <c r="Z194460" s="192"/>
      <c r="AA194460" s="192"/>
    </row>
    <row r="194461" spans="26:27">
      <c r="Z194461" s="192"/>
      <c r="AA194461" s="192"/>
    </row>
    <row r="194462" spans="26:27">
      <c r="Z194462" s="192"/>
      <c r="AA194462" s="192"/>
    </row>
    <row r="194463" spans="26:27">
      <c r="Z194463" s="192"/>
      <c r="AA194463" s="192"/>
    </row>
    <row r="194464" spans="26:27">
      <c r="Z194464" s="192"/>
      <c r="AA194464" s="192"/>
    </row>
    <row r="194465" spans="26:27">
      <c r="Z194465" s="192"/>
      <c r="AA194465" s="192"/>
    </row>
    <row r="194466" spans="26:27">
      <c r="Z194466" s="192"/>
      <c r="AA194466" s="192"/>
    </row>
    <row r="194467" spans="26:27">
      <c r="Z194467" s="192"/>
      <c r="AA194467" s="192"/>
    </row>
    <row r="194468" spans="26:27">
      <c r="Z194468" s="192"/>
      <c r="AA194468" s="192"/>
    </row>
    <row r="194469" spans="26:27">
      <c r="Z194469" s="192"/>
      <c r="AA194469" s="192"/>
    </row>
    <row r="194470" spans="26:27">
      <c r="Z194470" s="192"/>
      <c r="AA194470" s="192"/>
    </row>
    <row r="194471" spans="26:27">
      <c r="Z194471" s="192"/>
      <c r="AA194471" s="192"/>
    </row>
    <row r="194472" spans="26:27">
      <c r="Z194472" s="192"/>
      <c r="AA194472" s="192"/>
    </row>
    <row r="194473" spans="26:27">
      <c r="Z194473" s="192"/>
      <c r="AA194473" s="192"/>
    </row>
    <row r="194474" spans="26:27">
      <c r="Z194474" s="192"/>
      <c r="AA194474" s="192"/>
    </row>
    <row r="194475" spans="26:27">
      <c r="Z194475" s="192"/>
      <c r="AA194475" s="192"/>
    </row>
    <row r="194476" spans="26:27">
      <c r="Z194476" s="192"/>
      <c r="AA194476" s="192"/>
    </row>
    <row r="194477" spans="26:27">
      <c r="Z194477" s="192"/>
      <c r="AA194477" s="192"/>
    </row>
    <row r="194478" spans="26:27">
      <c r="Z194478" s="192"/>
      <c r="AA194478" s="192"/>
    </row>
    <row r="194479" spans="26:27">
      <c r="Z194479" s="192"/>
      <c r="AA194479" s="192"/>
    </row>
    <row r="194480" spans="26:27">
      <c r="Z194480" s="192"/>
      <c r="AA194480" s="192"/>
    </row>
    <row r="194481" spans="26:27">
      <c r="Z194481" s="192"/>
      <c r="AA194481" s="192"/>
    </row>
    <row r="194482" spans="26:27">
      <c r="Z194482" s="192"/>
      <c r="AA194482" s="192"/>
    </row>
    <row r="194483" spans="26:27">
      <c r="Z194483" s="192"/>
      <c r="AA194483" s="192"/>
    </row>
    <row r="194484" spans="26:27">
      <c r="Z194484" s="192"/>
      <c r="AA194484" s="192"/>
    </row>
    <row r="194485" spans="26:27">
      <c r="Z194485" s="192"/>
      <c r="AA194485" s="192"/>
    </row>
    <row r="194486" spans="26:27">
      <c r="Z194486" s="192"/>
      <c r="AA194486" s="192"/>
    </row>
    <row r="194487" spans="26:27">
      <c r="Z194487" s="192"/>
      <c r="AA194487" s="192"/>
    </row>
    <row r="194488" spans="26:27">
      <c r="Z194488" s="192"/>
      <c r="AA194488" s="192"/>
    </row>
    <row r="194489" spans="26:27">
      <c r="Z194489" s="192"/>
      <c r="AA194489" s="192"/>
    </row>
    <row r="194490" spans="26:27">
      <c r="Z194490" s="192"/>
      <c r="AA194490" s="192"/>
    </row>
    <row r="194491" spans="26:27">
      <c r="Z194491" s="192"/>
      <c r="AA194491" s="192"/>
    </row>
    <row r="194492" spans="26:27">
      <c r="Z194492" s="192"/>
      <c r="AA194492" s="192"/>
    </row>
    <row r="194493" spans="26:27">
      <c r="Z194493" s="192"/>
      <c r="AA194493" s="192"/>
    </row>
    <row r="194494" spans="26:27">
      <c r="Z194494" s="192"/>
      <c r="AA194494" s="192"/>
    </row>
    <row r="194495" spans="26:27">
      <c r="Z194495" s="192"/>
      <c r="AA194495" s="192"/>
    </row>
    <row r="194496" spans="26:27">
      <c r="Z194496" s="192"/>
      <c r="AA194496" s="192"/>
    </row>
    <row r="194497" spans="26:27">
      <c r="Z194497" s="192"/>
      <c r="AA194497" s="192"/>
    </row>
    <row r="194498" spans="26:27">
      <c r="Z194498" s="192"/>
      <c r="AA194498" s="192"/>
    </row>
    <row r="194499" spans="26:27">
      <c r="Z194499" s="192"/>
      <c r="AA194499" s="192"/>
    </row>
    <row r="194500" spans="26:27">
      <c r="Z194500" s="192"/>
      <c r="AA194500" s="192"/>
    </row>
    <row r="194501" spans="26:27">
      <c r="Z194501" s="192"/>
      <c r="AA194501" s="192"/>
    </row>
    <row r="194502" spans="26:27">
      <c r="Z194502" s="192"/>
      <c r="AA194502" s="192"/>
    </row>
    <row r="194503" spans="26:27">
      <c r="Z194503" s="192"/>
      <c r="AA194503" s="192"/>
    </row>
    <row r="194504" spans="26:27">
      <c r="Z194504" s="192"/>
      <c r="AA194504" s="192"/>
    </row>
    <row r="194505" spans="26:27">
      <c r="Z194505" s="192"/>
      <c r="AA194505" s="192"/>
    </row>
    <row r="194506" spans="26:27">
      <c r="Z194506" s="192"/>
      <c r="AA194506" s="192"/>
    </row>
    <row r="194507" spans="26:27">
      <c r="Z194507" s="192"/>
      <c r="AA194507" s="192"/>
    </row>
    <row r="194508" spans="26:27">
      <c r="Z194508" s="192"/>
      <c r="AA194508" s="192"/>
    </row>
    <row r="194509" spans="26:27">
      <c r="Z194509" s="192"/>
      <c r="AA194509" s="192"/>
    </row>
    <row r="194510" spans="26:27">
      <c r="Z194510" s="192"/>
      <c r="AA194510" s="192"/>
    </row>
    <row r="194511" spans="26:27">
      <c r="Z194511" s="192"/>
      <c r="AA194511" s="192"/>
    </row>
    <row r="194512" spans="26:27">
      <c r="Z194512" s="192"/>
      <c r="AA194512" s="192"/>
    </row>
    <row r="194513" spans="26:27">
      <c r="Z194513" s="192"/>
      <c r="AA194513" s="192"/>
    </row>
    <row r="194514" spans="26:27">
      <c r="Z194514" s="192"/>
      <c r="AA194514" s="192"/>
    </row>
    <row r="194515" spans="26:27">
      <c r="Z194515" s="192"/>
      <c r="AA194515" s="192"/>
    </row>
    <row r="194516" spans="26:27">
      <c r="Z194516" s="192"/>
      <c r="AA194516" s="192"/>
    </row>
    <row r="194517" spans="26:27">
      <c r="Z194517" s="192"/>
      <c r="AA194517" s="192"/>
    </row>
    <row r="194518" spans="26:27">
      <c r="Z194518" s="192"/>
      <c r="AA194518" s="192"/>
    </row>
    <row r="194519" spans="26:27">
      <c r="Z194519" s="192"/>
      <c r="AA194519" s="192"/>
    </row>
    <row r="194520" spans="26:27">
      <c r="Z194520" s="192"/>
      <c r="AA194520" s="192"/>
    </row>
    <row r="194521" spans="26:27">
      <c r="Z194521" s="192"/>
      <c r="AA194521" s="192"/>
    </row>
    <row r="194522" spans="26:27">
      <c r="Z194522" s="192"/>
      <c r="AA194522" s="192"/>
    </row>
    <row r="194523" spans="26:27">
      <c r="Z194523" s="192"/>
      <c r="AA194523" s="192"/>
    </row>
    <row r="194524" spans="26:27">
      <c r="Z194524" s="192"/>
      <c r="AA194524" s="192"/>
    </row>
    <row r="194525" spans="26:27">
      <c r="Z194525" s="192"/>
      <c r="AA194525" s="192"/>
    </row>
    <row r="194526" spans="26:27">
      <c r="Z194526" s="192"/>
      <c r="AA194526" s="192"/>
    </row>
    <row r="194527" spans="26:27">
      <c r="Z194527" s="192"/>
      <c r="AA194527" s="192"/>
    </row>
    <row r="194528" spans="26:27">
      <c r="Z194528" s="192"/>
      <c r="AA194528" s="192"/>
    </row>
    <row r="194529" spans="26:27">
      <c r="Z194529" s="192"/>
      <c r="AA194529" s="192"/>
    </row>
    <row r="194530" spans="26:27">
      <c r="Z194530" s="192"/>
      <c r="AA194530" s="192"/>
    </row>
    <row r="194531" spans="26:27">
      <c r="Z194531" s="192"/>
      <c r="AA194531" s="192"/>
    </row>
    <row r="194532" spans="26:27">
      <c r="Z194532" s="192"/>
      <c r="AA194532" s="192"/>
    </row>
    <row r="194533" spans="26:27">
      <c r="Z194533" s="192"/>
      <c r="AA194533" s="192"/>
    </row>
    <row r="194534" spans="26:27">
      <c r="Z194534" s="192"/>
      <c r="AA194534" s="192"/>
    </row>
    <row r="194535" spans="26:27">
      <c r="Z194535" s="192"/>
      <c r="AA194535" s="192"/>
    </row>
    <row r="194536" spans="26:27">
      <c r="Z194536" s="192"/>
      <c r="AA194536" s="192"/>
    </row>
    <row r="194537" spans="26:27">
      <c r="Z194537" s="192"/>
      <c r="AA194537" s="192"/>
    </row>
    <row r="194538" spans="26:27">
      <c r="Z194538" s="192"/>
      <c r="AA194538" s="192"/>
    </row>
    <row r="194539" spans="26:27">
      <c r="Z194539" s="192"/>
      <c r="AA194539" s="192"/>
    </row>
    <row r="194540" spans="26:27">
      <c r="Z194540" s="192"/>
      <c r="AA194540" s="192"/>
    </row>
    <row r="194541" spans="26:27">
      <c r="Z194541" s="192"/>
      <c r="AA194541" s="192"/>
    </row>
    <row r="194542" spans="26:27">
      <c r="Z194542" s="192"/>
      <c r="AA194542" s="192"/>
    </row>
    <row r="194543" spans="26:27">
      <c r="Z194543" s="192"/>
      <c r="AA194543" s="192"/>
    </row>
    <row r="194544" spans="26:27">
      <c r="Z194544" s="192"/>
      <c r="AA194544" s="192"/>
    </row>
    <row r="194545" spans="26:27">
      <c r="Z194545" s="192"/>
      <c r="AA194545" s="192"/>
    </row>
    <row r="194546" spans="26:27">
      <c r="Z194546" s="192"/>
      <c r="AA194546" s="192"/>
    </row>
    <row r="194547" spans="26:27">
      <c r="Z194547" s="192"/>
      <c r="AA194547" s="192"/>
    </row>
    <row r="194548" spans="26:27">
      <c r="Z194548" s="192"/>
      <c r="AA194548" s="192"/>
    </row>
    <row r="194549" spans="26:27">
      <c r="Z194549" s="192"/>
      <c r="AA194549" s="192"/>
    </row>
    <row r="194550" spans="26:27">
      <c r="Z194550" s="192"/>
      <c r="AA194550" s="192"/>
    </row>
    <row r="194551" spans="26:27">
      <c r="Z194551" s="192"/>
      <c r="AA194551" s="192"/>
    </row>
    <row r="194552" spans="26:27">
      <c r="Z194552" s="192"/>
      <c r="AA194552" s="192"/>
    </row>
    <row r="194553" spans="26:27">
      <c r="Z194553" s="192"/>
      <c r="AA194553" s="192"/>
    </row>
    <row r="194554" spans="26:27">
      <c r="Z194554" s="192"/>
      <c r="AA194554" s="192"/>
    </row>
    <row r="194555" spans="26:27">
      <c r="Z194555" s="192"/>
      <c r="AA194555" s="192"/>
    </row>
    <row r="194556" spans="26:27">
      <c r="Z194556" s="192"/>
      <c r="AA194556" s="192"/>
    </row>
    <row r="194557" spans="26:27">
      <c r="Z194557" s="192"/>
      <c r="AA194557" s="192"/>
    </row>
    <row r="194558" spans="26:27">
      <c r="Z194558" s="192"/>
      <c r="AA194558" s="192"/>
    </row>
    <row r="194559" spans="26:27">
      <c r="Z194559" s="192"/>
      <c r="AA194559" s="192"/>
    </row>
    <row r="194560" spans="26:27">
      <c r="Z194560" s="192"/>
      <c r="AA194560" s="192"/>
    </row>
    <row r="194561" spans="26:27">
      <c r="Z194561" s="192"/>
      <c r="AA194561" s="192"/>
    </row>
    <row r="194562" spans="26:27">
      <c r="Z194562" s="192"/>
      <c r="AA194562" s="192"/>
    </row>
    <row r="194563" spans="26:27">
      <c r="Z194563" s="192"/>
      <c r="AA194563" s="192"/>
    </row>
    <row r="194564" spans="26:27">
      <c r="Z194564" s="192"/>
      <c r="AA194564" s="192"/>
    </row>
    <row r="194565" spans="26:27">
      <c r="Z194565" s="192"/>
      <c r="AA194565" s="192"/>
    </row>
    <row r="194566" spans="26:27">
      <c r="Z194566" s="192"/>
      <c r="AA194566" s="192"/>
    </row>
    <row r="194567" spans="26:27">
      <c r="Z194567" s="192"/>
      <c r="AA194567" s="192"/>
    </row>
    <row r="194568" spans="26:27">
      <c r="Z194568" s="192"/>
      <c r="AA194568" s="192"/>
    </row>
    <row r="194569" spans="26:27">
      <c r="Z194569" s="192"/>
      <c r="AA194569" s="192"/>
    </row>
    <row r="194570" spans="26:27">
      <c r="Z194570" s="192"/>
      <c r="AA194570" s="192"/>
    </row>
    <row r="194571" spans="26:27">
      <c r="Z194571" s="192"/>
      <c r="AA194571" s="192"/>
    </row>
    <row r="194572" spans="26:27">
      <c r="Z194572" s="192"/>
      <c r="AA194572" s="192"/>
    </row>
    <row r="194573" spans="26:27">
      <c r="Z194573" s="192"/>
      <c r="AA194573" s="192"/>
    </row>
    <row r="194574" spans="26:27">
      <c r="Z194574" s="192"/>
      <c r="AA194574" s="192"/>
    </row>
    <row r="194575" spans="26:27">
      <c r="Z194575" s="192"/>
      <c r="AA194575" s="192"/>
    </row>
    <row r="194576" spans="26:27">
      <c r="Z194576" s="192"/>
      <c r="AA194576" s="192"/>
    </row>
    <row r="194577" spans="26:27">
      <c r="Z194577" s="192"/>
      <c r="AA194577" s="192"/>
    </row>
    <row r="194578" spans="26:27">
      <c r="Z194578" s="192"/>
      <c r="AA194578" s="192"/>
    </row>
    <row r="194579" spans="26:27">
      <c r="Z194579" s="192"/>
      <c r="AA194579" s="192"/>
    </row>
    <row r="194580" spans="26:27">
      <c r="Z194580" s="192"/>
      <c r="AA194580" s="192"/>
    </row>
    <row r="194581" spans="26:27">
      <c r="Z194581" s="192"/>
      <c r="AA194581" s="192"/>
    </row>
    <row r="194582" spans="26:27">
      <c r="Z194582" s="192"/>
      <c r="AA194582" s="192"/>
    </row>
    <row r="194583" spans="26:27">
      <c r="Z194583" s="192"/>
      <c r="AA194583" s="192"/>
    </row>
    <row r="194584" spans="26:27">
      <c r="Z194584" s="192"/>
      <c r="AA194584" s="192"/>
    </row>
    <row r="194585" spans="26:27">
      <c r="Z194585" s="192"/>
      <c r="AA194585" s="192"/>
    </row>
    <row r="194586" spans="26:27">
      <c r="Z194586" s="192"/>
      <c r="AA194586" s="192"/>
    </row>
    <row r="194587" spans="26:27">
      <c r="Z194587" s="192"/>
      <c r="AA194587" s="192"/>
    </row>
    <row r="194588" spans="26:27">
      <c r="Z194588" s="192"/>
      <c r="AA194588" s="192"/>
    </row>
    <row r="194589" spans="26:27">
      <c r="Z194589" s="192"/>
      <c r="AA194589" s="192"/>
    </row>
    <row r="194590" spans="26:27">
      <c r="Z194590" s="192"/>
      <c r="AA194590" s="192"/>
    </row>
    <row r="194591" spans="26:27">
      <c r="Z194591" s="192"/>
      <c r="AA194591" s="192"/>
    </row>
    <row r="194592" spans="26:27">
      <c r="Z194592" s="192"/>
      <c r="AA194592" s="192"/>
    </row>
    <row r="194593" spans="26:27">
      <c r="Z194593" s="192"/>
      <c r="AA194593" s="192"/>
    </row>
    <row r="194594" spans="26:27">
      <c r="Z194594" s="192"/>
      <c r="AA194594" s="192"/>
    </row>
    <row r="194595" spans="26:27">
      <c r="Z194595" s="192"/>
      <c r="AA194595" s="192"/>
    </row>
    <row r="194596" spans="26:27">
      <c r="Z194596" s="192"/>
      <c r="AA194596" s="192"/>
    </row>
    <row r="194597" spans="26:27">
      <c r="Z194597" s="192"/>
      <c r="AA194597" s="192"/>
    </row>
    <row r="194598" spans="26:27">
      <c r="Z194598" s="192"/>
      <c r="AA194598" s="192"/>
    </row>
    <row r="194599" spans="26:27">
      <c r="Z194599" s="192"/>
      <c r="AA194599" s="192"/>
    </row>
    <row r="194600" spans="26:27">
      <c r="Z194600" s="192"/>
      <c r="AA194600" s="192"/>
    </row>
    <row r="194601" spans="26:27">
      <c r="Z194601" s="192"/>
      <c r="AA194601" s="192"/>
    </row>
    <row r="194602" spans="26:27">
      <c r="Z194602" s="192"/>
      <c r="AA194602" s="192"/>
    </row>
    <row r="194603" spans="26:27">
      <c r="Z194603" s="192"/>
      <c r="AA194603" s="192"/>
    </row>
    <row r="194604" spans="26:27">
      <c r="Z194604" s="192"/>
      <c r="AA194604" s="192"/>
    </row>
    <row r="194605" spans="26:27">
      <c r="Z194605" s="192"/>
      <c r="AA194605" s="192"/>
    </row>
    <row r="194606" spans="26:27">
      <c r="Z194606" s="192"/>
      <c r="AA194606" s="192"/>
    </row>
    <row r="194607" spans="26:27">
      <c r="Z194607" s="192"/>
      <c r="AA194607" s="192"/>
    </row>
    <row r="194608" spans="26:27">
      <c r="Z194608" s="192"/>
      <c r="AA194608" s="192"/>
    </row>
    <row r="194609" spans="26:27">
      <c r="Z194609" s="192"/>
      <c r="AA194609" s="192"/>
    </row>
    <row r="194610" spans="26:27">
      <c r="Z194610" s="192"/>
      <c r="AA194610" s="192"/>
    </row>
    <row r="194611" spans="26:27">
      <c r="Z194611" s="192"/>
      <c r="AA194611" s="192"/>
    </row>
    <row r="194612" spans="26:27">
      <c r="Z194612" s="192"/>
      <c r="AA194612" s="192"/>
    </row>
    <row r="194613" spans="26:27">
      <c r="Z194613" s="192"/>
      <c r="AA194613" s="192"/>
    </row>
    <row r="194614" spans="26:27">
      <c r="Z194614" s="192"/>
      <c r="AA194614" s="192"/>
    </row>
    <row r="194615" spans="26:27">
      <c r="Z194615" s="192"/>
      <c r="AA194615" s="192"/>
    </row>
    <row r="194616" spans="26:27">
      <c r="Z194616" s="192"/>
      <c r="AA194616" s="192"/>
    </row>
    <row r="194617" spans="26:27">
      <c r="Z194617" s="192"/>
      <c r="AA194617" s="192"/>
    </row>
    <row r="194618" spans="26:27">
      <c r="Z194618" s="192"/>
      <c r="AA194618" s="192"/>
    </row>
    <row r="194619" spans="26:27">
      <c r="Z194619" s="192"/>
      <c r="AA194619" s="192"/>
    </row>
    <row r="194620" spans="26:27">
      <c r="Z194620" s="192"/>
      <c r="AA194620" s="192"/>
    </row>
    <row r="194621" spans="26:27">
      <c r="Z194621" s="192"/>
      <c r="AA194621" s="192"/>
    </row>
    <row r="194622" spans="26:27">
      <c r="Z194622" s="192"/>
      <c r="AA194622" s="192"/>
    </row>
    <row r="194623" spans="26:27">
      <c r="Z194623" s="192"/>
      <c r="AA194623" s="192"/>
    </row>
    <row r="194624" spans="26:27">
      <c r="Z194624" s="192"/>
      <c r="AA194624" s="192"/>
    </row>
    <row r="194625" spans="26:27">
      <c r="Z194625" s="192"/>
      <c r="AA194625" s="192"/>
    </row>
    <row r="194626" spans="26:27">
      <c r="Z194626" s="192"/>
      <c r="AA194626" s="192"/>
    </row>
    <row r="194627" spans="26:27">
      <c r="Z194627" s="192"/>
      <c r="AA194627" s="192"/>
    </row>
    <row r="194628" spans="26:27">
      <c r="Z194628" s="192"/>
      <c r="AA194628" s="192"/>
    </row>
    <row r="194629" spans="26:27">
      <c r="Z194629" s="192"/>
      <c r="AA194629" s="192"/>
    </row>
    <row r="194630" spans="26:27">
      <c r="Z194630" s="192"/>
      <c r="AA194630" s="192"/>
    </row>
    <row r="194631" spans="26:27">
      <c r="Z194631" s="192"/>
      <c r="AA194631" s="192"/>
    </row>
    <row r="194632" spans="26:27">
      <c r="Z194632" s="192"/>
      <c r="AA194632" s="192"/>
    </row>
    <row r="194633" spans="26:27">
      <c r="Z194633" s="192"/>
      <c r="AA194633" s="192"/>
    </row>
    <row r="194634" spans="26:27">
      <c r="Z194634" s="192"/>
      <c r="AA194634" s="192"/>
    </row>
    <row r="194635" spans="26:27">
      <c r="Z194635" s="192"/>
      <c r="AA194635" s="192"/>
    </row>
    <row r="194636" spans="26:27">
      <c r="Z194636" s="192"/>
      <c r="AA194636" s="192"/>
    </row>
    <row r="194637" spans="26:27">
      <c r="Z194637" s="192"/>
      <c r="AA194637" s="192"/>
    </row>
    <row r="194638" spans="26:27">
      <c r="Z194638" s="192"/>
      <c r="AA194638" s="192"/>
    </row>
    <row r="194639" spans="26:27">
      <c r="Z194639" s="192"/>
      <c r="AA194639" s="192"/>
    </row>
    <row r="194640" spans="26:27">
      <c r="Z194640" s="192"/>
      <c r="AA194640" s="192"/>
    </row>
    <row r="194641" spans="26:27">
      <c r="Z194641" s="192"/>
      <c r="AA194641" s="192"/>
    </row>
    <row r="194642" spans="26:27">
      <c r="Z194642" s="192"/>
      <c r="AA194642" s="192"/>
    </row>
    <row r="194643" spans="26:27">
      <c r="Z194643" s="192"/>
      <c r="AA194643" s="192"/>
    </row>
    <row r="194644" spans="26:27">
      <c r="Z194644" s="192"/>
      <c r="AA194644" s="192"/>
    </row>
    <row r="194645" spans="26:27">
      <c r="Z194645" s="192"/>
      <c r="AA194645" s="192"/>
    </row>
    <row r="194646" spans="26:27">
      <c r="Z194646" s="192"/>
      <c r="AA194646" s="192"/>
    </row>
    <row r="194647" spans="26:27">
      <c r="Z194647" s="192"/>
      <c r="AA194647" s="192"/>
    </row>
    <row r="194648" spans="26:27">
      <c r="Z194648" s="192"/>
      <c r="AA194648" s="192"/>
    </row>
    <row r="194649" spans="26:27">
      <c r="Z194649" s="192"/>
      <c r="AA194649" s="192"/>
    </row>
    <row r="194650" spans="26:27">
      <c r="Z194650" s="192"/>
      <c r="AA194650" s="192"/>
    </row>
    <row r="194651" spans="26:27">
      <c r="Z194651" s="192"/>
      <c r="AA194651" s="192"/>
    </row>
    <row r="194652" spans="26:27">
      <c r="Z194652" s="192"/>
      <c r="AA194652" s="192"/>
    </row>
    <row r="194653" spans="26:27">
      <c r="Z194653" s="192"/>
      <c r="AA194653" s="192"/>
    </row>
    <row r="194654" spans="26:27">
      <c r="Z194654" s="192"/>
      <c r="AA194654" s="192"/>
    </row>
    <row r="194655" spans="26:27">
      <c r="Z194655" s="192"/>
      <c r="AA194655" s="192"/>
    </row>
    <row r="194656" spans="26:27">
      <c r="Z194656" s="192"/>
      <c r="AA194656" s="192"/>
    </row>
    <row r="194657" spans="26:27">
      <c r="Z194657" s="192"/>
      <c r="AA194657" s="192"/>
    </row>
    <row r="194658" spans="26:27">
      <c r="Z194658" s="192"/>
      <c r="AA194658" s="192"/>
    </row>
    <row r="194659" spans="26:27">
      <c r="Z194659" s="192"/>
      <c r="AA194659" s="192"/>
    </row>
    <row r="194660" spans="26:27">
      <c r="Z194660" s="192"/>
      <c r="AA194660" s="192"/>
    </row>
    <row r="194661" spans="26:27">
      <c r="Z194661" s="192"/>
      <c r="AA194661" s="192"/>
    </row>
    <row r="194662" spans="26:27">
      <c r="Z194662" s="192"/>
      <c r="AA194662" s="192"/>
    </row>
    <row r="194663" spans="26:27">
      <c r="Z194663" s="192"/>
      <c r="AA194663" s="192"/>
    </row>
    <row r="194664" spans="26:27">
      <c r="Z194664" s="192"/>
      <c r="AA194664" s="192"/>
    </row>
    <row r="194665" spans="26:27">
      <c r="Z194665" s="192"/>
      <c r="AA194665" s="192"/>
    </row>
    <row r="194666" spans="26:27">
      <c r="Z194666" s="192"/>
      <c r="AA194666" s="192"/>
    </row>
    <row r="194667" spans="26:27">
      <c r="Z194667" s="192"/>
      <c r="AA194667" s="192"/>
    </row>
    <row r="194668" spans="26:27">
      <c r="Z194668" s="192"/>
      <c r="AA194668" s="192"/>
    </row>
    <row r="194669" spans="26:27">
      <c r="Z194669" s="192"/>
      <c r="AA194669" s="192"/>
    </row>
    <row r="194670" spans="26:27">
      <c r="Z194670" s="192"/>
      <c r="AA194670" s="192"/>
    </row>
    <row r="194671" spans="26:27">
      <c r="Z194671" s="192"/>
      <c r="AA194671" s="192"/>
    </row>
    <row r="194672" spans="26:27">
      <c r="Z194672" s="192"/>
      <c r="AA194672" s="192"/>
    </row>
    <row r="194673" spans="26:27">
      <c r="Z194673" s="192"/>
      <c r="AA194673" s="192"/>
    </row>
    <row r="194674" spans="26:27">
      <c r="Z194674" s="192"/>
      <c r="AA194674" s="192"/>
    </row>
    <row r="194675" spans="26:27">
      <c r="Z194675" s="192"/>
      <c r="AA194675" s="192"/>
    </row>
    <row r="194676" spans="26:27">
      <c r="Z194676" s="192"/>
      <c r="AA194676" s="192"/>
    </row>
    <row r="194677" spans="26:27">
      <c r="Z194677" s="192"/>
      <c r="AA194677" s="192"/>
    </row>
    <row r="194678" spans="26:27">
      <c r="Z194678" s="192"/>
      <c r="AA194678" s="192"/>
    </row>
    <row r="194679" spans="26:27">
      <c r="Z194679" s="192"/>
      <c r="AA194679" s="192"/>
    </row>
    <row r="194680" spans="26:27">
      <c r="Z194680" s="192"/>
      <c r="AA194680" s="192"/>
    </row>
    <row r="194681" spans="26:27">
      <c r="Z194681" s="192"/>
      <c r="AA194681" s="192"/>
    </row>
    <row r="194682" spans="26:27">
      <c r="Z194682" s="192"/>
      <c r="AA194682" s="192"/>
    </row>
    <row r="194683" spans="26:27">
      <c r="Z194683" s="192"/>
      <c r="AA194683" s="192"/>
    </row>
    <row r="194684" spans="26:27">
      <c r="Z194684" s="192"/>
      <c r="AA194684" s="192"/>
    </row>
    <row r="194685" spans="26:27">
      <c r="Z194685" s="192"/>
      <c r="AA194685" s="192"/>
    </row>
    <row r="194686" spans="26:27">
      <c r="Z194686" s="192"/>
      <c r="AA194686" s="192"/>
    </row>
    <row r="194687" spans="26:27">
      <c r="Z194687" s="192"/>
      <c r="AA194687" s="192"/>
    </row>
    <row r="194688" spans="26:27">
      <c r="Z194688" s="192"/>
      <c r="AA194688" s="192"/>
    </row>
    <row r="194689" spans="26:27">
      <c r="Z194689" s="192"/>
      <c r="AA194689" s="192"/>
    </row>
    <row r="194690" spans="26:27">
      <c r="Z194690" s="192"/>
      <c r="AA194690" s="192"/>
    </row>
    <row r="194691" spans="26:27">
      <c r="Z194691" s="192"/>
      <c r="AA194691" s="192"/>
    </row>
    <row r="194692" spans="26:27">
      <c r="Z194692" s="192"/>
      <c r="AA194692" s="192"/>
    </row>
    <row r="194693" spans="26:27">
      <c r="Z194693" s="192"/>
      <c r="AA194693" s="192"/>
    </row>
    <row r="194694" spans="26:27">
      <c r="Z194694" s="192"/>
      <c r="AA194694" s="192"/>
    </row>
    <row r="194695" spans="26:27">
      <c r="Z194695" s="192"/>
      <c r="AA194695" s="192"/>
    </row>
    <row r="194696" spans="26:27">
      <c r="Z194696" s="192"/>
      <c r="AA194696" s="192"/>
    </row>
    <row r="194697" spans="26:27">
      <c r="Z194697" s="192"/>
      <c r="AA194697" s="192"/>
    </row>
    <row r="194698" spans="26:27">
      <c r="Z194698" s="192"/>
      <c r="AA194698" s="192"/>
    </row>
    <row r="194699" spans="26:27">
      <c r="Z194699" s="192"/>
      <c r="AA194699" s="192"/>
    </row>
    <row r="194700" spans="26:27">
      <c r="Z194700" s="192"/>
      <c r="AA194700" s="192"/>
    </row>
    <row r="194701" spans="26:27">
      <c r="Z194701" s="192"/>
      <c r="AA194701" s="192"/>
    </row>
    <row r="194702" spans="26:27">
      <c r="Z194702" s="192"/>
      <c r="AA194702" s="192"/>
    </row>
    <row r="194703" spans="26:27">
      <c r="Z194703" s="192"/>
      <c r="AA194703" s="192"/>
    </row>
    <row r="194704" spans="26:27">
      <c r="Z194704" s="192"/>
      <c r="AA194704" s="192"/>
    </row>
    <row r="194705" spans="26:27">
      <c r="Z194705" s="192"/>
      <c r="AA194705" s="192"/>
    </row>
    <row r="194706" spans="26:27">
      <c r="Z194706" s="192"/>
      <c r="AA194706" s="192"/>
    </row>
    <row r="194707" spans="26:27">
      <c r="Z194707" s="192"/>
      <c r="AA194707" s="192"/>
    </row>
    <row r="194708" spans="26:27">
      <c r="Z194708" s="192"/>
      <c r="AA194708" s="192"/>
    </row>
    <row r="194709" spans="26:27">
      <c r="Z194709" s="192"/>
      <c r="AA194709" s="192"/>
    </row>
    <row r="194710" spans="26:27">
      <c r="Z194710" s="192"/>
      <c r="AA194710" s="192"/>
    </row>
    <row r="194711" spans="26:27">
      <c r="Z194711" s="192"/>
      <c r="AA194711" s="192"/>
    </row>
    <row r="194712" spans="26:27">
      <c r="Z194712" s="192"/>
      <c r="AA194712" s="192"/>
    </row>
    <row r="194713" spans="26:27">
      <c r="Z194713" s="192"/>
      <c r="AA194713" s="192"/>
    </row>
    <row r="194714" spans="26:27">
      <c r="Z194714" s="192"/>
      <c r="AA194714" s="192"/>
    </row>
    <row r="194715" spans="26:27">
      <c r="Z194715" s="192"/>
      <c r="AA194715" s="192"/>
    </row>
    <row r="194716" spans="26:27">
      <c r="Z194716" s="192"/>
      <c r="AA194716" s="192"/>
    </row>
    <row r="194717" spans="26:27">
      <c r="Z194717" s="192"/>
      <c r="AA194717" s="192"/>
    </row>
    <row r="194718" spans="26:27">
      <c r="Z194718" s="192"/>
      <c r="AA194718" s="192"/>
    </row>
    <row r="194719" spans="26:27">
      <c r="Z194719" s="192"/>
      <c r="AA194719" s="192"/>
    </row>
    <row r="194720" spans="26:27">
      <c r="Z194720" s="192"/>
      <c r="AA194720" s="192"/>
    </row>
    <row r="194721" spans="26:27">
      <c r="Z194721" s="192"/>
      <c r="AA194721" s="192"/>
    </row>
    <row r="194722" spans="26:27">
      <c r="Z194722" s="192"/>
      <c r="AA194722" s="192"/>
    </row>
    <row r="194723" spans="26:27">
      <c r="Z194723" s="192"/>
      <c r="AA194723" s="192"/>
    </row>
    <row r="194724" spans="26:27">
      <c r="Z194724" s="192"/>
      <c r="AA194724" s="192"/>
    </row>
    <row r="194725" spans="26:27">
      <c r="Z194725" s="192"/>
      <c r="AA194725" s="192"/>
    </row>
    <row r="194726" spans="26:27">
      <c r="Z194726" s="192"/>
      <c r="AA194726" s="192"/>
    </row>
    <row r="194727" spans="26:27">
      <c r="Z194727" s="192"/>
      <c r="AA194727" s="192"/>
    </row>
    <row r="194728" spans="26:27">
      <c r="Z194728" s="192"/>
      <c r="AA194728" s="192"/>
    </row>
    <row r="194729" spans="26:27">
      <c r="Z194729" s="192"/>
      <c r="AA194729" s="192"/>
    </row>
    <row r="194730" spans="26:27">
      <c r="Z194730" s="192"/>
      <c r="AA194730" s="192"/>
    </row>
    <row r="194731" spans="26:27">
      <c r="Z194731" s="192"/>
      <c r="AA194731" s="192"/>
    </row>
    <row r="194732" spans="26:27">
      <c r="Z194732" s="192"/>
      <c r="AA194732" s="192"/>
    </row>
    <row r="194733" spans="26:27">
      <c r="Z194733" s="192"/>
      <c r="AA194733" s="192"/>
    </row>
    <row r="194734" spans="26:27">
      <c r="Z194734" s="192"/>
      <c r="AA194734" s="192"/>
    </row>
    <row r="194735" spans="26:27">
      <c r="Z194735" s="192"/>
      <c r="AA194735" s="192"/>
    </row>
    <row r="194736" spans="26:27">
      <c r="Z194736" s="192"/>
      <c r="AA194736" s="192"/>
    </row>
    <row r="194737" spans="26:27">
      <c r="Z194737" s="192"/>
      <c r="AA194737" s="192"/>
    </row>
    <row r="194738" spans="26:27">
      <c r="Z194738" s="192"/>
      <c r="AA194738" s="192"/>
    </row>
    <row r="194739" spans="26:27">
      <c r="Z194739" s="192"/>
      <c r="AA194739" s="192"/>
    </row>
    <row r="194740" spans="26:27">
      <c r="Z194740" s="192"/>
      <c r="AA194740" s="192"/>
    </row>
    <row r="194741" spans="26:27">
      <c r="Z194741" s="192"/>
      <c r="AA194741" s="192"/>
    </row>
    <row r="194742" spans="26:27">
      <c r="Z194742" s="192"/>
      <c r="AA194742" s="192"/>
    </row>
    <row r="194743" spans="26:27">
      <c r="Z194743" s="192"/>
      <c r="AA194743" s="192"/>
    </row>
    <row r="194744" spans="26:27">
      <c r="Z194744" s="192"/>
      <c r="AA194744" s="192"/>
    </row>
    <row r="194745" spans="26:27">
      <c r="Z194745" s="192"/>
      <c r="AA194745" s="192"/>
    </row>
    <row r="194746" spans="26:27">
      <c r="Z194746" s="192"/>
      <c r="AA194746" s="192"/>
    </row>
    <row r="194747" spans="26:27">
      <c r="Z194747" s="192"/>
      <c r="AA194747" s="192"/>
    </row>
    <row r="194748" spans="26:27">
      <c r="Z194748" s="192"/>
      <c r="AA194748" s="192"/>
    </row>
    <row r="194749" spans="26:27">
      <c r="Z194749" s="192"/>
      <c r="AA194749" s="192"/>
    </row>
    <row r="194750" spans="26:27">
      <c r="Z194750" s="192"/>
      <c r="AA194750" s="192"/>
    </row>
    <row r="194751" spans="26:27">
      <c r="Z194751" s="192"/>
      <c r="AA194751" s="192"/>
    </row>
    <row r="194752" spans="26:27">
      <c r="Z194752" s="192"/>
      <c r="AA194752" s="192"/>
    </row>
    <row r="194753" spans="26:27">
      <c r="Z194753" s="192"/>
      <c r="AA194753" s="192"/>
    </row>
    <row r="194754" spans="26:27">
      <c r="Z194754" s="192"/>
      <c r="AA194754" s="192"/>
    </row>
    <row r="194755" spans="26:27">
      <c r="Z194755" s="192"/>
      <c r="AA194755" s="192"/>
    </row>
    <row r="194756" spans="26:27">
      <c r="Z194756" s="192"/>
      <c r="AA194756" s="192"/>
    </row>
    <row r="194757" spans="26:27">
      <c r="Z194757" s="192"/>
      <c r="AA194757" s="192"/>
    </row>
    <row r="194758" spans="26:27">
      <c r="Z194758" s="192"/>
      <c r="AA194758" s="192"/>
    </row>
    <row r="194759" spans="26:27">
      <c r="Z194759" s="192"/>
      <c r="AA194759" s="192"/>
    </row>
    <row r="194760" spans="26:27">
      <c r="Z194760" s="192"/>
      <c r="AA194760" s="192"/>
    </row>
    <row r="194761" spans="26:27">
      <c r="Z194761" s="192"/>
      <c r="AA194761" s="192"/>
    </row>
    <row r="194762" spans="26:27">
      <c r="Z194762" s="192"/>
      <c r="AA194762" s="192"/>
    </row>
    <row r="194763" spans="26:27">
      <c r="Z194763" s="192"/>
      <c r="AA194763" s="192"/>
    </row>
    <row r="194764" spans="26:27">
      <c r="Z194764" s="192"/>
      <c r="AA194764" s="192"/>
    </row>
    <row r="194765" spans="26:27">
      <c r="Z194765" s="192"/>
      <c r="AA194765" s="192"/>
    </row>
    <row r="194766" spans="26:27">
      <c r="Z194766" s="192"/>
      <c r="AA194766" s="192"/>
    </row>
    <row r="194767" spans="26:27">
      <c r="Z194767" s="192"/>
      <c r="AA194767" s="192"/>
    </row>
    <row r="194768" spans="26:27">
      <c r="Z194768" s="192"/>
      <c r="AA194768" s="192"/>
    </row>
    <row r="194769" spans="26:27">
      <c r="Z194769" s="192"/>
      <c r="AA194769" s="192"/>
    </row>
    <row r="194770" spans="26:27">
      <c r="Z194770" s="192"/>
      <c r="AA194770" s="192"/>
    </row>
    <row r="194771" spans="26:27">
      <c r="Z194771" s="192"/>
      <c r="AA194771" s="192"/>
    </row>
    <row r="194772" spans="26:27">
      <c r="Z194772" s="192"/>
      <c r="AA194772" s="192"/>
    </row>
    <row r="194773" spans="26:27">
      <c r="Z194773" s="192"/>
      <c r="AA194773" s="192"/>
    </row>
    <row r="194774" spans="26:27">
      <c r="Z194774" s="192"/>
      <c r="AA194774" s="192"/>
    </row>
    <row r="194775" spans="26:27">
      <c r="Z194775" s="192"/>
      <c r="AA194775" s="192"/>
    </row>
    <row r="194776" spans="26:27">
      <c r="Z194776" s="192"/>
      <c r="AA194776" s="192"/>
    </row>
    <row r="194777" spans="26:27">
      <c r="Z194777" s="192"/>
      <c r="AA194777" s="192"/>
    </row>
    <row r="194778" spans="26:27">
      <c r="Z194778" s="192"/>
      <c r="AA194778" s="192"/>
    </row>
    <row r="194779" spans="26:27">
      <c r="Z194779" s="192"/>
      <c r="AA194779" s="192"/>
    </row>
    <row r="194780" spans="26:27">
      <c r="Z194780" s="192"/>
      <c r="AA194780" s="192"/>
    </row>
    <row r="194781" spans="26:27">
      <c r="Z194781" s="192"/>
      <c r="AA194781" s="192"/>
    </row>
    <row r="194782" spans="26:27">
      <c r="Z194782" s="192"/>
      <c r="AA194782" s="192"/>
    </row>
    <row r="194783" spans="26:27">
      <c r="Z194783" s="192"/>
      <c r="AA194783" s="192"/>
    </row>
    <row r="194784" spans="26:27">
      <c r="Z194784" s="192"/>
      <c r="AA194784" s="192"/>
    </row>
    <row r="194785" spans="26:27">
      <c r="Z194785" s="192"/>
      <c r="AA194785" s="192"/>
    </row>
    <row r="194786" spans="26:27">
      <c r="Z194786" s="192"/>
      <c r="AA194786" s="192"/>
    </row>
    <row r="194787" spans="26:27">
      <c r="Z194787" s="192"/>
      <c r="AA194787" s="192"/>
    </row>
    <row r="194788" spans="26:27">
      <c r="Z194788" s="192"/>
      <c r="AA194788" s="192"/>
    </row>
    <row r="194789" spans="26:27">
      <c r="Z194789" s="192"/>
      <c r="AA194789" s="192"/>
    </row>
    <row r="194790" spans="26:27">
      <c r="Z194790" s="192"/>
      <c r="AA194790" s="192"/>
    </row>
    <row r="194791" spans="26:27">
      <c r="Z194791" s="192"/>
      <c r="AA194791" s="192"/>
    </row>
    <row r="194792" spans="26:27">
      <c r="Z194792" s="192"/>
      <c r="AA194792" s="192"/>
    </row>
    <row r="194793" spans="26:27">
      <c r="Z194793" s="192"/>
      <c r="AA194793" s="192"/>
    </row>
    <row r="194794" spans="26:27">
      <c r="Z194794" s="192"/>
      <c r="AA194794" s="192"/>
    </row>
    <row r="194795" spans="26:27">
      <c r="Z194795" s="192"/>
      <c r="AA194795" s="192"/>
    </row>
    <row r="194796" spans="26:27">
      <c r="Z194796" s="192"/>
      <c r="AA194796" s="192"/>
    </row>
    <row r="194797" spans="26:27">
      <c r="Z194797" s="192"/>
      <c r="AA194797" s="192"/>
    </row>
    <row r="194798" spans="26:27">
      <c r="Z194798" s="192"/>
      <c r="AA194798" s="192"/>
    </row>
    <row r="194799" spans="26:27">
      <c r="Z194799" s="192"/>
      <c r="AA194799" s="192"/>
    </row>
    <row r="194800" spans="26:27">
      <c r="Z194800" s="192"/>
      <c r="AA194800" s="192"/>
    </row>
    <row r="194801" spans="26:27">
      <c r="Z194801" s="192"/>
      <c r="AA194801" s="192"/>
    </row>
    <row r="194802" spans="26:27">
      <c r="Z194802" s="192"/>
      <c r="AA194802" s="192"/>
    </row>
    <row r="194803" spans="26:27">
      <c r="Z194803" s="192"/>
      <c r="AA194803" s="192"/>
    </row>
    <row r="194804" spans="26:27">
      <c r="Z194804" s="192"/>
      <c r="AA194804" s="192"/>
    </row>
    <row r="194805" spans="26:27">
      <c r="Z194805" s="192"/>
      <c r="AA194805" s="192"/>
    </row>
    <row r="194806" spans="26:27">
      <c r="Z194806" s="192"/>
      <c r="AA194806" s="192"/>
    </row>
    <row r="194807" spans="26:27">
      <c r="Z194807" s="192"/>
      <c r="AA194807" s="192"/>
    </row>
    <row r="194808" spans="26:27">
      <c r="Z194808" s="192"/>
      <c r="AA194808" s="192"/>
    </row>
    <row r="194809" spans="26:27">
      <c r="Z194809" s="192"/>
      <c r="AA194809" s="192"/>
    </row>
    <row r="194810" spans="26:27">
      <c r="Z194810" s="192"/>
      <c r="AA194810" s="192"/>
    </row>
    <row r="194811" spans="26:27">
      <c r="Z194811" s="192"/>
      <c r="AA194811" s="192"/>
    </row>
    <row r="194812" spans="26:27">
      <c r="Z194812" s="192"/>
      <c r="AA194812" s="192"/>
    </row>
    <row r="194813" spans="26:27">
      <c r="Z194813" s="192"/>
      <c r="AA194813" s="192"/>
    </row>
    <row r="194814" spans="26:27">
      <c r="Z194814" s="192"/>
      <c r="AA194814" s="192"/>
    </row>
    <row r="194815" spans="26:27">
      <c r="Z194815" s="192"/>
      <c r="AA194815" s="192"/>
    </row>
    <row r="194816" spans="26:27">
      <c r="Z194816" s="192"/>
      <c r="AA194816" s="192"/>
    </row>
    <row r="194817" spans="26:27">
      <c r="Z194817" s="192"/>
      <c r="AA194817" s="192"/>
    </row>
    <row r="194818" spans="26:27">
      <c r="Z194818" s="192"/>
      <c r="AA194818" s="192"/>
    </row>
    <row r="194819" spans="26:27">
      <c r="Z194819" s="192"/>
      <c r="AA194819" s="192"/>
    </row>
    <row r="194820" spans="26:27">
      <c r="Z194820" s="192"/>
      <c r="AA194820" s="192"/>
    </row>
    <row r="194821" spans="26:27">
      <c r="Z194821" s="192"/>
      <c r="AA194821" s="192"/>
    </row>
    <row r="194822" spans="26:27">
      <c r="Z194822" s="192"/>
      <c r="AA194822" s="192"/>
    </row>
    <row r="194823" spans="26:27">
      <c r="Z194823" s="192"/>
      <c r="AA194823" s="192"/>
    </row>
    <row r="194824" spans="26:27">
      <c r="Z194824" s="192"/>
      <c r="AA194824" s="192"/>
    </row>
    <row r="194825" spans="26:27">
      <c r="Z194825" s="192"/>
      <c r="AA194825" s="192"/>
    </row>
    <row r="194826" spans="26:27">
      <c r="Z194826" s="192"/>
      <c r="AA194826" s="192"/>
    </row>
    <row r="194827" spans="26:27">
      <c r="Z194827" s="192"/>
      <c r="AA194827" s="192"/>
    </row>
    <row r="194828" spans="26:27">
      <c r="Z194828" s="192"/>
      <c r="AA194828" s="192"/>
    </row>
    <row r="194829" spans="26:27">
      <c r="Z194829" s="192"/>
      <c r="AA194829" s="192"/>
    </row>
    <row r="194830" spans="26:27">
      <c r="Z194830" s="192"/>
      <c r="AA194830" s="192"/>
    </row>
    <row r="194831" spans="26:27">
      <c r="Z194831" s="192"/>
      <c r="AA194831" s="192"/>
    </row>
    <row r="194832" spans="26:27">
      <c r="Z194832" s="192"/>
      <c r="AA194832" s="192"/>
    </row>
    <row r="194833" spans="26:27">
      <c r="Z194833" s="192"/>
      <c r="AA194833" s="192"/>
    </row>
    <row r="194834" spans="26:27">
      <c r="Z194834" s="192"/>
      <c r="AA194834" s="192"/>
    </row>
    <row r="194835" spans="26:27">
      <c r="Z194835" s="192"/>
      <c r="AA194835" s="192"/>
    </row>
    <row r="194836" spans="26:27">
      <c r="Z194836" s="192"/>
      <c r="AA194836" s="192"/>
    </row>
    <row r="194837" spans="26:27">
      <c r="Z194837" s="192"/>
      <c r="AA194837" s="192"/>
    </row>
    <row r="194838" spans="26:27">
      <c r="Z194838" s="192"/>
      <c r="AA194838" s="192"/>
    </row>
    <row r="194839" spans="26:27">
      <c r="Z194839" s="192"/>
      <c r="AA194839" s="192"/>
    </row>
    <row r="194840" spans="26:27">
      <c r="Z194840" s="192"/>
      <c r="AA194840" s="192"/>
    </row>
    <row r="194841" spans="26:27">
      <c r="Z194841" s="192"/>
      <c r="AA194841" s="192"/>
    </row>
    <row r="194842" spans="26:27">
      <c r="Z194842" s="192"/>
      <c r="AA194842" s="192"/>
    </row>
    <row r="194843" spans="26:27">
      <c r="Z194843" s="192"/>
      <c r="AA194843" s="192"/>
    </row>
    <row r="194844" spans="26:27">
      <c r="Z194844" s="192"/>
      <c r="AA194844" s="192"/>
    </row>
    <row r="194845" spans="26:27">
      <c r="Z194845" s="192"/>
      <c r="AA194845" s="192"/>
    </row>
    <row r="194846" spans="26:27">
      <c r="Z194846" s="192"/>
      <c r="AA194846" s="192"/>
    </row>
    <row r="194847" spans="26:27">
      <c r="Z194847" s="192"/>
      <c r="AA194847" s="192"/>
    </row>
    <row r="194848" spans="26:27">
      <c r="Z194848" s="192"/>
      <c r="AA194848" s="192"/>
    </row>
    <row r="194849" spans="26:27">
      <c r="Z194849" s="192"/>
      <c r="AA194849" s="192"/>
    </row>
    <row r="194850" spans="26:27">
      <c r="Z194850" s="192"/>
      <c r="AA194850" s="192"/>
    </row>
    <row r="194851" spans="26:27">
      <c r="Z194851" s="192"/>
      <c r="AA194851" s="192"/>
    </row>
    <row r="194852" spans="26:27">
      <c r="Z194852" s="192"/>
      <c r="AA194852" s="192"/>
    </row>
    <row r="194853" spans="26:27">
      <c r="Z194853" s="192"/>
      <c r="AA194853" s="192"/>
    </row>
    <row r="194854" spans="26:27">
      <c r="Z194854" s="192"/>
      <c r="AA194854" s="192"/>
    </row>
    <row r="194855" spans="26:27">
      <c r="Z194855" s="192"/>
      <c r="AA194855" s="192"/>
    </row>
    <row r="194856" spans="26:27">
      <c r="Z194856" s="192"/>
      <c r="AA194856" s="192"/>
    </row>
    <row r="194857" spans="26:27">
      <c r="Z194857" s="192"/>
      <c r="AA194857" s="192"/>
    </row>
    <row r="194858" spans="26:27">
      <c r="Z194858" s="192"/>
      <c r="AA194858" s="192"/>
    </row>
    <row r="194859" spans="26:27">
      <c r="Z194859" s="192"/>
      <c r="AA194859" s="192"/>
    </row>
    <row r="194860" spans="26:27">
      <c r="Z194860" s="192"/>
      <c r="AA194860" s="192"/>
    </row>
    <row r="194861" spans="26:27">
      <c r="Z194861" s="192"/>
      <c r="AA194861" s="192"/>
    </row>
    <row r="194862" spans="26:27">
      <c r="Z194862" s="192"/>
      <c r="AA194862" s="192"/>
    </row>
    <row r="194863" spans="26:27">
      <c r="Z194863" s="192"/>
      <c r="AA194863" s="192"/>
    </row>
    <row r="194864" spans="26:27">
      <c r="Z194864" s="192"/>
      <c r="AA194864" s="192"/>
    </row>
    <row r="194865" spans="26:27">
      <c r="Z194865" s="192"/>
      <c r="AA194865" s="192"/>
    </row>
    <row r="194866" spans="26:27">
      <c r="Z194866" s="192"/>
      <c r="AA194866" s="192"/>
    </row>
    <row r="194867" spans="26:27">
      <c r="Z194867" s="192"/>
      <c r="AA194867" s="192"/>
    </row>
    <row r="194868" spans="26:27">
      <c r="Z194868" s="192"/>
      <c r="AA194868" s="192"/>
    </row>
    <row r="194869" spans="26:27">
      <c r="Z194869" s="192"/>
      <c r="AA194869" s="192"/>
    </row>
    <row r="194870" spans="26:27">
      <c r="Z194870" s="192"/>
      <c r="AA194870" s="192"/>
    </row>
    <row r="194871" spans="26:27">
      <c r="Z194871" s="192"/>
      <c r="AA194871" s="192"/>
    </row>
    <row r="194872" spans="26:27">
      <c r="Z194872" s="192"/>
      <c r="AA194872" s="192"/>
    </row>
    <row r="194873" spans="26:27">
      <c r="Z194873" s="192"/>
      <c r="AA194873" s="192"/>
    </row>
    <row r="194874" spans="26:27">
      <c r="Z194874" s="192"/>
      <c r="AA194874" s="192"/>
    </row>
    <row r="194875" spans="26:27">
      <c r="Z194875" s="192"/>
      <c r="AA194875" s="192"/>
    </row>
    <row r="194876" spans="26:27">
      <c r="Z194876" s="192"/>
      <c r="AA194876" s="192"/>
    </row>
    <row r="194877" spans="26:27">
      <c r="Z194877" s="192"/>
      <c r="AA194877" s="192"/>
    </row>
    <row r="194878" spans="26:27">
      <c r="Z194878" s="192"/>
      <c r="AA194878" s="192"/>
    </row>
    <row r="194879" spans="26:27">
      <c r="Z194879" s="192"/>
      <c r="AA194879" s="192"/>
    </row>
    <row r="194880" spans="26:27">
      <c r="Z194880" s="192"/>
      <c r="AA194880" s="192"/>
    </row>
    <row r="194881" spans="26:27">
      <c r="Z194881" s="192"/>
      <c r="AA194881" s="192"/>
    </row>
    <row r="194882" spans="26:27">
      <c r="Z194882" s="192"/>
      <c r="AA194882" s="192"/>
    </row>
    <row r="194883" spans="26:27">
      <c r="Z194883" s="192"/>
      <c r="AA194883" s="192"/>
    </row>
    <row r="194884" spans="26:27">
      <c r="Z194884" s="192"/>
      <c r="AA194884" s="192"/>
    </row>
    <row r="194885" spans="26:27">
      <c r="Z194885" s="192"/>
      <c r="AA194885" s="192"/>
    </row>
    <row r="194886" spans="26:27">
      <c r="Z194886" s="192"/>
      <c r="AA194886" s="192"/>
    </row>
    <row r="194887" spans="26:27">
      <c r="Z194887" s="192"/>
      <c r="AA194887" s="192"/>
    </row>
    <row r="194888" spans="26:27">
      <c r="Z194888" s="192"/>
      <c r="AA194888" s="192"/>
    </row>
    <row r="194889" spans="26:27">
      <c r="Z194889" s="192"/>
      <c r="AA194889" s="192"/>
    </row>
    <row r="194890" spans="26:27">
      <c r="Z194890" s="192"/>
      <c r="AA194890" s="192"/>
    </row>
    <row r="194891" spans="26:27">
      <c r="Z194891" s="192"/>
      <c r="AA194891" s="192"/>
    </row>
    <row r="194892" spans="26:27">
      <c r="Z194892" s="192"/>
      <c r="AA194892" s="192"/>
    </row>
    <row r="194893" spans="26:27">
      <c r="Z194893" s="192"/>
      <c r="AA194893" s="192"/>
    </row>
    <row r="194894" spans="26:27">
      <c r="Z194894" s="192"/>
      <c r="AA194894" s="192"/>
    </row>
    <row r="194895" spans="26:27">
      <c r="Z194895" s="192"/>
      <c r="AA194895" s="192"/>
    </row>
    <row r="194896" spans="26:27">
      <c r="Z194896" s="192"/>
      <c r="AA194896" s="192"/>
    </row>
    <row r="194897" spans="26:27">
      <c r="Z194897" s="192"/>
      <c r="AA194897" s="192"/>
    </row>
    <row r="194898" spans="26:27">
      <c r="Z194898" s="192"/>
      <c r="AA194898" s="192"/>
    </row>
    <row r="194899" spans="26:27">
      <c r="Z194899" s="192"/>
      <c r="AA194899" s="192"/>
    </row>
    <row r="194900" spans="26:27">
      <c r="Z194900" s="192"/>
      <c r="AA194900" s="192"/>
    </row>
    <row r="194901" spans="26:27">
      <c r="Z194901" s="192"/>
      <c r="AA194901" s="192"/>
    </row>
    <row r="194902" spans="26:27">
      <c r="Z194902" s="192"/>
      <c r="AA194902" s="192"/>
    </row>
    <row r="194903" spans="26:27">
      <c r="Z194903" s="192"/>
      <c r="AA194903" s="192"/>
    </row>
    <row r="194904" spans="26:27">
      <c r="Z194904" s="192"/>
      <c r="AA194904" s="192"/>
    </row>
    <row r="194905" spans="26:27">
      <c r="Z194905" s="192"/>
      <c r="AA194905" s="192"/>
    </row>
    <row r="194906" spans="26:27">
      <c r="Z194906" s="192"/>
      <c r="AA194906" s="192"/>
    </row>
    <row r="194907" spans="26:27">
      <c r="Z194907" s="192"/>
      <c r="AA194907" s="192"/>
    </row>
    <row r="194908" spans="26:27">
      <c r="Z194908" s="192"/>
      <c r="AA194908" s="192"/>
    </row>
    <row r="194909" spans="26:27">
      <c r="Z194909" s="192"/>
      <c r="AA194909" s="192"/>
    </row>
    <row r="194910" spans="26:27">
      <c r="Z194910" s="192"/>
      <c r="AA194910" s="192"/>
    </row>
    <row r="194911" spans="26:27">
      <c r="Z194911" s="192"/>
      <c r="AA194911" s="192"/>
    </row>
    <row r="194912" spans="26:27">
      <c r="Z194912" s="192"/>
      <c r="AA194912" s="192"/>
    </row>
    <row r="194913" spans="26:27">
      <c r="Z194913" s="192"/>
      <c r="AA194913" s="192"/>
    </row>
    <row r="194914" spans="26:27">
      <c r="Z194914" s="192"/>
      <c r="AA194914" s="192"/>
    </row>
    <row r="194915" spans="26:27">
      <c r="Z194915" s="192"/>
      <c r="AA194915" s="192"/>
    </row>
    <row r="194916" spans="26:27">
      <c r="Z194916" s="192"/>
      <c r="AA194916" s="192"/>
    </row>
    <row r="194917" spans="26:27">
      <c r="Z194917" s="192"/>
      <c r="AA194917" s="192"/>
    </row>
    <row r="194918" spans="26:27">
      <c r="Z194918" s="192"/>
      <c r="AA194918" s="192"/>
    </row>
    <row r="194919" spans="26:27">
      <c r="Z194919" s="192"/>
      <c r="AA194919" s="192"/>
    </row>
    <row r="194920" spans="26:27">
      <c r="Z194920" s="192"/>
      <c r="AA194920" s="192"/>
    </row>
    <row r="194921" spans="26:27">
      <c r="Z194921" s="192"/>
      <c r="AA194921" s="192"/>
    </row>
    <row r="194922" spans="26:27">
      <c r="Z194922" s="192"/>
      <c r="AA194922" s="192"/>
    </row>
    <row r="194923" spans="26:27">
      <c r="Z194923" s="192"/>
      <c r="AA194923" s="192"/>
    </row>
    <row r="194924" spans="26:27">
      <c r="Z194924" s="192"/>
      <c r="AA194924" s="192"/>
    </row>
    <row r="194925" spans="26:27">
      <c r="Z194925" s="192"/>
      <c r="AA194925" s="192"/>
    </row>
    <row r="194926" spans="26:27">
      <c r="Z194926" s="192"/>
      <c r="AA194926" s="192"/>
    </row>
    <row r="194927" spans="26:27">
      <c r="Z194927" s="192"/>
      <c r="AA194927" s="192"/>
    </row>
    <row r="194928" spans="26:27">
      <c r="Z194928" s="192"/>
      <c r="AA194928" s="192"/>
    </row>
    <row r="194929" spans="26:27">
      <c r="Z194929" s="192"/>
      <c r="AA194929" s="192"/>
    </row>
    <row r="194930" spans="26:27">
      <c r="Z194930" s="192"/>
      <c r="AA194930" s="192"/>
    </row>
    <row r="194931" spans="26:27">
      <c r="Z194931" s="192"/>
      <c r="AA194931" s="192"/>
    </row>
    <row r="194932" spans="26:27">
      <c r="Z194932" s="192"/>
      <c r="AA194932" s="192"/>
    </row>
    <row r="194933" spans="26:27">
      <c r="Z194933" s="192"/>
      <c r="AA194933" s="192"/>
    </row>
    <row r="194934" spans="26:27">
      <c r="Z194934" s="192"/>
      <c r="AA194934" s="192"/>
    </row>
    <row r="194935" spans="26:27">
      <c r="Z194935" s="192"/>
      <c r="AA194935" s="192"/>
    </row>
    <row r="194936" spans="26:27">
      <c r="Z194936" s="192"/>
      <c r="AA194936" s="192"/>
    </row>
    <row r="194937" spans="26:27">
      <c r="Z194937" s="192"/>
      <c r="AA194937" s="192"/>
    </row>
    <row r="194938" spans="26:27">
      <c r="Z194938" s="192"/>
      <c r="AA194938" s="192"/>
    </row>
    <row r="194939" spans="26:27">
      <c r="Z194939" s="192"/>
      <c r="AA194939" s="192"/>
    </row>
    <row r="194940" spans="26:27">
      <c r="Z194940" s="192"/>
      <c r="AA194940" s="192"/>
    </row>
    <row r="194941" spans="26:27">
      <c r="Z194941" s="192"/>
      <c r="AA194941" s="192"/>
    </row>
    <row r="194942" spans="26:27">
      <c r="Z194942" s="192"/>
      <c r="AA194942" s="192"/>
    </row>
    <row r="194943" spans="26:27">
      <c r="Z194943" s="192"/>
      <c r="AA194943" s="192"/>
    </row>
    <row r="194944" spans="26:27">
      <c r="Z194944" s="192"/>
      <c r="AA194944" s="192"/>
    </row>
    <row r="194945" spans="26:27">
      <c r="Z194945" s="192"/>
      <c r="AA194945" s="192"/>
    </row>
    <row r="194946" spans="26:27">
      <c r="Z194946" s="192"/>
      <c r="AA194946" s="192"/>
    </row>
    <row r="194947" spans="26:27">
      <c r="Z194947" s="192"/>
      <c r="AA194947" s="192"/>
    </row>
    <row r="194948" spans="26:27">
      <c r="Z194948" s="192"/>
      <c r="AA194948" s="192"/>
    </row>
    <row r="194949" spans="26:27">
      <c r="Z194949" s="192"/>
      <c r="AA194949" s="192"/>
    </row>
    <row r="194950" spans="26:27">
      <c r="Z194950" s="192"/>
      <c r="AA194950" s="192"/>
    </row>
    <row r="194951" spans="26:27">
      <c r="Z194951" s="192"/>
      <c r="AA194951" s="192"/>
    </row>
    <row r="194952" spans="26:27">
      <c r="Z194952" s="192"/>
      <c r="AA194952" s="192"/>
    </row>
    <row r="194953" spans="26:27">
      <c r="Z194953" s="192"/>
      <c r="AA194953" s="192"/>
    </row>
    <row r="194954" spans="26:27">
      <c r="Z194954" s="192"/>
      <c r="AA194954" s="192"/>
    </row>
    <row r="194955" spans="26:27">
      <c r="Z194955" s="192"/>
      <c r="AA194955" s="192"/>
    </row>
    <row r="194956" spans="26:27">
      <c r="Z194956" s="192"/>
      <c r="AA194956" s="192"/>
    </row>
    <row r="194957" spans="26:27">
      <c r="Z194957" s="192"/>
      <c r="AA194957" s="192"/>
    </row>
    <row r="194958" spans="26:27">
      <c r="Z194958" s="192"/>
      <c r="AA194958" s="192"/>
    </row>
    <row r="194959" spans="26:27">
      <c r="Z194959" s="192"/>
      <c r="AA194959" s="192"/>
    </row>
    <row r="194960" spans="26:27">
      <c r="Z194960" s="192"/>
      <c r="AA194960" s="192"/>
    </row>
    <row r="194961" spans="26:27">
      <c r="Z194961" s="192"/>
      <c r="AA194961" s="192"/>
    </row>
    <row r="194962" spans="26:27">
      <c r="Z194962" s="192"/>
      <c r="AA194962" s="192"/>
    </row>
    <row r="194963" spans="26:27">
      <c r="Z194963" s="192"/>
      <c r="AA194963" s="192"/>
    </row>
    <row r="194964" spans="26:27">
      <c r="Z194964" s="192"/>
      <c r="AA194964" s="192"/>
    </row>
    <row r="194965" spans="26:27">
      <c r="Z194965" s="192"/>
      <c r="AA194965" s="192"/>
    </row>
    <row r="194966" spans="26:27">
      <c r="Z194966" s="192"/>
      <c r="AA194966" s="192"/>
    </row>
    <row r="194967" spans="26:27">
      <c r="Z194967" s="192"/>
      <c r="AA194967" s="192"/>
    </row>
    <row r="194968" spans="26:27">
      <c r="Z194968" s="192"/>
      <c r="AA194968" s="192"/>
    </row>
    <row r="194969" spans="26:27">
      <c r="Z194969" s="192"/>
      <c r="AA194969" s="192"/>
    </row>
    <row r="194970" spans="26:27">
      <c r="Z194970" s="192"/>
      <c r="AA194970" s="192"/>
    </row>
    <row r="194971" spans="26:27">
      <c r="Z194971" s="192"/>
      <c r="AA194971" s="192"/>
    </row>
    <row r="194972" spans="26:27">
      <c r="Z194972" s="192"/>
      <c r="AA194972" s="192"/>
    </row>
    <row r="194973" spans="26:27">
      <c r="Z194973" s="192"/>
      <c r="AA194973" s="192"/>
    </row>
    <row r="194974" spans="26:27">
      <c r="Z194974" s="192"/>
      <c r="AA194974" s="192"/>
    </row>
    <row r="194975" spans="26:27">
      <c r="Z194975" s="192"/>
      <c r="AA194975" s="192"/>
    </row>
    <row r="194976" spans="26:27">
      <c r="Z194976" s="192"/>
      <c r="AA194976" s="192"/>
    </row>
    <row r="194977" spans="26:27">
      <c r="Z194977" s="192"/>
      <c r="AA194977" s="192"/>
    </row>
    <row r="194978" spans="26:27">
      <c r="Z194978" s="192"/>
      <c r="AA194978" s="192"/>
    </row>
    <row r="194979" spans="26:27">
      <c r="Z194979" s="192"/>
      <c r="AA194979" s="192"/>
    </row>
    <row r="194980" spans="26:27">
      <c r="Z194980" s="192"/>
      <c r="AA194980" s="192"/>
    </row>
    <row r="194981" spans="26:27">
      <c r="Z194981" s="192"/>
      <c r="AA194981" s="192"/>
    </row>
    <row r="194982" spans="26:27">
      <c r="Z194982" s="192"/>
      <c r="AA194982" s="192"/>
    </row>
    <row r="194983" spans="26:27">
      <c r="Z194983" s="192"/>
      <c r="AA194983" s="192"/>
    </row>
    <row r="194984" spans="26:27">
      <c r="Z194984" s="192"/>
      <c r="AA194984" s="192"/>
    </row>
    <row r="194985" spans="26:27">
      <c r="Z194985" s="192"/>
      <c r="AA194985" s="192"/>
    </row>
    <row r="194986" spans="26:27">
      <c r="Z194986" s="192"/>
      <c r="AA194986" s="192"/>
    </row>
    <row r="194987" spans="26:27">
      <c r="Z194987" s="192"/>
      <c r="AA194987" s="192"/>
    </row>
    <row r="194988" spans="26:27">
      <c r="Z194988" s="192"/>
      <c r="AA194988" s="192"/>
    </row>
    <row r="194989" spans="26:27">
      <c r="Z194989" s="192"/>
      <c r="AA194989" s="192"/>
    </row>
    <row r="194990" spans="26:27">
      <c r="Z194990" s="192"/>
      <c r="AA194990" s="192"/>
    </row>
    <row r="194991" spans="26:27">
      <c r="Z194991" s="192"/>
      <c r="AA194991" s="192"/>
    </row>
    <row r="194992" spans="26:27">
      <c r="Z194992" s="192"/>
      <c r="AA194992" s="192"/>
    </row>
    <row r="194993" spans="26:27">
      <c r="Z194993" s="192"/>
      <c r="AA194993" s="192"/>
    </row>
    <row r="194994" spans="26:27">
      <c r="Z194994" s="192"/>
      <c r="AA194994" s="192"/>
    </row>
    <row r="194995" spans="26:27">
      <c r="Z194995" s="192"/>
      <c r="AA194995" s="192"/>
    </row>
    <row r="194996" spans="26:27">
      <c r="Z194996" s="192"/>
      <c r="AA194996" s="192"/>
    </row>
    <row r="194997" spans="26:27">
      <c r="Z194997" s="192"/>
      <c r="AA194997" s="192"/>
    </row>
    <row r="194998" spans="26:27">
      <c r="Z194998" s="192"/>
      <c r="AA194998" s="192"/>
    </row>
    <row r="194999" spans="26:27">
      <c r="Z194999" s="192"/>
      <c r="AA194999" s="192"/>
    </row>
    <row r="195000" spans="26:27">
      <c r="Z195000" s="192"/>
      <c r="AA195000" s="192"/>
    </row>
    <row r="195001" spans="26:27">
      <c r="Z195001" s="192"/>
      <c r="AA195001" s="192"/>
    </row>
    <row r="195002" spans="26:27">
      <c r="Z195002" s="192"/>
      <c r="AA195002" s="192"/>
    </row>
    <row r="195003" spans="26:27">
      <c r="Z195003" s="192"/>
      <c r="AA195003" s="192"/>
    </row>
    <row r="195004" spans="26:27">
      <c r="Z195004" s="192"/>
      <c r="AA195004" s="192"/>
    </row>
    <row r="195005" spans="26:27">
      <c r="Z195005" s="192"/>
      <c r="AA195005" s="192"/>
    </row>
    <row r="195006" spans="26:27">
      <c r="Z195006" s="192"/>
      <c r="AA195006" s="192"/>
    </row>
    <row r="195007" spans="26:27">
      <c r="Z195007" s="192"/>
      <c r="AA195007" s="192"/>
    </row>
    <row r="195008" spans="26:27">
      <c r="Z195008" s="192"/>
      <c r="AA195008" s="192"/>
    </row>
    <row r="195009" spans="26:27">
      <c r="Z195009" s="192"/>
      <c r="AA195009" s="192"/>
    </row>
    <row r="195010" spans="26:27">
      <c r="Z195010" s="192"/>
      <c r="AA195010" s="192"/>
    </row>
    <row r="195011" spans="26:27">
      <c r="Z195011" s="192"/>
      <c r="AA195011" s="192"/>
    </row>
    <row r="195012" spans="26:27">
      <c r="Z195012" s="192"/>
      <c r="AA195012" s="192"/>
    </row>
    <row r="195013" spans="26:27">
      <c r="Z195013" s="192"/>
      <c r="AA195013" s="192"/>
    </row>
    <row r="195014" spans="26:27">
      <c r="Z195014" s="192"/>
      <c r="AA195014" s="192"/>
    </row>
    <row r="195015" spans="26:27">
      <c r="Z195015" s="192"/>
      <c r="AA195015" s="192"/>
    </row>
    <row r="195016" spans="26:27">
      <c r="Z195016" s="192"/>
      <c r="AA195016" s="192"/>
    </row>
    <row r="195017" spans="26:27">
      <c r="Z195017" s="192"/>
      <c r="AA195017" s="192"/>
    </row>
    <row r="195018" spans="26:27">
      <c r="Z195018" s="192"/>
      <c r="AA195018" s="192"/>
    </row>
    <row r="195019" spans="26:27">
      <c r="Z195019" s="192"/>
      <c r="AA195019" s="192"/>
    </row>
    <row r="195020" spans="26:27">
      <c r="Z195020" s="192"/>
      <c r="AA195020" s="192"/>
    </row>
    <row r="195021" spans="26:27">
      <c r="Z195021" s="192"/>
      <c r="AA195021" s="192"/>
    </row>
    <row r="195022" spans="26:27">
      <c r="Z195022" s="192"/>
      <c r="AA195022" s="192"/>
    </row>
    <row r="195023" spans="26:27">
      <c r="Z195023" s="192"/>
      <c r="AA195023" s="192"/>
    </row>
    <row r="195024" spans="26:27">
      <c r="Z195024" s="192"/>
      <c r="AA195024" s="192"/>
    </row>
    <row r="195025" spans="26:27">
      <c r="Z195025" s="192"/>
      <c r="AA195025" s="192"/>
    </row>
    <row r="195026" spans="26:27">
      <c r="Z195026" s="192"/>
      <c r="AA195026" s="192"/>
    </row>
    <row r="195027" spans="26:27">
      <c r="Z195027" s="192"/>
      <c r="AA195027" s="192"/>
    </row>
    <row r="195028" spans="26:27">
      <c r="Z195028" s="192"/>
      <c r="AA195028" s="192"/>
    </row>
    <row r="195029" spans="26:27">
      <c r="Z195029" s="192"/>
      <c r="AA195029" s="192"/>
    </row>
    <row r="195030" spans="26:27">
      <c r="Z195030" s="192"/>
      <c r="AA195030" s="192"/>
    </row>
    <row r="195031" spans="26:27">
      <c r="Z195031" s="192"/>
      <c r="AA195031" s="192"/>
    </row>
    <row r="195032" spans="26:27">
      <c r="Z195032" s="192"/>
      <c r="AA195032" s="192"/>
    </row>
    <row r="195033" spans="26:27">
      <c r="Z195033" s="192"/>
      <c r="AA195033" s="192"/>
    </row>
    <row r="195034" spans="26:27">
      <c r="Z195034" s="192"/>
      <c r="AA195034" s="192"/>
    </row>
    <row r="195035" spans="26:27">
      <c r="Z195035" s="192"/>
      <c r="AA195035" s="192"/>
    </row>
    <row r="195036" spans="26:27">
      <c r="Z195036" s="192"/>
      <c r="AA195036" s="192"/>
    </row>
    <row r="195037" spans="26:27">
      <c r="Z195037" s="192"/>
      <c r="AA195037" s="192"/>
    </row>
    <row r="195038" spans="26:27">
      <c r="Z195038" s="192"/>
      <c r="AA195038" s="192"/>
    </row>
    <row r="195039" spans="26:27">
      <c r="Z195039" s="192"/>
      <c r="AA195039" s="192"/>
    </row>
    <row r="195040" spans="26:27">
      <c r="Z195040" s="192"/>
      <c r="AA195040" s="192"/>
    </row>
    <row r="195041" spans="26:27">
      <c r="Z195041" s="192"/>
      <c r="AA195041" s="192"/>
    </row>
    <row r="195042" spans="26:27">
      <c r="Z195042" s="192"/>
      <c r="AA195042" s="192"/>
    </row>
    <row r="195043" spans="26:27">
      <c r="Z195043" s="192"/>
      <c r="AA195043" s="192"/>
    </row>
    <row r="195044" spans="26:27">
      <c r="Z195044" s="192"/>
      <c r="AA195044" s="192"/>
    </row>
    <row r="195045" spans="26:27">
      <c r="Z195045" s="192"/>
      <c r="AA195045" s="192"/>
    </row>
    <row r="195046" spans="26:27">
      <c r="Z195046" s="192"/>
      <c r="AA195046" s="192"/>
    </row>
    <row r="195047" spans="26:27">
      <c r="Z195047" s="192"/>
      <c r="AA195047" s="192"/>
    </row>
    <row r="195048" spans="26:27">
      <c r="Z195048" s="192"/>
      <c r="AA195048" s="192"/>
    </row>
    <row r="195049" spans="26:27">
      <c r="Z195049" s="192"/>
      <c r="AA195049" s="192"/>
    </row>
    <row r="195050" spans="26:27">
      <c r="Z195050" s="192"/>
      <c r="AA195050" s="192"/>
    </row>
    <row r="195051" spans="26:27">
      <c r="Z195051" s="192"/>
      <c r="AA195051" s="192"/>
    </row>
    <row r="195052" spans="26:27">
      <c r="Z195052" s="192"/>
      <c r="AA195052" s="192"/>
    </row>
    <row r="195053" spans="26:27">
      <c r="Z195053" s="192"/>
      <c r="AA195053" s="192"/>
    </row>
    <row r="195054" spans="26:27">
      <c r="Z195054" s="192"/>
      <c r="AA195054" s="192"/>
    </row>
    <row r="195055" spans="26:27">
      <c r="Z195055" s="192"/>
      <c r="AA195055" s="192"/>
    </row>
    <row r="195056" spans="26:27">
      <c r="Z195056" s="192"/>
      <c r="AA195056" s="192"/>
    </row>
    <row r="195057" spans="26:27">
      <c r="Z195057" s="192"/>
      <c r="AA195057" s="192"/>
    </row>
    <row r="195058" spans="26:27">
      <c r="Z195058" s="192"/>
      <c r="AA195058" s="192"/>
    </row>
    <row r="195059" spans="26:27">
      <c r="Z195059" s="192"/>
      <c r="AA195059" s="192"/>
    </row>
    <row r="195060" spans="26:27">
      <c r="Z195060" s="192"/>
      <c r="AA195060" s="192"/>
    </row>
    <row r="195061" spans="26:27">
      <c r="Z195061" s="192"/>
      <c r="AA195061" s="192"/>
    </row>
    <row r="195062" spans="26:27">
      <c r="Z195062" s="192"/>
      <c r="AA195062" s="192"/>
    </row>
    <row r="195063" spans="26:27">
      <c r="Z195063" s="192"/>
      <c r="AA195063" s="192"/>
    </row>
    <row r="195064" spans="26:27">
      <c r="Z195064" s="192"/>
      <c r="AA195064" s="192"/>
    </row>
    <row r="195065" spans="26:27">
      <c r="Z195065" s="192"/>
      <c r="AA195065" s="192"/>
    </row>
    <row r="195066" spans="26:27">
      <c r="Z195066" s="192"/>
      <c r="AA195066" s="192"/>
    </row>
    <row r="195067" spans="26:27">
      <c r="Z195067" s="192"/>
      <c r="AA195067" s="192"/>
    </row>
    <row r="195068" spans="26:27">
      <c r="Z195068" s="192"/>
      <c r="AA195068" s="192"/>
    </row>
    <row r="195069" spans="26:27">
      <c r="Z195069" s="192"/>
      <c r="AA195069" s="192"/>
    </row>
    <row r="195070" spans="26:27">
      <c r="Z195070" s="192"/>
      <c r="AA195070" s="192"/>
    </row>
    <row r="195071" spans="26:27">
      <c r="Z195071" s="192"/>
      <c r="AA195071" s="192"/>
    </row>
    <row r="195072" spans="26:27">
      <c r="Z195072" s="192"/>
      <c r="AA195072" s="192"/>
    </row>
    <row r="195073" spans="26:27">
      <c r="Z195073" s="192"/>
      <c r="AA195073" s="192"/>
    </row>
    <row r="195074" spans="26:27">
      <c r="Z195074" s="192"/>
      <c r="AA195074" s="192"/>
    </row>
    <row r="195075" spans="26:27">
      <c r="Z195075" s="192"/>
      <c r="AA195075" s="192"/>
    </row>
    <row r="195076" spans="26:27">
      <c r="Z195076" s="192"/>
      <c r="AA195076" s="192"/>
    </row>
    <row r="195077" spans="26:27">
      <c r="Z195077" s="192"/>
      <c r="AA195077" s="192"/>
    </row>
    <row r="195078" spans="26:27">
      <c r="Z195078" s="192"/>
      <c r="AA195078" s="192"/>
    </row>
    <row r="195079" spans="26:27">
      <c r="Z195079" s="192"/>
      <c r="AA195079" s="192"/>
    </row>
    <row r="195080" spans="26:27">
      <c r="Z195080" s="192"/>
      <c r="AA195080" s="192"/>
    </row>
    <row r="195081" spans="26:27">
      <c r="Z195081" s="192"/>
      <c r="AA195081" s="192"/>
    </row>
    <row r="195082" spans="26:27">
      <c r="Z195082" s="192"/>
      <c r="AA195082" s="192"/>
    </row>
    <row r="195083" spans="26:27">
      <c r="Z195083" s="192"/>
      <c r="AA195083" s="192"/>
    </row>
    <row r="195084" spans="26:27">
      <c r="Z195084" s="192"/>
      <c r="AA195084" s="192"/>
    </row>
    <row r="195085" spans="26:27">
      <c r="Z195085" s="192"/>
      <c r="AA195085" s="192"/>
    </row>
    <row r="195086" spans="26:27">
      <c r="Z195086" s="192"/>
      <c r="AA195086" s="192"/>
    </row>
    <row r="195087" spans="26:27">
      <c r="Z195087" s="192"/>
      <c r="AA195087" s="192"/>
    </row>
    <row r="195088" spans="26:27">
      <c r="Z195088" s="192"/>
      <c r="AA195088" s="192"/>
    </row>
    <row r="195089" spans="26:27">
      <c r="Z195089" s="192"/>
      <c r="AA195089" s="192"/>
    </row>
    <row r="195090" spans="26:27">
      <c r="Z195090" s="192"/>
      <c r="AA195090" s="192"/>
    </row>
    <row r="195091" spans="26:27">
      <c r="Z195091" s="192"/>
      <c r="AA195091" s="192"/>
    </row>
    <row r="195092" spans="26:27">
      <c r="Z195092" s="192"/>
      <c r="AA195092" s="192"/>
    </row>
    <row r="195093" spans="26:27">
      <c r="Z195093" s="192"/>
      <c r="AA195093" s="192"/>
    </row>
    <row r="195094" spans="26:27">
      <c r="Z195094" s="192"/>
      <c r="AA195094" s="192"/>
    </row>
    <row r="195095" spans="26:27">
      <c r="Z195095" s="192"/>
      <c r="AA195095" s="192"/>
    </row>
    <row r="195096" spans="26:27">
      <c r="Z195096" s="192"/>
      <c r="AA195096" s="192"/>
    </row>
    <row r="195097" spans="26:27">
      <c r="Z195097" s="192"/>
      <c r="AA195097" s="192"/>
    </row>
    <row r="195098" spans="26:27">
      <c r="Z195098" s="192"/>
      <c r="AA195098" s="192"/>
    </row>
    <row r="195099" spans="26:27">
      <c r="Z195099" s="192"/>
      <c r="AA195099" s="192"/>
    </row>
    <row r="195100" spans="26:27">
      <c r="Z195100" s="192"/>
      <c r="AA195100" s="192"/>
    </row>
    <row r="195101" spans="26:27">
      <c r="Z195101" s="192"/>
      <c r="AA195101" s="192"/>
    </row>
    <row r="195102" spans="26:27">
      <c r="Z195102" s="192"/>
      <c r="AA195102" s="192"/>
    </row>
    <row r="195103" spans="26:27">
      <c r="Z195103" s="192"/>
      <c r="AA195103" s="192"/>
    </row>
    <row r="195104" spans="26:27">
      <c r="Z195104" s="192"/>
      <c r="AA195104" s="192"/>
    </row>
    <row r="195105" spans="26:27">
      <c r="Z195105" s="192"/>
      <c r="AA195105" s="192"/>
    </row>
    <row r="195106" spans="26:27">
      <c r="Z195106" s="192"/>
      <c r="AA195106" s="192"/>
    </row>
    <row r="195107" spans="26:27">
      <c r="Z195107" s="192"/>
      <c r="AA195107" s="192"/>
    </row>
    <row r="195108" spans="26:27">
      <c r="Z195108" s="192"/>
      <c r="AA195108" s="192"/>
    </row>
    <row r="195109" spans="26:27">
      <c r="Z195109" s="192"/>
      <c r="AA195109" s="192"/>
    </row>
    <row r="195110" spans="26:27">
      <c r="Z195110" s="192"/>
      <c r="AA195110" s="192"/>
    </row>
    <row r="195111" spans="26:27">
      <c r="Z195111" s="192"/>
      <c r="AA195111" s="192"/>
    </row>
    <row r="195112" spans="26:27">
      <c r="Z195112" s="192"/>
      <c r="AA195112" s="192"/>
    </row>
    <row r="195113" spans="26:27">
      <c r="Z195113" s="192"/>
      <c r="AA195113" s="192"/>
    </row>
    <row r="195114" spans="26:27">
      <c r="Z195114" s="192"/>
      <c r="AA195114" s="192"/>
    </row>
    <row r="195115" spans="26:27">
      <c r="Z195115" s="192"/>
      <c r="AA195115" s="192"/>
    </row>
    <row r="195116" spans="26:27">
      <c r="Z195116" s="192"/>
      <c r="AA195116" s="192"/>
    </row>
    <row r="195117" spans="26:27">
      <c r="Z195117" s="192"/>
      <c r="AA195117" s="192"/>
    </row>
    <row r="195118" spans="26:27">
      <c r="Z195118" s="192"/>
      <c r="AA195118" s="192"/>
    </row>
    <row r="195119" spans="26:27">
      <c r="Z195119" s="192"/>
      <c r="AA195119" s="192"/>
    </row>
    <row r="195120" spans="26:27">
      <c r="Z195120" s="192"/>
      <c r="AA195120" s="192"/>
    </row>
    <row r="195121" spans="26:27">
      <c r="Z195121" s="192"/>
      <c r="AA195121" s="192"/>
    </row>
    <row r="195122" spans="26:27">
      <c r="Z195122" s="192"/>
      <c r="AA195122" s="192"/>
    </row>
    <row r="195123" spans="26:27">
      <c r="Z195123" s="192"/>
      <c r="AA195123" s="192"/>
    </row>
    <row r="195124" spans="26:27">
      <c r="Z195124" s="192"/>
      <c r="AA195124" s="192"/>
    </row>
    <row r="195125" spans="26:27">
      <c r="Z195125" s="192"/>
      <c r="AA195125" s="192"/>
    </row>
    <row r="195126" spans="26:27">
      <c r="Z195126" s="192"/>
      <c r="AA195126" s="192"/>
    </row>
    <row r="195127" spans="26:27">
      <c r="Z195127" s="192"/>
      <c r="AA195127" s="192"/>
    </row>
    <row r="195128" spans="26:27">
      <c r="Z195128" s="192"/>
      <c r="AA195128" s="192"/>
    </row>
    <row r="195129" spans="26:27">
      <c r="Z195129" s="192"/>
      <c r="AA195129" s="192"/>
    </row>
    <row r="195130" spans="26:27">
      <c r="Z195130" s="192"/>
      <c r="AA195130" s="192"/>
    </row>
    <row r="195131" spans="26:27">
      <c r="Z195131" s="192"/>
      <c r="AA195131" s="192"/>
    </row>
    <row r="195132" spans="26:27">
      <c r="Z195132" s="192"/>
      <c r="AA195132" s="192"/>
    </row>
    <row r="195133" spans="26:27">
      <c r="Z195133" s="192"/>
      <c r="AA195133" s="192"/>
    </row>
    <row r="195134" spans="26:27">
      <c r="Z195134" s="192"/>
      <c r="AA195134" s="192"/>
    </row>
    <row r="195135" spans="26:27">
      <c r="Z195135" s="192"/>
      <c r="AA195135" s="192"/>
    </row>
    <row r="195136" spans="26:27">
      <c r="Z195136" s="192"/>
      <c r="AA195136" s="192"/>
    </row>
    <row r="195137" spans="26:27">
      <c r="Z195137" s="192"/>
      <c r="AA195137" s="192"/>
    </row>
    <row r="195138" spans="26:27">
      <c r="Z195138" s="192"/>
      <c r="AA195138" s="192"/>
    </row>
    <row r="195139" spans="26:27">
      <c r="Z195139" s="192"/>
      <c r="AA195139" s="192"/>
    </row>
    <row r="195140" spans="26:27">
      <c r="Z195140" s="192"/>
      <c r="AA195140" s="192"/>
    </row>
    <row r="195141" spans="26:27">
      <c r="Z195141" s="192"/>
      <c r="AA195141" s="192"/>
    </row>
    <row r="195142" spans="26:27">
      <c r="Z195142" s="192"/>
      <c r="AA195142" s="192"/>
    </row>
    <row r="195143" spans="26:27">
      <c r="Z195143" s="192"/>
      <c r="AA195143" s="192"/>
    </row>
    <row r="195144" spans="26:27">
      <c r="Z195144" s="192"/>
      <c r="AA195144" s="192"/>
    </row>
    <row r="195145" spans="26:27">
      <c r="Z195145" s="192"/>
      <c r="AA195145" s="192"/>
    </row>
    <row r="195146" spans="26:27">
      <c r="Z195146" s="192"/>
      <c r="AA195146" s="192"/>
    </row>
    <row r="195147" spans="26:27">
      <c r="Z195147" s="192"/>
      <c r="AA195147" s="192"/>
    </row>
    <row r="195148" spans="26:27">
      <c r="Z195148" s="192"/>
      <c r="AA195148" s="192"/>
    </row>
    <row r="195149" spans="26:27">
      <c r="Z195149" s="192"/>
      <c r="AA195149" s="192"/>
    </row>
    <row r="195150" spans="26:27">
      <c r="Z195150" s="192"/>
      <c r="AA195150" s="192"/>
    </row>
    <row r="195151" spans="26:27">
      <c r="Z195151" s="192"/>
      <c r="AA195151" s="192"/>
    </row>
    <row r="195152" spans="26:27">
      <c r="Z195152" s="192"/>
      <c r="AA195152" s="192"/>
    </row>
    <row r="195153" spans="26:27">
      <c r="Z195153" s="192"/>
      <c r="AA195153" s="192"/>
    </row>
    <row r="195154" spans="26:27">
      <c r="Z195154" s="192"/>
      <c r="AA195154" s="192"/>
    </row>
    <row r="195155" spans="26:27">
      <c r="Z195155" s="192"/>
      <c r="AA195155" s="192"/>
    </row>
    <row r="195156" spans="26:27">
      <c r="Z195156" s="192"/>
      <c r="AA195156" s="192"/>
    </row>
    <row r="195157" spans="26:27">
      <c r="Z195157" s="192"/>
      <c r="AA195157" s="192"/>
    </row>
    <row r="195158" spans="26:27">
      <c r="Z195158" s="192"/>
      <c r="AA195158" s="192"/>
    </row>
    <row r="195159" spans="26:27">
      <c r="Z195159" s="192"/>
      <c r="AA195159" s="192"/>
    </row>
    <row r="195160" spans="26:27">
      <c r="Z195160" s="192"/>
      <c r="AA195160" s="192"/>
    </row>
    <row r="195161" spans="26:27">
      <c r="Z195161" s="192"/>
      <c r="AA195161" s="192"/>
    </row>
    <row r="195162" spans="26:27">
      <c r="Z195162" s="192"/>
      <c r="AA195162" s="192"/>
    </row>
    <row r="195163" spans="26:27">
      <c r="Z195163" s="192"/>
      <c r="AA195163" s="192"/>
    </row>
    <row r="195164" spans="26:27">
      <c r="Z195164" s="192"/>
      <c r="AA195164" s="192"/>
    </row>
    <row r="195165" spans="26:27">
      <c r="Z195165" s="192"/>
      <c r="AA195165" s="192"/>
    </row>
    <row r="195166" spans="26:27">
      <c r="Z195166" s="192"/>
      <c r="AA195166" s="192"/>
    </row>
    <row r="195167" spans="26:27">
      <c r="Z195167" s="192"/>
      <c r="AA195167" s="192"/>
    </row>
    <row r="195168" spans="26:27">
      <c r="Z195168" s="192"/>
      <c r="AA195168" s="192"/>
    </row>
    <row r="195169" spans="26:27">
      <c r="Z195169" s="192"/>
      <c r="AA195169" s="192"/>
    </row>
    <row r="195170" spans="26:27">
      <c r="Z195170" s="192"/>
      <c r="AA195170" s="192"/>
    </row>
    <row r="195171" spans="26:27">
      <c r="Z195171" s="192"/>
      <c r="AA195171" s="192"/>
    </row>
    <row r="195172" spans="26:27">
      <c r="Z195172" s="192"/>
      <c r="AA195172" s="192"/>
    </row>
    <row r="195173" spans="26:27">
      <c r="Z195173" s="192"/>
      <c r="AA195173" s="192"/>
    </row>
    <row r="195174" spans="26:27">
      <c r="Z195174" s="192"/>
      <c r="AA195174" s="192"/>
    </row>
    <row r="195175" spans="26:27">
      <c r="Z195175" s="192"/>
      <c r="AA195175" s="192"/>
    </row>
    <row r="195176" spans="26:27">
      <c r="Z195176" s="192"/>
      <c r="AA195176" s="192"/>
    </row>
    <row r="195177" spans="26:27">
      <c r="Z195177" s="192"/>
      <c r="AA195177" s="192"/>
    </row>
    <row r="195178" spans="26:27">
      <c r="Z195178" s="192"/>
      <c r="AA195178" s="192"/>
    </row>
    <row r="195179" spans="26:27">
      <c r="Z195179" s="192"/>
      <c r="AA195179" s="192"/>
    </row>
    <row r="195180" spans="26:27">
      <c r="Z195180" s="192"/>
      <c r="AA195180" s="192"/>
    </row>
    <row r="195181" spans="26:27">
      <c r="Z195181" s="192"/>
      <c r="AA195181" s="192"/>
    </row>
    <row r="195182" spans="26:27">
      <c r="Z195182" s="192"/>
      <c r="AA195182" s="192"/>
    </row>
    <row r="195183" spans="26:27">
      <c r="Z195183" s="192"/>
      <c r="AA195183" s="192"/>
    </row>
    <row r="195184" spans="26:27">
      <c r="Z195184" s="192"/>
      <c r="AA195184" s="192"/>
    </row>
    <row r="195185" spans="26:27">
      <c r="Z195185" s="192"/>
      <c r="AA195185" s="192"/>
    </row>
    <row r="195186" spans="26:27">
      <c r="Z195186" s="192"/>
      <c r="AA195186" s="192"/>
    </row>
    <row r="195187" spans="26:27">
      <c r="Z195187" s="192"/>
      <c r="AA195187" s="192"/>
    </row>
    <row r="195188" spans="26:27">
      <c r="Z195188" s="192"/>
      <c r="AA195188" s="192"/>
    </row>
    <row r="195189" spans="26:27">
      <c r="Z195189" s="192"/>
      <c r="AA195189" s="192"/>
    </row>
    <row r="195190" spans="26:27">
      <c r="Z195190" s="192"/>
      <c r="AA195190" s="192"/>
    </row>
    <row r="195191" spans="26:27">
      <c r="Z195191" s="192"/>
      <c r="AA195191" s="192"/>
    </row>
    <row r="195192" spans="26:27">
      <c r="Z195192" s="192"/>
      <c r="AA195192" s="192"/>
    </row>
    <row r="195193" spans="26:27">
      <c r="Z195193" s="192"/>
      <c r="AA195193" s="192"/>
    </row>
    <row r="195194" spans="26:27">
      <c r="Z195194" s="192"/>
      <c r="AA195194" s="192"/>
    </row>
    <row r="195195" spans="26:27">
      <c r="Z195195" s="192"/>
      <c r="AA195195" s="192"/>
    </row>
    <row r="195196" spans="26:27">
      <c r="Z195196" s="192"/>
      <c r="AA195196" s="192"/>
    </row>
    <row r="195197" spans="26:27">
      <c r="Z195197" s="192"/>
      <c r="AA195197" s="192"/>
    </row>
    <row r="195198" spans="26:27">
      <c r="Z195198" s="192"/>
      <c r="AA195198" s="192"/>
    </row>
    <row r="195199" spans="26:27">
      <c r="Z195199" s="192"/>
      <c r="AA195199" s="192"/>
    </row>
    <row r="195200" spans="26:27">
      <c r="Z195200" s="192"/>
      <c r="AA195200" s="192"/>
    </row>
    <row r="195201" spans="26:27">
      <c r="Z195201" s="192"/>
      <c r="AA195201" s="192"/>
    </row>
    <row r="195202" spans="26:27">
      <c r="Z195202" s="192"/>
      <c r="AA195202" s="192"/>
    </row>
    <row r="195203" spans="26:27">
      <c r="Z195203" s="192"/>
      <c r="AA195203" s="192"/>
    </row>
    <row r="195204" spans="26:27">
      <c r="Z195204" s="192"/>
      <c r="AA195204" s="192"/>
    </row>
    <row r="195205" spans="26:27">
      <c r="Z195205" s="192"/>
      <c r="AA195205" s="192"/>
    </row>
    <row r="195206" spans="26:27">
      <c r="Z195206" s="192"/>
      <c r="AA195206" s="192"/>
    </row>
    <row r="195207" spans="26:27">
      <c r="Z195207" s="192"/>
      <c r="AA195207" s="192"/>
    </row>
    <row r="195208" spans="26:27">
      <c r="Z195208" s="192"/>
      <c r="AA195208" s="192"/>
    </row>
    <row r="195209" spans="26:27">
      <c r="Z195209" s="192"/>
      <c r="AA195209" s="192"/>
    </row>
    <row r="195210" spans="26:27">
      <c r="Z195210" s="192"/>
      <c r="AA195210" s="192"/>
    </row>
    <row r="195211" spans="26:27">
      <c r="Z195211" s="192"/>
      <c r="AA195211" s="192"/>
    </row>
    <row r="195212" spans="26:27">
      <c r="Z195212" s="192"/>
      <c r="AA195212" s="192"/>
    </row>
    <row r="195213" spans="26:27">
      <c r="Z195213" s="192"/>
      <c r="AA195213" s="192"/>
    </row>
    <row r="195214" spans="26:27">
      <c r="Z195214" s="192"/>
      <c r="AA195214" s="192"/>
    </row>
    <row r="195215" spans="26:27">
      <c r="Z195215" s="192"/>
      <c r="AA195215" s="192"/>
    </row>
    <row r="195216" spans="26:27">
      <c r="Z195216" s="192"/>
      <c r="AA195216" s="192"/>
    </row>
    <row r="195217" spans="26:27">
      <c r="Z195217" s="192"/>
      <c r="AA195217" s="192"/>
    </row>
    <row r="195218" spans="26:27">
      <c r="Z195218" s="192"/>
      <c r="AA195218" s="192"/>
    </row>
    <row r="195219" spans="26:27">
      <c r="Z195219" s="192"/>
      <c r="AA195219" s="192"/>
    </row>
    <row r="195220" spans="26:27">
      <c r="Z195220" s="192"/>
      <c r="AA195220" s="192"/>
    </row>
    <row r="195221" spans="26:27">
      <c r="Z195221" s="192"/>
      <c r="AA195221" s="192"/>
    </row>
    <row r="195222" spans="26:27">
      <c r="Z195222" s="192"/>
      <c r="AA195222" s="192"/>
    </row>
    <row r="195223" spans="26:27">
      <c r="Z195223" s="192"/>
      <c r="AA195223" s="192"/>
    </row>
    <row r="195224" spans="26:27">
      <c r="Z195224" s="192"/>
      <c r="AA195224" s="192"/>
    </row>
    <row r="195225" spans="26:27">
      <c r="Z195225" s="192"/>
      <c r="AA195225" s="192"/>
    </row>
    <row r="195226" spans="26:27">
      <c r="Z195226" s="192"/>
      <c r="AA195226" s="192"/>
    </row>
    <row r="195227" spans="26:27">
      <c r="Z195227" s="192"/>
      <c r="AA195227" s="192"/>
    </row>
    <row r="195228" spans="26:27">
      <c r="Z195228" s="192"/>
      <c r="AA195228" s="192"/>
    </row>
    <row r="195229" spans="26:27">
      <c r="Z195229" s="192"/>
      <c r="AA195229" s="192"/>
    </row>
    <row r="195230" spans="26:27">
      <c r="Z195230" s="192"/>
      <c r="AA195230" s="192"/>
    </row>
    <row r="195231" spans="26:27">
      <c r="Z195231" s="192"/>
      <c r="AA195231" s="192"/>
    </row>
    <row r="195232" spans="26:27">
      <c r="Z195232" s="192"/>
      <c r="AA195232" s="192"/>
    </row>
    <row r="195233" spans="26:27">
      <c r="Z195233" s="192"/>
      <c r="AA195233" s="192"/>
    </row>
    <row r="195234" spans="26:27">
      <c r="Z195234" s="192"/>
      <c r="AA195234" s="192"/>
    </row>
    <row r="195235" spans="26:27">
      <c r="Z195235" s="192"/>
      <c r="AA195235" s="192"/>
    </row>
    <row r="195236" spans="26:27">
      <c r="Z195236" s="192"/>
      <c r="AA195236" s="192"/>
    </row>
    <row r="195237" spans="26:27">
      <c r="Z195237" s="192"/>
      <c r="AA195237" s="192"/>
    </row>
    <row r="195238" spans="26:27">
      <c r="Z195238" s="192"/>
      <c r="AA195238" s="192"/>
    </row>
    <row r="195239" spans="26:27">
      <c r="Z195239" s="192"/>
      <c r="AA195239" s="192"/>
    </row>
    <row r="195240" spans="26:27">
      <c r="Z195240" s="192"/>
      <c r="AA195240" s="192"/>
    </row>
    <row r="195241" spans="26:27">
      <c r="Z195241" s="192"/>
      <c r="AA195241" s="192"/>
    </row>
    <row r="195242" spans="26:27">
      <c r="Z195242" s="192"/>
      <c r="AA195242" s="192"/>
    </row>
    <row r="195243" spans="26:27">
      <c r="Z195243" s="192"/>
      <c r="AA195243" s="192"/>
    </row>
    <row r="195244" spans="26:27">
      <c r="Z195244" s="192"/>
      <c r="AA195244" s="192"/>
    </row>
    <row r="195245" spans="26:27">
      <c r="Z195245" s="192"/>
      <c r="AA195245" s="192"/>
    </row>
    <row r="195246" spans="26:27">
      <c r="Z195246" s="192"/>
      <c r="AA195246" s="192"/>
    </row>
    <row r="195247" spans="26:27">
      <c r="Z195247" s="192"/>
      <c r="AA195247" s="192"/>
    </row>
    <row r="195248" spans="26:27">
      <c r="Z195248" s="192"/>
      <c r="AA195248" s="192"/>
    </row>
    <row r="195249" spans="26:27">
      <c r="Z195249" s="192"/>
      <c r="AA195249" s="192"/>
    </row>
    <row r="195250" spans="26:27">
      <c r="Z195250" s="192"/>
      <c r="AA195250" s="192"/>
    </row>
    <row r="195251" spans="26:27">
      <c r="Z195251" s="192"/>
      <c r="AA195251" s="192"/>
    </row>
    <row r="195252" spans="26:27">
      <c r="Z195252" s="192"/>
      <c r="AA195252" s="192"/>
    </row>
    <row r="195253" spans="26:27">
      <c r="Z195253" s="192"/>
      <c r="AA195253" s="192"/>
    </row>
    <row r="195254" spans="26:27">
      <c r="Z195254" s="192"/>
      <c r="AA195254" s="192"/>
    </row>
    <row r="195255" spans="26:27">
      <c r="Z195255" s="192"/>
      <c r="AA195255" s="192"/>
    </row>
    <row r="195256" spans="26:27">
      <c r="Z195256" s="192"/>
      <c r="AA195256" s="192"/>
    </row>
    <row r="195257" spans="26:27">
      <c r="Z195257" s="192"/>
      <c r="AA195257" s="192"/>
    </row>
    <row r="195258" spans="26:27">
      <c r="Z195258" s="192"/>
      <c r="AA195258" s="192"/>
    </row>
    <row r="195259" spans="26:27">
      <c r="Z195259" s="192"/>
      <c r="AA195259" s="192"/>
    </row>
    <row r="195260" spans="26:27">
      <c r="Z195260" s="192"/>
      <c r="AA195260" s="192"/>
    </row>
    <row r="195261" spans="26:27">
      <c r="Z195261" s="192"/>
      <c r="AA195261" s="192"/>
    </row>
    <row r="195262" spans="26:27">
      <c r="Z195262" s="192"/>
      <c r="AA195262" s="192"/>
    </row>
    <row r="195263" spans="26:27">
      <c r="Z195263" s="192"/>
      <c r="AA195263" s="192"/>
    </row>
    <row r="195264" spans="26:27">
      <c r="Z195264" s="192"/>
      <c r="AA195264" s="192"/>
    </row>
    <row r="195265" spans="26:27">
      <c r="Z195265" s="192"/>
      <c r="AA195265" s="192"/>
    </row>
    <row r="195266" spans="26:27">
      <c r="Z195266" s="192"/>
      <c r="AA195266" s="192"/>
    </row>
    <row r="195267" spans="26:27">
      <c r="Z195267" s="192"/>
      <c r="AA195267" s="192"/>
    </row>
    <row r="195268" spans="26:27">
      <c r="Z195268" s="192"/>
      <c r="AA195268" s="192"/>
    </row>
    <row r="195269" spans="26:27">
      <c r="Z195269" s="192"/>
      <c r="AA195269" s="192"/>
    </row>
    <row r="195270" spans="26:27">
      <c r="Z195270" s="192"/>
      <c r="AA195270" s="192"/>
    </row>
    <row r="195271" spans="26:27">
      <c r="Z195271" s="192"/>
      <c r="AA195271" s="192"/>
    </row>
    <row r="195272" spans="26:27">
      <c r="Z195272" s="192"/>
      <c r="AA195272" s="192"/>
    </row>
    <row r="195273" spans="26:27">
      <c r="Z195273" s="192"/>
      <c r="AA195273" s="192"/>
    </row>
    <row r="195274" spans="26:27">
      <c r="Z195274" s="192"/>
      <c r="AA195274" s="192"/>
    </row>
    <row r="195275" spans="26:27">
      <c r="Z195275" s="192"/>
      <c r="AA195275" s="192"/>
    </row>
    <row r="195276" spans="26:27">
      <c r="Z195276" s="192"/>
      <c r="AA195276" s="192"/>
    </row>
    <row r="195277" spans="26:27">
      <c r="Z195277" s="192"/>
      <c r="AA195277" s="192"/>
    </row>
    <row r="195278" spans="26:27">
      <c r="Z195278" s="192"/>
      <c r="AA195278" s="192"/>
    </row>
    <row r="195279" spans="26:27">
      <c r="Z195279" s="192"/>
      <c r="AA195279" s="192"/>
    </row>
    <row r="195280" spans="26:27">
      <c r="Z195280" s="192"/>
      <c r="AA195280" s="192"/>
    </row>
    <row r="195281" spans="26:27">
      <c r="Z195281" s="192"/>
      <c r="AA195281" s="192"/>
    </row>
    <row r="195282" spans="26:27">
      <c r="Z195282" s="192"/>
      <c r="AA195282" s="192"/>
    </row>
    <row r="195283" spans="26:27">
      <c r="Z195283" s="192"/>
      <c r="AA195283" s="192"/>
    </row>
    <row r="195284" spans="26:27">
      <c r="Z195284" s="192"/>
      <c r="AA195284" s="192"/>
    </row>
    <row r="195285" spans="26:27">
      <c r="Z195285" s="192"/>
      <c r="AA195285" s="192"/>
    </row>
    <row r="195286" spans="26:27">
      <c r="Z195286" s="192"/>
      <c r="AA195286" s="192"/>
    </row>
    <row r="195287" spans="26:27">
      <c r="Z195287" s="192"/>
      <c r="AA195287" s="192"/>
    </row>
    <row r="195288" spans="26:27">
      <c r="Z195288" s="192"/>
      <c r="AA195288" s="192"/>
    </row>
    <row r="195289" spans="26:27">
      <c r="Z195289" s="192"/>
      <c r="AA195289" s="192"/>
    </row>
    <row r="195290" spans="26:27">
      <c r="Z195290" s="192"/>
      <c r="AA195290" s="192"/>
    </row>
    <row r="195291" spans="26:27">
      <c r="Z195291" s="192"/>
      <c r="AA195291" s="192"/>
    </row>
    <row r="195292" spans="26:27">
      <c r="Z195292" s="192"/>
      <c r="AA195292" s="192"/>
    </row>
    <row r="195293" spans="26:27">
      <c r="Z195293" s="192"/>
      <c r="AA195293" s="192"/>
    </row>
    <row r="195294" spans="26:27">
      <c r="Z195294" s="192"/>
      <c r="AA195294" s="192"/>
    </row>
    <row r="195295" spans="26:27">
      <c r="Z195295" s="192"/>
      <c r="AA195295" s="192"/>
    </row>
    <row r="195296" spans="26:27">
      <c r="Z195296" s="192"/>
      <c r="AA195296" s="192"/>
    </row>
    <row r="195297" spans="26:27">
      <c r="Z195297" s="192"/>
      <c r="AA195297" s="192"/>
    </row>
    <row r="195298" spans="26:27">
      <c r="Z195298" s="192"/>
      <c r="AA195298" s="192"/>
    </row>
    <row r="195299" spans="26:27">
      <c r="Z195299" s="192"/>
      <c r="AA195299" s="192"/>
    </row>
    <row r="195300" spans="26:27">
      <c r="Z195300" s="192"/>
      <c r="AA195300" s="192"/>
    </row>
    <row r="195301" spans="26:27">
      <c r="Z195301" s="192"/>
      <c r="AA195301" s="192"/>
    </row>
    <row r="195302" spans="26:27">
      <c r="Z195302" s="192"/>
      <c r="AA195302" s="192"/>
    </row>
    <row r="195303" spans="26:27">
      <c r="Z195303" s="192"/>
      <c r="AA195303" s="192"/>
    </row>
    <row r="195304" spans="26:27">
      <c r="Z195304" s="192"/>
      <c r="AA195304" s="192"/>
    </row>
    <row r="195305" spans="26:27">
      <c r="Z195305" s="192"/>
      <c r="AA195305" s="192"/>
    </row>
    <row r="195306" spans="26:27">
      <c r="Z195306" s="192"/>
      <c r="AA195306" s="192"/>
    </row>
    <row r="195307" spans="26:27">
      <c r="Z195307" s="192"/>
      <c r="AA195307" s="192"/>
    </row>
    <row r="195308" spans="26:27">
      <c r="Z195308" s="192"/>
      <c r="AA195308" s="192"/>
    </row>
    <row r="195309" spans="26:27">
      <c r="Z195309" s="192"/>
      <c r="AA195309" s="192"/>
    </row>
    <row r="195310" spans="26:27">
      <c r="Z195310" s="192"/>
      <c r="AA195310" s="192"/>
    </row>
    <row r="195311" spans="26:27">
      <c r="Z195311" s="192"/>
      <c r="AA195311" s="192"/>
    </row>
    <row r="195312" spans="26:27">
      <c r="Z195312" s="192"/>
      <c r="AA195312" s="192"/>
    </row>
    <row r="195313" spans="26:27">
      <c r="Z195313" s="192"/>
      <c r="AA195313" s="192"/>
    </row>
    <row r="195314" spans="26:27">
      <c r="Z195314" s="192"/>
      <c r="AA195314" s="192"/>
    </row>
    <row r="195315" spans="26:27">
      <c r="Z195315" s="192"/>
      <c r="AA195315" s="192"/>
    </row>
    <row r="195316" spans="26:27">
      <c r="Z195316" s="192"/>
      <c r="AA195316" s="192"/>
    </row>
    <row r="195317" spans="26:27">
      <c r="Z195317" s="192"/>
      <c r="AA195317" s="192"/>
    </row>
    <row r="195318" spans="26:27">
      <c r="Z195318" s="192"/>
      <c r="AA195318" s="192"/>
    </row>
    <row r="195319" spans="26:27">
      <c r="Z195319" s="192"/>
      <c r="AA195319" s="192"/>
    </row>
    <row r="195320" spans="26:27">
      <c r="Z195320" s="192"/>
      <c r="AA195320" s="192"/>
    </row>
    <row r="195321" spans="26:27">
      <c r="Z195321" s="192"/>
      <c r="AA195321" s="192"/>
    </row>
    <row r="195322" spans="26:27">
      <c r="Z195322" s="192"/>
      <c r="AA195322" s="192"/>
    </row>
    <row r="195323" spans="26:27">
      <c r="Z195323" s="192"/>
      <c r="AA195323" s="192"/>
    </row>
    <row r="195324" spans="26:27">
      <c r="Z195324" s="192"/>
      <c r="AA195324" s="192"/>
    </row>
    <row r="195325" spans="26:27">
      <c r="Z195325" s="192"/>
      <c r="AA195325" s="192"/>
    </row>
    <row r="195326" spans="26:27">
      <c r="Z195326" s="192"/>
      <c r="AA195326" s="192"/>
    </row>
    <row r="195327" spans="26:27">
      <c r="Z195327" s="192"/>
      <c r="AA195327" s="192"/>
    </row>
    <row r="195328" spans="26:27">
      <c r="Z195328" s="192"/>
      <c r="AA195328" s="192"/>
    </row>
    <row r="195329" spans="26:27">
      <c r="Z195329" s="192"/>
      <c r="AA195329" s="192"/>
    </row>
    <row r="195330" spans="26:27">
      <c r="Z195330" s="192"/>
      <c r="AA195330" s="192"/>
    </row>
    <row r="195331" spans="26:27">
      <c r="Z195331" s="192"/>
      <c r="AA195331" s="192"/>
    </row>
    <row r="195332" spans="26:27">
      <c r="Z195332" s="192"/>
      <c r="AA195332" s="192"/>
    </row>
    <row r="195333" spans="26:27">
      <c r="Z195333" s="192"/>
      <c r="AA195333" s="192"/>
    </row>
    <row r="195334" spans="26:27">
      <c r="Z195334" s="192"/>
      <c r="AA195334" s="192"/>
    </row>
    <row r="195335" spans="26:27">
      <c r="Z195335" s="192"/>
      <c r="AA195335" s="192"/>
    </row>
    <row r="195336" spans="26:27">
      <c r="Z195336" s="192"/>
      <c r="AA195336" s="192"/>
    </row>
    <row r="195337" spans="26:27">
      <c r="Z195337" s="192"/>
      <c r="AA195337" s="192"/>
    </row>
    <row r="195338" spans="26:27">
      <c r="Z195338" s="192"/>
      <c r="AA195338" s="192"/>
    </row>
    <row r="195339" spans="26:27">
      <c r="Z195339" s="192"/>
      <c r="AA195339" s="192"/>
    </row>
    <row r="195340" spans="26:27">
      <c r="Z195340" s="192"/>
      <c r="AA195340" s="192"/>
    </row>
    <row r="195341" spans="26:27">
      <c r="Z195341" s="192"/>
      <c r="AA195341" s="192"/>
    </row>
    <row r="195342" spans="26:27">
      <c r="Z195342" s="192"/>
      <c r="AA195342" s="192"/>
    </row>
    <row r="195343" spans="26:27">
      <c r="Z195343" s="192"/>
      <c r="AA195343" s="192"/>
    </row>
    <row r="195344" spans="26:27">
      <c r="Z195344" s="192"/>
      <c r="AA195344" s="192"/>
    </row>
    <row r="195345" spans="26:27">
      <c r="Z195345" s="192"/>
      <c r="AA195345" s="192"/>
    </row>
    <row r="195346" spans="26:27">
      <c r="Z195346" s="192"/>
      <c r="AA195346" s="192"/>
    </row>
    <row r="195347" spans="26:27">
      <c r="Z195347" s="192"/>
      <c r="AA195347" s="192"/>
    </row>
    <row r="195348" spans="26:27">
      <c r="Z195348" s="192"/>
      <c r="AA195348" s="192"/>
    </row>
    <row r="195349" spans="26:27">
      <c r="Z195349" s="192"/>
      <c r="AA195349" s="192"/>
    </row>
    <row r="195350" spans="26:27">
      <c r="Z195350" s="192"/>
      <c r="AA195350" s="192"/>
    </row>
    <row r="195351" spans="26:27">
      <c r="Z195351" s="192"/>
      <c r="AA195351" s="192"/>
    </row>
    <row r="195352" spans="26:27">
      <c r="Z195352" s="192"/>
      <c r="AA195352" s="192"/>
    </row>
    <row r="195353" spans="26:27">
      <c r="Z195353" s="192"/>
      <c r="AA195353" s="192"/>
    </row>
    <row r="195354" spans="26:27">
      <c r="Z195354" s="192"/>
      <c r="AA195354" s="192"/>
    </row>
    <row r="195355" spans="26:27">
      <c r="Z195355" s="192"/>
      <c r="AA195355" s="192"/>
    </row>
    <row r="195356" spans="26:27">
      <c r="Z195356" s="192"/>
      <c r="AA195356" s="192"/>
    </row>
    <row r="195357" spans="26:27">
      <c r="Z195357" s="192"/>
      <c r="AA195357" s="192"/>
    </row>
    <row r="195358" spans="26:27">
      <c r="Z195358" s="192"/>
      <c r="AA195358" s="192"/>
    </row>
    <row r="195359" spans="26:27">
      <c r="Z195359" s="192"/>
      <c r="AA195359" s="192"/>
    </row>
    <row r="195360" spans="26:27">
      <c r="Z195360" s="192"/>
      <c r="AA195360" s="192"/>
    </row>
    <row r="195361" spans="26:27">
      <c r="Z195361" s="192"/>
      <c r="AA195361" s="192"/>
    </row>
    <row r="195362" spans="26:27">
      <c r="Z195362" s="192"/>
      <c r="AA195362" s="192"/>
    </row>
    <row r="195363" spans="26:27">
      <c r="Z195363" s="192"/>
      <c r="AA195363" s="192"/>
    </row>
    <row r="195364" spans="26:27">
      <c r="Z195364" s="192"/>
      <c r="AA195364" s="192"/>
    </row>
    <row r="195365" spans="26:27">
      <c r="Z195365" s="192"/>
      <c r="AA195365" s="192"/>
    </row>
    <row r="195366" spans="26:27">
      <c r="Z195366" s="192"/>
      <c r="AA195366" s="192"/>
    </row>
    <row r="195367" spans="26:27">
      <c r="Z195367" s="192"/>
      <c r="AA195367" s="192"/>
    </row>
    <row r="195368" spans="26:27">
      <c r="Z195368" s="192"/>
      <c r="AA195368" s="192"/>
    </row>
    <row r="195369" spans="26:27">
      <c r="Z195369" s="192"/>
      <c r="AA195369" s="192"/>
    </row>
    <row r="195370" spans="26:27">
      <c r="Z195370" s="192"/>
      <c r="AA195370" s="192"/>
    </row>
    <row r="195371" spans="26:27">
      <c r="Z195371" s="192"/>
      <c r="AA195371" s="192"/>
    </row>
    <row r="195372" spans="26:27">
      <c r="Z195372" s="192"/>
      <c r="AA195372" s="192"/>
    </row>
    <row r="195373" spans="26:27">
      <c r="Z195373" s="192"/>
      <c r="AA195373" s="192"/>
    </row>
    <row r="195374" spans="26:27">
      <c r="Z195374" s="192"/>
      <c r="AA195374" s="192"/>
    </row>
    <row r="195375" spans="26:27">
      <c r="Z195375" s="192"/>
      <c r="AA195375" s="192"/>
    </row>
    <row r="195376" spans="26:27">
      <c r="Z195376" s="192"/>
      <c r="AA195376" s="192"/>
    </row>
    <row r="195377" spans="26:27">
      <c r="Z195377" s="192"/>
      <c r="AA195377" s="192"/>
    </row>
    <row r="195378" spans="26:27">
      <c r="Z195378" s="192"/>
      <c r="AA195378" s="192"/>
    </row>
    <row r="195379" spans="26:27">
      <c r="Z195379" s="192"/>
      <c r="AA195379" s="192"/>
    </row>
    <row r="195380" spans="26:27">
      <c r="Z195380" s="192"/>
      <c r="AA195380" s="192"/>
    </row>
    <row r="195381" spans="26:27">
      <c r="Z195381" s="192"/>
      <c r="AA195381" s="192"/>
    </row>
    <row r="195382" spans="26:27">
      <c r="Z195382" s="192"/>
      <c r="AA195382" s="192"/>
    </row>
    <row r="195383" spans="26:27">
      <c r="Z195383" s="192"/>
      <c r="AA195383" s="192"/>
    </row>
    <row r="195384" spans="26:27">
      <c r="Z195384" s="192"/>
      <c r="AA195384" s="192"/>
    </row>
    <row r="195385" spans="26:27">
      <c r="Z195385" s="192"/>
      <c r="AA195385" s="192"/>
    </row>
    <row r="195386" spans="26:27">
      <c r="Z195386" s="192"/>
      <c r="AA195386" s="192"/>
    </row>
    <row r="195387" spans="26:27">
      <c r="Z195387" s="192"/>
      <c r="AA195387" s="192"/>
    </row>
    <row r="195388" spans="26:27">
      <c r="Z195388" s="192"/>
      <c r="AA195388" s="192"/>
    </row>
    <row r="195389" spans="26:27">
      <c r="Z195389" s="192"/>
      <c r="AA195389" s="192"/>
    </row>
    <row r="195390" spans="26:27">
      <c r="Z195390" s="192"/>
      <c r="AA195390" s="192"/>
    </row>
    <row r="195391" spans="26:27">
      <c r="Z195391" s="192"/>
      <c r="AA195391" s="192"/>
    </row>
    <row r="195392" spans="26:27">
      <c r="Z195392" s="192"/>
      <c r="AA195392" s="192"/>
    </row>
    <row r="195393" spans="26:27">
      <c r="Z195393" s="192"/>
      <c r="AA195393" s="192"/>
    </row>
    <row r="195394" spans="26:27">
      <c r="Z195394" s="192"/>
      <c r="AA195394" s="192"/>
    </row>
    <row r="195395" spans="26:27">
      <c r="Z195395" s="192"/>
      <c r="AA195395" s="192"/>
    </row>
    <row r="195396" spans="26:27">
      <c r="Z195396" s="192"/>
      <c r="AA195396" s="192"/>
    </row>
    <row r="195397" spans="26:27">
      <c r="Z195397" s="192"/>
      <c r="AA195397" s="192"/>
    </row>
    <row r="195398" spans="26:27">
      <c r="Z195398" s="192"/>
      <c r="AA195398" s="192"/>
    </row>
    <row r="195399" spans="26:27">
      <c r="Z195399" s="192"/>
      <c r="AA195399" s="192"/>
    </row>
    <row r="195400" spans="26:27">
      <c r="Z195400" s="192"/>
      <c r="AA195400" s="192"/>
    </row>
    <row r="195401" spans="26:27">
      <c r="Z195401" s="192"/>
      <c r="AA195401" s="192"/>
    </row>
    <row r="195402" spans="26:27">
      <c r="Z195402" s="192"/>
      <c r="AA195402" s="192"/>
    </row>
    <row r="195403" spans="26:27">
      <c r="Z195403" s="192"/>
      <c r="AA195403" s="192"/>
    </row>
    <row r="195404" spans="26:27">
      <c r="Z195404" s="192"/>
      <c r="AA195404" s="192"/>
    </row>
    <row r="195405" spans="26:27">
      <c r="Z195405" s="192"/>
      <c r="AA195405" s="192"/>
    </row>
    <row r="195406" spans="26:27">
      <c r="Z195406" s="192"/>
      <c r="AA195406" s="192"/>
    </row>
    <row r="195407" spans="26:27">
      <c r="Z195407" s="192"/>
      <c r="AA195407" s="192"/>
    </row>
    <row r="195408" spans="26:27">
      <c r="Z195408" s="192"/>
      <c r="AA195408" s="192"/>
    </row>
    <row r="195409" spans="26:27">
      <c r="Z195409" s="192"/>
      <c r="AA195409" s="192"/>
    </row>
    <row r="195410" spans="26:27">
      <c r="Z195410" s="192"/>
      <c r="AA195410" s="192"/>
    </row>
    <row r="195411" spans="26:27">
      <c r="Z195411" s="192"/>
      <c r="AA195411" s="192"/>
    </row>
    <row r="195412" spans="26:27">
      <c r="Z195412" s="192"/>
      <c r="AA195412" s="192"/>
    </row>
    <row r="195413" spans="26:27">
      <c r="Z195413" s="192"/>
      <c r="AA195413" s="192"/>
    </row>
    <row r="195414" spans="26:27">
      <c r="Z195414" s="192"/>
      <c r="AA195414" s="192"/>
    </row>
    <row r="195415" spans="26:27">
      <c r="Z195415" s="192"/>
      <c r="AA195415" s="192"/>
    </row>
    <row r="195416" spans="26:27">
      <c r="Z195416" s="192"/>
      <c r="AA195416" s="192"/>
    </row>
    <row r="195417" spans="26:27">
      <c r="Z195417" s="192"/>
      <c r="AA195417" s="192"/>
    </row>
    <row r="195418" spans="26:27">
      <c r="Z195418" s="192"/>
      <c r="AA195418" s="192"/>
    </row>
    <row r="195419" spans="26:27">
      <c r="Z195419" s="192"/>
      <c r="AA195419" s="192"/>
    </row>
    <row r="195420" spans="26:27">
      <c r="Z195420" s="192"/>
      <c r="AA195420" s="192"/>
    </row>
    <row r="195421" spans="26:27">
      <c r="Z195421" s="192"/>
      <c r="AA195421" s="192"/>
    </row>
    <row r="195422" spans="26:27">
      <c r="Z195422" s="192"/>
      <c r="AA195422" s="192"/>
    </row>
    <row r="195423" spans="26:27">
      <c r="Z195423" s="192"/>
      <c r="AA195423" s="192"/>
    </row>
    <row r="195424" spans="26:27">
      <c r="Z195424" s="192"/>
      <c r="AA195424" s="192"/>
    </row>
    <row r="195425" spans="26:27">
      <c r="Z195425" s="192"/>
      <c r="AA195425" s="192"/>
    </row>
    <row r="195426" spans="26:27">
      <c r="Z195426" s="192"/>
      <c r="AA195426" s="192"/>
    </row>
    <row r="195427" spans="26:27">
      <c r="Z195427" s="192"/>
      <c r="AA195427" s="192"/>
    </row>
    <row r="195428" spans="26:27">
      <c r="Z195428" s="192"/>
      <c r="AA195428" s="192"/>
    </row>
    <row r="195429" spans="26:27">
      <c r="Z195429" s="192"/>
      <c r="AA195429" s="192"/>
    </row>
    <row r="195430" spans="26:27">
      <c r="Z195430" s="192"/>
      <c r="AA195430" s="192"/>
    </row>
    <row r="195431" spans="26:27">
      <c r="Z195431" s="192"/>
      <c r="AA195431" s="192"/>
    </row>
    <row r="195432" spans="26:27">
      <c r="Z195432" s="192"/>
      <c r="AA195432" s="192"/>
    </row>
    <row r="195433" spans="26:27">
      <c r="Z195433" s="192"/>
      <c r="AA195433" s="192"/>
    </row>
    <row r="195434" spans="26:27">
      <c r="Z195434" s="192"/>
      <c r="AA195434" s="192"/>
    </row>
    <row r="195435" spans="26:27">
      <c r="Z195435" s="192"/>
      <c r="AA195435" s="192"/>
    </row>
    <row r="195436" spans="26:27">
      <c r="Z195436" s="192"/>
      <c r="AA195436" s="192"/>
    </row>
    <row r="195437" spans="26:27">
      <c r="Z195437" s="192"/>
      <c r="AA195437" s="192"/>
    </row>
    <row r="195438" spans="26:27">
      <c r="Z195438" s="192"/>
      <c r="AA195438" s="192"/>
    </row>
    <row r="195439" spans="26:27">
      <c r="Z195439" s="192"/>
      <c r="AA195439" s="192"/>
    </row>
    <row r="195440" spans="26:27">
      <c r="Z195440" s="192"/>
      <c r="AA195440" s="192"/>
    </row>
    <row r="195441" spans="26:27">
      <c r="Z195441" s="192"/>
      <c r="AA195441" s="192"/>
    </row>
    <row r="195442" spans="26:27">
      <c r="Z195442" s="192"/>
      <c r="AA195442" s="192"/>
    </row>
    <row r="195443" spans="26:27">
      <c r="Z195443" s="192"/>
      <c r="AA195443" s="192"/>
    </row>
    <row r="195444" spans="26:27">
      <c r="Z195444" s="192"/>
      <c r="AA195444" s="192"/>
    </row>
    <row r="195445" spans="26:27">
      <c r="Z195445" s="192"/>
      <c r="AA195445" s="192"/>
    </row>
    <row r="195446" spans="26:27">
      <c r="Z195446" s="192"/>
      <c r="AA195446" s="192"/>
    </row>
    <row r="195447" spans="26:27">
      <c r="Z195447" s="192"/>
      <c r="AA195447" s="192"/>
    </row>
    <row r="195448" spans="26:27">
      <c r="Z195448" s="192"/>
      <c r="AA195448" s="192"/>
    </row>
    <row r="195449" spans="26:27">
      <c r="Z195449" s="192"/>
      <c r="AA195449" s="192"/>
    </row>
    <row r="195450" spans="26:27">
      <c r="Z195450" s="192"/>
      <c r="AA195450" s="192"/>
    </row>
    <row r="195451" spans="26:27">
      <c r="Z195451" s="192"/>
      <c r="AA195451" s="192"/>
    </row>
    <row r="195452" spans="26:27">
      <c r="Z195452" s="192"/>
      <c r="AA195452" s="192"/>
    </row>
    <row r="195453" spans="26:27">
      <c r="Z195453" s="192"/>
      <c r="AA195453" s="192"/>
    </row>
    <row r="195454" spans="26:27">
      <c r="Z195454" s="192"/>
      <c r="AA195454" s="192"/>
    </row>
    <row r="195455" spans="26:27">
      <c r="Z195455" s="192"/>
      <c r="AA195455" s="192"/>
    </row>
    <row r="195456" spans="26:27">
      <c r="Z195456" s="192"/>
      <c r="AA195456" s="192"/>
    </row>
    <row r="195457" spans="26:27">
      <c r="Z195457" s="192"/>
      <c r="AA195457" s="192"/>
    </row>
    <row r="195458" spans="26:27">
      <c r="Z195458" s="192"/>
      <c r="AA195458" s="192"/>
    </row>
    <row r="195459" spans="26:27">
      <c r="Z195459" s="192"/>
      <c r="AA195459" s="192"/>
    </row>
    <row r="195460" spans="26:27">
      <c r="Z195460" s="192"/>
      <c r="AA195460" s="192"/>
    </row>
    <row r="195461" spans="26:27">
      <c r="Z195461" s="192"/>
      <c r="AA195461" s="192"/>
    </row>
    <row r="195462" spans="26:27">
      <c r="Z195462" s="192"/>
      <c r="AA195462" s="192"/>
    </row>
    <row r="195463" spans="26:27">
      <c r="Z195463" s="192"/>
      <c r="AA195463" s="192"/>
    </row>
    <row r="195464" spans="26:27">
      <c r="Z195464" s="192"/>
      <c r="AA195464" s="192"/>
    </row>
    <row r="195465" spans="26:27">
      <c r="Z195465" s="192"/>
      <c r="AA195465" s="192"/>
    </row>
    <row r="195466" spans="26:27">
      <c r="Z195466" s="192"/>
      <c r="AA195466" s="192"/>
    </row>
    <row r="195467" spans="26:27">
      <c r="Z195467" s="192"/>
      <c r="AA195467" s="192"/>
    </row>
    <row r="195468" spans="26:27">
      <c r="Z195468" s="192"/>
      <c r="AA195468" s="192"/>
    </row>
    <row r="195469" spans="26:27">
      <c r="Z195469" s="192"/>
      <c r="AA195469" s="192"/>
    </row>
    <row r="195470" spans="26:27">
      <c r="Z195470" s="192"/>
      <c r="AA195470" s="192"/>
    </row>
    <row r="195471" spans="26:27">
      <c r="Z195471" s="192"/>
      <c r="AA195471" s="192"/>
    </row>
    <row r="195472" spans="26:27">
      <c r="Z195472" s="192"/>
      <c r="AA195472" s="192"/>
    </row>
    <row r="195473" spans="26:27">
      <c r="Z195473" s="192"/>
      <c r="AA195473" s="192"/>
    </row>
    <row r="195474" spans="26:27">
      <c r="Z195474" s="192"/>
      <c r="AA195474" s="192"/>
    </row>
    <row r="195475" spans="26:27">
      <c r="Z195475" s="192"/>
      <c r="AA195475" s="192"/>
    </row>
    <row r="195476" spans="26:27">
      <c r="Z195476" s="192"/>
      <c r="AA195476" s="192"/>
    </row>
    <row r="195477" spans="26:27">
      <c r="Z195477" s="192"/>
      <c r="AA195477" s="192"/>
    </row>
    <row r="195478" spans="26:27">
      <c r="Z195478" s="192"/>
      <c r="AA195478" s="192"/>
    </row>
    <row r="195479" spans="26:27">
      <c r="Z195479" s="192"/>
      <c r="AA195479" s="192"/>
    </row>
    <row r="195480" spans="26:27">
      <c r="Z195480" s="192"/>
      <c r="AA195480" s="192"/>
    </row>
    <row r="195481" spans="26:27">
      <c r="Z195481" s="192"/>
      <c r="AA195481" s="192"/>
    </row>
    <row r="195482" spans="26:27">
      <c r="Z195482" s="192"/>
      <c r="AA195482" s="192"/>
    </row>
    <row r="195483" spans="26:27">
      <c r="Z195483" s="192"/>
      <c r="AA195483" s="192"/>
    </row>
    <row r="195484" spans="26:27">
      <c r="Z195484" s="192"/>
      <c r="AA195484" s="192"/>
    </row>
    <row r="195485" spans="26:27">
      <c r="Z195485" s="192"/>
      <c r="AA195485" s="192"/>
    </row>
    <row r="195486" spans="26:27">
      <c r="Z195486" s="192"/>
      <c r="AA195486" s="192"/>
    </row>
    <row r="195487" spans="26:27">
      <c r="Z195487" s="192"/>
      <c r="AA195487" s="192"/>
    </row>
    <row r="195488" spans="26:27">
      <c r="Z195488" s="192"/>
      <c r="AA195488" s="192"/>
    </row>
    <row r="195489" spans="26:27">
      <c r="Z195489" s="192"/>
      <c r="AA195489" s="192"/>
    </row>
    <row r="195490" spans="26:27">
      <c r="Z195490" s="192"/>
      <c r="AA195490" s="192"/>
    </row>
    <row r="195491" spans="26:27">
      <c r="Z195491" s="192"/>
      <c r="AA195491" s="192"/>
    </row>
    <row r="195492" spans="26:27">
      <c r="Z195492" s="192"/>
      <c r="AA195492" s="192"/>
    </row>
    <row r="195493" spans="26:27">
      <c r="Z195493" s="192"/>
      <c r="AA195493" s="192"/>
    </row>
    <row r="195494" spans="26:27">
      <c r="Z195494" s="192"/>
      <c r="AA195494" s="192"/>
    </row>
    <row r="195495" spans="26:27">
      <c r="Z195495" s="192"/>
      <c r="AA195495" s="192"/>
    </row>
    <row r="195496" spans="26:27">
      <c r="Z195496" s="192"/>
      <c r="AA195496" s="192"/>
    </row>
    <row r="195497" spans="26:27">
      <c r="Z195497" s="192"/>
      <c r="AA195497" s="192"/>
    </row>
    <row r="195498" spans="26:27">
      <c r="Z195498" s="192"/>
      <c r="AA195498" s="192"/>
    </row>
    <row r="195499" spans="26:27">
      <c r="Z195499" s="192"/>
      <c r="AA195499" s="192"/>
    </row>
    <row r="195500" spans="26:27">
      <c r="Z195500" s="192"/>
      <c r="AA195500" s="192"/>
    </row>
    <row r="195501" spans="26:27">
      <c r="Z195501" s="192"/>
      <c r="AA195501" s="192"/>
    </row>
    <row r="195502" spans="26:27">
      <c r="Z195502" s="192"/>
      <c r="AA195502" s="192"/>
    </row>
    <row r="195503" spans="26:27">
      <c r="Z195503" s="192"/>
      <c r="AA195503" s="192"/>
    </row>
    <row r="195504" spans="26:27">
      <c r="Z195504" s="192"/>
      <c r="AA195504" s="192"/>
    </row>
    <row r="195505" spans="26:27">
      <c r="Z195505" s="192"/>
      <c r="AA195505" s="192"/>
    </row>
    <row r="195506" spans="26:27">
      <c r="Z195506" s="192"/>
      <c r="AA195506" s="192"/>
    </row>
    <row r="195507" spans="26:27">
      <c r="Z195507" s="192"/>
      <c r="AA195507" s="192"/>
    </row>
    <row r="195508" spans="26:27">
      <c r="Z195508" s="192"/>
      <c r="AA195508" s="192"/>
    </row>
    <row r="195509" spans="26:27">
      <c r="Z195509" s="192"/>
      <c r="AA195509" s="192"/>
    </row>
    <row r="195510" spans="26:27">
      <c r="Z195510" s="192"/>
      <c r="AA195510" s="192"/>
    </row>
    <row r="195511" spans="26:27">
      <c r="Z195511" s="192"/>
      <c r="AA195511" s="192"/>
    </row>
    <row r="195512" spans="26:27">
      <c r="Z195512" s="192"/>
      <c r="AA195512" s="192"/>
    </row>
    <row r="195513" spans="26:27">
      <c r="Z195513" s="192"/>
      <c r="AA195513" s="192"/>
    </row>
    <row r="195514" spans="26:27">
      <c r="Z195514" s="192"/>
      <c r="AA195514" s="192"/>
    </row>
    <row r="195515" spans="26:27">
      <c r="Z195515" s="192"/>
      <c r="AA195515" s="192"/>
    </row>
    <row r="195516" spans="26:27">
      <c r="Z195516" s="192"/>
      <c r="AA195516" s="192"/>
    </row>
    <row r="195517" spans="26:27">
      <c r="Z195517" s="192"/>
      <c r="AA195517" s="192"/>
    </row>
    <row r="195518" spans="26:27">
      <c r="Z195518" s="192"/>
      <c r="AA195518" s="192"/>
    </row>
    <row r="195519" spans="26:27">
      <c r="Z195519" s="192"/>
      <c r="AA195519" s="192"/>
    </row>
    <row r="195520" spans="26:27">
      <c r="Z195520" s="192"/>
      <c r="AA195520" s="192"/>
    </row>
    <row r="195521" spans="26:27">
      <c r="Z195521" s="192"/>
      <c r="AA195521" s="192"/>
    </row>
    <row r="195522" spans="26:27">
      <c r="Z195522" s="192"/>
      <c r="AA195522" s="192"/>
    </row>
    <row r="195523" spans="26:27">
      <c r="Z195523" s="192"/>
      <c r="AA195523" s="192"/>
    </row>
    <row r="195524" spans="26:27">
      <c r="Z195524" s="192"/>
      <c r="AA195524" s="192"/>
    </row>
    <row r="195525" spans="26:27">
      <c r="Z195525" s="192"/>
      <c r="AA195525" s="192"/>
    </row>
    <row r="195526" spans="26:27">
      <c r="Z195526" s="192"/>
      <c r="AA195526" s="192"/>
    </row>
    <row r="195527" spans="26:27">
      <c r="Z195527" s="192"/>
      <c r="AA195527" s="192"/>
    </row>
    <row r="195528" spans="26:27">
      <c r="Z195528" s="192"/>
      <c r="AA195528" s="192"/>
    </row>
    <row r="195529" spans="26:27">
      <c r="Z195529" s="192"/>
      <c r="AA195529" s="192"/>
    </row>
    <row r="195530" spans="26:27">
      <c r="Z195530" s="192"/>
      <c r="AA195530" s="192"/>
    </row>
    <row r="195531" spans="26:27">
      <c r="Z195531" s="192"/>
      <c r="AA195531" s="192"/>
    </row>
    <row r="195532" spans="26:27">
      <c r="Z195532" s="192"/>
      <c r="AA195532" s="192"/>
    </row>
    <row r="195533" spans="26:27">
      <c r="Z195533" s="192"/>
      <c r="AA195533" s="192"/>
    </row>
    <row r="195534" spans="26:27">
      <c r="Z195534" s="192"/>
      <c r="AA195534" s="192"/>
    </row>
    <row r="195535" spans="26:27">
      <c r="Z195535" s="192"/>
      <c r="AA195535" s="192"/>
    </row>
    <row r="195536" spans="26:27">
      <c r="Z195536" s="192"/>
      <c r="AA195536" s="192"/>
    </row>
    <row r="195537" spans="26:27">
      <c r="Z195537" s="192"/>
      <c r="AA195537" s="192"/>
    </row>
    <row r="195538" spans="26:27">
      <c r="Z195538" s="192"/>
      <c r="AA195538" s="192"/>
    </row>
    <row r="195539" spans="26:27">
      <c r="Z195539" s="192"/>
      <c r="AA195539" s="192"/>
    </row>
    <row r="195540" spans="26:27">
      <c r="Z195540" s="192"/>
      <c r="AA195540" s="192"/>
    </row>
    <row r="195541" spans="26:27">
      <c r="Z195541" s="192"/>
      <c r="AA195541" s="192"/>
    </row>
    <row r="195542" spans="26:27">
      <c r="Z195542" s="192"/>
      <c r="AA195542" s="192"/>
    </row>
    <row r="195543" spans="26:27">
      <c r="Z195543" s="192"/>
      <c r="AA195543" s="192"/>
    </row>
    <row r="195544" spans="26:27">
      <c r="Z195544" s="192"/>
      <c r="AA195544" s="192"/>
    </row>
    <row r="195545" spans="26:27">
      <c r="Z195545" s="192"/>
      <c r="AA195545" s="192"/>
    </row>
    <row r="195546" spans="26:27">
      <c r="Z195546" s="192"/>
      <c r="AA195546" s="192"/>
    </row>
    <row r="195547" spans="26:27">
      <c r="Z195547" s="192"/>
      <c r="AA195547" s="192"/>
    </row>
    <row r="195548" spans="26:27">
      <c r="Z195548" s="192"/>
      <c r="AA195548" s="192"/>
    </row>
    <row r="195549" spans="26:27">
      <c r="Z195549" s="192"/>
      <c r="AA195549" s="192"/>
    </row>
    <row r="195550" spans="26:27">
      <c r="Z195550" s="192"/>
      <c r="AA195550" s="192"/>
    </row>
    <row r="195551" spans="26:27">
      <c r="Z195551" s="192"/>
      <c r="AA195551" s="192"/>
    </row>
    <row r="195552" spans="26:27">
      <c r="Z195552" s="192"/>
      <c r="AA195552" s="192"/>
    </row>
    <row r="195553" spans="26:27">
      <c r="Z195553" s="192"/>
      <c r="AA195553" s="192"/>
    </row>
    <row r="195554" spans="26:27">
      <c r="Z195554" s="192"/>
      <c r="AA195554" s="192"/>
    </row>
    <row r="195555" spans="26:27">
      <c r="Z195555" s="192"/>
      <c r="AA195555" s="192"/>
    </row>
    <row r="195556" spans="26:27">
      <c r="Z195556" s="192"/>
      <c r="AA195556" s="192"/>
    </row>
    <row r="195557" spans="26:27">
      <c r="Z195557" s="192"/>
      <c r="AA195557" s="192"/>
    </row>
    <row r="195558" spans="26:27">
      <c r="Z195558" s="192"/>
      <c r="AA195558" s="192"/>
    </row>
    <row r="195559" spans="26:27">
      <c r="Z195559" s="192"/>
      <c r="AA195559" s="192"/>
    </row>
    <row r="195560" spans="26:27">
      <c r="Z195560" s="192"/>
      <c r="AA195560" s="192"/>
    </row>
    <row r="195561" spans="26:27">
      <c r="Z195561" s="192"/>
      <c r="AA195561" s="192"/>
    </row>
    <row r="195562" spans="26:27">
      <c r="Z195562" s="192"/>
      <c r="AA195562" s="192"/>
    </row>
    <row r="195563" spans="26:27">
      <c r="Z195563" s="192"/>
      <c r="AA195563" s="192"/>
    </row>
    <row r="195564" spans="26:27">
      <c r="Z195564" s="192"/>
      <c r="AA195564" s="192"/>
    </row>
    <row r="195565" spans="26:27">
      <c r="Z195565" s="192"/>
      <c r="AA195565" s="192"/>
    </row>
    <row r="195566" spans="26:27">
      <c r="Z195566" s="192"/>
      <c r="AA195566" s="192"/>
    </row>
    <row r="195567" spans="26:27">
      <c r="Z195567" s="192"/>
      <c r="AA195567" s="192"/>
    </row>
    <row r="195568" spans="26:27">
      <c r="Z195568" s="192"/>
      <c r="AA195568" s="192"/>
    </row>
    <row r="195569" spans="26:27">
      <c r="Z195569" s="192"/>
      <c r="AA195569" s="192"/>
    </row>
    <row r="195570" spans="26:27">
      <c r="Z195570" s="192"/>
      <c r="AA195570" s="192"/>
    </row>
    <row r="195571" spans="26:27">
      <c r="Z195571" s="192"/>
      <c r="AA195571" s="192"/>
    </row>
    <row r="195572" spans="26:27">
      <c r="Z195572" s="192"/>
      <c r="AA195572" s="192"/>
    </row>
    <row r="195573" spans="26:27">
      <c r="Z195573" s="192"/>
      <c r="AA195573" s="192"/>
    </row>
    <row r="195574" spans="26:27">
      <c r="Z195574" s="192"/>
      <c r="AA195574" s="192"/>
    </row>
    <row r="195575" spans="26:27">
      <c r="Z195575" s="192"/>
      <c r="AA195575" s="192"/>
    </row>
    <row r="195576" spans="26:27">
      <c r="Z195576" s="192"/>
      <c r="AA195576" s="192"/>
    </row>
    <row r="195577" spans="26:27">
      <c r="Z195577" s="192"/>
      <c r="AA195577" s="192"/>
    </row>
    <row r="195578" spans="26:27">
      <c r="Z195578" s="192"/>
      <c r="AA195578" s="192"/>
    </row>
    <row r="195579" spans="26:27">
      <c r="Z195579" s="192"/>
      <c r="AA195579" s="192"/>
    </row>
    <row r="195580" spans="26:27">
      <c r="Z195580" s="192"/>
      <c r="AA195580" s="192"/>
    </row>
    <row r="195581" spans="26:27">
      <c r="Z195581" s="192"/>
      <c r="AA195581" s="192"/>
    </row>
    <row r="195582" spans="26:27">
      <c r="Z195582" s="192"/>
      <c r="AA195582" s="192"/>
    </row>
    <row r="195583" spans="26:27">
      <c r="Z195583" s="192"/>
      <c r="AA195583" s="192"/>
    </row>
    <row r="195584" spans="26:27">
      <c r="Z195584" s="192"/>
      <c r="AA195584" s="192"/>
    </row>
    <row r="195585" spans="26:27">
      <c r="Z195585" s="192"/>
      <c r="AA195585" s="192"/>
    </row>
    <row r="195586" spans="26:27">
      <c r="Z195586" s="192"/>
      <c r="AA195586" s="192"/>
    </row>
    <row r="195587" spans="26:27">
      <c r="Z195587" s="192"/>
      <c r="AA195587" s="192"/>
    </row>
    <row r="195588" spans="26:27">
      <c r="Z195588" s="192"/>
      <c r="AA195588" s="192"/>
    </row>
    <row r="195589" spans="26:27">
      <c r="Z195589" s="192"/>
      <c r="AA195589" s="192"/>
    </row>
    <row r="195590" spans="26:27">
      <c r="Z195590" s="192"/>
      <c r="AA195590" s="192"/>
    </row>
    <row r="195591" spans="26:27">
      <c r="Z195591" s="192"/>
      <c r="AA195591" s="192"/>
    </row>
    <row r="195592" spans="26:27">
      <c r="Z195592" s="192"/>
      <c r="AA195592" s="192"/>
    </row>
    <row r="195593" spans="26:27">
      <c r="Z195593" s="192"/>
      <c r="AA195593" s="192"/>
    </row>
    <row r="195594" spans="26:27">
      <c r="Z195594" s="192"/>
      <c r="AA195594" s="192"/>
    </row>
    <row r="195595" spans="26:27">
      <c r="Z195595" s="192"/>
      <c r="AA195595" s="192"/>
    </row>
    <row r="195596" spans="26:27">
      <c r="Z195596" s="192"/>
      <c r="AA195596" s="192"/>
    </row>
    <row r="195597" spans="26:27">
      <c r="Z195597" s="192"/>
      <c r="AA195597" s="192"/>
    </row>
    <row r="195598" spans="26:27">
      <c r="Z195598" s="192"/>
      <c r="AA195598" s="192"/>
    </row>
    <row r="195599" spans="26:27">
      <c r="Z195599" s="192"/>
      <c r="AA195599" s="192"/>
    </row>
    <row r="195600" spans="26:27">
      <c r="Z195600" s="192"/>
      <c r="AA195600" s="192"/>
    </row>
    <row r="195601" spans="26:27">
      <c r="Z195601" s="192"/>
      <c r="AA195601" s="192"/>
    </row>
    <row r="195602" spans="26:27">
      <c r="Z195602" s="192"/>
      <c r="AA195602" s="192"/>
    </row>
    <row r="195603" spans="26:27">
      <c r="Z195603" s="192"/>
      <c r="AA195603" s="192"/>
    </row>
    <row r="195604" spans="26:27">
      <c r="Z195604" s="192"/>
      <c r="AA195604" s="192"/>
    </row>
    <row r="195605" spans="26:27">
      <c r="Z195605" s="192"/>
      <c r="AA195605" s="192"/>
    </row>
    <row r="195606" spans="26:27">
      <c r="Z195606" s="192"/>
      <c r="AA195606" s="192"/>
    </row>
    <row r="195607" spans="26:27">
      <c r="Z195607" s="192"/>
      <c r="AA195607" s="192"/>
    </row>
    <row r="195608" spans="26:27">
      <c r="Z195608" s="192"/>
      <c r="AA195608" s="192"/>
    </row>
    <row r="195609" spans="26:27">
      <c r="Z195609" s="192"/>
      <c r="AA195609" s="192"/>
    </row>
    <row r="195610" spans="26:27">
      <c r="Z195610" s="192"/>
      <c r="AA195610" s="192"/>
    </row>
    <row r="195611" spans="26:27">
      <c r="Z195611" s="192"/>
      <c r="AA195611" s="192"/>
    </row>
    <row r="195612" spans="26:27">
      <c r="Z195612" s="192"/>
      <c r="AA195612" s="192"/>
    </row>
    <row r="195613" spans="26:27">
      <c r="Z195613" s="192"/>
      <c r="AA195613" s="192"/>
    </row>
    <row r="195614" spans="26:27">
      <c r="Z195614" s="192"/>
      <c r="AA195614" s="192"/>
    </row>
    <row r="195615" spans="26:27">
      <c r="Z195615" s="192"/>
      <c r="AA195615" s="192"/>
    </row>
    <row r="195616" spans="26:27">
      <c r="Z195616" s="192"/>
      <c r="AA195616" s="192"/>
    </row>
    <row r="195617" spans="26:27">
      <c r="Z195617" s="192"/>
      <c r="AA195617" s="192"/>
    </row>
    <row r="195618" spans="26:27">
      <c r="Z195618" s="192"/>
      <c r="AA195618" s="192"/>
    </row>
    <row r="195619" spans="26:27">
      <c r="Z195619" s="192"/>
      <c r="AA195619" s="192"/>
    </row>
    <row r="195620" spans="26:27">
      <c r="Z195620" s="192"/>
      <c r="AA195620" s="192"/>
    </row>
    <row r="195621" spans="26:27">
      <c r="Z195621" s="192"/>
      <c r="AA195621" s="192"/>
    </row>
    <row r="195622" spans="26:27">
      <c r="Z195622" s="192"/>
      <c r="AA195622" s="192"/>
    </row>
    <row r="195623" spans="26:27">
      <c r="Z195623" s="192"/>
      <c r="AA195623" s="192"/>
    </row>
    <row r="195624" spans="26:27">
      <c r="Z195624" s="192"/>
      <c r="AA195624" s="192"/>
    </row>
    <row r="195625" spans="26:27">
      <c r="Z195625" s="192"/>
      <c r="AA195625" s="192"/>
    </row>
    <row r="195626" spans="26:27">
      <c r="Z195626" s="192"/>
      <c r="AA195626" s="192"/>
    </row>
    <row r="195627" spans="26:27">
      <c r="Z195627" s="192"/>
      <c r="AA195627" s="192"/>
    </row>
    <row r="195628" spans="26:27">
      <c r="Z195628" s="192"/>
      <c r="AA195628" s="192"/>
    </row>
    <row r="195629" spans="26:27">
      <c r="Z195629" s="192"/>
      <c r="AA195629" s="192"/>
    </row>
    <row r="195630" spans="26:27">
      <c r="Z195630" s="192"/>
      <c r="AA195630" s="192"/>
    </row>
    <row r="195631" spans="26:27">
      <c r="Z195631" s="192"/>
      <c r="AA195631" s="192"/>
    </row>
    <row r="195632" spans="26:27">
      <c r="Z195632" s="192"/>
      <c r="AA195632" s="192"/>
    </row>
    <row r="195633" spans="26:27">
      <c r="Z195633" s="192"/>
      <c r="AA195633" s="192"/>
    </row>
    <row r="195634" spans="26:27">
      <c r="Z195634" s="192"/>
      <c r="AA195634" s="192"/>
    </row>
    <row r="195635" spans="26:27">
      <c r="Z195635" s="192"/>
      <c r="AA195635" s="192"/>
    </row>
    <row r="195636" spans="26:27">
      <c r="Z195636" s="192"/>
      <c r="AA195636" s="192"/>
    </row>
    <row r="195637" spans="26:27">
      <c r="Z195637" s="192"/>
      <c r="AA195637" s="192"/>
    </row>
    <row r="195638" spans="26:27">
      <c r="Z195638" s="192"/>
      <c r="AA195638" s="192"/>
    </row>
    <row r="195639" spans="26:27">
      <c r="Z195639" s="192"/>
      <c r="AA195639" s="192"/>
    </row>
    <row r="195640" spans="26:27">
      <c r="Z195640" s="192"/>
      <c r="AA195640" s="192"/>
    </row>
    <row r="195641" spans="26:27">
      <c r="Z195641" s="192"/>
      <c r="AA195641" s="192"/>
    </row>
    <row r="195642" spans="26:27">
      <c r="Z195642" s="192"/>
      <c r="AA195642" s="192"/>
    </row>
    <row r="195643" spans="26:27">
      <c r="Z195643" s="192"/>
      <c r="AA195643" s="192"/>
    </row>
    <row r="195644" spans="26:27">
      <c r="Z195644" s="192"/>
      <c r="AA195644" s="192"/>
    </row>
    <row r="195645" spans="26:27">
      <c r="Z195645" s="192"/>
      <c r="AA195645" s="192"/>
    </row>
    <row r="195646" spans="26:27">
      <c r="Z195646" s="192"/>
      <c r="AA195646" s="192"/>
    </row>
    <row r="195647" spans="26:27">
      <c r="Z195647" s="192"/>
      <c r="AA195647" s="192"/>
    </row>
    <row r="195648" spans="26:27">
      <c r="Z195648" s="192"/>
      <c r="AA195648" s="192"/>
    </row>
    <row r="195649" spans="26:27">
      <c r="Z195649" s="192"/>
      <c r="AA195649" s="192"/>
    </row>
    <row r="195650" spans="26:27">
      <c r="Z195650" s="192"/>
      <c r="AA195650" s="192"/>
    </row>
    <row r="195651" spans="26:27">
      <c r="Z195651" s="192"/>
      <c r="AA195651" s="192"/>
    </row>
    <row r="195652" spans="26:27">
      <c r="Z195652" s="192"/>
      <c r="AA195652" s="192"/>
    </row>
    <row r="195653" spans="26:27">
      <c r="Z195653" s="192"/>
      <c r="AA195653" s="192"/>
    </row>
    <row r="195654" spans="26:27">
      <c r="Z195654" s="192"/>
      <c r="AA195654" s="192"/>
    </row>
    <row r="195655" spans="26:27">
      <c r="Z195655" s="192"/>
      <c r="AA195655" s="192"/>
    </row>
    <row r="195656" spans="26:27">
      <c r="Z195656" s="192"/>
      <c r="AA195656" s="192"/>
    </row>
    <row r="195657" spans="26:27">
      <c r="Z195657" s="192"/>
      <c r="AA195657" s="192"/>
    </row>
    <row r="195658" spans="26:27">
      <c r="Z195658" s="192"/>
      <c r="AA195658" s="192"/>
    </row>
    <row r="195659" spans="26:27">
      <c r="Z195659" s="192"/>
      <c r="AA195659" s="192"/>
    </row>
    <row r="195660" spans="26:27">
      <c r="Z195660" s="192"/>
      <c r="AA195660" s="192"/>
    </row>
    <row r="195661" spans="26:27">
      <c r="Z195661" s="192"/>
      <c r="AA195661" s="192"/>
    </row>
    <row r="195662" spans="26:27">
      <c r="Z195662" s="192"/>
      <c r="AA195662" s="192"/>
    </row>
    <row r="195663" spans="26:27">
      <c r="Z195663" s="192"/>
      <c r="AA195663" s="192"/>
    </row>
    <row r="195664" spans="26:27">
      <c r="Z195664" s="192"/>
      <c r="AA195664" s="192"/>
    </row>
    <row r="195665" spans="26:27">
      <c r="Z195665" s="192"/>
      <c r="AA195665" s="192"/>
    </row>
    <row r="195666" spans="26:27">
      <c r="Z195666" s="192"/>
      <c r="AA195666" s="192"/>
    </row>
    <row r="195667" spans="26:27">
      <c r="Z195667" s="192"/>
      <c r="AA195667" s="192"/>
    </row>
    <row r="195668" spans="26:27">
      <c r="Z195668" s="192"/>
      <c r="AA195668" s="192"/>
    </row>
    <row r="195669" spans="26:27">
      <c r="Z195669" s="192"/>
      <c r="AA195669" s="192"/>
    </row>
    <row r="195670" spans="26:27">
      <c r="Z195670" s="192"/>
      <c r="AA195670" s="192"/>
    </row>
    <row r="195671" spans="26:27">
      <c r="Z195671" s="192"/>
      <c r="AA195671" s="192"/>
    </row>
    <row r="195672" spans="26:27">
      <c r="Z195672" s="192"/>
      <c r="AA195672" s="192"/>
    </row>
    <row r="195673" spans="26:27">
      <c r="Z195673" s="192"/>
      <c r="AA195673" s="192"/>
    </row>
    <row r="195674" spans="26:27">
      <c r="Z195674" s="192"/>
      <c r="AA195674" s="192"/>
    </row>
    <row r="195675" spans="26:27">
      <c r="Z195675" s="192"/>
      <c r="AA195675" s="192"/>
    </row>
    <row r="195676" spans="26:27">
      <c r="Z195676" s="192"/>
      <c r="AA195676" s="192"/>
    </row>
    <row r="195677" spans="26:27">
      <c r="Z195677" s="192"/>
      <c r="AA195677" s="192"/>
    </row>
    <row r="195678" spans="26:27">
      <c r="Z195678" s="192"/>
      <c r="AA195678" s="192"/>
    </row>
    <row r="195679" spans="26:27">
      <c r="Z195679" s="192"/>
      <c r="AA195679" s="192"/>
    </row>
    <row r="195680" spans="26:27">
      <c r="Z195680" s="192"/>
      <c r="AA195680" s="192"/>
    </row>
    <row r="195681" spans="26:27">
      <c r="Z195681" s="192"/>
      <c r="AA195681" s="192"/>
    </row>
    <row r="195682" spans="26:27">
      <c r="Z195682" s="192"/>
      <c r="AA195682" s="192"/>
    </row>
    <row r="195683" spans="26:27">
      <c r="Z195683" s="192"/>
      <c r="AA195683" s="192"/>
    </row>
    <row r="195684" spans="26:27">
      <c r="Z195684" s="192"/>
      <c r="AA195684" s="192"/>
    </row>
    <row r="195685" spans="26:27">
      <c r="Z195685" s="192"/>
      <c r="AA195685" s="192"/>
    </row>
    <row r="195686" spans="26:27">
      <c r="Z195686" s="192"/>
      <c r="AA195686" s="192"/>
    </row>
    <row r="195687" spans="26:27">
      <c r="Z195687" s="192"/>
      <c r="AA195687" s="192"/>
    </row>
    <row r="195688" spans="26:27">
      <c r="Z195688" s="192"/>
      <c r="AA195688" s="192"/>
    </row>
    <row r="195689" spans="26:27">
      <c r="Z195689" s="192"/>
      <c r="AA195689" s="192"/>
    </row>
    <row r="195690" spans="26:27">
      <c r="Z195690" s="192"/>
      <c r="AA195690" s="192"/>
    </row>
    <row r="195691" spans="26:27">
      <c r="Z195691" s="192"/>
      <c r="AA195691" s="192"/>
    </row>
    <row r="195692" spans="26:27">
      <c r="Z195692" s="192"/>
      <c r="AA195692" s="192"/>
    </row>
    <row r="195693" spans="26:27">
      <c r="Z195693" s="192"/>
      <c r="AA195693" s="192"/>
    </row>
    <row r="195694" spans="26:27">
      <c r="Z195694" s="192"/>
      <c r="AA195694" s="192"/>
    </row>
    <row r="195695" spans="26:27">
      <c r="Z195695" s="192"/>
      <c r="AA195695" s="192"/>
    </row>
    <row r="195696" spans="26:27">
      <c r="Z195696" s="192"/>
      <c r="AA195696" s="192"/>
    </row>
    <row r="195697" spans="26:27">
      <c r="Z195697" s="192"/>
      <c r="AA195697" s="192"/>
    </row>
    <row r="195698" spans="26:27">
      <c r="Z195698" s="192"/>
      <c r="AA195698" s="192"/>
    </row>
    <row r="195699" spans="26:27">
      <c r="Z195699" s="192"/>
      <c r="AA195699" s="192"/>
    </row>
    <row r="195700" spans="26:27">
      <c r="Z195700" s="192"/>
      <c r="AA195700" s="192"/>
    </row>
    <row r="195701" spans="26:27">
      <c r="Z195701" s="192"/>
      <c r="AA195701" s="192"/>
    </row>
    <row r="195702" spans="26:27">
      <c r="Z195702" s="192"/>
      <c r="AA195702" s="192"/>
    </row>
    <row r="195703" spans="26:27">
      <c r="Z195703" s="192"/>
      <c r="AA195703" s="192"/>
    </row>
    <row r="195704" spans="26:27">
      <c r="Z195704" s="192"/>
      <c r="AA195704" s="192"/>
    </row>
    <row r="195705" spans="26:27">
      <c r="Z195705" s="192"/>
      <c r="AA195705" s="192"/>
    </row>
    <row r="195706" spans="26:27">
      <c r="Z195706" s="192"/>
      <c r="AA195706" s="192"/>
    </row>
    <row r="195707" spans="26:27">
      <c r="Z195707" s="192"/>
      <c r="AA195707" s="192"/>
    </row>
    <row r="195708" spans="26:27">
      <c r="Z195708" s="192"/>
      <c r="AA195708" s="192"/>
    </row>
    <row r="195709" spans="26:27">
      <c r="Z195709" s="192"/>
      <c r="AA195709" s="192"/>
    </row>
    <row r="195710" spans="26:27">
      <c r="Z195710" s="192"/>
      <c r="AA195710" s="192"/>
    </row>
    <row r="195711" spans="26:27">
      <c r="Z195711" s="192"/>
      <c r="AA195711" s="192"/>
    </row>
    <row r="195712" spans="26:27">
      <c r="Z195712" s="192"/>
      <c r="AA195712" s="192"/>
    </row>
    <row r="195713" spans="26:27">
      <c r="Z195713" s="192"/>
      <c r="AA195713" s="192"/>
    </row>
    <row r="195714" spans="26:27">
      <c r="Z195714" s="192"/>
      <c r="AA195714" s="192"/>
    </row>
    <row r="195715" spans="26:27">
      <c r="Z195715" s="192"/>
      <c r="AA195715" s="192"/>
    </row>
    <row r="195716" spans="26:27">
      <c r="Z195716" s="192"/>
      <c r="AA195716" s="192"/>
    </row>
    <row r="195717" spans="26:27">
      <c r="Z195717" s="192"/>
      <c r="AA195717" s="192"/>
    </row>
    <row r="195718" spans="26:27">
      <c r="Z195718" s="192"/>
      <c r="AA195718" s="192"/>
    </row>
    <row r="195719" spans="26:27">
      <c r="Z195719" s="192"/>
      <c r="AA195719" s="192"/>
    </row>
    <row r="195720" spans="26:27">
      <c r="Z195720" s="192"/>
      <c r="AA195720" s="192"/>
    </row>
    <row r="195721" spans="26:27">
      <c r="Z195721" s="192"/>
      <c r="AA195721" s="192"/>
    </row>
    <row r="195722" spans="26:27">
      <c r="Z195722" s="192"/>
      <c r="AA195722" s="192"/>
    </row>
    <row r="195723" spans="26:27">
      <c r="Z195723" s="192"/>
      <c r="AA195723" s="192"/>
    </row>
    <row r="195724" spans="26:27">
      <c r="Z195724" s="192"/>
      <c r="AA195724" s="192"/>
    </row>
    <row r="195725" spans="26:27">
      <c r="Z195725" s="192"/>
      <c r="AA195725" s="192"/>
    </row>
    <row r="195726" spans="26:27">
      <c r="Z195726" s="192"/>
      <c r="AA195726" s="192"/>
    </row>
    <row r="195727" spans="26:27">
      <c r="Z195727" s="192"/>
      <c r="AA195727" s="192"/>
    </row>
    <row r="195728" spans="26:27">
      <c r="Z195728" s="192"/>
      <c r="AA195728" s="192"/>
    </row>
    <row r="195729" spans="26:27">
      <c r="Z195729" s="192"/>
      <c r="AA195729" s="192"/>
    </row>
    <row r="195730" spans="26:27">
      <c r="Z195730" s="192"/>
      <c r="AA195730" s="192"/>
    </row>
    <row r="195731" spans="26:27">
      <c r="Z195731" s="192"/>
      <c r="AA195731" s="192"/>
    </row>
    <row r="195732" spans="26:27">
      <c r="Z195732" s="192"/>
      <c r="AA195732" s="192"/>
    </row>
    <row r="195733" spans="26:27">
      <c r="Z195733" s="192"/>
      <c r="AA195733" s="192"/>
    </row>
    <row r="195734" spans="26:27">
      <c r="Z195734" s="192"/>
      <c r="AA195734" s="192"/>
    </row>
    <row r="195735" spans="26:27">
      <c r="Z195735" s="192"/>
      <c r="AA195735" s="192"/>
    </row>
    <row r="195736" spans="26:27">
      <c r="Z195736" s="192"/>
      <c r="AA195736" s="192"/>
    </row>
    <row r="195737" spans="26:27">
      <c r="Z195737" s="192"/>
      <c r="AA195737" s="192"/>
    </row>
    <row r="195738" spans="26:27">
      <c r="Z195738" s="192"/>
      <c r="AA195738" s="192"/>
    </row>
    <row r="195739" spans="26:27">
      <c r="Z195739" s="192"/>
      <c r="AA195739" s="192"/>
    </row>
    <row r="195740" spans="26:27">
      <c r="Z195740" s="192"/>
      <c r="AA195740" s="192"/>
    </row>
    <row r="195741" spans="26:27">
      <c r="Z195741" s="192"/>
      <c r="AA195741" s="192"/>
    </row>
    <row r="195742" spans="26:27">
      <c r="Z195742" s="192"/>
      <c r="AA195742" s="192"/>
    </row>
    <row r="195743" spans="26:27">
      <c r="Z195743" s="192"/>
      <c r="AA195743" s="192"/>
    </row>
    <row r="195744" spans="26:27">
      <c r="Z195744" s="192"/>
      <c r="AA195744" s="192"/>
    </row>
    <row r="195745" spans="26:27">
      <c r="Z195745" s="192"/>
      <c r="AA195745" s="192"/>
    </row>
    <row r="195746" spans="26:27">
      <c r="Z195746" s="192"/>
      <c r="AA195746" s="192"/>
    </row>
    <row r="195747" spans="26:27">
      <c r="Z195747" s="192"/>
      <c r="AA195747" s="192"/>
    </row>
    <row r="195748" spans="26:27">
      <c r="Z195748" s="192"/>
      <c r="AA195748" s="192"/>
    </row>
    <row r="195749" spans="26:27">
      <c r="Z195749" s="192"/>
      <c r="AA195749" s="192"/>
    </row>
    <row r="195750" spans="26:27">
      <c r="Z195750" s="192"/>
      <c r="AA195750" s="192"/>
    </row>
    <row r="195751" spans="26:27">
      <c r="Z195751" s="192"/>
      <c r="AA195751" s="192"/>
    </row>
    <row r="195752" spans="26:27">
      <c r="Z195752" s="192"/>
      <c r="AA195752" s="192"/>
    </row>
    <row r="195753" spans="26:27">
      <c r="Z195753" s="192"/>
      <c r="AA195753" s="192"/>
    </row>
    <row r="195754" spans="26:27">
      <c r="Z195754" s="192"/>
      <c r="AA195754" s="192"/>
    </row>
    <row r="195755" spans="26:27">
      <c r="Z195755" s="192"/>
      <c r="AA195755" s="192"/>
    </row>
    <row r="195756" spans="26:27">
      <c r="Z195756" s="192"/>
      <c r="AA195756" s="192"/>
    </row>
    <row r="195757" spans="26:27">
      <c r="Z195757" s="192"/>
      <c r="AA195757" s="192"/>
    </row>
    <row r="195758" spans="26:27">
      <c r="Z195758" s="192"/>
      <c r="AA195758" s="192"/>
    </row>
    <row r="195759" spans="26:27">
      <c r="Z195759" s="192"/>
      <c r="AA195759" s="192"/>
    </row>
    <row r="195760" spans="26:27">
      <c r="Z195760" s="192"/>
      <c r="AA195760" s="192"/>
    </row>
    <row r="195761" spans="26:27">
      <c r="Z195761" s="192"/>
      <c r="AA195761" s="192"/>
    </row>
    <row r="195762" spans="26:27">
      <c r="Z195762" s="192"/>
      <c r="AA195762" s="192"/>
    </row>
    <row r="195763" spans="26:27">
      <c r="Z195763" s="192"/>
      <c r="AA195763" s="192"/>
    </row>
    <row r="195764" spans="26:27">
      <c r="Z195764" s="192"/>
      <c r="AA195764" s="192"/>
    </row>
    <row r="195765" spans="26:27">
      <c r="Z195765" s="192"/>
      <c r="AA195765" s="192"/>
    </row>
    <row r="195766" spans="26:27">
      <c r="Z195766" s="192"/>
      <c r="AA195766" s="192"/>
    </row>
    <row r="195767" spans="26:27">
      <c r="Z195767" s="192"/>
      <c r="AA195767" s="192"/>
    </row>
    <row r="195768" spans="26:27">
      <c r="Z195768" s="192"/>
      <c r="AA195768" s="192"/>
    </row>
    <row r="195769" spans="26:27">
      <c r="Z195769" s="192"/>
      <c r="AA195769" s="192"/>
    </row>
    <row r="195770" spans="26:27">
      <c r="Z195770" s="192"/>
      <c r="AA195770" s="192"/>
    </row>
    <row r="195771" spans="26:27">
      <c r="Z195771" s="192"/>
      <c r="AA195771" s="192"/>
    </row>
    <row r="195772" spans="26:27">
      <c r="Z195772" s="192"/>
      <c r="AA195772" s="192"/>
    </row>
    <row r="195773" spans="26:27">
      <c r="Z195773" s="192"/>
      <c r="AA195773" s="192"/>
    </row>
    <row r="195774" spans="26:27">
      <c r="Z195774" s="192"/>
      <c r="AA195774" s="192"/>
    </row>
    <row r="195775" spans="26:27">
      <c r="Z195775" s="192"/>
      <c r="AA195775" s="192"/>
    </row>
    <row r="195776" spans="26:27">
      <c r="Z195776" s="192"/>
      <c r="AA195776" s="192"/>
    </row>
    <row r="195777" spans="26:27">
      <c r="Z195777" s="192"/>
      <c r="AA195777" s="192"/>
    </row>
    <row r="195778" spans="26:27">
      <c r="Z195778" s="192"/>
      <c r="AA195778" s="192"/>
    </row>
    <row r="195779" spans="26:27">
      <c r="Z195779" s="192"/>
      <c r="AA195779" s="192"/>
    </row>
    <row r="195780" spans="26:27">
      <c r="Z195780" s="192"/>
      <c r="AA195780" s="192"/>
    </row>
    <row r="195781" spans="26:27">
      <c r="Z195781" s="192"/>
      <c r="AA195781" s="192"/>
    </row>
    <row r="195782" spans="26:27">
      <c r="Z195782" s="192"/>
      <c r="AA195782" s="192"/>
    </row>
    <row r="195783" spans="26:27">
      <c r="Z195783" s="192"/>
      <c r="AA195783" s="192"/>
    </row>
    <row r="195784" spans="26:27">
      <c r="Z195784" s="192"/>
      <c r="AA195784" s="192"/>
    </row>
    <row r="195785" spans="26:27">
      <c r="Z195785" s="192"/>
      <c r="AA195785" s="192"/>
    </row>
    <row r="195786" spans="26:27">
      <c r="Z195786" s="192"/>
      <c r="AA195786" s="192"/>
    </row>
    <row r="195787" spans="26:27">
      <c r="Z195787" s="192"/>
      <c r="AA195787" s="192"/>
    </row>
    <row r="195788" spans="26:27">
      <c r="Z195788" s="192"/>
      <c r="AA195788" s="192"/>
    </row>
    <row r="195789" spans="26:27">
      <c r="Z195789" s="192"/>
      <c r="AA195789" s="192"/>
    </row>
    <row r="195790" spans="26:27">
      <c r="Z195790" s="192"/>
      <c r="AA195790" s="192"/>
    </row>
    <row r="195791" spans="26:27">
      <c r="Z195791" s="192"/>
      <c r="AA195791" s="192"/>
    </row>
    <row r="195792" spans="26:27">
      <c r="Z195792" s="192"/>
      <c r="AA195792" s="192"/>
    </row>
    <row r="195793" spans="26:27">
      <c r="Z195793" s="192"/>
      <c r="AA195793" s="192"/>
    </row>
    <row r="195794" spans="26:27">
      <c r="Z195794" s="192"/>
      <c r="AA195794" s="192"/>
    </row>
    <row r="195795" spans="26:27">
      <c r="Z195795" s="192"/>
      <c r="AA195795" s="192"/>
    </row>
    <row r="195796" spans="26:27">
      <c r="Z195796" s="192"/>
      <c r="AA195796" s="192"/>
    </row>
    <row r="195797" spans="26:27">
      <c r="Z195797" s="192"/>
      <c r="AA195797" s="192"/>
    </row>
    <row r="195798" spans="26:27">
      <c r="Z195798" s="192"/>
      <c r="AA195798" s="192"/>
    </row>
    <row r="195799" spans="26:27">
      <c r="Z195799" s="192"/>
      <c r="AA195799" s="192"/>
    </row>
    <row r="195800" spans="26:27">
      <c r="Z195800" s="192"/>
      <c r="AA195800" s="192"/>
    </row>
    <row r="195801" spans="26:27">
      <c r="Z195801" s="192"/>
      <c r="AA195801" s="192"/>
    </row>
    <row r="195802" spans="26:27">
      <c r="Z195802" s="192"/>
      <c r="AA195802" s="192"/>
    </row>
    <row r="195803" spans="26:27">
      <c r="Z195803" s="192"/>
      <c r="AA195803" s="192"/>
    </row>
    <row r="195804" spans="26:27">
      <c r="Z195804" s="192"/>
      <c r="AA195804" s="192"/>
    </row>
    <row r="195805" spans="26:27">
      <c r="Z195805" s="192"/>
      <c r="AA195805" s="192"/>
    </row>
    <row r="195806" spans="26:27">
      <c r="Z195806" s="192"/>
      <c r="AA195806" s="192"/>
    </row>
    <row r="195807" spans="26:27">
      <c r="Z195807" s="192"/>
      <c r="AA195807" s="192"/>
    </row>
    <row r="195808" spans="26:27">
      <c r="Z195808" s="192"/>
      <c r="AA195808" s="192"/>
    </row>
    <row r="195809" spans="26:27">
      <c r="Z195809" s="192"/>
      <c r="AA195809" s="192"/>
    </row>
    <row r="195810" spans="26:27">
      <c r="Z195810" s="192"/>
      <c r="AA195810" s="192"/>
    </row>
    <row r="195811" spans="26:27">
      <c r="Z195811" s="192"/>
      <c r="AA195811" s="192"/>
    </row>
    <row r="195812" spans="26:27">
      <c r="Z195812" s="192"/>
      <c r="AA195812" s="192"/>
    </row>
    <row r="195813" spans="26:27">
      <c r="Z195813" s="192"/>
      <c r="AA195813" s="192"/>
    </row>
    <row r="195814" spans="26:27">
      <c r="Z195814" s="192"/>
      <c r="AA195814" s="192"/>
    </row>
    <row r="195815" spans="26:27">
      <c r="Z195815" s="192"/>
      <c r="AA195815" s="192"/>
    </row>
    <row r="195816" spans="26:27">
      <c r="Z195816" s="192"/>
      <c r="AA195816" s="192"/>
    </row>
    <row r="195817" spans="26:27">
      <c r="Z195817" s="192"/>
      <c r="AA195817" s="192"/>
    </row>
    <row r="195818" spans="26:27">
      <c r="Z195818" s="192"/>
      <c r="AA195818" s="192"/>
    </row>
    <row r="195819" spans="26:27">
      <c r="Z195819" s="192"/>
      <c r="AA195819" s="192"/>
    </row>
    <row r="195820" spans="26:27">
      <c r="Z195820" s="192"/>
      <c r="AA195820" s="192"/>
    </row>
    <row r="195821" spans="26:27">
      <c r="Z195821" s="192"/>
      <c r="AA195821" s="192"/>
    </row>
    <row r="195822" spans="26:27">
      <c r="Z195822" s="192"/>
      <c r="AA195822" s="192"/>
    </row>
    <row r="195823" spans="26:27">
      <c r="Z195823" s="192"/>
      <c r="AA195823" s="192"/>
    </row>
    <row r="195824" spans="26:27">
      <c r="Z195824" s="192"/>
      <c r="AA195824" s="192"/>
    </row>
    <row r="195825" spans="26:27">
      <c r="Z195825" s="192"/>
      <c r="AA195825" s="192"/>
    </row>
    <row r="195826" spans="26:27">
      <c r="Z195826" s="192"/>
      <c r="AA195826" s="192"/>
    </row>
    <row r="195827" spans="26:27">
      <c r="Z195827" s="192"/>
      <c r="AA195827" s="192"/>
    </row>
    <row r="195828" spans="26:27">
      <c r="Z195828" s="192"/>
      <c r="AA195828" s="192"/>
    </row>
    <row r="195829" spans="26:27">
      <c r="Z195829" s="192"/>
      <c r="AA195829" s="192"/>
    </row>
    <row r="195830" spans="26:27">
      <c r="Z195830" s="192"/>
      <c r="AA195830" s="192"/>
    </row>
    <row r="195831" spans="26:27">
      <c r="Z195831" s="192"/>
      <c r="AA195831" s="192"/>
    </row>
    <row r="195832" spans="26:27">
      <c r="Z195832" s="192"/>
      <c r="AA195832" s="192"/>
    </row>
    <row r="195833" spans="26:27">
      <c r="Z195833" s="192"/>
      <c r="AA195833" s="192"/>
    </row>
    <row r="195834" spans="26:27">
      <c r="Z195834" s="192"/>
      <c r="AA195834" s="192"/>
    </row>
    <row r="195835" spans="26:27">
      <c r="Z195835" s="192"/>
      <c r="AA195835" s="192"/>
    </row>
    <row r="195836" spans="26:27">
      <c r="Z195836" s="192"/>
      <c r="AA195836" s="192"/>
    </row>
    <row r="195837" spans="26:27">
      <c r="Z195837" s="192"/>
      <c r="AA195837" s="192"/>
    </row>
    <row r="195838" spans="26:27">
      <c r="Z195838" s="192"/>
      <c r="AA195838" s="192"/>
    </row>
    <row r="195839" spans="26:27">
      <c r="Z195839" s="192"/>
      <c r="AA195839" s="192"/>
    </row>
    <row r="195840" spans="26:27">
      <c r="Z195840" s="192"/>
      <c r="AA195840" s="192"/>
    </row>
    <row r="195841" spans="26:27">
      <c r="Z195841" s="192"/>
      <c r="AA195841" s="192"/>
    </row>
    <row r="195842" spans="26:27">
      <c r="Z195842" s="192"/>
      <c r="AA195842" s="192"/>
    </row>
    <row r="195843" spans="26:27">
      <c r="Z195843" s="192"/>
      <c r="AA195843" s="192"/>
    </row>
    <row r="195844" spans="26:27">
      <c r="Z195844" s="192"/>
      <c r="AA195844" s="192"/>
    </row>
    <row r="195845" spans="26:27">
      <c r="Z195845" s="192"/>
      <c r="AA195845" s="192"/>
    </row>
    <row r="195846" spans="26:27">
      <c r="Z195846" s="192"/>
      <c r="AA195846" s="192"/>
    </row>
    <row r="195847" spans="26:27">
      <c r="Z195847" s="192"/>
      <c r="AA195847" s="192"/>
    </row>
    <row r="195848" spans="26:27">
      <c r="Z195848" s="192"/>
      <c r="AA195848" s="192"/>
    </row>
    <row r="195849" spans="26:27">
      <c r="Z195849" s="192"/>
      <c r="AA195849" s="192"/>
    </row>
    <row r="195850" spans="26:27">
      <c r="Z195850" s="192"/>
      <c r="AA195850" s="192"/>
    </row>
    <row r="195851" spans="26:27">
      <c r="Z195851" s="192"/>
      <c r="AA195851" s="192"/>
    </row>
    <row r="195852" spans="26:27">
      <c r="Z195852" s="192"/>
      <c r="AA195852" s="192"/>
    </row>
    <row r="195853" spans="26:27">
      <c r="Z195853" s="192"/>
      <c r="AA195853" s="192"/>
    </row>
    <row r="195854" spans="26:27">
      <c r="Z195854" s="192"/>
      <c r="AA195854" s="192"/>
    </row>
    <row r="195855" spans="26:27">
      <c r="Z195855" s="192"/>
      <c r="AA195855" s="192"/>
    </row>
    <row r="195856" spans="26:27">
      <c r="Z195856" s="192"/>
      <c r="AA195856" s="192"/>
    </row>
    <row r="195857" spans="26:27">
      <c r="Z195857" s="192"/>
      <c r="AA195857" s="192"/>
    </row>
    <row r="195858" spans="26:27">
      <c r="Z195858" s="192"/>
      <c r="AA195858" s="192"/>
    </row>
    <row r="195859" spans="26:27">
      <c r="Z195859" s="192"/>
      <c r="AA195859" s="192"/>
    </row>
    <row r="195860" spans="26:27">
      <c r="Z195860" s="192"/>
      <c r="AA195860" s="192"/>
    </row>
    <row r="195861" spans="26:27">
      <c r="Z195861" s="192"/>
      <c r="AA195861" s="192"/>
    </row>
    <row r="195862" spans="26:27">
      <c r="Z195862" s="192"/>
      <c r="AA195862" s="192"/>
    </row>
    <row r="195863" spans="26:27">
      <c r="Z195863" s="192"/>
      <c r="AA195863" s="192"/>
    </row>
    <row r="195864" spans="26:27">
      <c r="Z195864" s="192"/>
      <c r="AA195864" s="192"/>
    </row>
    <row r="195865" spans="26:27">
      <c r="Z195865" s="192"/>
      <c r="AA195865" s="192"/>
    </row>
    <row r="195866" spans="26:27">
      <c r="Z195866" s="192"/>
      <c r="AA195866" s="192"/>
    </row>
    <row r="195867" spans="26:27">
      <c r="Z195867" s="192"/>
      <c r="AA195867" s="192"/>
    </row>
    <row r="195868" spans="26:27">
      <c r="Z195868" s="192"/>
      <c r="AA195868" s="192"/>
    </row>
    <row r="195869" spans="26:27">
      <c r="Z195869" s="192"/>
      <c r="AA195869" s="192"/>
    </row>
    <row r="195870" spans="26:27">
      <c r="Z195870" s="192"/>
      <c r="AA195870" s="192"/>
    </row>
    <row r="195871" spans="26:27">
      <c r="Z195871" s="192"/>
      <c r="AA195871" s="192"/>
    </row>
    <row r="195872" spans="26:27">
      <c r="Z195872" s="192"/>
      <c r="AA195872" s="192"/>
    </row>
    <row r="195873" spans="26:27">
      <c r="Z195873" s="192"/>
      <c r="AA195873" s="192"/>
    </row>
    <row r="195874" spans="26:27">
      <c r="Z195874" s="192"/>
      <c r="AA195874" s="192"/>
    </row>
    <row r="195875" spans="26:27">
      <c r="Z195875" s="192"/>
      <c r="AA195875" s="192"/>
    </row>
    <row r="195876" spans="26:27">
      <c r="Z195876" s="192"/>
      <c r="AA195876" s="192"/>
    </row>
    <row r="195877" spans="26:27">
      <c r="Z195877" s="192"/>
      <c r="AA195877" s="192"/>
    </row>
    <row r="195878" spans="26:27">
      <c r="Z195878" s="192"/>
      <c r="AA195878" s="192"/>
    </row>
    <row r="195879" spans="26:27">
      <c r="Z195879" s="192"/>
      <c r="AA195879" s="192"/>
    </row>
    <row r="195880" spans="26:27">
      <c r="Z195880" s="192"/>
      <c r="AA195880" s="192"/>
    </row>
    <row r="195881" spans="26:27">
      <c r="Z195881" s="192"/>
      <c r="AA195881" s="192"/>
    </row>
    <row r="195882" spans="26:27">
      <c r="Z195882" s="192"/>
      <c r="AA195882" s="192"/>
    </row>
    <row r="195883" spans="26:27">
      <c r="Z195883" s="192"/>
      <c r="AA195883" s="192"/>
    </row>
    <row r="195884" spans="26:27">
      <c r="Z195884" s="192"/>
      <c r="AA195884" s="192"/>
    </row>
    <row r="195885" spans="26:27">
      <c r="Z195885" s="192"/>
      <c r="AA195885" s="192"/>
    </row>
    <row r="195886" spans="26:27">
      <c r="Z195886" s="192"/>
      <c r="AA195886" s="192"/>
    </row>
    <row r="195887" spans="26:27">
      <c r="Z195887" s="192"/>
      <c r="AA195887" s="192"/>
    </row>
    <row r="195888" spans="26:27">
      <c r="Z195888" s="192"/>
      <c r="AA195888" s="192"/>
    </row>
    <row r="195889" spans="26:27">
      <c r="Z195889" s="192"/>
      <c r="AA195889" s="192"/>
    </row>
    <row r="195890" spans="26:27">
      <c r="Z195890" s="192"/>
      <c r="AA195890" s="192"/>
    </row>
    <row r="195891" spans="26:27">
      <c r="Z195891" s="192"/>
      <c r="AA195891" s="192"/>
    </row>
    <row r="195892" spans="26:27">
      <c r="Z195892" s="192"/>
      <c r="AA195892" s="192"/>
    </row>
    <row r="195893" spans="26:27">
      <c r="Z195893" s="192"/>
      <c r="AA195893" s="192"/>
    </row>
    <row r="195894" spans="26:27">
      <c r="Z195894" s="192"/>
      <c r="AA195894" s="192"/>
    </row>
    <row r="195895" spans="26:27">
      <c r="Z195895" s="192"/>
      <c r="AA195895" s="192"/>
    </row>
    <row r="195896" spans="26:27">
      <c r="Z195896" s="192"/>
      <c r="AA195896" s="192"/>
    </row>
    <row r="195897" spans="26:27">
      <c r="Z195897" s="192"/>
      <c r="AA195897" s="192"/>
    </row>
    <row r="195898" spans="26:27">
      <c r="Z195898" s="192"/>
      <c r="AA195898" s="192"/>
    </row>
    <row r="195899" spans="26:27">
      <c r="Z195899" s="192"/>
      <c r="AA195899" s="192"/>
    </row>
    <row r="195900" spans="26:27">
      <c r="Z195900" s="192"/>
      <c r="AA195900" s="192"/>
    </row>
    <row r="195901" spans="26:27">
      <c r="Z195901" s="192"/>
      <c r="AA195901" s="192"/>
    </row>
    <row r="195902" spans="26:27">
      <c r="Z195902" s="192"/>
      <c r="AA195902" s="192"/>
    </row>
    <row r="195903" spans="26:27">
      <c r="Z195903" s="192"/>
      <c r="AA195903" s="192"/>
    </row>
    <row r="195904" spans="26:27">
      <c r="Z195904" s="192"/>
      <c r="AA195904" s="192"/>
    </row>
    <row r="195905" spans="26:27">
      <c r="Z195905" s="192"/>
      <c r="AA195905" s="192"/>
    </row>
    <row r="195906" spans="26:27">
      <c r="Z195906" s="192"/>
      <c r="AA195906" s="192"/>
    </row>
    <row r="195907" spans="26:27">
      <c r="Z195907" s="192"/>
      <c r="AA195907" s="192"/>
    </row>
    <row r="195908" spans="26:27">
      <c r="Z195908" s="192"/>
      <c r="AA195908" s="192"/>
    </row>
    <row r="195909" spans="26:27">
      <c r="Z195909" s="192"/>
      <c r="AA195909" s="192"/>
    </row>
    <row r="195910" spans="26:27">
      <c r="Z195910" s="192"/>
      <c r="AA195910" s="192"/>
    </row>
    <row r="195911" spans="26:27">
      <c r="Z195911" s="192"/>
      <c r="AA195911" s="192"/>
    </row>
    <row r="195912" spans="26:27">
      <c r="Z195912" s="192"/>
      <c r="AA195912" s="192"/>
    </row>
    <row r="195913" spans="26:27">
      <c r="Z195913" s="192"/>
      <c r="AA195913" s="192"/>
    </row>
    <row r="195914" spans="26:27">
      <c r="Z195914" s="192"/>
      <c r="AA195914" s="192"/>
    </row>
    <row r="195915" spans="26:27">
      <c r="Z195915" s="192"/>
      <c r="AA195915" s="192"/>
    </row>
    <row r="195916" spans="26:27">
      <c r="Z195916" s="192"/>
      <c r="AA195916" s="192"/>
    </row>
    <row r="195917" spans="26:27">
      <c r="Z195917" s="192"/>
      <c r="AA195917" s="192"/>
    </row>
    <row r="195918" spans="26:27">
      <c r="Z195918" s="192"/>
      <c r="AA195918" s="192"/>
    </row>
    <row r="195919" spans="26:27">
      <c r="Z195919" s="192"/>
      <c r="AA195919" s="192"/>
    </row>
    <row r="195920" spans="26:27">
      <c r="Z195920" s="192"/>
      <c r="AA195920" s="192"/>
    </row>
    <row r="195921" spans="26:27">
      <c r="Z195921" s="192"/>
      <c r="AA195921" s="192"/>
    </row>
    <row r="195922" spans="26:27">
      <c r="Z195922" s="192"/>
      <c r="AA195922" s="192"/>
    </row>
    <row r="195923" spans="26:27">
      <c r="Z195923" s="192"/>
      <c r="AA195923" s="192"/>
    </row>
    <row r="195924" spans="26:27">
      <c r="Z195924" s="192"/>
      <c r="AA195924" s="192"/>
    </row>
    <row r="195925" spans="26:27">
      <c r="Z195925" s="192"/>
      <c r="AA195925" s="192"/>
    </row>
    <row r="195926" spans="26:27">
      <c r="Z195926" s="192"/>
      <c r="AA195926" s="192"/>
    </row>
    <row r="195927" spans="26:27">
      <c r="Z195927" s="192"/>
      <c r="AA195927" s="192"/>
    </row>
    <row r="195928" spans="26:27">
      <c r="Z195928" s="192"/>
      <c r="AA195928" s="192"/>
    </row>
    <row r="195929" spans="26:27">
      <c r="Z195929" s="192"/>
      <c r="AA195929" s="192"/>
    </row>
    <row r="195930" spans="26:27">
      <c r="Z195930" s="192"/>
      <c r="AA195930" s="192"/>
    </row>
    <row r="195931" spans="26:27">
      <c r="Z195931" s="192"/>
      <c r="AA195931" s="192"/>
    </row>
    <row r="195932" spans="26:27">
      <c r="Z195932" s="192"/>
      <c r="AA195932" s="192"/>
    </row>
    <row r="195933" spans="26:27">
      <c r="Z195933" s="192"/>
      <c r="AA195933" s="192"/>
    </row>
    <row r="195934" spans="26:27">
      <c r="Z195934" s="192"/>
      <c r="AA195934" s="192"/>
    </row>
    <row r="195935" spans="26:27">
      <c r="Z195935" s="192"/>
      <c r="AA195935" s="192"/>
    </row>
    <row r="195936" spans="26:27">
      <c r="Z195936" s="192"/>
      <c r="AA195936" s="192"/>
    </row>
    <row r="195937" spans="26:27">
      <c r="Z195937" s="192"/>
      <c r="AA195937" s="192"/>
    </row>
    <row r="195938" spans="26:27">
      <c r="Z195938" s="192"/>
      <c r="AA195938" s="192"/>
    </row>
    <row r="195939" spans="26:27">
      <c r="Z195939" s="192"/>
      <c r="AA195939" s="192"/>
    </row>
    <row r="195940" spans="26:27">
      <c r="Z195940" s="192"/>
      <c r="AA195940" s="192"/>
    </row>
    <row r="195941" spans="26:27">
      <c r="Z195941" s="192"/>
      <c r="AA195941" s="192"/>
    </row>
    <row r="195942" spans="26:27">
      <c r="Z195942" s="192"/>
      <c r="AA195942" s="192"/>
    </row>
    <row r="195943" spans="26:27">
      <c r="Z195943" s="192"/>
      <c r="AA195943" s="192"/>
    </row>
    <row r="195944" spans="26:27">
      <c r="Z195944" s="192"/>
      <c r="AA195944" s="192"/>
    </row>
    <row r="195945" spans="26:27">
      <c r="Z195945" s="192"/>
      <c r="AA195945" s="192"/>
    </row>
    <row r="195946" spans="26:27">
      <c r="Z195946" s="192"/>
      <c r="AA195946" s="192"/>
    </row>
    <row r="195947" spans="26:27">
      <c r="Z195947" s="192"/>
      <c r="AA195947" s="192"/>
    </row>
    <row r="195948" spans="26:27">
      <c r="Z195948" s="192"/>
      <c r="AA195948" s="192"/>
    </row>
    <row r="195949" spans="26:27">
      <c r="Z195949" s="192"/>
      <c r="AA195949" s="192"/>
    </row>
    <row r="195950" spans="26:27">
      <c r="Z195950" s="192"/>
      <c r="AA195950" s="192"/>
    </row>
    <row r="195951" spans="26:27">
      <c r="Z195951" s="192"/>
      <c r="AA195951" s="192"/>
    </row>
    <row r="195952" spans="26:27">
      <c r="Z195952" s="192"/>
      <c r="AA195952" s="192"/>
    </row>
    <row r="195953" spans="26:27">
      <c r="Z195953" s="192"/>
      <c r="AA195953" s="192"/>
    </row>
    <row r="195954" spans="26:27">
      <c r="Z195954" s="192"/>
      <c r="AA195954" s="192"/>
    </row>
    <row r="195955" spans="26:27">
      <c r="Z195955" s="192"/>
      <c r="AA195955" s="192"/>
    </row>
    <row r="195956" spans="26:27">
      <c r="Z195956" s="192"/>
      <c r="AA195956" s="192"/>
    </row>
    <row r="195957" spans="26:27">
      <c r="Z195957" s="192"/>
      <c r="AA195957" s="192"/>
    </row>
    <row r="195958" spans="26:27">
      <c r="Z195958" s="192"/>
      <c r="AA195958" s="192"/>
    </row>
    <row r="195959" spans="26:27">
      <c r="Z195959" s="192"/>
      <c r="AA195959" s="192"/>
    </row>
    <row r="195960" spans="26:27">
      <c r="Z195960" s="192"/>
      <c r="AA195960" s="192"/>
    </row>
    <row r="195961" spans="26:27">
      <c r="Z195961" s="192"/>
      <c r="AA195961" s="192"/>
    </row>
    <row r="195962" spans="26:27">
      <c r="Z195962" s="192"/>
      <c r="AA195962" s="192"/>
    </row>
    <row r="195963" spans="26:27">
      <c r="Z195963" s="192"/>
      <c r="AA195963" s="192"/>
    </row>
    <row r="195964" spans="26:27">
      <c r="Z195964" s="192"/>
      <c r="AA195964" s="192"/>
    </row>
    <row r="195965" spans="26:27">
      <c r="Z195965" s="192"/>
      <c r="AA195965" s="192"/>
    </row>
    <row r="195966" spans="26:27">
      <c r="Z195966" s="192"/>
      <c r="AA195966" s="192"/>
    </row>
    <row r="195967" spans="26:27">
      <c r="Z195967" s="192"/>
      <c r="AA195967" s="192"/>
    </row>
    <row r="195968" spans="26:27">
      <c r="Z195968" s="192"/>
      <c r="AA195968" s="192"/>
    </row>
    <row r="195969" spans="26:27">
      <c r="Z195969" s="192"/>
      <c r="AA195969" s="192"/>
    </row>
    <row r="195970" spans="26:27">
      <c r="Z195970" s="192"/>
      <c r="AA195970" s="192"/>
    </row>
    <row r="195971" spans="26:27">
      <c r="Z195971" s="192"/>
      <c r="AA195971" s="192"/>
    </row>
    <row r="195972" spans="26:27">
      <c r="Z195972" s="192"/>
      <c r="AA195972" s="192"/>
    </row>
    <row r="195973" spans="26:27">
      <c r="Z195973" s="192"/>
      <c r="AA195973" s="192"/>
    </row>
    <row r="195974" spans="26:27">
      <c r="Z195974" s="192"/>
      <c r="AA195974" s="192"/>
    </row>
    <row r="195975" spans="26:27">
      <c r="Z195975" s="192"/>
      <c r="AA195975" s="192"/>
    </row>
    <row r="195976" spans="26:27">
      <c r="Z195976" s="192"/>
      <c r="AA195976" s="192"/>
    </row>
    <row r="195977" spans="26:27">
      <c r="Z195977" s="192"/>
      <c r="AA195977" s="192"/>
    </row>
    <row r="195978" spans="26:27">
      <c r="Z195978" s="192"/>
      <c r="AA195978" s="192"/>
    </row>
    <row r="195979" spans="26:27">
      <c r="Z195979" s="192"/>
      <c r="AA195979" s="192"/>
    </row>
    <row r="195980" spans="26:27">
      <c r="Z195980" s="192"/>
      <c r="AA195980" s="192"/>
    </row>
    <row r="195981" spans="26:27">
      <c r="Z195981" s="192"/>
      <c r="AA195981" s="192"/>
    </row>
    <row r="195982" spans="26:27">
      <c r="Z195982" s="192"/>
      <c r="AA195982" s="192"/>
    </row>
    <row r="195983" spans="26:27">
      <c r="Z195983" s="192"/>
      <c r="AA195983" s="192"/>
    </row>
    <row r="195984" spans="26:27">
      <c r="Z195984" s="192"/>
      <c r="AA195984" s="192"/>
    </row>
    <row r="195985" spans="26:27">
      <c r="Z195985" s="192"/>
      <c r="AA195985" s="192"/>
    </row>
    <row r="195986" spans="26:27">
      <c r="Z195986" s="192"/>
      <c r="AA195986" s="192"/>
    </row>
    <row r="195987" spans="26:27">
      <c r="Z195987" s="192"/>
      <c r="AA195987" s="192"/>
    </row>
    <row r="195988" spans="26:27">
      <c r="Z195988" s="192"/>
      <c r="AA195988" s="192"/>
    </row>
    <row r="195989" spans="26:27">
      <c r="Z195989" s="192"/>
      <c r="AA195989" s="192"/>
    </row>
    <row r="195990" spans="26:27">
      <c r="Z195990" s="192"/>
      <c r="AA195990" s="192"/>
    </row>
    <row r="195991" spans="26:27">
      <c r="Z195991" s="192"/>
      <c r="AA195991" s="192"/>
    </row>
    <row r="195992" spans="26:27">
      <c r="Z195992" s="192"/>
      <c r="AA195992" s="192"/>
    </row>
    <row r="195993" spans="26:27">
      <c r="Z195993" s="192"/>
      <c r="AA195993" s="192"/>
    </row>
    <row r="195994" spans="26:27">
      <c r="Z195994" s="192"/>
      <c r="AA195994" s="192"/>
    </row>
    <row r="195995" spans="26:27">
      <c r="Z195995" s="192"/>
      <c r="AA195995" s="192"/>
    </row>
    <row r="195996" spans="26:27">
      <c r="Z195996" s="192"/>
      <c r="AA195996" s="192"/>
    </row>
    <row r="195997" spans="26:27">
      <c r="Z195997" s="192"/>
      <c r="AA195997" s="192"/>
    </row>
    <row r="195998" spans="26:27">
      <c r="Z195998" s="192"/>
      <c r="AA195998" s="192"/>
    </row>
    <row r="195999" spans="26:27">
      <c r="Z195999" s="192"/>
      <c r="AA195999" s="192"/>
    </row>
    <row r="196000" spans="26:27">
      <c r="Z196000" s="192"/>
      <c r="AA196000" s="192"/>
    </row>
    <row r="196001" spans="26:27">
      <c r="Z196001" s="192"/>
      <c r="AA196001" s="192"/>
    </row>
    <row r="196002" spans="26:27">
      <c r="Z196002" s="192"/>
      <c r="AA196002" s="192"/>
    </row>
    <row r="196003" spans="26:27">
      <c r="Z196003" s="192"/>
      <c r="AA196003" s="192"/>
    </row>
    <row r="196004" spans="26:27">
      <c r="Z196004" s="192"/>
      <c r="AA196004" s="192"/>
    </row>
    <row r="196005" spans="26:27">
      <c r="Z196005" s="192"/>
      <c r="AA196005" s="192"/>
    </row>
    <row r="196006" spans="26:27">
      <c r="Z196006" s="192"/>
      <c r="AA196006" s="192"/>
    </row>
    <row r="196007" spans="26:27">
      <c r="Z196007" s="192"/>
      <c r="AA196007" s="192"/>
    </row>
    <row r="196008" spans="26:27">
      <c r="Z196008" s="192"/>
      <c r="AA196008" s="192"/>
    </row>
    <row r="196009" spans="26:27">
      <c r="Z196009" s="192"/>
      <c r="AA196009" s="192"/>
    </row>
    <row r="196010" spans="26:27">
      <c r="Z196010" s="192"/>
      <c r="AA196010" s="192"/>
    </row>
    <row r="196011" spans="26:27">
      <c r="Z196011" s="192"/>
      <c r="AA196011" s="192"/>
    </row>
    <row r="196012" spans="26:27">
      <c r="Z196012" s="192"/>
      <c r="AA196012" s="192"/>
    </row>
    <row r="196013" spans="26:27">
      <c r="Z196013" s="192"/>
      <c r="AA196013" s="192"/>
    </row>
    <row r="196014" spans="26:27">
      <c r="Z196014" s="192"/>
      <c r="AA196014" s="192"/>
    </row>
    <row r="196015" spans="26:27">
      <c r="Z196015" s="192"/>
      <c r="AA196015" s="192"/>
    </row>
    <row r="196016" spans="26:27">
      <c r="Z196016" s="192"/>
      <c r="AA196016" s="192"/>
    </row>
    <row r="196017" spans="26:27">
      <c r="Z196017" s="192"/>
      <c r="AA196017" s="192"/>
    </row>
    <row r="196018" spans="26:27">
      <c r="Z196018" s="192"/>
      <c r="AA196018" s="192"/>
    </row>
    <row r="196019" spans="26:27">
      <c r="Z196019" s="192"/>
      <c r="AA196019" s="192"/>
    </row>
    <row r="196020" spans="26:27">
      <c r="Z196020" s="192"/>
      <c r="AA196020" s="192"/>
    </row>
    <row r="196021" spans="26:27">
      <c r="Z196021" s="192"/>
      <c r="AA196021" s="192"/>
    </row>
    <row r="196022" spans="26:27">
      <c r="Z196022" s="192"/>
      <c r="AA196022" s="192"/>
    </row>
    <row r="196023" spans="26:27">
      <c r="Z196023" s="192"/>
      <c r="AA196023" s="192"/>
    </row>
    <row r="196024" spans="26:27">
      <c r="Z196024" s="192"/>
      <c r="AA196024" s="192"/>
    </row>
    <row r="196025" spans="26:27">
      <c r="Z196025" s="192"/>
      <c r="AA196025" s="192"/>
    </row>
    <row r="196026" spans="26:27">
      <c r="Z196026" s="192"/>
      <c r="AA196026" s="192"/>
    </row>
    <row r="196027" spans="26:27">
      <c r="Z196027" s="192"/>
      <c r="AA196027" s="192"/>
    </row>
    <row r="196028" spans="26:27">
      <c r="Z196028" s="192"/>
      <c r="AA196028" s="192"/>
    </row>
    <row r="196029" spans="26:27">
      <c r="Z196029" s="192"/>
      <c r="AA196029" s="192"/>
    </row>
    <row r="196030" spans="26:27">
      <c r="Z196030" s="192"/>
      <c r="AA196030" s="192"/>
    </row>
    <row r="196031" spans="26:27">
      <c r="Z196031" s="192"/>
      <c r="AA196031" s="192"/>
    </row>
    <row r="196032" spans="26:27">
      <c r="Z196032" s="192"/>
      <c r="AA196032" s="192"/>
    </row>
    <row r="196033" spans="26:27">
      <c r="Z196033" s="192"/>
      <c r="AA196033" s="192"/>
    </row>
    <row r="196034" spans="26:27">
      <c r="Z196034" s="192"/>
      <c r="AA196034" s="192"/>
    </row>
    <row r="196035" spans="26:27">
      <c r="Z196035" s="192"/>
      <c r="AA196035" s="192"/>
    </row>
    <row r="196036" spans="26:27">
      <c r="Z196036" s="192"/>
      <c r="AA196036" s="192"/>
    </row>
    <row r="196037" spans="26:27">
      <c r="Z196037" s="192"/>
      <c r="AA196037" s="192"/>
    </row>
    <row r="196038" spans="26:27">
      <c r="Z196038" s="192"/>
      <c r="AA196038" s="192"/>
    </row>
    <row r="196039" spans="26:27">
      <c r="Z196039" s="192"/>
      <c r="AA196039" s="192"/>
    </row>
    <row r="196040" spans="26:27">
      <c r="Z196040" s="192"/>
      <c r="AA196040" s="192"/>
    </row>
    <row r="196041" spans="26:27">
      <c r="Z196041" s="192"/>
      <c r="AA196041" s="192"/>
    </row>
    <row r="196042" spans="26:27">
      <c r="Z196042" s="192"/>
      <c r="AA196042" s="192"/>
    </row>
    <row r="196043" spans="26:27">
      <c r="Z196043" s="192"/>
      <c r="AA196043" s="192"/>
    </row>
    <row r="196044" spans="26:27">
      <c r="Z196044" s="192"/>
      <c r="AA196044" s="192"/>
    </row>
    <row r="196045" spans="26:27">
      <c r="Z196045" s="192"/>
      <c r="AA196045" s="192"/>
    </row>
    <row r="196046" spans="26:27">
      <c r="Z196046" s="192"/>
      <c r="AA196046" s="192"/>
    </row>
    <row r="196047" spans="26:27">
      <c r="Z196047" s="192"/>
      <c r="AA196047" s="192"/>
    </row>
    <row r="196048" spans="26:27">
      <c r="Z196048" s="192"/>
      <c r="AA196048" s="192"/>
    </row>
    <row r="196049" spans="26:27">
      <c r="Z196049" s="192"/>
      <c r="AA196049" s="192"/>
    </row>
    <row r="196050" spans="26:27">
      <c r="Z196050" s="192"/>
      <c r="AA196050" s="192"/>
    </row>
    <row r="196051" spans="26:27">
      <c r="Z196051" s="192"/>
      <c r="AA196051" s="192"/>
    </row>
    <row r="196052" spans="26:27">
      <c r="Z196052" s="192"/>
      <c r="AA196052" s="192"/>
    </row>
    <row r="196053" spans="26:27">
      <c r="Z196053" s="192"/>
      <c r="AA196053" s="192"/>
    </row>
    <row r="196054" spans="26:27">
      <c r="Z196054" s="192"/>
      <c r="AA196054" s="192"/>
    </row>
    <row r="196055" spans="26:27">
      <c r="Z196055" s="192"/>
      <c r="AA196055" s="192"/>
    </row>
    <row r="196056" spans="26:27">
      <c r="Z196056" s="192"/>
      <c r="AA196056" s="192"/>
    </row>
    <row r="196057" spans="26:27">
      <c r="Z196057" s="192"/>
      <c r="AA196057" s="192"/>
    </row>
    <row r="196058" spans="26:27">
      <c r="Z196058" s="192"/>
      <c r="AA196058" s="192"/>
    </row>
    <row r="196059" spans="26:27">
      <c r="Z196059" s="192"/>
      <c r="AA196059" s="192"/>
    </row>
    <row r="196060" spans="26:27">
      <c r="Z196060" s="192"/>
      <c r="AA196060" s="192"/>
    </row>
    <row r="196061" spans="26:27">
      <c r="Z196061" s="192"/>
      <c r="AA196061" s="192"/>
    </row>
    <row r="196062" spans="26:27">
      <c r="Z196062" s="192"/>
      <c r="AA196062" s="192"/>
    </row>
    <row r="196063" spans="26:27">
      <c r="Z196063" s="192"/>
      <c r="AA196063" s="192"/>
    </row>
    <row r="196064" spans="26:27">
      <c r="Z196064" s="192"/>
      <c r="AA196064" s="192"/>
    </row>
    <row r="196065" spans="26:27">
      <c r="Z196065" s="192"/>
      <c r="AA196065" s="192"/>
    </row>
    <row r="196066" spans="26:27">
      <c r="Z196066" s="192"/>
      <c r="AA196066" s="192"/>
    </row>
    <row r="196067" spans="26:27">
      <c r="Z196067" s="192"/>
      <c r="AA196067" s="192"/>
    </row>
    <row r="196068" spans="26:27">
      <c r="Z196068" s="192"/>
      <c r="AA196068" s="192"/>
    </row>
    <row r="196069" spans="26:27">
      <c r="Z196069" s="192"/>
      <c r="AA196069" s="192"/>
    </row>
    <row r="196070" spans="26:27">
      <c r="Z196070" s="192"/>
      <c r="AA196070" s="192"/>
    </row>
    <row r="196071" spans="26:27">
      <c r="Z196071" s="192"/>
      <c r="AA196071" s="192"/>
    </row>
    <row r="196072" spans="26:27">
      <c r="Z196072" s="192"/>
      <c r="AA196072" s="192"/>
    </row>
    <row r="196073" spans="26:27">
      <c r="Z196073" s="192"/>
      <c r="AA196073" s="192"/>
    </row>
    <row r="196074" spans="26:27">
      <c r="Z196074" s="192"/>
      <c r="AA196074" s="192"/>
    </row>
    <row r="196075" spans="26:27">
      <c r="Z196075" s="192"/>
      <c r="AA196075" s="192"/>
    </row>
    <row r="196076" spans="26:27">
      <c r="Z196076" s="192"/>
      <c r="AA196076" s="192"/>
    </row>
    <row r="196077" spans="26:27">
      <c r="Z196077" s="192"/>
      <c r="AA196077" s="192"/>
    </row>
    <row r="196078" spans="26:27">
      <c r="Z196078" s="192"/>
      <c r="AA196078" s="192"/>
    </row>
    <row r="196079" spans="26:27">
      <c r="Z196079" s="192"/>
      <c r="AA196079" s="192"/>
    </row>
    <row r="196080" spans="26:27">
      <c r="Z196080" s="192"/>
      <c r="AA196080" s="192"/>
    </row>
    <row r="196081" spans="26:27">
      <c r="Z196081" s="192"/>
      <c r="AA196081" s="192"/>
    </row>
    <row r="196082" spans="26:27">
      <c r="Z196082" s="192"/>
      <c r="AA196082" s="192"/>
    </row>
    <row r="196083" spans="26:27">
      <c r="Z196083" s="192"/>
      <c r="AA196083" s="192"/>
    </row>
    <row r="196084" spans="26:27">
      <c r="Z196084" s="192"/>
      <c r="AA196084" s="192"/>
    </row>
    <row r="196085" spans="26:27">
      <c r="Z196085" s="192"/>
      <c r="AA196085" s="192"/>
    </row>
    <row r="196086" spans="26:27">
      <c r="Z196086" s="192"/>
      <c r="AA196086" s="192"/>
    </row>
    <row r="196087" spans="26:27">
      <c r="Z196087" s="192"/>
      <c r="AA196087" s="192"/>
    </row>
    <row r="196088" spans="26:27">
      <c r="Z196088" s="192"/>
      <c r="AA196088" s="192"/>
    </row>
    <row r="196089" spans="26:27">
      <c r="Z196089" s="192"/>
      <c r="AA196089" s="192"/>
    </row>
    <row r="196090" spans="26:27">
      <c r="Z196090" s="192"/>
      <c r="AA196090" s="192"/>
    </row>
    <row r="196091" spans="26:27">
      <c r="Z196091" s="192"/>
      <c r="AA196091" s="192"/>
    </row>
    <row r="196092" spans="26:27">
      <c r="Z196092" s="192"/>
      <c r="AA196092" s="192"/>
    </row>
    <row r="196093" spans="26:27">
      <c r="Z196093" s="192"/>
      <c r="AA196093" s="192"/>
    </row>
    <row r="196094" spans="26:27">
      <c r="Z196094" s="192"/>
      <c r="AA196094" s="192"/>
    </row>
    <row r="196095" spans="26:27">
      <c r="Z196095" s="192"/>
      <c r="AA196095" s="192"/>
    </row>
    <row r="196096" spans="26:27">
      <c r="Z196096" s="192"/>
      <c r="AA196096" s="192"/>
    </row>
    <row r="196097" spans="26:27">
      <c r="Z196097" s="192"/>
      <c r="AA196097" s="192"/>
    </row>
    <row r="196098" spans="26:27">
      <c r="Z196098" s="192"/>
      <c r="AA196098" s="192"/>
    </row>
    <row r="196099" spans="26:27">
      <c r="Z196099" s="192"/>
      <c r="AA196099" s="192"/>
    </row>
    <row r="196100" spans="26:27">
      <c r="Z196100" s="192"/>
      <c r="AA196100" s="192"/>
    </row>
    <row r="196101" spans="26:27">
      <c r="Z196101" s="192"/>
      <c r="AA196101" s="192"/>
    </row>
    <row r="196102" spans="26:27">
      <c r="Z196102" s="192"/>
      <c r="AA196102" s="192"/>
    </row>
    <row r="196103" spans="26:27">
      <c r="Z196103" s="192"/>
      <c r="AA196103" s="192"/>
    </row>
    <row r="196104" spans="26:27">
      <c r="Z196104" s="192"/>
      <c r="AA196104" s="192"/>
    </row>
    <row r="196105" spans="26:27">
      <c r="Z196105" s="192"/>
      <c r="AA196105" s="192"/>
    </row>
    <row r="196106" spans="26:27">
      <c r="Z196106" s="192"/>
      <c r="AA196106" s="192"/>
    </row>
    <row r="196107" spans="26:27">
      <c r="Z196107" s="192"/>
      <c r="AA196107" s="192"/>
    </row>
    <row r="196108" spans="26:27">
      <c r="Z196108" s="192"/>
      <c r="AA196108" s="192"/>
    </row>
    <row r="196109" spans="26:27">
      <c r="Z196109" s="192"/>
      <c r="AA196109" s="192"/>
    </row>
    <row r="196110" spans="26:27">
      <c r="Z196110" s="192"/>
      <c r="AA196110" s="192"/>
    </row>
    <row r="196111" spans="26:27">
      <c r="Z196111" s="192"/>
      <c r="AA196111" s="192"/>
    </row>
    <row r="196112" spans="26:27">
      <c r="Z196112" s="192"/>
      <c r="AA196112" s="192"/>
    </row>
    <row r="196113" spans="26:27">
      <c r="Z196113" s="192"/>
      <c r="AA196113" s="192"/>
    </row>
    <row r="196114" spans="26:27">
      <c r="Z196114" s="192"/>
      <c r="AA196114" s="192"/>
    </row>
    <row r="196115" spans="26:27">
      <c r="Z196115" s="192"/>
      <c r="AA196115" s="192"/>
    </row>
    <row r="196116" spans="26:27">
      <c r="Z196116" s="192"/>
      <c r="AA196116" s="192"/>
    </row>
    <row r="196117" spans="26:27">
      <c r="Z196117" s="192"/>
      <c r="AA196117" s="192"/>
    </row>
    <row r="196118" spans="26:27">
      <c r="Z196118" s="192"/>
      <c r="AA196118" s="192"/>
    </row>
    <row r="196119" spans="26:27">
      <c r="Z196119" s="192"/>
      <c r="AA196119" s="192"/>
    </row>
    <row r="196120" spans="26:27">
      <c r="Z196120" s="192"/>
      <c r="AA196120" s="192"/>
    </row>
    <row r="196121" spans="26:27">
      <c r="Z196121" s="192"/>
      <c r="AA196121" s="192"/>
    </row>
    <row r="196122" spans="26:27">
      <c r="Z196122" s="192"/>
      <c r="AA196122" s="192"/>
    </row>
    <row r="196123" spans="26:27">
      <c r="Z196123" s="192"/>
      <c r="AA196123" s="192"/>
    </row>
    <row r="196124" spans="26:27">
      <c r="Z196124" s="192"/>
      <c r="AA196124" s="192"/>
    </row>
    <row r="196125" spans="26:27">
      <c r="Z196125" s="192"/>
      <c r="AA196125" s="192"/>
    </row>
    <row r="196126" spans="26:27">
      <c r="Z196126" s="192"/>
      <c r="AA196126" s="192"/>
    </row>
    <row r="196127" spans="26:27">
      <c r="Z196127" s="192"/>
      <c r="AA196127" s="192"/>
    </row>
    <row r="196128" spans="26:27">
      <c r="Z196128" s="192"/>
      <c r="AA196128" s="192"/>
    </row>
    <row r="196129" spans="26:27">
      <c r="Z196129" s="192"/>
      <c r="AA196129" s="192"/>
    </row>
    <row r="196130" spans="26:27">
      <c r="Z196130" s="192"/>
      <c r="AA196130" s="192"/>
    </row>
    <row r="196131" spans="26:27">
      <c r="Z196131" s="192"/>
      <c r="AA196131" s="192"/>
    </row>
    <row r="196132" spans="26:27">
      <c r="Z196132" s="192"/>
      <c r="AA196132" s="192"/>
    </row>
    <row r="196133" spans="26:27">
      <c r="Z196133" s="192"/>
      <c r="AA196133" s="192"/>
    </row>
    <row r="196134" spans="26:27">
      <c r="Z196134" s="192"/>
      <c r="AA196134" s="192"/>
    </row>
    <row r="196135" spans="26:27">
      <c r="Z196135" s="192"/>
      <c r="AA196135" s="192"/>
    </row>
    <row r="196136" spans="26:27">
      <c r="Z196136" s="192"/>
      <c r="AA196136" s="192"/>
    </row>
    <row r="196137" spans="26:27">
      <c r="Z196137" s="192"/>
      <c r="AA196137" s="192"/>
    </row>
    <row r="196138" spans="26:27">
      <c r="Z196138" s="192"/>
      <c r="AA196138" s="192"/>
    </row>
    <row r="196139" spans="26:27">
      <c r="Z196139" s="192"/>
      <c r="AA196139" s="192"/>
    </row>
    <row r="196140" spans="26:27">
      <c r="Z196140" s="192"/>
      <c r="AA196140" s="192"/>
    </row>
    <row r="196141" spans="26:27">
      <c r="Z196141" s="192"/>
      <c r="AA196141" s="192"/>
    </row>
    <row r="196142" spans="26:27">
      <c r="Z196142" s="192"/>
      <c r="AA196142" s="192"/>
    </row>
    <row r="196143" spans="26:27">
      <c r="Z196143" s="192"/>
      <c r="AA196143" s="192"/>
    </row>
    <row r="196144" spans="26:27">
      <c r="Z196144" s="192"/>
      <c r="AA196144" s="192"/>
    </row>
    <row r="196145" spans="26:27">
      <c r="Z196145" s="192"/>
      <c r="AA196145" s="192"/>
    </row>
    <row r="196146" spans="26:27">
      <c r="Z196146" s="192"/>
      <c r="AA196146" s="192"/>
    </row>
    <row r="196147" spans="26:27">
      <c r="Z196147" s="192"/>
      <c r="AA196147" s="192"/>
    </row>
    <row r="196148" spans="26:27">
      <c r="Z196148" s="192"/>
      <c r="AA196148" s="192"/>
    </row>
    <row r="196149" spans="26:27">
      <c r="Z196149" s="192"/>
      <c r="AA196149" s="192"/>
    </row>
    <row r="196150" spans="26:27">
      <c r="Z196150" s="192"/>
      <c r="AA196150" s="192"/>
    </row>
    <row r="196151" spans="26:27">
      <c r="Z196151" s="192"/>
      <c r="AA196151" s="192"/>
    </row>
    <row r="196152" spans="26:27">
      <c r="Z196152" s="192"/>
      <c r="AA196152" s="192"/>
    </row>
    <row r="196153" spans="26:27">
      <c r="Z196153" s="192"/>
      <c r="AA196153" s="192"/>
    </row>
    <row r="196154" spans="26:27">
      <c r="Z196154" s="192"/>
      <c r="AA196154" s="192"/>
    </row>
    <row r="196155" spans="26:27">
      <c r="Z196155" s="192"/>
      <c r="AA196155" s="192"/>
    </row>
    <row r="196156" spans="26:27">
      <c r="Z196156" s="192"/>
      <c r="AA196156" s="192"/>
    </row>
    <row r="196157" spans="26:27">
      <c r="Z196157" s="192"/>
      <c r="AA196157" s="192"/>
    </row>
    <row r="196158" spans="26:27">
      <c r="Z196158" s="192"/>
      <c r="AA196158" s="192"/>
    </row>
    <row r="196159" spans="26:27">
      <c r="Z196159" s="192"/>
      <c r="AA196159" s="192"/>
    </row>
    <row r="196160" spans="26:27">
      <c r="Z196160" s="192"/>
      <c r="AA196160" s="192"/>
    </row>
    <row r="196161" spans="26:27">
      <c r="Z196161" s="192"/>
      <c r="AA196161" s="192"/>
    </row>
    <row r="196162" spans="26:27">
      <c r="Z196162" s="192"/>
      <c r="AA196162" s="192"/>
    </row>
    <row r="196163" spans="26:27">
      <c r="Z196163" s="192"/>
      <c r="AA196163" s="192"/>
    </row>
    <row r="196164" spans="26:27">
      <c r="Z196164" s="192"/>
      <c r="AA196164" s="192"/>
    </row>
    <row r="196165" spans="26:27">
      <c r="Z196165" s="192"/>
      <c r="AA196165" s="192"/>
    </row>
    <row r="196166" spans="26:27">
      <c r="Z196166" s="192"/>
      <c r="AA196166" s="192"/>
    </row>
    <row r="196167" spans="26:27">
      <c r="Z196167" s="192"/>
      <c r="AA196167" s="192"/>
    </row>
    <row r="196168" spans="26:27">
      <c r="Z196168" s="192"/>
      <c r="AA196168" s="192"/>
    </row>
    <row r="196169" spans="26:27">
      <c r="Z196169" s="192"/>
      <c r="AA196169" s="192"/>
    </row>
    <row r="196170" spans="26:27">
      <c r="Z196170" s="192"/>
      <c r="AA196170" s="192"/>
    </row>
    <row r="196171" spans="26:27">
      <c r="Z196171" s="192"/>
      <c r="AA196171" s="192"/>
    </row>
    <row r="196172" spans="26:27">
      <c r="Z196172" s="192"/>
      <c r="AA196172" s="192"/>
    </row>
    <row r="196173" spans="26:27">
      <c r="Z196173" s="192"/>
      <c r="AA196173" s="192"/>
    </row>
    <row r="196174" spans="26:27">
      <c r="Z196174" s="192"/>
      <c r="AA196174" s="192"/>
    </row>
    <row r="196175" spans="26:27">
      <c r="Z196175" s="192"/>
      <c r="AA196175" s="192"/>
    </row>
    <row r="196176" spans="26:27">
      <c r="Z196176" s="192"/>
      <c r="AA196176" s="192"/>
    </row>
    <row r="196177" spans="26:27">
      <c r="Z196177" s="192"/>
      <c r="AA196177" s="192"/>
    </row>
    <row r="196178" spans="26:27">
      <c r="Z196178" s="192"/>
      <c r="AA196178" s="192"/>
    </row>
    <row r="196179" spans="26:27">
      <c r="Z196179" s="192"/>
      <c r="AA196179" s="192"/>
    </row>
    <row r="196180" spans="26:27">
      <c r="Z196180" s="192"/>
      <c r="AA196180" s="192"/>
    </row>
    <row r="196181" spans="26:27">
      <c r="Z196181" s="192"/>
      <c r="AA196181" s="192"/>
    </row>
    <row r="196182" spans="26:27">
      <c r="Z196182" s="192"/>
      <c r="AA196182" s="192"/>
    </row>
    <row r="196183" spans="26:27">
      <c r="Z196183" s="192"/>
      <c r="AA196183" s="192"/>
    </row>
    <row r="196184" spans="26:27">
      <c r="Z196184" s="192"/>
      <c r="AA196184" s="192"/>
    </row>
    <row r="196185" spans="26:27">
      <c r="Z196185" s="192"/>
      <c r="AA196185" s="192"/>
    </row>
    <row r="196186" spans="26:27">
      <c r="Z196186" s="192"/>
      <c r="AA196186" s="192"/>
    </row>
    <row r="196187" spans="26:27">
      <c r="Z196187" s="192"/>
      <c r="AA196187" s="192"/>
    </row>
    <row r="196188" spans="26:27">
      <c r="Z196188" s="192"/>
      <c r="AA196188" s="192"/>
    </row>
    <row r="196189" spans="26:27">
      <c r="Z196189" s="192"/>
      <c r="AA196189" s="192"/>
    </row>
    <row r="196190" spans="26:27">
      <c r="Z196190" s="192"/>
      <c r="AA196190" s="192"/>
    </row>
    <row r="196191" spans="26:27">
      <c r="Z196191" s="192"/>
      <c r="AA196191" s="192"/>
    </row>
    <row r="196192" spans="26:27">
      <c r="Z196192" s="192"/>
      <c r="AA196192" s="192"/>
    </row>
    <row r="196193" spans="26:27">
      <c r="Z196193" s="192"/>
      <c r="AA196193" s="192"/>
    </row>
    <row r="196194" spans="26:27">
      <c r="Z196194" s="192"/>
      <c r="AA196194" s="192"/>
    </row>
    <row r="196195" spans="26:27">
      <c r="Z196195" s="192"/>
      <c r="AA196195" s="192"/>
    </row>
    <row r="196196" spans="26:27">
      <c r="Z196196" s="192"/>
      <c r="AA196196" s="192"/>
    </row>
    <row r="196197" spans="26:27">
      <c r="Z196197" s="192"/>
      <c r="AA196197" s="192"/>
    </row>
    <row r="196198" spans="26:27">
      <c r="Z196198" s="192"/>
      <c r="AA196198" s="192"/>
    </row>
    <row r="196199" spans="26:27">
      <c r="Z196199" s="192"/>
      <c r="AA196199" s="192"/>
    </row>
    <row r="196200" spans="26:27">
      <c r="Z196200" s="192"/>
      <c r="AA196200" s="192"/>
    </row>
    <row r="196201" spans="26:27">
      <c r="Z196201" s="192"/>
      <c r="AA196201" s="192"/>
    </row>
    <row r="196202" spans="26:27">
      <c r="Z196202" s="192"/>
      <c r="AA196202" s="192"/>
    </row>
    <row r="196203" spans="26:27">
      <c r="Z196203" s="192"/>
      <c r="AA196203" s="192"/>
    </row>
    <row r="196204" spans="26:27">
      <c r="Z196204" s="192"/>
      <c r="AA196204" s="192"/>
    </row>
    <row r="196205" spans="26:27">
      <c r="Z196205" s="192"/>
      <c r="AA196205" s="192"/>
    </row>
    <row r="196206" spans="26:27">
      <c r="Z196206" s="192"/>
      <c r="AA196206" s="192"/>
    </row>
    <row r="196207" spans="26:27">
      <c r="Z196207" s="192"/>
      <c r="AA196207" s="192"/>
    </row>
    <row r="196208" spans="26:27">
      <c r="Z196208" s="192"/>
      <c r="AA196208" s="192"/>
    </row>
    <row r="196209" spans="26:27">
      <c r="Z196209" s="192"/>
      <c r="AA196209" s="192"/>
    </row>
    <row r="196210" spans="26:27">
      <c r="Z196210" s="192"/>
      <c r="AA196210" s="192"/>
    </row>
    <row r="196211" spans="26:27">
      <c r="Z196211" s="192"/>
      <c r="AA196211" s="192"/>
    </row>
    <row r="196212" spans="26:27">
      <c r="Z196212" s="192"/>
      <c r="AA196212" s="192"/>
    </row>
    <row r="196213" spans="26:27">
      <c r="Z196213" s="192"/>
      <c r="AA196213" s="192"/>
    </row>
    <row r="196214" spans="26:27">
      <c r="Z196214" s="192"/>
      <c r="AA196214" s="192"/>
    </row>
    <row r="196215" spans="26:27">
      <c r="Z196215" s="192"/>
      <c r="AA196215" s="192"/>
    </row>
    <row r="196216" spans="26:27">
      <c r="Z196216" s="192"/>
      <c r="AA196216" s="192"/>
    </row>
    <row r="196217" spans="26:27">
      <c r="Z196217" s="192"/>
      <c r="AA196217" s="192"/>
    </row>
    <row r="196218" spans="26:27">
      <c r="Z196218" s="192"/>
      <c r="AA196218" s="192"/>
    </row>
    <row r="196219" spans="26:27">
      <c r="Z196219" s="192"/>
      <c r="AA196219" s="192"/>
    </row>
    <row r="196220" spans="26:27">
      <c r="Z196220" s="192"/>
      <c r="AA196220" s="192"/>
    </row>
    <row r="196221" spans="26:27">
      <c r="Z196221" s="192"/>
      <c r="AA196221" s="192"/>
    </row>
    <row r="196222" spans="26:27">
      <c r="Z196222" s="192"/>
      <c r="AA196222" s="192"/>
    </row>
    <row r="196223" spans="26:27">
      <c r="Z196223" s="192"/>
      <c r="AA196223" s="192"/>
    </row>
    <row r="196224" spans="26:27">
      <c r="Z196224" s="192"/>
      <c r="AA196224" s="192"/>
    </row>
    <row r="196225" spans="26:27">
      <c r="Z196225" s="192"/>
      <c r="AA196225" s="192"/>
    </row>
    <row r="196226" spans="26:27">
      <c r="Z196226" s="192"/>
      <c r="AA196226" s="192"/>
    </row>
    <row r="196227" spans="26:27">
      <c r="Z196227" s="192"/>
      <c r="AA196227" s="192"/>
    </row>
    <row r="196228" spans="26:27">
      <c r="Z196228" s="192"/>
      <c r="AA196228" s="192"/>
    </row>
    <row r="196229" spans="26:27">
      <c r="Z196229" s="192"/>
      <c r="AA196229" s="192"/>
    </row>
    <row r="196230" spans="26:27">
      <c r="Z196230" s="192"/>
      <c r="AA196230" s="192"/>
    </row>
    <row r="196231" spans="26:27">
      <c r="Z196231" s="192"/>
      <c r="AA196231" s="192"/>
    </row>
    <row r="196232" spans="26:27">
      <c r="Z196232" s="192"/>
      <c r="AA196232" s="192"/>
    </row>
    <row r="196233" spans="26:27">
      <c r="Z196233" s="192"/>
      <c r="AA196233" s="192"/>
    </row>
    <row r="196234" spans="26:27">
      <c r="Z196234" s="192"/>
      <c r="AA196234" s="192"/>
    </row>
    <row r="196235" spans="26:27">
      <c r="Z196235" s="192"/>
      <c r="AA196235" s="192"/>
    </row>
    <row r="196236" spans="26:27">
      <c r="Z196236" s="192"/>
      <c r="AA196236" s="192"/>
    </row>
    <row r="196237" spans="26:27">
      <c r="Z196237" s="192"/>
      <c r="AA196237" s="192"/>
    </row>
    <row r="196238" spans="26:27">
      <c r="Z196238" s="192"/>
      <c r="AA196238" s="192"/>
    </row>
    <row r="196239" spans="26:27">
      <c r="Z196239" s="192"/>
      <c r="AA196239" s="192"/>
    </row>
    <row r="196240" spans="26:27">
      <c r="Z196240" s="192"/>
      <c r="AA196240" s="192"/>
    </row>
    <row r="196241" spans="26:27">
      <c r="Z196241" s="192"/>
      <c r="AA196241" s="192"/>
    </row>
    <row r="196242" spans="26:27">
      <c r="Z196242" s="192"/>
      <c r="AA196242" s="192"/>
    </row>
    <row r="196243" spans="26:27">
      <c r="Z196243" s="192"/>
      <c r="AA196243" s="192"/>
    </row>
    <row r="196244" spans="26:27">
      <c r="Z196244" s="192"/>
      <c r="AA196244" s="192"/>
    </row>
    <row r="196245" spans="26:27">
      <c r="Z196245" s="192"/>
      <c r="AA196245" s="192"/>
    </row>
    <row r="196246" spans="26:27">
      <c r="Z196246" s="192"/>
      <c r="AA196246" s="192"/>
    </row>
    <row r="196247" spans="26:27">
      <c r="Z196247" s="192"/>
      <c r="AA196247" s="192"/>
    </row>
    <row r="196248" spans="26:27">
      <c r="Z196248" s="192"/>
      <c r="AA196248" s="192"/>
    </row>
    <row r="196249" spans="26:27">
      <c r="Z196249" s="192"/>
      <c r="AA196249" s="192"/>
    </row>
    <row r="196250" spans="26:27">
      <c r="Z196250" s="192"/>
      <c r="AA196250" s="192"/>
    </row>
    <row r="196251" spans="26:27">
      <c r="Z196251" s="192"/>
      <c r="AA196251" s="192"/>
    </row>
    <row r="196252" spans="26:27">
      <c r="Z196252" s="192"/>
      <c r="AA196252" s="192"/>
    </row>
    <row r="196253" spans="26:27">
      <c r="Z196253" s="192"/>
      <c r="AA196253" s="192"/>
    </row>
    <row r="196254" spans="26:27">
      <c r="Z196254" s="192"/>
      <c r="AA196254" s="192"/>
    </row>
    <row r="196255" spans="26:27">
      <c r="Z196255" s="192"/>
      <c r="AA196255" s="192"/>
    </row>
    <row r="196256" spans="26:27">
      <c r="Z196256" s="192"/>
      <c r="AA196256" s="192"/>
    </row>
    <row r="196257" spans="26:27">
      <c r="Z196257" s="192"/>
      <c r="AA196257" s="192"/>
    </row>
    <row r="196258" spans="26:27">
      <c r="Z196258" s="192"/>
      <c r="AA196258" s="192"/>
    </row>
    <row r="196259" spans="26:27">
      <c r="Z196259" s="192"/>
      <c r="AA196259" s="192"/>
    </row>
    <row r="196260" spans="26:27">
      <c r="Z196260" s="192"/>
      <c r="AA196260" s="192"/>
    </row>
    <row r="196261" spans="26:27">
      <c r="Z196261" s="192"/>
      <c r="AA196261" s="192"/>
    </row>
    <row r="196262" spans="26:27">
      <c r="Z196262" s="192"/>
      <c r="AA196262" s="192"/>
    </row>
    <row r="196263" spans="26:27">
      <c r="Z196263" s="192"/>
      <c r="AA196263" s="192"/>
    </row>
    <row r="196264" spans="26:27">
      <c r="Z196264" s="192"/>
      <c r="AA196264" s="192"/>
    </row>
    <row r="196265" spans="26:27">
      <c r="Z196265" s="192"/>
      <c r="AA196265" s="192"/>
    </row>
    <row r="196266" spans="26:27">
      <c r="Z196266" s="192"/>
      <c r="AA196266" s="192"/>
    </row>
    <row r="196267" spans="26:27">
      <c r="Z196267" s="192"/>
      <c r="AA196267" s="192"/>
    </row>
    <row r="196268" spans="26:27">
      <c r="Z196268" s="192"/>
      <c r="AA196268" s="192"/>
    </row>
    <row r="196269" spans="26:27">
      <c r="Z196269" s="192"/>
      <c r="AA196269" s="192"/>
    </row>
    <row r="196270" spans="26:27">
      <c r="Z196270" s="192"/>
      <c r="AA196270" s="192"/>
    </row>
    <row r="196271" spans="26:27">
      <c r="Z196271" s="192"/>
      <c r="AA196271" s="192"/>
    </row>
    <row r="196272" spans="26:27">
      <c r="Z196272" s="192"/>
      <c r="AA196272" s="192"/>
    </row>
    <row r="196273" spans="26:27">
      <c r="Z196273" s="192"/>
      <c r="AA196273" s="192"/>
    </row>
    <row r="196274" spans="26:27">
      <c r="Z196274" s="192"/>
      <c r="AA196274" s="192"/>
    </row>
    <row r="196275" spans="26:27">
      <c r="Z196275" s="192"/>
      <c r="AA196275" s="192"/>
    </row>
    <row r="196276" spans="26:27">
      <c r="Z196276" s="192"/>
      <c r="AA196276" s="192"/>
    </row>
    <row r="196277" spans="26:27">
      <c r="Z196277" s="192"/>
      <c r="AA196277" s="192"/>
    </row>
    <row r="196278" spans="26:27">
      <c r="Z196278" s="192"/>
      <c r="AA196278" s="192"/>
    </row>
    <row r="196279" spans="26:27">
      <c r="Z196279" s="192"/>
      <c r="AA196279" s="192"/>
    </row>
    <row r="196280" spans="26:27">
      <c r="Z196280" s="192"/>
      <c r="AA196280" s="192"/>
    </row>
    <row r="196281" spans="26:27">
      <c r="Z196281" s="192"/>
      <c r="AA196281" s="192"/>
    </row>
    <row r="196282" spans="26:27">
      <c r="Z196282" s="192"/>
      <c r="AA196282" s="192"/>
    </row>
    <row r="196283" spans="26:27">
      <c r="Z196283" s="192"/>
      <c r="AA196283" s="192"/>
    </row>
    <row r="196284" spans="26:27">
      <c r="Z196284" s="192"/>
      <c r="AA196284" s="192"/>
    </row>
    <row r="196285" spans="26:27">
      <c r="Z196285" s="192"/>
      <c r="AA196285" s="192"/>
    </row>
    <row r="196286" spans="26:27">
      <c r="Z196286" s="192"/>
      <c r="AA196286" s="192"/>
    </row>
    <row r="196287" spans="26:27">
      <c r="Z196287" s="192"/>
      <c r="AA196287" s="192"/>
    </row>
    <row r="196288" spans="26:27">
      <c r="Z196288" s="192"/>
      <c r="AA196288" s="192"/>
    </row>
    <row r="196289" spans="26:27">
      <c r="Z196289" s="192"/>
      <c r="AA196289" s="192"/>
    </row>
    <row r="196290" spans="26:27">
      <c r="Z196290" s="192"/>
      <c r="AA196290" s="192"/>
    </row>
    <row r="196291" spans="26:27">
      <c r="Z196291" s="192"/>
      <c r="AA196291" s="192"/>
    </row>
    <row r="196292" spans="26:27">
      <c r="Z196292" s="192"/>
      <c r="AA196292" s="192"/>
    </row>
    <row r="196293" spans="26:27">
      <c r="Z196293" s="192"/>
      <c r="AA196293" s="192"/>
    </row>
    <row r="196294" spans="26:27">
      <c r="Z196294" s="192"/>
      <c r="AA196294" s="192"/>
    </row>
    <row r="196295" spans="26:27">
      <c r="Z196295" s="192"/>
      <c r="AA196295" s="192"/>
    </row>
    <row r="196296" spans="26:27">
      <c r="Z196296" s="192"/>
      <c r="AA196296" s="192"/>
    </row>
    <row r="196297" spans="26:27">
      <c r="Z196297" s="192"/>
      <c r="AA196297" s="192"/>
    </row>
    <row r="196298" spans="26:27">
      <c r="Z196298" s="192"/>
      <c r="AA196298" s="192"/>
    </row>
    <row r="196299" spans="26:27">
      <c r="Z196299" s="192"/>
      <c r="AA196299" s="192"/>
    </row>
    <row r="196300" spans="26:27">
      <c r="Z196300" s="192"/>
      <c r="AA196300" s="192"/>
    </row>
    <row r="196301" spans="26:27">
      <c r="Z196301" s="192"/>
      <c r="AA196301" s="192"/>
    </row>
    <row r="196302" spans="26:27">
      <c r="Z196302" s="192"/>
      <c r="AA196302" s="192"/>
    </row>
    <row r="196303" spans="26:27">
      <c r="Z196303" s="192"/>
      <c r="AA196303" s="192"/>
    </row>
    <row r="196304" spans="26:27">
      <c r="Z196304" s="192"/>
      <c r="AA196304" s="192"/>
    </row>
    <row r="196305" spans="26:27">
      <c r="Z196305" s="192"/>
      <c r="AA196305" s="192"/>
    </row>
    <row r="196306" spans="26:27">
      <c r="Z196306" s="192"/>
      <c r="AA196306" s="192"/>
    </row>
    <row r="196307" spans="26:27">
      <c r="Z196307" s="192"/>
      <c r="AA196307" s="192"/>
    </row>
    <row r="196308" spans="26:27">
      <c r="Z196308" s="192"/>
      <c r="AA196308" s="192"/>
    </row>
    <row r="196309" spans="26:27">
      <c r="Z196309" s="192"/>
      <c r="AA196309" s="192"/>
    </row>
    <row r="196310" spans="26:27">
      <c r="Z196310" s="192"/>
      <c r="AA196310" s="192"/>
    </row>
    <row r="196311" spans="26:27">
      <c r="Z196311" s="192"/>
      <c r="AA196311" s="192"/>
    </row>
    <row r="196312" spans="26:27">
      <c r="Z196312" s="192"/>
      <c r="AA196312" s="192"/>
    </row>
    <row r="196313" spans="26:27">
      <c r="Z196313" s="192"/>
      <c r="AA196313" s="192"/>
    </row>
    <row r="196314" spans="26:27">
      <c r="Z196314" s="192"/>
      <c r="AA196314" s="192"/>
    </row>
    <row r="196315" spans="26:27">
      <c r="Z196315" s="192"/>
      <c r="AA196315" s="192"/>
    </row>
    <row r="196316" spans="26:27">
      <c r="Z196316" s="192"/>
      <c r="AA196316" s="192"/>
    </row>
    <row r="196317" spans="26:27">
      <c r="Z196317" s="192"/>
      <c r="AA196317" s="192"/>
    </row>
    <row r="196318" spans="26:27">
      <c r="Z196318" s="192"/>
      <c r="AA196318" s="192"/>
    </row>
    <row r="196319" spans="26:27">
      <c r="Z196319" s="192"/>
      <c r="AA196319" s="192"/>
    </row>
    <row r="196320" spans="26:27">
      <c r="Z196320" s="192"/>
      <c r="AA196320" s="192"/>
    </row>
    <row r="196321" spans="26:27">
      <c r="Z196321" s="192"/>
      <c r="AA196321" s="192"/>
    </row>
    <row r="196322" spans="26:27">
      <c r="Z196322" s="192"/>
      <c r="AA196322" s="192"/>
    </row>
    <row r="196323" spans="26:27">
      <c r="Z196323" s="192"/>
      <c r="AA196323" s="192"/>
    </row>
    <row r="196324" spans="26:27">
      <c r="Z196324" s="192"/>
      <c r="AA196324" s="192"/>
    </row>
    <row r="196325" spans="26:27">
      <c r="Z196325" s="192"/>
      <c r="AA196325" s="192"/>
    </row>
    <row r="196326" spans="26:27">
      <c r="Z196326" s="192"/>
      <c r="AA196326" s="192"/>
    </row>
    <row r="196327" spans="26:27">
      <c r="Z196327" s="192"/>
      <c r="AA196327" s="192"/>
    </row>
    <row r="196328" spans="26:27">
      <c r="Z196328" s="192"/>
      <c r="AA196328" s="192"/>
    </row>
    <row r="196329" spans="26:27">
      <c r="Z196329" s="192"/>
      <c r="AA196329" s="192"/>
    </row>
    <row r="196330" spans="26:27">
      <c r="Z196330" s="192"/>
      <c r="AA196330" s="192"/>
    </row>
    <row r="196331" spans="26:27">
      <c r="Z196331" s="192"/>
      <c r="AA196331" s="192"/>
    </row>
    <row r="196332" spans="26:27">
      <c r="Z196332" s="192"/>
      <c r="AA196332" s="192"/>
    </row>
    <row r="196333" spans="26:27">
      <c r="Z196333" s="192"/>
      <c r="AA196333" s="192"/>
    </row>
    <row r="196334" spans="26:27">
      <c r="Z196334" s="192"/>
      <c r="AA196334" s="192"/>
    </row>
    <row r="196335" spans="26:27">
      <c r="Z196335" s="192"/>
      <c r="AA196335" s="192"/>
    </row>
    <row r="196336" spans="26:27">
      <c r="Z196336" s="192"/>
      <c r="AA196336" s="192"/>
    </row>
    <row r="196337" spans="26:27">
      <c r="Z196337" s="192"/>
      <c r="AA196337" s="192"/>
    </row>
    <row r="196338" spans="26:27">
      <c r="Z196338" s="192"/>
      <c r="AA196338" s="192"/>
    </row>
    <row r="196339" spans="26:27">
      <c r="Z196339" s="192"/>
      <c r="AA196339" s="192"/>
    </row>
    <row r="196340" spans="26:27">
      <c r="Z196340" s="192"/>
      <c r="AA196340" s="192"/>
    </row>
    <row r="196341" spans="26:27">
      <c r="Z196341" s="192"/>
      <c r="AA196341" s="192"/>
    </row>
    <row r="196342" spans="26:27">
      <c r="Z196342" s="192"/>
      <c r="AA196342" s="192"/>
    </row>
    <row r="196343" spans="26:27">
      <c r="Z196343" s="192"/>
      <c r="AA196343" s="192"/>
    </row>
    <row r="196344" spans="26:27">
      <c r="Z196344" s="192"/>
      <c r="AA196344" s="192"/>
    </row>
    <row r="196345" spans="26:27">
      <c r="Z196345" s="192"/>
      <c r="AA196345" s="192"/>
    </row>
    <row r="196346" spans="26:27">
      <c r="Z196346" s="192"/>
      <c r="AA196346" s="192"/>
    </row>
    <row r="196347" spans="26:27">
      <c r="Z196347" s="192"/>
      <c r="AA196347" s="192"/>
    </row>
    <row r="196348" spans="26:27">
      <c r="Z196348" s="192"/>
      <c r="AA196348" s="192"/>
    </row>
    <row r="196349" spans="26:27">
      <c r="Z196349" s="192"/>
      <c r="AA196349" s="192"/>
    </row>
    <row r="196350" spans="26:27">
      <c r="Z196350" s="192"/>
      <c r="AA196350" s="192"/>
    </row>
    <row r="196351" spans="26:27">
      <c r="Z196351" s="192"/>
      <c r="AA196351" s="192"/>
    </row>
    <row r="196352" spans="26:27">
      <c r="Z196352" s="192"/>
      <c r="AA196352" s="192"/>
    </row>
    <row r="196353" spans="26:27">
      <c r="Z196353" s="192"/>
      <c r="AA196353" s="192"/>
    </row>
    <row r="196354" spans="26:27">
      <c r="Z196354" s="192"/>
      <c r="AA196354" s="192"/>
    </row>
    <row r="196355" spans="26:27">
      <c r="Z196355" s="192"/>
      <c r="AA196355" s="192"/>
    </row>
    <row r="196356" spans="26:27">
      <c r="Z196356" s="192"/>
      <c r="AA196356" s="192"/>
    </row>
    <row r="196357" spans="26:27">
      <c r="Z196357" s="192"/>
      <c r="AA196357" s="192"/>
    </row>
    <row r="196358" spans="26:27">
      <c r="Z196358" s="192"/>
      <c r="AA196358" s="192"/>
    </row>
    <row r="196359" spans="26:27">
      <c r="Z196359" s="192"/>
      <c r="AA196359" s="192"/>
    </row>
    <row r="196360" spans="26:27">
      <c r="Z196360" s="192"/>
      <c r="AA196360" s="192"/>
    </row>
    <row r="196361" spans="26:27">
      <c r="Z196361" s="192"/>
      <c r="AA196361" s="192"/>
    </row>
    <row r="196362" spans="26:27">
      <c r="Z196362" s="192"/>
      <c r="AA196362" s="192"/>
    </row>
    <row r="196363" spans="26:27">
      <c r="Z196363" s="192"/>
      <c r="AA196363" s="192"/>
    </row>
    <row r="196364" spans="26:27">
      <c r="Z196364" s="192"/>
      <c r="AA196364" s="192"/>
    </row>
    <row r="196365" spans="26:27">
      <c r="Z196365" s="192"/>
      <c r="AA196365" s="192"/>
    </row>
    <row r="196366" spans="26:27">
      <c r="Z196366" s="192"/>
      <c r="AA196366" s="192"/>
    </row>
    <row r="196367" spans="26:27">
      <c r="Z196367" s="192"/>
      <c r="AA196367" s="192"/>
    </row>
    <row r="196368" spans="26:27">
      <c r="Z196368" s="192"/>
      <c r="AA196368" s="192"/>
    </row>
    <row r="196369" spans="26:27">
      <c r="Z196369" s="192"/>
      <c r="AA196369" s="192"/>
    </row>
    <row r="196370" spans="26:27">
      <c r="Z196370" s="192"/>
      <c r="AA196370" s="192"/>
    </row>
    <row r="196371" spans="26:27">
      <c r="Z196371" s="192"/>
      <c r="AA196371" s="192"/>
    </row>
    <row r="196372" spans="26:27">
      <c r="Z196372" s="192"/>
      <c r="AA196372" s="192"/>
    </row>
    <row r="196373" spans="26:27">
      <c r="Z196373" s="192"/>
      <c r="AA196373" s="192"/>
    </row>
    <row r="196374" spans="26:27">
      <c r="Z196374" s="192"/>
      <c r="AA196374" s="192"/>
    </row>
    <row r="196375" spans="26:27">
      <c r="Z196375" s="192"/>
      <c r="AA196375" s="192"/>
    </row>
    <row r="196376" spans="26:27">
      <c r="Z196376" s="192"/>
      <c r="AA196376" s="192"/>
    </row>
    <row r="196377" spans="26:27">
      <c r="Z196377" s="192"/>
      <c r="AA196377" s="192"/>
    </row>
    <row r="196378" spans="26:27">
      <c r="Z196378" s="192"/>
      <c r="AA196378" s="192"/>
    </row>
    <row r="196379" spans="26:27">
      <c r="Z196379" s="192"/>
      <c r="AA196379" s="192"/>
    </row>
    <row r="196380" spans="26:27">
      <c r="Z196380" s="192"/>
      <c r="AA196380" s="192"/>
    </row>
    <row r="196381" spans="26:27">
      <c r="Z196381" s="192"/>
      <c r="AA196381" s="192"/>
    </row>
    <row r="196382" spans="26:27">
      <c r="Z196382" s="192"/>
      <c r="AA196382" s="192"/>
    </row>
    <row r="196383" spans="26:27">
      <c r="Z196383" s="192"/>
      <c r="AA196383" s="192"/>
    </row>
    <row r="196384" spans="26:27">
      <c r="Z196384" s="192"/>
      <c r="AA196384" s="192"/>
    </row>
    <row r="196385" spans="26:27">
      <c r="Z196385" s="192"/>
      <c r="AA196385" s="192"/>
    </row>
    <row r="196386" spans="26:27">
      <c r="Z196386" s="192"/>
      <c r="AA196386" s="192"/>
    </row>
    <row r="196387" spans="26:27">
      <c r="Z196387" s="192"/>
      <c r="AA196387" s="192"/>
    </row>
    <row r="196388" spans="26:27">
      <c r="Z196388" s="192"/>
      <c r="AA196388" s="192"/>
    </row>
    <row r="196389" spans="26:27">
      <c r="Z196389" s="192"/>
      <c r="AA196389" s="192"/>
    </row>
    <row r="196390" spans="26:27">
      <c r="Z196390" s="192"/>
      <c r="AA196390" s="192"/>
    </row>
    <row r="196391" spans="26:27">
      <c r="Z196391" s="192"/>
      <c r="AA196391" s="192"/>
    </row>
    <row r="196392" spans="26:27">
      <c r="Z196392" s="192"/>
      <c r="AA196392" s="192"/>
    </row>
    <row r="196393" spans="26:27">
      <c r="Z196393" s="192"/>
      <c r="AA196393" s="192"/>
    </row>
    <row r="196394" spans="26:27">
      <c r="Z196394" s="192"/>
      <c r="AA196394" s="192"/>
    </row>
    <row r="196395" spans="26:27">
      <c r="Z196395" s="192"/>
      <c r="AA196395" s="192"/>
    </row>
    <row r="196396" spans="26:27">
      <c r="Z196396" s="192"/>
      <c r="AA196396" s="192"/>
    </row>
    <row r="196397" spans="26:27">
      <c r="Z196397" s="192"/>
      <c r="AA196397" s="192"/>
    </row>
    <row r="196398" spans="26:27">
      <c r="Z196398" s="192"/>
      <c r="AA196398" s="192"/>
    </row>
    <row r="196399" spans="26:27">
      <c r="Z196399" s="192"/>
      <c r="AA196399" s="192"/>
    </row>
    <row r="196400" spans="26:27">
      <c r="Z196400" s="192"/>
      <c r="AA196400" s="192"/>
    </row>
    <row r="196401" spans="26:27">
      <c r="Z196401" s="192"/>
      <c r="AA196401" s="192"/>
    </row>
    <row r="196402" spans="26:27">
      <c r="Z196402" s="192"/>
      <c r="AA196402" s="192"/>
    </row>
    <row r="196403" spans="26:27">
      <c r="Z196403" s="192"/>
      <c r="AA196403" s="192"/>
    </row>
    <row r="196404" spans="26:27">
      <c r="Z196404" s="192"/>
      <c r="AA196404" s="192"/>
    </row>
    <row r="196405" spans="26:27">
      <c r="Z196405" s="192"/>
      <c r="AA196405" s="192"/>
    </row>
    <row r="196406" spans="26:27">
      <c r="Z196406" s="192"/>
      <c r="AA196406" s="192"/>
    </row>
    <row r="196407" spans="26:27">
      <c r="Z196407" s="192"/>
      <c r="AA196407" s="192"/>
    </row>
    <row r="196408" spans="26:27">
      <c r="Z196408" s="192"/>
      <c r="AA196408" s="192"/>
    </row>
    <row r="196409" spans="26:27">
      <c r="Z196409" s="192"/>
      <c r="AA196409" s="192"/>
    </row>
    <row r="196410" spans="26:27">
      <c r="Z196410" s="192"/>
      <c r="AA196410" s="192"/>
    </row>
    <row r="196411" spans="26:27">
      <c r="Z196411" s="192"/>
      <c r="AA196411" s="192"/>
    </row>
    <row r="196412" spans="26:27">
      <c r="Z196412" s="192"/>
      <c r="AA196412" s="192"/>
    </row>
    <row r="196413" spans="26:27">
      <c r="Z196413" s="192"/>
      <c r="AA196413" s="192"/>
    </row>
    <row r="196414" spans="26:27">
      <c r="Z196414" s="192"/>
      <c r="AA196414" s="192"/>
    </row>
    <row r="196415" spans="26:27">
      <c r="Z196415" s="192"/>
      <c r="AA196415" s="192"/>
    </row>
    <row r="196416" spans="26:27">
      <c r="Z196416" s="192"/>
      <c r="AA196416" s="192"/>
    </row>
    <row r="196417" spans="26:27">
      <c r="Z196417" s="192"/>
      <c r="AA196417" s="192"/>
    </row>
    <row r="196418" spans="26:27">
      <c r="Z196418" s="192"/>
      <c r="AA196418" s="192"/>
    </row>
    <row r="196419" spans="26:27">
      <c r="Z196419" s="192"/>
      <c r="AA196419" s="192"/>
    </row>
    <row r="196420" spans="26:27">
      <c r="Z196420" s="192"/>
      <c r="AA196420" s="192"/>
    </row>
    <row r="196421" spans="26:27">
      <c r="Z196421" s="192"/>
      <c r="AA196421" s="192"/>
    </row>
    <row r="196422" spans="26:27">
      <c r="Z196422" s="192"/>
      <c r="AA196422" s="192"/>
    </row>
    <row r="196423" spans="26:27">
      <c r="Z196423" s="192"/>
      <c r="AA196423" s="192"/>
    </row>
    <row r="196424" spans="26:27">
      <c r="Z196424" s="192"/>
      <c r="AA196424" s="192"/>
    </row>
    <row r="196425" spans="26:27">
      <c r="Z196425" s="192"/>
      <c r="AA196425" s="192"/>
    </row>
    <row r="196426" spans="26:27">
      <c r="Z196426" s="192"/>
      <c r="AA196426" s="192"/>
    </row>
    <row r="196427" spans="26:27">
      <c r="Z196427" s="192"/>
      <c r="AA196427" s="192"/>
    </row>
    <row r="196428" spans="26:27">
      <c r="Z196428" s="192"/>
      <c r="AA196428" s="192"/>
    </row>
    <row r="196429" spans="26:27">
      <c r="Z196429" s="192"/>
      <c r="AA196429" s="192"/>
    </row>
    <row r="196430" spans="26:27">
      <c r="Z196430" s="192"/>
      <c r="AA196430" s="192"/>
    </row>
    <row r="196431" spans="26:27">
      <c r="Z196431" s="192"/>
      <c r="AA196431" s="192"/>
    </row>
    <row r="196432" spans="26:27">
      <c r="Z196432" s="192"/>
      <c r="AA196432" s="192"/>
    </row>
    <row r="196433" spans="26:27">
      <c r="Z196433" s="192"/>
      <c r="AA196433" s="192"/>
    </row>
    <row r="196434" spans="26:27">
      <c r="Z196434" s="192"/>
      <c r="AA196434" s="192"/>
    </row>
    <row r="196435" spans="26:27">
      <c r="Z196435" s="192"/>
      <c r="AA196435" s="192"/>
    </row>
    <row r="196436" spans="26:27">
      <c r="Z196436" s="192"/>
      <c r="AA196436" s="192"/>
    </row>
    <row r="196437" spans="26:27">
      <c r="Z196437" s="192"/>
      <c r="AA196437" s="192"/>
    </row>
    <row r="196438" spans="26:27">
      <c r="Z196438" s="192"/>
      <c r="AA196438" s="192"/>
    </row>
    <row r="196439" spans="26:27">
      <c r="Z196439" s="192"/>
      <c r="AA196439" s="192"/>
    </row>
    <row r="196440" spans="26:27">
      <c r="Z196440" s="192"/>
      <c r="AA196440" s="192"/>
    </row>
    <row r="196441" spans="26:27">
      <c r="Z196441" s="192"/>
      <c r="AA196441" s="192"/>
    </row>
    <row r="196442" spans="26:27">
      <c r="Z196442" s="192"/>
      <c r="AA196442" s="192"/>
    </row>
    <row r="196443" spans="26:27">
      <c r="Z196443" s="192"/>
      <c r="AA196443" s="192"/>
    </row>
    <row r="196444" spans="26:27">
      <c r="Z196444" s="192"/>
      <c r="AA196444" s="192"/>
    </row>
    <row r="196445" spans="26:27">
      <c r="Z196445" s="192"/>
      <c r="AA196445" s="192"/>
    </row>
    <row r="196446" spans="26:27">
      <c r="Z196446" s="192"/>
      <c r="AA196446" s="192"/>
    </row>
    <row r="196447" spans="26:27">
      <c r="Z196447" s="192"/>
      <c r="AA196447" s="192"/>
    </row>
    <row r="196448" spans="26:27">
      <c r="Z196448" s="192"/>
      <c r="AA196448" s="192"/>
    </row>
    <row r="196449" spans="26:27">
      <c r="Z196449" s="192"/>
      <c r="AA196449" s="192"/>
    </row>
    <row r="196450" spans="26:27">
      <c r="Z196450" s="192"/>
      <c r="AA196450" s="192"/>
    </row>
    <row r="196451" spans="26:27">
      <c r="Z196451" s="192"/>
      <c r="AA196451" s="192"/>
    </row>
    <row r="196452" spans="26:27">
      <c r="Z196452" s="192"/>
      <c r="AA196452" s="192"/>
    </row>
    <row r="196453" spans="26:27">
      <c r="Z196453" s="192"/>
      <c r="AA196453" s="192"/>
    </row>
    <row r="196454" spans="26:27">
      <c r="Z196454" s="192"/>
      <c r="AA196454" s="192"/>
    </row>
    <row r="196455" spans="26:27">
      <c r="Z196455" s="192"/>
      <c r="AA196455" s="192"/>
    </row>
    <row r="196456" spans="26:27">
      <c r="Z196456" s="192"/>
      <c r="AA196456" s="192"/>
    </row>
    <row r="196457" spans="26:27">
      <c r="Z196457" s="192"/>
      <c r="AA196457" s="192"/>
    </row>
    <row r="196458" spans="26:27">
      <c r="Z196458" s="192"/>
      <c r="AA196458" s="192"/>
    </row>
    <row r="196459" spans="26:27">
      <c r="Z196459" s="192"/>
      <c r="AA196459" s="192"/>
    </row>
    <row r="196460" spans="26:27">
      <c r="Z196460" s="192"/>
      <c r="AA196460" s="192"/>
    </row>
    <row r="196461" spans="26:27">
      <c r="Z196461" s="192"/>
      <c r="AA196461" s="192"/>
    </row>
    <row r="196462" spans="26:27">
      <c r="Z196462" s="192"/>
      <c r="AA196462" s="192"/>
    </row>
    <row r="196463" spans="26:27">
      <c r="Z196463" s="192"/>
      <c r="AA196463" s="192"/>
    </row>
    <row r="196464" spans="26:27">
      <c r="Z196464" s="192"/>
      <c r="AA196464" s="192"/>
    </row>
    <row r="196465" spans="26:27">
      <c r="Z196465" s="192"/>
      <c r="AA196465" s="192"/>
    </row>
    <row r="196466" spans="26:27">
      <c r="Z196466" s="192"/>
      <c r="AA196466" s="192"/>
    </row>
    <row r="196467" spans="26:27">
      <c r="Z196467" s="192"/>
      <c r="AA196467" s="192"/>
    </row>
    <row r="196468" spans="26:27">
      <c r="Z196468" s="192"/>
      <c r="AA196468" s="192"/>
    </row>
    <row r="196469" spans="26:27">
      <c r="Z196469" s="192"/>
      <c r="AA196469" s="192"/>
    </row>
    <row r="196470" spans="26:27">
      <c r="Z196470" s="192"/>
      <c r="AA196470" s="192"/>
    </row>
    <row r="196471" spans="26:27">
      <c r="Z196471" s="192"/>
      <c r="AA196471" s="192"/>
    </row>
    <row r="196472" spans="26:27">
      <c r="Z196472" s="192"/>
      <c r="AA196472" s="192"/>
    </row>
    <row r="196473" spans="26:27">
      <c r="Z196473" s="192"/>
      <c r="AA196473" s="192"/>
    </row>
    <row r="196474" spans="26:27">
      <c r="Z196474" s="192"/>
      <c r="AA196474" s="192"/>
    </row>
    <row r="196475" spans="26:27">
      <c r="Z196475" s="192"/>
      <c r="AA196475" s="192"/>
    </row>
    <row r="196476" spans="26:27">
      <c r="Z196476" s="192"/>
      <c r="AA196476" s="192"/>
    </row>
    <row r="196477" spans="26:27">
      <c r="Z196477" s="192"/>
      <c r="AA196477" s="192"/>
    </row>
    <row r="196478" spans="26:27">
      <c r="Z196478" s="192"/>
      <c r="AA196478" s="192"/>
    </row>
    <row r="196479" spans="26:27">
      <c r="Z196479" s="192"/>
      <c r="AA196479" s="192"/>
    </row>
    <row r="196480" spans="26:27">
      <c r="Z196480" s="192"/>
      <c r="AA196480" s="192"/>
    </row>
    <row r="196481" spans="26:27">
      <c r="Z196481" s="192"/>
      <c r="AA196481" s="192"/>
    </row>
    <row r="196482" spans="26:27">
      <c r="Z196482" s="192"/>
      <c r="AA196482" s="192"/>
    </row>
    <row r="196483" spans="26:27">
      <c r="Z196483" s="192"/>
      <c r="AA196483" s="192"/>
    </row>
    <row r="196484" spans="26:27">
      <c r="Z196484" s="192"/>
      <c r="AA196484" s="192"/>
    </row>
    <row r="196485" spans="26:27">
      <c r="Z196485" s="192"/>
      <c r="AA196485" s="192"/>
    </row>
    <row r="196486" spans="26:27">
      <c r="Z196486" s="192"/>
      <c r="AA196486" s="192"/>
    </row>
    <row r="196487" spans="26:27">
      <c r="Z196487" s="192"/>
      <c r="AA196487" s="192"/>
    </row>
    <row r="196488" spans="26:27">
      <c r="Z196488" s="192"/>
      <c r="AA196488" s="192"/>
    </row>
    <row r="196489" spans="26:27">
      <c r="Z196489" s="192"/>
      <c r="AA196489" s="192"/>
    </row>
    <row r="196490" spans="26:27">
      <c r="Z196490" s="192"/>
      <c r="AA196490" s="192"/>
    </row>
    <row r="196491" spans="26:27">
      <c r="Z196491" s="192"/>
      <c r="AA196491" s="192"/>
    </row>
    <row r="196492" spans="26:27">
      <c r="Z196492" s="192"/>
      <c r="AA196492" s="192"/>
    </row>
    <row r="196493" spans="26:27">
      <c r="Z196493" s="192"/>
      <c r="AA196493" s="192"/>
    </row>
    <row r="196494" spans="26:27">
      <c r="Z196494" s="192"/>
      <c r="AA196494" s="192"/>
    </row>
    <row r="196495" spans="26:27">
      <c r="Z196495" s="192"/>
      <c r="AA196495" s="192"/>
    </row>
    <row r="196496" spans="26:27">
      <c r="Z196496" s="192"/>
      <c r="AA196496" s="192"/>
    </row>
    <row r="196497" spans="26:27">
      <c r="Z196497" s="192"/>
      <c r="AA196497" s="192"/>
    </row>
    <row r="196498" spans="26:27">
      <c r="Z196498" s="192"/>
      <c r="AA196498" s="192"/>
    </row>
    <row r="196499" spans="26:27">
      <c r="Z196499" s="192"/>
      <c r="AA196499" s="192"/>
    </row>
    <row r="196500" spans="26:27">
      <c r="Z196500" s="192"/>
      <c r="AA196500" s="192"/>
    </row>
    <row r="196501" spans="26:27">
      <c r="Z196501" s="192"/>
      <c r="AA196501" s="192"/>
    </row>
    <row r="196502" spans="26:27">
      <c r="Z196502" s="192"/>
      <c r="AA196502" s="192"/>
    </row>
    <row r="196503" spans="26:27">
      <c r="Z196503" s="192"/>
      <c r="AA196503" s="192"/>
    </row>
    <row r="196504" spans="26:27">
      <c r="Z196504" s="192"/>
      <c r="AA196504" s="192"/>
    </row>
    <row r="196505" spans="26:27">
      <c r="Z196505" s="192"/>
      <c r="AA196505" s="192"/>
    </row>
    <row r="196506" spans="26:27">
      <c r="Z196506" s="192"/>
      <c r="AA196506" s="192"/>
    </row>
    <row r="196507" spans="26:27">
      <c r="Z196507" s="192"/>
      <c r="AA196507" s="192"/>
    </row>
    <row r="196508" spans="26:27">
      <c r="Z196508" s="192"/>
      <c r="AA196508" s="192"/>
    </row>
    <row r="196509" spans="26:27">
      <c r="Z196509" s="192"/>
      <c r="AA196509" s="192"/>
    </row>
    <row r="196510" spans="26:27">
      <c r="Z196510" s="192"/>
      <c r="AA196510" s="192"/>
    </row>
    <row r="196511" spans="26:27">
      <c r="Z196511" s="192"/>
      <c r="AA196511" s="192"/>
    </row>
    <row r="196512" spans="26:27">
      <c r="Z196512" s="192"/>
      <c r="AA196512" s="192"/>
    </row>
    <row r="196513" spans="26:27">
      <c r="Z196513" s="192"/>
      <c r="AA196513" s="192"/>
    </row>
    <row r="196514" spans="26:27">
      <c r="Z196514" s="192"/>
      <c r="AA196514" s="192"/>
    </row>
    <row r="196515" spans="26:27">
      <c r="Z196515" s="192"/>
      <c r="AA196515" s="192"/>
    </row>
    <row r="196516" spans="26:27">
      <c r="Z196516" s="192"/>
      <c r="AA196516" s="192"/>
    </row>
    <row r="196517" spans="26:27">
      <c r="Z196517" s="192"/>
      <c r="AA196517" s="192"/>
    </row>
    <row r="196518" spans="26:27">
      <c r="Z196518" s="192"/>
      <c r="AA196518" s="192"/>
    </row>
    <row r="196519" spans="26:27">
      <c r="Z196519" s="192"/>
      <c r="AA196519" s="192"/>
    </row>
    <row r="196520" spans="26:27">
      <c r="Z196520" s="192"/>
      <c r="AA196520" s="192"/>
    </row>
    <row r="196521" spans="26:27">
      <c r="Z196521" s="192"/>
      <c r="AA196521" s="192"/>
    </row>
    <row r="196522" spans="26:27">
      <c r="Z196522" s="192"/>
      <c r="AA196522" s="192"/>
    </row>
    <row r="196523" spans="26:27">
      <c r="Z196523" s="192"/>
      <c r="AA196523" s="192"/>
    </row>
    <row r="196524" spans="26:27">
      <c r="Z196524" s="192"/>
      <c r="AA196524" s="192"/>
    </row>
    <row r="196525" spans="26:27">
      <c r="Z196525" s="192"/>
      <c r="AA196525" s="192"/>
    </row>
    <row r="196526" spans="26:27">
      <c r="Z196526" s="192"/>
      <c r="AA196526" s="192"/>
    </row>
    <row r="196527" spans="26:27">
      <c r="Z196527" s="192"/>
      <c r="AA196527" s="192"/>
    </row>
    <row r="196528" spans="26:27">
      <c r="Z196528" s="192"/>
      <c r="AA196528" s="192"/>
    </row>
    <row r="196529" spans="26:27">
      <c r="Z196529" s="192"/>
      <c r="AA196529" s="192"/>
    </row>
    <row r="196530" spans="26:27">
      <c r="Z196530" s="192"/>
      <c r="AA196530" s="192"/>
    </row>
    <row r="196531" spans="26:27">
      <c r="Z196531" s="192"/>
      <c r="AA196531" s="192"/>
    </row>
    <row r="196532" spans="26:27">
      <c r="Z196532" s="192"/>
      <c r="AA196532" s="192"/>
    </row>
    <row r="196533" spans="26:27">
      <c r="Z196533" s="192"/>
      <c r="AA196533" s="192"/>
    </row>
    <row r="196534" spans="26:27">
      <c r="Z196534" s="192"/>
      <c r="AA196534" s="192"/>
    </row>
    <row r="196535" spans="26:27">
      <c r="Z196535" s="192"/>
      <c r="AA196535" s="192"/>
    </row>
    <row r="196536" spans="26:27">
      <c r="Z196536" s="192"/>
      <c r="AA196536" s="192"/>
    </row>
    <row r="196537" spans="26:27">
      <c r="Z196537" s="192"/>
      <c r="AA196537" s="192"/>
    </row>
    <row r="196538" spans="26:27">
      <c r="Z196538" s="192"/>
      <c r="AA196538" s="192"/>
    </row>
    <row r="196539" spans="26:27">
      <c r="Z196539" s="192"/>
      <c r="AA196539" s="192"/>
    </row>
    <row r="196540" spans="26:27">
      <c r="Z196540" s="192"/>
      <c r="AA196540" s="192"/>
    </row>
    <row r="196541" spans="26:27">
      <c r="Z196541" s="192"/>
      <c r="AA196541" s="192"/>
    </row>
    <row r="196542" spans="26:27">
      <c r="Z196542" s="192"/>
      <c r="AA196542" s="192"/>
    </row>
    <row r="196543" spans="26:27">
      <c r="Z196543" s="192"/>
      <c r="AA196543" s="192"/>
    </row>
    <row r="196544" spans="26:27">
      <c r="Z196544" s="192"/>
      <c r="AA196544" s="192"/>
    </row>
    <row r="196545" spans="26:27">
      <c r="Z196545" s="192"/>
      <c r="AA196545" s="192"/>
    </row>
    <row r="196546" spans="26:27">
      <c r="Z196546" s="192"/>
      <c r="AA196546" s="192"/>
    </row>
    <row r="196547" spans="26:27">
      <c r="Z196547" s="192"/>
      <c r="AA196547" s="192"/>
    </row>
    <row r="196548" spans="26:27">
      <c r="Z196548" s="192"/>
      <c r="AA196548" s="192"/>
    </row>
    <row r="196549" spans="26:27">
      <c r="Z196549" s="192"/>
      <c r="AA196549" s="192"/>
    </row>
    <row r="196550" spans="26:27">
      <c r="Z196550" s="192"/>
      <c r="AA196550" s="192"/>
    </row>
    <row r="196551" spans="26:27">
      <c r="Z196551" s="192"/>
      <c r="AA196551" s="192"/>
    </row>
    <row r="196552" spans="26:27">
      <c r="Z196552" s="192"/>
      <c r="AA196552" s="192"/>
    </row>
    <row r="196553" spans="26:27">
      <c r="Z196553" s="192"/>
      <c r="AA196553" s="192"/>
    </row>
    <row r="196554" spans="26:27">
      <c r="Z196554" s="192"/>
      <c r="AA196554" s="192"/>
    </row>
    <row r="196555" spans="26:27">
      <c r="Z196555" s="192"/>
      <c r="AA196555" s="192"/>
    </row>
    <row r="196556" spans="26:27">
      <c r="Z196556" s="192"/>
      <c r="AA196556" s="192"/>
    </row>
    <row r="196557" spans="26:27">
      <c r="Z196557" s="192"/>
      <c r="AA196557" s="192"/>
    </row>
    <row r="196558" spans="26:27">
      <c r="Z196558" s="192"/>
      <c r="AA196558" s="192"/>
    </row>
    <row r="196559" spans="26:27">
      <c r="Z196559" s="192"/>
      <c r="AA196559" s="192"/>
    </row>
    <row r="196560" spans="26:27">
      <c r="Z196560" s="192"/>
      <c r="AA196560" s="192"/>
    </row>
    <row r="196561" spans="26:27">
      <c r="Z196561" s="192"/>
      <c r="AA196561" s="192"/>
    </row>
    <row r="196562" spans="26:27">
      <c r="Z196562" s="192"/>
      <c r="AA196562" s="192"/>
    </row>
    <row r="196563" spans="26:27">
      <c r="Z196563" s="192"/>
      <c r="AA196563" s="192"/>
    </row>
    <row r="196564" spans="26:27">
      <c r="Z196564" s="192"/>
      <c r="AA196564" s="192"/>
    </row>
    <row r="196565" spans="26:27">
      <c r="Z196565" s="192"/>
      <c r="AA196565" s="192"/>
    </row>
    <row r="196566" spans="26:27">
      <c r="Z196566" s="192"/>
      <c r="AA196566" s="192"/>
    </row>
    <row r="196567" spans="26:27">
      <c r="Z196567" s="192"/>
      <c r="AA196567" s="192"/>
    </row>
    <row r="196568" spans="26:27">
      <c r="Z196568" s="192"/>
      <c r="AA196568" s="192"/>
    </row>
    <row r="196569" spans="26:27">
      <c r="Z196569" s="192"/>
      <c r="AA196569" s="192"/>
    </row>
    <row r="196570" spans="26:27">
      <c r="Z196570" s="192"/>
      <c r="AA196570" s="192"/>
    </row>
    <row r="196571" spans="26:27">
      <c r="Z196571" s="192"/>
      <c r="AA196571" s="192"/>
    </row>
    <row r="196572" spans="26:27">
      <c r="Z196572" s="192"/>
      <c r="AA196572" s="192"/>
    </row>
    <row r="196573" spans="26:27">
      <c r="Z196573" s="192"/>
      <c r="AA196573" s="192"/>
    </row>
    <row r="196574" spans="26:27">
      <c r="Z196574" s="192"/>
      <c r="AA196574" s="192"/>
    </row>
    <row r="196575" spans="26:27">
      <c r="Z196575" s="192"/>
      <c r="AA196575" s="192"/>
    </row>
    <row r="196576" spans="26:27">
      <c r="Z196576" s="192"/>
      <c r="AA196576" s="192"/>
    </row>
    <row r="196577" spans="26:27">
      <c r="Z196577" s="192"/>
      <c r="AA196577" s="192"/>
    </row>
    <row r="196578" spans="26:27">
      <c r="Z196578" s="192"/>
      <c r="AA196578" s="192"/>
    </row>
    <row r="196579" spans="26:27">
      <c r="Z196579" s="192"/>
      <c r="AA196579" s="192"/>
    </row>
    <row r="196580" spans="26:27">
      <c r="Z196580" s="192"/>
      <c r="AA196580" s="192"/>
    </row>
    <row r="196581" spans="26:27">
      <c r="Z196581" s="192"/>
      <c r="AA196581" s="192"/>
    </row>
    <row r="196582" spans="26:27">
      <c r="Z196582" s="192"/>
      <c r="AA196582" s="192"/>
    </row>
    <row r="196583" spans="26:27">
      <c r="Z196583" s="192"/>
      <c r="AA196583" s="192"/>
    </row>
    <row r="196584" spans="26:27">
      <c r="Z196584" s="192"/>
      <c r="AA196584" s="192"/>
    </row>
    <row r="196585" spans="26:27">
      <c r="Z196585" s="192"/>
      <c r="AA196585" s="192"/>
    </row>
    <row r="196586" spans="26:27">
      <c r="Z196586" s="192"/>
      <c r="AA196586" s="192"/>
    </row>
    <row r="196587" spans="26:27">
      <c r="Z196587" s="192"/>
      <c r="AA196587" s="192"/>
    </row>
    <row r="196588" spans="26:27">
      <c r="Z196588" s="192"/>
      <c r="AA196588" s="192"/>
    </row>
    <row r="196589" spans="26:27">
      <c r="Z196589" s="192"/>
      <c r="AA196589" s="192"/>
    </row>
    <row r="196590" spans="26:27">
      <c r="Z196590" s="192"/>
      <c r="AA196590" s="192"/>
    </row>
    <row r="196591" spans="26:27">
      <c r="Z196591" s="192"/>
      <c r="AA196591" s="192"/>
    </row>
    <row r="196592" spans="26:27">
      <c r="Z196592" s="192"/>
      <c r="AA196592" s="192"/>
    </row>
    <row r="196593" spans="26:27">
      <c r="Z196593" s="192"/>
      <c r="AA196593" s="192"/>
    </row>
    <row r="196594" spans="26:27">
      <c r="Z196594" s="192"/>
      <c r="AA196594" s="192"/>
    </row>
    <row r="196595" spans="26:27">
      <c r="Z196595" s="192"/>
      <c r="AA196595" s="192"/>
    </row>
    <row r="196596" spans="26:27">
      <c r="Z196596" s="192"/>
      <c r="AA196596" s="192"/>
    </row>
    <row r="196597" spans="26:27">
      <c r="Z196597" s="192"/>
      <c r="AA196597" s="192"/>
    </row>
    <row r="196598" spans="26:27">
      <c r="Z196598" s="192"/>
      <c r="AA196598" s="192"/>
    </row>
    <row r="196599" spans="26:27">
      <c r="Z196599" s="192"/>
      <c r="AA196599" s="192"/>
    </row>
    <row r="196600" spans="26:27">
      <c r="Z196600" s="192"/>
      <c r="AA196600" s="192"/>
    </row>
    <row r="196601" spans="26:27">
      <c r="Z196601" s="192"/>
      <c r="AA196601" s="192"/>
    </row>
    <row r="196602" spans="26:27">
      <c r="Z196602" s="192"/>
      <c r="AA196602" s="192"/>
    </row>
    <row r="196603" spans="26:27">
      <c r="Z196603" s="192"/>
      <c r="AA196603" s="192"/>
    </row>
    <row r="196604" spans="26:27">
      <c r="Z196604" s="192"/>
      <c r="AA196604" s="192"/>
    </row>
    <row r="196605" spans="26:27">
      <c r="Z196605" s="192"/>
      <c r="AA196605" s="192"/>
    </row>
    <row r="196606" spans="26:27">
      <c r="Z196606" s="192"/>
      <c r="AA196606" s="192"/>
    </row>
    <row r="196607" spans="26:27">
      <c r="Z196607" s="192"/>
      <c r="AA196607" s="192"/>
    </row>
    <row r="196608" spans="26:27">
      <c r="Z196608" s="192"/>
      <c r="AA196608" s="192"/>
    </row>
    <row r="196609" spans="26:27">
      <c r="Z196609" s="192"/>
      <c r="AA196609" s="192"/>
    </row>
    <row r="196610" spans="26:27">
      <c r="Z196610" s="192"/>
      <c r="AA196610" s="192"/>
    </row>
    <row r="196611" spans="26:27">
      <c r="Z196611" s="192"/>
      <c r="AA196611" s="192"/>
    </row>
    <row r="196612" spans="26:27">
      <c r="Z196612" s="192"/>
      <c r="AA196612" s="192"/>
    </row>
    <row r="196613" spans="26:27">
      <c r="Z196613" s="192"/>
      <c r="AA196613" s="192"/>
    </row>
    <row r="196614" spans="26:27">
      <c r="Z196614" s="192"/>
      <c r="AA196614" s="192"/>
    </row>
    <row r="196615" spans="26:27">
      <c r="Z196615" s="192"/>
      <c r="AA196615" s="192"/>
    </row>
    <row r="196616" spans="26:27">
      <c r="Z196616" s="192"/>
      <c r="AA196616" s="192"/>
    </row>
    <row r="196617" spans="26:27">
      <c r="Z196617" s="192"/>
      <c r="AA196617" s="192"/>
    </row>
    <row r="196618" spans="26:27">
      <c r="Z196618" s="192"/>
      <c r="AA196618" s="192"/>
    </row>
    <row r="196619" spans="26:27">
      <c r="Z196619" s="192"/>
      <c r="AA196619" s="192"/>
    </row>
    <row r="196620" spans="26:27">
      <c r="Z196620" s="192"/>
      <c r="AA196620" s="192"/>
    </row>
    <row r="196621" spans="26:27">
      <c r="Z196621" s="192"/>
      <c r="AA196621" s="192"/>
    </row>
    <row r="196622" spans="26:27">
      <c r="Z196622" s="192"/>
      <c r="AA196622" s="192"/>
    </row>
    <row r="196623" spans="26:27">
      <c r="Z196623" s="192"/>
      <c r="AA196623" s="192"/>
    </row>
    <row r="196624" spans="26:27">
      <c r="Z196624" s="192"/>
      <c r="AA196624" s="192"/>
    </row>
    <row r="196625" spans="26:27">
      <c r="Z196625" s="192"/>
      <c r="AA196625" s="192"/>
    </row>
    <row r="196626" spans="26:27">
      <c r="Z196626" s="192"/>
      <c r="AA196626" s="192"/>
    </row>
    <row r="196627" spans="26:27">
      <c r="Z196627" s="192"/>
      <c r="AA196627" s="192"/>
    </row>
    <row r="196628" spans="26:27">
      <c r="Z196628" s="192"/>
      <c r="AA196628" s="192"/>
    </row>
    <row r="196629" spans="26:27">
      <c r="Z196629" s="192"/>
      <c r="AA196629" s="192"/>
    </row>
    <row r="196630" spans="26:27">
      <c r="Z196630" s="192"/>
      <c r="AA196630" s="192"/>
    </row>
    <row r="196631" spans="26:27">
      <c r="Z196631" s="192"/>
      <c r="AA196631" s="192"/>
    </row>
    <row r="196632" spans="26:27">
      <c r="Z196632" s="192"/>
      <c r="AA196632" s="192"/>
    </row>
    <row r="196633" spans="26:27">
      <c r="Z196633" s="192"/>
      <c r="AA196633" s="192"/>
    </row>
    <row r="196634" spans="26:27">
      <c r="Z196634" s="192"/>
      <c r="AA196634" s="192"/>
    </row>
    <row r="196635" spans="26:27">
      <c r="Z196635" s="192"/>
      <c r="AA196635" s="192"/>
    </row>
    <row r="196636" spans="26:27">
      <c r="Z196636" s="192"/>
      <c r="AA196636" s="192"/>
    </row>
    <row r="196637" spans="26:27">
      <c r="Z196637" s="192"/>
      <c r="AA196637" s="192"/>
    </row>
    <row r="196638" spans="26:27">
      <c r="Z196638" s="192"/>
      <c r="AA196638" s="192"/>
    </row>
    <row r="196639" spans="26:27">
      <c r="Z196639" s="192"/>
      <c r="AA196639" s="192"/>
    </row>
    <row r="196640" spans="26:27">
      <c r="Z196640" s="192"/>
      <c r="AA196640" s="192"/>
    </row>
    <row r="196641" spans="26:27">
      <c r="Z196641" s="192"/>
      <c r="AA196641" s="192"/>
    </row>
    <row r="196642" spans="26:27">
      <c r="Z196642" s="192"/>
      <c r="AA196642" s="192"/>
    </row>
    <row r="196643" spans="26:27">
      <c r="Z196643" s="192"/>
      <c r="AA196643" s="192"/>
    </row>
    <row r="196644" spans="26:27">
      <c r="Z196644" s="192"/>
      <c r="AA196644" s="192"/>
    </row>
    <row r="196645" spans="26:27">
      <c r="Z196645" s="192"/>
      <c r="AA196645" s="192"/>
    </row>
    <row r="196646" spans="26:27">
      <c r="Z196646" s="192"/>
      <c r="AA196646" s="192"/>
    </row>
    <row r="196647" spans="26:27">
      <c r="Z196647" s="192"/>
      <c r="AA196647" s="192"/>
    </row>
    <row r="196648" spans="26:27">
      <c r="Z196648" s="192"/>
      <c r="AA196648" s="192"/>
    </row>
    <row r="196649" spans="26:27">
      <c r="Z196649" s="192"/>
      <c r="AA196649" s="192"/>
    </row>
    <row r="196650" spans="26:27">
      <c r="Z196650" s="192"/>
      <c r="AA196650" s="192"/>
    </row>
    <row r="196651" spans="26:27">
      <c r="Z196651" s="192"/>
      <c r="AA196651" s="192"/>
    </row>
    <row r="196652" spans="26:27">
      <c r="Z196652" s="192"/>
      <c r="AA196652" s="192"/>
    </row>
    <row r="196653" spans="26:27">
      <c r="Z196653" s="192"/>
      <c r="AA196653" s="192"/>
    </row>
    <row r="196654" spans="26:27">
      <c r="Z196654" s="192"/>
      <c r="AA196654" s="192"/>
    </row>
    <row r="196655" spans="26:27">
      <c r="Z196655" s="192"/>
      <c r="AA196655" s="192"/>
    </row>
    <row r="196656" spans="26:27">
      <c r="Z196656" s="192"/>
      <c r="AA196656" s="192"/>
    </row>
    <row r="196657" spans="26:27">
      <c r="Z196657" s="192"/>
      <c r="AA196657" s="192"/>
    </row>
    <row r="196658" spans="26:27">
      <c r="Z196658" s="192"/>
      <c r="AA196658" s="192"/>
    </row>
    <row r="196659" spans="26:27">
      <c r="Z196659" s="192"/>
      <c r="AA196659" s="192"/>
    </row>
    <row r="196660" spans="26:27">
      <c r="Z196660" s="192"/>
      <c r="AA196660" s="192"/>
    </row>
    <row r="196661" spans="26:27">
      <c r="Z196661" s="192"/>
      <c r="AA196661" s="192"/>
    </row>
    <row r="196662" spans="26:27">
      <c r="Z196662" s="192"/>
      <c r="AA196662" s="192"/>
    </row>
    <row r="196663" spans="26:27">
      <c r="Z196663" s="192"/>
      <c r="AA196663" s="192"/>
    </row>
    <row r="196664" spans="26:27">
      <c r="Z196664" s="192"/>
      <c r="AA196664" s="192"/>
    </row>
    <row r="196665" spans="26:27">
      <c r="Z196665" s="192"/>
      <c r="AA196665" s="192"/>
    </row>
    <row r="196666" spans="26:27">
      <c r="Z196666" s="192"/>
      <c r="AA196666" s="192"/>
    </row>
    <row r="196667" spans="26:27">
      <c r="Z196667" s="192"/>
      <c r="AA196667" s="192"/>
    </row>
    <row r="196668" spans="26:27">
      <c r="Z196668" s="192"/>
      <c r="AA196668" s="192"/>
    </row>
    <row r="196669" spans="26:27">
      <c r="Z196669" s="192"/>
      <c r="AA196669" s="192"/>
    </row>
    <row r="196670" spans="26:27">
      <c r="Z196670" s="192"/>
      <c r="AA196670" s="192"/>
    </row>
    <row r="196671" spans="26:27">
      <c r="Z196671" s="192"/>
      <c r="AA196671" s="192"/>
    </row>
    <row r="196672" spans="26:27">
      <c r="Z196672" s="192"/>
      <c r="AA196672" s="192"/>
    </row>
    <row r="196673" spans="26:27">
      <c r="Z196673" s="192"/>
      <c r="AA196673" s="192"/>
    </row>
    <row r="196674" spans="26:27">
      <c r="Z196674" s="192"/>
      <c r="AA196674" s="192"/>
    </row>
    <row r="196675" spans="26:27">
      <c r="Z196675" s="192"/>
      <c r="AA196675" s="192"/>
    </row>
    <row r="196676" spans="26:27">
      <c r="Z196676" s="192"/>
      <c r="AA196676" s="192"/>
    </row>
    <row r="196677" spans="26:27">
      <c r="Z196677" s="192"/>
      <c r="AA196677" s="192"/>
    </row>
    <row r="196678" spans="26:27">
      <c r="Z196678" s="192"/>
      <c r="AA196678" s="192"/>
    </row>
    <row r="196679" spans="26:27">
      <c r="Z196679" s="192"/>
      <c r="AA196679" s="192"/>
    </row>
    <row r="196680" spans="26:27">
      <c r="Z196680" s="192"/>
      <c r="AA196680" s="192"/>
    </row>
    <row r="196681" spans="26:27">
      <c r="Z196681" s="192"/>
      <c r="AA196681" s="192"/>
    </row>
    <row r="196682" spans="26:27">
      <c r="Z196682" s="192"/>
      <c r="AA196682" s="192"/>
    </row>
    <row r="196683" spans="26:27">
      <c r="Z196683" s="192"/>
      <c r="AA196683" s="192"/>
    </row>
    <row r="196684" spans="26:27">
      <c r="Z196684" s="192"/>
      <c r="AA196684" s="192"/>
    </row>
    <row r="196685" spans="26:27">
      <c r="Z196685" s="192"/>
      <c r="AA196685" s="192"/>
    </row>
    <row r="196686" spans="26:27">
      <c r="Z196686" s="192"/>
      <c r="AA196686" s="192"/>
    </row>
    <row r="196687" spans="26:27">
      <c r="Z196687" s="192"/>
      <c r="AA196687" s="192"/>
    </row>
    <row r="196688" spans="26:27">
      <c r="Z196688" s="192"/>
      <c r="AA196688" s="192"/>
    </row>
    <row r="196689" spans="26:27">
      <c r="Z196689" s="192"/>
      <c r="AA196689" s="192"/>
    </row>
    <row r="196690" spans="26:27">
      <c r="Z196690" s="192"/>
      <c r="AA196690" s="192"/>
    </row>
    <row r="196691" spans="26:27">
      <c r="Z196691" s="192"/>
      <c r="AA196691" s="192"/>
    </row>
    <row r="196692" spans="26:27">
      <c r="Z196692" s="192"/>
      <c r="AA196692" s="192"/>
    </row>
    <row r="196693" spans="26:27">
      <c r="Z196693" s="192"/>
      <c r="AA196693" s="192"/>
    </row>
    <row r="196694" spans="26:27">
      <c r="Z196694" s="192"/>
      <c r="AA196694" s="192"/>
    </row>
    <row r="196695" spans="26:27">
      <c r="Z196695" s="192"/>
      <c r="AA196695" s="192"/>
    </row>
    <row r="196696" spans="26:27">
      <c r="Z196696" s="192"/>
      <c r="AA196696" s="192"/>
    </row>
    <row r="196697" spans="26:27">
      <c r="Z196697" s="192"/>
      <c r="AA196697" s="192"/>
    </row>
    <row r="196698" spans="26:27">
      <c r="Z196698" s="192"/>
      <c r="AA196698" s="192"/>
    </row>
    <row r="196699" spans="26:27">
      <c r="Z196699" s="192"/>
      <c r="AA196699" s="192"/>
    </row>
    <row r="196700" spans="26:27">
      <c r="Z196700" s="192"/>
      <c r="AA196700" s="192"/>
    </row>
    <row r="196701" spans="26:27">
      <c r="Z196701" s="192"/>
      <c r="AA196701" s="192"/>
    </row>
    <row r="196702" spans="26:27">
      <c r="Z196702" s="192"/>
      <c r="AA196702" s="192"/>
    </row>
    <row r="196703" spans="26:27">
      <c r="Z196703" s="192"/>
      <c r="AA196703" s="192"/>
    </row>
    <row r="196704" spans="26:27">
      <c r="Z196704" s="192"/>
      <c r="AA196704" s="192"/>
    </row>
    <row r="196705" spans="26:27">
      <c r="Z196705" s="192"/>
      <c r="AA196705" s="192"/>
    </row>
    <row r="196706" spans="26:27">
      <c r="Z196706" s="192"/>
      <c r="AA196706" s="192"/>
    </row>
    <row r="196707" spans="26:27">
      <c r="Z196707" s="192"/>
      <c r="AA196707" s="192"/>
    </row>
    <row r="196708" spans="26:27">
      <c r="Z196708" s="192"/>
      <c r="AA196708" s="192"/>
    </row>
    <row r="196709" spans="26:27">
      <c r="Z196709" s="192"/>
      <c r="AA196709" s="192"/>
    </row>
    <row r="196710" spans="26:27">
      <c r="Z196710" s="192"/>
      <c r="AA196710" s="192"/>
    </row>
    <row r="196711" spans="26:27">
      <c r="Z196711" s="192"/>
      <c r="AA196711" s="192"/>
    </row>
    <row r="196712" spans="26:27">
      <c r="Z196712" s="192"/>
      <c r="AA196712" s="192"/>
    </row>
    <row r="196713" spans="26:27">
      <c r="Z196713" s="192"/>
      <c r="AA196713" s="192"/>
    </row>
    <row r="196714" spans="26:27">
      <c r="Z196714" s="192"/>
      <c r="AA196714" s="192"/>
    </row>
    <row r="196715" spans="26:27">
      <c r="Z196715" s="192"/>
      <c r="AA196715" s="192"/>
    </row>
    <row r="196716" spans="26:27">
      <c r="Z196716" s="192"/>
      <c r="AA196716" s="192"/>
    </row>
    <row r="196717" spans="26:27">
      <c r="Z196717" s="192"/>
      <c r="AA196717" s="192"/>
    </row>
    <row r="196718" spans="26:27">
      <c r="Z196718" s="192"/>
      <c r="AA196718" s="192"/>
    </row>
    <row r="196719" spans="26:27">
      <c r="Z196719" s="192"/>
      <c r="AA196719" s="192"/>
    </row>
    <row r="196720" spans="26:27">
      <c r="Z196720" s="192"/>
      <c r="AA196720" s="192"/>
    </row>
    <row r="196721" spans="26:27">
      <c r="Z196721" s="192"/>
      <c r="AA196721" s="192"/>
    </row>
    <row r="196722" spans="26:27">
      <c r="Z196722" s="192"/>
      <c r="AA196722" s="192"/>
    </row>
    <row r="196723" spans="26:27">
      <c r="Z196723" s="192"/>
      <c r="AA196723" s="192"/>
    </row>
    <row r="196724" spans="26:27">
      <c r="Z196724" s="192"/>
      <c r="AA196724" s="192"/>
    </row>
    <row r="196725" spans="26:27">
      <c r="Z196725" s="192"/>
      <c r="AA196725" s="192"/>
    </row>
    <row r="196726" spans="26:27">
      <c r="Z196726" s="192"/>
      <c r="AA196726" s="192"/>
    </row>
    <row r="196727" spans="26:27">
      <c r="Z196727" s="192"/>
      <c r="AA196727" s="192"/>
    </row>
    <row r="196728" spans="26:27">
      <c r="Z196728" s="192"/>
      <c r="AA196728" s="192"/>
    </row>
    <row r="196729" spans="26:27">
      <c r="Z196729" s="192"/>
      <c r="AA196729" s="192"/>
    </row>
    <row r="196730" spans="26:27">
      <c r="Z196730" s="192"/>
      <c r="AA196730" s="192"/>
    </row>
    <row r="196731" spans="26:27">
      <c r="Z196731" s="192"/>
      <c r="AA196731" s="192"/>
    </row>
    <row r="196732" spans="26:27">
      <c r="Z196732" s="192"/>
      <c r="AA196732" s="192"/>
    </row>
    <row r="196733" spans="26:27">
      <c r="Z196733" s="192"/>
      <c r="AA196733" s="192"/>
    </row>
    <row r="196734" spans="26:27">
      <c r="Z196734" s="192"/>
      <c r="AA196734" s="192"/>
    </row>
    <row r="196735" spans="26:27">
      <c r="Z196735" s="192"/>
      <c r="AA196735" s="192"/>
    </row>
    <row r="196736" spans="26:27">
      <c r="Z196736" s="192"/>
      <c r="AA196736" s="192"/>
    </row>
    <row r="196737" spans="26:27">
      <c r="Z196737" s="192"/>
      <c r="AA196737" s="192"/>
    </row>
    <row r="196738" spans="26:27">
      <c r="Z196738" s="192"/>
      <c r="AA196738" s="192"/>
    </row>
    <row r="196739" spans="26:27">
      <c r="Z196739" s="192"/>
      <c r="AA196739" s="192"/>
    </row>
    <row r="196740" spans="26:27">
      <c r="Z196740" s="192"/>
      <c r="AA196740" s="192"/>
    </row>
    <row r="196741" spans="26:27">
      <c r="Z196741" s="192"/>
      <c r="AA196741" s="192"/>
    </row>
    <row r="196742" spans="26:27">
      <c r="Z196742" s="192"/>
      <c r="AA196742" s="192"/>
    </row>
    <row r="196743" spans="26:27">
      <c r="Z196743" s="192"/>
      <c r="AA196743" s="192"/>
    </row>
    <row r="196744" spans="26:27">
      <c r="Z196744" s="192"/>
      <c r="AA196744" s="192"/>
    </row>
    <row r="196745" spans="26:27">
      <c r="Z196745" s="192"/>
      <c r="AA196745" s="192"/>
    </row>
    <row r="196746" spans="26:27">
      <c r="Z196746" s="192"/>
      <c r="AA196746" s="192"/>
    </row>
    <row r="196747" spans="26:27">
      <c r="Z196747" s="192"/>
      <c r="AA196747" s="192"/>
    </row>
    <row r="196748" spans="26:27">
      <c r="Z196748" s="192"/>
      <c r="AA196748" s="192"/>
    </row>
    <row r="196749" spans="26:27">
      <c r="Z196749" s="192"/>
      <c r="AA196749" s="192"/>
    </row>
    <row r="196750" spans="26:27">
      <c r="Z196750" s="192"/>
      <c r="AA196750" s="192"/>
    </row>
    <row r="196751" spans="26:27">
      <c r="Z196751" s="192"/>
      <c r="AA196751" s="192"/>
    </row>
    <row r="196752" spans="26:27">
      <c r="Z196752" s="192"/>
      <c r="AA196752" s="192"/>
    </row>
    <row r="196753" spans="26:27">
      <c r="Z196753" s="192"/>
      <c r="AA196753" s="192"/>
    </row>
    <row r="196754" spans="26:27">
      <c r="Z196754" s="192"/>
      <c r="AA196754" s="192"/>
    </row>
    <row r="196755" spans="26:27">
      <c r="Z196755" s="192"/>
      <c r="AA196755" s="192"/>
    </row>
    <row r="196756" spans="26:27">
      <c r="Z196756" s="192"/>
      <c r="AA196756" s="192"/>
    </row>
    <row r="196757" spans="26:27">
      <c r="Z196757" s="192"/>
      <c r="AA196757" s="192"/>
    </row>
    <row r="196758" spans="26:27">
      <c r="Z196758" s="192"/>
      <c r="AA196758" s="192"/>
    </row>
    <row r="196759" spans="26:27">
      <c r="Z196759" s="192"/>
      <c r="AA196759" s="192"/>
    </row>
    <row r="196760" spans="26:27">
      <c r="Z196760" s="192"/>
      <c r="AA196760" s="192"/>
    </row>
    <row r="196761" spans="26:27">
      <c r="Z196761" s="192"/>
      <c r="AA196761" s="192"/>
    </row>
    <row r="196762" spans="26:27">
      <c r="Z196762" s="192"/>
      <c r="AA196762" s="192"/>
    </row>
    <row r="196763" spans="26:27">
      <c r="Z196763" s="192"/>
      <c r="AA196763" s="192"/>
    </row>
    <row r="196764" spans="26:27">
      <c r="Z196764" s="192"/>
      <c r="AA196764" s="192"/>
    </row>
    <row r="196765" spans="26:27">
      <c r="Z196765" s="192"/>
      <c r="AA196765" s="192"/>
    </row>
    <row r="196766" spans="26:27">
      <c r="Z196766" s="192"/>
      <c r="AA196766" s="192"/>
    </row>
    <row r="196767" spans="26:27">
      <c r="Z196767" s="192"/>
      <c r="AA196767" s="192"/>
    </row>
    <row r="196768" spans="26:27">
      <c r="Z196768" s="192"/>
      <c r="AA196768" s="192"/>
    </row>
    <row r="196769" spans="26:27">
      <c r="Z196769" s="192"/>
      <c r="AA196769" s="192"/>
    </row>
    <row r="196770" spans="26:27">
      <c r="Z196770" s="192"/>
      <c r="AA196770" s="192"/>
    </row>
    <row r="196771" spans="26:27">
      <c r="Z196771" s="192"/>
      <c r="AA196771" s="192"/>
    </row>
    <row r="196772" spans="26:27">
      <c r="Z196772" s="192"/>
      <c r="AA196772" s="192"/>
    </row>
    <row r="196773" spans="26:27">
      <c r="Z196773" s="192"/>
      <c r="AA196773" s="192"/>
    </row>
    <row r="196774" spans="26:27">
      <c r="Z196774" s="192"/>
      <c r="AA196774" s="192"/>
    </row>
    <row r="196775" spans="26:27">
      <c r="Z196775" s="192"/>
      <c r="AA196775" s="192"/>
    </row>
    <row r="196776" spans="26:27">
      <c r="Z196776" s="192"/>
      <c r="AA196776" s="192"/>
    </row>
    <row r="196777" spans="26:27">
      <c r="Z196777" s="192"/>
      <c r="AA196777" s="192"/>
    </row>
    <row r="196778" spans="26:27">
      <c r="Z196778" s="192"/>
      <c r="AA196778" s="192"/>
    </row>
    <row r="196779" spans="26:27">
      <c r="Z196779" s="192"/>
      <c r="AA196779" s="192"/>
    </row>
    <row r="196780" spans="26:27">
      <c r="Z196780" s="192"/>
      <c r="AA196780" s="192"/>
    </row>
    <row r="196781" spans="26:27">
      <c r="Z196781" s="192"/>
      <c r="AA196781" s="192"/>
    </row>
    <row r="196782" spans="26:27">
      <c r="Z196782" s="192"/>
      <c r="AA196782" s="192"/>
    </row>
    <row r="196783" spans="26:27">
      <c r="Z196783" s="192"/>
      <c r="AA196783" s="192"/>
    </row>
    <row r="196784" spans="26:27">
      <c r="Z196784" s="192"/>
      <c r="AA196784" s="192"/>
    </row>
    <row r="196785" spans="26:27">
      <c r="Z196785" s="192"/>
      <c r="AA196785" s="192"/>
    </row>
    <row r="196786" spans="26:27">
      <c r="Z196786" s="192"/>
      <c r="AA196786" s="192"/>
    </row>
    <row r="196787" spans="26:27">
      <c r="Z196787" s="192"/>
      <c r="AA196787" s="192"/>
    </row>
    <row r="196788" spans="26:27">
      <c r="Z196788" s="192"/>
      <c r="AA196788" s="192"/>
    </row>
    <row r="196789" spans="26:27">
      <c r="Z196789" s="192"/>
      <c r="AA196789" s="192"/>
    </row>
    <row r="196790" spans="26:27">
      <c r="Z196790" s="192"/>
      <c r="AA196790" s="192"/>
    </row>
    <row r="196791" spans="26:27">
      <c r="Z196791" s="192"/>
      <c r="AA196791" s="192"/>
    </row>
    <row r="196792" spans="26:27">
      <c r="Z196792" s="192"/>
      <c r="AA196792" s="192"/>
    </row>
    <row r="196793" spans="26:27">
      <c r="Z196793" s="192"/>
      <c r="AA196793" s="192"/>
    </row>
    <row r="196794" spans="26:27">
      <c r="Z196794" s="192"/>
      <c r="AA196794" s="192"/>
    </row>
    <row r="196795" spans="26:27">
      <c r="Z196795" s="192"/>
      <c r="AA196795" s="192"/>
    </row>
    <row r="196796" spans="26:27">
      <c r="Z196796" s="192"/>
      <c r="AA196796" s="192"/>
    </row>
    <row r="196797" spans="26:27">
      <c r="Z196797" s="192"/>
      <c r="AA196797" s="192"/>
    </row>
    <row r="196798" spans="26:27">
      <c r="Z196798" s="192"/>
      <c r="AA196798" s="192"/>
    </row>
    <row r="196799" spans="26:27">
      <c r="Z196799" s="192"/>
      <c r="AA196799" s="192"/>
    </row>
    <row r="196800" spans="26:27">
      <c r="Z196800" s="192"/>
      <c r="AA196800" s="192"/>
    </row>
    <row r="196801" spans="26:27">
      <c r="Z196801" s="192"/>
      <c r="AA196801" s="192"/>
    </row>
    <row r="196802" spans="26:27">
      <c r="Z196802" s="192"/>
      <c r="AA196802" s="192"/>
    </row>
    <row r="196803" spans="26:27">
      <c r="Z196803" s="192"/>
      <c r="AA196803" s="192"/>
    </row>
    <row r="196804" spans="26:27">
      <c r="Z196804" s="192"/>
      <c r="AA196804" s="192"/>
    </row>
    <row r="196805" spans="26:27">
      <c r="Z196805" s="192"/>
      <c r="AA196805" s="192"/>
    </row>
    <row r="196806" spans="26:27">
      <c r="Z196806" s="192"/>
      <c r="AA196806" s="192"/>
    </row>
    <row r="196807" spans="26:27">
      <c r="Z196807" s="192"/>
      <c r="AA196807" s="192"/>
    </row>
    <row r="196808" spans="26:27">
      <c r="Z196808" s="192"/>
      <c r="AA196808" s="192"/>
    </row>
    <row r="196809" spans="26:27">
      <c r="Z196809" s="192"/>
      <c r="AA196809" s="192"/>
    </row>
    <row r="196810" spans="26:27">
      <c r="Z196810" s="192"/>
      <c r="AA196810" s="192"/>
    </row>
    <row r="196811" spans="26:27">
      <c r="Z196811" s="192"/>
      <c r="AA196811" s="192"/>
    </row>
    <row r="196812" spans="26:27">
      <c r="Z196812" s="192"/>
      <c r="AA196812" s="192"/>
    </row>
    <row r="196813" spans="26:27">
      <c r="Z196813" s="192"/>
      <c r="AA196813" s="192"/>
    </row>
    <row r="196814" spans="26:27">
      <c r="Z196814" s="192"/>
      <c r="AA196814" s="192"/>
    </row>
    <row r="196815" spans="26:27">
      <c r="Z196815" s="192"/>
      <c r="AA196815" s="192"/>
    </row>
    <row r="196816" spans="26:27">
      <c r="Z196816" s="192"/>
      <c r="AA196816" s="192"/>
    </row>
    <row r="196817" spans="26:27">
      <c r="Z196817" s="192"/>
      <c r="AA196817" s="192"/>
    </row>
    <row r="196818" spans="26:27">
      <c r="Z196818" s="192"/>
      <c r="AA196818" s="192"/>
    </row>
    <row r="196819" spans="26:27">
      <c r="Z196819" s="192"/>
      <c r="AA196819" s="192"/>
    </row>
    <row r="196820" spans="26:27">
      <c r="Z196820" s="192"/>
      <c r="AA196820" s="192"/>
    </row>
    <row r="196821" spans="26:27">
      <c r="Z196821" s="192"/>
      <c r="AA196821" s="192"/>
    </row>
    <row r="196822" spans="26:27">
      <c r="Z196822" s="192"/>
      <c r="AA196822" s="192"/>
    </row>
    <row r="196823" spans="26:27">
      <c r="Z196823" s="192"/>
      <c r="AA196823" s="192"/>
    </row>
    <row r="196824" spans="26:27">
      <c r="Z196824" s="192"/>
      <c r="AA196824" s="192"/>
    </row>
    <row r="196825" spans="26:27">
      <c r="Z196825" s="192"/>
      <c r="AA196825" s="192"/>
    </row>
    <row r="196826" spans="26:27">
      <c r="Z196826" s="192"/>
      <c r="AA196826" s="192"/>
    </row>
    <row r="196827" spans="26:27">
      <c r="Z196827" s="192"/>
      <c r="AA196827" s="192"/>
    </row>
    <row r="196828" spans="26:27">
      <c r="Z196828" s="192"/>
      <c r="AA196828" s="192"/>
    </row>
    <row r="196829" spans="26:27">
      <c r="Z196829" s="192"/>
      <c r="AA196829" s="192"/>
    </row>
    <row r="196830" spans="26:27">
      <c r="Z196830" s="192"/>
      <c r="AA196830" s="192"/>
    </row>
    <row r="196831" spans="26:27">
      <c r="Z196831" s="192"/>
      <c r="AA196831" s="192"/>
    </row>
    <row r="196832" spans="26:27">
      <c r="Z196832" s="192"/>
      <c r="AA196832" s="192"/>
    </row>
    <row r="196833" spans="26:27">
      <c r="Z196833" s="192"/>
      <c r="AA196833" s="192"/>
    </row>
    <row r="196834" spans="26:27">
      <c r="Z196834" s="192"/>
      <c r="AA196834" s="192"/>
    </row>
    <row r="196835" spans="26:27">
      <c r="Z196835" s="192"/>
      <c r="AA196835" s="192"/>
    </row>
    <row r="196836" spans="26:27">
      <c r="Z196836" s="192"/>
      <c r="AA196836" s="192"/>
    </row>
    <row r="196837" spans="26:27">
      <c r="Z196837" s="192"/>
      <c r="AA196837" s="192"/>
    </row>
    <row r="196838" spans="26:27">
      <c r="Z196838" s="192"/>
      <c r="AA196838" s="192"/>
    </row>
    <row r="196839" spans="26:27">
      <c r="Z196839" s="192"/>
      <c r="AA196839" s="192"/>
    </row>
    <row r="196840" spans="26:27">
      <c r="Z196840" s="192"/>
      <c r="AA196840" s="192"/>
    </row>
    <row r="196841" spans="26:27">
      <c r="Z196841" s="192"/>
      <c r="AA196841" s="192"/>
    </row>
    <row r="196842" spans="26:27">
      <c r="Z196842" s="192"/>
      <c r="AA196842" s="192"/>
    </row>
    <row r="196843" spans="26:27">
      <c r="Z196843" s="192"/>
      <c r="AA196843" s="192"/>
    </row>
    <row r="196844" spans="26:27">
      <c r="Z196844" s="192"/>
      <c r="AA196844" s="192"/>
    </row>
    <row r="196845" spans="26:27">
      <c r="Z196845" s="192"/>
      <c r="AA196845" s="192"/>
    </row>
    <row r="196846" spans="26:27">
      <c r="Z196846" s="192"/>
      <c r="AA196846" s="192"/>
    </row>
    <row r="196847" spans="26:27">
      <c r="Z196847" s="192"/>
      <c r="AA196847" s="192"/>
    </row>
    <row r="196848" spans="26:27">
      <c r="Z196848" s="192"/>
      <c r="AA196848" s="192"/>
    </row>
    <row r="196849" spans="26:27">
      <c r="Z196849" s="192"/>
      <c r="AA196849" s="192"/>
    </row>
    <row r="196850" spans="26:27">
      <c r="Z196850" s="192"/>
      <c r="AA196850" s="192"/>
    </row>
    <row r="196851" spans="26:27">
      <c r="Z196851" s="192"/>
      <c r="AA196851" s="192"/>
    </row>
    <row r="196852" spans="26:27">
      <c r="Z196852" s="192"/>
      <c r="AA196852" s="192"/>
    </row>
    <row r="196853" spans="26:27">
      <c r="Z196853" s="192"/>
      <c r="AA196853" s="192"/>
    </row>
    <row r="196854" spans="26:27">
      <c r="Z196854" s="192"/>
      <c r="AA196854" s="192"/>
    </row>
    <row r="196855" spans="26:27">
      <c r="Z196855" s="192"/>
      <c r="AA196855" s="192"/>
    </row>
    <row r="196856" spans="26:27">
      <c r="Z196856" s="192"/>
      <c r="AA196856" s="192"/>
    </row>
    <row r="196857" spans="26:27">
      <c r="Z196857" s="192"/>
      <c r="AA196857" s="192"/>
    </row>
    <row r="196858" spans="26:27">
      <c r="Z196858" s="192"/>
      <c r="AA196858" s="192"/>
    </row>
    <row r="196859" spans="26:27">
      <c r="Z196859" s="192"/>
      <c r="AA196859" s="192"/>
    </row>
    <row r="196860" spans="26:27">
      <c r="Z196860" s="192"/>
      <c r="AA196860" s="192"/>
    </row>
    <row r="196861" spans="26:27">
      <c r="Z196861" s="192"/>
      <c r="AA196861" s="192"/>
    </row>
    <row r="196862" spans="26:27">
      <c r="Z196862" s="192"/>
      <c r="AA196862" s="192"/>
    </row>
    <row r="196863" spans="26:27">
      <c r="Z196863" s="192"/>
      <c r="AA196863" s="192"/>
    </row>
    <row r="196864" spans="26:27">
      <c r="Z196864" s="192"/>
      <c r="AA196864" s="192"/>
    </row>
    <row r="196865" spans="26:27">
      <c r="Z196865" s="192"/>
      <c r="AA196865" s="192"/>
    </row>
    <row r="196866" spans="26:27">
      <c r="Z196866" s="192"/>
      <c r="AA196866" s="192"/>
    </row>
    <row r="196867" spans="26:27">
      <c r="Z196867" s="192"/>
      <c r="AA196867" s="192"/>
    </row>
    <row r="196868" spans="26:27">
      <c r="Z196868" s="192"/>
      <c r="AA196868" s="192"/>
    </row>
    <row r="196869" spans="26:27">
      <c r="Z196869" s="192"/>
      <c r="AA196869" s="192"/>
    </row>
    <row r="196870" spans="26:27">
      <c r="Z196870" s="192"/>
      <c r="AA196870" s="192"/>
    </row>
    <row r="196871" spans="26:27">
      <c r="Z196871" s="192"/>
      <c r="AA196871" s="192"/>
    </row>
    <row r="196872" spans="26:27">
      <c r="Z196872" s="192"/>
      <c r="AA196872" s="192"/>
    </row>
    <row r="196873" spans="26:27">
      <c r="Z196873" s="192"/>
      <c r="AA196873" s="192"/>
    </row>
    <row r="196874" spans="26:27">
      <c r="Z196874" s="192"/>
      <c r="AA196874" s="192"/>
    </row>
    <row r="196875" spans="26:27">
      <c r="Z196875" s="192"/>
      <c r="AA196875" s="192"/>
    </row>
    <row r="196876" spans="26:27">
      <c r="Z196876" s="192"/>
      <c r="AA196876" s="192"/>
    </row>
    <row r="196877" spans="26:27">
      <c r="Z196877" s="192"/>
      <c r="AA196877" s="192"/>
    </row>
    <row r="196878" spans="26:27">
      <c r="Z196878" s="192"/>
      <c r="AA196878" s="192"/>
    </row>
    <row r="196879" spans="26:27">
      <c r="Z196879" s="192"/>
      <c r="AA196879" s="192"/>
    </row>
    <row r="196880" spans="26:27">
      <c r="Z196880" s="192"/>
      <c r="AA196880" s="192"/>
    </row>
    <row r="196881" spans="26:27">
      <c r="Z196881" s="192"/>
      <c r="AA196881" s="192"/>
    </row>
    <row r="196882" spans="26:27">
      <c r="Z196882" s="192"/>
      <c r="AA196882" s="192"/>
    </row>
    <row r="196883" spans="26:27">
      <c r="Z196883" s="192"/>
      <c r="AA196883" s="192"/>
    </row>
    <row r="196884" spans="26:27">
      <c r="Z196884" s="192"/>
      <c r="AA196884" s="192"/>
    </row>
    <row r="196885" spans="26:27">
      <c r="Z196885" s="192"/>
      <c r="AA196885" s="192"/>
    </row>
    <row r="196886" spans="26:27">
      <c r="Z196886" s="192"/>
      <c r="AA196886" s="192"/>
    </row>
    <row r="196887" spans="26:27">
      <c r="Z196887" s="192"/>
      <c r="AA196887" s="192"/>
    </row>
    <row r="196888" spans="26:27">
      <c r="Z196888" s="192"/>
      <c r="AA196888" s="192"/>
    </row>
    <row r="196889" spans="26:27">
      <c r="Z196889" s="192"/>
      <c r="AA196889" s="192"/>
    </row>
    <row r="196890" spans="26:27">
      <c r="Z196890" s="192"/>
      <c r="AA196890" s="192"/>
    </row>
    <row r="196891" spans="26:27">
      <c r="Z196891" s="192"/>
      <c r="AA196891" s="192"/>
    </row>
    <row r="196892" spans="26:27">
      <c r="Z196892" s="192"/>
      <c r="AA196892" s="192"/>
    </row>
    <row r="196893" spans="26:27">
      <c r="Z196893" s="192"/>
      <c r="AA196893" s="192"/>
    </row>
    <row r="196894" spans="26:27">
      <c r="Z196894" s="192"/>
      <c r="AA196894" s="192"/>
    </row>
    <row r="196895" spans="26:27">
      <c r="Z196895" s="192"/>
      <c r="AA196895" s="192"/>
    </row>
    <row r="196896" spans="26:27">
      <c r="Z196896" s="192"/>
      <c r="AA196896" s="192"/>
    </row>
    <row r="196897" spans="26:27">
      <c r="Z196897" s="192"/>
      <c r="AA196897" s="192"/>
    </row>
    <row r="196898" spans="26:27">
      <c r="Z196898" s="192"/>
      <c r="AA196898" s="192"/>
    </row>
    <row r="196899" spans="26:27">
      <c r="Z196899" s="192"/>
      <c r="AA196899" s="192"/>
    </row>
    <row r="196900" spans="26:27">
      <c r="Z196900" s="192"/>
      <c r="AA196900" s="192"/>
    </row>
    <row r="196901" spans="26:27">
      <c r="Z196901" s="192"/>
      <c r="AA196901" s="192"/>
    </row>
    <row r="196902" spans="26:27">
      <c r="Z196902" s="192"/>
      <c r="AA196902" s="192"/>
    </row>
    <row r="196903" spans="26:27">
      <c r="Z196903" s="192"/>
      <c r="AA196903" s="192"/>
    </row>
    <row r="196904" spans="26:27">
      <c r="Z196904" s="192"/>
      <c r="AA196904" s="192"/>
    </row>
    <row r="196905" spans="26:27">
      <c r="Z196905" s="192"/>
      <c r="AA196905" s="192"/>
    </row>
    <row r="196906" spans="26:27">
      <c r="Z196906" s="192"/>
      <c r="AA196906" s="192"/>
    </row>
    <row r="196907" spans="26:27">
      <c r="Z196907" s="192"/>
      <c r="AA196907" s="192"/>
    </row>
    <row r="196908" spans="26:27">
      <c r="Z196908" s="192"/>
      <c r="AA196908" s="192"/>
    </row>
    <row r="196909" spans="26:27">
      <c r="Z196909" s="192"/>
      <c r="AA196909" s="192"/>
    </row>
    <row r="196910" spans="26:27">
      <c r="Z196910" s="192"/>
      <c r="AA196910" s="192"/>
    </row>
    <row r="196911" spans="26:27">
      <c r="Z196911" s="192"/>
      <c r="AA196911" s="192"/>
    </row>
    <row r="196912" spans="26:27">
      <c r="Z196912" s="192"/>
      <c r="AA196912" s="192"/>
    </row>
    <row r="196913" spans="26:27">
      <c r="Z196913" s="192"/>
      <c r="AA196913" s="192"/>
    </row>
    <row r="196914" spans="26:27">
      <c r="Z196914" s="192"/>
      <c r="AA196914" s="192"/>
    </row>
    <row r="196915" spans="26:27">
      <c r="Z196915" s="192"/>
      <c r="AA196915" s="192"/>
    </row>
    <row r="196916" spans="26:27">
      <c r="Z196916" s="192"/>
      <c r="AA196916" s="192"/>
    </row>
    <row r="196917" spans="26:27">
      <c r="Z196917" s="192"/>
      <c r="AA196917" s="192"/>
    </row>
    <row r="196918" spans="26:27">
      <c r="Z196918" s="192"/>
      <c r="AA196918" s="192"/>
    </row>
    <row r="196919" spans="26:27">
      <c r="Z196919" s="192"/>
      <c r="AA196919" s="192"/>
    </row>
    <row r="196920" spans="26:27">
      <c r="Z196920" s="192"/>
      <c r="AA196920" s="192"/>
    </row>
    <row r="196921" spans="26:27">
      <c r="Z196921" s="192"/>
      <c r="AA196921" s="192"/>
    </row>
    <row r="196922" spans="26:27">
      <c r="Z196922" s="192"/>
      <c r="AA196922" s="192"/>
    </row>
    <row r="196923" spans="26:27">
      <c r="Z196923" s="192"/>
      <c r="AA196923" s="192"/>
    </row>
    <row r="196924" spans="26:27">
      <c r="Z196924" s="192"/>
      <c r="AA196924" s="192"/>
    </row>
    <row r="196925" spans="26:27">
      <c r="Z196925" s="192"/>
      <c r="AA196925" s="192"/>
    </row>
    <row r="196926" spans="26:27">
      <c r="Z196926" s="192"/>
      <c r="AA196926" s="192"/>
    </row>
    <row r="196927" spans="26:27">
      <c r="Z196927" s="192"/>
      <c r="AA196927" s="192"/>
    </row>
    <row r="196928" spans="26:27">
      <c r="Z196928" s="192"/>
      <c r="AA196928" s="192"/>
    </row>
    <row r="196929" spans="26:27">
      <c r="Z196929" s="192"/>
      <c r="AA196929" s="192"/>
    </row>
    <row r="196930" spans="26:27">
      <c r="Z196930" s="192"/>
      <c r="AA196930" s="192"/>
    </row>
    <row r="196931" spans="26:27">
      <c r="Z196931" s="192"/>
      <c r="AA196931" s="192"/>
    </row>
    <row r="196932" spans="26:27">
      <c r="Z196932" s="192"/>
      <c r="AA196932" s="192"/>
    </row>
    <row r="196933" spans="26:27">
      <c r="Z196933" s="192"/>
      <c r="AA196933" s="192"/>
    </row>
    <row r="196934" spans="26:27">
      <c r="Z196934" s="192"/>
      <c r="AA196934" s="192"/>
    </row>
    <row r="196935" spans="26:27">
      <c r="Z196935" s="192"/>
      <c r="AA196935" s="192"/>
    </row>
    <row r="196936" spans="26:27">
      <c r="Z196936" s="192"/>
      <c r="AA196936" s="192"/>
    </row>
    <row r="196937" spans="26:27">
      <c r="Z196937" s="192"/>
      <c r="AA196937" s="192"/>
    </row>
    <row r="196938" spans="26:27">
      <c r="Z196938" s="192"/>
      <c r="AA196938" s="192"/>
    </row>
    <row r="196939" spans="26:27">
      <c r="Z196939" s="192"/>
      <c r="AA196939" s="192"/>
    </row>
    <row r="196940" spans="26:27">
      <c r="Z196940" s="192"/>
      <c r="AA196940" s="192"/>
    </row>
    <row r="196941" spans="26:27">
      <c r="Z196941" s="192"/>
      <c r="AA196941" s="192"/>
    </row>
    <row r="196942" spans="26:27">
      <c r="Z196942" s="192"/>
      <c r="AA196942" s="192"/>
    </row>
    <row r="196943" spans="26:27">
      <c r="Z196943" s="192"/>
      <c r="AA196943" s="192"/>
    </row>
    <row r="196944" spans="26:27">
      <c r="Z196944" s="192"/>
      <c r="AA196944" s="192"/>
    </row>
    <row r="196945" spans="26:27">
      <c r="Z196945" s="192"/>
      <c r="AA196945" s="192"/>
    </row>
    <row r="196946" spans="26:27">
      <c r="Z196946" s="192"/>
      <c r="AA196946" s="192"/>
    </row>
    <row r="196947" spans="26:27">
      <c r="Z196947" s="192"/>
      <c r="AA196947" s="192"/>
    </row>
    <row r="196948" spans="26:27">
      <c r="Z196948" s="192"/>
      <c r="AA196948" s="192"/>
    </row>
    <row r="196949" spans="26:27">
      <c r="Z196949" s="192"/>
      <c r="AA196949" s="192"/>
    </row>
    <row r="196950" spans="26:27">
      <c r="Z196950" s="192"/>
      <c r="AA196950" s="192"/>
    </row>
    <row r="196951" spans="26:27">
      <c r="Z196951" s="192"/>
      <c r="AA196951" s="192"/>
    </row>
    <row r="196952" spans="26:27">
      <c r="Z196952" s="192"/>
      <c r="AA196952" s="192"/>
    </row>
    <row r="196953" spans="26:27">
      <c r="Z196953" s="192"/>
      <c r="AA196953" s="192"/>
    </row>
    <row r="196954" spans="26:27">
      <c r="Z196954" s="192"/>
      <c r="AA196954" s="192"/>
    </row>
    <row r="196955" spans="26:27">
      <c r="Z196955" s="192"/>
      <c r="AA196955" s="192"/>
    </row>
    <row r="196956" spans="26:27">
      <c r="Z196956" s="192"/>
      <c r="AA196956" s="192"/>
    </row>
    <row r="196957" spans="26:27">
      <c r="Z196957" s="192"/>
      <c r="AA196957" s="192"/>
    </row>
    <row r="196958" spans="26:27">
      <c r="Z196958" s="192"/>
      <c r="AA196958" s="192"/>
    </row>
    <row r="196959" spans="26:27">
      <c r="Z196959" s="192"/>
      <c r="AA196959" s="192"/>
    </row>
    <row r="196960" spans="26:27">
      <c r="Z196960" s="192"/>
      <c r="AA196960" s="192"/>
    </row>
    <row r="196961" spans="26:27">
      <c r="Z196961" s="192"/>
      <c r="AA196961" s="192"/>
    </row>
    <row r="196962" spans="26:27">
      <c r="Z196962" s="192"/>
      <c r="AA196962" s="192"/>
    </row>
    <row r="196963" spans="26:27">
      <c r="Z196963" s="192"/>
      <c r="AA196963" s="192"/>
    </row>
    <row r="196964" spans="26:27">
      <c r="Z196964" s="192"/>
      <c r="AA196964" s="192"/>
    </row>
    <row r="196965" spans="26:27">
      <c r="Z196965" s="192"/>
      <c r="AA196965" s="192"/>
    </row>
    <row r="196966" spans="26:27">
      <c r="Z196966" s="192"/>
      <c r="AA196966" s="192"/>
    </row>
    <row r="196967" spans="26:27">
      <c r="Z196967" s="192"/>
      <c r="AA196967" s="192"/>
    </row>
    <row r="196968" spans="26:27">
      <c r="Z196968" s="192"/>
      <c r="AA196968" s="192"/>
    </row>
    <row r="196969" spans="26:27">
      <c r="Z196969" s="192"/>
      <c r="AA196969" s="192"/>
    </row>
    <row r="196970" spans="26:27">
      <c r="Z196970" s="192"/>
      <c r="AA196970" s="192"/>
    </row>
    <row r="196971" spans="26:27">
      <c r="Z196971" s="192"/>
      <c r="AA196971" s="192"/>
    </row>
    <row r="196972" spans="26:27">
      <c r="Z196972" s="192"/>
      <c r="AA196972" s="192"/>
    </row>
    <row r="196973" spans="26:27">
      <c r="Z196973" s="192"/>
      <c r="AA196973" s="192"/>
    </row>
    <row r="196974" spans="26:27">
      <c r="Z196974" s="192"/>
      <c r="AA196974" s="192"/>
    </row>
    <row r="196975" spans="26:27">
      <c r="Z196975" s="192"/>
      <c r="AA196975" s="192"/>
    </row>
    <row r="196976" spans="26:27">
      <c r="Z196976" s="192"/>
      <c r="AA196976" s="192"/>
    </row>
    <row r="196977" spans="26:27">
      <c r="Z196977" s="192"/>
      <c r="AA196977" s="192"/>
    </row>
    <row r="196978" spans="26:27">
      <c r="Z196978" s="192"/>
      <c r="AA196978" s="192"/>
    </row>
    <row r="196979" spans="26:27">
      <c r="Z196979" s="192"/>
      <c r="AA196979" s="192"/>
    </row>
    <row r="196980" spans="26:27">
      <c r="Z196980" s="192"/>
      <c r="AA196980" s="192"/>
    </row>
    <row r="196981" spans="26:27">
      <c r="Z196981" s="192"/>
      <c r="AA196981" s="192"/>
    </row>
    <row r="196982" spans="26:27">
      <c r="Z196982" s="192"/>
      <c r="AA196982" s="192"/>
    </row>
    <row r="196983" spans="26:27">
      <c r="Z196983" s="192"/>
      <c r="AA196983" s="192"/>
    </row>
    <row r="196984" spans="26:27">
      <c r="Z196984" s="192"/>
      <c r="AA196984" s="192"/>
    </row>
    <row r="196985" spans="26:27">
      <c r="Z196985" s="192"/>
      <c r="AA196985" s="192"/>
    </row>
    <row r="196986" spans="26:27">
      <c r="Z196986" s="192"/>
      <c r="AA196986" s="192"/>
    </row>
    <row r="196987" spans="26:27">
      <c r="Z196987" s="192"/>
      <c r="AA196987" s="192"/>
    </row>
    <row r="196988" spans="26:27">
      <c r="Z196988" s="192"/>
      <c r="AA196988" s="192"/>
    </row>
    <row r="196989" spans="26:27">
      <c r="Z196989" s="192"/>
      <c r="AA196989" s="192"/>
    </row>
    <row r="196990" spans="26:27">
      <c r="Z196990" s="192"/>
      <c r="AA196990" s="192"/>
    </row>
    <row r="196991" spans="26:27">
      <c r="Z196991" s="192"/>
      <c r="AA196991" s="192"/>
    </row>
    <row r="196992" spans="26:27">
      <c r="Z196992" s="192"/>
      <c r="AA196992" s="192"/>
    </row>
    <row r="196993" spans="26:27">
      <c r="Z196993" s="192"/>
      <c r="AA196993" s="192"/>
    </row>
    <row r="196994" spans="26:27">
      <c r="Z196994" s="192"/>
      <c r="AA196994" s="192"/>
    </row>
    <row r="196995" spans="26:27">
      <c r="Z196995" s="192"/>
      <c r="AA196995" s="192"/>
    </row>
    <row r="196996" spans="26:27">
      <c r="Z196996" s="192"/>
      <c r="AA196996" s="192"/>
    </row>
    <row r="196997" spans="26:27">
      <c r="Z196997" s="192"/>
      <c r="AA196997" s="192"/>
    </row>
    <row r="196998" spans="26:27">
      <c r="Z196998" s="192"/>
      <c r="AA196998" s="192"/>
    </row>
    <row r="196999" spans="26:27">
      <c r="Z196999" s="192"/>
      <c r="AA196999" s="192"/>
    </row>
    <row r="197000" spans="26:27">
      <c r="Z197000" s="192"/>
      <c r="AA197000" s="192"/>
    </row>
    <row r="197001" spans="26:27">
      <c r="Z197001" s="192"/>
      <c r="AA197001" s="192"/>
    </row>
    <row r="197002" spans="26:27">
      <c r="Z197002" s="192"/>
      <c r="AA197002" s="192"/>
    </row>
    <row r="197003" spans="26:27">
      <c r="Z197003" s="192"/>
      <c r="AA197003" s="192"/>
    </row>
    <row r="197004" spans="26:27">
      <c r="Z197004" s="192"/>
      <c r="AA197004" s="192"/>
    </row>
    <row r="197005" spans="26:27">
      <c r="Z197005" s="192"/>
      <c r="AA197005" s="192"/>
    </row>
    <row r="197006" spans="26:27">
      <c r="Z197006" s="192"/>
      <c r="AA197006" s="192"/>
    </row>
    <row r="197007" spans="26:27">
      <c r="Z197007" s="192"/>
      <c r="AA197007" s="192"/>
    </row>
    <row r="197008" spans="26:27">
      <c r="Z197008" s="192"/>
      <c r="AA197008" s="192"/>
    </row>
    <row r="197009" spans="26:27">
      <c r="Z197009" s="192"/>
      <c r="AA197009" s="192"/>
    </row>
    <row r="197010" spans="26:27">
      <c r="Z197010" s="192"/>
      <c r="AA197010" s="192"/>
    </row>
    <row r="197011" spans="26:27">
      <c r="Z197011" s="192"/>
      <c r="AA197011" s="192"/>
    </row>
    <row r="197012" spans="26:27">
      <c r="Z197012" s="192"/>
      <c r="AA197012" s="192"/>
    </row>
    <row r="197013" spans="26:27">
      <c r="Z197013" s="192"/>
      <c r="AA197013" s="192"/>
    </row>
    <row r="197014" spans="26:27">
      <c r="Z197014" s="192"/>
      <c r="AA197014" s="192"/>
    </row>
    <row r="197015" spans="26:27">
      <c r="Z197015" s="192"/>
      <c r="AA197015" s="192"/>
    </row>
    <row r="197016" spans="26:27">
      <c r="Z197016" s="192"/>
      <c r="AA197016" s="192"/>
    </row>
    <row r="197017" spans="26:27">
      <c r="Z197017" s="192"/>
      <c r="AA197017" s="192"/>
    </row>
    <row r="197018" spans="26:27">
      <c r="Z197018" s="192"/>
      <c r="AA197018" s="192"/>
    </row>
    <row r="197019" spans="26:27">
      <c r="Z197019" s="192"/>
      <c r="AA197019" s="192"/>
    </row>
    <row r="197020" spans="26:27">
      <c r="Z197020" s="192"/>
      <c r="AA197020" s="192"/>
    </row>
    <row r="197021" spans="26:27">
      <c r="Z197021" s="192"/>
      <c r="AA197021" s="192"/>
    </row>
    <row r="197022" spans="26:27">
      <c r="Z197022" s="192"/>
      <c r="AA197022" s="192"/>
    </row>
    <row r="197023" spans="26:27">
      <c r="Z197023" s="192"/>
      <c r="AA197023" s="192"/>
    </row>
    <row r="197024" spans="26:27">
      <c r="Z197024" s="192"/>
      <c r="AA197024" s="192"/>
    </row>
    <row r="197025" spans="26:27">
      <c r="Z197025" s="192"/>
      <c r="AA197025" s="192"/>
    </row>
    <row r="197026" spans="26:27">
      <c r="Z197026" s="192"/>
      <c r="AA197026" s="192"/>
    </row>
    <row r="197027" spans="26:27">
      <c r="Z197027" s="192"/>
      <c r="AA197027" s="192"/>
    </row>
    <row r="197028" spans="26:27">
      <c r="Z197028" s="192"/>
      <c r="AA197028" s="192"/>
    </row>
    <row r="197029" spans="26:27">
      <c r="Z197029" s="192"/>
      <c r="AA197029" s="192"/>
    </row>
    <row r="197030" spans="26:27">
      <c r="Z197030" s="192"/>
      <c r="AA197030" s="192"/>
    </row>
    <row r="197031" spans="26:27">
      <c r="Z197031" s="192"/>
      <c r="AA197031" s="192"/>
    </row>
    <row r="197032" spans="26:27">
      <c r="Z197032" s="192"/>
      <c r="AA197032" s="192"/>
    </row>
    <row r="197033" spans="26:27">
      <c r="Z197033" s="192"/>
      <c r="AA197033" s="192"/>
    </row>
    <row r="197034" spans="26:27">
      <c r="Z197034" s="192"/>
      <c r="AA197034" s="192"/>
    </row>
    <row r="197035" spans="26:27">
      <c r="Z197035" s="192"/>
      <c r="AA197035" s="192"/>
    </row>
    <row r="197036" spans="26:27">
      <c r="Z197036" s="192"/>
      <c r="AA197036" s="192"/>
    </row>
    <row r="197037" spans="26:27">
      <c r="Z197037" s="192"/>
      <c r="AA197037" s="192"/>
    </row>
    <row r="197038" spans="26:27">
      <c r="Z197038" s="192"/>
      <c r="AA197038" s="192"/>
    </row>
    <row r="197039" spans="26:27">
      <c r="Z197039" s="192"/>
      <c r="AA197039" s="192"/>
    </row>
    <row r="197040" spans="26:27">
      <c r="Z197040" s="192"/>
      <c r="AA197040" s="192"/>
    </row>
    <row r="197041" spans="26:27">
      <c r="Z197041" s="192"/>
      <c r="AA197041" s="192"/>
    </row>
    <row r="197042" spans="26:27">
      <c r="Z197042" s="192"/>
      <c r="AA197042" s="192"/>
    </row>
    <row r="197043" spans="26:27">
      <c r="Z197043" s="192"/>
      <c r="AA197043" s="192"/>
    </row>
    <row r="197044" spans="26:27">
      <c r="Z197044" s="192"/>
      <c r="AA197044" s="192"/>
    </row>
    <row r="197045" spans="26:27">
      <c r="Z197045" s="192"/>
      <c r="AA197045" s="192"/>
    </row>
    <row r="197046" spans="26:27">
      <c r="Z197046" s="192"/>
      <c r="AA197046" s="192"/>
    </row>
    <row r="197047" spans="26:27">
      <c r="Z197047" s="192"/>
      <c r="AA197047" s="192"/>
    </row>
    <row r="197048" spans="26:27">
      <c r="Z197048" s="192"/>
      <c r="AA197048" s="192"/>
    </row>
    <row r="197049" spans="26:27">
      <c r="Z197049" s="192"/>
      <c r="AA197049" s="192"/>
    </row>
    <row r="197050" spans="26:27">
      <c r="Z197050" s="192"/>
      <c r="AA197050" s="192"/>
    </row>
    <row r="197051" spans="26:27">
      <c r="Z197051" s="192"/>
      <c r="AA197051" s="192"/>
    </row>
    <row r="197052" spans="26:27">
      <c r="Z197052" s="192"/>
      <c r="AA197052" s="192"/>
    </row>
    <row r="197053" spans="26:27">
      <c r="Z197053" s="192"/>
      <c r="AA197053" s="192"/>
    </row>
    <row r="197054" spans="26:27">
      <c r="Z197054" s="192"/>
      <c r="AA197054" s="192"/>
    </row>
    <row r="197055" spans="26:27">
      <c r="Z197055" s="192"/>
      <c r="AA197055" s="192"/>
    </row>
    <row r="197056" spans="26:27">
      <c r="Z197056" s="192"/>
      <c r="AA197056" s="192"/>
    </row>
    <row r="197057" spans="26:27">
      <c r="Z197057" s="192"/>
      <c r="AA197057" s="192"/>
    </row>
    <row r="197058" spans="26:27">
      <c r="Z197058" s="192"/>
      <c r="AA197058" s="192"/>
    </row>
    <row r="197059" spans="26:27">
      <c r="Z197059" s="192"/>
      <c r="AA197059" s="192"/>
    </row>
    <row r="197060" spans="26:27">
      <c r="Z197060" s="192"/>
      <c r="AA197060" s="192"/>
    </row>
    <row r="197061" spans="26:27">
      <c r="Z197061" s="192"/>
      <c r="AA197061" s="192"/>
    </row>
    <row r="197062" spans="26:27">
      <c r="Z197062" s="192"/>
      <c r="AA197062" s="192"/>
    </row>
    <row r="197063" spans="26:27">
      <c r="Z197063" s="192"/>
      <c r="AA197063" s="192"/>
    </row>
    <row r="197064" spans="26:27">
      <c r="Z197064" s="192"/>
      <c r="AA197064" s="192"/>
    </row>
    <row r="197065" spans="26:27">
      <c r="Z197065" s="192"/>
      <c r="AA197065" s="192"/>
    </row>
    <row r="197066" spans="26:27">
      <c r="Z197066" s="192"/>
      <c r="AA197066" s="192"/>
    </row>
    <row r="197067" spans="26:27">
      <c r="Z197067" s="192"/>
      <c r="AA197067" s="192"/>
    </row>
    <row r="197068" spans="26:27">
      <c r="Z197068" s="192"/>
      <c r="AA197068" s="192"/>
    </row>
    <row r="197069" spans="26:27">
      <c r="Z197069" s="192"/>
      <c r="AA197069" s="192"/>
    </row>
    <row r="197070" spans="26:27">
      <c r="Z197070" s="192"/>
      <c r="AA197070" s="192"/>
    </row>
    <row r="197071" spans="26:27">
      <c r="Z197071" s="192"/>
      <c r="AA197071" s="192"/>
    </row>
    <row r="197072" spans="26:27">
      <c r="Z197072" s="192"/>
      <c r="AA197072" s="192"/>
    </row>
    <row r="197073" spans="26:27">
      <c r="Z197073" s="192"/>
      <c r="AA197073" s="192"/>
    </row>
    <row r="197074" spans="26:27">
      <c r="Z197074" s="192"/>
      <c r="AA197074" s="192"/>
    </row>
    <row r="197075" spans="26:27">
      <c r="Z197075" s="192"/>
      <c r="AA197075" s="192"/>
    </row>
    <row r="197076" spans="26:27">
      <c r="Z197076" s="192"/>
      <c r="AA197076" s="192"/>
    </row>
    <row r="197077" spans="26:27">
      <c r="Z197077" s="192"/>
      <c r="AA197077" s="192"/>
    </row>
    <row r="197078" spans="26:27">
      <c r="Z197078" s="192"/>
      <c r="AA197078" s="192"/>
    </row>
    <row r="197079" spans="26:27">
      <c r="Z197079" s="192"/>
      <c r="AA197079" s="192"/>
    </row>
    <row r="197080" spans="26:27">
      <c r="Z197080" s="192"/>
      <c r="AA197080" s="192"/>
    </row>
    <row r="197081" spans="26:27">
      <c r="Z197081" s="192"/>
      <c r="AA197081" s="192"/>
    </row>
    <row r="197082" spans="26:27">
      <c r="Z197082" s="192"/>
      <c r="AA197082" s="192"/>
    </row>
    <row r="197083" spans="26:27">
      <c r="Z197083" s="192"/>
      <c r="AA197083" s="192"/>
    </row>
    <row r="197084" spans="26:27">
      <c r="Z197084" s="192"/>
      <c r="AA197084" s="192"/>
    </row>
    <row r="197085" spans="26:27">
      <c r="Z197085" s="192"/>
      <c r="AA197085" s="192"/>
    </row>
    <row r="197086" spans="26:27">
      <c r="Z197086" s="192"/>
      <c r="AA197086" s="192"/>
    </row>
    <row r="197087" spans="26:27">
      <c r="Z197087" s="192"/>
      <c r="AA197087" s="192"/>
    </row>
    <row r="197088" spans="26:27">
      <c r="Z197088" s="192"/>
      <c r="AA197088" s="192"/>
    </row>
    <row r="197089" spans="26:27">
      <c r="Z197089" s="192"/>
      <c r="AA197089" s="192"/>
    </row>
    <row r="197090" spans="26:27">
      <c r="Z197090" s="192"/>
      <c r="AA197090" s="192"/>
    </row>
    <row r="197091" spans="26:27">
      <c r="Z197091" s="192"/>
      <c r="AA197091" s="192"/>
    </row>
    <row r="197092" spans="26:27">
      <c r="Z197092" s="192"/>
      <c r="AA197092" s="192"/>
    </row>
    <row r="197093" spans="26:27">
      <c r="Z197093" s="192"/>
      <c r="AA197093" s="192"/>
    </row>
    <row r="197094" spans="26:27">
      <c r="Z197094" s="192"/>
      <c r="AA197094" s="192"/>
    </row>
    <row r="197095" spans="26:27">
      <c r="Z197095" s="192"/>
      <c r="AA197095" s="192"/>
    </row>
    <row r="197096" spans="26:27">
      <c r="Z197096" s="192"/>
      <c r="AA197096" s="192"/>
    </row>
    <row r="197097" spans="26:27">
      <c r="Z197097" s="192"/>
      <c r="AA197097" s="192"/>
    </row>
    <row r="197098" spans="26:27">
      <c r="Z197098" s="192"/>
      <c r="AA197098" s="192"/>
    </row>
    <row r="197099" spans="26:27">
      <c r="Z197099" s="192"/>
      <c r="AA197099" s="192"/>
    </row>
    <row r="197100" spans="26:27">
      <c r="Z197100" s="192"/>
      <c r="AA197100" s="192"/>
    </row>
    <row r="197101" spans="26:27">
      <c r="Z197101" s="192"/>
      <c r="AA197101" s="192"/>
    </row>
    <row r="197102" spans="26:27">
      <c r="Z197102" s="192"/>
      <c r="AA197102" s="192"/>
    </row>
    <row r="197103" spans="26:27">
      <c r="Z197103" s="192"/>
      <c r="AA197103" s="192"/>
    </row>
    <row r="197104" spans="26:27">
      <c r="Z197104" s="192"/>
      <c r="AA197104" s="192"/>
    </row>
    <row r="197105" spans="26:27">
      <c r="Z197105" s="192"/>
      <c r="AA197105" s="192"/>
    </row>
    <row r="197106" spans="26:27">
      <c r="Z197106" s="192"/>
      <c r="AA197106" s="192"/>
    </row>
    <row r="197107" spans="26:27">
      <c r="Z197107" s="192"/>
      <c r="AA197107" s="192"/>
    </row>
    <row r="197108" spans="26:27">
      <c r="Z197108" s="192"/>
      <c r="AA197108" s="192"/>
    </row>
    <row r="197109" spans="26:27">
      <c r="Z197109" s="192"/>
      <c r="AA197109" s="192"/>
    </row>
    <row r="197110" spans="26:27">
      <c r="Z197110" s="192"/>
      <c r="AA197110" s="192"/>
    </row>
    <row r="197111" spans="26:27">
      <c r="Z197111" s="192"/>
      <c r="AA197111" s="192"/>
    </row>
    <row r="197112" spans="26:27">
      <c r="Z197112" s="192"/>
      <c r="AA197112" s="192"/>
    </row>
    <row r="197113" spans="26:27">
      <c r="Z197113" s="192"/>
      <c r="AA197113" s="192"/>
    </row>
    <row r="197114" spans="26:27">
      <c r="Z197114" s="192"/>
      <c r="AA197114" s="192"/>
    </row>
    <row r="197115" spans="26:27">
      <c r="Z197115" s="192"/>
      <c r="AA197115" s="192"/>
    </row>
    <row r="197116" spans="26:27">
      <c r="Z197116" s="192"/>
      <c r="AA197116" s="192"/>
    </row>
    <row r="197117" spans="26:27">
      <c r="Z197117" s="192"/>
      <c r="AA197117" s="192"/>
    </row>
    <row r="197118" spans="26:27">
      <c r="Z197118" s="192"/>
      <c r="AA197118" s="192"/>
    </row>
    <row r="197119" spans="26:27">
      <c r="Z197119" s="192"/>
      <c r="AA197119" s="192"/>
    </row>
    <row r="197120" spans="26:27">
      <c r="Z197120" s="192"/>
      <c r="AA197120" s="192"/>
    </row>
    <row r="197121" spans="26:27">
      <c r="Z197121" s="192"/>
      <c r="AA197121" s="192"/>
    </row>
    <row r="197122" spans="26:27">
      <c r="Z197122" s="192"/>
      <c r="AA197122" s="192"/>
    </row>
    <row r="197123" spans="26:27">
      <c r="Z197123" s="192"/>
      <c r="AA197123" s="192"/>
    </row>
    <row r="197124" spans="26:27">
      <c r="Z197124" s="192"/>
      <c r="AA197124" s="192"/>
    </row>
    <row r="197125" spans="26:27">
      <c r="Z197125" s="192"/>
      <c r="AA197125" s="192"/>
    </row>
    <row r="197126" spans="26:27">
      <c r="Z197126" s="192"/>
      <c r="AA197126" s="192"/>
    </row>
    <row r="197127" spans="26:27">
      <c r="Z197127" s="192"/>
      <c r="AA197127" s="192"/>
    </row>
    <row r="197128" spans="26:27">
      <c r="Z197128" s="192"/>
      <c r="AA197128" s="192"/>
    </row>
    <row r="197129" spans="26:27">
      <c r="Z197129" s="192"/>
      <c r="AA197129" s="192"/>
    </row>
    <row r="197130" spans="26:27">
      <c r="Z197130" s="192"/>
      <c r="AA197130" s="192"/>
    </row>
    <row r="197131" spans="26:27">
      <c r="Z197131" s="192"/>
      <c r="AA197131" s="192"/>
    </row>
    <row r="197132" spans="26:27">
      <c r="Z197132" s="192"/>
      <c r="AA197132" s="192"/>
    </row>
    <row r="197133" spans="26:27">
      <c r="Z197133" s="192"/>
      <c r="AA197133" s="192"/>
    </row>
    <row r="197134" spans="26:27">
      <c r="Z197134" s="192"/>
      <c r="AA197134" s="192"/>
    </row>
    <row r="197135" spans="26:27">
      <c r="Z197135" s="192"/>
      <c r="AA197135" s="192"/>
    </row>
    <row r="197136" spans="26:27">
      <c r="Z197136" s="192"/>
      <c r="AA197136" s="192"/>
    </row>
    <row r="197137" spans="26:27">
      <c r="Z197137" s="192"/>
      <c r="AA197137" s="192"/>
    </row>
    <row r="197138" spans="26:27">
      <c r="Z197138" s="192"/>
      <c r="AA197138" s="192"/>
    </row>
    <row r="197139" spans="26:27">
      <c r="Z197139" s="192"/>
      <c r="AA197139" s="192"/>
    </row>
    <row r="197140" spans="26:27">
      <c r="Z197140" s="192"/>
      <c r="AA197140" s="192"/>
    </row>
    <row r="197141" spans="26:27">
      <c r="Z197141" s="192"/>
      <c r="AA197141" s="192"/>
    </row>
    <row r="197142" spans="26:27">
      <c r="Z197142" s="192"/>
      <c r="AA197142" s="192"/>
    </row>
    <row r="197143" spans="26:27">
      <c r="Z197143" s="192"/>
      <c r="AA197143" s="192"/>
    </row>
    <row r="197144" spans="26:27">
      <c r="Z197144" s="192"/>
      <c r="AA197144" s="192"/>
    </row>
    <row r="197145" spans="26:27">
      <c r="Z197145" s="192"/>
      <c r="AA197145" s="192"/>
    </row>
    <row r="197146" spans="26:27">
      <c r="Z197146" s="192"/>
      <c r="AA197146" s="192"/>
    </row>
    <row r="197147" spans="26:27">
      <c r="Z197147" s="192"/>
      <c r="AA197147" s="192"/>
    </row>
    <row r="197148" spans="26:27">
      <c r="Z197148" s="192"/>
      <c r="AA197148" s="192"/>
    </row>
    <row r="197149" spans="26:27">
      <c r="Z197149" s="192"/>
      <c r="AA197149" s="192"/>
    </row>
    <row r="197150" spans="26:27">
      <c r="Z197150" s="192"/>
      <c r="AA197150" s="192"/>
    </row>
    <row r="197151" spans="26:27">
      <c r="Z197151" s="192"/>
      <c r="AA197151" s="192"/>
    </row>
    <row r="197152" spans="26:27">
      <c r="Z197152" s="192"/>
      <c r="AA197152" s="192"/>
    </row>
    <row r="197153" spans="26:27">
      <c r="Z197153" s="192"/>
      <c r="AA197153" s="192"/>
    </row>
    <row r="197154" spans="26:27">
      <c r="Z197154" s="192"/>
      <c r="AA197154" s="192"/>
    </row>
    <row r="197155" spans="26:27">
      <c r="Z197155" s="192"/>
      <c r="AA197155" s="192"/>
    </row>
    <row r="197156" spans="26:27">
      <c r="Z197156" s="192"/>
      <c r="AA197156" s="192"/>
    </row>
    <row r="197157" spans="26:27">
      <c r="Z197157" s="192"/>
      <c r="AA197157" s="192"/>
    </row>
    <row r="197158" spans="26:27">
      <c r="Z197158" s="192"/>
      <c r="AA197158" s="192"/>
    </row>
    <row r="197159" spans="26:27">
      <c r="Z197159" s="192"/>
      <c r="AA197159" s="192"/>
    </row>
    <row r="197160" spans="26:27">
      <c r="Z197160" s="192"/>
      <c r="AA197160" s="192"/>
    </row>
    <row r="197161" spans="26:27">
      <c r="Z197161" s="192"/>
      <c r="AA197161" s="192"/>
    </row>
    <row r="197162" spans="26:27">
      <c r="Z197162" s="192"/>
      <c r="AA197162" s="192"/>
    </row>
    <row r="197163" spans="26:27">
      <c r="Z197163" s="192"/>
      <c r="AA197163" s="192"/>
    </row>
    <row r="197164" spans="26:27">
      <c r="Z197164" s="192"/>
      <c r="AA197164" s="192"/>
    </row>
    <row r="197165" spans="26:27">
      <c r="Z197165" s="192"/>
      <c r="AA197165" s="192"/>
    </row>
    <row r="197166" spans="26:27">
      <c r="Z197166" s="192"/>
      <c r="AA197166" s="192"/>
    </row>
    <row r="197167" spans="26:27">
      <c r="Z197167" s="192"/>
      <c r="AA197167" s="192"/>
    </row>
    <row r="197168" spans="26:27">
      <c r="Z197168" s="192"/>
      <c r="AA197168" s="192"/>
    </row>
    <row r="197169" spans="26:27">
      <c r="Z197169" s="192"/>
      <c r="AA197169" s="192"/>
    </row>
    <row r="197170" spans="26:27">
      <c r="Z197170" s="192"/>
      <c r="AA197170" s="192"/>
    </row>
    <row r="197171" spans="26:27">
      <c r="Z197171" s="192"/>
      <c r="AA197171" s="192"/>
    </row>
    <row r="197172" spans="26:27">
      <c r="Z197172" s="192"/>
      <c r="AA197172" s="192"/>
    </row>
    <row r="197173" spans="26:27">
      <c r="Z197173" s="192"/>
      <c r="AA197173" s="192"/>
    </row>
    <row r="197174" spans="26:27">
      <c r="Z197174" s="192"/>
      <c r="AA197174" s="192"/>
    </row>
    <row r="197175" spans="26:27">
      <c r="Z197175" s="192"/>
      <c r="AA197175" s="192"/>
    </row>
    <row r="197176" spans="26:27">
      <c r="Z197176" s="192"/>
      <c r="AA197176" s="192"/>
    </row>
    <row r="197177" spans="26:27">
      <c r="Z197177" s="192"/>
      <c r="AA197177" s="192"/>
    </row>
    <row r="197178" spans="26:27">
      <c r="Z197178" s="192"/>
      <c r="AA197178" s="192"/>
    </row>
    <row r="197179" spans="26:27">
      <c r="Z197179" s="192"/>
      <c r="AA197179" s="192"/>
    </row>
    <row r="197180" spans="26:27">
      <c r="Z197180" s="192"/>
      <c r="AA197180" s="192"/>
    </row>
    <row r="197181" spans="26:27">
      <c r="Z197181" s="192"/>
      <c r="AA197181" s="192"/>
    </row>
    <row r="197182" spans="26:27">
      <c r="Z197182" s="192"/>
      <c r="AA197182" s="192"/>
    </row>
    <row r="197183" spans="26:27">
      <c r="Z197183" s="192"/>
      <c r="AA197183" s="192"/>
    </row>
    <row r="197184" spans="26:27">
      <c r="Z197184" s="192"/>
      <c r="AA197184" s="192"/>
    </row>
    <row r="197185" spans="26:27">
      <c r="Z197185" s="192"/>
      <c r="AA197185" s="192"/>
    </row>
    <row r="197186" spans="26:27">
      <c r="Z197186" s="192"/>
      <c r="AA197186" s="192"/>
    </row>
    <row r="197187" spans="26:27">
      <c r="Z197187" s="192"/>
      <c r="AA197187" s="192"/>
    </row>
    <row r="197188" spans="26:27">
      <c r="Z197188" s="192"/>
      <c r="AA197188" s="192"/>
    </row>
    <row r="197189" spans="26:27">
      <c r="Z197189" s="192"/>
      <c r="AA197189" s="192"/>
    </row>
    <row r="197190" spans="26:27">
      <c r="Z197190" s="192"/>
      <c r="AA197190" s="192"/>
    </row>
    <row r="197191" spans="26:27">
      <c r="Z197191" s="192"/>
      <c r="AA197191" s="192"/>
    </row>
    <row r="197192" spans="26:27">
      <c r="Z197192" s="192"/>
      <c r="AA197192" s="192"/>
    </row>
    <row r="197193" spans="26:27">
      <c r="Z197193" s="192"/>
      <c r="AA197193" s="192"/>
    </row>
    <row r="197194" spans="26:27">
      <c r="Z197194" s="192"/>
      <c r="AA197194" s="192"/>
    </row>
    <row r="197195" spans="26:27">
      <c r="Z197195" s="192"/>
      <c r="AA197195" s="192"/>
    </row>
    <row r="197196" spans="26:27">
      <c r="Z197196" s="192"/>
      <c r="AA197196" s="192"/>
    </row>
    <row r="197197" spans="26:27">
      <c r="Z197197" s="192"/>
      <c r="AA197197" s="192"/>
    </row>
    <row r="197198" spans="26:27">
      <c r="Z197198" s="192"/>
      <c r="AA197198" s="192"/>
    </row>
    <row r="197199" spans="26:27">
      <c r="Z197199" s="192"/>
      <c r="AA197199" s="192"/>
    </row>
    <row r="197200" spans="26:27">
      <c r="Z197200" s="192"/>
      <c r="AA197200" s="192"/>
    </row>
    <row r="197201" spans="26:27">
      <c r="Z197201" s="192"/>
      <c r="AA197201" s="192"/>
    </row>
    <row r="197202" spans="26:27">
      <c r="Z197202" s="192"/>
      <c r="AA197202" s="192"/>
    </row>
    <row r="197203" spans="26:27">
      <c r="Z197203" s="192"/>
      <c r="AA197203" s="192"/>
    </row>
    <row r="197204" spans="26:27">
      <c r="Z197204" s="192"/>
      <c r="AA197204" s="192"/>
    </row>
    <row r="197205" spans="26:27">
      <c r="Z197205" s="192"/>
      <c r="AA197205" s="192"/>
    </row>
    <row r="197206" spans="26:27">
      <c r="Z197206" s="192"/>
      <c r="AA197206" s="192"/>
    </row>
    <row r="197207" spans="26:27">
      <c r="Z197207" s="192"/>
      <c r="AA197207" s="192"/>
    </row>
    <row r="197208" spans="26:27">
      <c r="Z197208" s="192"/>
      <c r="AA197208" s="192"/>
    </row>
    <row r="197209" spans="26:27">
      <c r="Z197209" s="192"/>
      <c r="AA197209" s="192"/>
    </row>
    <row r="197210" spans="26:27">
      <c r="Z197210" s="192"/>
      <c r="AA197210" s="192"/>
    </row>
    <row r="197211" spans="26:27">
      <c r="Z197211" s="192"/>
      <c r="AA197211" s="192"/>
    </row>
    <row r="197212" spans="26:27">
      <c r="Z197212" s="192"/>
      <c r="AA197212" s="192"/>
    </row>
    <row r="197213" spans="26:27">
      <c r="Z197213" s="192"/>
      <c r="AA197213" s="192"/>
    </row>
    <row r="197214" spans="26:27">
      <c r="Z197214" s="192"/>
      <c r="AA197214" s="192"/>
    </row>
    <row r="197215" spans="26:27">
      <c r="Z197215" s="192"/>
      <c r="AA197215" s="192"/>
    </row>
    <row r="197216" spans="26:27">
      <c r="Z197216" s="192"/>
      <c r="AA197216" s="192"/>
    </row>
    <row r="197217" spans="26:27">
      <c r="Z197217" s="192"/>
      <c r="AA197217" s="192"/>
    </row>
    <row r="197218" spans="26:27">
      <c r="Z197218" s="192"/>
      <c r="AA197218" s="192"/>
    </row>
    <row r="197219" spans="26:27">
      <c r="Z197219" s="192"/>
      <c r="AA197219" s="192"/>
    </row>
    <row r="197220" spans="26:27">
      <c r="Z197220" s="192"/>
      <c r="AA197220" s="192"/>
    </row>
    <row r="197221" spans="26:27">
      <c r="Z197221" s="192"/>
      <c r="AA197221" s="192"/>
    </row>
    <row r="197222" spans="26:27">
      <c r="Z197222" s="192"/>
      <c r="AA197222" s="192"/>
    </row>
    <row r="197223" spans="26:27">
      <c r="Z197223" s="192"/>
      <c r="AA197223" s="192"/>
    </row>
    <row r="197224" spans="26:27">
      <c r="Z197224" s="192"/>
      <c r="AA197224" s="192"/>
    </row>
    <row r="197225" spans="26:27">
      <c r="Z197225" s="192"/>
      <c r="AA197225" s="192"/>
    </row>
    <row r="197226" spans="26:27">
      <c r="Z197226" s="192"/>
      <c r="AA197226" s="192"/>
    </row>
    <row r="197227" spans="26:27">
      <c r="Z197227" s="192"/>
      <c r="AA197227" s="192"/>
    </row>
    <row r="197228" spans="26:27">
      <c r="Z197228" s="192"/>
      <c r="AA197228" s="192"/>
    </row>
    <row r="197229" spans="26:27">
      <c r="Z197229" s="192"/>
      <c r="AA197229" s="192"/>
    </row>
    <row r="197230" spans="26:27">
      <c r="Z197230" s="192"/>
      <c r="AA197230" s="192"/>
    </row>
    <row r="197231" spans="26:27">
      <c r="Z197231" s="192"/>
      <c r="AA197231" s="192"/>
    </row>
    <row r="197232" spans="26:27">
      <c r="Z197232" s="192"/>
      <c r="AA197232" s="192"/>
    </row>
    <row r="197233" spans="26:27">
      <c r="Z197233" s="192"/>
      <c r="AA197233" s="192"/>
    </row>
    <row r="197234" spans="26:27">
      <c r="Z197234" s="192"/>
      <c r="AA197234" s="192"/>
    </row>
    <row r="197235" spans="26:27">
      <c r="Z197235" s="192"/>
      <c r="AA197235" s="192"/>
    </row>
    <row r="197236" spans="26:27">
      <c r="Z197236" s="192"/>
      <c r="AA197236" s="192"/>
    </row>
    <row r="197237" spans="26:27">
      <c r="Z197237" s="192"/>
      <c r="AA197237" s="192"/>
    </row>
    <row r="197238" spans="26:27">
      <c r="Z197238" s="192"/>
      <c r="AA197238" s="192"/>
    </row>
    <row r="197239" spans="26:27">
      <c r="Z197239" s="192"/>
      <c r="AA197239" s="192"/>
    </row>
    <row r="197240" spans="26:27">
      <c r="Z197240" s="192"/>
      <c r="AA197240" s="192"/>
    </row>
    <row r="197241" spans="26:27">
      <c r="Z197241" s="192"/>
      <c r="AA197241" s="192"/>
    </row>
    <row r="197242" spans="26:27">
      <c r="Z197242" s="192"/>
      <c r="AA197242" s="192"/>
    </row>
    <row r="197243" spans="26:27">
      <c r="Z197243" s="192"/>
      <c r="AA197243" s="192"/>
    </row>
    <row r="197244" spans="26:27">
      <c r="Z197244" s="192"/>
      <c r="AA197244" s="192"/>
    </row>
    <row r="197245" spans="26:27">
      <c r="Z197245" s="192"/>
      <c r="AA197245" s="192"/>
    </row>
    <row r="197246" spans="26:27">
      <c r="Z197246" s="192"/>
      <c r="AA197246" s="192"/>
    </row>
    <row r="197247" spans="26:27">
      <c r="Z197247" s="192"/>
      <c r="AA197247" s="192"/>
    </row>
    <row r="197248" spans="26:27">
      <c r="Z197248" s="192"/>
      <c r="AA197248" s="192"/>
    </row>
    <row r="197249" spans="26:27">
      <c r="Z197249" s="192"/>
      <c r="AA197249" s="192"/>
    </row>
    <row r="197250" spans="26:27">
      <c r="Z197250" s="192"/>
      <c r="AA197250" s="192"/>
    </row>
    <row r="197251" spans="26:27">
      <c r="Z197251" s="192"/>
      <c r="AA197251" s="192"/>
    </row>
    <row r="197252" spans="26:27">
      <c r="Z197252" s="192"/>
      <c r="AA197252" s="192"/>
    </row>
    <row r="197253" spans="26:27">
      <c r="Z197253" s="192"/>
      <c r="AA197253" s="192"/>
    </row>
    <row r="197254" spans="26:27">
      <c r="Z197254" s="192"/>
      <c r="AA197254" s="192"/>
    </row>
    <row r="197255" spans="26:27">
      <c r="Z197255" s="192"/>
      <c r="AA197255" s="192"/>
    </row>
    <row r="197256" spans="26:27">
      <c r="Z197256" s="192"/>
      <c r="AA197256" s="192"/>
    </row>
    <row r="197257" spans="26:27">
      <c r="Z197257" s="192"/>
      <c r="AA197257" s="192"/>
    </row>
    <row r="197258" spans="26:27">
      <c r="Z197258" s="192"/>
      <c r="AA197258" s="192"/>
    </row>
    <row r="197259" spans="26:27">
      <c r="Z197259" s="192"/>
      <c r="AA197259" s="192"/>
    </row>
    <row r="197260" spans="26:27">
      <c r="Z197260" s="192"/>
      <c r="AA197260" s="192"/>
    </row>
    <row r="197261" spans="26:27">
      <c r="Z197261" s="192"/>
      <c r="AA197261" s="192"/>
    </row>
    <row r="197262" spans="26:27">
      <c r="Z197262" s="192"/>
      <c r="AA197262" s="192"/>
    </row>
    <row r="197263" spans="26:27">
      <c r="Z197263" s="192"/>
      <c r="AA197263" s="192"/>
    </row>
    <row r="197264" spans="26:27">
      <c r="Z197264" s="192"/>
      <c r="AA197264" s="192"/>
    </row>
    <row r="197265" spans="26:27">
      <c r="Z197265" s="192"/>
      <c r="AA197265" s="192"/>
    </row>
    <row r="197266" spans="26:27">
      <c r="Z197266" s="192"/>
      <c r="AA197266" s="192"/>
    </row>
    <row r="197267" spans="26:27">
      <c r="Z197267" s="192"/>
      <c r="AA197267" s="192"/>
    </row>
    <row r="197268" spans="26:27">
      <c r="Z197268" s="192"/>
      <c r="AA197268" s="192"/>
    </row>
    <row r="197269" spans="26:27">
      <c r="Z197269" s="192"/>
      <c r="AA197269" s="192"/>
    </row>
    <row r="197270" spans="26:27">
      <c r="Z197270" s="192"/>
      <c r="AA197270" s="192"/>
    </row>
    <row r="197271" spans="26:27">
      <c r="Z197271" s="192"/>
      <c r="AA197271" s="192"/>
    </row>
    <row r="197272" spans="26:27">
      <c r="Z197272" s="192"/>
      <c r="AA197272" s="192"/>
    </row>
    <row r="197273" spans="26:27">
      <c r="Z197273" s="192"/>
      <c r="AA197273" s="192"/>
    </row>
    <row r="197274" spans="26:27">
      <c r="Z197274" s="192"/>
      <c r="AA197274" s="192"/>
    </row>
    <row r="197275" spans="26:27">
      <c r="Z197275" s="192"/>
      <c r="AA197275" s="192"/>
    </row>
    <row r="197276" spans="26:27">
      <c r="Z197276" s="192"/>
      <c r="AA197276" s="192"/>
    </row>
    <row r="197277" spans="26:27">
      <c r="Z197277" s="192"/>
      <c r="AA197277" s="192"/>
    </row>
    <row r="197278" spans="26:27">
      <c r="Z197278" s="192"/>
      <c r="AA197278" s="192"/>
    </row>
    <row r="197279" spans="26:27">
      <c r="Z197279" s="192"/>
      <c r="AA197279" s="192"/>
    </row>
    <row r="197280" spans="26:27">
      <c r="Z197280" s="192"/>
      <c r="AA197280" s="192"/>
    </row>
    <row r="197281" spans="26:27">
      <c r="Z197281" s="192"/>
      <c r="AA197281" s="192"/>
    </row>
    <row r="197282" spans="26:27">
      <c r="Z197282" s="192"/>
      <c r="AA197282" s="192"/>
    </row>
    <row r="197283" spans="26:27">
      <c r="Z197283" s="192"/>
      <c r="AA197283" s="192"/>
    </row>
    <row r="197284" spans="26:27">
      <c r="Z197284" s="192"/>
      <c r="AA197284" s="192"/>
    </row>
    <row r="197285" spans="26:27">
      <c r="Z197285" s="192"/>
      <c r="AA197285" s="192"/>
    </row>
    <row r="197286" spans="26:27">
      <c r="Z197286" s="192"/>
      <c r="AA197286" s="192"/>
    </row>
    <row r="197287" spans="26:27">
      <c r="Z197287" s="192"/>
      <c r="AA197287" s="192"/>
    </row>
    <row r="197288" spans="26:27">
      <c r="Z197288" s="192"/>
      <c r="AA197288" s="192"/>
    </row>
    <row r="197289" spans="26:27">
      <c r="Z197289" s="192"/>
      <c r="AA197289" s="192"/>
    </row>
    <row r="197290" spans="26:27">
      <c r="Z197290" s="192"/>
      <c r="AA197290" s="192"/>
    </row>
    <row r="197291" spans="26:27">
      <c r="Z197291" s="192"/>
      <c r="AA197291" s="192"/>
    </row>
    <row r="197292" spans="26:27">
      <c r="Z197292" s="192"/>
      <c r="AA197292" s="192"/>
    </row>
    <row r="197293" spans="26:27">
      <c r="Z197293" s="192"/>
      <c r="AA197293" s="192"/>
    </row>
    <row r="197294" spans="26:27">
      <c r="Z197294" s="192"/>
      <c r="AA197294" s="192"/>
    </row>
    <row r="197295" spans="26:27">
      <c r="Z197295" s="192"/>
      <c r="AA197295" s="192"/>
    </row>
    <row r="197296" spans="26:27">
      <c r="Z197296" s="192"/>
      <c r="AA197296" s="192"/>
    </row>
    <row r="197297" spans="26:27">
      <c r="Z197297" s="192"/>
      <c r="AA197297" s="192"/>
    </row>
    <row r="197298" spans="26:27">
      <c r="Z197298" s="192"/>
      <c r="AA197298" s="192"/>
    </row>
    <row r="197299" spans="26:27">
      <c r="Z197299" s="192"/>
      <c r="AA197299" s="192"/>
    </row>
    <row r="197300" spans="26:27">
      <c r="Z197300" s="192"/>
      <c r="AA197300" s="192"/>
    </row>
    <row r="197301" spans="26:27">
      <c r="Z197301" s="192"/>
      <c r="AA197301" s="192"/>
    </row>
    <row r="197302" spans="26:27">
      <c r="Z197302" s="192"/>
      <c r="AA197302" s="192"/>
    </row>
    <row r="197303" spans="26:27">
      <c r="Z197303" s="192"/>
      <c r="AA197303" s="192"/>
    </row>
    <row r="197304" spans="26:27">
      <c r="Z197304" s="192"/>
      <c r="AA197304" s="192"/>
    </row>
    <row r="197305" spans="26:27">
      <c r="Z197305" s="192"/>
      <c r="AA197305" s="192"/>
    </row>
    <row r="197306" spans="26:27">
      <c r="Z197306" s="192"/>
      <c r="AA197306" s="192"/>
    </row>
    <row r="197307" spans="26:27">
      <c r="Z197307" s="192"/>
      <c r="AA197307" s="192"/>
    </row>
    <row r="197308" spans="26:27">
      <c r="Z197308" s="192"/>
      <c r="AA197308" s="192"/>
    </row>
    <row r="197309" spans="26:27">
      <c r="Z197309" s="192"/>
      <c r="AA197309" s="192"/>
    </row>
    <row r="197310" spans="26:27">
      <c r="Z197310" s="192"/>
      <c r="AA197310" s="192"/>
    </row>
    <row r="197311" spans="26:27">
      <c r="Z197311" s="192"/>
      <c r="AA197311" s="192"/>
    </row>
    <row r="197312" spans="26:27">
      <c r="Z197312" s="192"/>
      <c r="AA197312" s="192"/>
    </row>
    <row r="197313" spans="26:27">
      <c r="Z197313" s="192"/>
      <c r="AA197313" s="192"/>
    </row>
    <row r="197314" spans="26:27">
      <c r="Z197314" s="192"/>
      <c r="AA197314" s="192"/>
    </row>
    <row r="197315" spans="26:27">
      <c r="Z197315" s="192"/>
      <c r="AA197315" s="192"/>
    </row>
    <row r="197316" spans="26:27">
      <c r="Z197316" s="192"/>
      <c r="AA197316" s="192"/>
    </row>
    <row r="197317" spans="26:27">
      <c r="Z197317" s="192"/>
      <c r="AA197317" s="192"/>
    </row>
    <row r="197318" spans="26:27">
      <c r="Z197318" s="192"/>
      <c r="AA197318" s="192"/>
    </row>
    <row r="197319" spans="26:27">
      <c r="Z197319" s="192"/>
      <c r="AA197319" s="192"/>
    </row>
    <row r="197320" spans="26:27">
      <c r="Z197320" s="192"/>
      <c r="AA197320" s="192"/>
    </row>
    <row r="197321" spans="26:27">
      <c r="Z197321" s="192"/>
      <c r="AA197321" s="192"/>
    </row>
    <row r="197322" spans="26:27">
      <c r="Z197322" s="192"/>
      <c r="AA197322" s="192"/>
    </row>
    <row r="197323" spans="26:27">
      <c r="Z197323" s="192"/>
      <c r="AA197323" s="192"/>
    </row>
    <row r="197324" spans="26:27">
      <c r="Z197324" s="192"/>
      <c r="AA197324" s="192"/>
    </row>
    <row r="197325" spans="26:27">
      <c r="Z197325" s="192"/>
      <c r="AA197325" s="192"/>
    </row>
    <row r="197326" spans="26:27">
      <c r="Z197326" s="192"/>
      <c r="AA197326" s="192"/>
    </row>
    <row r="197327" spans="26:27">
      <c r="Z197327" s="192"/>
      <c r="AA197327" s="192"/>
    </row>
    <row r="197328" spans="26:27">
      <c r="Z197328" s="192"/>
      <c r="AA197328" s="192"/>
    </row>
    <row r="197329" spans="26:27">
      <c r="Z197329" s="192"/>
      <c r="AA197329" s="192"/>
    </row>
    <row r="197330" spans="26:27">
      <c r="Z197330" s="192"/>
      <c r="AA197330" s="192"/>
    </row>
    <row r="197331" spans="26:27">
      <c r="Z197331" s="192"/>
      <c r="AA197331" s="192"/>
    </row>
    <row r="197332" spans="26:27">
      <c r="Z197332" s="192"/>
      <c r="AA197332" s="192"/>
    </row>
    <row r="197333" spans="26:27">
      <c r="Z197333" s="192"/>
      <c r="AA197333" s="192"/>
    </row>
    <row r="197334" spans="26:27">
      <c r="Z197334" s="192"/>
      <c r="AA197334" s="192"/>
    </row>
    <row r="197335" spans="26:27">
      <c r="Z197335" s="192"/>
      <c r="AA197335" s="192"/>
    </row>
    <row r="197336" spans="26:27">
      <c r="Z197336" s="192"/>
      <c r="AA197336" s="192"/>
    </row>
    <row r="197337" spans="26:27">
      <c r="Z197337" s="192"/>
      <c r="AA197337" s="192"/>
    </row>
    <row r="197338" spans="26:27">
      <c r="Z197338" s="192"/>
      <c r="AA197338" s="192"/>
    </row>
    <row r="197339" spans="26:27">
      <c r="Z197339" s="192"/>
      <c r="AA197339" s="192"/>
    </row>
    <row r="197340" spans="26:27">
      <c r="Z197340" s="192"/>
      <c r="AA197340" s="192"/>
    </row>
    <row r="197341" spans="26:27">
      <c r="Z197341" s="192"/>
      <c r="AA197341" s="192"/>
    </row>
    <row r="197342" spans="26:27">
      <c r="Z197342" s="192"/>
      <c r="AA197342" s="192"/>
    </row>
    <row r="197343" spans="26:27">
      <c r="Z197343" s="192"/>
      <c r="AA197343" s="192"/>
    </row>
    <row r="197344" spans="26:27">
      <c r="Z197344" s="192"/>
      <c r="AA197344" s="192"/>
    </row>
    <row r="197345" spans="26:27">
      <c r="Z197345" s="192"/>
      <c r="AA197345" s="192"/>
    </row>
    <row r="197346" spans="26:27">
      <c r="Z197346" s="192"/>
      <c r="AA197346" s="192"/>
    </row>
    <row r="197347" spans="26:27">
      <c r="Z197347" s="192"/>
      <c r="AA197347" s="192"/>
    </row>
    <row r="197348" spans="26:27">
      <c r="Z197348" s="192"/>
      <c r="AA197348" s="192"/>
    </row>
    <row r="197349" spans="26:27">
      <c r="Z197349" s="192"/>
      <c r="AA197349" s="192"/>
    </row>
    <row r="197350" spans="26:27">
      <c r="Z197350" s="192"/>
      <c r="AA197350" s="192"/>
    </row>
    <row r="197351" spans="26:27">
      <c r="Z197351" s="192"/>
      <c r="AA197351" s="192"/>
    </row>
    <row r="197352" spans="26:27">
      <c r="Z197352" s="192"/>
      <c r="AA197352" s="192"/>
    </row>
    <row r="197353" spans="26:27">
      <c r="Z197353" s="192"/>
      <c r="AA197353" s="192"/>
    </row>
    <row r="197354" spans="26:27">
      <c r="Z197354" s="192"/>
      <c r="AA197354" s="192"/>
    </row>
    <row r="197355" spans="26:27">
      <c r="Z197355" s="192"/>
      <c r="AA197355" s="192"/>
    </row>
    <row r="197356" spans="26:27">
      <c r="Z197356" s="192"/>
      <c r="AA197356" s="192"/>
    </row>
    <row r="197357" spans="26:27">
      <c r="Z197357" s="192"/>
      <c r="AA197357" s="192"/>
    </row>
    <row r="197358" spans="26:27">
      <c r="Z197358" s="192"/>
      <c r="AA197358" s="192"/>
    </row>
    <row r="197359" spans="26:27">
      <c r="Z197359" s="192"/>
      <c r="AA197359" s="192"/>
    </row>
    <row r="197360" spans="26:27">
      <c r="Z197360" s="192"/>
      <c r="AA197360" s="192"/>
    </row>
    <row r="197361" spans="26:27">
      <c r="Z197361" s="192"/>
      <c r="AA197361" s="192"/>
    </row>
    <row r="197362" spans="26:27">
      <c r="Z197362" s="192"/>
      <c r="AA197362" s="192"/>
    </row>
    <row r="197363" spans="26:27">
      <c r="Z197363" s="192"/>
      <c r="AA197363" s="192"/>
    </row>
    <row r="197364" spans="26:27">
      <c r="Z197364" s="192"/>
      <c r="AA197364" s="192"/>
    </row>
    <row r="197365" spans="26:27">
      <c r="Z197365" s="192"/>
      <c r="AA197365" s="192"/>
    </row>
    <row r="197366" spans="26:27">
      <c r="Z197366" s="192"/>
      <c r="AA197366" s="192"/>
    </row>
    <row r="197367" spans="26:27">
      <c r="Z197367" s="192"/>
      <c r="AA197367" s="192"/>
    </row>
    <row r="197368" spans="26:27">
      <c r="Z197368" s="192"/>
      <c r="AA197368" s="192"/>
    </row>
    <row r="197369" spans="26:27">
      <c r="Z197369" s="192"/>
      <c r="AA197369" s="192"/>
    </row>
    <row r="197370" spans="26:27">
      <c r="Z197370" s="192"/>
      <c r="AA197370" s="192"/>
    </row>
    <row r="197371" spans="26:27">
      <c r="Z197371" s="192"/>
      <c r="AA197371" s="192"/>
    </row>
    <row r="197372" spans="26:27">
      <c r="Z197372" s="192"/>
      <c r="AA197372" s="192"/>
    </row>
    <row r="197373" spans="26:27">
      <c r="Z197373" s="192"/>
      <c r="AA197373" s="192"/>
    </row>
    <row r="197374" spans="26:27">
      <c r="Z197374" s="192"/>
      <c r="AA197374" s="192"/>
    </row>
    <row r="197375" spans="26:27">
      <c r="Z197375" s="192"/>
      <c r="AA197375" s="192"/>
    </row>
    <row r="197376" spans="26:27">
      <c r="Z197376" s="192"/>
      <c r="AA197376" s="192"/>
    </row>
    <row r="197377" spans="26:27">
      <c r="Z197377" s="192"/>
      <c r="AA197377" s="192"/>
    </row>
    <row r="197378" spans="26:27">
      <c r="Z197378" s="192"/>
      <c r="AA197378" s="192"/>
    </row>
    <row r="197379" spans="26:27">
      <c r="Z197379" s="192"/>
      <c r="AA197379" s="192"/>
    </row>
    <row r="197380" spans="26:27">
      <c r="Z197380" s="192"/>
      <c r="AA197380" s="192"/>
    </row>
    <row r="197381" spans="26:27">
      <c r="Z197381" s="192"/>
      <c r="AA197381" s="192"/>
    </row>
    <row r="197382" spans="26:27">
      <c r="Z197382" s="192"/>
      <c r="AA197382" s="192"/>
    </row>
    <row r="197383" spans="26:27">
      <c r="Z197383" s="192"/>
      <c r="AA197383" s="192"/>
    </row>
    <row r="197384" spans="26:27">
      <c r="Z197384" s="192"/>
      <c r="AA197384" s="192"/>
    </row>
    <row r="197385" spans="26:27">
      <c r="Z197385" s="192"/>
      <c r="AA197385" s="192"/>
    </row>
    <row r="197386" spans="26:27">
      <c r="Z197386" s="192"/>
      <c r="AA197386" s="192"/>
    </row>
    <row r="197387" spans="26:27">
      <c r="Z197387" s="192"/>
      <c r="AA197387" s="192"/>
    </row>
    <row r="197388" spans="26:27">
      <c r="Z197388" s="192"/>
      <c r="AA197388" s="192"/>
    </row>
    <row r="197389" spans="26:27">
      <c r="Z197389" s="192"/>
      <c r="AA197389" s="192"/>
    </row>
    <row r="197390" spans="26:27">
      <c r="Z197390" s="192"/>
      <c r="AA197390" s="192"/>
    </row>
    <row r="197391" spans="26:27">
      <c r="Z197391" s="192"/>
      <c r="AA197391" s="192"/>
    </row>
    <row r="197392" spans="26:27">
      <c r="Z197392" s="192"/>
      <c r="AA197392" s="192"/>
    </row>
    <row r="197393" spans="26:27">
      <c r="Z197393" s="192"/>
      <c r="AA197393" s="192"/>
    </row>
    <row r="197394" spans="26:27">
      <c r="Z197394" s="192"/>
      <c r="AA197394" s="192"/>
    </row>
    <row r="197395" spans="26:27">
      <c r="Z197395" s="192"/>
      <c r="AA197395" s="192"/>
    </row>
    <row r="197396" spans="26:27">
      <c r="Z197396" s="192"/>
      <c r="AA197396" s="192"/>
    </row>
    <row r="197397" spans="26:27">
      <c r="Z197397" s="192"/>
      <c r="AA197397" s="192"/>
    </row>
    <row r="197398" spans="26:27">
      <c r="Z197398" s="192"/>
      <c r="AA197398" s="192"/>
    </row>
    <row r="197399" spans="26:27">
      <c r="Z197399" s="192"/>
      <c r="AA197399" s="192"/>
    </row>
    <row r="197400" spans="26:27">
      <c r="Z197400" s="192"/>
      <c r="AA197400" s="192"/>
    </row>
    <row r="197401" spans="26:27">
      <c r="Z197401" s="192"/>
      <c r="AA197401" s="192"/>
    </row>
    <row r="197402" spans="26:27">
      <c r="Z197402" s="192"/>
      <c r="AA197402" s="192"/>
    </row>
    <row r="197403" spans="26:27">
      <c r="Z197403" s="192"/>
      <c r="AA197403" s="192"/>
    </row>
    <row r="197404" spans="26:27">
      <c r="Z197404" s="192"/>
      <c r="AA197404" s="192"/>
    </row>
    <row r="197405" spans="26:27">
      <c r="Z197405" s="192"/>
      <c r="AA197405" s="192"/>
    </row>
    <row r="197406" spans="26:27">
      <c r="Z197406" s="192"/>
      <c r="AA197406" s="192"/>
    </row>
    <row r="197407" spans="26:27">
      <c r="Z197407" s="192"/>
      <c r="AA197407" s="192"/>
    </row>
    <row r="197408" spans="26:27">
      <c r="Z197408" s="192"/>
      <c r="AA197408" s="192"/>
    </row>
    <row r="197409" spans="26:27">
      <c r="Z197409" s="192"/>
      <c r="AA197409" s="192"/>
    </row>
    <row r="197410" spans="26:27">
      <c r="Z197410" s="192"/>
      <c r="AA197410" s="192"/>
    </row>
    <row r="197411" spans="26:27">
      <c r="Z197411" s="192"/>
      <c r="AA197411" s="192"/>
    </row>
    <row r="197412" spans="26:27">
      <c r="Z197412" s="192"/>
      <c r="AA197412" s="192"/>
    </row>
    <row r="197413" spans="26:27">
      <c r="Z197413" s="192"/>
      <c r="AA197413" s="192"/>
    </row>
    <row r="197414" spans="26:27">
      <c r="Z197414" s="192"/>
      <c r="AA197414" s="192"/>
    </row>
    <row r="197415" spans="26:27">
      <c r="Z197415" s="192"/>
      <c r="AA197415" s="192"/>
    </row>
    <row r="197416" spans="26:27">
      <c r="Z197416" s="192"/>
      <c r="AA197416" s="192"/>
    </row>
    <row r="197417" spans="26:27">
      <c r="Z197417" s="192"/>
      <c r="AA197417" s="192"/>
    </row>
    <row r="197418" spans="26:27">
      <c r="Z197418" s="192"/>
      <c r="AA197418" s="192"/>
    </row>
    <row r="197419" spans="26:27">
      <c r="Z197419" s="192"/>
      <c r="AA197419" s="192"/>
    </row>
    <row r="197420" spans="26:27">
      <c r="Z197420" s="192"/>
      <c r="AA197420" s="192"/>
    </row>
    <row r="197421" spans="26:27">
      <c r="Z197421" s="192"/>
      <c r="AA197421" s="192"/>
    </row>
    <row r="197422" spans="26:27">
      <c r="Z197422" s="192"/>
      <c r="AA197422" s="192"/>
    </row>
    <row r="197423" spans="26:27">
      <c r="Z197423" s="192"/>
      <c r="AA197423" s="192"/>
    </row>
    <row r="197424" spans="26:27">
      <c r="Z197424" s="192"/>
      <c r="AA197424" s="192"/>
    </row>
    <row r="197425" spans="26:27">
      <c r="Z197425" s="192"/>
      <c r="AA197425" s="192"/>
    </row>
    <row r="197426" spans="26:27">
      <c r="Z197426" s="192"/>
      <c r="AA197426" s="192"/>
    </row>
    <row r="197427" spans="26:27">
      <c r="Z197427" s="192"/>
      <c r="AA197427" s="192"/>
    </row>
    <row r="197428" spans="26:27">
      <c r="Z197428" s="192"/>
      <c r="AA197428" s="192"/>
    </row>
    <row r="197429" spans="26:27">
      <c r="Z197429" s="192"/>
      <c r="AA197429" s="192"/>
    </row>
    <row r="197430" spans="26:27">
      <c r="Z197430" s="192"/>
      <c r="AA197430" s="192"/>
    </row>
    <row r="197431" spans="26:27">
      <c r="Z197431" s="192"/>
      <c r="AA197431" s="192"/>
    </row>
    <row r="197432" spans="26:27">
      <c r="Z197432" s="192"/>
      <c r="AA197432" s="192"/>
    </row>
    <row r="197433" spans="26:27">
      <c r="Z197433" s="192"/>
      <c r="AA197433" s="192"/>
    </row>
    <row r="197434" spans="26:27">
      <c r="Z197434" s="192"/>
      <c r="AA197434" s="192"/>
    </row>
    <row r="197435" spans="26:27">
      <c r="Z197435" s="192"/>
      <c r="AA197435" s="192"/>
    </row>
    <row r="197436" spans="26:27">
      <c r="Z197436" s="192"/>
      <c r="AA197436" s="192"/>
    </row>
    <row r="197437" spans="26:27">
      <c r="Z197437" s="192"/>
      <c r="AA197437" s="192"/>
    </row>
    <row r="197438" spans="26:27">
      <c r="Z197438" s="192"/>
      <c r="AA197438" s="192"/>
    </row>
    <row r="197439" spans="26:27">
      <c r="Z197439" s="192"/>
      <c r="AA197439" s="192"/>
    </row>
    <row r="197440" spans="26:27">
      <c r="Z197440" s="192"/>
      <c r="AA197440" s="192"/>
    </row>
    <row r="197441" spans="26:27">
      <c r="Z197441" s="192"/>
      <c r="AA197441" s="192"/>
    </row>
    <row r="197442" spans="26:27">
      <c r="Z197442" s="192"/>
      <c r="AA197442" s="192"/>
    </row>
    <row r="197443" spans="26:27">
      <c r="Z197443" s="192"/>
      <c r="AA197443" s="192"/>
    </row>
    <row r="197444" spans="26:27">
      <c r="Z197444" s="192"/>
      <c r="AA197444" s="192"/>
    </row>
    <row r="197445" spans="26:27">
      <c r="Z197445" s="192"/>
      <c r="AA197445" s="192"/>
    </row>
    <row r="197446" spans="26:27">
      <c r="Z197446" s="192"/>
      <c r="AA197446" s="192"/>
    </row>
    <row r="197447" spans="26:27">
      <c r="Z197447" s="192"/>
      <c r="AA197447" s="192"/>
    </row>
    <row r="197448" spans="26:27">
      <c r="Z197448" s="192"/>
      <c r="AA197448" s="192"/>
    </row>
    <row r="197449" spans="26:27">
      <c r="Z197449" s="192"/>
      <c r="AA197449" s="192"/>
    </row>
    <row r="197450" spans="26:27">
      <c r="Z197450" s="192"/>
      <c r="AA197450" s="192"/>
    </row>
    <row r="197451" spans="26:27">
      <c r="Z197451" s="192"/>
      <c r="AA197451" s="192"/>
    </row>
    <row r="197452" spans="26:27">
      <c r="Z197452" s="192"/>
      <c r="AA197452" s="192"/>
    </row>
    <row r="197453" spans="26:27">
      <c r="Z197453" s="192"/>
      <c r="AA197453" s="192"/>
    </row>
    <row r="197454" spans="26:27">
      <c r="Z197454" s="192"/>
      <c r="AA197454" s="192"/>
    </row>
    <row r="197455" spans="26:27">
      <c r="Z197455" s="192"/>
      <c r="AA197455" s="192"/>
    </row>
    <row r="197456" spans="26:27">
      <c r="Z197456" s="192"/>
      <c r="AA197456" s="192"/>
    </row>
    <row r="197457" spans="26:27">
      <c r="Z197457" s="192"/>
      <c r="AA197457" s="192"/>
    </row>
    <row r="197458" spans="26:27">
      <c r="Z197458" s="192"/>
      <c r="AA197458" s="192"/>
    </row>
    <row r="197459" spans="26:27">
      <c r="Z197459" s="192"/>
      <c r="AA197459" s="192"/>
    </row>
    <row r="197460" spans="26:27">
      <c r="Z197460" s="192"/>
      <c r="AA197460" s="192"/>
    </row>
    <row r="197461" spans="26:27">
      <c r="Z197461" s="192"/>
      <c r="AA197461" s="192"/>
    </row>
    <row r="197462" spans="26:27">
      <c r="Z197462" s="192"/>
      <c r="AA197462" s="192"/>
    </row>
    <row r="197463" spans="26:27">
      <c r="Z197463" s="192"/>
      <c r="AA197463" s="192"/>
    </row>
    <row r="197464" spans="26:27">
      <c r="Z197464" s="192"/>
      <c r="AA197464" s="192"/>
    </row>
    <row r="197465" spans="26:27">
      <c r="Z197465" s="192"/>
      <c r="AA197465" s="192"/>
    </row>
    <row r="197466" spans="26:27">
      <c r="Z197466" s="192"/>
      <c r="AA197466" s="192"/>
    </row>
    <row r="197467" spans="26:27">
      <c r="Z197467" s="192"/>
      <c r="AA197467" s="192"/>
    </row>
    <row r="197468" spans="26:27">
      <c r="Z197468" s="192"/>
      <c r="AA197468" s="192"/>
    </row>
    <row r="197469" spans="26:27">
      <c r="Z197469" s="192"/>
      <c r="AA197469" s="192"/>
    </row>
    <row r="197470" spans="26:27">
      <c r="Z197470" s="192"/>
      <c r="AA197470" s="192"/>
    </row>
    <row r="197471" spans="26:27">
      <c r="Z197471" s="192"/>
      <c r="AA197471" s="192"/>
    </row>
    <row r="197472" spans="26:27">
      <c r="Z197472" s="192"/>
      <c r="AA197472" s="192"/>
    </row>
    <row r="197473" spans="26:27">
      <c r="Z197473" s="192"/>
      <c r="AA197473" s="192"/>
    </row>
    <row r="197474" spans="26:27">
      <c r="Z197474" s="192"/>
      <c r="AA197474" s="192"/>
    </row>
    <row r="197475" spans="26:27">
      <c r="Z197475" s="192"/>
      <c r="AA197475" s="192"/>
    </row>
    <row r="197476" spans="26:27">
      <c r="Z197476" s="192"/>
      <c r="AA197476" s="192"/>
    </row>
    <row r="197477" spans="26:27">
      <c r="Z197477" s="192"/>
      <c r="AA197477" s="192"/>
    </row>
    <row r="197478" spans="26:27">
      <c r="Z197478" s="192"/>
      <c r="AA197478" s="192"/>
    </row>
    <row r="197479" spans="26:27">
      <c r="Z197479" s="192"/>
      <c r="AA197479" s="192"/>
    </row>
    <row r="197480" spans="26:27">
      <c r="Z197480" s="192"/>
      <c r="AA197480" s="192"/>
    </row>
    <row r="197481" spans="26:27">
      <c r="Z197481" s="192"/>
      <c r="AA197481" s="192"/>
    </row>
    <row r="197482" spans="26:27">
      <c r="Z197482" s="192"/>
      <c r="AA197482" s="192"/>
    </row>
    <row r="197483" spans="26:27">
      <c r="Z197483" s="192"/>
      <c r="AA197483" s="192"/>
    </row>
    <row r="197484" spans="26:27">
      <c r="Z197484" s="192"/>
      <c r="AA197484" s="192"/>
    </row>
    <row r="197485" spans="26:27">
      <c r="Z197485" s="192"/>
      <c r="AA197485" s="192"/>
    </row>
    <row r="197486" spans="26:27">
      <c r="Z197486" s="192"/>
      <c r="AA197486" s="192"/>
    </row>
    <row r="197487" spans="26:27">
      <c r="Z197487" s="192"/>
      <c r="AA197487" s="192"/>
    </row>
    <row r="197488" spans="26:27">
      <c r="Z197488" s="192"/>
      <c r="AA197488" s="192"/>
    </row>
    <row r="197489" spans="26:27">
      <c r="Z197489" s="192"/>
      <c r="AA197489" s="192"/>
    </row>
    <row r="197490" spans="26:27">
      <c r="Z197490" s="192"/>
      <c r="AA197490" s="192"/>
    </row>
    <row r="197491" spans="26:27">
      <c r="Z197491" s="192"/>
      <c r="AA197491" s="192"/>
    </row>
    <row r="197492" spans="26:27">
      <c r="Z197492" s="192"/>
      <c r="AA197492" s="192"/>
    </row>
    <row r="197493" spans="26:27">
      <c r="Z197493" s="192"/>
      <c r="AA197493" s="192"/>
    </row>
    <row r="197494" spans="26:27">
      <c r="Z197494" s="192"/>
      <c r="AA197494" s="192"/>
    </row>
    <row r="197495" spans="26:27">
      <c r="Z197495" s="192"/>
      <c r="AA197495" s="192"/>
    </row>
    <row r="197496" spans="26:27">
      <c r="Z197496" s="192"/>
      <c r="AA197496" s="192"/>
    </row>
    <row r="197497" spans="26:27">
      <c r="Z197497" s="192"/>
      <c r="AA197497" s="192"/>
    </row>
    <row r="197498" spans="26:27">
      <c r="Z197498" s="192"/>
      <c r="AA197498" s="192"/>
    </row>
    <row r="197499" spans="26:27">
      <c r="Z197499" s="192"/>
      <c r="AA197499" s="192"/>
    </row>
    <row r="197500" spans="26:27">
      <c r="Z197500" s="192"/>
      <c r="AA197500" s="192"/>
    </row>
    <row r="197501" spans="26:27">
      <c r="Z197501" s="192"/>
      <c r="AA197501" s="192"/>
    </row>
    <row r="197502" spans="26:27">
      <c r="Z197502" s="192"/>
      <c r="AA197502" s="192"/>
    </row>
    <row r="197503" spans="26:27">
      <c r="Z197503" s="192"/>
      <c r="AA197503" s="192"/>
    </row>
    <row r="197504" spans="26:27">
      <c r="Z197504" s="192"/>
      <c r="AA197504" s="192"/>
    </row>
    <row r="197505" spans="26:27">
      <c r="Z197505" s="192"/>
      <c r="AA197505" s="192"/>
    </row>
    <row r="197506" spans="26:27">
      <c r="Z197506" s="192"/>
      <c r="AA197506" s="192"/>
    </row>
    <row r="197507" spans="26:27">
      <c r="Z197507" s="192"/>
      <c r="AA197507" s="192"/>
    </row>
    <row r="197508" spans="26:27">
      <c r="Z197508" s="192"/>
      <c r="AA197508" s="192"/>
    </row>
    <row r="197509" spans="26:27">
      <c r="Z197509" s="192"/>
      <c r="AA197509" s="192"/>
    </row>
    <row r="197510" spans="26:27">
      <c r="Z197510" s="192"/>
      <c r="AA197510" s="192"/>
    </row>
    <row r="197511" spans="26:27">
      <c r="Z197511" s="192"/>
      <c r="AA197511" s="192"/>
    </row>
    <row r="197512" spans="26:27">
      <c r="Z197512" s="192"/>
      <c r="AA197512" s="192"/>
    </row>
    <row r="197513" spans="26:27">
      <c r="Z197513" s="192"/>
      <c r="AA197513" s="192"/>
    </row>
    <row r="197514" spans="26:27">
      <c r="Z197514" s="192"/>
      <c r="AA197514" s="192"/>
    </row>
    <row r="197515" spans="26:27">
      <c r="Z197515" s="192"/>
      <c r="AA197515" s="192"/>
    </row>
    <row r="197516" spans="26:27">
      <c r="Z197516" s="192"/>
      <c r="AA197516" s="192"/>
    </row>
    <row r="197517" spans="26:27">
      <c r="Z197517" s="192"/>
      <c r="AA197517" s="192"/>
    </row>
    <row r="197518" spans="26:27">
      <c r="Z197518" s="192"/>
      <c r="AA197518" s="192"/>
    </row>
    <row r="197519" spans="26:27">
      <c r="Z197519" s="192"/>
      <c r="AA197519" s="192"/>
    </row>
    <row r="197520" spans="26:27">
      <c r="Z197520" s="192"/>
      <c r="AA197520" s="192"/>
    </row>
    <row r="197521" spans="26:27">
      <c r="Z197521" s="192"/>
      <c r="AA197521" s="192"/>
    </row>
    <row r="197522" spans="26:27">
      <c r="Z197522" s="192"/>
      <c r="AA197522" s="192"/>
    </row>
    <row r="197523" spans="26:27">
      <c r="Z197523" s="192"/>
      <c r="AA197523" s="192"/>
    </row>
    <row r="197524" spans="26:27">
      <c r="Z197524" s="192"/>
      <c r="AA197524" s="192"/>
    </row>
    <row r="197525" spans="26:27">
      <c r="Z197525" s="192"/>
      <c r="AA197525" s="192"/>
    </row>
    <row r="197526" spans="26:27">
      <c r="Z197526" s="192"/>
      <c r="AA197526" s="192"/>
    </row>
    <row r="197527" spans="26:27">
      <c r="Z197527" s="192"/>
      <c r="AA197527" s="192"/>
    </row>
    <row r="197528" spans="26:27">
      <c r="Z197528" s="192"/>
      <c r="AA197528" s="192"/>
    </row>
    <row r="197529" spans="26:27">
      <c r="Z197529" s="192"/>
      <c r="AA197529" s="192"/>
    </row>
    <row r="197530" spans="26:27">
      <c r="Z197530" s="192"/>
      <c r="AA197530" s="192"/>
    </row>
    <row r="197531" spans="26:27">
      <c r="Z197531" s="192"/>
      <c r="AA197531" s="192"/>
    </row>
    <row r="197532" spans="26:27">
      <c r="Z197532" s="192"/>
      <c r="AA197532" s="192"/>
    </row>
    <row r="197533" spans="26:27">
      <c r="Z197533" s="192"/>
      <c r="AA197533" s="192"/>
    </row>
    <row r="197534" spans="26:27">
      <c r="Z197534" s="192"/>
      <c r="AA197534" s="192"/>
    </row>
    <row r="197535" spans="26:27">
      <c r="Z197535" s="192"/>
      <c r="AA197535" s="192"/>
    </row>
    <row r="197536" spans="26:27">
      <c r="Z197536" s="192"/>
      <c r="AA197536" s="192"/>
    </row>
    <row r="197537" spans="26:27">
      <c r="Z197537" s="192"/>
      <c r="AA197537" s="192"/>
    </row>
    <row r="197538" spans="26:27">
      <c r="Z197538" s="192"/>
      <c r="AA197538" s="192"/>
    </row>
    <row r="197539" spans="26:27">
      <c r="Z197539" s="192"/>
      <c r="AA197539" s="192"/>
    </row>
    <row r="197540" spans="26:27">
      <c r="Z197540" s="192"/>
      <c r="AA197540" s="192"/>
    </row>
    <row r="197541" spans="26:27">
      <c r="Z197541" s="192"/>
      <c r="AA197541" s="192"/>
    </row>
    <row r="197542" spans="26:27">
      <c r="Z197542" s="192"/>
      <c r="AA197542" s="192"/>
    </row>
    <row r="197543" spans="26:27">
      <c r="Z197543" s="192"/>
      <c r="AA197543" s="192"/>
    </row>
    <row r="197544" spans="26:27">
      <c r="Z197544" s="192"/>
      <c r="AA197544" s="192"/>
    </row>
    <row r="197545" spans="26:27">
      <c r="Z197545" s="192"/>
      <c r="AA197545" s="192"/>
    </row>
    <row r="197546" spans="26:27">
      <c r="Z197546" s="192"/>
      <c r="AA197546" s="192"/>
    </row>
    <row r="197547" spans="26:27">
      <c r="Z197547" s="192"/>
      <c r="AA197547" s="192"/>
    </row>
    <row r="197548" spans="26:27">
      <c r="Z197548" s="192"/>
      <c r="AA197548" s="192"/>
    </row>
    <row r="197549" spans="26:27">
      <c r="Z197549" s="192"/>
      <c r="AA197549" s="192"/>
    </row>
    <row r="197550" spans="26:27">
      <c r="Z197550" s="192"/>
      <c r="AA197550" s="192"/>
    </row>
    <row r="197551" spans="26:27">
      <c r="Z197551" s="192"/>
      <c r="AA197551" s="192"/>
    </row>
    <row r="197552" spans="26:27">
      <c r="Z197552" s="192"/>
      <c r="AA197552" s="192"/>
    </row>
    <row r="197553" spans="26:27">
      <c r="Z197553" s="192"/>
      <c r="AA197553" s="192"/>
    </row>
    <row r="197554" spans="26:27">
      <c r="Z197554" s="192"/>
      <c r="AA197554" s="192"/>
    </row>
    <row r="197555" spans="26:27">
      <c r="Z197555" s="192"/>
      <c r="AA197555" s="192"/>
    </row>
    <row r="197556" spans="26:27">
      <c r="Z197556" s="192"/>
      <c r="AA197556" s="192"/>
    </row>
    <row r="197557" spans="26:27">
      <c r="Z197557" s="192"/>
      <c r="AA197557" s="192"/>
    </row>
    <row r="197558" spans="26:27">
      <c r="Z197558" s="192"/>
      <c r="AA197558" s="192"/>
    </row>
    <row r="197559" spans="26:27">
      <c r="Z197559" s="192"/>
      <c r="AA197559" s="192"/>
    </row>
    <row r="197560" spans="26:27">
      <c r="Z197560" s="192"/>
      <c r="AA197560" s="192"/>
    </row>
    <row r="197561" spans="26:27">
      <c r="Z197561" s="192"/>
      <c r="AA197561" s="192"/>
    </row>
    <row r="197562" spans="26:27">
      <c r="Z197562" s="192"/>
      <c r="AA197562" s="192"/>
    </row>
    <row r="197563" spans="26:27">
      <c r="Z197563" s="192"/>
      <c r="AA197563" s="192"/>
    </row>
    <row r="197564" spans="26:27">
      <c r="Z197564" s="192"/>
      <c r="AA197564" s="192"/>
    </row>
    <row r="197565" spans="26:27">
      <c r="Z197565" s="192"/>
      <c r="AA197565" s="192"/>
    </row>
    <row r="197566" spans="26:27">
      <c r="Z197566" s="192"/>
      <c r="AA197566" s="192"/>
    </row>
    <row r="197567" spans="26:27">
      <c r="Z197567" s="192"/>
      <c r="AA197567" s="192"/>
    </row>
    <row r="197568" spans="26:27">
      <c r="Z197568" s="192"/>
      <c r="AA197568" s="192"/>
    </row>
    <row r="197569" spans="26:27">
      <c r="Z197569" s="192"/>
      <c r="AA197569" s="192"/>
    </row>
    <row r="197570" spans="26:27">
      <c r="Z197570" s="192"/>
      <c r="AA197570" s="192"/>
    </row>
    <row r="197571" spans="26:27">
      <c r="Z197571" s="192"/>
      <c r="AA197571" s="192"/>
    </row>
    <row r="197572" spans="26:27">
      <c r="Z197572" s="192"/>
      <c r="AA197572" s="192"/>
    </row>
    <row r="197573" spans="26:27">
      <c r="Z197573" s="192"/>
      <c r="AA197573" s="192"/>
    </row>
    <row r="197574" spans="26:27">
      <c r="Z197574" s="192"/>
      <c r="AA197574" s="192"/>
    </row>
    <row r="197575" spans="26:27">
      <c r="Z197575" s="192"/>
      <c r="AA197575" s="192"/>
    </row>
    <row r="197576" spans="26:27">
      <c r="Z197576" s="192"/>
      <c r="AA197576" s="192"/>
    </row>
    <row r="197577" spans="26:27">
      <c r="Z197577" s="192"/>
      <c r="AA197577" s="192"/>
    </row>
    <row r="197578" spans="26:27">
      <c r="Z197578" s="192"/>
      <c r="AA197578" s="192"/>
    </row>
    <row r="197579" spans="26:27">
      <c r="Z197579" s="192"/>
      <c r="AA197579" s="192"/>
    </row>
    <row r="197580" spans="26:27">
      <c r="Z197580" s="192"/>
      <c r="AA197580" s="192"/>
    </row>
    <row r="197581" spans="26:27">
      <c r="Z197581" s="192"/>
      <c r="AA197581" s="192"/>
    </row>
    <row r="197582" spans="26:27">
      <c r="Z197582" s="192"/>
      <c r="AA197582" s="192"/>
    </row>
    <row r="197583" spans="26:27">
      <c r="Z197583" s="192"/>
      <c r="AA197583" s="192"/>
    </row>
    <row r="197584" spans="26:27">
      <c r="Z197584" s="192"/>
      <c r="AA197584" s="192"/>
    </row>
    <row r="197585" spans="26:27">
      <c r="Z197585" s="192"/>
      <c r="AA197585" s="192"/>
    </row>
    <row r="197586" spans="26:27">
      <c r="Z197586" s="192"/>
      <c r="AA197586" s="192"/>
    </row>
    <row r="197587" spans="26:27">
      <c r="Z197587" s="192"/>
      <c r="AA197587" s="192"/>
    </row>
    <row r="197588" spans="26:27">
      <c r="Z197588" s="192"/>
      <c r="AA197588" s="192"/>
    </row>
    <row r="197589" spans="26:27">
      <c r="Z197589" s="192"/>
      <c r="AA197589" s="192"/>
    </row>
    <row r="197590" spans="26:27">
      <c r="Z197590" s="192"/>
      <c r="AA197590" s="192"/>
    </row>
    <row r="197591" spans="26:27">
      <c r="Z197591" s="192"/>
      <c r="AA197591" s="192"/>
    </row>
    <row r="197592" spans="26:27">
      <c r="Z197592" s="192"/>
      <c r="AA197592" s="192"/>
    </row>
    <row r="197593" spans="26:27">
      <c r="Z197593" s="192"/>
      <c r="AA197593" s="192"/>
    </row>
    <row r="197594" spans="26:27">
      <c r="Z197594" s="192"/>
      <c r="AA197594" s="192"/>
    </row>
    <row r="197595" spans="26:27">
      <c r="Z197595" s="192"/>
      <c r="AA197595" s="192"/>
    </row>
    <row r="197596" spans="26:27">
      <c r="Z197596" s="192"/>
      <c r="AA197596" s="192"/>
    </row>
    <row r="197597" spans="26:27">
      <c r="Z197597" s="192"/>
      <c r="AA197597" s="192"/>
    </row>
    <row r="197598" spans="26:27">
      <c r="Z197598" s="192"/>
      <c r="AA197598" s="192"/>
    </row>
    <row r="197599" spans="26:27">
      <c r="Z197599" s="192"/>
      <c r="AA197599" s="192"/>
    </row>
    <row r="197600" spans="26:27">
      <c r="Z197600" s="192"/>
      <c r="AA197600" s="192"/>
    </row>
    <row r="197601" spans="26:27">
      <c r="Z197601" s="192"/>
      <c r="AA197601" s="192"/>
    </row>
    <row r="197602" spans="26:27">
      <c r="Z197602" s="192"/>
      <c r="AA197602" s="192"/>
    </row>
    <row r="197603" spans="26:27">
      <c r="Z197603" s="192"/>
      <c r="AA197603" s="192"/>
    </row>
    <row r="197604" spans="26:27">
      <c r="Z197604" s="192"/>
      <c r="AA197604" s="192"/>
    </row>
    <row r="197605" spans="26:27">
      <c r="Z197605" s="192"/>
      <c r="AA197605" s="192"/>
    </row>
    <row r="197606" spans="26:27">
      <c r="Z197606" s="192"/>
      <c r="AA197606" s="192"/>
    </row>
    <row r="197607" spans="26:27">
      <c r="Z197607" s="192"/>
      <c r="AA197607" s="192"/>
    </row>
    <row r="197608" spans="26:27">
      <c r="Z197608" s="192"/>
      <c r="AA197608" s="192"/>
    </row>
    <row r="197609" spans="26:27">
      <c r="Z197609" s="192"/>
      <c r="AA197609" s="192"/>
    </row>
    <row r="197610" spans="26:27">
      <c r="Z197610" s="192"/>
      <c r="AA197610" s="192"/>
    </row>
    <row r="197611" spans="26:27">
      <c r="Z197611" s="192"/>
      <c r="AA197611" s="192"/>
    </row>
    <row r="197612" spans="26:27">
      <c r="Z197612" s="192"/>
      <c r="AA197612" s="192"/>
    </row>
    <row r="197613" spans="26:27">
      <c r="Z197613" s="192"/>
      <c r="AA197613" s="192"/>
    </row>
    <row r="197614" spans="26:27">
      <c r="Z197614" s="192"/>
      <c r="AA197614" s="192"/>
    </row>
    <row r="197615" spans="26:27">
      <c r="Z197615" s="192"/>
      <c r="AA197615" s="192"/>
    </row>
    <row r="197616" spans="26:27">
      <c r="Z197616" s="192"/>
      <c r="AA197616" s="192"/>
    </row>
    <row r="197617" spans="26:27">
      <c r="Z197617" s="192"/>
      <c r="AA197617" s="192"/>
    </row>
    <row r="197618" spans="26:27">
      <c r="Z197618" s="192"/>
      <c r="AA197618" s="192"/>
    </row>
    <row r="197619" spans="26:27">
      <c r="Z197619" s="192"/>
      <c r="AA197619" s="192"/>
    </row>
    <row r="197620" spans="26:27">
      <c r="Z197620" s="192"/>
      <c r="AA197620" s="192"/>
    </row>
    <row r="197621" spans="26:27">
      <c r="Z197621" s="192"/>
      <c r="AA197621" s="192"/>
    </row>
    <row r="197622" spans="26:27">
      <c r="Z197622" s="192"/>
      <c r="AA197622" s="192"/>
    </row>
    <row r="197623" spans="26:27">
      <c r="Z197623" s="192"/>
      <c r="AA197623" s="192"/>
    </row>
    <row r="197624" spans="26:27">
      <c r="Z197624" s="192"/>
      <c r="AA197624" s="192"/>
    </row>
    <row r="197625" spans="26:27">
      <c r="Z197625" s="192"/>
      <c r="AA197625" s="192"/>
    </row>
    <row r="197626" spans="26:27">
      <c r="Z197626" s="192"/>
      <c r="AA197626" s="192"/>
    </row>
    <row r="197627" spans="26:27">
      <c r="Z197627" s="192"/>
      <c r="AA197627" s="192"/>
    </row>
    <row r="197628" spans="26:27">
      <c r="Z197628" s="192"/>
      <c r="AA197628" s="192"/>
    </row>
    <row r="197629" spans="26:27">
      <c r="Z197629" s="192"/>
      <c r="AA197629" s="192"/>
    </row>
    <row r="197630" spans="26:27">
      <c r="Z197630" s="192"/>
      <c r="AA197630" s="192"/>
    </row>
    <row r="197631" spans="26:27">
      <c r="Z197631" s="192"/>
      <c r="AA197631" s="192"/>
    </row>
    <row r="197632" spans="26:27">
      <c r="Z197632" s="192"/>
      <c r="AA197632" s="192"/>
    </row>
    <row r="197633" spans="26:27">
      <c r="Z197633" s="192"/>
      <c r="AA197633" s="192"/>
    </row>
    <row r="197634" spans="26:27">
      <c r="Z197634" s="192"/>
      <c r="AA197634" s="192"/>
    </row>
    <row r="197635" spans="26:27">
      <c r="Z197635" s="192"/>
      <c r="AA197635" s="192"/>
    </row>
    <row r="197636" spans="26:27">
      <c r="Z197636" s="192"/>
      <c r="AA197636" s="192"/>
    </row>
    <row r="197637" spans="26:27">
      <c r="Z197637" s="192"/>
      <c r="AA197637" s="192"/>
    </row>
    <row r="197638" spans="26:27">
      <c r="Z197638" s="192"/>
      <c r="AA197638" s="192"/>
    </row>
    <row r="197639" spans="26:27">
      <c r="Z197639" s="192"/>
      <c r="AA197639" s="192"/>
    </row>
    <row r="197640" spans="26:27">
      <c r="Z197640" s="192"/>
      <c r="AA197640" s="192"/>
    </row>
    <row r="197641" spans="26:27">
      <c r="Z197641" s="192"/>
      <c r="AA197641" s="192"/>
    </row>
    <row r="197642" spans="26:27">
      <c r="Z197642" s="192"/>
      <c r="AA197642" s="192"/>
    </row>
    <row r="197643" spans="26:27">
      <c r="Z197643" s="192"/>
      <c r="AA197643" s="192"/>
    </row>
    <row r="197644" spans="26:27">
      <c r="Z197644" s="192"/>
      <c r="AA197644" s="192"/>
    </row>
    <row r="197645" spans="26:27">
      <c r="Z197645" s="192"/>
      <c r="AA197645" s="192"/>
    </row>
    <row r="197646" spans="26:27">
      <c r="Z197646" s="192"/>
      <c r="AA197646" s="192"/>
    </row>
    <row r="197647" spans="26:27">
      <c r="Z197647" s="192"/>
      <c r="AA197647" s="192"/>
    </row>
    <row r="197648" spans="26:27">
      <c r="Z197648" s="192"/>
      <c r="AA197648" s="192"/>
    </row>
    <row r="197649" spans="26:27">
      <c r="Z197649" s="192"/>
      <c r="AA197649" s="192"/>
    </row>
    <row r="197650" spans="26:27">
      <c r="Z197650" s="192"/>
      <c r="AA197650" s="192"/>
    </row>
    <row r="197651" spans="26:27">
      <c r="Z197651" s="192"/>
      <c r="AA197651" s="192"/>
    </row>
    <row r="197652" spans="26:27">
      <c r="Z197652" s="192"/>
      <c r="AA197652" s="192"/>
    </row>
    <row r="197653" spans="26:27">
      <c r="Z197653" s="192"/>
      <c r="AA197653" s="192"/>
    </row>
    <row r="197654" spans="26:27">
      <c r="Z197654" s="192"/>
      <c r="AA197654" s="192"/>
    </row>
    <row r="197655" spans="26:27">
      <c r="Z197655" s="192"/>
      <c r="AA197655" s="192"/>
    </row>
    <row r="197656" spans="26:27">
      <c r="Z197656" s="192"/>
      <c r="AA197656" s="192"/>
    </row>
    <row r="197657" spans="26:27">
      <c r="Z197657" s="192"/>
      <c r="AA197657" s="192"/>
    </row>
    <row r="197658" spans="26:27">
      <c r="Z197658" s="192"/>
      <c r="AA197658" s="192"/>
    </row>
    <row r="197659" spans="26:27">
      <c r="Z197659" s="192"/>
      <c r="AA197659" s="192"/>
    </row>
    <row r="197660" spans="26:27">
      <c r="Z197660" s="192"/>
      <c r="AA197660" s="192"/>
    </row>
    <row r="197661" spans="26:27">
      <c r="Z197661" s="192"/>
      <c r="AA197661" s="192"/>
    </row>
    <row r="197662" spans="26:27">
      <c r="Z197662" s="192"/>
      <c r="AA197662" s="192"/>
    </row>
    <row r="197663" spans="26:27">
      <c r="Z197663" s="192"/>
      <c r="AA197663" s="192"/>
    </row>
    <row r="197664" spans="26:27">
      <c r="Z197664" s="192"/>
      <c r="AA197664" s="192"/>
    </row>
    <row r="197665" spans="26:27">
      <c r="Z197665" s="192"/>
      <c r="AA197665" s="192"/>
    </row>
    <row r="197666" spans="26:27">
      <c r="Z197666" s="192"/>
      <c r="AA197666" s="192"/>
    </row>
    <row r="197667" spans="26:27">
      <c r="Z197667" s="192"/>
      <c r="AA197667" s="192"/>
    </row>
    <row r="197668" spans="26:27">
      <c r="Z197668" s="192"/>
      <c r="AA197668" s="192"/>
    </row>
    <row r="197669" spans="26:27">
      <c r="Z197669" s="192"/>
      <c r="AA197669" s="192"/>
    </row>
    <row r="197670" spans="26:27">
      <c r="Z197670" s="192"/>
      <c r="AA197670" s="192"/>
    </row>
    <row r="197671" spans="26:27">
      <c r="Z197671" s="192"/>
      <c r="AA197671" s="192"/>
    </row>
    <row r="197672" spans="26:27">
      <c r="Z197672" s="192"/>
      <c r="AA197672" s="192"/>
    </row>
    <row r="197673" spans="26:27">
      <c r="Z197673" s="192"/>
      <c r="AA197673" s="192"/>
    </row>
    <row r="197674" spans="26:27">
      <c r="Z197674" s="192"/>
      <c r="AA197674" s="192"/>
    </row>
    <row r="197675" spans="26:27">
      <c r="Z197675" s="192"/>
      <c r="AA197675" s="192"/>
    </row>
    <row r="197676" spans="26:27">
      <c r="Z197676" s="192"/>
      <c r="AA197676" s="192"/>
    </row>
    <row r="197677" spans="26:27">
      <c r="Z197677" s="192"/>
      <c r="AA197677" s="192"/>
    </row>
    <row r="197678" spans="26:27">
      <c r="Z197678" s="192"/>
      <c r="AA197678" s="192"/>
    </row>
    <row r="197679" spans="26:27">
      <c r="Z197679" s="192"/>
      <c r="AA197679" s="192"/>
    </row>
    <row r="197680" spans="26:27">
      <c r="Z197680" s="192"/>
      <c r="AA197680" s="192"/>
    </row>
    <row r="197681" spans="26:27">
      <c r="Z197681" s="192"/>
      <c r="AA197681" s="192"/>
    </row>
    <row r="197682" spans="26:27">
      <c r="Z197682" s="192"/>
      <c r="AA197682" s="192"/>
    </row>
    <row r="197683" spans="26:27">
      <c r="Z197683" s="192"/>
      <c r="AA197683" s="192"/>
    </row>
    <row r="197684" spans="26:27">
      <c r="Z197684" s="192"/>
      <c r="AA197684" s="192"/>
    </row>
    <row r="197685" spans="26:27">
      <c r="Z197685" s="192"/>
      <c r="AA197685" s="192"/>
    </row>
    <row r="197686" spans="26:27">
      <c r="Z197686" s="192"/>
      <c r="AA197686" s="192"/>
    </row>
    <row r="197687" spans="26:27">
      <c r="Z197687" s="192"/>
      <c r="AA197687" s="192"/>
    </row>
    <row r="197688" spans="26:27">
      <c r="Z197688" s="192"/>
      <c r="AA197688" s="192"/>
    </row>
    <row r="197689" spans="26:27">
      <c r="Z197689" s="192"/>
      <c r="AA197689" s="192"/>
    </row>
    <row r="197690" spans="26:27">
      <c r="Z197690" s="192"/>
      <c r="AA197690" s="192"/>
    </row>
    <row r="197691" spans="26:27">
      <c r="Z197691" s="192"/>
      <c r="AA197691" s="192"/>
    </row>
    <row r="197692" spans="26:27">
      <c r="Z197692" s="192"/>
      <c r="AA197692" s="192"/>
    </row>
    <row r="197693" spans="26:27">
      <c r="Z197693" s="192"/>
      <c r="AA197693" s="192"/>
    </row>
    <row r="197694" spans="26:27">
      <c r="Z197694" s="192"/>
      <c r="AA197694" s="192"/>
    </row>
    <row r="197695" spans="26:27">
      <c r="Z197695" s="192"/>
      <c r="AA197695" s="192"/>
    </row>
    <row r="197696" spans="26:27">
      <c r="Z197696" s="192"/>
      <c r="AA197696" s="192"/>
    </row>
    <row r="197697" spans="26:27">
      <c r="Z197697" s="192"/>
      <c r="AA197697" s="192"/>
    </row>
    <row r="197698" spans="26:27">
      <c r="Z197698" s="192"/>
      <c r="AA197698" s="192"/>
    </row>
    <row r="197699" spans="26:27">
      <c r="Z197699" s="192"/>
      <c r="AA197699" s="192"/>
    </row>
    <row r="197700" spans="26:27">
      <c r="Z197700" s="192"/>
      <c r="AA197700" s="192"/>
    </row>
    <row r="197701" spans="26:27">
      <c r="Z197701" s="192"/>
      <c r="AA197701" s="192"/>
    </row>
    <row r="197702" spans="26:27">
      <c r="Z197702" s="192"/>
      <c r="AA197702" s="192"/>
    </row>
    <row r="197703" spans="26:27">
      <c r="Z197703" s="192"/>
      <c r="AA197703" s="192"/>
    </row>
    <row r="197704" spans="26:27">
      <c r="Z197704" s="192"/>
      <c r="AA197704" s="192"/>
    </row>
    <row r="197705" spans="26:27">
      <c r="Z197705" s="192"/>
      <c r="AA197705" s="192"/>
    </row>
    <row r="197706" spans="26:27">
      <c r="Z197706" s="192"/>
      <c r="AA197706" s="192"/>
    </row>
    <row r="197707" spans="26:27">
      <c r="Z197707" s="192"/>
      <c r="AA197707" s="192"/>
    </row>
    <row r="197708" spans="26:27">
      <c r="Z197708" s="192"/>
      <c r="AA197708" s="192"/>
    </row>
    <row r="197709" spans="26:27">
      <c r="Z197709" s="192"/>
      <c r="AA197709" s="192"/>
    </row>
    <row r="197710" spans="26:27">
      <c r="Z197710" s="192"/>
      <c r="AA197710" s="192"/>
    </row>
    <row r="197711" spans="26:27">
      <c r="Z197711" s="192"/>
      <c r="AA197711" s="192"/>
    </row>
    <row r="197712" spans="26:27">
      <c r="Z197712" s="192"/>
      <c r="AA197712" s="192"/>
    </row>
    <row r="197713" spans="26:27">
      <c r="Z197713" s="192"/>
      <c r="AA197713" s="192"/>
    </row>
    <row r="197714" spans="26:27">
      <c r="Z197714" s="192"/>
      <c r="AA197714" s="192"/>
    </row>
    <row r="197715" spans="26:27">
      <c r="Z197715" s="192"/>
      <c r="AA197715" s="192"/>
    </row>
    <row r="197716" spans="26:27">
      <c r="Z197716" s="192"/>
      <c r="AA197716" s="192"/>
    </row>
    <row r="197717" spans="26:27">
      <c r="Z197717" s="192"/>
      <c r="AA197717" s="192"/>
    </row>
    <row r="197718" spans="26:27">
      <c r="Z197718" s="192"/>
      <c r="AA197718" s="192"/>
    </row>
    <row r="197719" spans="26:27">
      <c r="Z197719" s="192"/>
      <c r="AA197719" s="192"/>
    </row>
    <row r="197720" spans="26:27">
      <c r="Z197720" s="192"/>
      <c r="AA197720" s="192"/>
    </row>
    <row r="197721" spans="26:27">
      <c r="Z197721" s="192"/>
      <c r="AA197721" s="192"/>
    </row>
    <row r="197722" spans="26:27">
      <c r="Z197722" s="192"/>
      <c r="AA197722" s="192"/>
    </row>
    <row r="197723" spans="26:27">
      <c r="Z197723" s="192"/>
      <c r="AA197723" s="192"/>
    </row>
    <row r="197724" spans="26:27">
      <c r="Z197724" s="192"/>
      <c r="AA197724" s="192"/>
    </row>
    <row r="197725" spans="26:27">
      <c r="Z197725" s="192"/>
      <c r="AA197725" s="192"/>
    </row>
    <row r="197726" spans="26:27">
      <c r="Z197726" s="192"/>
      <c r="AA197726" s="192"/>
    </row>
    <row r="197727" spans="26:27">
      <c r="Z197727" s="192"/>
      <c r="AA197727" s="192"/>
    </row>
    <row r="197728" spans="26:27">
      <c r="Z197728" s="192"/>
      <c r="AA197728" s="192"/>
    </row>
    <row r="197729" spans="26:27">
      <c r="Z197729" s="192"/>
      <c r="AA197729" s="192"/>
    </row>
    <row r="197730" spans="26:27">
      <c r="Z197730" s="192"/>
      <c r="AA197730" s="192"/>
    </row>
    <row r="197731" spans="26:27">
      <c r="Z197731" s="192"/>
      <c r="AA197731" s="192"/>
    </row>
    <row r="197732" spans="26:27">
      <c r="Z197732" s="192"/>
      <c r="AA197732" s="192"/>
    </row>
    <row r="197733" spans="26:27">
      <c r="Z197733" s="192"/>
      <c r="AA197733" s="192"/>
    </row>
    <row r="197734" spans="26:27">
      <c r="Z197734" s="192"/>
      <c r="AA197734" s="192"/>
    </row>
    <row r="197735" spans="26:27">
      <c r="Z197735" s="192"/>
      <c r="AA197735" s="192"/>
    </row>
    <row r="197736" spans="26:27">
      <c r="Z197736" s="192"/>
      <c r="AA197736" s="192"/>
    </row>
    <row r="197737" spans="26:27">
      <c r="Z197737" s="192"/>
      <c r="AA197737" s="192"/>
    </row>
    <row r="197738" spans="26:27">
      <c r="Z197738" s="192"/>
      <c r="AA197738" s="192"/>
    </row>
    <row r="197739" spans="26:27">
      <c r="Z197739" s="192"/>
      <c r="AA197739" s="192"/>
    </row>
    <row r="197740" spans="26:27">
      <c r="Z197740" s="192"/>
      <c r="AA197740" s="192"/>
    </row>
    <row r="197741" spans="26:27">
      <c r="Z197741" s="192"/>
      <c r="AA197741" s="192"/>
    </row>
    <row r="197742" spans="26:27">
      <c r="Z197742" s="192"/>
      <c r="AA197742" s="192"/>
    </row>
    <row r="197743" spans="26:27">
      <c r="Z197743" s="192"/>
      <c r="AA197743" s="192"/>
    </row>
    <row r="197744" spans="26:27">
      <c r="Z197744" s="192"/>
      <c r="AA197744" s="192"/>
    </row>
    <row r="197745" spans="26:27">
      <c r="Z197745" s="192"/>
      <c r="AA197745" s="192"/>
    </row>
    <row r="197746" spans="26:27">
      <c r="Z197746" s="192"/>
      <c r="AA197746" s="192"/>
    </row>
    <row r="197747" spans="26:27">
      <c r="Z197747" s="192"/>
      <c r="AA197747" s="192"/>
    </row>
    <row r="197748" spans="26:27">
      <c r="Z197748" s="192"/>
      <c r="AA197748" s="192"/>
    </row>
    <row r="197749" spans="26:27">
      <c r="Z197749" s="192"/>
      <c r="AA197749" s="192"/>
    </row>
    <row r="197750" spans="26:27">
      <c r="Z197750" s="192"/>
      <c r="AA197750" s="192"/>
    </row>
    <row r="197751" spans="26:27">
      <c r="Z197751" s="192"/>
      <c r="AA197751" s="192"/>
    </row>
    <row r="197752" spans="26:27">
      <c r="Z197752" s="192"/>
      <c r="AA197752" s="192"/>
    </row>
    <row r="197753" spans="26:27">
      <c r="Z197753" s="192"/>
      <c r="AA197753" s="192"/>
    </row>
    <row r="197754" spans="26:27">
      <c r="Z197754" s="192"/>
      <c r="AA197754" s="192"/>
    </row>
    <row r="197755" spans="26:27">
      <c r="Z197755" s="192"/>
      <c r="AA197755" s="192"/>
    </row>
    <row r="197756" spans="26:27">
      <c r="Z197756" s="192"/>
      <c r="AA197756" s="192"/>
    </row>
    <row r="197757" spans="26:27">
      <c r="Z197757" s="192"/>
      <c r="AA197757" s="192"/>
    </row>
    <row r="197758" spans="26:27">
      <c r="Z197758" s="192"/>
      <c r="AA197758" s="192"/>
    </row>
    <row r="197759" spans="26:27">
      <c r="Z197759" s="192"/>
      <c r="AA197759" s="192"/>
    </row>
    <row r="197760" spans="26:27">
      <c r="Z197760" s="192"/>
      <c r="AA197760" s="192"/>
    </row>
    <row r="197761" spans="26:27">
      <c r="Z197761" s="192"/>
      <c r="AA197761" s="192"/>
    </row>
    <row r="197762" spans="26:27">
      <c r="Z197762" s="192"/>
      <c r="AA197762" s="192"/>
    </row>
    <row r="197763" spans="26:27">
      <c r="Z197763" s="192"/>
      <c r="AA197763" s="192"/>
    </row>
    <row r="197764" spans="26:27">
      <c r="Z197764" s="192"/>
      <c r="AA197764" s="192"/>
    </row>
    <row r="197765" spans="26:27">
      <c r="Z197765" s="192"/>
      <c r="AA197765" s="192"/>
    </row>
    <row r="197766" spans="26:27">
      <c r="Z197766" s="192"/>
      <c r="AA197766" s="192"/>
    </row>
    <row r="197767" spans="26:27">
      <c r="Z197767" s="192"/>
      <c r="AA197767" s="192"/>
    </row>
    <row r="197768" spans="26:27">
      <c r="Z197768" s="192"/>
      <c r="AA197768" s="192"/>
    </row>
    <row r="197769" spans="26:27">
      <c r="Z197769" s="192"/>
      <c r="AA197769" s="192"/>
    </row>
    <row r="197770" spans="26:27">
      <c r="Z197770" s="192"/>
      <c r="AA197770" s="192"/>
    </row>
    <row r="197771" spans="26:27">
      <c r="Z197771" s="192"/>
      <c r="AA197771" s="192"/>
    </row>
    <row r="197772" spans="26:27">
      <c r="Z197772" s="192"/>
      <c r="AA197772" s="192"/>
    </row>
    <row r="197773" spans="26:27">
      <c r="Z197773" s="192"/>
      <c r="AA197773" s="192"/>
    </row>
    <row r="197774" spans="26:27">
      <c r="Z197774" s="192"/>
      <c r="AA197774" s="192"/>
    </row>
    <row r="197775" spans="26:27">
      <c r="Z197775" s="192"/>
      <c r="AA197775" s="192"/>
    </row>
    <row r="197776" spans="26:27">
      <c r="Z197776" s="192"/>
      <c r="AA197776" s="192"/>
    </row>
    <row r="197777" spans="26:27">
      <c r="Z197777" s="192"/>
      <c r="AA197777" s="192"/>
    </row>
    <row r="197778" spans="26:27">
      <c r="Z197778" s="192"/>
      <c r="AA197778" s="192"/>
    </row>
    <row r="197779" spans="26:27">
      <c r="Z197779" s="192"/>
      <c r="AA197779" s="192"/>
    </row>
    <row r="197780" spans="26:27">
      <c r="Z197780" s="192"/>
      <c r="AA197780" s="192"/>
    </row>
    <row r="197781" spans="26:27">
      <c r="Z197781" s="192"/>
      <c r="AA197781" s="192"/>
    </row>
    <row r="197782" spans="26:27">
      <c r="Z197782" s="192"/>
      <c r="AA197782" s="192"/>
    </row>
    <row r="197783" spans="26:27">
      <c r="Z197783" s="192"/>
      <c r="AA197783" s="192"/>
    </row>
    <row r="197784" spans="26:27">
      <c r="Z197784" s="192"/>
      <c r="AA197784" s="192"/>
    </row>
    <row r="197785" spans="26:27">
      <c r="Z197785" s="192"/>
      <c r="AA197785" s="192"/>
    </row>
    <row r="197786" spans="26:27">
      <c r="Z197786" s="192"/>
      <c r="AA197786" s="192"/>
    </row>
    <row r="197787" spans="26:27">
      <c r="Z197787" s="192"/>
      <c r="AA197787" s="192"/>
    </row>
    <row r="197788" spans="26:27">
      <c r="Z197788" s="192"/>
      <c r="AA197788" s="192"/>
    </row>
    <row r="197789" spans="26:27">
      <c r="Z197789" s="192"/>
      <c r="AA197789" s="192"/>
    </row>
    <row r="197790" spans="26:27">
      <c r="Z197790" s="192"/>
      <c r="AA197790" s="192"/>
    </row>
    <row r="197791" spans="26:27">
      <c r="Z197791" s="192"/>
      <c r="AA197791" s="192"/>
    </row>
    <row r="197792" spans="26:27">
      <c r="Z197792" s="192"/>
      <c r="AA197792" s="192"/>
    </row>
    <row r="197793" spans="26:27">
      <c r="Z197793" s="192"/>
      <c r="AA197793" s="192"/>
    </row>
    <row r="197794" spans="26:27">
      <c r="Z197794" s="192"/>
      <c r="AA197794" s="192"/>
    </row>
    <row r="197795" spans="26:27">
      <c r="Z197795" s="192"/>
      <c r="AA197795" s="192"/>
    </row>
    <row r="197796" spans="26:27">
      <c r="Z197796" s="192"/>
      <c r="AA197796" s="192"/>
    </row>
    <row r="197797" spans="26:27">
      <c r="Z197797" s="192"/>
      <c r="AA197797" s="192"/>
    </row>
    <row r="197798" spans="26:27">
      <c r="Z197798" s="192"/>
      <c r="AA197798" s="192"/>
    </row>
    <row r="197799" spans="26:27">
      <c r="Z197799" s="192"/>
      <c r="AA197799" s="192"/>
    </row>
    <row r="197800" spans="26:27">
      <c r="Z197800" s="192"/>
      <c r="AA197800" s="192"/>
    </row>
    <row r="197801" spans="26:27">
      <c r="Z197801" s="192"/>
      <c r="AA197801" s="192"/>
    </row>
    <row r="197802" spans="26:27">
      <c r="Z197802" s="192"/>
      <c r="AA197802" s="192"/>
    </row>
    <row r="197803" spans="26:27">
      <c r="Z197803" s="192"/>
      <c r="AA197803" s="192"/>
    </row>
    <row r="197804" spans="26:27">
      <c r="Z197804" s="192"/>
      <c r="AA197804" s="192"/>
    </row>
    <row r="197805" spans="26:27">
      <c r="Z197805" s="192"/>
      <c r="AA197805" s="192"/>
    </row>
    <row r="197806" spans="26:27">
      <c r="Z197806" s="192"/>
      <c r="AA197806" s="192"/>
    </row>
    <row r="197807" spans="26:27">
      <c r="Z197807" s="192"/>
      <c r="AA197807" s="192"/>
    </row>
    <row r="197808" spans="26:27">
      <c r="Z197808" s="192"/>
      <c r="AA197808" s="192"/>
    </row>
    <row r="197809" spans="26:27">
      <c r="Z197809" s="192"/>
      <c r="AA197809" s="192"/>
    </row>
    <row r="197810" spans="26:27">
      <c r="Z197810" s="192"/>
      <c r="AA197810" s="192"/>
    </row>
    <row r="197811" spans="26:27">
      <c r="Z197811" s="192"/>
      <c r="AA197811" s="192"/>
    </row>
    <row r="197812" spans="26:27">
      <c r="Z197812" s="192"/>
      <c r="AA197812" s="192"/>
    </row>
    <row r="197813" spans="26:27">
      <c r="Z197813" s="192"/>
      <c r="AA197813" s="192"/>
    </row>
    <row r="197814" spans="26:27">
      <c r="Z197814" s="192"/>
      <c r="AA197814" s="192"/>
    </row>
    <row r="197815" spans="26:27">
      <c r="Z197815" s="192"/>
      <c r="AA197815" s="192"/>
    </row>
    <row r="197816" spans="26:27">
      <c r="Z197816" s="192"/>
      <c r="AA197816" s="192"/>
    </row>
    <row r="197817" spans="26:27">
      <c r="Z197817" s="192"/>
      <c r="AA197817" s="192"/>
    </row>
    <row r="197818" spans="26:27">
      <c r="Z197818" s="192"/>
      <c r="AA197818" s="192"/>
    </row>
    <row r="197819" spans="26:27">
      <c r="Z197819" s="192"/>
      <c r="AA197819" s="192"/>
    </row>
    <row r="197820" spans="26:27">
      <c r="Z197820" s="192"/>
      <c r="AA197820" s="192"/>
    </row>
    <row r="197821" spans="26:27">
      <c r="Z197821" s="192"/>
      <c r="AA197821" s="192"/>
    </row>
    <row r="197822" spans="26:27">
      <c r="Z197822" s="192"/>
      <c r="AA197822" s="192"/>
    </row>
    <row r="197823" spans="26:27">
      <c r="Z197823" s="192"/>
      <c r="AA197823" s="192"/>
    </row>
    <row r="197824" spans="26:27">
      <c r="Z197824" s="192"/>
      <c r="AA197824" s="192"/>
    </row>
    <row r="197825" spans="26:27">
      <c r="Z197825" s="192"/>
      <c r="AA197825" s="192"/>
    </row>
    <row r="197826" spans="26:27">
      <c r="Z197826" s="192"/>
      <c r="AA197826" s="192"/>
    </row>
    <row r="197827" spans="26:27">
      <c r="Z197827" s="192"/>
      <c r="AA197827" s="192"/>
    </row>
    <row r="197828" spans="26:27">
      <c r="Z197828" s="192"/>
      <c r="AA197828" s="192"/>
    </row>
    <row r="197829" spans="26:27">
      <c r="Z197829" s="192"/>
      <c r="AA197829" s="192"/>
    </row>
    <row r="197830" spans="26:27">
      <c r="Z197830" s="192"/>
      <c r="AA197830" s="192"/>
    </row>
    <row r="197831" spans="26:27">
      <c r="Z197831" s="192"/>
      <c r="AA197831" s="192"/>
    </row>
    <row r="197832" spans="26:27">
      <c r="Z197832" s="192"/>
      <c r="AA197832" s="192"/>
    </row>
    <row r="197833" spans="26:27">
      <c r="Z197833" s="192"/>
      <c r="AA197833" s="192"/>
    </row>
    <row r="197834" spans="26:27">
      <c r="Z197834" s="192"/>
      <c r="AA197834" s="192"/>
    </row>
    <row r="197835" spans="26:27">
      <c r="Z197835" s="192"/>
      <c r="AA197835" s="192"/>
    </row>
    <row r="197836" spans="26:27">
      <c r="Z197836" s="192"/>
      <c r="AA197836" s="192"/>
    </row>
    <row r="197837" spans="26:27">
      <c r="Z197837" s="192"/>
      <c r="AA197837" s="192"/>
    </row>
    <row r="197838" spans="26:27">
      <c r="Z197838" s="192"/>
      <c r="AA197838" s="192"/>
    </row>
    <row r="197839" spans="26:27">
      <c r="Z197839" s="192"/>
      <c r="AA197839" s="192"/>
    </row>
    <row r="197840" spans="26:27">
      <c r="Z197840" s="192"/>
      <c r="AA197840" s="192"/>
    </row>
    <row r="197841" spans="26:27">
      <c r="Z197841" s="192"/>
      <c r="AA197841" s="192"/>
    </row>
    <row r="197842" spans="26:27">
      <c r="Z197842" s="192"/>
      <c r="AA197842" s="192"/>
    </row>
    <row r="197843" spans="26:27">
      <c r="Z197843" s="192"/>
      <c r="AA197843" s="192"/>
    </row>
    <row r="197844" spans="26:27">
      <c r="Z197844" s="192"/>
      <c r="AA197844" s="192"/>
    </row>
    <row r="197845" spans="26:27">
      <c r="Z197845" s="192"/>
      <c r="AA197845" s="192"/>
    </row>
    <row r="197846" spans="26:27">
      <c r="Z197846" s="192"/>
      <c r="AA197846" s="192"/>
    </row>
    <row r="197847" spans="26:27">
      <c r="Z197847" s="192"/>
      <c r="AA197847" s="192"/>
    </row>
    <row r="197848" spans="26:27">
      <c r="Z197848" s="192"/>
      <c r="AA197848" s="192"/>
    </row>
    <row r="197849" spans="26:27">
      <c r="Z197849" s="192"/>
      <c r="AA197849" s="192"/>
    </row>
    <row r="197850" spans="26:27">
      <c r="Z197850" s="192"/>
      <c r="AA197850" s="192"/>
    </row>
    <row r="197851" spans="26:27">
      <c r="Z197851" s="192"/>
      <c r="AA197851" s="192"/>
    </row>
    <row r="197852" spans="26:27">
      <c r="Z197852" s="192"/>
      <c r="AA197852" s="192"/>
    </row>
    <row r="197853" spans="26:27">
      <c r="Z197853" s="192"/>
      <c r="AA197853" s="192"/>
    </row>
    <row r="197854" spans="26:27">
      <c r="Z197854" s="192"/>
      <c r="AA197854" s="192"/>
    </row>
    <row r="197855" spans="26:27">
      <c r="Z197855" s="192"/>
      <c r="AA197855" s="192"/>
    </row>
    <row r="197856" spans="26:27">
      <c r="Z197856" s="192"/>
      <c r="AA197856" s="192"/>
    </row>
    <row r="197857" spans="26:27">
      <c r="Z197857" s="192"/>
      <c r="AA197857" s="192"/>
    </row>
    <row r="197858" spans="26:27">
      <c r="Z197858" s="192"/>
      <c r="AA197858" s="192"/>
    </row>
    <row r="197859" spans="26:27">
      <c r="Z197859" s="192"/>
      <c r="AA197859" s="192"/>
    </row>
    <row r="197860" spans="26:27">
      <c r="Z197860" s="192"/>
      <c r="AA197860" s="192"/>
    </row>
    <row r="197861" spans="26:27">
      <c r="Z197861" s="192"/>
      <c r="AA197861" s="192"/>
    </row>
    <row r="197862" spans="26:27">
      <c r="Z197862" s="192"/>
      <c r="AA197862" s="192"/>
    </row>
    <row r="197863" spans="26:27">
      <c r="Z197863" s="192"/>
      <c r="AA197863" s="192"/>
    </row>
    <row r="197864" spans="26:27">
      <c r="Z197864" s="192"/>
      <c r="AA197864" s="192"/>
    </row>
    <row r="197865" spans="26:27">
      <c r="Z197865" s="192"/>
      <c r="AA197865" s="192"/>
    </row>
    <row r="197866" spans="26:27">
      <c r="Z197866" s="192"/>
      <c r="AA197866" s="192"/>
    </row>
    <row r="197867" spans="26:27">
      <c r="Z197867" s="192"/>
      <c r="AA197867" s="192"/>
    </row>
    <row r="197868" spans="26:27">
      <c r="Z197868" s="192"/>
      <c r="AA197868" s="192"/>
    </row>
    <row r="197869" spans="26:27">
      <c r="Z197869" s="192"/>
      <c r="AA197869" s="192"/>
    </row>
    <row r="197870" spans="26:27">
      <c r="Z197870" s="192"/>
      <c r="AA197870" s="192"/>
    </row>
    <row r="197871" spans="26:27">
      <c r="Z197871" s="192"/>
      <c r="AA197871" s="192"/>
    </row>
    <row r="197872" spans="26:27">
      <c r="Z197872" s="192"/>
      <c r="AA197872" s="192"/>
    </row>
    <row r="197873" spans="26:27">
      <c r="Z197873" s="192"/>
      <c r="AA197873" s="192"/>
    </row>
    <row r="197874" spans="26:27">
      <c r="Z197874" s="192"/>
      <c r="AA197874" s="192"/>
    </row>
    <row r="197875" spans="26:27">
      <c r="Z197875" s="192"/>
      <c r="AA197875" s="192"/>
    </row>
    <row r="197876" spans="26:27">
      <c r="Z197876" s="192"/>
      <c r="AA197876" s="192"/>
    </row>
    <row r="197877" spans="26:27">
      <c r="Z197877" s="192"/>
      <c r="AA197877" s="192"/>
    </row>
    <row r="197878" spans="26:27">
      <c r="Z197878" s="192"/>
      <c r="AA197878" s="192"/>
    </row>
    <row r="197879" spans="26:27">
      <c r="Z197879" s="192"/>
      <c r="AA197879" s="192"/>
    </row>
    <row r="197880" spans="26:27">
      <c r="Z197880" s="192"/>
      <c r="AA197880" s="192"/>
    </row>
    <row r="197881" spans="26:27">
      <c r="Z197881" s="192"/>
      <c r="AA197881" s="192"/>
    </row>
    <row r="197882" spans="26:27">
      <c r="Z197882" s="192"/>
      <c r="AA197882" s="192"/>
    </row>
    <row r="197883" spans="26:27">
      <c r="Z197883" s="192"/>
      <c r="AA197883" s="192"/>
    </row>
    <row r="197884" spans="26:27">
      <c r="Z197884" s="192"/>
      <c r="AA197884" s="192"/>
    </row>
    <row r="197885" spans="26:27">
      <c r="Z197885" s="192"/>
      <c r="AA197885" s="192"/>
    </row>
    <row r="197886" spans="26:27">
      <c r="Z197886" s="192"/>
      <c r="AA197886" s="192"/>
    </row>
    <row r="197887" spans="26:27">
      <c r="Z197887" s="192"/>
      <c r="AA197887" s="192"/>
    </row>
    <row r="197888" spans="26:27">
      <c r="Z197888" s="192"/>
      <c r="AA197888" s="192"/>
    </row>
    <row r="197889" spans="26:27">
      <c r="Z197889" s="192"/>
      <c r="AA197889" s="192"/>
    </row>
    <row r="197890" spans="26:27">
      <c r="Z197890" s="192"/>
      <c r="AA197890" s="192"/>
    </row>
    <row r="197891" spans="26:27">
      <c r="Z197891" s="192"/>
      <c r="AA197891" s="192"/>
    </row>
    <row r="197892" spans="26:27">
      <c r="Z197892" s="192"/>
      <c r="AA197892" s="192"/>
    </row>
    <row r="197893" spans="26:27">
      <c r="Z197893" s="192"/>
      <c r="AA197893" s="192"/>
    </row>
    <row r="197894" spans="26:27">
      <c r="Z197894" s="192"/>
      <c r="AA197894" s="192"/>
    </row>
    <row r="197895" spans="26:27">
      <c r="Z197895" s="192"/>
      <c r="AA197895" s="192"/>
    </row>
    <row r="197896" spans="26:27">
      <c r="Z197896" s="192"/>
      <c r="AA197896" s="192"/>
    </row>
    <row r="197897" spans="26:27">
      <c r="Z197897" s="192"/>
      <c r="AA197897" s="192"/>
    </row>
    <row r="197898" spans="26:27">
      <c r="Z197898" s="192"/>
      <c r="AA197898" s="192"/>
    </row>
    <row r="197899" spans="26:27">
      <c r="Z197899" s="192"/>
      <c r="AA197899" s="192"/>
    </row>
    <row r="197900" spans="26:27">
      <c r="Z197900" s="192"/>
      <c r="AA197900" s="192"/>
    </row>
    <row r="197901" spans="26:27">
      <c r="Z197901" s="192"/>
      <c r="AA197901" s="192"/>
    </row>
    <row r="197902" spans="26:27">
      <c r="Z197902" s="192"/>
      <c r="AA197902" s="192"/>
    </row>
    <row r="197903" spans="26:27">
      <c r="Z197903" s="192"/>
      <c r="AA197903" s="192"/>
    </row>
    <row r="197904" spans="26:27">
      <c r="Z197904" s="192"/>
      <c r="AA197904" s="192"/>
    </row>
    <row r="197905" spans="26:27">
      <c r="Z197905" s="192"/>
      <c r="AA197905" s="192"/>
    </row>
    <row r="197906" spans="26:27">
      <c r="Z197906" s="192"/>
      <c r="AA197906" s="192"/>
    </row>
    <row r="197907" spans="26:27">
      <c r="Z197907" s="192"/>
      <c r="AA197907" s="192"/>
    </row>
    <row r="197908" spans="26:27">
      <c r="Z197908" s="192"/>
      <c r="AA197908" s="192"/>
    </row>
    <row r="197909" spans="26:27">
      <c r="Z197909" s="192"/>
      <c r="AA197909" s="192"/>
    </row>
    <row r="197910" spans="26:27">
      <c r="Z197910" s="192"/>
      <c r="AA197910" s="192"/>
    </row>
    <row r="197911" spans="26:27">
      <c r="Z197911" s="192"/>
      <c r="AA197911" s="192"/>
    </row>
    <row r="197912" spans="26:27">
      <c r="Z197912" s="192"/>
      <c r="AA197912" s="192"/>
    </row>
    <row r="197913" spans="26:27">
      <c r="Z197913" s="192"/>
      <c r="AA197913" s="192"/>
    </row>
    <row r="197914" spans="26:27">
      <c r="Z197914" s="192"/>
      <c r="AA197914" s="192"/>
    </row>
    <row r="197915" spans="26:27">
      <c r="Z197915" s="192"/>
      <c r="AA197915" s="192"/>
    </row>
    <row r="197916" spans="26:27">
      <c r="Z197916" s="192"/>
      <c r="AA197916" s="192"/>
    </row>
    <row r="197917" spans="26:27">
      <c r="Z197917" s="192"/>
      <c r="AA197917" s="192"/>
    </row>
    <row r="197918" spans="26:27">
      <c r="Z197918" s="192"/>
      <c r="AA197918" s="192"/>
    </row>
    <row r="197919" spans="26:27">
      <c r="Z197919" s="192"/>
      <c r="AA197919" s="192"/>
    </row>
    <row r="197920" spans="26:27">
      <c r="Z197920" s="192"/>
      <c r="AA197920" s="192"/>
    </row>
    <row r="197921" spans="26:27">
      <c r="Z197921" s="192"/>
      <c r="AA197921" s="192"/>
    </row>
    <row r="197922" spans="26:27">
      <c r="Z197922" s="192"/>
      <c r="AA197922" s="192"/>
    </row>
    <row r="197923" spans="26:27">
      <c r="Z197923" s="192"/>
      <c r="AA197923" s="192"/>
    </row>
    <row r="197924" spans="26:27">
      <c r="Z197924" s="192"/>
      <c r="AA197924" s="192"/>
    </row>
    <row r="197925" spans="26:27">
      <c r="Z197925" s="192"/>
      <c r="AA197925" s="192"/>
    </row>
    <row r="197926" spans="26:27">
      <c r="Z197926" s="192"/>
      <c r="AA197926" s="192"/>
    </row>
    <row r="197927" spans="26:27">
      <c r="Z197927" s="192"/>
      <c r="AA197927" s="192"/>
    </row>
    <row r="197928" spans="26:27">
      <c r="Z197928" s="192"/>
      <c r="AA197928" s="192"/>
    </row>
    <row r="197929" spans="26:27">
      <c r="Z197929" s="192"/>
      <c r="AA197929" s="192"/>
    </row>
    <row r="197930" spans="26:27">
      <c r="Z197930" s="192"/>
      <c r="AA197930" s="192"/>
    </row>
    <row r="197931" spans="26:27">
      <c r="Z197931" s="192"/>
      <c r="AA197931" s="192"/>
    </row>
    <row r="197932" spans="26:27">
      <c r="Z197932" s="192"/>
      <c r="AA197932" s="192"/>
    </row>
    <row r="197933" spans="26:27">
      <c r="Z197933" s="192"/>
      <c r="AA197933" s="192"/>
    </row>
    <row r="197934" spans="26:27">
      <c r="Z197934" s="192"/>
      <c r="AA197934" s="192"/>
    </row>
    <row r="197935" spans="26:27">
      <c r="Z197935" s="192"/>
      <c r="AA197935" s="192"/>
    </row>
    <row r="197936" spans="26:27">
      <c r="Z197936" s="192"/>
      <c r="AA197936" s="192"/>
    </row>
    <row r="197937" spans="26:27">
      <c r="Z197937" s="192"/>
      <c r="AA197937" s="192"/>
    </row>
    <row r="197938" spans="26:27">
      <c r="Z197938" s="192"/>
      <c r="AA197938" s="192"/>
    </row>
    <row r="197939" spans="26:27">
      <c r="Z197939" s="192"/>
      <c r="AA197939" s="192"/>
    </row>
    <row r="197940" spans="26:27">
      <c r="Z197940" s="192"/>
      <c r="AA197940" s="192"/>
    </row>
    <row r="197941" spans="26:27">
      <c r="Z197941" s="192"/>
      <c r="AA197941" s="192"/>
    </row>
    <row r="197942" spans="26:27">
      <c r="Z197942" s="192"/>
      <c r="AA197942" s="192"/>
    </row>
    <row r="197943" spans="26:27">
      <c r="Z197943" s="192"/>
      <c r="AA197943" s="192"/>
    </row>
    <row r="197944" spans="26:27">
      <c r="Z197944" s="192"/>
      <c r="AA197944" s="192"/>
    </row>
    <row r="197945" spans="26:27">
      <c r="Z197945" s="192"/>
      <c r="AA197945" s="192"/>
    </row>
    <row r="197946" spans="26:27">
      <c r="Z197946" s="192"/>
      <c r="AA197946" s="192"/>
    </row>
    <row r="197947" spans="26:27">
      <c r="Z197947" s="192"/>
      <c r="AA197947" s="192"/>
    </row>
    <row r="197948" spans="26:27">
      <c r="Z197948" s="192"/>
      <c r="AA197948" s="192"/>
    </row>
    <row r="197949" spans="26:27">
      <c r="Z197949" s="192"/>
      <c r="AA197949" s="192"/>
    </row>
    <row r="197950" spans="26:27">
      <c r="Z197950" s="192"/>
      <c r="AA197950" s="192"/>
    </row>
    <row r="197951" spans="26:27">
      <c r="Z197951" s="192"/>
      <c r="AA197951" s="192"/>
    </row>
    <row r="197952" spans="26:27">
      <c r="Z197952" s="192"/>
      <c r="AA197952" s="192"/>
    </row>
    <row r="197953" spans="26:27">
      <c r="Z197953" s="192"/>
      <c r="AA197953" s="192"/>
    </row>
    <row r="197954" spans="26:27">
      <c r="Z197954" s="192"/>
      <c r="AA197954" s="192"/>
    </row>
    <row r="197955" spans="26:27">
      <c r="Z197955" s="192"/>
      <c r="AA197955" s="192"/>
    </row>
    <row r="197956" spans="26:27">
      <c r="Z197956" s="192"/>
      <c r="AA197956" s="192"/>
    </row>
    <row r="197957" spans="26:27">
      <c r="Z197957" s="192"/>
      <c r="AA197957" s="192"/>
    </row>
    <row r="197958" spans="26:27">
      <c r="Z197958" s="192"/>
      <c r="AA197958" s="192"/>
    </row>
    <row r="197959" spans="26:27">
      <c r="Z197959" s="192"/>
      <c r="AA197959" s="192"/>
    </row>
    <row r="197960" spans="26:27">
      <c r="Z197960" s="192"/>
      <c r="AA197960" s="192"/>
    </row>
    <row r="197961" spans="26:27">
      <c r="Z197961" s="192"/>
      <c r="AA197961" s="192"/>
    </row>
    <row r="197962" spans="26:27">
      <c r="Z197962" s="192"/>
      <c r="AA197962" s="192"/>
    </row>
    <row r="197963" spans="26:27">
      <c r="Z197963" s="192"/>
      <c r="AA197963" s="192"/>
    </row>
    <row r="197964" spans="26:27">
      <c r="Z197964" s="192"/>
      <c r="AA197964" s="192"/>
    </row>
    <row r="197965" spans="26:27">
      <c r="Z197965" s="192"/>
      <c r="AA197965" s="192"/>
    </row>
    <row r="197966" spans="26:27">
      <c r="Z197966" s="192"/>
      <c r="AA197966" s="192"/>
    </row>
    <row r="197967" spans="26:27">
      <c r="Z197967" s="192"/>
      <c r="AA197967" s="192"/>
    </row>
    <row r="197968" spans="26:27">
      <c r="Z197968" s="192"/>
      <c r="AA197968" s="192"/>
    </row>
    <row r="197969" spans="26:27">
      <c r="Z197969" s="192"/>
      <c r="AA197969" s="192"/>
    </row>
    <row r="197970" spans="26:27">
      <c r="Z197970" s="192"/>
      <c r="AA197970" s="192"/>
    </row>
    <row r="197971" spans="26:27">
      <c r="Z197971" s="192"/>
      <c r="AA197971" s="192"/>
    </row>
    <row r="197972" spans="26:27">
      <c r="Z197972" s="192"/>
      <c r="AA197972" s="192"/>
    </row>
    <row r="197973" spans="26:27">
      <c r="Z197973" s="192"/>
      <c r="AA197973" s="192"/>
    </row>
    <row r="197974" spans="26:27">
      <c r="Z197974" s="192"/>
      <c r="AA197974" s="192"/>
    </row>
    <row r="197975" spans="26:27">
      <c r="Z197975" s="192"/>
      <c r="AA197975" s="192"/>
    </row>
    <row r="197976" spans="26:27">
      <c r="Z197976" s="192"/>
      <c r="AA197976" s="192"/>
    </row>
    <row r="197977" spans="26:27">
      <c r="Z197977" s="192"/>
      <c r="AA197977" s="192"/>
    </row>
    <row r="197978" spans="26:27">
      <c r="Z197978" s="192"/>
      <c r="AA197978" s="192"/>
    </row>
    <row r="197979" spans="26:27">
      <c r="Z197979" s="192"/>
      <c r="AA197979" s="192"/>
    </row>
    <row r="197980" spans="26:27">
      <c r="Z197980" s="192"/>
      <c r="AA197980" s="192"/>
    </row>
    <row r="197981" spans="26:27">
      <c r="Z197981" s="192"/>
      <c r="AA197981" s="192"/>
    </row>
    <row r="197982" spans="26:27">
      <c r="Z197982" s="192"/>
      <c r="AA197982" s="192"/>
    </row>
    <row r="197983" spans="26:27">
      <c r="Z197983" s="192"/>
      <c r="AA197983" s="192"/>
    </row>
    <row r="197984" spans="26:27">
      <c r="Z197984" s="192"/>
      <c r="AA197984" s="192"/>
    </row>
    <row r="197985" spans="26:27">
      <c r="Z197985" s="192"/>
      <c r="AA197985" s="192"/>
    </row>
    <row r="197986" spans="26:27">
      <c r="Z197986" s="192"/>
      <c r="AA197986" s="192"/>
    </row>
    <row r="197987" spans="26:27">
      <c r="Z197987" s="192"/>
      <c r="AA197987" s="192"/>
    </row>
    <row r="197988" spans="26:27">
      <c r="Z197988" s="192"/>
      <c r="AA197988" s="192"/>
    </row>
    <row r="197989" spans="26:27">
      <c r="Z197989" s="192"/>
      <c r="AA197989" s="192"/>
    </row>
    <row r="197990" spans="26:27">
      <c r="Z197990" s="192"/>
      <c r="AA197990" s="192"/>
    </row>
    <row r="197991" spans="26:27">
      <c r="Z197991" s="192"/>
      <c r="AA197991" s="192"/>
    </row>
    <row r="197992" spans="26:27">
      <c r="Z197992" s="192"/>
      <c r="AA197992" s="192"/>
    </row>
    <row r="197993" spans="26:27">
      <c r="Z197993" s="192"/>
      <c r="AA197993" s="192"/>
    </row>
    <row r="197994" spans="26:27">
      <c r="Z197994" s="192"/>
      <c r="AA197994" s="192"/>
    </row>
    <row r="197995" spans="26:27">
      <c r="Z197995" s="192"/>
      <c r="AA197995" s="192"/>
    </row>
    <row r="197996" spans="26:27">
      <c r="Z197996" s="192"/>
      <c r="AA197996" s="192"/>
    </row>
    <row r="197997" spans="26:27">
      <c r="Z197997" s="192"/>
      <c r="AA197997" s="192"/>
    </row>
    <row r="197998" spans="26:27">
      <c r="Z197998" s="192"/>
      <c r="AA197998" s="192"/>
    </row>
    <row r="197999" spans="26:27">
      <c r="Z197999" s="192"/>
      <c r="AA197999" s="192"/>
    </row>
    <row r="198000" spans="26:27">
      <c r="Z198000" s="192"/>
      <c r="AA198000" s="192"/>
    </row>
    <row r="198001" spans="26:27">
      <c r="Z198001" s="192"/>
      <c r="AA198001" s="192"/>
    </row>
    <row r="198002" spans="26:27">
      <c r="Z198002" s="192"/>
      <c r="AA198002" s="192"/>
    </row>
    <row r="198003" spans="26:27">
      <c r="Z198003" s="192"/>
      <c r="AA198003" s="192"/>
    </row>
    <row r="198004" spans="26:27">
      <c r="Z198004" s="192"/>
      <c r="AA198004" s="192"/>
    </row>
    <row r="198005" spans="26:27">
      <c r="Z198005" s="192"/>
      <c r="AA198005" s="192"/>
    </row>
    <row r="198006" spans="26:27">
      <c r="Z198006" s="192"/>
      <c r="AA198006" s="192"/>
    </row>
    <row r="198007" spans="26:27">
      <c r="Z198007" s="192"/>
      <c r="AA198007" s="192"/>
    </row>
    <row r="198008" spans="26:27">
      <c r="Z198008" s="192"/>
      <c r="AA198008" s="192"/>
    </row>
    <row r="198009" spans="26:27">
      <c r="Z198009" s="192"/>
      <c r="AA198009" s="192"/>
    </row>
    <row r="198010" spans="26:27">
      <c r="Z198010" s="192"/>
      <c r="AA198010" s="192"/>
    </row>
    <row r="198011" spans="26:27">
      <c r="Z198011" s="192"/>
      <c r="AA198011" s="192"/>
    </row>
    <row r="198012" spans="26:27">
      <c r="Z198012" s="192"/>
      <c r="AA198012" s="192"/>
    </row>
    <row r="198013" spans="26:27">
      <c r="Z198013" s="192"/>
      <c r="AA198013" s="192"/>
    </row>
    <row r="198014" spans="26:27">
      <c r="Z198014" s="192"/>
      <c r="AA198014" s="192"/>
    </row>
    <row r="198015" spans="26:27">
      <c r="Z198015" s="192"/>
      <c r="AA198015" s="192"/>
    </row>
    <row r="198016" spans="26:27">
      <c r="Z198016" s="192"/>
      <c r="AA198016" s="192"/>
    </row>
    <row r="198017" spans="26:27">
      <c r="Z198017" s="192"/>
      <c r="AA198017" s="192"/>
    </row>
    <row r="198018" spans="26:27">
      <c r="Z198018" s="192"/>
      <c r="AA198018" s="192"/>
    </row>
    <row r="198019" spans="26:27">
      <c r="Z198019" s="192"/>
      <c r="AA198019" s="192"/>
    </row>
    <row r="198020" spans="26:27">
      <c r="Z198020" s="192"/>
      <c r="AA198020" s="192"/>
    </row>
    <row r="198021" spans="26:27">
      <c r="Z198021" s="192"/>
      <c r="AA198021" s="192"/>
    </row>
    <row r="198022" spans="26:27">
      <c r="Z198022" s="192"/>
      <c r="AA198022" s="192"/>
    </row>
    <row r="198023" spans="26:27">
      <c r="Z198023" s="192"/>
      <c r="AA198023" s="192"/>
    </row>
    <row r="198024" spans="26:27">
      <c r="Z198024" s="192"/>
      <c r="AA198024" s="192"/>
    </row>
    <row r="198025" spans="26:27">
      <c r="Z198025" s="192"/>
      <c r="AA198025" s="192"/>
    </row>
    <row r="198026" spans="26:27">
      <c r="Z198026" s="192"/>
      <c r="AA198026" s="192"/>
    </row>
    <row r="198027" spans="26:27">
      <c r="Z198027" s="192"/>
      <c r="AA198027" s="192"/>
    </row>
    <row r="198028" spans="26:27">
      <c r="Z198028" s="192"/>
      <c r="AA198028" s="192"/>
    </row>
    <row r="198029" spans="26:27">
      <c r="Z198029" s="192"/>
      <c r="AA198029" s="192"/>
    </row>
    <row r="198030" spans="26:27">
      <c r="Z198030" s="192"/>
      <c r="AA198030" s="192"/>
    </row>
    <row r="198031" spans="26:27">
      <c r="Z198031" s="192"/>
      <c r="AA198031" s="192"/>
    </row>
    <row r="198032" spans="26:27">
      <c r="Z198032" s="192"/>
      <c r="AA198032" s="192"/>
    </row>
    <row r="198033" spans="26:27">
      <c r="Z198033" s="192"/>
      <c r="AA198033" s="192"/>
    </row>
    <row r="198034" spans="26:27">
      <c r="Z198034" s="192"/>
      <c r="AA198034" s="192"/>
    </row>
    <row r="198035" spans="26:27">
      <c r="Z198035" s="192"/>
      <c r="AA198035" s="192"/>
    </row>
    <row r="198036" spans="26:27">
      <c r="Z198036" s="192"/>
      <c r="AA198036" s="192"/>
    </row>
    <row r="198037" spans="26:27">
      <c r="Z198037" s="192"/>
      <c r="AA198037" s="192"/>
    </row>
    <row r="198038" spans="26:27">
      <c r="Z198038" s="192"/>
      <c r="AA198038" s="192"/>
    </row>
    <row r="198039" spans="26:27">
      <c r="Z198039" s="192"/>
      <c r="AA198039" s="192"/>
    </row>
    <row r="198040" spans="26:27">
      <c r="Z198040" s="192"/>
      <c r="AA198040" s="192"/>
    </row>
    <row r="198041" spans="26:27">
      <c r="Z198041" s="192"/>
      <c r="AA198041" s="192"/>
    </row>
    <row r="198042" spans="26:27">
      <c r="Z198042" s="192"/>
      <c r="AA198042" s="192"/>
    </row>
    <row r="198043" spans="26:27">
      <c r="Z198043" s="192"/>
      <c r="AA198043" s="192"/>
    </row>
    <row r="198044" spans="26:27">
      <c r="Z198044" s="192"/>
      <c r="AA198044" s="192"/>
    </row>
    <row r="198045" spans="26:27">
      <c r="Z198045" s="192"/>
      <c r="AA198045" s="192"/>
    </row>
    <row r="198046" spans="26:27">
      <c r="Z198046" s="192"/>
      <c r="AA198046" s="192"/>
    </row>
    <row r="198047" spans="26:27">
      <c r="Z198047" s="192"/>
      <c r="AA198047" s="192"/>
    </row>
    <row r="198048" spans="26:27">
      <c r="Z198048" s="192"/>
      <c r="AA198048" s="192"/>
    </row>
    <row r="198049" spans="26:27">
      <c r="Z198049" s="192"/>
      <c r="AA198049" s="192"/>
    </row>
    <row r="198050" spans="26:27">
      <c r="Z198050" s="192"/>
      <c r="AA198050" s="192"/>
    </row>
    <row r="198051" spans="26:27">
      <c r="Z198051" s="192"/>
      <c r="AA198051" s="192"/>
    </row>
    <row r="198052" spans="26:27">
      <c r="Z198052" s="192"/>
      <c r="AA198052" s="192"/>
    </row>
    <row r="198053" spans="26:27">
      <c r="Z198053" s="192"/>
      <c r="AA198053" s="192"/>
    </row>
    <row r="198054" spans="26:27">
      <c r="Z198054" s="192"/>
      <c r="AA198054" s="192"/>
    </row>
    <row r="198055" spans="26:27">
      <c r="Z198055" s="192"/>
      <c r="AA198055" s="192"/>
    </row>
    <row r="198056" spans="26:27">
      <c r="Z198056" s="192"/>
      <c r="AA198056" s="192"/>
    </row>
    <row r="198057" spans="26:27">
      <c r="Z198057" s="192"/>
      <c r="AA198057" s="192"/>
    </row>
    <row r="198058" spans="26:27">
      <c r="Z198058" s="192"/>
      <c r="AA198058" s="192"/>
    </row>
    <row r="198059" spans="26:27">
      <c r="Z198059" s="192"/>
      <c r="AA198059" s="192"/>
    </row>
    <row r="198060" spans="26:27">
      <c r="Z198060" s="192"/>
      <c r="AA198060" s="192"/>
    </row>
    <row r="198061" spans="26:27">
      <c r="Z198061" s="192"/>
      <c r="AA198061" s="192"/>
    </row>
    <row r="198062" spans="26:27">
      <c r="Z198062" s="192"/>
      <c r="AA198062" s="192"/>
    </row>
    <row r="198063" spans="26:27">
      <c r="Z198063" s="192"/>
      <c r="AA198063" s="192"/>
    </row>
    <row r="198064" spans="26:27">
      <c r="Z198064" s="192"/>
      <c r="AA198064" s="192"/>
    </row>
    <row r="198065" spans="26:27">
      <c r="Z198065" s="192"/>
      <c r="AA198065" s="192"/>
    </row>
    <row r="198066" spans="26:27">
      <c r="Z198066" s="192"/>
      <c r="AA198066" s="192"/>
    </row>
    <row r="198067" spans="26:27">
      <c r="Z198067" s="192"/>
      <c r="AA198067" s="192"/>
    </row>
    <row r="198068" spans="26:27">
      <c r="Z198068" s="192"/>
      <c r="AA198068" s="192"/>
    </row>
    <row r="198069" spans="26:27">
      <c r="Z198069" s="192"/>
      <c r="AA198069" s="192"/>
    </row>
    <row r="198070" spans="26:27">
      <c r="Z198070" s="192"/>
      <c r="AA198070" s="192"/>
    </row>
    <row r="198071" spans="26:27">
      <c r="Z198071" s="192"/>
      <c r="AA198071" s="192"/>
    </row>
    <row r="198072" spans="26:27">
      <c r="Z198072" s="192"/>
      <c r="AA198072" s="192"/>
    </row>
    <row r="198073" spans="26:27">
      <c r="Z198073" s="192"/>
      <c r="AA198073" s="192"/>
    </row>
    <row r="198074" spans="26:27">
      <c r="Z198074" s="192"/>
      <c r="AA198074" s="192"/>
    </row>
    <row r="198075" spans="26:27">
      <c r="Z198075" s="192"/>
      <c r="AA198075" s="192"/>
    </row>
    <row r="198076" spans="26:27">
      <c r="Z198076" s="192"/>
      <c r="AA198076" s="192"/>
    </row>
    <row r="198077" spans="26:27">
      <c r="Z198077" s="192"/>
      <c r="AA198077" s="192"/>
    </row>
    <row r="198078" spans="26:27">
      <c r="Z198078" s="192"/>
      <c r="AA198078" s="192"/>
    </row>
    <row r="198079" spans="26:27">
      <c r="Z198079" s="192"/>
      <c r="AA198079" s="192"/>
    </row>
    <row r="198080" spans="26:27">
      <c r="Z198080" s="192"/>
      <c r="AA198080" s="192"/>
    </row>
    <row r="198081" spans="26:27">
      <c r="Z198081" s="192"/>
      <c r="AA198081" s="192"/>
    </row>
    <row r="198082" spans="26:27">
      <c r="Z198082" s="192"/>
      <c r="AA198082" s="192"/>
    </row>
    <row r="198083" spans="26:27">
      <c r="Z198083" s="192"/>
      <c r="AA198083" s="192"/>
    </row>
    <row r="198084" spans="26:27">
      <c r="Z198084" s="192"/>
      <c r="AA198084" s="192"/>
    </row>
    <row r="198085" spans="26:27">
      <c r="Z198085" s="192"/>
      <c r="AA198085" s="192"/>
    </row>
    <row r="198086" spans="26:27">
      <c r="Z198086" s="192"/>
      <c r="AA198086" s="192"/>
    </row>
    <row r="198087" spans="26:27">
      <c r="Z198087" s="192"/>
      <c r="AA198087" s="192"/>
    </row>
    <row r="198088" spans="26:27">
      <c r="Z198088" s="192"/>
      <c r="AA198088" s="192"/>
    </row>
    <row r="198089" spans="26:27">
      <c r="Z198089" s="192"/>
      <c r="AA198089" s="192"/>
    </row>
    <row r="198090" spans="26:27">
      <c r="Z198090" s="192"/>
      <c r="AA198090" s="192"/>
    </row>
    <row r="198091" spans="26:27">
      <c r="Z198091" s="192"/>
      <c r="AA198091" s="192"/>
    </row>
    <row r="198092" spans="26:27">
      <c r="Z198092" s="192"/>
      <c r="AA198092" s="192"/>
    </row>
    <row r="198093" spans="26:27">
      <c r="Z198093" s="192"/>
      <c r="AA198093" s="192"/>
    </row>
    <row r="198094" spans="26:27">
      <c r="Z198094" s="192"/>
      <c r="AA198094" s="192"/>
    </row>
    <row r="198095" spans="26:27">
      <c r="Z198095" s="192"/>
      <c r="AA198095" s="192"/>
    </row>
    <row r="198096" spans="26:27">
      <c r="Z198096" s="192"/>
      <c r="AA198096" s="192"/>
    </row>
    <row r="198097" spans="26:27">
      <c r="Z198097" s="192"/>
      <c r="AA198097" s="192"/>
    </row>
    <row r="198098" spans="26:27">
      <c r="Z198098" s="192"/>
      <c r="AA198098" s="192"/>
    </row>
    <row r="198099" spans="26:27">
      <c r="Z198099" s="192"/>
      <c r="AA198099" s="192"/>
    </row>
    <row r="198100" spans="26:27">
      <c r="Z198100" s="192"/>
      <c r="AA198100" s="192"/>
    </row>
    <row r="198101" spans="26:27">
      <c r="Z198101" s="192"/>
      <c r="AA198101" s="192"/>
    </row>
    <row r="198102" spans="26:27">
      <c r="Z198102" s="192"/>
      <c r="AA198102" s="192"/>
    </row>
    <row r="198103" spans="26:27">
      <c r="Z198103" s="192"/>
      <c r="AA198103" s="192"/>
    </row>
    <row r="198104" spans="26:27">
      <c r="Z198104" s="192"/>
      <c r="AA198104" s="192"/>
    </row>
    <row r="198105" spans="26:27">
      <c r="Z198105" s="192"/>
      <c r="AA198105" s="192"/>
    </row>
    <row r="198106" spans="26:27">
      <c r="Z198106" s="192"/>
      <c r="AA198106" s="192"/>
    </row>
    <row r="198107" spans="26:27">
      <c r="Z198107" s="192"/>
      <c r="AA198107" s="192"/>
    </row>
    <row r="198108" spans="26:27">
      <c r="Z198108" s="192"/>
      <c r="AA198108" s="192"/>
    </row>
    <row r="198109" spans="26:27">
      <c r="Z198109" s="192"/>
      <c r="AA198109" s="192"/>
    </row>
    <row r="198110" spans="26:27">
      <c r="Z198110" s="192"/>
      <c r="AA198110" s="192"/>
    </row>
    <row r="198111" spans="26:27">
      <c r="Z198111" s="192"/>
      <c r="AA198111" s="192"/>
    </row>
    <row r="198112" spans="26:27">
      <c r="Z198112" s="192"/>
      <c r="AA198112" s="192"/>
    </row>
    <row r="198113" spans="26:27">
      <c r="Z198113" s="192"/>
      <c r="AA198113" s="192"/>
    </row>
    <row r="198114" spans="26:27">
      <c r="Z198114" s="192"/>
      <c r="AA198114" s="192"/>
    </row>
    <row r="198115" spans="26:27">
      <c r="Z198115" s="192"/>
      <c r="AA198115" s="192"/>
    </row>
    <row r="198116" spans="26:27">
      <c r="Z198116" s="192"/>
      <c r="AA198116" s="192"/>
    </row>
    <row r="198117" spans="26:27">
      <c r="Z198117" s="192"/>
      <c r="AA198117" s="192"/>
    </row>
    <row r="198118" spans="26:27">
      <c r="Z198118" s="192"/>
      <c r="AA198118" s="192"/>
    </row>
    <row r="198119" spans="26:27">
      <c r="Z198119" s="192"/>
      <c r="AA198119" s="192"/>
    </row>
    <row r="198120" spans="26:27">
      <c r="Z198120" s="192"/>
      <c r="AA198120" s="192"/>
    </row>
    <row r="198121" spans="26:27">
      <c r="Z198121" s="192"/>
      <c r="AA198121" s="192"/>
    </row>
    <row r="198122" spans="26:27">
      <c r="Z198122" s="192"/>
      <c r="AA198122" s="192"/>
    </row>
    <row r="198123" spans="26:27">
      <c r="Z198123" s="192"/>
      <c r="AA198123" s="192"/>
    </row>
    <row r="198124" spans="26:27">
      <c r="Z198124" s="192"/>
      <c r="AA198124" s="192"/>
    </row>
    <row r="198125" spans="26:27">
      <c r="Z198125" s="192"/>
      <c r="AA198125" s="192"/>
    </row>
    <row r="198126" spans="26:27">
      <c r="Z198126" s="192"/>
      <c r="AA198126" s="192"/>
    </row>
    <row r="198127" spans="26:27">
      <c r="Z198127" s="192"/>
      <c r="AA198127" s="192"/>
    </row>
    <row r="198128" spans="26:27">
      <c r="Z198128" s="192"/>
      <c r="AA198128" s="192"/>
    </row>
    <row r="198129" spans="26:27">
      <c r="Z198129" s="192"/>
      <c r="AA198129" s="192"/>
    </row>
    <row r="198130" spans="26:27">
      <c r="Z198130" s="192"/>
      <c r="AA198130" s="192"/>
    </row>
    <row r="198131" spans="26:27">
      <c r="Z198131" s="192"/>
      <c r="AA198131" s="192"/>
    </row>
    <row r="198132" spans="26:27">
      <c r="Z198132" s="192"/>
      <c r="AA198132" s="192"/>
    </row>
    <row r="198133" spans="26:27">
      <c r="Z198133" s="192"/>
      <c r="AA198133" s="192"/>
    </row>
    <row r="198134" spans="26:27">
      <c r="Z198134" s="192"/>
      <c r="AA198134" s="192"/>
    </row>
    <row r="198135" spans="26:27">
      <c r="Z198135" s="192"/>
      <c r="AA198135" s="192"/>
    </row>
    <row r="198136" spans="26:27">
      <c r="Z198136" s="192"/>
      <c r="AA198136" s="192"/>
    </row>
    <row r="198137" spans="26:27">
      <c r="Z198137" s="192"/>
      <c r="AA198137" s="192"/>
    </row>
    <row r="198138" spans="26:27">
      <c r="Z198138" s="192"/>
      <c r="AA198138" s="192"/>
    </row>
    <row r="198139" spans="26:27">
      <c r="Z198139" s="192"/>
      <c r="AA198139" s="192"/>
    </row>
    <row r="198140" spans="26:27">
      <c r="Z198140" s="192"/>
      <c r="AA198140" s="192"/>
    </row>
    <row r="198141" spans="26:27">
      <c r="Z198141" s="192"/>
      <c r="AA198141" s="192"/>
    </row>
    <row r="198142" spans="26:27">
      <c r="Z198142" s="192"/>
      <c r="AA198142" s="192"/>
    </row>
    <row r="198143" spans="26:27">
      <c r="Z198143" s="192"/>
      <c r="AA198143" s="192"/>
    </row>
    <row r="198144" spans="26:27">
      <c r="Z198144" s="192"/>
      <c r="AA198144" s="192"/>
    </row>
    <row r="198145" spans="26:27">
      <c r="Z198145" s="192"/>
      <c r="AA198145" s="192"/>
    </row>
    <row r="198146" spans="26:27">
      <c r="Z198146" s="192"/>
      <c r="AA198146" s="192"/>
    </row>
    <row r="198147" spans="26:27">
      <c r="Z198147" s="192"/>
      <c r="AA198147" s="192"/>
    </row>
    <row r="198148" spans="26:27">
      <c r="Z198148" s="192"/>
      <c r="AA198148" s="192"/>
    </row>
    <row r="198149" spans="26:27">
      <c r="Z198149" s="192"/>
      <c r="AA198149" s="192"/>
    </row>
    <row r="198150" spans="26:27">
      <c r="Z198150" s="192"/>
      <c r="AA198150" s="192"/>
    </row>
    <row r="198151" spans="26:27">
      <c r="Z198151" s="192"/>
      <c r="AA198151" s="192"/>
    </row>
    <row r="198152" spans="26:27">
      <c r="Z198152" s="192"/>
      <c r="AA198152" s="192"/>
    </row>
    <row r="198153" spans="26:27">
      <c r="Z198153" s="192"/>
      <c r="AA198153" s="192"/>
    </row>
    <row r="198154" spans="26:27">
      <c r="Z198154" s="192"/>
      <c r="AA198154" s="192"/>
    </row>
    <row r="198155" spans="26:27">
      <c r="Z198155" s="192"/>
      <c r="AA198155" s="192"/>
    </row>
    <row r="198156" spans="26:27">
      <c r="Z198156" s="192"/>
      <c r="AA198156" s="192"/>
    </row>
    <row r="198157" spans="26:27">
      <c r="Z198157" s="192"/>
      <c r="AA198157" s="192"/>
    </row>
    <row r="198158" spans="26:27">
      <c r="Z198158" s="192"/>
      <c r="AA198158" s="192"/>
    </row>
    <row r="198159" spans="26:27">
      <c r="Z198159" s="192"/>
      <c r="AA198159" s="192"/>
    </row>
    <row r="198160" spans="26:27">
      <c r="Z198160" s="192"/>
      <c r="AA198160" s="192"/>
    </row>
    <row r="198161" spans="26:27">
      <c r="Z198161" s="192"/>
      <c r="AA198161" s="192"/>
    </row>
    <row r="198162" spans="26:27">
      <c r="Z198162" s="192"/>
      <c r="AA198162" s="192"/>
    </row>
    <row r="198163" spans="26:27">
      <c r="Z198163" s="192"/>
      <c r="AA198163" s="192"/>
    </row>
    <row r="198164" spans="26:27">
      <c r="Z198164" s="192"/>
      <c r="AA198164" s="192"/>
    </row>
    <row r="198165" spans="26:27">
      <c r="Z198165" s="192"/>
      <c r="AA198165" s="192"/>
    </row>
    <row r="198166" spans="26:27">
      <c r="Z198166" s="192"/>
      <c r="AA198166" s="192"/>
    </row>
    <row r="198167" spans="26:27">
      <c r="Z198167" s="192"/>
      <c r="AA198167" s="192"/>
    </row>
    <row r="198168" spans="26:27">
      <c r="Z198168" s="192"/>
      <c r="AA198168" s="192"/>
    </row>
    <row r="198169" spans="26:27">
      <c r="Z198169" s="192"/>
      <c r="AA198169" s="192"/>
    </row>
    <row r="198170" spans="26:27">
      <c r="Z198170" s="192"/>
      <c r="AA198170" s="192"/>
    </row>
    <row r="198171" spans="26:27">
      <c r="Z198171" s="192"/>
      <c r="AA198171" s="192"/>
    </row>
    <row r="198172" spans="26:27">
      <c r="Z198172" s="192"/>
      <c r="AA198172" s="192"/>
    </row>
    <row r="198173" spans="26:27">
      <c r="Z198173" s="192"/>
      <c r="AA198173" s="192"/>
    </row>
    <row r="198174" spans="26:27">
      <c r="Z198174" s="192"/>
      <c r="AA198174" s="192"/>
    </row>
    <row r="198175" spans="26:27">
      <c r="Z198175" s="192"/>
      <c r="AA198175" s="192"/>
    </row>
    <row r="198176" spans="26:27">
      <c r="Z198176" s="192"/>
      <c r="AA198176" s="192"/>
    </row>
    <row r="198177" spans="26:27">
      <c r="Z198177" s="192"/>
      <c r="AA198177" s="192"/>
    </row>
    <row r="198178" spans="26:27">
      <c r="Z198178" s="192"/>
      <c r="AA198178" s="192"/>
    </row>
    <row r="198179" spans="26:27">
      <c r="Z198179" s="192"/>
      <c r="AA198179" s="192"/>
    </row>
    <row r="198180" spans="26:27">
      <c r="Z198180" s="192"/>
      <c r="AA198180" s="192"/>
    </row>
    <row r="198181" spans="26:27">
      <c r="Z198181" s="192"/>
      <c r="AA198181" s="192"/>
    </row>
    <row r="198182" spans="26:27">
      <c r="Z198182" s="192"/>
      <c r="AA198182" s="192"/>
    </row>
    <row r="198183" spans="26:27">
      <c r="Z198183" s="192"/>
      <c r="AA198183" s="192"/>
    </row>
    <row r="198184" spans="26:27">
      <c r="Z198184" s="192"/>
      <c r="AA198184" s="192"/>
    </row>
    <row r="198185" spans="26:27">
      <c r="Z198185" s="192"/>
      <c r="AA198185" s="192"/>
    </row>
    <row r="198186" spans="26:27">
      <c r="Z198186" s="192"/>
      <c r="AA198186" s="192"/>
    </row>
    <row r="198187" spans="26:27">
      <c r="Z198187" s="192"/>
      <c r="AA198187" s="192"/>
    </row>
    <row r="198188" spans="26:27">
      <c r="Z198188" s="192"/>
      <c r="AA198188" s="192"/>
    </row>
    <row r="198189" spans="26:27">
      <c r="Z198189" s="192"/>
      <c r="AA198189" s="192"/>
    </row>
    <row r="198190" spans="26:27">
      <c r="Z198190" s="192"/>
      <c r="AA198190" s="192"/>
    </row>
    <row r="198191" spans="26:27">
      <c r="Z198191" s="192"/>
      <c r="AA198191" s="192"/>
    </row>
    <row r="198192" spans="26:27">
      <c r="Z198192" s="192"/>
      <c r="AA198192" s="192"/>
    </row>
    <row r="198193" spans="26:27">
      <c r="Z198193" s="192"/>
      <c r="AA198193" s="192"/>
    </row>
    <row r="198194" spans="26:27">
      <c r="Z198194" s="192"/>
      <c r="AA198194" s="192"/>
    </row>
    <row r="198195" spans="26:27">
      <c r="Z198195" s="192"/>
      <c r="AA198195" s="192"/>
    </row>
    <row r="198196" spans="26:27">
      <c r="Z198196" s="192"/>
      <c r="AA198196" s="192"/>
    </row>
    <row r="198197" spans="26:27">
      <c r="Z198197" s="192"/>
      <c r="AA198197" s="192"/>
    </row>
    <row r="198198" spans="26:27">
      <c r="Z198198" s="192"/>
      <c r="AA198198" s="192"/>
    </row>
    <row r="198199" spans="26:27">
      <c r="Z198199" s="192"/>
      <c r="AA198199" s="192"/>
    </row>
    <row r="198200" spans="26:27">
      <c r="Z198200" s="192"/>
      <c r="AA198200" s="192"/>
    </row>
    <row r="198201" spans="26:27">
      <c r="Z198201" s="192"/>
      <c r="AA198201" s="192"/>
    </row>
    <row r="198202" spans="26:27">
      <c r="Z198202" s="192"/>
      <c r="AA198202" s="192"/>
    </row>
    <row r="198203" spans="26:27">
      <c r="Z198203" s="192"/>
      <c r="AA198203" s="192"/>
    </row>
    <row r="198204" spans="26:27">
      <c r="Z198204" s="192"/>
      <c r="AA198204" s="192"/>
    </row>
    <row r="198205" spans="26:27">
      <c r="Z198205" s="192"/>
      <c r="AA198205" s="192"/>
    </row>
    <row r="198206" spans="26:27">
      <c r="Z198206" s="192"/>
      <c r="AA198206" s="192"/>
    </row>
    <row r="198207" spans="26:27">
      <c r="Z198207" s="192"/>
      <c r="AA198207" s="192"/>
    </row>
    <row r="198208" spans="26:27">
      <c r="Z198208" s="192"/>
      <c r="AA198208" s="192"/>
    </row>
    <row r="198209" spans="26:27">
      <c r="Z198209" s="192"/>
      <c r="AA198209" s="192"/>
    </row>
    <row r="198210" spans="26:27">
      <c r="Z198210" s="192"/>
      <c r="AA198210" s="192"/>
    </row>
    <row r="198211" spans="26:27">
      <c r="Z198211" s="192"/>
      <c r="AA198211" s="192"/>
    </row>
    <row r="198212" spans="26:27">
      <c r="Z198212" s="192"/>
      <c r="AA198212" s="192"/>
    </row>
    <row r="198213" spans="26:27">
      <c r="Z198213" s="192"/>
      <c r="AA198213" s="192"/>
    </row>
    <row r="198214" spans="26:27">
      <c r="Z198214" s="192"/>
      <c r="AA198214" s="192"/>
    </row>
    <row r="198215" spans="26:27">
      <c r="Z198215" s="192"/>
      <c r="AA198215" s="192"/>
    </row>
    <row r="198216" spans="26:27">
      <c r="Z198216" s="192"/>
      <c r="AA198216" s="192"/>
    </row>
    <row r="198217" spans="26:27">
      <c r="Z198217" s="192"/>
      <c r="AA198217" s="192"/>
    </row>
    <row r="198218" spans="26:27">
      <c r="Z198218" s="192"/>
      <c r="AA198218" s="192"/>
    </row>
    <row r="198219" spans="26:27">
      <c r="Z198219" s="192"/>
      <c r="AA198219" s="192"/>
    </row>
    <row r="198220" spans="26:27">
      <c r="Z198220" s="192"/>
      <c r="AA198220" s="192"/>
    </row>
    <row r="198221" spans="26:27">
      <c r="Z198221" s="192"/>
      <c r="AA198221" s="192"/>
    </row>
    <row r="198222" spans="26:27">
      <c r="Z198222" s="192"/>
      <c r="AA198222" s="192"/>
    </row>
    <row r="198223" spans="26:27">
      <c r="Z198223" s="192"/>
      <c r="AA198223" s="192"/>
    </row>
    <row r="198224" spans="26:27">
      <c r="Z198224" s="192"/>
      <c r="AA198224" s="192"/>
    </row>
    <row r="198225" spans="26:27">
      <c r="Z198225" s="192"/>
      <c r="AA198225" s="192"/>
    </row>
    <row r="198226" spans="26:27">
      <c r="Z198226" s="192"/>
      <c r="AA198226" s="192"/>
    </row>
    <row r="198227" spans="26:27">
      <c r="Z198227" s="192"/>
      <c r="AA198227" s="192"/>
    </row>
    <row r="198228" spans="26:27">
      <c r="Z198228" s="192"/>
      <c r="AA198228" s="192"/>
    </row>
    <row r="198229" spans="26:27">
      <c r="Z198229" s="192"/>
      <c r="AA198229" s="192"/>
    </row>
    <row r="198230" spans="26:27">
      <c r="Z198230" s="192"/>
      <c r="AA198230" s="192"/>
    </row>
    <row r="198231" spans="26:27">
      <c r="Z198231" s="192"/>
      <c r="AA198231" s="192"/>
    </row>
    <row r="198232" spans="26:27">
      <c r="Z198232" s="192"/>
      <c r="AA198232" s="192"/>
    </row>
    <row r="198233" spans="26:27">
      <c r="Z198233" s="192"/>
      <c r="AA198233" s="192"/>
    </row>
    <row r="198234" spans="26:27">
      <c r="Z198234" s="192"/>
      <c r="AA198234" s="192"/>
    </row>
    <row r="198235" spans="26:27">
      <c r="Z198235" s="192"/>
      <c r="AA198235" s="192"/>
    </row>
    <row r="198236" spans="26:27">
      <c r="Z198236" s="192"/>
      <c r="AA198236" s="192"/>
    </row>
    <row r="198237" spans="26:27">
      <c r="Z198237" s="192"/>
      <c r="AA198237" s="192"/>
    </row>
    <row r="198238" spans="26:27">
      <c r="Z198238" s="192"/>
      <c r="AA198238" s="192"/>
    </row>
    <row r="198239" spans="26:27">
      <c r="Z198239" s="192"/>
      <c r="AA198239" s="192"/>
    </row>
    <row r="198240" spans="26:27">
      <c r="Z198240" s="192"/>
      <c r="AA198240" s="192"/>
    </row>
    <row r="198241" spans="26:27">
      <c r="Z198241" s="192"/>
      <c r="AA198241" s="192"/>
    </row>
    <row r="198242" spans="26:27">
      <c r="Z198242" s="192"/>
      <c r="AA198242" s="192"/>
    </row>
    <row r="198243" spans="26:27">
      <c r="Z198243" s="192"/>
      <c r="AA198243" s="192"/>
    </row>
    <row r="198244" spans="26:27">
      <c r="Z198244" s="192"/>
      <c r="AA198244" s="192"/>
    </row>
    <row r="198245" spans="26:27">
      <c r="Z198245" s="192"/>
      <c r="AA198245" s="192"/>
    </row>
    <row r="198246" spans="26:27">
      <c r="Z198246" s="192"/>
      <c r="AA198246" s="192"/>
    </row>
    <row r="198247" spans="26:27">
      <c r="Z198247" s="192"/>
      <c r="AA198247" s="192"/>
    </row>
    <row r="198248" spans="26:27">
      <c r="Z198248" s="192"/>
      <c r="AA198248" s="192"/>
    </row>
    <row r="198249" spans="26:27">
      <c r="Z198249" s="192"/>
      <c r="AA198249" s="192"/>
    </row>
    <row r="198250" spans="26:27">
      <c r="Z198250" s="192"/>
      <c r="AA198250" s="192"/>
    </row>
    <row r="198251" spans="26:27">
      <c r="Z198251" s="192"/>
      <c r="AA198251" s="192"/>
    </row>
    <row r="198252" spans="26:27">
      <c r="Z198252" s="192"/>
      <c r="AA198252" s="192"/>
    </row>
    <row r="198253" spans="26:27">
      <c r="Z198253" s="192"/>
      <c r="AA198253" s="192"/>
    </row>
    <row r="198254" spans="26:27">
      <c r="Z198254" s="192"/>
      <c r="AA198254" s="192"/>
    </row>
    <row r="198255" spans="26:27">
      <c r="Z198255" s="192"/>
      <c r="AA198255" s="192"/>
    </row>
    <row r="198256" spans="26:27">
      <c r="Z198256" s="192"/>
      <c r="AA198256" s="192"/>
    </row>
    <row r="198257" spans="26:27">
      <c r="Z198257" s="192"/>
      <c r="AA198257" s="192"/>
    </row>
    <row r="198258" spans="26:27">
      <c r="Z198258" s="192"/>
      <c r="AA198258" s="192"/>
    </row>
    <row r="198259" spans="26:27">
      <c r="Z198259" s="192"/>
      <c r="AA198259" s="192"/>
    </row>
    <row r="198260" spans="26:27">
      <c r="Z198260" s="192"/>
      <c r="AA198260" s="192"/>
    </row>
    <row r="198261" spans="26:27">
      <c r="Z198261" s="192"/>
      <c r="AA198261" s="192"/>
    </row>
    <row r="198262" spans="26:27">
      <c r="Z198262" s="192"/>
      <c r="AA198262" s="192"/>
    </row>
    <row r="198263" spans="26:27">
      <c r="Z198263" s="192"/>
      <c r="AA198263" s="192"/>
    </row>
    <row r="198264" spans="26:27">
      <c r="Z198264" s="192"/>
      <c r="AA198264" s="192"/>
    </row>
    <row r="198265" spans="26:27">
      <c r="Z198265" s="192"/>
      <c r="AA198265" s="192"/>
    </row>
    <row r="198266" spans="26:27">
      <c r="Z198266" s="192"/>
      <c r="AA198266" s="192"/>
    </row>
    <row r="198267" spans="26:27">
      <c r="Z198267" s="192"/>
      <c r="AA198267" s="192"/>
    </row>
    <row r="198268" spans="26:27">
      <c r="Z198268" s="192"/>
      <c r="AA198268" s="192"/>
    </row>
    <row r="198269" spans="26:27">
      <c r="Z198269" s="192"/>
      <c r="AA198269" s="192"/>
    </row>
    <row r="198270" spans="26:27">
      <c r="Z198270" s="192"/>
      <c r="AA198270" s="192"/>
    </row>
    <row r="198271" spans="26:27">
      <c r="Z198271" s="192"/>
      <c r="AA198271" s="192"/>
    </row>
    <row r="198272" spans="26:27">
      <c r="Z198272" s="192"/>
      <c r="AA198272" s="192"/>
    </row>
    <row r="198273" spans="26:27">
      <c r="Z198273" s="192"/>
      <c r="AA198273" s="192"/>
    </row>
    <row r="198274" spans="26:27">
      <c r="Z198274" s="192"/>
      <c r="AA198274" s="192"/>
    </row>
    <row r="198275" spans="26:27">
      <c r="Z198275" s="192"/>
      <c r="AA198275" s="192"/>
    </row>
    <row r="198276" spans="26:27">
      <c r="Z198276" s="192"/>
      <c r="AA198276" s="192"/>
    </row>
    <row r="198277" spans="26:27">
      <c r="Z198277" s="192"/>
      <c r="AA198277" s="192"/>
    </row>
    <row r="198278" spans="26:27">
      <c r="Z198278" s="192"/>
      <c r="AA198278" s="192"/>
    </row>
    <row r="198279" spans="26:27">
      <c r="Z198279" s="192"/>
      <c r="AA198279" s="192"/>
    </row>
    <row r="198280" spans="26:27">
      <c r="Z198280" s="192"/>
      <c r="AA198280" s="192"/>
    </row>
    <row r="198281" spans="26:27">
      <c r="Z198281" s="192"/>
      <c r="AA198281" s="192"/>
    </row>
    <row r="198282" spans="26:27">
      <c r="Z198282" s="192"/>
      <c r="AA198282" s="192"/>
    </row>
    <row r="198283" spans="26:27">
      <c r="Z198283" s="192"/>
      <c r="AA198283" s="192"/>
    </row>
    <row r="198284" spans="26:27">
      <c r="Z198284" s="192"/>
      <c r="AA198284" s="192"/>
    </row>
    <row r="198285" spans="26:27">
      <c r="Z198285" s="192"/>
      <c r="AA198285" s="192"/>
    </row>
    <row r="198286" spans="26:27">
      <c r="Z198286" s="192"/>
      <c r="AA198286" s="192"/>
    </row>
    <row r="198287" spans="26:27">
      <c r="Z198287" s="192"/>
      <c r="AA198287" s="192"/>
    </row>
    <row r="198288" spans="26:27">
      <c r="Z198288" s="192"/>
      <c r="AA198288" s="192"/>
    </row>
    <row r="198289" spans="26:27">
      <c r="Z198289" s="192"/>
      <c r="AA198289" s="192"/>
    </row>
    <row r="198290" spans="26:27">
      <c r="Z198290" s="192"/>
      <c r="AA198290" s="192"/>
    </row>
    <row r="198291" spans="26:27">
      <c r="Z198291" s="192"/>
      <c r="AA198291" s="192"/>
    </row>
    <row r="198292" spans="26:27">
      <c r="Z198292" s="192"/>
      <c r="AA198292" s="192"/>
    </row>
    <row r="198293" spans="26:27">
      <c r="Z198293" s="192"/>
      <c r="AA198293" s="192"/>
    </row>
    <row r="198294" spans="26:27">
      <c r="Z198294" s="192"/>
      <c r="AA198294" s="192"/>
    </row>
    <row r="198295" spans="26:27">
      <c r="Z198295" s="192"/>
      <c r="AA198295" s="192"/>
    </row>
    <row r="198296" spans="26:27">
      <c r="Z198296" s="192"/>
      <c r="AA198296" s="192"/>
    </row>
    <row r="198297" spans="26:27">
      <c r="Z198297" s="192"/>
      <c r="AA198297" s="192"/>
    </row>
    <row r="198298" spans="26:27">
      <c r="Z198298" s="192"/>
      <c r="AA198298" s="192"/>
    </row>
    <row r="198299" spans="26:27">
      <c r="Z198299" s="192"/>
      <c r="AA198299" s="192"/>
    </row>
    <row r="198300" spans="26:27">
      <c r="Z198300" s="192"/>
      <c r="AA198300" s="192"/>
    </row>
    <row r="198301" spans="26:27">
      <c r="Z198301" s="192"/>
      <c r="AA198301" s="192"/>
    </row>
    <row r="198302" spans="26:27">
      <c r="Z198302" s="192"/>
      <c r="AA198302" s="192"/>
    </row>
    <row r="198303" spans="26:27">
      <c r="Z198303" s="192"/>
      <c r="AA198303" s="192"/>
    </row>
    <row r="198304" spans="26:27">
      <c r="Z198304" s="192"/>
      <c r="AA198304" s="192"/>
    </row>
    <row r="198305" spans="26:27">
      <c r="Z198305" s="192"/>
      <c r="AA198305" s="192"/>
    </row>
    <row r="198306" spans="26:27">
      <c r="Z198306" s="192"/>
      <c r="AA198306" s="192"/>
    </row>
    <row r="198307" spans="26:27">
      <c r="Z198307" s="192"/>
      <c r="AA198307" s="192"/>
    </row>
    <row r="198308" spans="26:27">
      <c r="Z198308" s="192"/>
      <c r="AA198308" s="192"/>
    </row>
    <row r="198309" spans="26:27">
      <c r="Z198309" s="192"/>
      <c r="AA198309" s="192"/>
    </row>
    <row r="198310" spans="26:27">
      <c r="Z198310" s="192"/>
      <c r="AA198310" s="192"/>
    </row>
    <row r="198311" spans="26:27">
      <c r="Z198311" s="192"/>
      <c r="AA198311" s="192"/>
    </row>
    <row r="198312" spans="26:27">
      <c r="Z198312" s="192"/>
      <c r="AA198312" s="192"/>
    </row>
    <row r="198313" spans="26:27">
      <c r="Z198313" s="192"/>
      <c r="AA198313" s="192"/>
    </row>
    <row r="198314" spans="26:27">
      <c r="Z198314" s="192"/>
      <c r="AA198314" s="192"/>
    </row>
    <row r="198315" spans="26:27">
      <c r="Z198315" s="192"/>
      <c r="AA198315" s="192"/>
    </row>
    <row r="198316" spans="26:27">
      <c r="Z198316" s="192"/>
      <c r="AA198316" s="192"/>
    </row>
    <row r="198317" spans="26:27">
      <c r="Z198317" s="192"/>
      <c r="AA198317" s="192"/>
    </row>
    <row r="198318" spans="26:27">
      <c r="Z198318" s="192"/>
      <c r="AA198318" s="192"/>
    </row>
    <row r="198319" spans="26:27">
      <c r="Z198319" s="192"/>
      <c r="AA198319" s="192"/>
    </row>
    <row r="198320" spans="26:27">
      <c r="Z198320" s="192"/>
      <c r="AA198320" s="192"/>
    </row>
    <row r="198321" spans="26:27">
      <c r="Z198321" s="192"/>
      <c r="AA198321" s="192"/>
    </row>
    <row r="198322" spans="26:27">
      <c r="Z198322" s="192"/>
      <c r="AA198322" s="192"/>
    </row>
    <row r="198323" spans="26:27">
      <c r="Z198323" s="192"/>
      <c r="AA198323" s="192"/>
    </row>
    <row r="198324" spans="26:27">
      <c r="Z198324" s="192"/>
      <c r="AA198324" s="192"/>
    </row>
    <row r="198325" spans="26:27">
      <c r="Z198325" s="192"/>
      <c r="AA198325" s="192"/>
    </row>
    <row r="198326" spans="26:27">
      <c r="Z198326" s="192"/>
      <c r="AA198326" s="192"/>
    </row>
    <row r="198327" spans="26:27">
      <c r="Z198327" s="192"/>
      <c r="AA198327" s="192"/>
    </row>
    <row r="198328" spans="26:27">
      <c r="Z198328" s="192"/>
      <c r="AA198328" s="192"/>
    </row>
    <row r="198329" spans="26:27">
      <c r="Z198329" s="192"/>
      <c r="AA198329" s="192"/>
    </row>
    <row r="198330" spans="26:27">
      <c r="Z198330" s="192"/>
      <c r="AA198330" s="192"/>
    </row>
    <row r="198331" spans="26:27">
      <c r="Z198331" s="192"/>
      <c r="AA198331" s="192"/>
    </row>
    <row r="198332" spans="26:27">
      <c r="Z198332" s="192"/>
      <c r="AA198332" s="192"/>
    </row>
    <row r="198333" spans="26:27">
      <c r="Z198333" s="192"/>
      <c r="AA198333" s="192"/>
    </row>
    <row r="198334" spans="26:27">
      <c r="Z198334" s="192"/>
      <c r="AA198334" s="192"/>
    </row>
    <row r="198335" spans="26:27">
      <c r="Z198335" s="192"/>
      <c r="AA198335" s="192"/>
    </row>
    <row r="198336" spans="26:27">
      <c r="Z198336" s="192"/>
      <c r="AA198336" s="192"/>
    </row>
    <row r="198337" spans="26:27">
      <c r="Z198337" s="192"/>
      <c r="AA198337" s="192"/>
    </row>
    <row r="198338" spans="26:27">
      <c r="Z198338" s="192"/>
      <c r="AA198338" s="192"/>
    </row>
    <row r="198339" spans="26:27">
      <c r="Z198339" s="192"/>
      <c r="AA198339" s="192"/>
    </row>
    <row r="198340" spans="26:27">
      <c r="Z198340" s="192"/>
      <c r="AA198340" s="192"/>
    </row>
    <row r="198341" spans="26:27">
      <c r="Z198341" s="192"/>
      <c r="AA198341" s="192"/>
    </row>
    <row r="198342" spans="26:27">
      <c r="Z198342" s="192"/>
      <c r="AA198342" s="192"/>
    </row>
    <row r="198343" spans="26:27">
      <c r="Z198343" s="192"/>
      <c r="AA198343" s="192"/>
    </row>
    <row r="198344" spans="26:27">
      <c r="Z198344" s="192"/>
      <c r="AA198344" s="192"/>
    </row>
    <row r="198345" spans="26:27">
      <c r="Z198345" s="192"/>
      <c r="AA198345" s="192"/>
    </row>
    <row r="198346" spans="26:27">
      <c r="Z198346" s="192"/>
      <c r="AA198346" s="192"/>
    </row>
    <row r="198347" spans="26:27">
      <c r="Z198347" s="192"/>
      <c r="AA198347" s="192"/>
    </row>
    <row r="198348" spans="26:27">
      <c r="Z198348" s="192"/>
      <c r="AA198348" s="192"/>
    </row>
    <row r="198349" spans="26:27">
      <c r="Z198349" s="192"/>
      <c r="AA198349" s="192"/>
    </row>
    <row r="198350" spans="26:27">
      <c r="Z198350" s="192"/>
      <c r="AA198350" s="192"/>
    </row>
    <row r="198351" spans="26:27">
      <c r="Z198351" s="192"/>
      <c r="AA198351" s="192"/>
    </row>
    <row r="198352" spans="26:27">
      <c r="Z198352" s="192"/>
      <c r="AA198352" s="192"/>
    </row>
    <row r="198353" spans="26:27">
      <c r="Z198353" s="192"/>
      <c r="AA198353" s="192"/>
    </row>
    <row r="198354" spans="26:27">
      <c r="Z198354" s="192"/>
      <c r="AA198354" s="192"/>
    </row>
    <row r="198355" spans="26:27">
      <c r="Z198355" s="192"/>
      <c r="AA198355" s="192"/>
    </row>
    <row r="198356" spans="26:27">
      <c r="Z198356" s="192"/>
      <c r="AA198356" s="192"/>
    </row>
    <row r="198357" spans="26:27">
      <c r="Z198357" s="192"/>
      <c r="AA198357" s="192"/>
    </row>
    <row r="198358" spans="26:27">
      <c r="Z198358" s="192"/>
      <c r="AA198358" s="192"/>
    </row>
    <row r="198359" spans="26:27">
      <c r="Z198359" s="192"/>
      <c r="AA198359" s="192"/>
    </row>
    <row r="198360" spans="26:27">
      <c r="Z198360" s="192"/>
      <c r="AA198360" s="192"/>
    </row>
    <row r="198361" spans="26:27">
      <c r="Z198361" s="192"/>
      <c r="AA198361" s="192"/>
    </row>
    <row r="198362" spans="26:27">
      <c r="Z198362" s="192"/>
      <c r="AA198362" s="192"/>
    </row>
    <row r="198363" spans="26:27">
      <c r="Z198363" s="192"/>
      <c r="AA198363" s="192"/>
    </row>
    <row r="198364" spans="26:27">
      <c r="Z198364" s="192"/>
      <c r="AA198364" s="192"/>
    </row>
    <row r="198365" spans="26:27">
      <c r="Z198365" s="192"/>
      <c r="AA198365" s="192"/>
    </row>
    <row r="198366" spans="26:27">
      <c r="Z198366" s="192"/>
      <c r="AA198366" s="192"/>
    </row>
    <row r="198367" spans="26:27">
      <c r="Z198367" s="192"/>
      <c r="AA198367" s="192"/>
    </row>
    <row r="198368" spans="26:27">
      <c r="Z198368" s="192"/>
      <c r="AA198368" s="192"/>
    </row>
    <row r="198369" spans="26:27">
      <c r="Z198369" s="192"/>
      <c r="AA198369" s="192"/>
    </row>
    <row r="198370" spans="26:27">
      <c r="Z198370" s="192"/>
      <c r="AA198370" s="192"/>
    </row>
    <row r="198371" spans="26:27">
      <c r="Z198371" s="192"/>
      <c r="AA198371" s="192"/>
    </row>
    <row r="198372" spans="26:27">
      <c r="Z198372" s="192"/>
      <c r="AA198372" s="192"/>
    </row>
    <row r="198373" spans="26:27">
      <c r="Z198373" s="192"/>
      <c r="AA198373" s="192"/>
    </row>
    <row r="198374" spans="26:27">
      <c r="Z198374" s="192"/>
      <c r="AA198374" s="192"/>
    </row>
    <row r="198375" spans="26:27">
      <c r="Z198375" s="192"/>
      <c r="AA198375" s="192"/>
    </row>
    <row r="198376" spans="26:27">
      <c r="Z198376" s="192"/>
      <c r="AA198376" s="192"/>
    </row>
    <row r="198377" spans="26:27">
      <c r="Z198377" s="192"/>
      <c r="AA198377" s="192"/>
    </row>
    <row r="198378" spans="26:27">
      <c r="Z198378" s="192"/>
      <c r="AA198378" s="192"/>
    </row>
    <row r="198379" spans="26:27">
      <c r="Z198379" s="192"/>
      <c r="AA198379" s="192"/>
    </row>
    <row r="198380" spans="26:27">
      <c r="Z198380" s="192"/>
      <c r="AA198380" s="192"/>
    </row>
    <row r="198381" spans="26:27">
      <c r="Z198381" s="192"/>
      <c r="AA198381" s="192"/>
    </row>
    <row r="198382" spans="26:27">
      <c r="Z198382" s="192"/>
      <c r="AA198382" s="192"/>
    </row>
    <row r="198383" spans="26:27">
      <c r="Z198383" s="192"/>
      <c r="AA198383" s="192"/>
    </row>
    <row r="198384" spans="26:27">
      <c r="Z198384" s="192"/>
      <c r="AA198384" s="192"/>
    </row>
    <row r="198385" spans="26:27">
      <c r="Z198385" s="192"/>
      <c r="AA198385" s="192"/>
    </row>
    <row r="198386" spans="26:27">
      <c r="Z198386" s="192"/>
      <c r="AA198386" s="192"/>
    </row>
    <row r="198387" spans="26:27">
      <c r="Z198387" s="192"/>
      <c r="AA198387" s="192"/>
    </row>
    <row r="198388" spans="26:27">
      <c r="Z198388" s="192"/>
      <c r="AA198388" s="192"/>
    </row>
    <row r="198389" spans="26:27">
      <c r="Z198389" s="192"/>
      <c r="AA198389" s="192"/>
    </row>
    <row r="198390" spans="26:27">
      <c r="Z198390" s="192"/>
      <c r="AA198390" s="192"/>
    </row>
    <row r="198391" spans="26:27">
      <c r="Z198391" s="192"/>
      <c r="AA198391" s="192"/>
    </row>
    <row r="198392" spans="26:27">
      <c r="Z198392" s="192"/>
      <c r="AA198392" s="192"/>
    </row>
    <row r="198393" spans="26:27">
      <c r="Z198393" s="192"/>
      <c r="AA198393" s="192"/>
    </row>
    <row r="198394" spans="26:27">
      <c r="Z198394" s="192"/>
      <c r="AA198394" s="192"/>
    </row>
    <row r="198395" spans="26:27">
      <c r="Z198395" s="192"/>
      <c r="AA198395" s="192"/>
    </row>
    <row r="198396" spans="26:27">
      <c r="Z198396" s="192"/>
      <c r="AA198396" s="192"/>
    </row>
    <row r="198397" spans="26:27">
      <c r="Z198397" s="192"/>
      <c r="AA198397" s="192"/>
    </row>
    <row r="198398" spans="26:27">
      <c r="Z198398" s="192"/>
      <c r="AA198398" s="192"/>
    </row>
    <row r="198399" spans="26:27">
      <c r="Z198399" s="192"/>
      <c r="AA198399" s="192"/>
    </row>
    <row r="198400" spans="26:27">
      <c r="Z198400" s="192"/>
      <c r="AA198400" s="192"/>
    </row>
    <row r="198401" spans="26:27">
      <c r="Z198401" s="192"/>
      <c r="AA198401" s="192"/>
    </row>
    <row r="198402" spans="26:27">
      <c r="Z198402" s="192"/>
      <c r="AA198402" s="192"/>
    </row>
    <row r="198403" spans="26:27">
      <c r="Z198403" s="192"/>
      <c r="AA198403" s="192"/>
    </row>
    <row r="198404" spans="26:27">
      <c r="Z198404" s="192"/>
      <c r="AA198404" s="192"/>
    </row>
    <row r="198405" spans="26:27">
      <c r="Z198405" s="192"/>
      <c r="AA198405" s="192"/>
    </row>
    <row r="198406" spans="26:27">
      <c r="Z198406" s="192"/>
      <c r="AA198406" s="192"/>
    </row>
    <row r="198407" spans="26:27">
      <c r="Z198407" s="192"/>
      <c r="AA198407" s="192"/>
    </row>
    <row r="198408" spans="26:27">
      <c r="Z198408" s="192"/>
      <c r="AA198408" s="192"/>
    </row>
    <row r="198409" spans="26:27">
      <c r="Z198409" s="192"/>
      <c r="AA198409" s="192"/>
    </row>
    <row r="198410" spans="26:27">
      <c r="Z198410" s="192"/>
      <c r="AA198410" s="192"/>
    </row>
    <row r="198411" spans="26:27">
      <c r="Z198411" s="192"/>
      <c r="AA198411" s="192"/>
    </row>
    <row r="198412" spans="26:27">
      <c r="Z198412" s="192"/>
      <c r="AA198412" s="192"/>
    </row>
    <row r="198413" spans="26:27">
      <c r="Z198413" s="192"/>
      <c r="AA198413" s="192"/>
    </row>
    <row r="198414" spans="26:27">
      <c r="Z198414" s="192"/>
      <c r="AA198414" s="192"/>
    </row>
    <row r="198415" spans="26:27">
      <c r="Z198415" s="192"/>
      <c r="AA198415" s="192"/>
    </row>
    <row r="198416" spans="26:27">
      <c r="Z198416" s="192"/>
      <c r="AA198416" s="192"/>
    </row>
    <row r="198417" spans="26:27">
      <c r="Z198417" s="192"/>
      <c r="AA198417" s="192"/>
    </row>
    <row r="198418" spans="26:27">
      <c r="Z198418" s="192"/>
      <c r="AA198418" s="192"/>
    </row>
    <row r="198419" spans="26:27">
      <c r="Z198419" s="192"/>
      <c r="AA198419" s="192"/>
    </row>
    <row r="198420" spans="26:27">
      <c r="Z198420" s="192"/>
      <c r="AA198420" s="192"/>
    </row>
    <row r="198421" spans="26:27">
      <c r="Z198421" s="192"/>
      <c r="AA198421" s="192"/>
    </row>
    <row r="198422" spans="26:27">
      <c r="Z198422" s="192"/>
      <c r="AA198422" s="192"/>
    </row>
    <row r="198423" spans="26:27">
      <c r="Z198423" s="192"/>
      <c r="AA198423" s="192"/>
    </row>
    <row r="198424" spans="26:27">
      <c r="Z198424" s="192"/>
      <c r="AA198424" s="192"/>
    </row>
    <row r="198425" spans="26:27">
      <c r="Z198425" s="192"/>
      <c r="AA198425" s="192"/>
    </row>
    <row r="198426" spans="26:27">
      <c r="Z198426" s="192"/>
      <c r="AA198426" s="192"/>
    </row>
    <row r="198427" spans="26:27">
      <c r="Z198427" s="192"/>
      <c r="AA198427" s="192"/>
    </row>
    <row r="198428" spans="26:27">
      <c r="Z198428" s="192"/>
      <c r="AA198428" s="192"/>
    </row>
    <row r="198429" spans="26:27">
      <c r="Z198429" s="192"/>
      <c r="AA198429" s="192"/>
    </row>
    <row r="198430" spans="26:27">
      <c r="Z198430" s="192"/>
      <c r="AA198430" s="192"/>
    </row>
    <row r="198431" spans="26:27">
      <c r="Z198431" s="192"/>
      <c r="AA198431" s="192"/>
    </row>
    <row r="198432" spans="26:27">
      <c r="Z198432" s="192"/>
      <c r="AA198432" s="192"/>
    </row>
    <row r="198433" spans="26:27">
      <c r="Z198433" s="192"/>
      <c r="AA198433" s="192"/>
    </row>
    <row r="198434" spans="26:27">
      <c r="Z198434" s="192"/>
      <c r="AA198434" s="192"/>
    </row>
    <row r="198435" spans="26:27">
      <c r="Z198435" s="192"/>
      <c r="AA198435" s="192"/>
    </row>
    <row r="198436" spans="26:27">
      <c r="Z198436" s="192"/>
      <c r="AA198436" s="192"/>
    </row>
    <row r="198437" spans="26:27">
      <c r="Z198437" s="192"/>
      <c r="AA198437" s="192"/>
    </row>
    <row r="198438" spans="26:27">
      <c r="Z198438" s="192"/>
      <c r="AA198438" s="192"/>
    </row>
    <row r="198439" spans="26:27">
      <c r="Z198439" s="192"/>
      <c r="AA198439" s="192"/>
    </row>
    <row r="198440" spans="26:27">
      <c r="Z198440" s="192"/>
      <c r="AA198440" s="192"/>
    </row>
    <row r="198441" spans="26:27">
      <c r="Z198441" s="192"/>
      <c r="AA198441" s="192"/>
    </row>
    <row r="198442" spans="26:27">
      <c r="Z198442" s="192"/>
      <c r="AA198442" s="192"/>
    </row>
    <row r="198443" spans="26:27">
      <c r="Z198443" s="192"/>
      <c r="AA198443" s="192"/>
    </row>
    <row r="198444" spans="26:27">
      <c r="Z198444" s="192"/>
      <c r="AA198444" s="192"/>
    </row>
    <row r="198445" spans="26:27">
      <c r="Z198445" s="192"/>
      <c r="AA198445" s="192"/>
    </row>
    <row r="198446" spans="26:27">
      <c r="Z198446" s="192"/>
      <c r="AA198446" s="192"/>
    </row>
    <row r="198447" spans="26:27">
      <c r="Z198447" s="192"/>
      <c r="AA198447" s="192"/>
    </row>
    <row r="198448" spans="26:27">
      <c r="Z198448" s="192"/>
      <c r="AA198448" s="192"/>
    </row>
    <row r="198449" spans="26:27">
      <c r="Z198449" s="192"/>
      <c r="AA198449" s="192"/>
    </row>
    <row r="198450" spans="26:27">
      <c r="Z198450" s="192"/>
      <c r="AA198450" s="192"/>
    </row>
    <row r="198451" spans="26:27">
      <c r="Z198451" s="192"/>
      <c r="AA198451" s="192"/>
    </row>
    <row r="198452" spans="26:27">
      <c r="Z198452" s="192"/>
      <c r="AA198452" s="192"/>
    </row>
    <row r="198453" spans="26:27">
      <c r="Z198453" s="192"/>
      <c r="AA198453" s="192"/>
    </row>
    <row r="198454" spans="26:27">
      <c r="Z198454" s="192"/>
      <c r="AA198454" s="192"/>
    </row>
    <row r="198455" spans="26:27">
      <c r="Z198455" s="192"/>
      <c r="AA198455" s="192"/>
    </row>
    <row r="198456" spans="26:27">
      <c r="Z198456" s="192"/>
      <c r="AA198456" s="192"/>
    </row>
    <row r="198457" spans="26:27">
      <c r="Z198457" s="192"/>
      <c r="AA198457" s="192"/>
    </row>
    <row r="198458" spans="26:27">
      <c r="Z198458" s="192"/>
      <c r="AA198458" s="192"/>
    </row>
    <row r="198459" spans="26:27">
      <c r="Z198459" s="192"/>
      <c r="AA198459" s="192"/>
    </row>
    <row r="198460" spans="26:27">
      <c r="Z198460" s="192"/>
      <c r="AA198460" s="192"/>
    </row>
    <row r="198461" spans="26:27">
      <c r="Z198461" s="192"/>
      <c r="AA198461" s="192"/>
    </row>
    <row r="198462" spans="26:27">
      <c r="Z198462" s="192"/>
      <c r="AA198462" s="192"/>
    </row>
    <row r="198463" spans="26:27">
      <c r="Z198463" s="192"/>
      <c r="AA198463" s="192"/>
    </row>
    <row r="198464" spans="26:27">
      <c r="Z198464" s="192"/>
      <c r="AA198464" s="192"/>
    </row>
    <row r="198465" spans="26:27">
      <c r="Z198465" s="192"/>
      <c r="AA198465" s="192"/>
    </row>
    <row r="198466" spans="26:27">
      <c r="Z198466" s="192"/>
      <c r="AA198466" s="192"/>
    </row>
    <row r="198467" spans="26:27">
      <c r="Z198467" s="192"/>
      <c r="AA198467" s="192"/>
    </row>
    <row r="198468" spans="26:27">
      <c r="Z198468" s="192"/>
      <c r="AA198468" s="192"/>
    </row>
    <row r="198469" spans="26:27">
      <c r="Z198469" s="192"/>
      <c r="AA198469" s="192"/>
    </row>
    <row r="198470" spans="26:27">
      <c r="Z198470" s="192"/>
      <c r="AA198470" s="192"/>
    </row>
    <row r="198471" spans="26:27">
      <c r="Z198471" s="192"/>
      <c r="AA198471" s="192"/>
    </row>
    <row r="198472" spans="26:27">
      <c r="Z198472" s="192"/>
      <c r="AA198472" s="192"/>
    </row>
    <row r="198473" spans="26:27">
      <c r="Z198473" s="192"/>
      <c r="AA198473" s="192"/>
    </row>
    <row r="198474" spans="26:27">
      <c r="Z198474" s="192"/>
      <c r="AA198474" s="192"/>
    </row>
    <row r="198475" spans="26:27">
      <c r="Z198475" s="192"/>
      <c r="AA198475" s="192"/>
    </row>
    <row r="198476" spans="26:27">
      <c r="Z198476" s="192"/>
      <c r="AA198476" s="192"/>
    </row>
    <row r="198477" spans="26:27">
      <c r="Z198477" s="192"/>
      <c r="AA198477" s="192"/>
    </row>
    <row r="198478" spans="26:27">
      <c r="Z198478" s="192"/>
      <c r="AA198478" s="192"/>
    </row>
    <row r="198479" spans="26:27">
      <c r="Z198479" s="192"/>
      <c r="AA198479" s="192"/>
    </row>
    <row r="198480" spans="26:27">
      <c r="Z198480" s="192"/>
      <c r="AA198480" s="192"/>
    </row>
    <row r="198481" spans="26:27">
      <c r="Z198481" s="192"/>
      <c r="AA198481" s="192"/>
    </row>
    <row r="198482" spans="26:27">
      <c r="Z198482" s="192"/>
      <c r="AA198482" s="192"/>
    </row>
    <row r="198483" spans="26:27">
      <c r="Z198483" s="192"/>
      <c r="AA198483" s="192"/>
    </row>
    <row r="198484" spans="26:27">
      <c r="Z198484" s="192"/>
      <c r="AA198484" s="192"/>
    </row>
    <row r="198485" spans="26:27">
      <c r="Z198485" s="192"/>
      <c r="AA198485" s="192"/>
    </row>
    <row r="198486" spans="26:27">
      <c r="Z198486" s="192"/>
      <c r="AA198486" s="192"/>
    </row>
    <row r="198487" spans="26:27">
      <c r="Z198487" s="192"/>
      <c r="AA198487" s="192"/>
    </row>
    <row r="198488" spans="26:27">
      <c r="Z198488" s="192"/>
      <c r="AA198488" s="192"/>
    </row>
    <row r="198489" spans="26:27">
      <c r="Z198489" s="192"/>
      <c r="AA198489" s="192"/>
    </row>
    <row r="198490" spans="26:27">
      <c r="Z198490" s="192"/>
      <c r="AA198490" s="192"/>
    </row>
    <row r="198491" spans="26:27">
      <c r="Z198491" s="192"/>
      <c r="AA198491" s="192"/>
    </row>
    <row r="198492" spans="26:27">
      <c r="Z198492" s="192"/>
      <c r="AA198492" s="192"/>
    </row>
    <row r="198493" spans="26:27">
      <c r="Z198493" s="192"/>
      <c r="AA198493" s="192"/>
    </row>
    <row r="198494" spans="26:27">
      <c r="Z198494" s="192"/>
      <c r="AA198494" s="192"/>
    </row>
    <row r="198495" spans="26:27">
      <c r="Z198495" s="192"/>
      <c r="AA198495" s="192"/>
    </row>
    <row r="198496" spans="26:27">
      <c r="Z198496" s="192"/>
      <c r="AA198496" s="192"/>
    </row>
    <row r="198497" spans="26:27">
      <c r="Z198497" s="192"/>
      <c r="AA198497" s="192"/>
    </row>
    <row r="198498" spans="26:27">
      <c r="Z198498" s="192"/>
      <c r="AA198498" s="192"/>
    </row>
    <row r="198499" spans="26:27">
      <c r="Z198499" s="192"/>
      <c r="AA198499" s="192"/>
    </row>
    <row r="198500" spans="26:27">
      <c r="Z198500" s="192"/>
      <c r="AA198500" s="192"/>
    </row>
    <row r="198501" spans="26:27">
      <c r="Z198501" s="192"/>
      <c r="AA198501" s="192"/>
    </row>
    <row r="198502" spans="26:27">
      <c r="Z198502" s="192"/>
      <c r="AA198502" s="192"/>
    </row>
    <row r="198503" spans="26:27">
      <c r="Z198503" s="192"/>
      <c r="AA198503" s="192"/>
    </row>
    <row r="198504" spans="26:27">
      <c r="Z198504" s="192"/>
      <c r="AA198504" s="192"/>
    </row>
    <row r="198505" spans="26:27">
      <c r="Z198505" s="192"/>
      <c r="AA198505" s="192"/>
    </row>
    <row r="198506" spans="26:27">
      <c r="Z198506" s="192"/>
      <c r="AA198506" s="192"/>
    </row>
    <row r="198507" spans="26:27">
      <c r="Z198507" s="192"/>
      <c r="AA198507" s="192"/>
    </row>
    <row r="198508" spans="26:27">
      <c r="Z198508" s="192"/>
      <c r="AA198508" s="192"/>
    </row>
    <row r="198509" spans="26:27">
      <c r="Z198509" s="192"/>
      <c r="AA198509" s="192"/>
    </row>
    <row r="198510" spans="26:27">
      <c r="Z198510" s="192"/>
      <c r="AA198510" s="192"/>
    </row>
    <row r="198511" spans="26:27">
      <c r="Z198511" s="192"/>
      <c r="AA198511" s="192"/>
    </row>
    <row r="198512" spans="26:27">
      <c r="Z198512" s="192"/>
      <c r="AA198512" s="192"/>
    </row>
    <row r="198513" spans="26:27">
      <c r="Z198513" s="192"/>
      <c r="AA198513" s="192"/>
    </row>
    <row r="198514" spans="26:27">
      <c r="Z198514" s="192"/>
      <c r="AA198514" s="192"/>
    </row>
    <row r="198515" spans="26:27">
      <c r="Z198515" s="192"/>
      <c r="AA198515" s="192"/>
    </row>
    <row r="198516" spans="26:27">
      <c r="Z198516" s="192"/>
      <c r="AA198516" s="192"/>
    </row>
    <row r="198517" spans="26:27">
      <c r="Z198517" s="192"/>
      <c r="AA198517" s="192"/>
    </row>
    <row r="198518" spans="26:27">
      <c r="Z198518" s="192"/>
      <c r="AA198518" s="192"/>
    </row>
    <row r="198519" spans="26:27">
      <c r="Z198519" s="192"/>
      <c r="AA198519" s="192"/>
    </row>
    <row r="198520" spans="26:27">
      <c r="Z198520" s="192"/>
      <c r="AA198520" s="192"/>
    </row>
    <row r="198521" spans="26:27">
      <c r="Z198521" s="192"/>
      <c r="AA198521" s="192"/>
    </row>
    <row r="198522" spans="26:27">
      <c r="Z198522" s="192"/>
      <c r="AA198522" s="192"/>
    </row>
    <row r="198523" spans="26:27">
      <c r="Z198523" s="192"/>
      <c r="AA198523" s="192"/>
    </row>
    <row r="198524" spans="26:27">
      <c r="Z198524" s="192"/>
      <c r="AA198524" s="192"/>
    </row>
    <row r="198525" spans="26:27">
      <c r="Z198525" s="192"/>
      <c r="AA198525" s="192"/>
    </row>
    <row r="198526" spans="26:27">
      <c r="Z198526" s="192"/>
      <c r="AA198526" s="192"/>
    </row>
    <row r="198527" spans="26:27">
      <c r="Z198527" s="192"/>
      <c r="AA198527" s="192"/>
    </row>
    <row r="198528" spans="26:27">
      <c r="Z198528" s="192"/>
      <c r="AA198528" s="192"/>
    </row>
    <row r="198529" spans="26:27">
      <c r="Z198529" s="192"/>
      <c r="AA198529" s="192"/>
    </row>
    <row r="198530" spans="26:27">
      <c r="Z198530" s="192"/>
      <c r="AA198530" s="192"/>
    </row>
    <row r="198531" spans="26:27">
      <c r="Z198531" s="192"/>
      <c r="AA198531" s="192"/>
    </row>
    <row r="198532" spans="26:27">
      <c r="Z198532" s="192"/>
      <c r="AA198532" s="192"/>
    </row>
    <row r="198533" spans="26:27">
      <c r="Z198533" s="192"/>
      <c r="AA198533" s="192"/>
    </row>
    <row r="198534" spans="26:27">
      <c r="Z198534" s="192"/>
      <c r="AA198534" s="192"/>
    </row>
    <row r="198535" spans="26:27">
      <c r="Z198535" s="192"/>
      <c r="AA198535" s="192"/>
    </row>
    <row r="198536" spans="26:27">
      <c r="Z198536" s="192"/>
      <c r="AA198536" s="192"/>
    </row>
    <row r="198537" spans="26:27">
      <c r="Z198537" s="192"/>
      <c r="AA198537" s="192"/>
    </row>
    <row r="198538" spans="26:27">
      <c r="Z198538" s="192"/>
      <c r="AA198538" s="192"/>
    </row>
    <row r="198539" spans="26:27">
      <c r="Z198539" s="192"/>
      <c r="AA198539" s="192"/>
    </row>
    <row r="198540" spans="26:27">
      <c r="Z198540" s="192"/>
      <c r="AA198540" s="192"/>
    </row>
    <row r="198541" spans="26:27">
      <c r="Z198541" s="192"/>
      <c r="AA198541" s="192"/>
    </row>
    <row r="198542" spans="26:27">
      <c r="Z198542" s="192"/>
      <c r="AA198542" s="192"/>
    </row>
    <row r="198543" spans="26:27">
      <c r="Z198543" s="192"/>
      <c r="AA198543" s="192"/>
    </row>
    <row r="198544" spans="26:27">
      <c r="Z198544" s="192"/>
      <c r="AA198544" s="192"/>
    </row>
    <row r="198545" spans="26:27">
      <c r="Z198545" s="192"/>
      <c r="AA198545" s="192"/>
    </row>
    <row r="198546" spans="26:27">
      <c r="Z198546" s="192"/>
      <c r="AA198546" s="192"/>
    </row>
    <row r="198547" spans="26:27">
      <c r="Z198547" s="192"/>
      <c r="AA198547" s="192"/>
    </row>
    <row r="198548" spans="26:27">
      <c r="Z198548" s="192"/>
      <c r="AA198548" s="192"/>
    </row>
    <row r="198549" spans="26:27">
      <c r="Z198549" s="192"/>
      <c r="AA198549" s="192"/>
    </row>
    <row r="198550" spans="26:27">
      <c r="Z198550" s="192"/>
      <c r="AA198550" s="192"/>
    </row>
    <row r="198551" spans="26:27">
      <c r="Z198551" s="192"/>
      <c r="AA198551" s="192"/>
    </row>
    <row r="198552" spans="26:27">
      <c r="Z198552" s="192"/>
      <c r="AA198552" s="192"/>
    </row>
    <row r="198553" spans="26:27">
      <c r="Z198553" s="192"/>
      <c r="AA198553" s="192"/>
    </row>
    <row r="198554" spans="26:27">
      <c r="Z198554" s="192"/>
      <c r="AA198554" s="192"/>
    </row>
    <row r="198555" spans="26:27">
      <c r="Z198555" s="192"/>
      <c r="AA198555" s="192"/>
    </row>
    <row r="198556" spans="26:27">
      <c r="Z198556" s="192"/>
      <c r="AA198556" s="192"/>
    </row>
    <row r="198557" spans="26:27">
      <c r="Z198557" s="192"/>
      <c r="AA198557" s="192"/>
    </row>
    <row r="198558" spans="26:27">
      <c r="Z198558" s="192"/>
      <c r="AA198558" s="192"/>
    </row>
    <row r="198559" spans="26:27">
      <c r="Z198559" s="192"/>
      <c r="AA198559" s="192"/>
    </row>
    <row r="198560" spans="26:27">
      <c r="Z198560" s="192"/>
      <c r="AA198560" s="192"/>
    </row>
    <row r="198561" spans="26:27">
      <c r="Z198561" s="192"/>
      <c r="AA198561" s="192"/>
    </row>
    <row r="198562" spans="26:27">
      <c r="Z198562" s="192"/>
      <c r="AA198562" s="192"/>
    </row>
    <row r="198563" spans="26:27">
      <c r="Z198563" s="192"/>
      <c r="AA198563" s="192"/>
    </row>
    <row r="198564" spans="26:27">
      <c r="Z198564" s="192"/>
      <c r="AA198564" s="192"/>
    </row>
    <row r="198565" spans="26:27">
      <c r="Z198565" s="192"/>
      <c r="AA198565" s="192"/>
    </row>
    <row r="198566" spans="26:27">
      <c r="Z198566" s="192"/>
      <c r="AA198566" s="192"/>
    </row>
    <row r="198567" spans="26:27">
      <c r="Z198567" s="192"/>
      <c r="AA198567" s="192"/>
    </row>
    <row r="198568" spans="26:27">
      <c r="Z198568" s="192"/>
      <c r="AA198568" s="192"/>
    </row>
    <row r="198569" spans="26:27">
      <c r="Z198569" s="192"/>
      <c r="AA198569" s="192"/>
    </row>
    <row r="198570" spans="26:27">
      <c r="Z198570" s="192"/>
      <c r="AA198570" s="192"/>
    </row>
    <row r="198571" spans="26:27">
      <c r="Z198571" s="192"/>
      <c r="AA198571" s="192"/>
    </row>
    <row r="198572" spans="26:27">
      <c r="Z198572" s="192"/>
      <c r="AA198572" s="192"/>
    </row>
    <row r="198573" spans="26:27">
      <c r="Z198573" s="192"/>
      <c r="AA198573" s="192"/>
    </row>
    <row r="198574" spans="26:27">
      <c r="Z198574" s="192"/>
      <c r="AA198574" s="192"/>
    </row>
    <row r="198575" spans="26:27">
      <c r="Z198575" s="192"/>
      <c r="AA198575" s="192"/>
    </row>
    <row r="198576" spans="26:27">
      <c r="Z198576" s="192"/>
      <c r="AA198576" s="192"/>
    </row>
    <row r="198577" spans="26:27">
      <c r="Z198577" s="192"/>
      <c r="AA198577" s="192"/>
    </row>
    <row r="198578" spans="26:27">
      <c r="Z198578" s="192"/>
      <c r="AA198578" s="192"/>
    </row>
    <row r="198579" spans="26:27">
      <c r="Z198579" s="192"/>
      <c r="AA198579" s="192"/>
    </row>
    <row r="198580" spans="26:27">
      <c r="Z198580" s="192"/>
      <c r="AA198580" s="192"/>
    </row>
    <row r="198581" spans="26:27">
      <c r="Z198581" s="192"/>
      <c r="AA198581" s="192"/>
    </row>
    <row r="198582" spans="26:27">
      <c r="Z198582" s="192"/>
      <c r="AA198582" s="192"/>
    </row>
    <row r="198583" spans="26:27">
      <c r="Z198583" s="192"/>
      <c r="AA198583" s="192"/>
    </row>
    <row r="198584" spans="26:27">
      <c r="Z198584" s="192"/>
      <c r="AA198584" s="192"/>
    </row>
    <row r="198585" spans="26:27">
      <c r="Z198585" s="192"/>
      <c r="AA198585" s="192"/>
    </row>
    <row r="198586" spans="26:27">
      <c r="Z198586" s="192"/>
      <c r="AA198586" s="192"/>
    </row>
    <row r="198587" spans="26:27">
      <c r="Z198587" s="192"/>
      <c r="AA198587" s="192"/>
    </row>
    <row r="198588" spans="26:27">
      <c r="Z198588" s="192"/>
      <c r="AA198588" s="192"/>
    </row>
    <row r="198589" spans="26:27">
      <c r="Z198589" s="192"/>
      <c r="AA198589" s="192"/>
    </row>
    <row r="198590" spans="26:27">
      <c r="Z198590" s="192"/>
      <c r="AA198590" s="192"/>
    </row>
    <row r="198591" spans="26:27">
      <c r="Z198591" s="192"/>
      <c r="AA198591" s="192"/>
    </row>
    <row r="198592" spans="26:27">
      <c r="Z198592" s="192"/>
      <c r="AA198592" s="192"/>
    </row>
    <row r="198593" spans="26:27">
      <c r="Z198593" s="192"/>
      <c r="AA198593" s="192"/>
    </row>
    <row r="198594" spans="26:27">
      <c r="Z198594" s="192"/>
      <c r="AA198594" s="192"/>
    </row>
    <row r="198595" spans="26:27">
      <c r="Z198595" s="192"/>
      <c r="AA198595" s="192"/>
    </row>
    <row r="198596" spans="26:27">
      <c r="Z198596" s="192"/>
      <c r="AA198596" s="192"/>
    </row>
    <row r="198597" spans="26:27">
      <c r="Z198597" s="192"/>
      <c r="AA198597" s="192"/>
    </row>
    <row r="198598" spans="26:27">
      <c r="Z198598" s="192"/>
      <c r="AA198598" s="192"/>
    </row>
    <row r="198599" spans="26:27">
      <c r="Z198599" s="192"/>
      <c r="AA198599" s="192"/>
    </row>
    <row r="198600" spans="26:27">
      <c r="Z198600" s="192"/>
      <c r="AA198600" s="192"/>
    </row>
    <row r="198601" spans="26:27">
      <c r="Z198601" s="192"/>
      <c r="AA198601" s="192"/>
    </row>
    <row r="198602" spans="26:27">
      <c r="Z198602" s="192"/>
      <c r="AA198602" s="192"/>
    </row>
    <row r="198603" spans="26:27">
      <c r="Z198603" s="192"/>
      <c r="AA198603" s="192"/>
    </row>
    <row r="198604" spans="26:27">
      <c r="Z198604" s="192"/>
      <c r="AA198604" s="192"/>
    </row>
    <row r="198605" spans="26:27">
      <c r="Z198605" s="192"/>
      <c r="AA198605" s="192"/>
    </row>
    <row r="198606" spans="26:27">
      <c r="Z198606" s="192"/>
      <c r="AA198606" s="192"/>
    </row>
    <row r="198607" spans="26:27">
      <c r="Z198607" s="192"/>
      <c r="AA198607" s="192"/>
    </row>
    <row r="198608" spans="26:27">
      <c r="Z198608" s="192"/>
      <c r="AA198608" s="192"/>
    </row>
    <row r="198609" spans="26:27">
      <c r="Z198609" s="192"/>
      <c r="AA198609" s="192"/>
    </row>
    <row r="198610" spans="26:27">
      <c r="Z198610" s="192"/>
      <c r="AA198610" s="192"/>
    </row>
    <row r="198611" spans="26:27">
      <c r="Z198611" s="192"/>
      <c r="AA198611" s="192"/>
    </row>
    <row r="198612" spans="26:27">
      <c r="Z198612" s="192"/>
      <c r="AA198612" s="192"/>
    </row>
    <row r="198613" spans="26:27">
      <c r="Z198613" s="192"/>
      <c r="AA198613" s="192"/>
    </row>
    <row r="198614" spans="26:27">
      <c r="Z198614" s="192"/>
      <c r="AA198614" s="192"/>
    </row>
    <row r="198615" spans="26:27">
      <c r="Z198615" s="192"/>
      <c r="AA198615" s="192"/>
    </row>
    <row r="198616" spans="26:27">
      <c r="Z198616" s="192"/>
      <c r="AA198616" s="192"/>
    </row>
    <row r="198617" spans="26:27">
      <c r="Z198617" s="192"/>
      <c r="AA198617" s="192"/>
    </row>
    <row r="198618" spans="26:27">
      <c r="Z198618" s="192"/>
      <c r="AA198618" s="192"/>
    </row>
    <row r="198619" spans="26:27">
      <c r="Z198619" s="192"/>
      <c r="AA198619" s="192"/>
    </row>
    <row r="198620" spans="26:27">
      <c r="Z198620" s="192"/>
      <c r="AA198620" s="192"/>
    </row>
    <row r="198621" spans="26:27">
      <c r="Z198621" s="192"/>
      <c r="AA198621" s="192"/>
    </row>
    <row r="198622" spans="26:27">
      <c r="Z198622" s="192"/>
      <c r="AA198622" s="192"/>
    </row>
    <row r="198623" spans="26:27">
      <c r="Z198623" s="192"/>
      <c r="AA198623" s="192"/>
    </row>
    <row r="198624" spans="26:27">
      <c r="Z198624" s="192"/>
      <c r="AA198624" s="192"/>
    </row>
    <row r="198625" spans="26:27">
      <c r="Z198625" s="192"/>
      <c r="AA198625" s="192"/>
    </row>
    <row r="198626" spans="26:27">
      <c r="Z198626" s="192"/>
      <c r="AA198626" s="192"/>
    </row>
    <row r="198627" spans="26:27">
      <c r="Z198627" s="192"/>
      <c r="AA198627" s="192"/>
    </row>
    <row r="198628" spans="26:27">
      <c r="Z198628" s="192"/>
      <c r="AA198628" s="192"/>
    </row>
    <row r="198629" spans="26:27">
      <c r="Z198629" s="192"/>
      <c r="AA198629" s="192"/>
    </row>
    <row r="198630" spans="26:27">
      <c r="Z198630" s="192"/>
      <c r="AA198630" s="192"/>
    </row>
    <row r="198631" spans="26:27">
      <c r="Z198631" s="192"/>
      <c r="AA198631" s="192"/>
    </row>
    <row r="198632" spans="26:27">
      <c r="Z198632" s="192"/>
      <c r="AA198632" s="192"/>
    </row>
    <row r="198633" spans="26:27">
      <c r="Z198633" s="192"/>
      <c r="AA198633" s="192"/>
    </row>
    <row r="198634" spans="26:27">
      <c r="Z198634" s="192"/>
      <c r="AA198634" s="192"/>
    </row>
    <row r="198635" spans="26:27">
      <c r="Z198635" s="192"/>
      <c r="AA198635" s="192"/>
    </row>
    <row r="198636" spans="26:27">
      <c r="Z198636" s="192"/>
      <c r="AA198636" s="192"/>
    </row>
    <row r="198637" spans="26:27">
      <c r="Z198637" s="192"/>
      <c r="AA198637" s="192"/>
    </row>
    <row r="198638" spans="26:27">
      <c r="Z198638" s="192"/>
      <c r="AA198638" s="192"/>
    </row>
    <row r="198639" spans="26:27">
      <c r="Z198639" s="192"/>
      <c r="AA198639" s="192"/>
    </row>
    <row r="198640" spans="26:27">
      <c r="Z198640" s="192"/>
      <c r="AA198640" s="192"/>
    </row>
    <row r="198641" spans="26:27">
      <c r="Z198641" s="192"/>
      <c r="AA198641" s="192"/>
    </row>
    <row r="198642" spans="26:27">
      <c r="Z198642" s="192"/>
      <c r="AA198642" s="192"/>
    </row>
    <row r="198643" spans="26:27">
      <c r="Z198643" s="192"/>
      <c r="AA198643" s="192"/>
    </row>
    <row r="198644" spans="26:27">
      <c r="Z198644" s="192"/>
      <c r="AA198644" s="192"/>
    </row>
    <row r="198645" spans="26:27">
      <c r="Z198645" s="192"/>
      <c r="AA198645" s="192"/>
    </row>
    <row r="198646" spans="26:27">
      <c r="Z198646" s="192"/>
      <c r="AA198646" s="192"/>
    </row>
    <row r="198647" spans="26:27">
      <c r="Z198647" s="192"/>
      <c r="AA198647" s="192"/>
    </row>
    <row r="198648" spans="26:27">
      <c r="Z198648" s="192"/>
      <c r="AA198648" s="192"/>
    </row>
    <row r="198649" spans="26:27">
      <c r="Z198649" s="192"/>
      <c r="AA198649" s="192"/>
    </row>
    <row r="198650" spans="26:27">
      <c r="Z198650" s="192"/>
      <c r="AA198650" s="192"/>
    </row>
    <row r="198651" spans="26:27">
      <c r="Z198651" s="192"/>
      <c r="AA198651" s="192"/>
    </row>
    <row r="198652" spans="26:27">
      <c r="Z198652" s="192"/>
      <c r="AA198652" s="192"/>
    </row>
    <row r="198653" spans="26:27">
      <c r="Z198653" s="192"/>
      <c r="AA198653" s="192"/>
    </row>
    <row r="198654" spans="26:27">
      <c r="Z198654" s="192"/>
      <c r="AA198654" s="192"/>
    </row>
    <row r="198655" spans="26:27">
      <c r="Z198655" s="192"/>
      <c r="AA198655" s="192"/>
    </row>
    <row r="198656" spans="26:27">
      <c r="Z198656" s="192"/>
      <c r="AA198656" s="192"/>
    </row>
    <row r="198657" spans="26:27">
      <c r="Z198657" s="192"/>
      <c r="AA198657" s="192"/>
    </row>
    <row r="198658" spans="26:27">
      <c r="Z198658" s="192"/>
      <c r="AA198658" s="192"/>
    </row>
    <row r="198659" spans="26:27">
      <c r="Z198659" s="192"/>
      <c r="AA198659" s="192"/>
    </row>
    <row r="198660" spans="26:27">
      <c r="Z198660" s="192"/>
      <c r="AA198660" s="192"/>
    </row>
    <row r="198661" spans="26:27">
      <c r="Z198661" s="192"/>
      <c r="AA198661" s="192"/>
    </row>
    <row r="198662" spans="26:27">
      <c r="Z198662" s="192"/>
      <c r="AA198662" s="192"/>
    </row>
    <row r="198663" spans="26:27">
      <c r="Z198663" s="192"/>
      <c r="AA198663" s="192"/>
    </row>
    <row r="198664" spans="26:27">
      <c r="Z198664" s="192"/>
      <c r="AA198664" s="192"/>
    </row>
    <row r="198665" spans="26:27">
      <c r="Z198665" s="192"/>
      <c r="AA198665" s="192"/>
    </row>
    <row r="198666" spans="26:27">
      <c r="Z198666" s="192"/>
      <c r="AA198666" s="192"/>
    </row>
    <row r="198667" spans="26:27">
      <c r="Z198667" s="192"/>
      <c r="AA198667" s="192"/>
    </row>
    <row r="198668" spans="26:27">
      <c r="Z198668" s="192"/>
      <c r="AA198668" s="192"/>
    </row>
    <row r="198669" spans="26:27">
      <c r="Z198669" s="192"/>
      <c r="AA198669" s="192"/>
    </row>
    <row r="198670" spans="26:27">
      <c r="Z198670" s="192"/>
      <c r="AA198670" s="192"/>
    </row>
    <row r="198671" spans="26:27">
      <c r="Z198671" s="192"/>
      <c r="AA198671" s="192"/>
    </row>
    <row r="198672" spans="26:27">
      <c r="Z198672" s="192"/>
      <c r="AA198672" s="192"/>
    </row>
    <row r="198673" spans="26:27">
      <c r="Z198673" s="192"/>
      <c r="AA198673" s="192"/>
    </row>
    <row r="198674" spans="26:27">
      <c r="Z198674" s="192"/>
      <c r="AA198674" s="192"/>
    </row>
    <row r="198675" spans="26:27">
      <c r="Z198675" s="192"/>
      <c r="AA198675" s="192"/>
    </row>
    <row r="198676" spans="26:27">
      <c r="Z198676" s="192"/>
      <c r="AA198676" s="192"/>
    </row>
    <row r="198677" spans="26:27">
      <c r="Z198677" s="192"/>
      <c r="AA198677" s="192"/>
    </row>
    <row r="198678" spans="26:27">
      <c r="Z198678" s="192"/>
      <c r="AA198678" s="192"/>
    </row>
    <row r="198679" spans="26:27">
      <c r="Z198679" s="192"/>
      <c r="AA198679" s="192"/>
    </row>
    <row r="198680" spans="26:27">
      <c r="Z198680" s="192"/>
      <c r="AA198680" s="192"/>
    </row>
    <row r="198681" spans="26:27">
      <c r="Z198681" s="192"/>
      <c r="AA198681" s="192"/>
    </row>
    <row r="198682" spans="26:27">
      <c r="Z198682" s="192"/>
      <c r="AA198682" s="192"/>
    </row>
    <row r="198683" spans="26:27">
      <c r="Z198683" s="192"/>
      <c r="AA198683" s="192"/>
    </row>
    <row r="198684" spans="26:27">
      <c r="Z198684" s="192"/>
      <c r="AA198684" s="192"/>
    </row>
    <row r="198685" spans="26:27">
      <c r="Z198685" s="192"/>
      <c r="AA198685" s="192"/>
    </row>
    <row r="198686" spans="26:27">
      <c r="Z198686" s="192"/>
      <c r="AA198686" s="192"/>
    </row>
    <row r="198687" spans="26:27">
      <c r="Z198687" s="192"/>
      <c r="AA198687" s="192"/>
    </row>
    <row r="198688" spans="26:27">
      <c r="Z198688" s="192"/>
      <c r="AA198688" s="192"/>
    </row>
    <row r="198689" spans="26:27">
      <c r="Z198689" s="192"/>
      <c r="AA198689" s="192"/>
    </row>
    <row r="198690" spans="26:27">
      <c r="Z198690" s="192"/>
      <c r="AA198690" s="192"/>
    </row>
    <row r="198691" spans="26:27">
      <c r="Z198691" s="192"/>
      <c r="AA198691" s="192"/>
    </row>
    <row r="198692" spans="26:27">
      <c r="Z198692" s="192"/>
      <c r="AA198692" s="192"/>
    </row>
    <row r="198693" spans="26:27">
      <c r="Z198693" s="192"/>
      <c r="AA198693" s="192"/>
    </row>
    <row r="198694" spans="26:27">
      <c r="Z198694" s="192"/>
      <c r="AA198694" s="192"/>
    </row>
    <row r="198695" spans="26:27">
      <c r="Z198695" s="192"/>
      <c r="AA198695" s="192"/>
    </row>
    <row r="198696" spans="26:27">
      <c r="Z198696" s="192"/>
      <c r="AA198696" s="192"/>
    </row>
    <row r="198697" spans="26:27">
      <c r="Z198697" s="192"/>
      <c r="AA198697" s="192"/>
    </row>
    <row r="198698" spans="26:27">
      <c r="Z198698" s="192"/>
      <c r="AA198698" s="192"/>
    </row>
    <row r="198699" spans="26:27">
      <c r="Z198699" s="192"/>
      <c r="AA198699" s="192"/>
    </row>
    <row r="198700" spans="26:27">
      <c r="Z198700" s="192"/>
      <c r="AA198700" s="192"/>
    </row>
    <row r="198701" spans="26:27">
      <c r="Z198701" s="192"/>
      <c r="AA198701" s="192"/>
    </row>
    <row r="198702" spans="26:27">
      <c r="Z198702" s="192"/>
      <c r="AA198702" s="192"/>
    </row>
    <row r="198703" spans="26:27">
      <c r="Z198703" s="192"/>
      <c r="AA198703" s="192"/>
    </row>
    <row r="198704" spans="26:27">
      <c r="Z198704" s="192"/>
      <c r="AA198704" s="192"/>
    </row>
    <row r="198705" spans="26:27">
      <c r="Z198705" s="192"/>
      <c r="AA198705" s="192"/>
    </row>
    <row r="198706" spans="26:27">
      <c r="Z198706" s="192"/>
      <c r="AA198706" s="192"/>
    </row>
    <row r="198707" spans="26:27">
      <c r="Z198707" s="192"/>
      <c r="AA198707" s="192"/>
    </row>
    <row r="198708" spans="26:27">
      <c r="Z198708" s="192"/>
      <c r="AA198708" s="192"/>
    </row>
    <row r="198709" spans="26:27">
      <c r="Z198709" s="192"/>
      <c r="AA198709" s="192"/>
    </row>
    <row r="198710" spans="26:27">
      <c r="Z198710" s="192"/>
      <c r="AA198710" s="192"/>
    </row>
    <row r="198711" spans="26:27">
      <c r="Z198711" s="192"/>
      <c r="AA198711" s="192"/>
    </row>
    <row r="198712" spans="26:27">
      <c r="Z198712" s="192"/>
      <c r="AA198712" s="192"/>
    </row>
    <row r="198713" spans="26:27">
      <c r="Z198713" s="192"/>
      <c r="AA198713" s="192"/>
    </row>
    <row r="198714" spans="26:27">
      <c r="Z198714" s="192"/>
      <c r="AA198714" s="192"/>
    </row>
    <row r="198715" spans="26:27">
      <c r="Z198715" s="192"/>
      <c r="AA198715" s="192"/>
    </row>
    <row r="198716" spans="26:27">
      <c r="Z198716" s="192"/>
      <c r="AA198716" s="192"/>
    </row>
    <row r="198717" spans="26:27">
      <c r="Z198717" s="192"/>
      <c r="AA198717" s="192"/>
    </row>
    <row r="198718" spans="26:27">
      <c r="Z198718" s="192"/>
      <c r="AA198718" s="192"/>
    </row>
    <row r="198719" spans="26:27">
      <c r="Z198719" s="192"/>
      <c r="AA198719" s="192"/>
    </row>
    <row r="198720" spans="26:27">
      <c r="Z198720" s="192"/>
      <c r="AA198720" s="192"/>
    </row>
    <row r="198721" spans="26:27">
      <c r="Z198721" s="192"/>
      <c r="AA198721" s="192"/>
    </row>
    <row r="198722" spans="26:27">
      <c r="Z198722" s="192"/>
      <c r="AA198722" s="192"/>
    </row>
    <row r="198723" spans="26:27">
      <c r="Z198723" s="192"/>
      <c r="AA198723" s="192"/>
    </row>
    <row r="198724" spans="26:27">
      <c r="Z198724" s="192"/>
      <c r="AA198724" s="192"/>
    </row>
    <row r="198725" spans="26:27">
      <c r="Z198725" s="192"/>
      <c r="AA198725" s="192"/>
    </row>
    <row r="198726" spans="26:27">
      <c r="Z198726" s="192"/>
      <c r="AA198726" s="192"/>
    </row>
    <row r="198727" spans="26:27">
      <c r="Z198727" s="192"/>
      <c r="AA198727" s="192"/>
    </row>
    <row r="198728" spans="26:27">
      <c r="Z198728" s="192"/>
      <c r="AA198728" s="192"/>
    </row>
    <row r="198729" spans="26:27">
      <c r="Z198729" s="192"/>
      <c r="AA198729" s="192"/>
    </row>
    <row r="198730" spans="26:27">
      <c r="Z198730" s="192"/>
      <c r="AA198730" s="192"/>
    </row>
    <row r="198731" spans="26:27">
      <c r="Z198731" s="192"/>
      <c r="AA198731" s="192"/>
    </row>
    <row r="198732" spans="26:27">
      <c r="Z198732" s="192"/>
      <c r="AA198732" s="192"/>
    </row>
    <row r="198733" spans="26:27">
      <c r="Z198733" s="192"/>
      <c r="AA198733" s="192"/>
    </row>
    <row r="198734" spans="26:27">
      <c r="Z198734" s="192"/>
      <c r="AA198734" s="192"/>
    </row>
    <row r="198735" spans="26:27">
      <c r="Z198735" s="192"/>
      <c r="AA198735" s="192"/>
    </row>
    <row r="198736" spans="26:27">
      <c r="Z198736" s="192"/>
      <c r="AA198736" s="192"/>
    </row>
    <row r="198737" spans="26:27">
      <c r="Z198737" s="192"/>
      <c r="AA198737" s="192"/>
    </row>
    <row r="198738" spans="26:27">
      <c r="Z198738" s="192"/>
      <c r="AA198738" s="192"/>
    </row>
    <row r="198739" spans="26:27">
      <c r="Z198739" s="192"/>
      <c r="AA198739" s="192"/>
    </row>
    <row r="198740" spans="26:27">
      <c r="Z198740" s="192"/>
      <c r="AA198740" s="192"/>
    </row>
    <row r="198741" spans="26:27">
      <c r="Z198741" s="192"/>
      <c r="AA198741" s="192"/>
    </row>
    <row r="198742" spans="26:27">
      <c r="Z198742" s="192"/>
      <c r="AA198742" s="192"/>
    </row>
    <row r="198743" spans="26:27">
      <c r="Z198743" s="192"/>
      <c r="AA198743" s="192"/>
    </row>
    <row r="198744" spans="26:27">
      <c r="Z198744" s="192"/>
      <c r="AA198744" s="192"/>
    </row>
    <row r="198745" spans="26:27">
      <c r="Z198745" s="192"/>
      <c r="AA198745" s="192"/>
    </row>
    <row r="198746" spans="26:27">
      <c r="Z198746" s="192"/>
      <c r="AA198746" s="192"/>
    </row>
    <row r="198747" spans="26:27">
      <c r="Z198747" s="192"/>
      <c r="AA198747" s="192"/>
    </row>
    <row r="198748" spans="26:27">
      <c r="Z198748" s="192"/>
      <c r="AA198748" s="192"/>
    </row>
    <row r="198749" spans="26:27">
      <c r="Z198749" s="192"/>
      <c r="AA198749" s="192"/>
    </row>
    <row r="198750" spans="26:27">
      <c r="Z198750" s="192"/>
      <c r="AA198750" s="192"/>
    </row>
    <row r="198751" spans="26:27">
      <c r="Z198751" s="192"/>
      <c r="AA198751" s="192"/>
    </row>
    <row r="198752" spans="26:27">
      <c r="Z198752" s="192"/>
      <c r="AA198752" s="192"/>
    </row>
    <row r="198753" spans="26:27">
      <c r="Z198753" s="192"/>
      <c r="AA198753" s="192"/>
    </row>
    <row r="198754" spans="26:27">
      <c r="Z198754" s="192"/>
      <c r="AA198754" s="192"/>
    </row>
    <row r="198755" spans="26:27">
      <c r="Z198755" s="192"/>
      <c r="AA198755" s="192"/>
    </row>
    <row r="198756" spans="26:27">
      <c r="Z198756" s="192"/>
      <c r="AA198756" s="192"/>
    </row>
    <row r="198757" spans="26:27">
      <c r="Z198757" s="192"/>
      <c r="AA198757" s="192"/>
    </row>
    <row r="198758" spans="26:27">
      <c r="Z198758" s="192"/>
      <c r="AA198758" s="192"/>
    </row>
    <row r="198759" spans="26:27">
      <c r="Z198759" s="192"/>
      <c r="AA198759" s="192"/>
    </row>
    <row r="198760" spans="26:27">
      <c r="Z198760" s="192"/>
      <c r="AA198760" s="192"/>
    </row>
    <row r="198761" spans="26:27">
      <c r="Z198761" s="192"/>
      <c r="AA198761" s="192"/>
    </row>
    <row r="198762" spans="26:27">
      <c r="Z198762" s="192"/>
      <c r="AA198762" s="192"/>
    </row>
    <row r="198763" spans="26:27">
      <c r="Z198763" s="192"/>
      <c r="AA198763" s="192"/>
    </row>
    <row r="198764" spans="26:27">
      <c r="Z198764" s="192"/>
      <c r="AA198764" s="192"/>
    </row>
    <row r="198765" spans="26:27">
      <c r="Z198765" s="192"/>
      <c r="AA198765" s="192"/>
    </row>
    <row r="198766" spans="26:27">
      <c r="Z198766" s="192"/>
      <c r="AA198766" s="192"/>
    </row>
    <row r="198767" spans="26:27">
      <c r="Z198767" s="192"/>
      <c r="AA198767" s="192"/>
    </row>
    <row r="198768" spans="26:27">
      <c r="Z198768" s="192"/>
      <c r="AA198768" s="192"/>
    </row>
    <row r="198769" spans="26:27">
      <c r="Z198769" s="192"/>
      <c r="AA198769" s="192"/>
    </row>
    <row r="198770" spans="26:27">
      <c r="Z198770" s="192"/>
      <c r="AA198770" s="192"/>
    </row>
    <row r="198771" spans="26:27">
      <c r="Z198771" s="192"/>
      <c r="AA198771" s="192"/>
    </row>
    <row r="198772" spans="26:27">
      <c r="Z198772" s="192"/>
      <c r="AA198772" s="192"/>
    </row>
    <row r="198773" spans="26:27">
      <c r="Z198773" s="192"/>
      <c r="AA198773" s="192"/>
    </row>
    <row r="198774" spans="26:27">
      <c r="Z198774" s="192"/>
      <c r="AA198774" s="192"/>
    </row>
    <row r="198775" spans="26:27">
      <c r="Z198775" s="192"/>
      <c r="AA198775" s="192"/>
    </row>
    <row r="198776" spans="26:27">
      <c r="Z198776" s="192"/>
      <c r="AA198776" s="192"/>
    </row>
    <row r="198777" spans="26:27">
      <c r="Z198777" s="192"/>
      <c r="AA198777" s="192"/>
    </row>
    <row r="198778" spans="26:27">
      <c r="Z198778" s="192"/>
      <c r="AA198778" s="192"/>
    </row>
    <row r="198779" spans="26:27">
      <c r="Z198779" s="192"/>
      <c r="AA198779" s="192"/>
    </row>
    <row r="198780" spans="26:27">
      <c r="Z198780" s="192"/>
      <c r="AA198780" s="192"/>
    </row>
    <row r="198781" spans="26:27">
      <c r="Z198781" s="192"/>
      <c r="AA198781" s="192"/>
    </row>
    <row r="198782" spans="26:27">
      <c r="Z198782" s="192"/>
      <c r="AA198782" s="192"/>
    </row>
    <row r="198783" spans="26:27">
      <c r="Z198783" s="192"/>
      <c r="AA198783" s="192"/>
    </row>
    <row r="198784" spans="26:27">
      <c r="Z198784" s="192"/>
      <c r="AA198784" s="192"/>
    </row>
    <row r="198785" spans="26:27">
      <c r="Z198785" s="192"/>
      <c r="AA198785" s="192"/>
    </row>
    <row r="198786" spans="26:27">
      <c r="Z198786" s="192"/>
      <c r="AA198786" s="192"/>
    </row>
    <row r="198787" spans="26:27">
      <c r="Z198787" s="192"/>
      <c r="AA198787" s="192"/>
    </row>
    <row r="198788" spans="26:27">
      <c r="Z198788" s="192"/>
      <c r="AA198788" s="192"/>
    </row>
    <row r="198789" spans="26:27">
      <c r="Z198789" s="192"/>
      <c r="AA198789" s="192"/>
    </row>
    <row r="198790" spans="26:27">
      <c r="Z198790" s="192"/>
      <c r="AA198790" s="192"/>
    </row>
    <row r="198791" spans="26:27">
      <c r="Z198791" s="192"/>
      <c r="AA198791" s="192"/>
    </row>
    <row r="198792" spans="26:27">
      <c r="Z198792" s="192"/>
      <c r="AA198792" s="192"/>
    </row>
    <row r="198793" spans="26:27">
      <c r="Z198793" s="192"/>
      <c r="AA198793" s="192"/>
    </row>
    <row r="198794" spans="26:27">
      <c r="Z198794" s="192"/>
      <c r="AA198794" s="192"/>
    </row>
    <row r="198795" spans="26:27">
      <c r="Z198795" s="192"/>
      <c r="AA198795" s="192"/>
    </row>
    <row r="198796" spans="26:27">
      <c r="Z198796" s="192"/>
      <c r="AA198796" s="192"/>
    </row>
    <row r="198797" spans="26:27">
      <c r="Z198797" s="192"/>
      <c r="AA198797" s="192"/>
    </row>
    <row r="198798" spans="26:27">
      <c r="Z198798" s="192"/>
      <c r="AA198798" s="192"/>
    </row>
    <row r="198799" spans="26:27">
      <c r="Z198799" s="192"/>
      <c r="AA198799" s="192"/>
    </row>
    <row r="198800" spans="26:27">
      <c r="Z198800" s="192"/>
      <c r="AA198800" s="192"/>
    </row>
    <row r="198801" spans="26:27">
      <c r="Z198801" s="192"/>
      <c r="AA198801" s="192"/>
    </row>
    <row r="198802" spans="26:27">
      <c r="Z198802" s="192"/>
      <c r="AA198802" s="192"/>
    </row>
    <row r="198803" spans="26:27">
      <c r="Z198803" s="192"/>
      <c r="AA198803" s="192"/>
    </row>
    <row r="198804" spans="26:27">
      <c r="Z198804" s="192"/>
      <c r="AA198804" s="192"/>
    </row>
    <row r="198805" spans="26:27">
      <c r="Z198805" s="192"/>
      <c r="AA198805" s="192"/>
    </row>
    <row r="198806" spans="26:27">
      <c r="Z198806" s="192"/>
      <c r="AA198806" s="192"/>
    </row>
    <row r="198807" spans="26:27">
      <c r="Z198807" s="192"/>
      <c r="AA198807" s="192"/>
    </row>
    <row r="198808" spans="26:27">
      <c r="Z198808" s="192"/>
      <c r="AA198808" s="192"/>
    </row>
    <row r="198809" spans="26:27">
      <c r="Z198809" s="192"/>
      <c r="AA198809" s="192"/>
    </row>
    <row r="198810" spans="26:27">
      <c r="Z198810" s="192"/>
      <c r="AA198810" s="192"/>
    </row>
    <row r="198811" spans="26:27">
      <c r="Z198811" s="192"/>
      <c r="AA198811" s="192"/>
    </row>
    <row r="198812" spans="26:27">
      <c r="Z198812" s="192"/>
      <c r="AA198812" s="192"/>
    </row>
    <row r="198813" spans="26:27">
      <c r="Z198813" s="192"/>
      <c r="AA198813" s="192"/>
    </row>
    <row r="198814" spans="26:27">
      <c r="Z198814" s="192"/>
      <c r="AA198814" s="192"/>
    </row>
    <row r="198815" spans="26:27">
      <c r="Z198815" s="192"/>
      <c r="AA198815" s="192"/>
    </row>
    <row r="198816" spans="26:27">
      <c r="Z198816" s="192"/>
      <c r="AA198816" s="192"/>
    </row>
    <row r="198817" spans="26:27">
      <c r="Z198817" s="192"/>
      <c r="AA198817" s="192"/>
    </row>
    <row r="198818" spans="26:27">
      <c r="Z198818" s="192"/>
      <c r="AA198818" s="192"/>
    </row>
    <row r="198819" spans="26:27">
      <c r="Z198819" s="192"/>
      <c r="AA198819" s="192"/>
    </row>
    <row r="198820" spans="26:27">
      <c r="Z198820" s="192"/>
      <c r="AA198820" s="192"/>
    </row>
    <row r="198821" spans="26:27">
      <c r="Z198821" s="192"/>
      <c r="AA198821" s="192"/>
    </row>
    <row r="198822" spans="26:27">
      <c r="Z198822" s="192"/>
      <c r="AA198822" s="192"/>
    </row>
    <row r="198823" spans="26:27">
      <c r="Z198823" s="192"/>
      <c r="AA198823" s="192"/>
    </row>
    <row r="198824" spans="26:27">
      <c r="Z198824" s="192"/>
      <c r="AA198824" s="192"/>
    </row>
    <row r="198825" spans="26:27">
      <c r="Z198825" s="192"/>
      <c r="AA198825" s="192"/>
    </row>
    <row r="198826" spans="26:27">
      <c r="Z198826" s="192"/>
      <c r="AA198826" s="192"/>
    </row>
    <row r="198827" spans="26:27">
      <c r="Z198827" s="192"/>
      <c r="AA198827" s="192"/>
    </row>
    <row r="198828" spans="26:27">
      <c r="Z198828" s="192"/>
      <c r="AA198828" s="192"/>
    </row>
    <row r="198829" spans="26:27">
      <c r="Z198829" s="192"/>
      <c r="AA198829" s="192"/>
    </row>
    <row r="198830" spans="26:27">
      <c r="Z198830" s="192"/>
      <c r="AA198830" s="192"/>
    </row>
    <row r="198831" spans="26:27">
      <c r="Z198831" s="192"/>
      <c r="AA198831" s="192"/>
    </row>
    <row r="198832" spans="26:27">
      <c r="Z198832" s="192"/>
      <c r="AA198832" s="192"/>
    </row>
    <row r="198833" spans="26:27">
      <c r="Z198833" s="192"/>
      <c r="AA198833" s="192"/>
    </row>
    <row r="198834" spans="26:27">
      <c r="Z198834" s="192"/>
      <c r="AA198834" s="192"/>
    </row>
    <row r="198835" spans="26:27">
      <c r="Z198835" s="192"/>
      <c r="AA198835" s="192"/>
    </row>
    <row r="198836" spans="26:27">
      <c r="Z198836" s="192"/>
      <c r="AA198836" s="192"/>
    </row>
    <row r="198837" spans="26:27">
      <c r="Z198837" s="192"/>
      <c r="AA198837" s="192"/>
    </row>
    <row r="198838" spans="26:27">
      <c r="Z198838" s="192"/>
      <c r="AA198838" s="192"/>
    </row>
    <row r="198839" spans="26:27">
      <c r="Z198839" s="192"/>
      <c r="AA198839" s="192"/>
    </row>
    <row r="198840" spans="26:27">
      <c r="Z198840" s="192"/>
      <c r="AA198840" s="192"/>
    </row>
    <row r="198841" spans="26:27">
      <c r="Z198841" s="192"/>
      <c r="AA198841" s="192"/>
    </row>
    <row r="198842" spans="26:27">
      <c r="Z198842" s="192"/>
      <c r="AA198842" s="192"/>
    </row>
    <row r="198843" spans="26:27">
      <c r="Z198843" s="192"/>
      <c r="AA198843" s="192"/>
    </row>
    <row r="198844" spans="26:27">
      <c r="Z198844" s="192"/>
      <c r="AA198844" s="192"/>
    </row>
    <row r="198845" spans="26:27">
      <c r="Z198845" s="192"/>
      <c r="AA198845" s="192"/>
    </row>
    <row r="198846" spans="26:27">
      <c r="Z198846" s="192"/>
      <c r="AA198846" s="192"/>
    </row>
    <row r="198847" spans="26:27">
      <c r="Z198847" s="192"/>
      <c r="AA198847" s="192"/>
    </row>
    <row r="198848" spans="26:27">
      <c r="Z198848" s="192"/>
      <c r="AA198848" s="192"/>
    </row>
    <row r="198849" spans="26:27">
      <c r="Z198849" s="192"/>
      <c r="AA198849" s="192"/>
    </row>
    <row r="198850" spans="26:27">
      <c r="Z198850" s="192"/>
      <c r="AA198850" s="192"/>
    </row>
    <row r="198851" spans="26:27">
      <c r="Z198851" s="192"/>
      <c r="AA198851" s="192"/>
    </row>
    <row r="198852" spans="26:27">
      <c r="Z198852" s="192"/>
      <c r="AA198852" s="192"/>
    </row>
    <row r="198853" spans="26:27">
      <c r="Z198853" s="192"/>
      <c r="AA198853" s="192"/>
    </row>
    <row r="198854" spans="26:27">
      <c r="Z198854" s="192"/>
      <c r="AA198854" s="192"/>
    </row>
    <row r="198855" spans="26:27">
      <c r="Z198855" s="192"/>
      <c r="AA198855" s="192"/>
    </row>
    <row r="198856" spans="26:27">
      <c r="Z198856" s="192"/>
      <c r="AA198856" s="192"/>
    </row>
    <row r="198857" spans="26:27">
      <c r="Z198857" s="192"/>
      <c r="AA198857" s="192"/>
    </row>
    <row r="198858" spans="26:27">
      <c r="Z198858" s="192"/>
      <c r="AA198858" s="192"/>
    </row>
    <row r="198859" spans="26:27">
      <c r="Z198859" s="192"/>
      <c r="AA198859" s="192"/>
    </row>
    <row r="198860" spans="26:27">
      <c r="Z198860" s="192"/>
      <c r="AA198860" s="192"/>
    </row>
    <row r="198861" spans="26:27">
      <c r="Z198861" s="192"/>
      <c r="AA198861" s="192"/>
    </row>
    <row r="198862" spans="26:27">
      <c r="Z198862" s="192"/>
      <c r="AA198862" s="192"/>
    </row>
    <row r="198863" spans="26:27">
      <c r="Z198863" s="192"/>
      <c r="AA198863" s="192"/>
    </row>
    <row r="198864" spans="26:27">
      <c r="Z198864" s="192"/>
      <c r="AA198864" s="192"/>
    </row>
    <row r="198865" spans="26:27">
      <c r="Z198865" s="192"/>
      <c r="AA198865" s="192"/>
    </row>
    <row r="198866" spans="26:27">
      <c r="Z198866" s="192"/>
      <c r="AA198866" s="192"/>
    </row>
    <row r="198867" spans="26:27">
      <c r="Z198867" s="192"/>
      <c r="AA198867" s="192"/>
    </row>
    <row r="198868" spans="26:27">
      <c r="Z198868" s="192"/>
      <c r="AA198868" s="192"/>
    </row>
    <row r="198869" spans="26:27">
      <c r="Z198869" s="192"/>
      <c r="AA198869" s="192"/>
    </row>
    <row r="198870" spans="26:27">
      <c r="Z198870" s="192"/>
      <c r="AA198870" s="192"/>
    </row>
    <row r="198871" spans="26:27">
      <c r="Z198871" s="192"/>
      <c r="AA198871" s="192"/>
    </row>
    <row r="198872" spans="26:27">
      <c r="Z198872" s="192"/>
      <c r="AA198872" s="192"/>
    </row>
    <row r="198873" spans="26:27">
      <c r="Z198873" s="192"/>
      <c r="AA198873" s="192"/>
    </row>
    <row r="198874" spans="26:27">
      <c r="Z198874" s="192"/>
      <c r="AA198874" s="192"/>
    </row>
    <row r="198875" spans="26:27">
      <c r="Z198875" s="192"/>
      <c r="AA198875" s="192"/>
    </row>
    <row r="198876" spans="26:27">
      <c r="Z198876" s="192"/>
      <c r="AA198876" s="192"/>
    </row>
    <row r="198877" spans="26:27">
      <c r="Z198877" s="192"/>
      <c r="AA198877" s="192"/>
    </row>
    <row r="198878" spans="26:27">
      <c r="Z198878" s="192"/>
      <c r="AA198878" s="192"/>
    </row>
    <row r="198879" spans="26:27">
      <c r="Z198879" s="192"/>
      <c r="AA198879" s="192"/>
    </row>
    <row r="198880" spans="26:27">
      <c r="Z198880" s="192"/>
      <c r="AA198880" s="192"/>
    </row>
    <row r="198881" spans="26:27">
      <c r="Z198881" s="192"/>
      <c r="AA198881" s="192"/>
    </row>
    <row r="198882" spans="26:27">
      <c r="Z198882" s="192"/>
      <c r="AA198882" s="192"/>
    </row>
    <row r="198883" spans="26:27">
      <c r="Z198883" s="192"/>
      <c r="AA198883" s="192"/>
    </row>
    <row r="198884" spans="26:27">
      <c r="Z198884" s="192"/>
      <c r="AA198884" s="192"/>
    </row>
    <row r="198885" spans="26:27">
      <c r="Z198885" s="192"/>
      <c r="AA198885" s="192"/>
    </row>
    <row r="198886" spans="26:27">
      <c r="Z198886" s="192"/>
      <c r="AA198886" s="192"/>
    </row>
    <row r="198887" spans="26:27">
      <c r="Z198887" s="192"/>
      <c r="AA198887" s="192"/>
    </row>
    <row r="198888" spans="26:27">
      <c r="Z198888" s="192"/>
      <c r="AA198888" s="192"/>
    </row>
    <row r="198889" spans="26:27">
      <c r="Z198889" s="192"/>
      <c r="AA198889" s="192"/>
    </row>
    <row r="198890" spans="26:27">
      <c r="Z198890" s="192"/>
      <c r="AA198890" s="192"/>
    </row>
    <row r="198891" spans="26:27">
      <c r="Z198891" s="192"/>
      <c r="AA198891" s="192"/>
    </row>
    <row r="198892" spans="26:27">
      <c r="Z198892" s="192"/>
      <c r="AA198892" s="192"/>
    </row>
    <row r="198893" spans="26:27">
      <c r="Z198893" s="192"/>
      <c r="AA198893" s="192"/>
    </row>
    <row r="198894" spans="26:27">
      <c r="Z198894" s="192"/>
      <c r="AA198894" s="192"/>
    </row>
    <row r="198895" spans="26:27">
      <c r="Z198895" s="192"/>
      <c r="AA198895" s="192"/>
    </row>
    <row r="198896" spans="26:27">
      <c r="Z198896" s="192"/>
      <c r="AA198896" s="192"/>
    </row>
    <row r="198897" spans="26:27">
      <c r="Z198897" s="192"/>
      <c r="AA198897" s="192"/>
    </row>
    <row r="198898" spans="26:27">
      <c r="Z198898" s="192"/>
      <c r="AA198898" s="192"/>
    </row>
    <row r="198899" spans="26:27">
      <c r="Z198899" s="192"/>
      <c r="AA198899" s="192"/>
    </row>
    <row r="198900" spans="26:27">
      <c r="Z198900" s="192"/>
      <c r="AA198900" s="192"/>
    </row>
    <row r="198901" spans="26:27">
      <c r="Z198901" s="192"/>
      <c r="AA198901" s="192"/>
    </row>
    <row r="198902" spans="26:27">
      <c r="Z198902" s="192"/>
      <c r="AA198902" s="192"/>
    </row>
    <row r="198903" spans="26:27">
      <c r="Z198903" s="192"/>
      <c r="AA198903" s="192"/>
    </row>
    <row r="198904" spans="26:27">
      <c r="Z198904" s="192"/>
      <c r="AA198904" s="192"/>
    </row>
    <row r="198905" spans="26:27">
      <c r="Z198905" s="192"/>
      <c r="AA198905" s="192"/>
    </row>
    <row r="198906" spans="26:27">
      <c r="Z198906" s="192"/>
      <c r="AA198906" s="192"/>
    </row>
    <row r="198907" spans="26:27">
      <c r="Z198907" s="192"/>
      <c r="AA198907" s="192"/>
    </row>
    <row r="198908" spans="26:27">
      <c r="Z198908" s="192"/>
      <c r="AA198908" s="192"/>
    </row>
    <row r="198909" spans="26:27">
      <c r="Z198909" s="192"/>
      <c r="AA198909" s="192"/>
    </row>
    <row r="198910" spans="26:27">
      <c r="Z198910" s="192"/>
      <c r="AA198910" s="192"/>
    </row>
    <row r="198911" spans="26:27">
      <c r="Z198911" s="192"/>
      <c r="AA198911" s="192"/>
    </row>
    <row r="198912" spans="26:27">
      <c r="Z198912" s="192"/>
      <c r="AA198912" s="192"/>
    </row>
    <row r="198913" spans="26:27">
      <c r="Z198913" s="192"/>
      <c r="AA198913" s="192"/>
    </row>
    <row r="198914" spans="26:27">
      <c r="Z198914" s="192"/>
      <c r="AA198914" s="192"/>
    </row>
    <row r="198915" spans="26:27">
      <c r="Z198915" s="192"/>
      <c r="AA198915" s="192"/>
    </row>
    <row r="198916" spans="26:27">
      <c r="Z198916" s="192"/>
      <c r="AA198916" s="192"/>
    </row>
    <row r="198917" spans="26:27">
      <c r="Z198917" s="192"/>
      <c r="AA198917" s="192"/>
    </row>
    <row r="198918" spans="26:27">
      <c r="Z198918" s="192"/>
      <c r="AA198918" s="192"/>
    </row>
    <row r="198919" spans="26:27">
      <c r="Z198919" s="192"/>
      <c r="AA198919" s="192"/>
    </row>
    <row r="198920" spans="26:27">
      <c r="Z198920" s="192"/>
      <c r="AA198920" s="192"/>
    </row>
    <row r="198921" spans="26:27">
      <c r="Z198921" s="192"/>
      <c r="AA198921" s="192"/>
    </row>
    <row r="198922" spans="26:27">
      <c r="Z198922" s="192"/>
      <c r="AA198922" s="192"/>
    </row>
    <row r="198923" spans="26:27">
      <c r="Z198923" s="192"/>
      <c r="AA198923" s="192"/>
    </row>
    <row r="198924" spans="26:27">
      <c r="Z198924" s="192"/>
      <c r="AA198924" s="192"/>
    </row>
    <row r="198925" spans="26:27">
      <c r="Z198925" s="192"/>
      <c r="AA198925" s="192"/>
    </row>
    <row r="198926" spans="26:27">
      <c r="Z198926" s="192"/>
      <c r="AA198926" s="192"/>
    </row>
    <row r="198927" spans="26:27">
      <c r="Z198927" s="192"/>
      <c r="AA198927" s="192"/>
    </row>
    <row r="198928" spans="26:27">
      <c r="Z198928" s="192"/>
      <c r="AA198928" s="192"/>
    </row>
    <row r="198929" spans="26:27">
      <c r="Z198929" s="192"/>
      <c r="AA198929" s="192"/>
    </row>
    <row r="198930" spans="26:27">
      <c r="Z198930" s="192"/>
      <c r="AA198930" s="192"/>
    </row>
    <row r="198931" spans="26:27">
      <c r="Z198931" s="192"/>
      <c r="AA198931" s="192"/>
    </row>
    <row r="198932" spans="26:27">
      <c r="Z198932" s="192"/>
      <c r="AA198932" s="192"/>
    </row>
    <row r="198933" spans="26:27">
      <c r="Z198933" s="192"/>
      <c r="AA198933" s="192"/>
    </row>
    <row r="198934" spans="26:27">
      <c r="Z198934" s="192"/>
      <c r="AA198934" s="192"/>
    </row>
    <row r="198935" spans="26:27">
      <c r="Z198935" s="192"/>
      <c r="AA198935" s="192"/>
    </row>
    <row r="198936" spans="26:27">
      <c r="Z198936" s="192"/>
      <c r="AA198936" s="192"/>
    </row>
    <row r="198937" spans="26:27">
      <c r="Z198937" s="192"/>
      <c r="AA198937" s="192"/>
    </row>
    <row r="198938" spans="26:27">
      <c r="Z198938" s="192"/>
      <c r="AA198938" s="192"/>
    </row>
    <row r="198939" spans="26:27">
      <c r="Z198939" s="192"/>
      <c r="AA198939" s="192"/>
    </row>
    <row r="198940" spans="26:27">
      <c r="Z198940" s="192"/>
      <c r="AA198940" s="192"/>
    </row>
    <row r="198941" spans="26:27">
      <c r="Z198941" s="192"/>
      <c r="AA198941" s="192"/>
    </row>
    <row r="198942" spans="26:27">
      <c r="Z198942" s="192"/>
      <c r="AA198942" s="192"/>
    </row>
    <row r="198943" spans="26:27">
      <c r="Z198943" s="192"/>
      <c r="AA198943" s="192"/>
    </row>
    <row r="198944" spans="26:27">
      <c r="Z198944" s="192"/>
      <c r="AA198944" s="192"/>
    </row>
    <row r="198945" spans="26:27">
      <c r="Z198945" s="192"/>
      <c r="AA198945" s="192"/>
    </row>
    <row r="198946" spans="26:27">
      <c r="Z198946" s="192"/>
      <c r="AA198946" s="192"/>
    </row>
    <row r="198947" spans="26:27">
      <c r="Z198947" s="192"/>
      <c r="AA198947" s="192"/>
    </row>
    <row r="198948" spans="26:27">
      <c r="Z198948" s="192"/>
      <c r="AA198948" s="192"/>
    </row>
    <row r="198949" spans="26:27">
      <c r="Z198949" s="192"/>
      <c r="AA198949" s="192"/>
    </row>
    <row r="198950" spans="26:27">
      <c r="Z198950" s="192"/>
      <c r="AA198950" s="192"/>
    </row>
    <row r="198951" spans="26:27">
      <c r="Z198951" s="192"/>
      <c r="AA198951" s="192"/>
    </row>
    <row r="198952" spans="26:27">
      <c r="Z198952" s="192"/>
      <c r="AA198952" s="192"/>
    </row>
    <row r="198953" spans="26:27">
      <c r="Z198953" s="192"/>
      <c r="AA198953" s="192"/>
    </row>
    <row r="198954" spans="26:27">
      <c r="Z198954" s="192"/>
      <c r="AA198954" s="192"/>
    </row>
    <row r="198955" spans="26:27">
      <c r="Z198955" s="192"/>
      <c r="AA198955" s="192"/>
    </row>
    <row r="198956" spans="26:27">
      <c r="Z198956" s="192"/>
      <c r="AA198956" s="192"/>
    </row>
    <row r="198957" spans="26:27">
      <c r="Z198957" s="192"/>
      <c r="AA198957" s="192"/>
    </row>
    <row r="198958" spans="26:27">
      <c r="Z198958" s="192"/>
      <c r="AA198958" s="192"/>
    </row>
    <row r="198959" spans="26:27">
      <c r="Z198959" s="192"/>
      <c r="AA198959" s="192"/>
    </row>
    <row r="198960" spans="26:27">
      <c r="Z198960" s="192"/>
      <c r="AA198960" s="192"/>
    </row>
    <row r="198961" spans="26:27">
      <c r="Z198961" s="192"/>
      <c r="AA198961" s="192"/>
    </row>
    <row r="198962" spans="26:27">
      <c r="Z198962" s="192"/>
      <c r="AA198962" s="192"/>
    </row>
    <row r="198963" spans="26:27">
      <c r="Z198963" s="192"/>
      <c r="AA198963" s="192"/>
    </row>
    <row r="198964" spans="26:27">
      <c r="Z198964" s="192"/>
      <c r="AA198964" s="192"/>
    </row>
    <row r="198965" spans="26:27">
      <c r="Z198965" s="192"/>
      <c r="AA198965" s="192"/>
    </row>
    <row r="198966" spans="26:27">
      <c r="Z198966" s="192"/>
      <c r="AA198966" s="192"/>
    </row>
    <row r="198967" spans="26:27">
      <c r="Z198967" s="192"/>
      <c r="AA198967" s="192"/>
    </row>
    <row r="198968" spans="26:27">
      <c r="Z198968" s="192"/>
      <c r="AA198968" s="192"/>
    </row>
    <row r="198969" spans="26:27">
      <c r="Z198969" s="192"/>
      <c r="AA198969" s="192"/>
    </row>
    <row r="198970" spans="26:27">
      <c r="Z198970" s="192"/>
      <c r="AA198970" s="192"/>
    </row>
    <row r="198971" spans="26:27">
      <c r="Z198971" s="192"/>
      <c r="AA198971" s="192"/>
    </row>
    <row r="198972" spans="26:27">
      <c r="Z198972" s="192"/>
      <c r="AA198972" s="192"/>
    </row>
    <row r="198973" spans="26:27">
      <c r="Z198973" s="192"/>
      <c r="AA198973" s="192"/>
    </row>
    <row r="198974" spans="26:27">
      <c r="Z198974" s="192"/>
      <c r="AA198974" s="192"/>
    </row>
    <row r="198975" spans="26:27">
      <c r="Z198975" s="192"/>
      <c r="AA198975" s="192"/>
    </row>
    <row r="198976" spans="26:27">
      <c r="Z198976" s="192"/>
      <c r="AA198976" s="192"/>
    </row>
    <row r="198977" spans="26:27">
      <c r="Z198977" s="192"/>
      <c r="AA198977" s="192"/>
    </row>
    <row r="198978" spans="26:27">
      <c r="Z198978" s="192"/>
      <c r="AA198978" s="192"/>
    </row>
    <row r="198979" spans="26:27">
      <c r="Z198979" s="192"/>
      <c r="AA198979" s="192"/>
    </row>
    <row r="198980" spans="26:27">
      <c r="Z198980" s="192"/>
      <c r="AA198980" s="192"/>
    </row>
    <row r="198981" spans="26:27">
      <c r="Z198981" s="192"/>
      <c r="AA198981" s="192"/>
    </row>
    <row r="198982" spans="26:27">
      <c r="Z198982" s="192"/>
      <c r="AA198982" s="192"/>
    </row>
    <row r="198983" spans="26:27">
      <c r="Z198983" s="192"/>
      <c r="AA198983" s="192"/>
    </row>
    <row r="198984" spans="26:27">
      <c r="Z198984" s="192"/>
      <c r="AA198984" s="192"/>
    </row>
    <row r="198985" spans="26:27">
      <c r="Z198985" s="192"/>
      <c r="AA198985" s="192"/>
    </row>
    <row r="198986" spans="26:27">
      <c r="Z198986" s="192"/>
      <c r="AA198986" s="192"/>
    </row>
    <row r="198987" spans="26:27">
      <c r="Z198987" s="192"/>
      <c r="AA198987" s="192"/>
    </row>
    <row r="198988" spans="26:27">
      <c r="Z198988" s="192"/>
      <c r="AA198988" s="192"/>
    </row>
    <row r="198989" spans="26:27">
      <c r="Z198989" s="192"/>
      <c r="AA198989" s="192"/>
    </row>
    <row r="198990" spans="26:27">
      <c r="Z198990" s="192"/>
      <c r="AA198990" s="192"/>
    </row>
    <row r="198991" spans="26:27">
      <c r="Z198991" s="192"/>
      <c r="AA198991" s="192"/>
    </row>
    <row r="198992" spans="26:27">
      <c r="Z198992" s="192"/>
      <c r="AA198992" s="192"/>
    </row>
    <row r="198993" spans="26:27">
      <c r="Z198993" s="192"/>
      <c r="AA198993" s="192"/>
    </row>
    <row r="198994" spans="26:27">
      <c r="Z198994" s="192"/>
      <c r="AA198994" s="192"/>
    </row>
    <row r="198995" spans="26:27">
      <c r="Z198995" s="192"/>
      <c r="AA198995" s="192"/>
    </row>
    <row r="198996" spans="26:27">
      <c r="Z198996" s="192"/>
      <c r="AA198996" s="192"/>
    </row>
    <row r="198997" spans="26:27">
      <c r="Z198997" s="192"/>
      <c r="AA198997" s="192"/>
    </row>
    <row r="198998" spans="26:27">
      <c r="Z198998" s="192"/>
      <c r="AA198998" s="192"/>
    </row>
    <row r="198999" spans="26:27">
      <c r="Z198999" s="192"/>
      <c r="AA198999" s="192"/>
    </row>
    <row r="199000" spans="26:27">
      <c r="Z199000" s="192"/>
      <c r="AA199000" s="192"/>
    </row>
    <row r="199001" spans="26:27">
      <c r="Z199001" s="192"/>
      <c r="AA199001" s="192"/>
    </row>
    <row r="199002" spans="26:27">
      <c r="Z199002" s="192"/>
      <c r="AA199002" s="192"/>
    </row>
    <row r="199003" spans="26:27">
      <c r="Z199003" s="192"/>
      <c r="AA199003" s="192"/>
    </row>
    <row r="199004" spans="26:27">
      <c r="Z199004" s="192"/>
      <c r="AA199004" s="192"/>
    </row>
    <row r="199005" spans="26:27">
      <c r="Z199005" s="192"/>
      <c r="AA199005" s="192"/>
    </row>
    <row r="199006" spans="26:27">
      <c r="Z199006" s="192"/>
      <c r="AA199006" s="192"/>
    </row>
    <row r="199007" spans="26:27">
      <c r="Z199007" s="192"/>
      <c r="AA199007" s="192"/>
    </row>
    <row r="199008" spans="26:27">
      <c r="Z199008" s="192"/>
      <c r="AA199008" s="192"/>
    </row>
    <row r="199009" spans="26:27">
      <c r="Z199009" s="192"/>
      <c r="AA199009" s="192"/>
    </row>
    <row r="199010" spans="26:27">
      <c r="Z199010" s="192"/>
      <c r="AA199010" s="192"/>
    </row>
    <row r="199011" spans="26:27">
      <c r="Z199011" s="192"/>
      <c r="AA199011" s="192"/>
    </row>
    <row r="199012" spans="26:27">
      <c r="Z199012" s="192"/>
      <c r="AA199012" s="192"/>
    </row>
    <row r="199013" spans="26:27">
      <c r="Z199013" s="192"/>
      <c r="AA199013" s="192"/>
    </row>
    <row r="199014" spans="26:27">
      <c r="Z199014" s="192"/>
      <c r="AA199014" s="192"/>
    </row>
    <row r="199015" spans="26:27">
      <c r="Z199015" s="192"/>
      <c r="AA199015" s="192"/>
    </row>
    <row r="199016" spans="26:27">
      <c r="Z199016" s="192"/>
      <c r="AA199016" s="192"/>
    </row>
    <row r="199017" spans="26:27">
      <c r="Z199017" s="192"/>
      <c r="AA199017" s="192"/>
    </row>
    <row r="199018" spans="26:27">
      <c r="Z199018" s="192"/>
      <c r="AA199018" s="192"/>
    </row>
    <row r="199019" spans="26:27">
      <c r="Z199019" s="192"/>
      <c r="AA199019" s="192"/>
    </row>
    <row r="199020" spans="26:27">
      <c r="Z199020" s="192"/>
      <c r="AA199020" s="192"/>
    </row>
    <row r="199021" spans="26:27">
      <c r="Z199021" s="192"/>
      <c r="AA199021" s="192"/>
    </row>
    <row r="199022" spans="26:27">
      <c r="Z199022" s="192"/>
      <c r="AA199022" s="192"/>
    </row>
    <row r="199023" spans="26:27">
      <c r="Z199023" s="192"/>
      <c r="AA199023" s="192"/>
    </row>
    <row r="199024" spans="26:27">
      <c r="Z199024" s="192"/>
      <c r="AA199024" s="192"/>
    </row>
    <row r="199025" spans="26:27">
      <c r="Z199025" s="192"/>
      <c r="AA199025" s="192"/>
    </row>
    <row r="199026" spans="26:27">
      <c r="Z199026" s="192"/>
      <c r="AA199026" s="192"/>
    </row>
    <row r="199027" spans="26:27">
      <c r="Z199027" s="192"/>
      <c r="AA199027" s="192"/>
    </row>
    <row r="199028" spans="26:27">
      <c r="Z199028" s="192"/>
      <c r="AA199028" s="192"/>
    </row>
    <row r="199029" spans="26:27">
      <c r="Z199029" s="192"/>
      <c r="AA199029" s="192"/>
    </row>
    <row r="199030" spans="26:27">
      <c r="Z199030" s="192"/>
      <c r="AA199030" s="192"/>
    </row>
    <row r="199031" spans="26:27">
      <c r="Z199031" s="192"/>
      <c r="AA199031" s="192"/>
    </row>
    <row r="199032" spans="26:27">
      <c r="Z199032" s="192"/>
      <c r="AA199032" s="192"/>
    </row>
    <row r="199033" spans="26:27">
      <c r="Z199033" s="192"/>
      <c r="AA199033" s="192"/>
    </row>
    <row r="199034" spans="26:27">
      <c r="Z199034" s="192"/>
      <c r="AA199034" s="192"/>
    </row>
    <row r="199035" spans="26:27">
      <c r="Z199035" s="192"/>
      <c r="AA199035" s="192"/>
    </row>
    <row r="199036" spans="26:27">
      <c r="Z199036" s="192"/>
      <c r="AA199036" s="192"/>
    </row>
    <row r="199037" spans="26:27">
      <c r="Z199037" s="192"/>
      <c r="AA199037" s="192"/>
    </row>
    <row r="199038" spans="26:27">
      <c r="Z199038" s="192"/>
      <c r="AA199038" s="192"/>
    </row>
    <row r="199039" spans="26:27">
      <c r="Z199039" s="192"/>
      <c r="AA199039" s="192"/>
    </row>
    <row r="199040" spans="26:27">
      <c r="Z199040" s="192"/>
      <c r="AA199040" s="192"/>
    </row>
    <row r="199041" spans="26:27">
      <c r="Z199041" s="192"/>
      <c r="AA199041" s="192"/>
    </row>
    <row r="199042" spans="26:27">
      <c r="Z199042" s="192"/>
      <c r="AA199042" s="192"/>
    </row>
    <row r="199043" spans="26:27">
      <c r="Z199043" s="192"/>
      <c r="AA199043" s="192"/>
    </row>
    <row r="199044" spans="26:27">
      <c r="Z199044" s="192"/>
      <c r="AA199044" s="192"/>
    </row>
    <row r="199045" spans="26:27">
      <c r="Z199045" s="192"/>
      <c r="AA199045" s="192"/>
    </row>
    <row r="199046" spans="26:27">
      <c r="Z199046" s="192"/>
      <c r="AA199046" s="192"/>
    </row>
    <row r="199047" spans="26:27">
      <c r="Z199047" s="192"/>
      <c r="AA199047" s="192"/>
    </row>
    <row r="199048" spans="26:27">
      <c r="Z199048" s="192"/>
      <c r="AA199048" s="192"/>
    </row>
    <row r="199049" spans="26:27">
      <c r="Z199049" s="192"/>
      <c r="AA199049" s="192"/>
    </row>
    <row r="199050" spans="26:27">
      <c r="Z199050" s="192"/>
      <c r="AA199050" s="192"/>
    </row>
    <row r="199051" spans="26:27">
      <c r="Z199051" s="192"/>
      <c r="AA199051" s="192"/>
    </row>
    <row r="199052" spans="26:27">
      <c r="Z199052" s="192"/>
      <c r="AA199052" s="192"/>
    </row>
    <row r="199053" spans="26:27">
      <c r="Z199053" s="192"/>
      <c r="AA199053" s="192"/>
    </row>
    <row r="199054" spans="26:27">
      <c r="Z199054" s="192"/>
      <c r="AA199054" s="192"/>
    </row>
    <row r="199055" spans="26:27">
      <c r="Z199055" s="192"/>
      <c r="AA199055" s="192"/>
    </row>
    <row r="199056" spans="26:27">
      <c r="Z199056" s="192"/>
      <c r="AA199056" s="192"/>
    </row>
    <row r="199057" spans="26:27">
      <c r="Z199057" s="192"/>
      <c r="AA199057" s="192"/>
    </row>
    <row r="199058" spans="26:27">
      <c r="Z199058" s="192"/>
      <c r="AA199058" s="192"/>
    </row>
    <row r="199059" spans="26:27">
      <c r="Z199059" s="192"/>
      <c r="AA199059" s="192"/>
    </row>
    <row r="199060" spans="26:27">
      <c r="Z199060" s="192"/>
      <c r="AA199060" s="192"/>
    </row>
    <row r="199061" spans="26:27">
      <c r="Z199061" s="192"/>
      <c r="AA199061" s="192"/>
    </row>
    <row r="199062" spans="26:27">
      <c r="Z199062" s="192"/>
      <c r="AA199062" s="192"/>
    </row>
    <row r="199063" spans="26:27">
      <c r="Z199063" s="192"/>
      <c r="AA199063" s="192"/>
    </row>
    <row r="199064" spans="26:27">
      <c r="Z199064" s="192"/>
      <c r="AA199064" s="192"/>
    </row>
    <row r="199065" spans="26:27">
      <c r="Z199065" s="192"/>
      <c r="AA199065" s="192"/>
    </row>
    <row r="199066" spans="26:27">
      <c r="Z199066" s="192"/>
      <c r="AA199066" s="192"/>
    </row>
    <row r="199067" spans="26:27">
      <c r="Z199067" s="192"/>
      <c r="AA199067" s="192"/>
    </row>
    <row r="199068" spans="26:27">
      <c r="Z199068" s="192"/>
      <c r="AA199068" s="192"/>
    </row>
    <row r="199069" spans="26:27">
      <c r="Z199069" s="192"/>
      <c r="AA199069" s="192"/>
    </row>
    <row r="199070" spans="26:27">
      <c r="Z199070" s="192"/>
      <c r="AA199070" s="192"/>
    </row>
    <row r="199071" spans="26:27">
      <c r="Z199071" s="192"/>
      <c r="AA199071" s="192"/>
    </row>
    <row r="199072" spans="26:27">
      <c r="Z199072" s="192"/>
      <c r="AA199072" s="192"/>
    </row>
    <row r="199073" spans="26:27">
      <c r="Z199073" s="192"/>
      <c r="AA199073" s="192"/>
    </row>
    <row r="199074" spans="26:27">
      <c r="Z199074" s="192"/>
      <c r="AA199074" s="192"/>
    </row>
    <row r="199075" spans="26:27">
      <c r="Z199075" s="192"/>
      <c r="AA199075" s="192"/>
    </row>
    <row r="199076" spans="26:27">
      <c r="Z199076" s="192"/>
      <c r="AA199076" s="192"/>
    </row>
    <row r="199077" spans="26:27">
      <c r="Z199077" s="192"/>
      <c r="AA199077" s="192"/>
    </row>
    <row r="199078" spans="26:27">
      <c r="Z199078" s="192"/>
      <c r="AA199078" s="192"/>
    </row>
    <row r="199079" spans="26:27">
      <c r="Z199079" s="192"/>
      <c r="AA199079" s="192"/>
    </row>
    <row r="199080" spans="26:27">
      <c r="Z199080" s="192"/>
      <c r="AA199080" s="192"/>
    </row>
    <row r="199081" spans="26:27">
      <c r="Z199081" s="192"/>
      <c r="AA199081" s="192"/>
    </row>
    <row r="199082" spans="26:27">
      <c r="Z199082" s="192"/>
      <c r="AA199082" s="192"/>
    </row>
    <row r="199083" spans="26:27">
      <c r="Z199083" s="192"/>
      <c r="AA199083" s="192"/>
    </row>
    <row r="199084" spans="26:27">
      <c r="Z199084" s="192"/>
      <c r="AA199084" s="192"/>
    </row>
    <row r="199085" spans="26:27">
      <c r="Z199085" s="192"/>
      <c r="AA199085" s="192"/>
    </row>
    <row r="199086" spans="26:27">
      <c r="Z199086" s="192"/>
      <c r="AA199086" s="192"/>
    </row>
    <row r="199087" spans="26:27">
      <c r="Z199087" s="192"/>
      <c r="AA199087" s="192"/>
    </row>
    <row r="199088" spans="26:27">
      <c r="Z199088" s="192"/>
      <c r="AA199088" s="192"/>
    </row>
    <row r="199089" spans="26:27">
      <c r="Z199089" s="192"/>
      <c r="AA199089" s="192"/>
    </row>
    <row r="199090" spans="26:27">
      <c r="Z199090" s="192"/>
      <c r="AA199090" s="192"/>
    </row>
    <row r="199091" spans="26:27">
      <c r="Z199091" s="192"/>
      <c r="AA199091" s="192"/>
    </row>
    <row r="199092" spans="26:27">
      <c r="Z199092" s="192"/>
      <c r="AA199092" s="192"/>
    </row>
    <row r="199093" spans="26:27">
      <c r="Z199093" s="192"/>
      <c r="AA199093" s="192"/>
    </row>
    <row r="199094" spans="26:27">
      <c r="Z199094" s="192"/>
      <c r="AA199094" s="192"/>
    </row>
    <row r="199095" spans="26:27">
      <c r="Z199095" s="192"/>
      <c r="AA199095" s="192"/>
    </row>
    <row r="199096" spans="26:27">
      <c r="Z199096" s="192"/>
      <c r="AA199096" s="192"/>
    </row>
    <row r="199097" spans="26:27">
      <c r="Z199097" s="192"/>
      <c r="AA199097" s="192"/>
    </row>
    <row r="199098" spans="26:27">
      <c r="Z199098" s="192"/>
      <c r="AA199098" s="192"/>
    </row>
    <row r="199099" spans="26:27">
      <c r="Z199099" s="192"/>
      <c r="AA199099" s="192"/>
    </row>
    <row r="199100" spans="26:27">
      <c r="Z199100" s="192"/>
      <c r="AA199100" s="192"/>
    </row>
    <row r="199101" spans="26:27">
      <c r="Z199101" s="192"/>
      <c r="AA199101" s="192"/>
    </row>
    <row r="199102" spans="26:27">
      <c r="Z199102" s="192"/>
      <c r="AA199102" s="192"/>
    </row>
    <row r="199103" spans="26:27">
      <c r="Z199103" s="192"/>
      <c r="AA199103" s="192"/>
    </row>
    <row r="199104" spans="26:27">
      <c r="Z199104" s="192"/>
      <c r="AA199104" s="192"/>
    </row>
    <row r="199105" spans="26:27">
      <c r="Z199105" s="192"/>
      <c r="AA199105" s="192"/>
    </row>
    <row r="199106" spans="26:27">
      <c r="Z199106" s="192"/>
      <c r="AA199106" s="192"/>
    </row>
    <row r="199107" spans="26:27">
      <c r="Z199107" s="192"/>
      <c r="AA199107" s="192"/>
    </row>
    <row r="199108" spans="26:27">
      <c r="Z199108" s="192"/>
      <c r="AA199108" s="192"/>
    </row>
    <row r="199109" spans="26:27">
      <c r="Z199109" s="192"/>
      <c r="AA199109" s="192"/>
    </row>
    <row r="199110" spans="26:27">
      <c r="Z199110" s="192"/>
      <c r="AA199110" s="192"/>
    </row>
    <row r="199111" spans="26:27">
      <c r="Z199111" s="192"/>
      <c r="AA199111" s="192"/>
    </row>
    <row r="199112" spans="26:27">
      <c r="Z199112" s="192"/>
      <c r="AA199112" s="192"/>
    </row>
    <row r="199113" spans="26:27">
      <c r="Z199113" s="192"/>
      <c r="AA199113" s="192"/>
    </row>
    <row r="199114" spans="26:27">
      <c r="Z199114" s="192"/>
      <c r="AA199114" s="192"/>
    </row>
    <row r="199115" spans="26:27">
      <c r="Z199115" s="192"/>
      <c r="AA199115" s="192"/>
    </row>
    <row r="199116" spans="26:27">
      <c r="Z199116" s="192"/>
      <c r="AA199116" s="192"/>
    </row>
    <row r="199117" spans="26:27">
      <c r="Z199117" s="192"/>
      <c r="AA199117" s="192"/>
    </row>
    <row r="199118" spans="26:27">
      <c r="Z199118" s="192"/>
      <c r="AA199118" s="192"/>
    </row>
    <row r="199119" spans="26:27">
      <c r="Z199119" s="192"/>
      <c r="AA199119" s="192"/>
    </row>
    <row r="199120" spans="26:27">
      <c r="Z199120" s="192"/>
      <c r="AA199120" s="192"/>
    </row>
    <row r="199121" spans="26:27">
      <c r="Z199121" s="192"/>
      <c r="AA199121" s="192"/>
    </row>
    <row r="199122" spans="26:27">
      <c r="Z199122" s="192"/>
      <c r="AA199122" s="192"/>
    </row>
    <row r="199123" spans="26:27">
      <c r="Z199123" s="192"/>
      <c r="AA199123" s="192"/>
    </row>
    <row r="199124" spans="26:27">
      <c r="Z199124" s="192"/>
      <c r="AA199124" s="192"/>
    </row>
    <row r="199125" spans="26:27">
      <c r="Z199125" s="192"/>
      <c r="AA199125" s="192"/>
    </row>
    <row r="199126" spans="26:27">
      <c r="Z199126" s="192"/>
      <c r="AA199126" s="192"/>
    </row>
    <row r="199127" spans="26:27">
      <c r="Z199127" s="192"/>
      <c r="AA199127" s="192"/>
    </row>
    <row r="199128" spans="26:27">
      <c r="Z199128" s="192"/>
      <c r="AA199128" s="192"/>
    </row>
    <row r="199129" spans="26:27">
      <c r="Z199129" s="192"/>
      <c r="AA199129" s="192"/>
    </row>
    <row r="199130" spans="26:27">
      <c r="Z199130" s="192"/>
      <c r="AA199130" s="192"/>
    </row>
    <row r="199131" spans="26:27">
      <c r="Z199131" s="192"/>
      <c r="AA199131" s="192"/>
    </row>
    <row r="199132" spans="26:27">
      <c r="Z199132" s="192"/>
      <c r="AA199132" s="192"/>
    </row>
    <row r="199133" spans="26:27">
      <c r="Z199133" s="192"/>
      <c r="AA199133" s="192"/>
    </row>
    <row r="199134" spans="26:27">
      <c r="Z199134" s="192"/>
      <c r="AA199134" s="192"/>
    </row>
    <row r="199135" spans="26:27">
      <c r="Z199135" s="192"/>
      <c r="AA199135" s="192"/>
    </row>
    <row r="199136" spans="26:27">
      <c r="Z199136" s="192"/>
      <c r="AA199136" s="192"/>
    </row>
    <row r="199137" spans="26:27">
      <c r="Z199137" s="192"/>
      <c r="AA199137" s="192"/>
    </row>
    <row r="199138" spans="26:27">
      <c r="Z199138" s="192"/>
      <c r="AA199138" s="192"/>
    </row>
    <row r="199139" spans="26:27">
      <c r="Z199139" s="192"/>
      <c r="AA199139" s="192"/>
    </row>
    <row r="199140" spans="26:27">
      <c r="Z199140" s="192"/>
      <c r="AA199140" s="192"/>
    </row>
    <row r="199141" spans="26:27">
      <c r="Z199141" s="192"/>
      <c r="AA199141" s="192"/>
    </row>
    <row r="199142" spans="26:27">
      <c r="Z199142" s="192"/>
      <c r="AA199142" s="192"/>
    </row>
    <row r="199143" spans="26:27">
      <c r="Z199143" s="192"/>
      <c r="AA199143" s="192"/>
    </row>
    <row r="199144" spans="26:27">
      <c r="Z199144" s="192"/>
      <c r="AA199144" s="192"/>
    </row>
    <row r="199145" spans="26:27">
      <c r="Z199145" s="192"/>
      <c r="AA199145" s="192"/>
    </row>
    <row r="199146" spans="26:27">
      <c r="Z199146" s="192"/>
      <c r="AA199146" s="192"/>
    </row>
    <row r="199147" spans="26:27">
      <c r="Z199147" s="192"/>
      <c r="AA199147" s="192"/>
    </row>
    <row r="199148" spans="26:27">
      <c r="Z199148" s="192"/>
      <c r="AA199148" s="192"/>
    </row>
    <row r="199149" spans="26:27">
      <c r="Z199149" s="192"/>
      <c r="AA199149" s="192"/>
    </row>
    <row r="199150" spans="26:27">
      <c r="Z199150" s="192"/>
      <c r="AA199150" s="192"/>
    </row>
    <row r="199151" spans="26:27">
      <c r="Z199151" s="192"/>
      <c r="AA199151" s="192"/>
    </row>
    <row r="199152" spans="26:27">
      <c r="Z199152" s="192"/>
      <c r="AA199152" s="192"/>
    </row>
    <row r="199153" spans="26:27">
      <c r="Z199153" s="192"/>
      <c r="AA199153" s="192"/>
    </row>
    <row r="199154" spans="26:27">
      <c r="Z199154" s="192"/>
      <c r="AA199154" s="192"/>
    </row>
    <row r="199155" spans="26:27">
      <c r="Z199155" s="192"/>
      <c r="AA199155" s="192"/>
    </row>
    <row r="199156" spans="26:27">
      <c r="Z199156" s="192"/>
      <c r="AA199156" s="192"/>
    </row>
    <row r="199157" spans="26:27">
      <c r="Z199157" s="192"/>
      <c r="AA199157" s="192"/>
    </row>
    <row r="199158" spans="26:27">
      <c r="Z199158" s="192"/>
      <c r="AA199158" s="192"/>
    </row>
    <row r="199159" spans="26:27">
      <c r="Z199159" s="192"/>
      <c r="AA199159" s="192"/>
    </row>
    <row r="199160" spans="26:27">
      <c r="Z199160" s="192"/>
      <c r="AA199160" s="192"/>
    </row>
    <row r="199161" spans="26:27">
      <c r="Z199161" s="192"/>
      <c r="AA199161" s="192"/>
    </row>
    <row r="199162" spans="26:27">
      <c r="Z199162" s="192"/>
      <c r="AA199162" s="192"/>
    </row>
    <row r="199163" spans="26:27">
      <c r="Z199163" s="192"/>
      <c r="AA199163" s="192"/>
    </row>
    <row r="199164" spans="26:27">
      <c r="Z199164" s="192"/>
      <c r="AA199164" s="192"/>
    </row>
    <row r="199165" spans="26:27">
      <c r="Z199165" s="192"/>
      <c r="AA199165" s="192"/>
    </row>
    <row r="199166" spans="26:27">
      <c r="Z199166" s="192"/>
      <c r="AA199166" s="192"/>
    </row>
    <row r="199167" spans="26:27">
      <c r="Z199167" s="192"/>
      <c r="AA199167" s="192"/>
    </row>
    <row r="199168" spans="26:27">
      <c r="Z199168" s="192"/>
      <c r="AA199168" s="192"/>
    </row>
    <row r="199169" spans="26:27">
      <c r="Z199169" s="192"/>
      <c r="AA199169" s="192"/>
    </row>
    <row r="199170" spans="26:27">
      <c r="Z199170" s="192"/>
      <c r="AA199170" s="192"/>
    </row>
    <row r="199171" spans="26:27">
      <c r="Z199171" s="192"/>
      <c r="AA199171" s="192"/>
    </row>
    <row r="199172" spans="26:27">
      <c r="Z199172" s="192"/>
      <c r="AA199172" s="192"/>
    </row>
    <row r="199173" spans="26:27">
      <c r="Z199173" s="192"/>
      <c r="AA199173" s="192"/>
    </row>
    <row r="199174" spans="26:27">
      <c r="Z199174" s="192"/>
      <c r="AA199174" s="192"/>
    </row>
    <row r="199175" spans="26:27">
      <c r="Z199175" s="192"/>
      <c r="AA199175" s="192"/>
    </row>
    <row r="199176" spans="26:27">
      <c r="Z199176" s="192"/>
      <c r="AA199176" s="192"/>
    </row>
    <row r="199177" spans="26:27">
      <c r="Z199177" s="192"/>
      <c r="AA199177" s="192"/>
    </row>
    <row r="199178" spans="26:27">
      <c r="Z199178" s="192"/>
      <c r="AA199178" s="192"/>
    </row>
    <row r="199179" spans="26:27">
      <c r="Z199179" s="192"/>
      <c r="AA199179" s="192"/>
    </row>
    <row r="199180" spans="26:27">
      <c r="Z199180" s="192"/>
      <c r="AA199180" s="192"/>
    </row>
    <row r="199181" spans="26:27">
      <c r="Z199181" s="192"/>
      <c r="AA199181" s="192"/>
    </row>
    <row r="199182" spans="26:27">
      <c r="Z199182" s="192"/>
      <c r="AA199182" s="192"/>
    </row>
    <row r="199183" spans="26:27">
      <c r="Z199183" s="192"/>
      <c r="AA199183" s="192"/>
    </row>
    <row r="199184" spans="26:27">
      <c r="Z199184" s="192"/>
      <c r="AA199184" s="192"/>
    </row>
    <row r="199185" spans="26:27">
      <c r="Z199185" s="192"/>
      <c r="AA199185" s="192"/>
    </row>
    <row r="199186" spans="26:27">
      <c r="Z199186" s="192"/>
      <c r="AA199186" s="192"/>
    </row>
    <row r="199187" spans="26:27">
      <c r="Z199187" s="192"/>
      <c r="AA199187" s="192"/>
    </row>
    <row r="199188" spans="26:27">
      <c r="Z199188" s="192"/>
      <c r="AA199188" s="192"/>
    </row>
    <row r="199189" spans="26:27">
      <c r="Z199189" s="192"/>
      <c r="AA199189" s="192"/>
    </row>
    <row r="199190" spans="26:27">
      <c r="Z199190" s="192"/>
      <c r="AA199190" s="192"/>
    </row>
    <row r="199191" spans="26:27">
      <c r="Z199191" s="192"/>
      <c r="AA199191" s="192"/>
    </row>
    <row r="199192" spans="26:27">
      <c r="Z199192" s="192"/>
      <c r="AA199192" s="192"/>
    </row>
    <row r="199193" spans="26:27">
      <c r="Z199193" s="192"/>
      <c r="AA199193" s="192"/>
    </row>
    <row r="199194" spans="26:27">
      <c r="Z199194" s="192"/>
      <c r="AA199194" s="192"/>
    </row>
    <row r="199195" spans="26:27">
      <c r="Z199195" s="192"/>
      <c r="AA199195" s="192"/>
    </row>
    <row r="199196" spans="26:27">
      <c r="Z199196" s="192"/>
      <c r="AA199196" s="192"/>
    </row>
    <row r="199197" spans="26:27">
      <c r="Z199197" s="192"/>
      <c r="AA199197" s="192"/>
    </row>
    <row r="199198" spans="26:27">
      <c r="Z199198" s="192"/>
      <c r="AA199198" s="192"/>
    </row>
    <row r="199199" spans="26:27">
      <c r="Z199199" s="192"/>
      <c r="AA199199" s="192"/>
    </row>
    <row r="199200" spans="26:27">
      <c r="Z199200" s="192"/>
      <c r="AA199200" s="192"/>
    </row>
    <row r="199201" spans="26:27">
      <c r="Z199201" s="192"/>
      <c r="AA199201" s="192"/>
    </row>
    <row r="199202" spans="26:27">
      <c r="Z199202" s="192"/>
      <c r="AA199202" s="192"/>
    </row>
    <row r="199203" spans="26:27">
      <c r="Z199203" s="192"/>
      <c r="AA199203" s="192"/>
    </row>
    <row r="199204" spans="26:27">
      <c r="Z199204" s="192"/>
      <c r="AA199204" s="192"/>
    </row>
    <row r="199205" spans="26:27">
      <c r="Z199205" s="192"/>
      <c r="AA199205" s="192"/>
    </row>
    <row r="199206" spans="26:27">
      <c r="Z199206" s="192"/>
      <c r="AA199206" s="192"/>
    </row>
    <row r="199207" spans="26:27">
      <c r="Z199207" s="192"/>
      <c r="AA199207" s="192"/>
    </row>
    <row r="199208" spans="26:27">
      <c r="Z199208" s="192"/>
      <c r="AA199208" s="192"/>
    </row>
    <row r="199209" spans="26:27">
      <c r="Z199209" s="192"/>
      <c r="AA199209" s="192"/>
    </row>
    <row r="199210" spans="26:27">
      <c r="Z199210" s="192"/>
      <c r="AA199210" s="192"/>
    </row>
    <row r="199211" spans="26:27">
      <c r="Z199211" s="192"/>
      <c r="AA199211" s="192"/>
    </row>
    <row r="199212" spans="26:27">
      <c r="Z199212" s="192"/>
      <c r="AA199212" s="192"/>
    </row>
    <row r="199213" spans="26:27">
      <c r="Z199213" s="192"/>
      <c r="AA199213" s="192"/>
    </row>
    <row r="199214" spans="26:27">
      <c r="Z199214" s="192"/>
      <c r="AA199214" s="192"/>
    </row>
    <row r="199215" spans="26:27">
      <c r="Z199215" s="192"/>
      <c r="AA199215" s="192"/>
    </row>
    <row r="199216" spans="26:27">
      <c r="Z199216" s="192"/>
      <c r="AA199216" s="192"/>
    </row>
    <row r="199217" spans="26:27">
      <c r="Z199217" s="192"/>
      <c r="AA199217" s="192"/>
    </row>
    <row r="199218" spans="26:27">
      <c r="Z199218" s="192"/>
      <c r="AA199218" s="192"/>
    </row>
    <row r="199219" spans="26:27">
      <c r="Z199219" s="192"/>
      <c r="AA199219" s="192"/>
    </row>
    <row r="199220" spans="26:27">
      <c r="Z199220" s="192"/>
      <c r="AA199220" s="192"/>
    </row>
    <row r="199221" spans="26:27">
      <c r="Z199221" s="192"/>
      <c r="AA199221" s="192"/>
    </row>
    <row r="199222" spans="26:27">
      <c r="Z199222" s="192"/>
      <c r="AA199222" s="192"/>
    </row>
    <row r="199223" spans="26:27">
      <c r="Z199223" s="192"/>
      <c r="AA199223" s="192"/>
    </row>
    <row r="199224" spans="26:27">
      <c r="Z199224" s="192"/>
      <c r="AA199224" s="192"/>
    </row>
    <row r="199225" spans="26:27">
      <c r="Z199225" s="192"/>
      <c r="AA199225" s="192"/>
    </row>
    <row r="199226" spans="26:27">
      <c r="Z199226" s="192"/>
      <c r="AA199226" s="192"/>
    </row>
    <row r="199227" spans="26:27">
      <c r="Z199227" s="192"/>
      <c r="AA199227" s="192"/>
    </row>
    <row r="199228" spans="26:27">
      <c r="Z199228" s="192"/>
      <c r="AA199228" s="192"/>
    </row>
    <row r="199229" spans="26:27">
      <c r="Z199229" s="192"/>
      <c r="AA199229" s="192"/>
    </row>
    <row r="199230" spans="26:27">
      <c r="Z199230" s="192"/>
      <c r="AA199230" s="192"/>
    </row>
    <row r="199231" spans="26:27">
      <c r="Z199231" s="192"/>
      <c r="AA199231" s="192"/>
    </row>
    <row r="199232" spans="26:27">
      <c r="Z199232" s="192"/>
      <c r="AA199232" s="192"/>
    </row>
    <row r="199233" spans="26:27">
      <c r="Z199233" s="192"/>
      <c r="AA199233" s="192"/>
    </row>
    <row r="199234" spans="26:27">
      <c r="Z199234" s="192"/>
      <c r="AA199234" s="192"/>
    </row>
    <row r="199235" spans="26:27">
      <c r="Z199235" s="192"/>
      <c r="AA199235" s="192"/>
    </row>
    <row r="199236" spans="26:27">
      <c r="Z199236" s="192"/>
      <c r="AA199236" s="192"/>
    </row>
    <row r="199237" spans="26:27">
      <c r="Z199237" s="192"/>
      <c r="AA199237" s="192"/>
    </row>
    <row r="199238" spans="26:27">
      <c r="Z199238" s="192"/>
      <c r="AA199238" s="192"/>
    </row>
    <row r="199239" spans="26:27">
      <c r="Z199239" s="192"/>
      <c r="AA199239" s="192"/>
    </row>
    <row r="199240" spans="26:27">
      <c r="Z199240" s="192"/>
      <c r="AA199240" s="192"/>
    </row>
    <row r="199241" spans="26:27">
      <c r="Z199241" s="192"/>
      <c r="AA199241" s="192"/>
    </row>
    <row r="199242" spans="26:27">
      <c r="Z199242" s="192"/>
      <c r="AA199242" s="192"/>
    </row>
    <row r="199243" spans="26:27">
      <c r="Z199243" s="192"/>
      <c r="AA199243" s="192"/>
    </row>
    <row r="199244" spans="26:27">
      <c r="Z199244" s="192"/>
      <c r="AA199244" s="192"/>
    </row>
    <row r="199245" spans="26:27">
      <c r="Z199245" s="192"/>
      <c r="AA199245" s="192"/>
    </row>
    <row r="199246" spans="26:27">
      <c r="Z199246" s="192"/>
      <c r="AA199246" s="192"/>
    </row>
    <row r="199247" spans="26:27">
      <c r="Z199247" s="192"/>
      <c r="AA199247" s="192"/>
    </row>
    <row r="199248" spans="26:27">
      <c r="Z199248" s="192"/>
      <c r="AA199248" s="192"/>
    </row>
    <row r="199249" spans="26:27">
      <c r="Z199249" s="192"/>
      <c r="AA199249" s="192"/>
    </row>
    <row r="199250" spans="26:27">
      <c r="Z199250" s="192"/>
      <c r="AA199250" s="192"/>
    </row>
    <row r="199251" spans="26:27">
      <c r="Z199251" s="192"/>
      <c r="AA199251" s="192"/>
    </row>
    <row r="199252" spans="26:27">
      <c r="Z199252" s="192"/>
      <c r="AA199252" s="192"/>
    </row>
    <row r="199253" spans="26:27">
      <c r="Z199253" s="192"/>
      <c r="AA199253" s="192"/>
    </row>
    <row r="199254" spans="26:27">
      <c r="Z199254" s="192"/>
      <c r="AA199254" s="192"/>
    </row>
    <row r="199255" spans="26:27">
      <c r="Z199255" s="192"/>
      <c r="AA199255" s="192"/>
    </row>
    <row r="199256" spans="26:27">
      <c r="Z199256" s="192"/>
      <c r="AA199256" s="192"/>
    </row>
    <row r="199257" spans="26:27">
      <c r="Z199257" s="192"/>
      <c r="AA199257" s="192"/>
    </row>
    <row r="199258" spans="26:27">
      <c r="Z199258" s="192"/>
      <c r="AA199258" s="192"/>
    </row>
    <row r="199259" spans="26:27">
      <c r="Z199259" s="192"/>
      <c r="AA199259" s="192"/>
    </row>
    <row r="199260" spans="26:27">
      <c r="Z199260" s="192"/>
      <c r="AA199260" s="192"/>
    </row>
    <row r="199261" spans="26:27">
      <c r="Z199261" s="192"/>
      <c r="AA199261" s="192"/>
    </row>
    <row r="199262" spans="26:27">
      <c r="Z199262" s="192"/>
      <c r="AA199262" s="192"/>
    </row>
    <row r="199263" spans="26:27">
      <c r="Z199263" s="192"/>
      <c r="AA199263" s="192"/>
    </row>
    <row r="199264" spans="26:27">
      <c r="Z199264" s="192"/>
      <c r="AA199264" s="192"/>
    </row>
    <row r="199265" spans="26:27">
      <c r="Z199265" s="192"/>
      <c r="AA199265" s="192"/>
    </row>
    <row r="199266" spans="26:27">
      <c r="Z199266" s="192"/>
      <c r="AA199266" s="192"/>
    </row>
    <row r="199267" spans="26:27">
      <c r="Z199267" s="192"/>
      <c r="AA199267" s="192"/>
    </row>
    <row r="199268" spans="26:27">
      <c r="Z199268" s="192"/>
      <c r="AA199268" s="192"/>
    </row>
    <row r="199269" spans="26:27">
      <c r="Z199269" s="192"/>
      <c r="AA199269" s="192"/>
    </row>
    <row r="199270" spans="26:27">
      <c r="Z199270" s="192"/>
      <c r="AA199270" s="192"/>
    </row>
    <row r="199271" spans="26:27">
      <c r="Z199271" s="192"/>
      <c r="AA199271" s="192"/>
    </row>
    <row r="199272" spans="26:27">
      <c r="Z199272" s="192"/>
      <c r="AA199272" s="192"/>
    </row>
    <row r="199273" spans="26:27">
      <c r="Z199273" s="192"/>
      <c r="AA199273" s="192"/>
    </row>
    <row r="199274" spans="26:27">
      <c r="Z199274" s="192"/>
      <c r="AA199274" s="192"/>
    </row>
    <row r="199275" spans="26:27">
      <c r="Z199275" s="192"/>
      <c r="AA199275" s="192"/>
    </row>
    <row r="199276" spans="26:27">
      <c r="Z199276" s="192"/>
      <c r="AA199276" s="192"/>
    </row>
    <row r="199277" spans="26:27">
      <c r="Z199277" s="192"/>
      <c r="AA199277" s="192"/>
    </row>
    <row r="199278" spans="26:27">
      <c r="Z199278" s="192"/>
      <c r="AA199278" s="192"/>
    </row>
    <row r="199279" spans="26:27">
      <c r="Z199279" s="192"/>
      <c r="AA199279" s="192"/>
    </row>
    <row r="199280" spans="26:27">
      <c r="Z199280" s="192"/>
      <c r="AA199280" s="192"/>
    </row>
    <row r="199281" spans="26:27">
      <c r="Z199281" s="192"/>
      <c r="AA199281" s="192"/>
    </row>
    <row r="199282" spans="26:27">
      <c r="Z199282" s="192"/>
      <c r="AA199282" s="192"/>
    </row>
    <row r="199283" spans="26:27">
      <c r="Z199283" s="192"/>
      <c r="AA199283" s="192"/>
    </row>
    <row r="199284" spans="26:27">
      <c r="Z199284" s="192"/>
      <c r="AA199284" s="192"/>
    </row>
    <row r="199285" spans="26:27">
      <c r="Z199285" s="192"/>
      <c r="AA199285" s="192"/>
    </row>
    <row r="199286" spans="26:27">
      <c r="Z199286" s="192"/>
      <c r="AA199286" s="192"/>
    </row>
    <row r="199287" spans="26:27">
      <c r="Z199287" s="192"/>
      <c r="AA199287" s="192"/>
    </row>
    <row r="199288" spans="26:27">
      <c r="Z199288" s="192"/>
      <c r="AA199288" s="192"/>
    </row>
    <row r="199289" spans="26:27">
      <c r="Z199289" s="192"/>
      <c r="AA199289" s="192"/>
    </row>
    <row r="199290" spans="26:27">
      <c r="Z199290" s="192"/>
      <c r="AA199290" s="192"/>
    </row>
    <row r="199291" spans="26:27">
      <c r="Z199291" s="192"/>
      <c r="AA199291" s="192"/>
    </row>
    <row r="199292" spans="26:27">
      <c r="Z199292" s="192"/>
      <c r="AA199292" s="192"/>
    </row>
    <row r="199293" spans="26:27">
      <c r="Z199293" s="192"/>
      <c r="AA199293" s="192"/>
    </row>
    <row r="199294" spans="26:27">
      <c r="Z199294" s="192"/>
      <c r="AA199294" s="192"/>
    </row>
    <row r="199295" spans="26:27">
      <c r="Z199295" s="192"/>
      <c r="AA199295" s="192"/>
    </row>
    <row r="199296" spans="26:27">
      <c r="Z199296" s="192"/>
      <c r="AA199296" s="192"/>
    </row>
    <row r="199297" spans="26:27">
      <c r="Z199297" s="192"/>
      <c r="AA199297" s="192"/>
    </row>
    <row r="199298" spans="26:27">
      <c r="Z199298" s="192"/>
      <c r="AA199298" s="192"/>
    </row>
    <row r="199299" spans="26:27">
      <c r="Z199299" s="192"/>
      <c r="AA199299" s="192"/>
    </row>
    <row r="199300" spans="26:27">
      <c r="Z199300" s="192"/>
      <c r="AA199300" s="192"/>
    </row>
    <row r="199301" spans="26:27">
      <c r="Z199301" s="192"/>
      <c r="AA199301" s="192"/>
    </row>
    <row r="199302" spans="26:27">
      <c r="Z199302" s="192"/>
      <c r="AA199302" s="192"/>
    </row>
    <row r="199303" spans="26:27">
      <c r="Z199303" s="192"/>
      <c r="AA199303" s="192"/>
    </row>
    <row r="199304" spans="26:27">
      <c r="Z199304" s="192"/>
      <c r="AA199304" s="192"/>
    </row>
    <row r="199305" spans="26:27">
      <c r="Z199305" s="192"/>
      <c r="AA199305" s="192"/>
    </row>
    <row r="199306" spans="26:27">
      <c r="Z199306" s="192"/>
      <c r="AA199306" s="192"/>
    </row>
    <row r="199307" spans="26:27">
      <c r="Z199307" s="192"/>
      <c r="AA199307" s="192"/>
    </row>
    <row r="199308" spans="26:27">
      <c r="Z199308" s="192"/>
      <c r="AA199308" s="192"/>
    </row>
    <row r="199309" spans="26:27">
      <c r="Z199309" s="192"/>
      <c r="AA199309" s="192"/>
    </row>
    <row r="199310" spans="26:27">
      <c r="Z199310" s="192"/>
      <c r="AA199310" s="192"/>
    </row>
    <row r="199311" spans="26:27">
      <c r="Z199311" s="192"/>
      <c r="AA199311" s="192"/>
    </row>
    <row r="199312" spans="26:27">
      <c r="Z199312" s="192"/>
      <c r="AA199312" s="192"/>
    </row>
    <row r="199313" spans="26:27">
      <c r="Z199313" s="192"/>
      <c r="AA199313" s="192"/>
    </row>
    <row r="199314" spans="26:27">
      <c r="Z199314" s="192"/>
      <c r="AA199314" s="192"/>
    </row>
    <row r="199315" spans="26:27">
      <c r="Z199315" s="192"/>
      <c r="AA199315" s="192"/>
    </row>
    <row r="199316" spans="26:27">
      <c r="Z199316" s="192"/>
      <c r="AA199316" s="192"/>
    </row>
    <row r="199317" spans="26:27">
      <c r="Z199317" s="192"/>
      <c r="AA199317" s="192"/>
    </row>
    <row r="199318" spans="26:27">
      <c r="Z199318" s="192"/>
      <c r="AA199318" s="192"/>
    </row>
    <row r="199319" spans="26:27">
      <c r="Z199319" s="192"/>
      <c r="AA199319" s="192"/>
    </row>
    <row r="199320" spans="26:27">
      <c r="Z199320" s="192"/>
      <c r="AA199320" s="192"/>
    </row>
    <row r="199321" spans="26:27">
      <c r="Z199321" s="192"/>
      <c r="AA199321" s="192"/>
    </row>
    <row r="199322" spans="26:27">
      <c r="Z199322" s="192"/>
      <c r="AA199322" s="192"/>
    </row>
    <row r="199323" spans="26:27">
      <c r="Z199323" s="192"/>
      <c r="AA199323" s="192"/>
    </row>
    <row r="199324" spans="26:27">
      <c r="Z199324" s="192"/>
      <c r="AA199324" s="192"/>
    </row>
    <row r="199325" spans="26:27">
      <c r="Z199325" s="192"/>
      <c r="AA199325" s="192"/>
    </row>
    <row r="199326" spans="26:27">
      <c r="Z199326" s="192"/>
      <c r="AA199326" s="192"/>
    </row>
    <row r="199327" spans="26:27">
      <c r="Z199327" s="192"/>
      <c r="AA199327" s="192"/>
    </row>
    <row r="199328" spans="26:27">
      <c r="Z199328" s="192"/>
      <c r="AA199328" s="192"/>
    </row>
    <row r="199329" spans="26:27">
      <c r="Z199329" s="192"/>
      <c r="AA199329" s="192"/>
    </row>
    <row r="199330" spans="26:27">
      <c r="Z199330" s="192"/>
      <c r="AA199330" s="192"/>
    </row>
    <row r="199331" spans="26:27">
      <c r="Z199331" s="192"/>
      <c r="AA199331" s="192"/>
    </row>
    <row r="199332" spans="26:27">
      <c r="Z199332" s="192"/>
      <c r="AA199332" s="192"/>
    </row>
    <row r="199333" spans="26:27">
      <c r="Z199333" s="192"/>
      <c r="AA199333" s="192"/>
    </row>
    <row r="199334" spans="26:27">
      <c r="Z199334" s="192"/>
      <c r="AA199334" s="192"/>
    </row>
    <row r="199335" spans="26:27">
      <c r="Z199335" s="192"/>
      <c r="AA199335" s="192"/>
    </row>
    <row r="199336" spans="26:27">
      <c r="Z199336" s="192"/>
      <c r="AA199336" s="192"/>
    </row>
    <row r="199337" spans="26:27">
      <c r="Z199337" s="192"/>
      <c r="AA199337" s="192"/>
    </row>
    <row r="199338" spans="26:27">
      <c r="Z199338" s="192"/>
      <c r="AA199338" s="192"/>
    </row>
    <row r="199339" spans="26:27">
      <c r="Z199339" s="192"/>
      <c r="AA199339" s="192"/>
    </row>
    <row r="199340" spans="26:27">
      <c r="Z199340" s="192"/>
      <c r="AA199340" s="192"/>
    </row>
    <row r="199341" spans="26:27">
      <c r="Z199341" s="192"/>
      <c r="AA199341" s="192"/>
    </row>
    <row r="199342" spans="26:27">
      <c r="Z199342" s="192"/>
      <c r="AA199342" s="192"/>
    </row>
    <row r="199343" spans="26:27">
      <c r="Z199343" s="192"/>
      <c r="AA199343" s="192"/>
    </row>
    <row r="199344" spans="26:27">
      <c r="Z199344" s="192"/>
      <c r="AA199344" s="192"/>
    </row>
    <row r="199345" spans="26:27">
      <c r="Z199345" s="192"/>
      <c r="AA199345" s="192"/>
    </row>
    <row r="199346" spans="26:27">
      <c r="Z199346" s="192"/>
      <c r="AA199346" s="192"/>
    </row>
    <row r="199347" spans="26:27">
      <c r="Z199347" s="192"/>
      <c r="AA199347" s="192"/>
    </row>
    <row r="199348" spans="26:27">
      <c r="Z199348" s="192"/>
      <c r="AA199348" s="192"/>
    </row>
    <row r="199349" spans="26:27">
      <c r="Z199349" s="192"/>
      <c r="AA199349" s="192"/>
    </row>
    <row r="199350" spans="26:27">
      <c r="Z199350" s="192"/>
      <c r="AA199350" s="192"/>
    </row>
    <row r="199351" spans="26:27">
      <c r="Z199351" s="192"/>
      <c r="AA199351" s="192"/>
    </row>
    <row r="199352" spans="26:27">
      <c r="Z199352" s="192"/>
      <c r="AA199352" s="192"/>
    </row>
    <row r="199353" spans="26:27">
      <c r="Z199353" s="192"/>
      <c r="AA199353" s="192"/>
    </row>
    <row r="199354" spans="26:27">
      <c r="Z199354" s="192"/>
      <c r="AA199354" s="192"/>
    </row>
    <row r="199355" spans="26:27">
      <c r="Z199355" s="192"/>
      <c r="AA199355" s="192"/>
    </row>
    <row r="199356" spans="26:27">
      <c r="Z199356" s="192"/>
      <c r="AA199356" s="192"/>
    </row>
    <row r="199357" spans="26:27">
      <c r="Z199357" s="192"/>
      <c r="AA199357" s="192"/>
    </row>
    <row r="199358" spans="26:27">
      <c r="Z199358" s="192"/>
      <c r="AA199358" s="192"/>
    </row>
    <row r="199359" spans="26:27">
      <c r="Z199359" s="192"/>
      <c r="AA199359" s="192"/>
    </row>
    <row r="199360" spans="26:27">
      <c r="Z199360" s="192"/>
      <c r="AA199360" s="192"/>
    </row>
    <row r="199361" spans="26:27">
      <c r="Z199361" s="192"/>
      <c r="AA199361" s="192"/>
    </row>
    <row r="199362" spans="26:27">
      <c r="Z199362" s="192"/>
      <c r="AA199362" s="192"/>
    </row>
    <row r="199363" spans="26:27">
      <c r="Z199363" s="192"/>
      <c r="AA199363" s="192"/>
    </row>
    <row r="199364" spans="26:27">
      <c r="Z199364" s="192"/>
      <c r="AA199364" s="192"/>
    </row>
    <row r="199365" spans="26:27">
      <c r="Z199365" s="192"/>
      <c r="AA199365" s="192"/>
    </row>
    <row r="199366" spans="26:27">
      <c r="Z199366" s="192"/>
      <c r="AA199366" s="192"/>
    </row>
    <row r="199367" spans="26:27">
      <c r="Z199367" s="192"/>
      <c r="AA199367" s="192"/>
    </row>
    <row r="199368" spans="26:27">
      <c r="Z199368" s="192"/>
      <c r="AA199368" s="192"/>
    </row>
    <row r="199369" spans="26:27">
      <c r="Z199369" s="192"/>
      <c r="AA199369" s="192"/>
    </row>
    <row r="199370" spans="26:27">
      <c r="Z199370" s="192"/>
      <c r="AA199370" s="192"/>
    </row>
    <row r="199371" spans="26:27">
      <c r="Z199371" s="192"/>
      <c r="AA199371" s="192"/>
    </row>
    <row r="199372" spans="26:27">
      <c r="Z199372" s="192"/>
      <c r="AA199372" s="192"/>
    </row>
    <row r="199373" spans="26:27">
      <c r="Z199373" s="192"/>
      <c r="AA199373" s="192"/>
    </row>
    <row r="199374" spans="26:27">
      <c r="Z199374" s="192"/>
      <c r="AA199374" s="192"/>
    </row>
    <row r="199375" spans="26:27">
      <c r="Z199375" s="192"/>
      <c r="AA199375" s="192"/>
    </row>
    <row r="199376" spans="26:27">
      <c r="Z199376" s="192"/>
      <c r="AA199376" s="192"/>
    </row>
    <row r="199377" spans="26:27">
      <c r="Z199377" s="192"/>
      <c r="AA199377" s="192"/>
    </row>
    <row r="199378" spans="26:27">
      <c r="Z199378" s="192"/>
      <c r="AA199378" s="192"/>
    </row>
    <row r="199379" spans="26:27">
      <c r="Z199379" s="192"/>
      <c r="AA199379" s="192"/>
    </row>
    <row r="199380" spans="26:27">
      <c r="Z199380" s="192"/>
      <c r="AA199380" s="192"/>
    </row>
    <row r="199381" spans="26:27">
      <c r="Z199381" s="192"/>
      <c r="AA199381" s="192"/>
    </row>
    <row r="199382" spans="26:27">
      <c r="Z199382" s="192"/>
      <c r="AA199382" s="192"/>
    </row>
    <row r="199383" spans="26:27">
      <c r="Z199383" s="192"/>
      <c r="AA199383" s="192"/>
    </row>
    <row r="199384" spans="26:27">
      <c r="Z199384" s="192"/>
      <c r="AA199384" s="192"/>
    </row>
    <row r="199385" spans="26:27">
      <c r="Z199385" s="192"/>
      <c r="AA199385" s="192"/>
    </row>
    <row r="199386" spans="26:27">
      <c r="Z199386" s="192"/>
      <c r="AA199386" s="192"/>
    </row>
    <row r="199387" spans="26:27">
      <c r="Z199387" s="192"/>
      <c r="AA199387" s="192"/>
    </row>
    <row r="199388" spans="26:27">
      <c r="Z199388" s="192"/>
      <c r="AA199388" s="192"/>
    </row>
    <row r="199389" spans="26:27">
      <c r="Z199389" s="192"/>
      <c r="AA199389" s="192"/>
    </row>
    <row r="199390" spans="26:27">
      <c r="Z199390" s="192"/>
      <c r="AA199390" s="192"/>
    </row>
    <row r="199391" spans="26:27">
      <c r="Z199391" s="192"/>
      <c r="AA199391" s="192"/>
    </row>
    <row r="199392" spans="26:27">
      <c r="Z199392" s="192"/>
      <c r="AA199392" s="192"/>
    </row>
    <row r="199393" spans="26:27">
      <c r="Z199393" s="192"/>
      <c r="AA199393" s="192"/>
    </row>
    <row r="199394" spans="26:27">
      <c r="Z199394" s="192"/>
      <c r="AA199394" s="192"/>
    </row>
    <row r="199395" spans="26:27">
      <c r="Z199395" s="192"/>
      <c r="AA199395" s="192"/>
    </row>
    <row r="199396" spans="26:27">
      <c r="Z199396" s="192"/>
      <c r="AA199396" s="192"/>
    </row>
    <row r="199397" spans="26:27">
      <c r="Z199397" s="192"/>
      <c r="AA199397" s="192"/>
    </row>
    <row r="199398" spans="26:27">
      <c r="Z199398" s="192"/>
      <c r="AA199398" s="192"/>
    </row>
    <row r="199399" spans="26:27">
      <c r="Z199399" s="192"/>
      <c r="AA199399" s="192"/>
    </row>
    <row r="199400" spans="26:27">
      <c r="Z199400" s="192"/>
      <c r="AA199400" s="192"/>
    </row>
    <row r="199401" spans="26:27">
      <c r="Z199401" s="192"/>
      <c r="AA199401" s="192"/>
    </row>
    <row r="199402" spans="26:27">
      <c r="Z199402" s="192"/>
      <c r="AA199402" s="192"/>
    </row>
    <row r="199403" spans="26:27">
      <c r="Z199403" s="192"/>
      <c r="AA199403" s="192"/>
    </row>
    <row r="199404" spans="26:27">
      <c r="Z199404" s="192"/>
      <c r="AA199404" s="192"/>
    </row>
    <row r="199405" spans="26:27">
      <c r="Z199405" s="192"/>
      <c r="AA199405" s="192"/>
    </row>
    <row r="199406" spans="26:27">
      <c r="Z199406" s="192"/>
      <c r="AA199406" s="192"/>
    </row>
    <row r="199407" spans="26:27">
      <c r="Z199407" s="192"/>
      <c r="AA199407" s="192"/>
    </row>
    <row r="199408" spans="26:27">
      <c r="Z199408" s="192"/>
      <c r="AA199408" s="192"/>
    </row>
    <row r="199409" spans="26:27">
      <c r="Z199409" s="192"/>
      <c r="AA199409" s="192"/>
    </row>
    <row r="199410" spans="26:27">
      <c r="Z199410" s="192"/>
      <c r="AA199410" s="192"/>
    </row>
    <row r="199411" spans="26:27">
      <c r="Z199411" s="192"/>
      <c r="AA199411" s="192"/>
    </row>
    <row r="199412" spans="26:27">
      <c r="Z199412" s="192"/>
      <c r="AA199412" s="192"/>
    </row>
    <row r="199413" spans="26:27">
      <c r="Z199413" s="192"/>
      <c r="AA199413" s="192"/>
    </row>
    <row r="199414" spans="26:27">
      <c r="Z199414" s="192"/>
      <c r="AA199414" s="192"/>
    </row>
    <row r="199415" spans="26:27">
      <c r="Z199415" s="192"/>
      <c r="AA199415" s="192"/>
    </row>
    <row r="199416" spans="26:27">
      <c r="Z199416" s="192"/>
      <c r="AA199416" s="192"/>
    </row>
    <row r="199417" spans="26:27">
      <c r="Z199417" s="192"/>
      <c r="AA199417" s="192"/>
    </row>
    <row r="199418" spans="26:27">
      <c r="Z199418" s="192"/>
      <c r="AA199418" s="192"/>
    </row>
    <row r="199419" spans="26:27">
      <c r="Z199419" s="192"/>
      <c r="AA199419" s="192"/>
    </row>
    <row r="199420" spans="26:27">
      <c r="Z199420" s="192"/>
      <c r="AA199420" s="192"/>
    </row>
    <row r="199421" spans="26:27">
      <c r="Z199421" s="192"/>
      <c r="AA199421" s="192"/>
    </row>
    <row r="199422" spans="26:27">
      <c r="Z199422" s="192"/>
      <c r="AA199422" s="192"/>
    </row>
    <row r="199423" spans="26:27">
      <c r="Z199423" s="192"/>
      <c r="AA199423" s="192"/>
    </row>
    <row r="199424" spans="26:27">
      <c r="Z199424" s="192"/>
      <c r="AA199424" s="192"/>
    </row>
    <row r="199425" spans="26:27">
      <c r="Z199425" s="192"/>
      <c r="AA199425" s="192"/>
    </row>
    <row r="199426" spans="26:27">
      <c r="Z199426" s="192"/>
      <c r="AA199426" s="192"/>
    </row>
    <row r="199427" spans="26:27">
      <c r="Z199427" s="192"/>
      <c r="AA199427" s="192"/>
    </row>
    <row r="199428" spans="26:27">
      <c r="Z199428" s="192"/>
      <c r="AA199428" s="192"/>
    </row>
    <row r="199429" spans="26:27">
      <c r="Z199429" s="192"/>
      <c r="AA199429" s="192"/>
    </row>
    <row r="199430" spans="26:27">
      <c r="Z199430" s="192"/>
      <c r="AA199430" s="192"/>
    </row>
    <row r="199431" spans="26:27">
      <c r="Z199431" s="192"/>
      <c r="AA199431" s="192"/>
    </row>
    <row r="199432" spans="26:27">
      <c r="Z199432" s="192"/>
      <c r="AA199432" s="192"/>
    </row>
    <row r="199433" spans="26:27">
      <c r="Z199433" s="192"/>
      <c r="AA199433" s="192"/>
    </row>
    <row r="199434" spans="26:27">
      <c r="Z199434" s="192"/>
      <c r="AA199434" s="192"/>
    </row>
    <row r="199435" spans="26:27">
      <c r="Z199435" s="192"/>
      <c r="AA199435" s="192"/>
    </row>
    <row r="199436" spans="26:27">
      <c r="Z199436" s="192"/>
      <c r="AA199436" s="192"/>
    </row>
    <row r="199437" spans="26:27">
      <c r="Z199437" s="192"/>
      <c r="AA199437" s="192"/>
    </row>
    <row r="199438" spans="26:27">
      <c r="Z199438" s="192"/>
      <c r="AA199438" s="192"/>
    </row>
    <row r="199439" spans="26:27">
      <c r="Z199439" s="192"/>
      <c r="AA199439" s="192"/>
    </row>
    <row r="199440" spans="26:27">
      <c r="Z199440" s="192"/>
      <c r="AA199440" s="192"/>
    </row>
    <row r="199441" spans="26:27">
      <c r="Z199441" s="192"/>
      <c r="AA199441" s="192"/>
    </row>
    <row r="199442" spans="26:27">
      <c r="Z199442" s="192"/>
      <c r="AA199442" s="192"/>
    </row>
    <row r="199443" spans="26:27">
      <c r="Z199443" s="192"/>
      <c r="AA199443" s="192"/>
    </row>
    <row r="199444" spans="26:27">
      <c r="Z199444" s="192"/>
      <c r="AA199444" s="192"/>
    </row>
    <row r="199445" spans="26:27">
      <c r="Z199445" s="192"/>
      <c r="AA199445" s="192"/>
    </row>
    <row r="199446" spans="26:27">
      <c r="Z199446" s="192"/>
      <c r="AA199446" s="192"/>
    </row>
    <row r="199447" spans="26:27">
      <c r="Z199447" s="192"/>
      <c r="AA199447" s="192"/>
    </row>
    <row r="199448" spans="26:27">
      <c r="Z199448" s="192"/>
      <c r="AA199448" s="192"/>
    </row>
    <row r="199449" spans="26:27">
      <c r="Z199449" s="192"/>
      <c r="AA199449" s="192"/>
    </row>
    <row r="199450" spans="26:27">
      <c r="Z199450" s="192"/>
      <c r="AA199450" s="192"/>
    </row>
    <row r="199451" spans="26:27">
      <c r="Z199451" s="192"/>
      <c r="AA199451" s="192"/>
    </row>
    <row r="199452" spans="26:27">
      <c r="Z199452" s="192"/>
      <c r="AA199452" s="192"/>
    </row>
    <row r="199453" spans="26:27">
      <c r="Z199453" s="192"/>
      <c r="AA199453" s="192"/>
    </row>
    <row r="199454" spans="26:27">
      <c r="Z199454" s="192"/>
      <c r="AA199454" s="192"/>
    </row>
    <row r="199455" spans="26:27">
      <c r="Z199455" s="192"/>
      <c r="AA199455" s="192"/>
    </row>
    <row r="199456" spans="26:27">
      <c r="Z199456" s="192"/>
      <c r="AA199456" s="192"/>
    </row>
    <row r="199457" spans="26:27">
      <c r="Z199457" s="192"/>
      <c r="AA199457" s="192"/>
    </row>
    <row r="199458" spans="26:27">
      <c r="Z199458" s="192"/>
      <c r="AA199458" s="192"/>
    </row>
    <row r="199459" spans="26:27">
      <c r="Z199459" s="192"/>
      <c r="AA199459" s="192"/>
    </row>
    <row r="199460" spans="26:27">
      <c r="Z199460" s="192"/>
      <c r="AA199460" s="192"/>
    </row>
    <row r="199461" spans="26:27">
      <c r="Z199461" s="192"/>
      <c r="AA199461" s="192"/>
    </row>
    <row r="199462" spans="26:27">
      <c r="Z199462" s="192"/>
      <c r="AA199462" s="192"/>
    </row>
    <row r="199463" spans="26:27">
      <c r="Z199463" s="192"/>
      <c r="AA199463" s="192"/>
    </row>
    <row r="199464" spans="26:27">
      <c r="Z199464" s="192"/>
      <c r="AA199464" s="192"/>
    </row>
    <row r="199465" spans="26:27">
      <c r="Z199465" s="192"/>
      <c r="AA199465" s="192"/>
    </row>
    <row r="199466" spans="26:27">
      <c r="Z199466" s="192"/>
      <c r="AA199466" s="192"/>
    </row>
    <row r="199467" spans="26:27">
      <c r="Z199467" s="192"/>
      <c r="AA199467" s="192"/>
    </row>
    <row r="199468" spans="26:27">
      <c r="Z199468" s="192"/>
      <c r="AA199468" s="192"/>
    </row>
    <row r="199469" spans="26:27">
      <c r="Z199469" s="192"/>
      <c r="AA199469" s="192"/>
    </row>
    <row r="199470" spans="26:27">
      <c r="Z199470" s="192"/>
      <c r="AA199470" s="192"/>
    </row>
    <row r="199471" spans="26:27">
      <c r="Z199471" s="192"/>
      <c r="AA199471" s="192"/>
    </row>
    <row r="199472" spans="26:27">
      <c r="Z199472" s="192"/>
      <c r="AA199472" s="192"/>
    </row>
    <row r="199473" spans="26:27">
      <c r="Z199473" s="192"/>
      <c r="AA199473" s="192"/>
    </row>
    <row r="199474" spans="26:27">
      <c r="Z199474" s="192"/>
      <c r="AA199474" s="192"/>
    </row>
    <row r="199475" spans="26:27">
      <c r="Z199475" s="192"/>
      <c r="AA199475" s="192"/>
    </row>
    <row r="199476" spans="26:27">
      <c r="Z199476" s="192"/>
      <c r="AA199476" s="192"/>
    </row>
    <row r="199477" spans="26:27">
      <c r="Z199477" s="192"/>
      <c r="AA199477" s="192"/>
    </row>
    <row r="199478" spans="26:27">
      <c r="Z199478" s="192"/>
      <c r="AA199478" s="192"/>
    </row>
    <row r="199479" spans="26:27">
      <c r="Z199479" s="192"/>
      <c r="AA199479" s="192"/>
    </row>
    <row r="199480" spans="26:27">
      <c r="Z199480" s="192"/>
      <c r="AA199480" s="192"/>
    </row>
    <row r="199481" spans="26:27">
      <c r="Z199481" s="192"/>
      <c r="AA199481" s="192"/>
    </row>
    <row r="199482" spans="26:27">
      <c r="Z199482" s="192"/>
      <c r="AA199482" s="192"/>
    </row>
    <row r="199483" spans="26:27">
      <c r="Z199483" s="192"/>
      <c r="AA199483" s="192"/>
    </row>
    <row r="199484" spans="26:27">
      <c r="Z199484" s="192"/>
      <c r="AA199484" s="192"/>
    </row>
    <row r="199485" spans="26:27">
      <c r="Z199485" s="192"/>
      <c r="AA199485" s="192"/>
    </row>
    <row r="199486" spans="26:27">
      <c r="Z199486" s="192"/>
      <c r="AA199486" s="192"/>
    </row>
    <row r="199487" spans="26:27">
      <c r="Z199487" s="192"/>
      <c r="AA199487" s="192"/>
    </row>
    <row r="199488" spans="26:27">
      <c r="Z199488" s="192"/>
      <c r="AA199488" s="192"/>
    </row>
    <row r="199489" spans="26:27">
      <c r="Z199489" s="192"/>
      <c r="AA199489" s="192"/>
    </row>
    <row r="199490" spans="26:27">
      <c r="Z199490" s="192"/>
      <c r="AA199490" s="192"/>
    </row>
    <row r="199491" spans="26:27">
      <c r="Z199491" s="192"/>
      <c r="AA199491" s="192"/>
    </row>
    <row r="199492" spans="26:27">
      <c r="Z199492" s="192"/>
      <c r="AA199492" s="192"/>
    </row>
    <row r="199493" spans="26:27">
      <c r="Z199493" s="192"/>
      <c r="AA199493" s="192"/>
    </row>
    <row r="199494" spans="26:27">
      <c r="Z199494" s="192"/>
      <c r="AA199494" s="192"/>
    </row>
    <row r="199495" spans="26:27">
      <c r="Z199495" s="192"/>
      <c r="AA199495" s="192"/>
    </row>
    <row r="199496" spans="26:27">
      <c r="Z199496" s="192"/>
      <c r="AA199496" s="192"/>
    </row>
    <row r="199497" spans="26:27">
      <c r="Z199497" s="192"/>
      <c r="AA199497" s="192"/>
    </row>
    <row r="199498" spans="26:27">
      <c r="Z199498" s="192"/>
      <c r="AA199498" s="192"/>
    </row>
    <row r="199499" spans="26:27">
      <c r="Z199499" s="192"/>
      <c r="AA199499" s="192"/>
    </row>
    <row r="199500" spans="26:27">
      <c r="Z199500" s="192"/>
      <c r="AA199500" s="192"/>
    </row>
    <row r="199501" spans="26:27">
      <c r="Z199501" s="192"/>
      <c r="AA199501" s="192"/>
    </row>
    <row r="199502" spans="26:27">
      <c r="Z199502" s="192"/>
      <c r="AA199502" s="192"/>
    </row>
    <row r="199503" spans="26:27">
      <c r="Z199503" s="192"/>
      <c r="AA199503" s="192"/>
    </row>
    <row r="199504" spans="26:27">
      <c r="Z199504" s="192"/>
      <c r="AA199504" s="192"/>
    </row>
    <row r="199505" spans="26:27">
      <c r="Z199505" s="192"/>
      <c r="AA199505" s="192"/>
    </row>
    <row r="199506" spans="26:27">
      <c r="Z199506" s="192"/>
      <c r="AA199506" s="192"/>
    </row>
    <row r="199507" spans="26:27">
      <c r="Z199507" s="192"/>
      <c r="AA199507" s="192"/>
    </row>
    <row r="199508" spans="26:27">
      <c r="Z199508" s="192"/>
      <c r="AA199508" s="192"/>
    </row>
    <row r="199509" spans="26:27">
      <c r="Z199509" s="192"/>
      <c r="AA199509" s="192"/>
    </row>
    <row r="199510" spans="26:27">
      <c r="Z199510" s="192"/>
      <c r="AA199510" s="192"/>
    </row>
    <row r="199511" spans="26:27">
      <c r="Z199511" s="192"/>
      <c r="AA199511" s="192"/>
    </row>
    <row r="199512" spans="26:27">
      <c r="Z199512" s="192"/>
      <c r="AA199512" s="192"/>
    </row>
    <row r="199513" spans="26:27">
      <c r="Z199513" s="192"/>
      <c r="AA199513" s="192"/>
    </row>
    <row r="199514" spans="26:27">
      <c r="Z199514" s="192"/>
      <c r="AA199514" s="192"/>
    </row>
    <row r="199515" spans="26:27">
      <c r="Z199515" s="192"/>
      <c r="AA199515" s="192"/>
    </row>
    <row r="199516" spans="26:27">
      <c r="Z199516" s="192"/>
      <c r="AA199516" s="192"/>
    </row>
    <row r="199517" spans="26:27">
      <c r="Z199517" s="192"/>
      <c r="AA199517" s="192"/>
    </row>
    <row r="199518" spans="26:27">
      <c r="Z199518" s="192"/>
      <c r="AA199518" s="192"/>
    </row>
    <row r="199519" spans="26:27">
      <c r="Z199519" s="192"/>
      <c r="AA199519" s="192"/>
    </row>
    <row r="199520" spans="26:27">
      <c r="Z199520" s="192"/>
      <c r="AA199520" s="192"/>
    </row>
    <row r="199521" spans="26:27">
      <c r="Z199521" s="192"/>
      <c r="AA199521" s="192"/>
    </row>
    <row r="199522" spans="26:27">
      <c r="Z199522" s="192"/>
      <c r="AA199522" s="192"/>
    </row>
    <row r="199523" spans="26:27">
      <c r="Z199523" s="192"/>
      <c r="AA199523" s="192"/>
    </row>
    <row r="199524" spans="26:27">
      <c r="Z199524" s="192"/>
      <c r="AA199524" s="192"/>
    </row>
    <row r="199525" spans="26:27">
      <c r="Z199525" s="192"/>
      <c r="AA199525" s="192"/>
    </row>
    <row r="199526" spans="26:27">
      <c r="Z199526" s="192"/>
      <c r="AA199526" s="192"/>
    </row>
    <row r="199527" spans="26:27">
      <c r="Z199527" s="192"/>
      <c r="AA199527" s="192"/>
    </row>
    <row r="199528" spans="26:27">
      <c r="Z199528" s="192"/>
      <c r="AA199528" s="192"/>
    </row>
    <row r="199529" spans="26:27">
      <c r="Z199529" s="192"/>
      <c r="AA199529" s="192"/>
    </row>
    <row r="199530" spans="26:27">
      <c r="Z199530" s="192"/>
      <c r="AA199530" s="192"/>
    </row>
    <row r="199531" spans="26:27">
      <c r="Z199531" s="192"/>
      <c r="AA199531" s="192"/>
    </row>
    <row r="199532" spans="26:27">
      <c r="Z199532" s="192"/>
      <c r="AA199532" s="192"/>
    </row>
    <row r="199533" spans="26:27">
      <c r="Z199533" s="192"/>
      <c r="AA199533" s="192"/>
    </row>
    <row r="199534" spans="26:27">
      <c r="Z199534" s="192"/>
      <c r="AA199534" s="192"/>
    </row>
    <row r="199535" spans="26:27">
      <c r="Z199535" s="192"/>
      <c r="AA199535" s="192"/>
    </row>
    <row r="199536" spans="26:27">
      <c r="Z199536" s="192"/>
      <c r="AA199536" s="192"/>
    </row>
    <row r="199537" spans="26:27">
      <c r="Z199537" s="192"/>
      <c r="AA199537" s="192"/>
    </row>
    <row r="199538" spans="26:27">
      <c r="Z199538" s="192"/>
      <c r="AA199538" s="192"/>
    </row>
    <row r="199539" spans="26:27">
      <c r="Z199539" s="192"/>
      <c r="AA199539" s="192"/>
    </row>
    <row r="199540" spans="26:27">
      <c r="Z199540" s="192"/>
      <c r="AA199540" s="192"/>
    </row>
    <row r="199541" spans="26:27">
      <c r="Z199541" s="192"/>
      <c r="AA199541" s="192"/>
    </row>
    <row r="199542" spans="26:27">
      <c r="Z199542" s="192"/>
      <c r="AA199542" s="192"/>
    </row>
    <row r="199543" spans="26:27">
      <c r="Z199543" s="192"/>
      <c r="AA199543" s="192"/>
    </row>
    <row r="199544" spans="26:27">
      <c r="Z199544" s="192"/>
      <c r="AA199544" s="192"/>
    </row>
    <row r="199545" spans="26:27">
      <c r="Z199545" s="192"/>
      <c r="AA199545" s="192"/>
    </row>
    <row r="199546" spans="26:27">
      <c r="Z199546" s="192"/>
      <c r="AA199546" s="192"/>
    </row>
    <row r="199547" spans="26:27">
      <c r="Z199547" s="192"/>
      <c r="AA199547" s="192"/>
    </row>
    <row r="199548" spans="26:27">
      <c r="Z199548" s="192"/>
      <c r="AA199548" s="192"/>
    </row>
    <row r="199549" spans="26:27">
      <c r="Z199549" s="192"/>
      <c r="AA199549" s="192"/>
    </row>
    <row r="199550" spans="26:27">
      <c r="Z199550" s="192"/>
      <c r="AA199550" s="192"/>
    </row>
    <row r="199551" spans="26:27">
      <c r="Z199551" s="192"/>
      <c r="AA199551" s="192"/>
    </row>
    <row r="199552" spans="26:27">
      <c r="Z199552" s="192"/>
      <c r="AA199552" s="192"/>
    </row>
    <row r="199553" spans="26:27">
      <c r="Z199553" s="192"/>
      <c r="AA199553" s="192"/>
    </row>
    <row r="199554" spans="26:27">
      <c r="Z199554" s="192"/>
      <c r="AA199554" s="192"/>
    </row>
    <row r="199555" spans="26:27">
      <c r="Z199555" s="192"/>
      <c r="AA199555" s="192"/>
    </row>
    <row r="199556" spans="26:27">
      <c r="Z199556" s="192"/>
      <c r="AA199556" s="192"/>
    </row>
    <row r="199557" spans="26:27">
      <c r="Z199557" s="192"/>
      <c r="AA199557" s="192"/>
    </row>
    <row r="199558" spans="26:27">
      <c r="Z199558" s="192"/>
      <c r="AA199558" s="192"/>
    </row>
    <row r="199559" spans="26:27">
      <c r="Z199559" s="192"/>
      <c r="AA199559" s="192"/>
    </row>
    <row r="199560" spans="26:27">
      <c r="Z199560" s="192"/>
      <c r="AA199560" s="192"/>
    </row>
    <row r="199561" spans="26:27">
      <c r="Z199561" s="192"/>
      <c r="AA199561" s="192"/>
    </row>
    <row r="199562" spans="26:27">
      <c r="Z199562" s="192"/>
      <c r="AA199562" s="192"/>
    </row>
    <row r="199563" spans="26:27">
      <c r="Z199563" s="192"/>
      <c r="AA199563" s="192"/>
    </row>
    <row r="199564" spans="26:27">
      <c r="Z199564" s="192"/>
      <c r="AA199564" s="192"/>
    </row>
    <row r="199565" spans="26:27">
      <c r="Z199565" s="192"/>
      <c r="AA199565" s="192"/>
    </row>
    <row r="199566" spans="26:27">
      <c r="Z199566" s="192"/>
      <c r="AA199566" s="192"/>
    </row>
    <row r="199567" spans="26:27">
      <c r="Z199567" s="192"/>
      <c r="AA199567" s="192"/>
    </row>
    <row r="199568" spans="26:27">
      <c r="Z199568" s="192"/>
      <c r="AA199568" s="192"/>
    </row>
    <row r="199569" spans="26:27">
      <c r="Z199569" s="192"/>
      <c r="AA199569" s="192"/>
    </row>
    <row r="199570" spans="26:27">
      <c r="Z199570" s="192"/>
      <c r="AA199570" s="192"/>
    </row>
    <row r="199571" spans="26:27">
      <c r="Z199571" s="192"/>
      <c r="AA199571" s="192"/>
    </row>
    <row r="199572" spans="26:27">
      <c r="Z199572" s="192"/>
      <c r="AA199572" s="192"/>
    </row>
    <row r="199573" spans="26:27">
      <c r="Z199573" s="192"/>
      <c r="AA199573" s="192"/>
    </row>
    <row r="199574" spans="26:27">
      <c r="Z199574" s="192"/>
      <c r="AA199574" s="192"/>
    </row>
    <row r="199575" spans="26:27">
      <c r="Z199575" s="192"/>
      <c r="AA199575" s="192"/>
    </row>
    <row r="199576" spans="26:27">
      <c r="Z199576" s="192"/>
      <c r="AA199576" s="192"/>
    </row>
    <row r="199577" spans="26:27">
      <c r="Z199577" s="192"/>
      <c r="AA199577" s="192"/>
    </row>
    <row r="199578" spans="26:27">
      <c r="Z199578" s="192"/>
      <c r="AA199578" s="192"/>
    </row>
    <row r="199579" spans="26:27">
      <c r="Z199579" s="192"/>
      <c r="AA199579" s="192"/>
    </row>
    <row r="199580" spans="26:27">
      <c r="Z199580" s="192"/>
      <c r="AA199580" s="192"/>
    </row>
    <row r="199581" spans="26:27">
      <c r="Z199581" s="192"/>
      <c r="AA199581" s="192"/>
    </row>
    <row r="199582" spans="26:27">
      <c r="Z199582" s="192"/>
      <c r="AA199582" s="192"/>
    </row>
    <row r="199583" spans="26:27">
      <c r="Z199583" s="192"/>
      <c r="AA199583" s="192"/>
    </row>
    <row r="199584" spans="26:27">
      <c r="Z199584" s="192"/>
      <c r="AA199584" s="192"/>
    </row>
    <row r="199585" spans="26:27">
      <c r="Z199585" s="192"/>
      <c r="AA199585" s="192"/>
    </row>
    <row r="199586" spans="26:27">
      <c r="Z199586" s="192"/>
      <c r="AA199586" s="192"/>
    </row>
    <row r="199587" spans="26:27">
      <c r="Z199587" s="192"/>
      <c r="AA199587" s="192"/>
    </row>
    <row r="199588" spans="26:27">
      <c r="Z199588" s="192"/>
      <c r="AA199588" s="192"/>
    </row>
    <row r="199589" spans="26:27">
      <c r="Z199589" s="192"/>
      <c r="AA199589" s="192"/>
    </row>
    <row r="199590" spans="26:27">
      <c r="Z199590" s="192"/>
      <c r="AA199590" s="192"/>
    </row>
    <row r="199591" spans="26:27">
      <c r="Z199591" s="192"/>
      <c r="AA199591" s="192"/>
    </row>
    <row r="199592" spans="26:27">
      <c r="Z199592" s="192"/>
      <c r="AA199592" s="192"/>
    </row>
    <row r="199593" spans="26:27">
      <c r="Z199593" s="192"/>
      <c r="AA199593" s="192"/>
    </row>
    <row r="199594" spans="26:27">
      <c r="Z199594" s="192"/>
      <c r="AA199594" s="192"/>
    </row>
    <row r="199595" spans="26:27">
      <c r="Z199595" s="192"/>
      <c r="AA199595" s="192"/>
    </row>
    <row r="199596" spans="26:27">
      <c r="Z199596" s="192"/>
      <c r="AA199596" s="192"/>
    </row>
    <row r="199597" spans="26:27">
      <c r="Z199597" s="192"/>
      <c r="AA199597" s="192"/>
    </row>
    <row r="199598" spans="26:27">
      <c r="Z199598" s="192"/>
      <c r="AA199598" s="192"/>
    </row>
    <row r="199599" spans="26:27">
      <c r="Z199599" s="192"/>
      <c r="AA199599" s="192"/>
    </row>
    <row r="199600" spans="26:27">
      <c r="Z199600" s="192"/>
      <c r="AA199600" s="192"/>
    </row>
    <row r="199601" spans="26:27">
      <c r="Z199601" s="192"/>
      <c r="AA199601" s="192"/>
    </row>
    <row r="199602" spans="26:27">
      <c r="Z199602" s="192"/>
      <c r="AA199602" s="192"/>
    </row>
    <row r="199603" spans="26:27">
      <c r="Z199603" s="192"/>
      <c r="AA199603" s="192"/>
    </row>
    <row r="199604" spans="26:27">
      <c r="Z199604" s="192"/>
      <c r="AA199604" s="192"/>
    </row>
    <row r="199605" spans="26:27">
      <c r="Z199605" s="192"/>
      <c r="AA199605" s="192"/>
    </row>
    <row r="199606" spans="26:27">
      <c r="Z199606" s="192"/>
      <c r="AA199606" s="192"/>
    </row>
    <row r="199607" spans="26:27">
      <c r="Z199607" s="192"/>
      <c r="AA199607" s="192"/>
    </row>
    <row r="199608" spans="26:27">
      <c r="Z199608" s="192"/>
      <c r="AA199608" s="192"/>
    </row>
    <row r="199609" spans="26:27">
      <c r="Z199609" s="192"/>
      <c r="AA199609" s="192"/>
    </row>
    <row r="199610" spans="26:27">
      <c r="Z199610" s="192"/>
      <c r="AA199610" s="192"/>
    </row>
    <row r="199611" spans="26:27">
      <c r="Z199611" s="192"/>
      <c r="AA199611" s="192"/>
    </row>
    <row r="199612" spans="26:27">
      <c r="Z199612" s="192"/>
      <c r="AA199612" s="192"/>
    </row>
    <row r="199613" spans="26:27">
      <c r="Z199613" s="192"/>
      <c r="AA199613" s="192"/>
    </row>
    <row r="199614" spans="26:27">
      <c r="Z199614" s="192"/>
      <c r="AA199614" s="192"/>
    </row>
    <row r="199615" spans="26:27">
      <c r="Z199615" s="192"/>
      <c r="AA199615" s="192"/>
    </row>
    <row r="199616" spans="26:27">
      <c r="Z199616" s="192"/>
      <c r="AA199616" s="192"/>
    </row>
    <row r="199617" spans="26:27">
      <c r="Z199617" s="192"/>
      <c r="AA199617" s="192"/>
    </row>
    <row r="199618" spans="26:27">
      <c r="Z199618" s="192"/>
      <c r="AA199618" s="192"/>
    </row>
    <row r="199619" spans="26:27">
      <c r="Z199619" s="192"/>
      <c r="AA199619" s="192"/>
    </row>
    <row r="199620" spans="26:27">
      <c r="Z199620" s="192"/>
      <c r="AA199620" s="192"/>
    </row>
    <row r="199621" spans="26:27">
      <c r="Z199621" s="192"/>
      <c r="AA199621" s="192"/>
    </row>
    <row r="199622" spans="26:27">
      <c r="Z199622" s="192"/>
      <c r="AA199622" s="192"/>
    </row>
    <row r="199623" spans="26:27">
      <c r="Z199623" s="192"/>
      <c r="AA199623" s="192"/>
    </row>
    <row r="199624" spans="26:27">
      <c r="Z199624" s="192"/>
      <c r="AA199624" s="192"/>
    </row>
    <row r="199625" spans="26:27">
      <c r="Z199625" s="192"/>
      <c r="AA199625" s="192"/>
    </row>
    <row r="199626" spans="26:27">
      <c r="Z199626" s="192"/>
      <c r="AA199626" s="192"/>
    </row>
    <row r="199627" spans="26:27">
      <c r="Z199627" s="192"/>
      <c r="AA199627" s="192"/>
    </row>
    <row r="199628" spans="26:27">
      <c r="Z199628" s="192"/>
      <c r="AA199628" s="192"/>
    </row>
    <row r="199629" spans="26:27">
      <c r="Z199629" s="192"/>
      <c r="AA199629" s="192"/>
    </row>
    <row r="199630" spans="26:27">
      <c r="Z199630" s="192"/>
      <c r="AA199630" s="192"/>
    </row>
    <row r="199631" spans="26:27">
      <c r="Z199631" s="192"/>
      <c r="AA199631" s="192"/>
    </row>
    <row r="199632" spans="26:27">
      <c r="Z199632" s="192"/>
      <c r="AA199632" s="192"/>
    </row>
    <row r="199633" spans="26:27">
      <c r="Z199633" s="192"/>
      <c r="AA199633" s="192"/>
    </row>
    <row r="199634" spans="26:27">
      <c r="Z199634" s="192"/>
      <c r="AA199634" s="192"/>
    </row>
    <row r="199635" spans="26:27">
      <c r="Z199635" s="192"/>
      <c r="AA199635" s="192"/>
    </row>
    <row r="199636" spans="26:27">
      <c r="Z199636" s="192"/>
      <c r="AA199636" s="192"/>
    </row>
    <row r="199637" spans="26:27">
      <c r="Z199637" s="192"/>
      <c r="AA199637" s="192"/>
    </row>
    <row r="199638" spans="26:27">
      <c r="Z199638" s="192"/>
      <c r="AA199638" s="192"/>
    </row>
    <row r="199639" spans="26:27">
      <c r="Z199639" s="192"/>
      <c r="AA199639" s="192"/>
    </row>
    <row r="199640" spans="26:27">
      <c r="Z199640" s="192"/>
      <c r="AA199640" s="192"/>
    </row>
    <row r="199641" spans="26:27">
      <c r="Z199641" s="192"/>
      <c r="AA199641" s="192"/>
    </row>
    <row r="199642" spans="26:27">
      <c r="Z199642" s="192"/>
      <c r="AA199642" s="192"/>
    </row>
    <row r="199643" spans="26:27">
      <c r="Z199643" s="192"/>
      <c r="AA199643" s="192"/>
    </row>
    <row r="199644" spans="26:27">
      <c r="Z199644" s="192"/>
      <c r="AA199644" s="192"/>
    </row>
    <row r="199645" spans="26:27">
      <c r="Z199645" s="192"/>
      <c r="AA199645" s="192"/>
    </row>
    <row r="199646" spans="26:27">
      <c r="Z199646" s="192"/>
      <c r="AA199646" s="192"/>
    </row>
    <row r="199647" spans="26:27">
      <c r="Z199647" s="192"/>
      <c r="AA199647" s="192"/>
    </row>
    <row r="199648" spans="26:27">
      <c r="Z199648" s="192"/>
      <c r="AA199648" s="192"/>
    </row>
    <row r="199649" spans="26:27">
      <c r="Z199649" s="192"/>
      <c r="AA199649" s="192"/>
    </row>
    <row r="199650" spans="26:27">
      <c r="Z199650" s="192"/>
      <c r="AA199650" s="192"/>
    </row>
    <row r="199651" spans="26:27">
      <c r="Z199651" s="192"/>
      <c r="AA199651" s="192"/>
    </row>
    <row r="199652" spans="26:27">
      <c r="Z199652" s="192"/>
      <c r="AA199652" s="192"/>
    </row>
    <row r="199653" spans="26:27">
      <c r="Z199653" s="192"/>
      <c r="AA199653" s="192"/>
    </row>
    <row r="199654" spans="26:27">
      <c r="Z199654" s="192"/>
      <c r="AA199654" s="192"/>
    </row>
    <row r="199655" spans="26:27">
      <c r="Z199655" s="192"/>
      <c r="AA199655" s="192"/>
    </row>
    <row r="199656" spans="26:27">
      <c r="Z199656" s="192"/>
      <c r="AA199656" s="192"/>
    </row>
    <row r="199657" spans="26:27">
      <c r="Z199657" s="192"/>
      <c r="AA199657" s="192"/>
    </row>
    <row r="199658" spans="26:27">
      <c r="Z199658" s="192"/>
      <c r="AA199658" s="192"/>
    </row>
    <row r="199659" spans="26:27">
      <c r="Z199659" s="192"/>
      <c r="AA199659" s="192"/>
    </row>
    <row r="199660" spans="26:27">
      <c r="Z199660" s="192"/>
      <c r="AA199660" s="192"/>
    </row>
    <row r="199661" spans="26:27">
      <c r="Z199661" s="192"/>
      <c r="AA199661" s="192"/>
    </row>
    <row r="199662" spans="26:27">
      <c r="Z199662" s="192"/>
      <c r="AA199662" s="192"/>
    </row>
    <row r="199663" spans="26:27">
      <c r="Z199663" s="192"/>
      <c r="AA199663" s="192"/>
    </row>
    <row r="199664" spans="26:27">
      <c r="Z199664" s="192"/>
      <c r="AA199664" s="192"/>
    </row>
    <row r="199665" spans="26:27">
      <c r="Z199665" s="192"/>
      <c r="AA199665" s="192"/>
    </row>
    <row r="199666" spans="26:27">
      <c r="Z199666" s="192"/>
      <c r="AA199666" s="192"/>
    </row>
    <row r="199667" spans="26:27">
      <c r="Z199667" s="192"/>
      <c r="AA199667" s="192"/>
    </row>
    <row r="199668" spans="26:27">
      <c r="Z199668" s="192"/>
      <c r="AA199668" s="192"/>
    </row>
    <row r="199669" spans="26:27">
      <c r="Z199669" s="192"/>
      <c r="AA199669" s="192"/>
    </row>
    <row r="199670" spans="26:27">
      <c r="Z199670" s="192"/>
      <c r="AA199670" s="192"/>
    </row>
    <row r="199671" spans="26:27">
      <c r="Z199671" s="192"/>
      <c r="AA199671" s="192"/>
    </row>
    <row r="199672" spans="26:27">
      <c r="Z199672" s="192"/>
      <c r="AA199672" s="192"/>
    </row>
    <row r="199673" spans="26:27">
      <c r="Z199673" s="192"/>
      <c r="AA199673" s="192"/>
    </row>
    <row r="199674" spans="26:27">
      <c r="Z199674" s="192"/>
      <c r="AA199674" s="192"/>
    </row>
    <row r="199675" spans="26:27">
      <c r="Z199675" s="192"/>
      <c r="AA199675" s="192"/>
    </row>
    <row r="199676" spans="26:27">
      <c r="Z199676" s="192"/>
      <c r="AA199676" s="192"/>
    </row>
    <row r="199677" spans="26:27">
      <c r="Z199677" s="192"/>
      <c r="AA199677" s="192"/>
    </row>
    <row r="199678" spans="26:27">
      <c r="Z199678" s="192"/>
      <c r="AA199678" s="192"/>
    </row>
    <row r="199679" spans="26:27">
      <c r="Z199679" s="192"/>
      <c r="AA199679" s="192"/>
    </row>
    <row r="199680" spans="26:27">
      <c r="Z199680" s="192"/>
      <c r="AA199680" s="192"/>
    </row>
    <row r="199681" spans="26:27">
      <c r="Z199681" s="192"/>
      <c r="AA199681" s="192"/>
    </row>
    <row r="199682" spans="26:27">
      <c r="Z199682" s="192"/>
      <c r="AA199682" s="192"/>
    </row>
    <row r="199683" spans="26:27">
      <c r="Z199683" s="192"/>
      <c r="AA199683" s="192"/>
    </row>
    <row r="199684" spans="26:27">
      <c r="Z199684" s="192"/>
      <c r="AA199684" s="192"/>
    </row>
    <row r="199685" spans="26:27">
      <c r="Z199685" s="192"/>
      <c r="AA199685" s="192"/>
    </row>
    <row r="199686" spans="26:27">
      <c r="Z199686" s="192"/>
      <c r="AA199686" s="192"/>
    </row>
    <row r="199687" spans="26:27">
      <c r="Z199687" s="192"/>
      <c r="AA199687" s="192"/>
    </row>
    <row r="199688" spans="26:27">
      <c r="Z199688" s="192"/>
      <c r="AA199688" s="192"/>
    </row>
    <row r="199689" spans="26:27">
      <c r="Z199689" s="192"/>
      <c r="AA199689" s="192"/>
    </row>
    <row r="199690" spans="26:27">
      <c r="Z199690" s="192"/>
      <c r="AA199690" s="192"/>
    </row>
    <row r="199691" spans="26:27">
      <c r="Z199691" s="192"/>
      <c r="AA199691" s="192"/>
    </row>
    <row r="199692" spans="26:27">
      <c r="Z199692" s="192"/>
      <c r="AA199692" s="192"/>
    </row>
    <row r="199693" spans="26:27">
      <c r="Z199693" s="192"/>
      <c r="AA199693" s="192"/>
    </row>
    <row r="199694" spans="26:27">
      <c r="Z199694" s="192"/>
      <c r="AA199694" s="192"/>
    </row>
    <row r="199695" spans="26:27">
      <c r="Z199695" s="192"/>
      <c r="AA199695" s="192"/>
    </row>
    <row r="199696" spans="26:27">
      <c r="Z199696" s="192"/>
      <c r="AA199696" s="192"/>
    </row>
    <row r="199697" spans="26:27">
      <c r="Z199697" s="192"/>
      <c r="AA199697" s="192"/>
    </row>
    <row r="199698" spans="26:27">
      <c r="Z199698" s="192"/>
      <c r="AA199698" s="192"/>
    </row>
    <row r="199699" spans="26:27">
      <c r="Z199699" s="192"/>
      <c r="AA199699" s="192"/>
    </row>
    <row r="199700" spans="26:27">
      <c r="Z199700" s="192"/>
      <c r="AA199700" s="192"/>
    </row>
    <row r="199701" spans="26:27">
      <c r="Z199701" s="192"/>
      <c r="AA199701" s="192"/>
    </row>
    <row r="199702" spans="26:27">
      <c r="Z199702" s="192"/>
      <c r="AA199702" s="192"/>
    </row>
    <row r="199703" spans="26:27">
      <c r="Z199703" s="192"/>
      <c r="AA199703" s="192"/>
    </row>
    <row r="199704" spans="26:27">
      <c r="Z199704" s="192"/>
      <c r="AA199704" s="192"/>
    </row>
    <row r="199705" spans="26:27">
      <c r="Z199705" s="192"/>
      <c r="AA199705" s="192"/>
    </row>
    <row r="199706" spans="26:27">
      <c r="Z199706" s="192"/>
      <c r="AA199706" s="192"/>
    </row>
    <row r="199707" spans="26:27">
      <c r="Z199707" s="192"/>
      <c r="AA199707" s="192"/>
    </row>
    <row r="199708" spans="26:27">
      <c r="Z199708" s="192"/>
      <c r="AA199708" s="192"/>
    </row>
    <row r="199709" spans="26:27">
      <c r="Z199709" s="192"/>
      <c r="AA199709" s="192"/>
    </row>
    <row r="199710" spans="26:27">
      <c r="Z199710" s="192"/>
      <c r="AA199710" s="192"/>
    </row>
    <row r="199711" spans="26:27">
      <c r="Z199711" s="192"/>
      <c r="AA199711" s="192"/>
    </row>
    <row r="199712" spans="26:27">
      <c r="Z199712" s="192"/>
      <c r="AA199712" s="192"/>
    </row>
    <row r="199713" spans="26:27">
      <c r="Z199713" s="192"/>
      <c r="AA199713" s="192"/>
    </row>
    <row r="199714" spans="26:27">
      <c r="Z199714" s="192"/>
      <c r="AA199714" s="192"/>
    </row>
    <row r="199715" spans="26:27">
      <c r="Z199715" s="192"/>
      <c r="AA199715" s="192"/>
    </row>
    <row r="199716" spans="26:27">
      <c r="Z199716" s="192"/>
      <c r="AA199716" s="192"/>
    </row>
    <row r="199717" spans="26:27">
      <c r="Z199717" s="192"/>
      <c r="AA199717" s="192"/>
    </row>
    <row r="199718" spans="26:27">
      <c r="Z199718" s="192"/>
      <c r="AA199718" s="192"/>
    </row>
    <row r="199719" spans="26:27">
      <c r="Z199719" s="192"/>
      <c r="AA199719" s="192"/>
    </row>
    <row r="199720" spans="26:27">
      <c r="Z199720" s="192"/>
      <c r="AA199720" s="192"/>
    </row>
    <row r="199721" spans="26:27">
      <c r="Z199721" s="192"/>
      <c r="AA199721" s="192"/>
    </row>
    <row r="199722" spans="26:27">
      <c r="Z199722" s="192"/>
      <c r="AA199722" s="192"/>
    </row>
    <row r="199723" spans="26:27">
      <c r="Z199723" s="192"/>
      <c r="AA199723" s="192"/>
    </row>
    <row r="199724" spans="26:27">
      <c r="Z199724" s="192"/>
      <c r="AA199724" s="192"/>
    </row>
    <row r="199725" spans="26:27">
      <c r="Z199725" s="192"/>
      <c r="AA199725" s="192"/>
    </row>
    <row r="199726" spans="26:27">
      <c r="Z199726" s="192"/>
      <c r="AA199726" s="192"/>
    </row>
    <row r="199727" spans="26:27">
      <c r="Z199727" s="192"/>
      <c r="AA199727" s="192"/>
    </row>
    <row r="199728" spans="26:27">
      <c r="Z199728" s="192"/>
      <c r="AA199728" s="192"/>
    </row>
    <row r="199729" spans="26:27">
      <c r="Z199729" s="192"/>
      <c r="AA199729" s="192"/>
    </row>
    <row r="199730" spans="26:27">
      <c r="Z199730" s="192"/>
      <c r="AA199730" s="192"/>
    </row>
    <row r="199731" spans="26:27">
      <c r="Z199731" s="192"/>
      <c r="AA199731" s="192"/>
    </row>
    <row r="199732" spans="26:27">
      <c r="Z199732" s="192"/>
      <c r="AA199732" s="192"/>
    </row>
    <row r="199733" spans="26:27">
      <c r="Z199733" s="192"/>
      <c r="AA199733" s="192"/>
    </row>
    <row r="199734" spans="26:27">
      <c r="Z199734" s="192"/>
      <c r="AA199734" s="192"/>
    </row>
    <row r="199735" spans="26:27">
      <c r="Z199735" s="192"/>
      <c r="AA199735" s="192"/>
    </row>
    <row r="199736" spans="26:27">
      <c r="Z199736" s="192"/>
      <c r="AA199736" s="192"/>
    </row>
    <row r="199737" spans="26:27">
      <c r="Z199737" s="192"/>
      <c r="AA199737" s="192"/>
    </row>
    <row r="199738" spans="26:27">
      <c r="Z199738" s="192"/>
      <c r="AA199738" s="192"/>
    </row>
    <row r="199739" spans="26:27">
      <c r="Z199739" s="192"/>
      <c r="AA199739" s="192"/>
    </row>
    <row r="199740" spans="26:27">
      <c r="Z199740" s="192"/>
      <c r="AA199740" s="192"/>
    </row>
    <row r="199741" spans="26:27">
      <c r="Z199741" s="192"/>
      <c r="AA199741" s="192"/>
    </row>
    <row r="199742" spans="26:27">
      <c r="Z199742" s="192"/>
      <c r="AA199742" s="192"/>
    </row>
    <row r="199743" spans="26:27">
      <c r="Z199743" s="192"/>
      <c r="AA199743" s="192"/>
    </row>
    <row r="199744" spans="26:27">
      <c r="Z199744" s="192"/>
      <c r="AA199744" s="192"/>
    </row>
    <row r="199745" spans="26:27">
      <c r="Z199745" s="192"/>
      <c r="AA199745" s="192"/>
    </row>
    <row r="199746" spans="26:27">
      <c r="Z199746" s="192"/>
      <c r="AA199746" s="192"/>
    </row>
    <row r="199747" spans="26:27">
      <c r="Z199747" s="192"/>
      <c r="AA199747" s="192"/>
    </row>
    <row r="199748" spans="26:27">
      <c r="Z199748" s="192"/>
      <c r="AA199748" s="192"/>
    </row>
    <row r="199749" spans="26:27">
      <c r="Z199749" s="192"/>
      <c r="AA199749" s="192"/>
    </row>
    <row r="199750" spans="26:27">
      <c r="Z199750" s="192"/>
      <c r="AA199750" s="192"/>
    </row>
    <row r="199751" spans="26:27">
      <c r="Z199751" s="192"/>
      <c r="AA199751" s="192"/>
    </row>
    <row r="199752" spans="26:27">
      <c r="Z199752" s="192"/>
      <c r="AA199752" s="192"/>
    </row>
    <row r="199753" spans="26:27">
      <c r="Z199753" s="192"/>
      <c r="AA199753" s="192"/>
    </row>
    <row r="199754" spans="26:27">
      <c r="Z199754" s="192"/>
      <c r="AA199754" s="192"/>
    </row>
    <row r="199755" spans="26:27">
      <c r="Z199755" s="192"/>
      <c r="AA199755" s="192"/>
    </row>
    <row r="199756" spans="26:27">
      <c r="Z199756" s="192"/>
      <c r="AA199756" s="192"/>
    </row>
    <row r="199757" spans="26:27">
      <c r="Z199757" s="192"/>
      <c r="AA199757" s="192"/>
    </row>
    <row r="199758" spans="26:27">
      <c r="Z199758" s="192"/>
      <c r="AA199758" s="192"/>
    </row>
    <row r="199759" spans="26:27">
      <c r="Z199759" s="192"/>
      <c r="AA199759" s="192"/>
    </row>
    <row r="199760" spans="26:27">
      <c r="Z199760" s="192"/>
      <c r="AA199760" s="192"/>
    </row>
    <row r="199761" spans="26:27">
      <c r="Z199761" s="192"/>
      <c r="AA199761" s="192"/>
    </row>
    <row r="199762" spans="26:27">
      <c r="Z199762" s="192"/>
      <c r="AA199762" s="192"/>
    </row>
    <row r="199763" spans="26:27">
      <c r="Z199763" s="192"/>
      <c r="AA199763" s="192"/>
    </row>
    <row r="199764" spans="26:27">
      <c r="Z199764" s="192"/>
      <c r="AA199764" s="192"/>
    </row>
    <row r="199765" spans="26:27">
      <c r="Z199765" s="192"/>
      <c r="AA199765" s="192"/>
    </row>
    <row r="199766" spans="26:27">
      <c r="Z199766" s="192"/>
      <c r="AA199766" s="192"/>
    </row>
    <row r="199767" spans="26:27">
      <c r="Z199767" s="192"/>
      <c r="AA199767" s="192"/>
    </row>
    <row r="199768" spans="26:27">
      <c r="Z199768" s="192"/>
      <c r="AA199768" s="192"/>
    </row>
    <row r="199769" spans="26:27">
      <c r="Z199769" s="192"/>
      <c r="AA199769" s="192"/>
    </row>
    <row r="199770" spans="26:27">
      <c r="Z199770" s="192"/>
      <c r="AA199770" s="192"/>
    </row>
    <row r="199771" spans="26:27">
      <c r="Z199771" s="192"/>
      <c r="AA199771" s="192"/>
    </row>
    <row r="199772" spans="26:27">
      <c r="Z199772" s="192"/>
      <c r="AA199772" s="192"/>
    </row>
    <row r="199773" spans="26:27">
      <c r="Z199773" s="192"/>
      <c r="AA199773" s="192"/>
    </row>
    <row r="199774" spans="26:27">
      <c r="Z199774" s="192"/>
      <c r="AA199774" s="192"/>
    </row>
    <row r="199775" spans="26:27">
      <c r="Z199775" s="192"/>
      <c r="AA199775" s="192"/>
    </row>
    <row r="199776" spans="26:27">
      <c r="Z199776" s="192"/>
      <c r="AA199776" s="192"/>
    </row>
    <row r="199777" spans="26:27">
      <c r="Z199777" s="192"/>
      <c r="AA199777" s="192"/>
    </row>
    <row r="199778" spans="26:27">
      <c r="Z199778" s="192"/>
      <c r="AA199778" s="192"/>
    </row>
    <row r="199779" spans="26:27">
      <c r="Z199779" s="192"/>
      <c r="AA199779" s="192"/>
    </row>
    <row r="199780" spans="26:27">
      <c r="Z199780" s="192"/>
      <c r="AA199780" s="192"/>
    </row>
    <row r="199781" spans="26:27">
      <c r="Z199781" s="192"/>
      <c r="AA199781" s="192"/>
    </row>
    <row r="199782" spans="26:27">
      <c r="Z199782" s="192"/>
      <c r="AA199782" s="192"/>
    </row>
    <row r="199783" spans="26:27">
      <c r="Z199783" s="192"/>
      <c r="AA199783" s="192"/>
    </row>
    <row r="199784" spans="26:27">
      <c r="Z199784" s="192"/>
      <c r="AA199784" s="192"/>
    </row>
    <row r="199785" spans="26:27">
      <c r="Z199785" s="192"/>
      <c r="AA199785" s="192"/>
    </row>
    <row r="199786" spans="26:27">
      <c r="Z199786" s="192"/>
      <c r="AA199786" s="192"/>
    </row>
    <row r="199787" spans="26:27">
      <c r="Z199787" s="192"/>
      <c r="AA199787" s="192"/>
    </row>
    <row r="199788" spans="26:27">
      <c r="Z199788" s="192"/>
      <c r="AA199788" s="192"/>
    </row>
    <row r="199789" spans="26:27">
      <c r="Z199789" s="192"/>
      <c r="AA199789" s="192"/>
    </row>
    <row r="199790" spans="26:27">
      <c r="Z199790" s="192"/>
      <c r="AA199790" s="192"/>
    </row>
    <row r="199791" spans="26:27">
      <c r="Z199791" s="192"/>
      <c r="AA199791" s="192"/>
    </row>
    <row r="199792" spans="26:27">
      <c r="Z199792" s="192"/>
      <c r="AA199792" s="192"/>
    </row>
    <row r="199793" spans="26:27">
      <c r="Z199793" s="192"/>
      <c r="AA199793" s="192"/>
    </row>
    <row r="199794" spans="26:27">
      <c r="Z199794" s="192"/>
      <c r="AA199794" s="192"/>
    </row>
    <row r="199795" spans="26:27">
      <c r="Z199795" s="192"/>
      <c r="AA199795" s="192"/>
    </row>
    <row r="199796" spans="26:27">
      <c r="Z199796" s="192"/>
      <c r="AA199796" s="192"/>
    </row>
    <row r="199797" spans="26:27">
      <c r="Z199797" s="192"/>
      <c r="AA199797" s="192"/>
    </row>
    <row r="199798" spans="26:27">
      <c r="Z199798" s="192"/>
      <c r="AA199798" s="192"/>
    </row>
    <row r="199799" spans="26:27">
      <c r="Z199799" s="192"/>
      <c r="AA199799" s="192"/>
    </row>
    <row r="199800" spans="26:27">
      <c r="Z199800" s="192"/>
      <c r="AA199800" s="192"/>
    </row>
    <row r="199801" spans="26:27">
      <c r="Z199801" s="192"/>
      <c r="AA199801" s="192"/>
    </row>
    <row r="199802" spans="26:27">
      <c r="Z199802" s="192"/>
      <c r="AA199802" s="192"/>
    </row>
    <row r="199803" spans="26:27">
      <c r="Z199803" s="192"/>
      <c r="AA199803" s="192"/>
    </row>
    <row r="199804" spans="26:27">
      <c r="Z199804" s="192"/>
      <c r="AA199804" s="192"/>
    </row>
    <row r="199805" spans="26:27">
      <c r="Z199805" s="192"/>
      <c r="AA199805" s="192"/>
    </row>
    <row r="199806" spans="26:27">
      <c r="Z199806" s="192"/>
      <c r="AA199806" s="192"/>
    </row>
    <row r="199807" spans="26:27">
      <c r="Z199807" s="192"/>
      <c r="AA199807" s="192"/>
    </row>
    <row r="199808" spans="26:27">
      <c r="Z199808" s="192"/>
      <c r="AA199808" s="192"/>
    </row>
    <row r="199809" spans="26:27">
      <c r="Z199809" s="192"/>
      <c r="AA199809" s="192"/>
    </row>
    <row r="199810" spans="26:27">
      <c r="Z199810" s="192"/>
      <c r="AA199810" s="192"/>
    </row>
    <row r="199811" spans="26:27">
      <c r="Z199811" s="192"/>
      <c r="AA199811" s="192"/>
    </row>
    <row r="199812" spans="26:27">
      <c r="Z199812" s="192"/>
      <c r="AA199812" s="192"/>
    </row>
    <row r="199813" spans="26:27">
      <c r="Z199813" s="192"/>
      <c r="AA199813" s="192"/>
    </row>
    <row r="199814" spans="26:27">
      <c r="Z199814" s="192"/>
      <c r="AA199814" s="192"/>
    </row>
    <row r="199815" spans="26:27">
      <c r="Z199815" s="192"/>
      <c r="AA199815" s="192"/>
    </row>
    <row r="199816" spans="26:27">
      <c r="Z199816" s="192"/>
      <c r="AA199816" s="192"/>
    </row>
    <row r="199817" spans="26:27">
      <c r="Z199817" s="192"/>
      <c r="AA199817" s="192"/>
    </row>
    <row r="199818" spans="26:27">
      <c r="Z199818" s="192"/>
      <c r="AA199818" s="192"/>
    </row>
    <row r="199819" spans="26:27">
      <c r="Z199819" s="192"/>
      <c r="AA199819" s="192"/>
    </row>
    <row r="199820" spans="26:27">
      <c r="Z199820" s="192"/>
      <c r="AA199820" s="192"/>
    </row>
    <row r="199821" spans="26:27">
      <c r="Z199821" s="192"/>
      <c r="AA199821" s="192"/>
    </row>
    <row r="199822" spans="26:27">
      <c r="Z199822" s="192"/>
      <c r="AA199822" s="192"/>
    </row>
    <row r="199823" spans="26:27">
      <c r="Z199823" s="192"/>
      <c r="AA199823" s="192"/>
    </row>
    <row r="199824" spans="26:27">
      <c r="Z199824" s="192"/>
      <c r="AA199824" s="192"/>
    </row>
    <row r="199825" spans="26:27">
      <c r="Z199825" s="192"/>
      <c r="AA199825" s="192"/>
    </row>
    <row r="199826" spans="26:27">
      <c r="Z199826" s="192"/>
      <c r="AA199826" s="192"/>
    </row>
    <row r="199827" spans="26:27">
      <c r="Z199827" s="192"/>
      <c r="AA199827" s="192"/>
    </row>
    <row r="199828" spans="26:27">
      <c r="Z199828" s="192"/>
      <c r="AA199828" s="192"/>
    </row>
    <row r="199829" spans="26:27">
      <c r="Z199829" s="192"/>
      <c r="AA199829" s="192"/>
    </row>
    <row r="199830" spans="26:27">
      <c r="Z199830" s="192"/>
      <c r="AA199830" s="192"/>
    </row>
    <row r="199831" spans="26:27">
      <c r="Z199831" s="192"/>
      <c r="AA199831" s="192"/>
    </row>
    <row r="199832" spans="26:27">
      <c r="Z199832" s="192"/>
      <c r="AA199832" s="192"/>
    </row>
    <row r="199833" spans="26:27">
      <c r="Z199833" s="192"/>
      <c r="AA199833" s="192"/>
    </row>
    <row r="199834" spans="26:27">
      <c r="Z199834" s="192"/>
      <c r="AA199834" s="192"/>
    </row>
    <row r="199835" spans="26:27">
      <c r="Z199835" s="192"/>
      <c r="AA199835" s="192"/>
    </row>
    <row r="199836" spans="26:27">
      <c r="Z199836" s="192"/>
      <c r="AA199836" s="192"/>
    </row>
    <row r="199837" spans="26:27">
      <c r="Z199837" s="192"/>
      <c r="AA199837" s="192"/>
    </row>
    <row r="199838" spans="26:27">
      <c r="Z199838" s="192"/>
      <c r="AA199838" s="192"/>
    </row>
    <row r="199839" spans="26:27">
      <c r="Z199839" s="192"/>
      <c r="AA199839" s="192"/>
    </row>
    <row r="199840" spans="26:27">
      <c r="Z199840" s="192"/>
      <c r="AA199840" s="192"/>
    </row>
    <row r="199841" spans="26:27">
      <c r="Z199841" s="192"/>
      <c r="AA199841" s="192"/>
    </row>
    <row r="199842" spans="26:27">
      <c r="Z199842" s="192"/>
      <c r="AA199842" s="192"/>
    </row>
    <row r="199843" spans="26:27">
      <c r="Z199843" s="192"/>
      <c r="AA199843" s="192"/>
    </row>
    <row r="199844" spans="26:27">
      <c r="Z199844" s="192"/>
      <c r="AA199844" s="192"/>
    </row>
    <row r="199845" spans="26:27">
      <c r="Z199845" s="192"/>
      <c r="AA199845" s="192"/>
    </row>
    <row r="199846" spans="26:27">
      <c r="Z199846" s="192"/>
      <c r="AA199846" s="192"/>
    </row>
    <row r="199847" spans="26:27">
      <c r="Z199847" s="192"/>
      <c r="AA199847" s="192"/>
    </row>
    <row r="199848" spans="26:27">
      <c r="Z199848" s="192"/>
      <c r="AA199848" s="192"/>
    </row>
    <row r="199849" spans="26:27">
      <c r="Z199849" s="192"/>
      <c r="AA199849" s="192"/>
    </row>
    <row r="199850" spans="26:27">
      <c r="Z199850" s="192"/>
      <c r="AA199850" s="192"/>
    </row>
    <row r="199851" spans="26:27">
      <c r="Z199851" s="192"/>
      <c r="AA199851" s="192"/>
    </row>
    <row r="199852" spans="26:27">
      <c r="Z199852" s="192"/>
      <c r="AA199852" s="192"/>
    </row>
    <row r="199853" spans="26:27">
      <c r="Z199853" s="192"/>
      <c r="AA199853" s="192"/>
    </row>
    <row r="199854" spans="26:27">
      <c r="Z199854" s="192"/>
      <c r="AA199854" s="192"/>
    </row>
    <row r="199855" spans="26:27">
      <c r="Z199855" s="192"/>
      <c r="AA199855" s="192"/>
    </row>
    <row r="199856" spans="26:27">
      <c r="Z199856" s="192"/>
      <c r="AA199856" s="192"/>
    </row>
    <row r="199857" spans="26:27">
      <c r="Z199857" s="192"/>
      <c r="AA199857" s="192"/>
    </row>
    <row r="199858" spans="26:27">
      <c r="Z199858" s="192"/>
      <c r="AA199858" s="192"/>
    </row>
    <row r="199859" spans="26:27">
      <c r="Z199859" s="192"/>
      <c r="AA199859" s="192"/>
    </row>
    <row r="199860" spans="26:27">
      <c r="Z199860" s="192"/>
      <c r="AA199860" s="192"/>
    </row>
    <row r="199861" spans="26:27">
      <c r="Z199861" s="192"/>
      <c r="AA199861" s="192"/>
    </row>
    <row r="199862" spans="26:27">
      <c r="Z199862" s="192"/>
      <c r="AA199862" s="192"/>
    </row>
    <row r="199863" spans="26:27">
      <c r="Z199863" s="192"/>
      <c r="AA199863" s="192"/>
    </row>
    <row r="199864" spans="26:27">
      <c r="Z199864" s="192"/>
      <c r="AA199864" s="192"/>
    </row>
    <row r="199865" spans="26:27">
      <c r="Z199865" s="192"/>
      <c r="AA199865" s="192"/>
    </row>
    <row r="199866" spans="26:27">
      <c r="Z199866" s="192"/>
      <c r="AA199866" s="192"/>
    </row>
    <row r="199867" spans="26:27">
      <c r="Z199867" s="192"/>
      <c r="AA199867" s="192"/>
    </row>
    <row r="199868" spans="26:27">
      <c r="Z199868" s="192"/>
      <c r="AA199868" s="192"/>
    </row>
    <row r="199869" spans="26:27">
      <c r="Z199869" s="192"/>
      <c r="AA199869" s="192"/>
    </row>
    <row r="199870" spans="26:27">
      <c r="Z199870" s="192"/>
      <c r="AA199870" s="192"/>
    </row>
    <row r="199871" spans="26:27">
      <c r="Z199871" s="192"/>
      <c r="AA199871" s="192"/>
    </row>
    <row r="199872" spans="26:27">
      <c r="Z199872" s="192"/>
      <c r="AA199872" s="192"/>
    </row>
    <row r="199873" spans="26:27">
      <c r="Z199873" s="192"/>
      <c r="AA199873" s="192"/>
    </row>
    <row r="199874" spans="26:27">
      <c r="Z199874" s="192"/>
      <c r="AA199874" s="192"/>
    </row>
    <row r="199875" spans="26:27">
      <c r="Z199875" s="192"/>
      <c r="AA199875" s="192"/>
    </row>
    <row r="199876" spans="26:27">
      <c r="Z199876" s="192"/>
      <c r="AA199876" s="192"/>
    </row>
    <row r="199877" spans="26:27">
      <c r="Z199877" s="192"/>
      <c r="AA199877" s="192"/>
    </row>
    <row r="199878" spans="26:27">
      <c r="Z199878" s="192"/>
      <c r="AA199878" s="192"/>
    </row>
    <row r="199879" spans="26:27">
      <c r="Z199879" s="192"/>
      <c r="AA199879" s="192"/>
    </row>
    <row r="199880" spans="26:27">
      <c r="Z199880" s="192"/>
      <c r="AA199880" s="192"/>
    </row>
    <row r="199881" spans="26:27">
      <c r="Z199881" s="192"/>
      <c r="AA199881" s="192"/>
    </row>
    <row r="199882" spans="26:27">
      <c r="Z199882" s="192"/>
      <c r="AA199882" s="192"/>
    </row>
    <row r="199883" spans="26:27">
      <c r="Z199883" s="192"/>
      <c r="AA199883" s="192"/>
    </row>
    <row r="199884" spans="26:27">
      <c r="Z199884" s="192"/>
      <c r="AA199884" s="192"/>
    </row>
    <row r="199885" spans="26:27">
      <c r="Z199885" s="192"/>
      <c r="AA199885" s="192"/>
    </row>
    <row r="199886" spans="26:27">
      <c r="Z199886" s="192"/>
      <c r="AA199886" s="192"/>
    </row>
    <row r="199887" spans="26:27">
      <c r="Z199887" s="192"/>
      <c r="AA199887" s="192"/>
    </row>
    <row r="199888" spans="26:27">
      <c r="Z199888" s="192"/>
      <c r="AA199888" s="192"/>
    </row>
    <row r="199889" spans="26:27">
      <c r="Z199889" s="192"/>
      <c r="AA199889" s="192"/>
    </row>
    <row r="199890" spans="26:27">
      <c r="Z199890" s="192"/>
      <c r="AA199890" s="192"/>
    </row>
    <row r="199891" spans="26:27">
      <c r="Z199891" s="192"/>
      <c r="AA199891" s="192"/>
    </row>
    <row r="199892" spans="26:27">
      <c r="Z199892" s="192"/>
      <c r="AA199892" s="192"/>
    </row>
    <row r="199893" spans="26:27">
      <c r="Z199893" s="192"/>
      <c r="AA199893" s="192"/>
    </row>
    <row r="199894" spans="26:27">
      <c r="Z199894" s="192"/>
      <c r="AA199894" s="192"/>
    </row>
    <row r="199895" spans="26:27">
      <c r="Z199895" s="192"/>
      <c r="AA199895" s="192"/>
    </row>
    <row r="199896" spans="26:27">
      <c r="Z199896" s="192"/>
      <c r="AA199896" s="192"/>
    </row>
    <row r="199897" spans="26:27">
      <c r="Z199897" s="192"/>
      <c r="AA199897" s="192"/>
    </row>
    <row r="199898" spans="26:27">
      <c r="Z199898" s="192"/>
      <c r="AA199898" s="192"/>
    </row>
    <row r="199899" spans="26:27">
      <c r="Z199899" s="192"/>
      <c r="AA199899" s="192"/>
    </row>
    <row r="199900" spans="26:27">
      <c r="Z199900" s="192"/>
      <c r="AA199900" s="192"/>
    </row>
    <row r="199901" spans="26:27">
      <c r="Z199901" s="192"/>
      <c r="AA199901" s="192"/>
    </row>
    <row r="199902" spans="26:27">
      <c r="Z199902" s="192"/>
      <c r="AA199902" s="192"/>
    </row>
    <row r="199903" spans="26:27">
      <c r="Z199903" s="192"/>
      <c r="AA199903" s="192"/>
    </row>
    <row r="199904" spans="26:27">
      <c r="Z199904" s="192"/>
      <c r="AA199904" s="192"/>
    </row>
    <row r="199905" spans="26:27">
      <c r="Z199905" s="192"/>
      <c r="AA199905" s="192"/>
    </row>
    <row r="199906" spans="26:27">
      <c r="Z199906" s="192"/>
      <c r="AA199906" s="192"/>
    </row>
    <row r="199907" spans="26:27">
      <c r="Z199907" s="192"/>
      <c r="AA199907" s="192"/>
    </row>
    <row r="199908" spans="26:27">
      <c r="Z199908" s="192"/>
      <c r="AA199908" s="192"/>
    </row>
    <row r="199909" spans="26:27">
      <c r="Z199909" s="192"/>
      <c r="AA199909" s="192"/>
    </row>
    <row r="199910" spans="26:27">
      <c r="Z199910" s="192"/>
      <c r="AA199910" s="192"/>
    </row>
    <row r="199911" spans="26:27">
      <c r="Z199911" s="192"/>
      <c r="AA199911" s="192"/>
    </row>
    <row r="199912" spans="26:27">
      <c r="Z199912" s="192"/>
      <c r="AA199912" s="192"/>
    </row>
    <row r="199913" spans="26:27">
      <c r="Z199913" s="192"/>
      <c r="AA199913" s="192"/>
    </row>
    <row r="199914" spans="26:27">
      <c r="Z199914" s="192"/>
      <c r="AA199914" s="192"/>
    </row>
    <row r="199915" spans="26:27">
      <c r="Z199915" s="192"/>
      <c r="AA199915" s="192"/>
    </row>
    <row r="199916" spans="26:27">
      <c r="Z199916" s="192"/>
      <c r="AA199916" s="192"/>
    </row>
    <row r="199917" spans="26:27">
      <c r="Z199917" s="192"/>
      <c r="AA199917" s="192"/>
    </row>
    <row r="199918" spans="26:27">
      <c r="Z199918" s="192"/>
      <c r="AA199918" s="192"/>
    </row>
    <row r="199919" spans="26:27">
      <c r="Z199919" s="192"/>
      <c r="AA199919" s="192"/>
    </row>
    <row r="199920" spans="26:27">
      <c r="Z199920" s="192"/>
      <c r="AA199920" s="192"/>
    </row>
    <row r="199921" spans="26:27">
      <c r="Z199921" s="192"/>
      <c r="AA199921" s="192"/>
    </row>
    <row r="199922" spans="26:27">
      <c r="Z199922" s="192"/>
      <c r="AA199922" s="192"/>
    </row>
    <row r="199923" spans="26:27">
      <c r="Z199923" s="192"/>
      <c r="AA199923" s="192"/>
    </row>
    <row r="199924" spans="26:27">
      <c r="Z199924" s="192"/>
      <c r="AA199924" s="192"/>
    </row>
    <row r="199925" spans="26:27">
      <c r="Z199925" s="192"/>
      <c r="AA199925" s="192"/>
    </row>
    <row r="199926" spans="26:27">
      <c r="Z199926" s="192"/>
      <c r="AA199926" s="192"/>
    </row>
    <row r="199927" spans="26:27">
      <c r="Z199927" s="192"/>
      <c r="AA199927" s="192"/>
    </row>
    <row r="199928" spans="26:27">
      <c r="Z199928" s="192"/>
      <c r="AA199928" s="192"/>
    </row>
    <row r="199929" spans="26:27">
      <c r="Z199929" s="192"/>
      <c r="AA199929" s="192"/>
    </row>
    <row r="199930" spans="26:27">
      <c r="Z199930" s="192"/>
      <c r="AA199930" s="192"/>
    </row>
    <row r="199931" spans="26:27">
      <c r="Z199931" s="192"/>
      <c r="AA199931" s="192"/>
    </row>
    <row r="199932" spans="26:27">
      <c r="Z199932" s="192"/>
      <c r="AA199932" s="192"/>
    </row>
    <row r="199933" spans="26:27">
      <c r="Z199933" s="192"/>
      <c r="AA199933" s="192"/>
    </row>
    <row r="199934" spans="26:27">
      <c r="Z199934" s="192"/>
      <c r="AA199934" s="192"/>
    </row>
    <row r="199935" spans="26:27">
      <c r="Z199935" s="192"/>
      <c r="AA199935" s="192"/>
    </row>
    <row r="199936" spans="26:27">
      <c r="Z199936" s="192"/>
      <c r="AA199936" s="192"/>
    </row>
    <row r="199937" spans="26:27">
      <c r="Z199937" s="192"/>
      <c r="AA199937" s="192"/>
    </row>
    <row r="199938" spans="26:27">
      <c r="Z199938" s="192"/>
      <c r="AA199938" s="192"/>
    </row>
    <row r="199939" spans="26:27">
      <c r="Z199939" s="192"/>
      <c r="AA199939" s="192"/>
    </row>
    <row r="199940" spans="26:27">
      <c r="Z199940" s="192"/>
      <c r="AA199940" s="192"/>
    </row>
    <row r="199941" spans="26:27">
      <c r="Z199941" s="192"/>
      <c r="AA199941" s="192"/>
    </row>
    <row r="199942" spans="26:27">
      <c r="Z199942" s="192"/>
      <c r="AA199942" s="192"/>
    </row>
    <row r="199943" spans="26:27">
      <c r="Z199943" s="192"/>
      <c r="AA199943" s="192"/>
    </row>
    <row r="199944" spans="26:27">
      <c r="Z199944" s="192"/>
      <c r="AA199944" s="192"/>
    </row>
    <row r="199945" spans="26:27">
      <c r="Z199945" s="192"/>
      <c r="AA199945" s="192"/>
    </row>
    <row r="199946" spans="26:27">
      <c r="Z199946" s="192"/>
      <c r="AA199946" s="192"/>
    </row>
    <row r="199947" spans="26:27">
      <c r="Z199947" s="192"/>
      <c r="AA199947" s="192"/>
    </row>
    <row r="199948" spans="26:27">
      <c r="Z199948" s="192"/>
      <c r="AA199948" s="192"/>
    </row>
    <row r="199949" spans="26:27">
      <c r="Z199949" s="192"/>
      <c r="AA199949" s="192"/>
    </row>
    <row r="199950" spans="26:27">
      <c r="Z199950" s="192"/>
      <c r="AA199950" s="192"/>
    </row>
    <row r="199951" spans="26:27">
      <c r="Z199951" s="192"/>
      <c r="AA199951" s="192"/>
    </row>
    <row r="199952" spans="26:27">
      <c r="Z199952" s="192"/>
      <c r="AA199952" s="192"/>
    </row>
    <row r="199953" spans="26:27">
      <c r="Z199953" s="192"/>
      <c r="AA199953" s="192"/>
    </row>
    <row r="199954" spans="26:27">
      <c r="Z199954" s="192"/>
      <c r="AA199954" s="192"/>
    </row>
    <row r="199955" spans="26:27">
      <c r="Z199955" s="192"/>
      <c r="AA199955" s="192"/>
    </row>
    <row r="199956" spans="26:27">
      <c r="Z199956" s="192"/>
      <c r="AA199956" s="192"/>
    </row>
    <row r="199957" spans="26:27">
      <c r="Z199957" s="192"/>
      <c r="AA199957" s="192"/>
    </row>
    <row r="199958" spans="26:27">
      <c r="Z199958" s="192"/>
      <c r="AA199958" s="192"/>
    </row>
    <row r="199959" spans="26:27">
      <c r="Z199959" s="192"/>
      <c r="AA199959" s="192"/>
    </row>
    <row r="199960" spans="26:27">
      <c r="Z199960" s="192"/>
      <c r="AA199960" s="192"/>
    </row>
    <row r="199961" spans="26:27">
      <c r="Z199961" s="192"/>
      <c r="AA199961" s="192"/>
    </row>
    <row r="199962" spans="26:27">
      <c r="Z199962" s="192"/>
      <c r="AA199962" s="192"/>
    </row>
    <row r="199963" spans="26:27">
      <c r="Z199963" s="192"/>
      <c r="AA199963" s="192"/>
    </row>
    <row r="199964" spans="26:27">
      <c r="Z199964" s="192"/>
      <c r="AA199964" s="192"/>
    </row>
    <row r="199965" spans="26:27">
      <c r="Z199965" s="192"/>
      <c r="AA199965" s="192"/>
    </row>
    <row r="199966" spans="26:27">
      <c r="Z199966" s="192"/>
      <c r="AA199966" s="192"/>
    </row>
    <row r="199967" spans="26:27">
      <c r="Z199967" s="192"/>
      <c r="AA199967" s="192"/>
    </row>
    <row r="199968" spans="26:27">
      <c r="Z199968" s="192"/>
      <c r="AA199968" s="192"/>
    </row>
    <row r="199969" spans="26:27">
      <c r="Z199969" s="192"/>
      <c r="AA199969" s="192"/>
    </row>
    <row r="199970" spans="26:27">
      <c r="Z199970" s="192"/>
      <c r="AA199970" s="192"/>
    </row>
    <row r="199971" spans="26:27">
      <c r="Z199971" s="192"/>
      <c r="AA199971" s="192"/>
    </row>
    <row r="199972" spans="26:27">
      <c r="Z199972" s="192"/>
      <c r="AA199972" s="192"/>
    </row>
    <row r="199973" spans="26:27">
      <c r="Z199973" s="192"/>
      <c r="AA199973" s="192"/>
    </row>
    <row r="199974" spans="26:27">
      <c r="Z199974" s="192"/>
      <c r="AA199974" s="192"/>
    </row>
    <row r="199975" spans="26:27">
      <c r="Z199975" s="192"/>
      <c r="AA199975" s="192"/>
    </row>
    <row r="199976" spans="26:27">
      <c r="Z199976" s="192"/>
      <c r="AA199976" s="192"/>
    </row>
    <row r="199977" spans="26:27">
      <c r="Z199977" s="192"/>
      <c r="AA199977" s="192"/>
    </row>
    <row r="199978" spans="26:27">
      <c r="Z199978" s="192"/>
      <c r="AA199978" s="192"/>
    </row>
    <row r="199979" spans="26:27">
      <c r="Z199979" s="192"/>
      <c r="AA199979" s="192"/>
    </row>
    <row r="199980" spans="26:27">
      <c r="Z199980" s="192"/>
      <c r="AA199980" s="192"/>
    </row>
    <row r="199981" spans="26:27">
      <c r="Z199981" s="192"/>
      <c r="AA199981" s="192"/>
    </row>
    <row r="199982" spans="26:27">
      <c r="Z199982" s="192"/>
      <c r="AA199982" s="192"/>
    </row>
    <row r="199983" spans="26:27">
      <c r="Z199983" s="192"/>
      <c r="AA199983" s="192"/>
    </row>
    <row r="199984" spans="26:27">
      <c r="Z199984" s="192"/>
      <c r="AA199984" s="192"/>
    </row>
    <row r="199985" spans="26:27">
      <c r="Z199985" s="192"/>
      <c r="AA199985" s="192"/>
    </row>
    <row r="199986" spans="26:27">
      <c r="Z199986" s="192"/>
      <c r="AA199986" s="192"/>
    </row>
    <row r="199987" spans="26:27">
      <c r="Z199987" s="192"/>
      <c r="AA199987" s="192"/>
    </row>
    <row r="199988" spans="26:27">
      <c r="Z199988" s="192"/>
      <c r="AA199988" s="192"/>
    </row>
    <row r="199989" spans="26:27">
      <c r="Z199989" s="192"/>
      <c r="AA199989" s="192"/>
    </row>
    <row r="199990" spans="26:27">
      <c r="Z199990" s="192"/>
      <c r="AA199990" s="192"/>
    </row>
    <row r="199991" spans="26:27">
      <c r="Z199991" s="192"/>
      <c r="AA199991" s="192"/>
    </row>
    <row r="199992" spans="26:27">
      <c r="Z199992" s="192"/>
      <c r="AA199992" s="192"/>
    </row>
    <row r="199993" spans="26:27">
      <c r="Z199993" s="192"/>
      <c r="AA199993" s="192"/>
    </row>
    <row r="199994" spans="26:27">
      <c r="Z199994" s="192"/>
      <c r="AA199994" s="192"/>
    </row>
    <row r="199995" spans="26:27">
      <c r="Z199995" s="192"/>
      <c r="AA199995" s="192"/>
    </row>
    <row r="199996" spans="26:27">
      <c r="Z199996" s="192"/>
      <c r="AA199996" s="192"/>
    </row>
    <row r="199997" spans="26:27">
      <c r="Z199997" s="192"/>
      <c r="AA199997" s="192"/>
    </row>
    <row r="199998" spans="26:27">
      <c r="Z199998" s="192"/>
      <c r="AA199998" s="192"/>
    </row>
    <row r="199999" spans="26:27">
      <c r="Z199999" s="192"/>
      <c r="AA199999" s="192"/>
    </row>
    <row r="200000" spans="26:27">
      <c r="Z200000" s="192"/>
      <c r="AA200000" s="192"/>
    </row>
    <row r="200001" spans="26:27">
      <c r="Z200001" s="192"/>
      <c r="AA200001" s="192"/>
    </row>
    <row r="200002" spans="26:27">
      <c r="Z200002" s="192"/>
      <c r="AA200002" s="192"/>
    </row>
    <row r="200003" spans="26:27">
      <c r="Z200003" s="192"/>
      <c r="AA200003" s="192"/>
    </row>
    <row r="200004" spans="26:27">
      <c r="Z200004" s="192"/>
      <c r="AA200004" s="192"/>
    </row>
    <row r="200005" spans="26:27">
      <c r="Z200005" s="192"/>
      <c r="AA200005" s="192"/>
    </row>
    <row r="200006" spans="26:27">
      <c r="Z200006" s="192"/>
      <c r="AA200006" s="192"/>
    </row>
    <row r="200007" spans="26:27">
      <c r="Z200007" s="192"/>
      <c r="AA200007" s="192"/>
    </row>
    <row r="200008" spans="26:27">
      <c r="Z200008" s="192"/>
      <c r="AA200008" s="192"/>
    </row>
    <row r="200009" spans="26:27">
      <c r="Z200009" s="192"/>
      <c r="AA200009" s="192"/>
    </row>
    <row r="200010" spans="26:27">
      <c r="Z200010" s="192"/>
      <c r="AA200010" s="192"/>
    </row>
    <row r="200011" spans="26:27">
      <c r="Z200011" s="192"/>
      <c r="AA200011" s="192"/>
    </row>
    <row r="200012" spans="26:27">
      <c r="Z200012" s="192"/>
      <c r="AA200012" s="192"/>
    </row>
    <row r="200013" spans="26:27">
      <c r="Z200013" s="192"/>
      <c r="AA200013" s="192"/>
    </row>
    <row r="200014" spans="26:27">
      <c r="Z200014" s="192"/>
      <c r="AA200014" s="192"/>
    </row>
    <row r="200015" spans="26:27">
      <c r="Z200015" s="192"/>
      <c r="AA200015" s="192"/>
    </row>
    <row r="200016" spans="26:27">
      <c r="Z200016" s="192"/>
      <c r="AA200016" s="192"/>
    </row>
    <row r="200017" spans="26:27">
      <c r="Z200017" s="192"/>
      <c r="AA200017" s="192"/>
    </row>
    <row r="200018" spans="26:27">
      <c r="Z200018" s="192"/>
      <c r="AA200018" s="192"/>
    </row>
    <row r="200019" spans="26:27">
      <c r="Z200019" s="192"/>
      <c r="AA200019" s="192"/>
    </row>
    <row r="200020" spans="26:27">
      <c r="Z200020" s="192"/>
      <c r="AA200020" s="192"/>
    </row>
    <row r="200021" spans="26:27">
      <c r="Z200021" s="192"/>
      <c r="AA200021" s="192"/>
    </row>
    <row r="200022" spans="26:27">
      <c r="Z200022" s="192"/>
      <c r="AA200022" s="192"/>
    </row>
    <row r="200023" spans="26:27">
      <c r="Z200023" s="192"/>
      <c r="AA200023" s="192"/>
    </row>
    <row r="200024" spans="26:27">
      <c r="Z200024" s="192"/>
      <c r="AA200024" s="192"/>
    </row>
    <row r="200025" spans="26:27">
      <c r="Z200025" s="192"/>
      <c r="AA200025" s="192"/>
    </row>
    <row r="200026" spans="26:27">
      <c r="Z200026" s="192"/>
      <c r="AA200026" s="192"/>
    </row>
    <row r="200027" spans="26:27">
      <c r="Z200027" s="192"/>
      <c r="AA200027" s="192"/>
    </row>
    <row r="200028" spans="26:27">
      <c r="Z200028" s="192"/>
      <c r="AA200028" s="192"/>
    </row>
    <row r="200029" spans="26:27">
      <c r="Z200029" s="192"/>
      <c r="AA200029" s="192"/>
    </row>
    <row r="200030" spans="26:27">
      <c r="Z200030" s="192"/>
      <c r="AA200030" s="192"/>
    </row>
    <row r="200031" spans="26:27">
      <c r="Z200031" s="192"/>
      <c r="AA200031" s="192"/>
    </row>
    <row r="200032" spans="26:27">
      <c r="Z200032" s="192"/>
      <c r="AA200032" s="192"/>
    </row>
    <row r="200033" spans="26:27">
      <c r="Z200033" s="192"/>
      <c r="AA200033" s="192"/>
    </row>
    <row r="200034" spans="26:27">
      <c r="Z200034" s="192"/>
      <c r="AA200034" s="192"/>
    </row>
    <row r="200035" spans="26:27">
      <c r="Z200035" s="192"/>
      <c r="AA200035" s="192"/>
    </row>
    <row r="200036" spans="26:27">
      <c r="Z200036" s="192"/>
      <c r="AA200036" s="192"/>
    </row>
    <row r="200037" spans="26:27">
      <c r="Z200037" s="192"/>
      <c r="AA200037" s="192"/>
    </row>
    <row r="200038" spans="26:27">
      <c r="Z200038" s="192"/>
      <c r="AA200038" s="192"/>
    </row>
    <row r="200039" spans="26:27">
      <c r="Z200039" s="192"/>
      <c r="AA200039" s="192"/>
    </row>
    <row r="200040" spans="26:27">
      <c r="Z200040" s="192"/>
      <c r="AA200040" s="192"/>
    </row>
    <row r="200041" spans="26:27">
      <c r="Z200041" s="192"/>
      <c r="AA200041" s="192"/>
    </row>
    <row r="200042" spans="26:27">
      <c r="Z200042" s="192"/>
      <c r="AA200042" s="192"/>
    </row>
    <row r="200043" spans="26:27">
      <c r="Z200043" s="192"/>
      <c r="AA200043" s="192"/>
    </row>
    <row r="200044" spans="26:27">
      <c r="Z200044" s="192"/>
      <c r="AA200044" s="192"/>
    </row>
    <row r="200045" spans="26:27">
      <c r="Z200045" s="192"/>
      <c r="AA200045" s="192"/>
    </row>
    <row r="200046" spans="26:27">
      <c r="Z200046" s="192"/>
      <c r="AA200046" s="192"/>
    </row>
    <row r="200047" spans="26:27">
      <c r="Z200047" s="192"/>
      <c r="AA200047" s="192"/>
    </row>
    <row r="200048" spans="26:27">
      <c r="Z200048" s="192"/>
      <c r="AA200048" s="192"/>
    </row>
    <row r="200049" spans="26:27">
      <c r="Z200049" s="192"/>
      <c r="AA200049" s="192"/>
    </row>
    <row r="200050" spans="26:27">
      <c r="Z200050" s="192"/>
      <c r="AA200050" s="192"/>
    </row>
    <row r="200051" spans="26:27">
      <c r="Z200051" s="192"/>
      <c r="AA200051" s="192"/>
    </row>
    <row r="200052" spans="26:27">
      <c r="Z200052" s="192"/>
      <c r="AA200052" s="192"/>
    </row>
    <row r="200053" spans="26:27">
      <c r="Z200053" s="192"/>
      <c r="AA200053" s="192"/>
    </row>
    <row r="200054" spans="26:27">
      <c r="Z200054" s="192"/>
      <c r="AA200054" s="192"/>
    </row>
    <row r="200055" spans="26:27">
      <c r="Z200055" s="192"/>
      <c r="AA200055" s="192"/>
    </row>
    <row r="200056" spans="26:27">
      <c r="Z200056" s="192"/>
      <c r="AA200056" s="192"/>
    </row>
    <row r="200057" spans="26:27">
      <c r="Z200057" s="192"/>
      <c r="AA200057" s="192"/>
    </row>
    <row r="200058" spans="26:27">
      <c r="Z200058" s="192"/>
      <c r="AA200058" s="192"/>
    </row>
    <row r="200059" spans="26:27">
      <c r="Z200059" s="192"/>
      <c r="AA200059" s="192"/>
    </row>
    <row r="200060" spans="26:27">
      <c r="Z200060" s="192"/>
      <c r="AA200060" s="192"/>
    </row>
    <row r="200061" spans="26:27">
      <c r="Z200061" s="192"/>
      <c r="AA200061" s="192"/>
    </row>
    <row r="200062" spans="26:27">
      <c r="Z200062" s="192"/>
      <c r="AA200062" s="192"/>
    </row>
    <row r="200063" spans="26:27">
      <c r="Z200063" s="192"/>
      <c r="AA200063" s="192"/>
    </row>
    <row r="200064" spans="26:27">
      <c r="Z200064" s="192"/>
      <c r="AA200064" s="192"/>
    </row>
    <row r="200065" spans="26:27">
      <c r="Z200065" s="192"/>
      <c r="AA200065" s="192"/>
    </row>
    <row r="200066" spans="26:27">
      <c r="Z200066" s="192"/>
      <c r="AA200066" s="192"/>
    </row>
    <row r="200067" spans="26:27">
      <c r="Z200067" s="192"/>
      <c r="AA200067" s="192"/>
    </row>
    <row r="200068" spans="26:27">
      <c r="Z200068" s="192"/>
      <c r="AA200068" s="192"/>
    </row>
    <row r="200069" spans="26:27">
      <c r="Z200069" s="192"/>
      <c r="AA200069" s="192"/>
    </row>
    <row r="200070" spans="26:27">
      <c r="Z200070" s="192"/>
      <c r="AA200070" s="192"/>
    </row>
    <row r="200071" spans="26:27">
      <c r="Z200071" s="192"/>
      <c r="AA200071" s="192"/>
    </row>
    <row r="200072" spans="26:27">
      <c r="Z200072" s="192"/>
      <c r="AA200072" s="192"/>
    </row>
    <row r="200073" spans="26:27">
      <c r="Z200073" s="192"/>
      <c r="AA200073" s="192"/>
    </row>
    <row r="200074" spans="26:27">
      <c r="Z200074" s="192"/>
      <c r="AA200074" s="192"/>
    </row>
    <row r="200075" spans="26:27">
      <c r="Z200075" s="192"/>
      <c r="AA200075" s="192"/>
    </row>
    <row r="200076" spans="26:27">
      <c r="Z200076" s="192"/>
      <c r="AA200076" s="192"/>
    </row>
    <row r="200077" spans="26:27">
      <c r="Z200077" s="192"/>
      <c r="AA200077" s="192"/>
    </row>
    <row r="200078" spans="26:27">
      <c r="Z200078" s="192"/>
      <c r="AA200078" s="192"/>
    </row>
    <row r="200079" spans="26:27">
      <c r="Z200079" s="192"/>
      <c r="AA200079" s="192"/>
    </row>
    <row r="200080" spans="26:27">
      <c r="Z200080" s="192"/>
      <c r="AA200080" s="192"/>
    </row>
    <row r="200081" spans="26:27">
      <c r="Z200081" s="192"/>
      <c r="AA200081" s="192"/>
    </row>
    <row r="200082" spans="26:27">
      <c r="Z200082" s="192"/>
      <c r="AA200082" s="192"/>
    </row>
    <row r="200083" spans="26:27">
      <c r="Z200083" s="192"/>
      <c r="AA200083" s="192"/>
    </row>
    <row r="200084" spans="26:27">
      <c r="Z200084" s="192"/>
      <c r="AA200084" s="192"/>
    </row>
    <row r="200085" spans="26:27">
      <c r="Z200085" s="192"/>
      <c r="AA200085" s="192"/>
    </row>
    <row r="200086" spans="26:27">
      <c r="Z200086" s="192"/>
      <c r="AA200086" s="192"/>
    </row>
    <row r="200087" spans="26:27">
      <c r="Z200087" s="192"/>
      <c r="AA200087" s="192"/>
    </row>
    <row r="200088" spans="26:27">
      <c r="Z200088" s="192"/>
      <c r="AA200088" s="192"/>
    </row>
    <row r="200089" spans="26:27">
      <c r="Z200089" s="192"/>
      <c r="AA200089" s="192"/>
    </row>
    <row r="200090" spans="26:27">
      <c r="Z200090" s="192"/>
      <c r="AA200090" s="192"/>
    </row>
    <row r="200091" spans="26:27">
      <c r="Z200091" s="192"/>
      <c r="AA200091" s="192"/>
    </row>
    <row r="200092" spans="26:27">
      <c r="Z200092" s="192"/>
      <c r="AA200092" s="192"/>
    </row>
    <row r="200093" spans="26:27">
      <c r="Z200093" s="192"/>
      <c r="AA200093" s="192"/>
    </row>
    <row r="200094" spans="26:27">
      <c r="Z200094" s="192"/>
      <c r="AA200094" s="192"/>
    </row>
    <row r="200095" spans="26:27">
      <c r="Z200095" s="192"/>
      <c r="AA200095" s="192"/>
    </row>
    <row r="200096" spans="26:27">
      <c r="Z200096" s="192"/>
      <c r="AA200096" s="192"/>
    </row>
    <row r="200097" spans="26:27">
      <c r="Z200097" s="192"/>
      <c r="AA200097" s="192"/>
    </row>
    <row r="200098" spans="26:27">
      <c r="Z200098" s="192"/>
      <c r="AA200098" s="192"/>
    </row>
    <row r="200099" spans="26:27">
      <c r="Z200099" s="192"/>
      <c r="AA200099" s="192"/>
    </row>
    <row r="200100" spans="26:27">
      <c r="Z200100" s="192"/>
      <c r="AA200100" s="192"/>
    </row>
    <row r="200101" spans="26:27">
      <c r="Z200101" s="192"/>
      <c r="AA200101" s="192"/>
    </row>
    <row r="200102" spans="26:27">
      <c r="Z200102" s="192"/>
      <c r="AA200102" s="192"/>
    </row>
    <row r="200103" spans="26:27">
      <c r="Z200103" s="192"/>
      <c r="AA200103" s="192"/>
    </row>
    <row r="200104" spans="26:27">
      <c r="Z200104" s="192"/>
      <c r="AA200104" s="192"/>
    </row>
    <row r="200105" spans="26:27">
      <c r="Z200105" s="192"/>
      <c r="AA200105" s="192"/>
    </row>
    <row r="200106" spans="26:27">
      <c r="Z200106" s="192"/>
      <c r="AA200106" s="192"/>
    </row>
    <row r="200107" spans="26:27">
      <c r="Z200107" s="192"/>
      <c r="AA200107" s="192"/>
    </row>
    <row r="200108" spans="26:27">
      <c r="Z200108" s="192"/>
      <c r="AA200108" s="192"/>
    </row>
    <row r="200109" spans="26:27">
      <c r="Z200109" s="192"/>
      <c r="AA200109" s="192"/>
    </row>
    <row r="200110" spans="26:27">
      <c r="Z200110" s="192"/>
      <c r="AA200110" s="192"/>
    </row>
    <row r="200111" spans="26:27">
      <c r="Z200111" s="192"/>
      <c r="AA200111" s="192"/>
    </row>
    <row r="200112" spans="26:27">
      <c r="Z200112" s="192"/>
      <c r="AA200112" s="192"/>
    </row>
    <row r="200113" spans="26:27">
      <c r="Z200113" s="192"/>
      <c r="AA200113" s="192"/>
    </row>
    <row r="200114" spans="26:27">
      <c r="Z200114" s="192"/>
      <c r="AA200114" s="192"/>
    </row>
    <row r="200115" spans="26:27">
      <c r="Z200115" s="192"/>
      <c r="AA200115" s="192"/>
    </row>
    <row r="200116" spans="26:27">
      <c r="Z200116" s="192"/>
      <c r="AA200116" s="192"/>
    </row>
    <row r="200117" spans="26:27">
      <c r="Z200117" s="192"/>
      <c r="AA200117" s="192"/>
    </row>
    <row r="200118" spans="26:27">
      <c r="Z200118" s="192"/>
      <c r="AA200118" s="192"/>
    </row>
    <row r="200119" spans="26:27">
      <c r="Z200119" s="192"/>
      <c r="AA200119" s="192"/>
    </row>
    <row r="200120" spans="26:27">
      <c r="Z200120" s="192"/>
      <c r="AA200120" s="192"/>
    </row>
    <row r="200121" spans="26:27">
      <c r="Z200121" s="192"/>
      <c r="AA200121" s="192"/>
    </row>
    <row r="200122" spans="26:27">
      <c r="Z200122" s="192"/>
      <c r="AA200122" s="192"/>
    </row>
    <row r="200123" spans="26:27">
      <c r="Z200123" s="192"/>
      <c r="AA200123" s="192"/>
    </row>
    <row r="200124" spans="26:27">
      <c r="Z200124" s="192"/>
      <c r="AA200124" s="192"/>
    </row>
    <row r="200125" spans="26:27">
      <c r="Z200125" s="192"/>
      <c r="AA200125" s="192"/>
    </row>
    <row r="200126" spans="26:27">
      <c r="Z200126" s="192"/>
      <c r="AA200126" s="192"/>
    </row>
    <row r="200127" spans="26:27">
      <c r="Z200127" s="192"/>
      <c r="AA200127" s="192"/>
    </row>
    <row r="200128" spans="26:27">
      <c r="Z200128" s="192"/>
      <c r="AA200128" s="192"/>
    </row>
    <row r="200129" spans="26:27">
      <c r="Z200129" s="192"/>
      <c r="AA200129" s="192"/>
    </row>
    <row r="200130" spans="26:27">
      <c r="Z200130" s="192"/>
      <c r="AA200130" s="192"/>
    </row>
    <row r="200131" spans="26:27">
      <c r="Z200131" s="192"/>
      <c r="AA200131" s="192"/>
    </row>
    <row r="200132" spans="26:27">
      <c r="Z200132" s="192"/>
      <c r="AA200132" s="192"/>
    </row>
    <row r="200133" spans="26:27">
      <c r="Z200133" s="192"/>
      <c r="AA200133" s="192"/>
    </row>
    <row r="200134" spans="26:27">
      <c r="Z200134" s="192"/>
      <c r="AA200134" s="192"/>
    </row>
    <row r="200135" spans="26:27">
      <c r="Z200135" s="192"/>
      <c r="AA200135" s="192"/>
    </row>
    <row r="200136" spans="26:27">
      <c r="Z200136" s="192"/>
      <c r="AA200136" s="192"/>
    </row>
    <row r="200137" spans="26:27">
      <c r="Z200137" s="192"/>
      <c r="AA200137" s="192"/>
    </row>
    <row r="200138" spans="26:27">
      <c r="Z200138" s="192"/>
      <c r="AA200138" s="192"/>
    </row>
    <row r="200139" spans="26:27">
      <c r="Z200139" s="192"/>
      <c r="AA200139" s="192"/>
    </row>
    <row r="200140" spans="26:27">
      <c r="Z200140" s="192"/>
      <c r="AA200140" s="192"/>
    </row>
    <row r="200141" spans="26:27">
      <c r="Z200141" s="192"/>
      <c r="AA200141" s="192"/>
    </row>
    <row r="200142" spans="26:27">
      <c r="Z200142" s="192"/>
      <c r="AA200142" s="192"/>
    </row>
    <row r="200143" spans="26:27">
      <c r="Z200143" s="192"/>
      <c r="AA200143" s="192"/>
    </row>
    <row r="200144" spans="26:27">
      <c r="Z200144" s="192"/>
      <c r="AA200144" s="192"/>
    </row>
    <row r="200145" spans="26:27">
      <c r="Z200145" s="192"/>
      <c r="AA200145" s="192"/>
    </row>
    <row r="200146" spans="26:27">
      <c r="Z200146" s="192"/>
      <c r="AA200146" s="192"/>
    </row>
    <row r="200147" spans="26:27">
      <c r="Z200147" s="192"/>
      <c r="AA200147" s="192"/>
    </row>
    <row r="200148" spans="26:27">
      <c r="Z200148" s="192"/>
      <c r="AA200148" s="192"/>
    </row>
    <row r="200149" spans="26:27">
      <c r="Z200149" s="192"/>
      <c r="AA200149" s="192"/>
    </row>
    <row r="200150" spans="26:27">
      <c r="Z200150" s="192"/>
      <c r="AA200150" s="192"/>
    </row>
    <row r="200151" spans="26:27">
      <c r="Z200151" s="192"/>
      <c r="AA200151" s="192"/>
    </row>
    <row r="200152" spans="26:27">
      <c r="Z200152" s="192"/>
      <c r="AA200152" s="192"/>
    </row>
    <row r="200153" spans="26:27">
      <c r="Z200153" s="192"/>
      <c r="AA200153" s="192"/>
    </row>
    <row r="200154" spans="26:27">
      <c r="Z200154" s="192"/>
      <c r="AA200154" s="192"/>
    </row>
    <row r="200155" spans="26:27">
      <c r="Z200155" s="192"/>
      <c r="AA200155" s="192"/>
    </row>
    <row r="200156" spans="26:27">
      <c r="Z200156" s="192"/>
      <c r="AA200156" s="192"/>
    </row>
    <row r="200157" spans="26:27">
      <c r="Z200157" s="192"/>
      <c r="AA200157" s="192"/>
    </row>
    <row r="200158" spans="26:27">
      <c r="Z200158" s="192"/>
      <c r="AA200158" s="192"/>
    </row>
    <row r="200159" spans="26:27">
      <c r="Z200159" s="192"/>
      <c r="AA200159" s="192"/>
    </row>
    <row r="200160" spans="26:27">
      <c r="Z200160" s="192"/>
      <c r="AA200160" s="192"/>
    </row>
    <row r="200161" spans="26:27">
      <c r="Z200161" s="192"/>
      <c r="AA200161" s="192"/>
    </row>
    <row r="200162" spans="26:27">
      <c r="Z200162" s="192"/>
      <c r="AA200162" s="192"/>
    </row>
    <row r="200163" spans="26:27">
      <c r="Z200163" s="192"/>
      <c r="AA200163" s="192"/>
    </row>
    <row r="200164" spans="26:27">
      <c r="Z200164" s="192"/>
      <c r="AA200164" s="192"/>
    </row>
    <row r="200165" spans="26:27">
      <c r="Z200165" s="192"/>
      <c r="AA200165" s="192"/>
    </row>
    <row r="200166" spans="26:27">
      <c r="Z200166" s="192"/>
      <c r="AA200166" s="192"/>
    </row>
    <row r="200167" spans="26:27">
      <c r="Z200167" s="192"/>
      <c r="AA200167" s="192"/>
    </row>
    <row r="200168" spans="26:27">
      <c r="Z200168" s="192"/>
      <c r="AA200168" s="192"/>
    </row>
    <row r="200169" spans="26:27">
      <c r="Z200169" s="192"/>
      <c r="AA200169" s="192"/>
    </row>
    <row r="200170" spans="26:27">
      <c r="Z200170" s="192"/>
      <c r="AA200170" s="192"/>
    </row>
    <row r="200171" spans="26:27">
      <c r="Z200171" s="192"/>
      <c r="AA200171" s="192"/>
    </row>
    <row r="200172" spans="26:27">
      <c r="Z200172" s="192"/>
      <c r="AA200172" s="192"/>
    </row>
    <row r="200173" spans="26:27">
      <c r="Z200173" s="192"/>
      <c r="AA200173" s="192"/>
    </row>
    <row r="200174" spans="26:27">
      <c r="Z200174" s="192"/>
      <c r="AA200174" s="192"/>
    </row>
    <row r="200175" spans="26:27">
      <c r="Z200175" s="192"/>
      <c r="AA200175" s="192"/>
    </row>
    <row r="200176" spans="26:27">
      <c r="Z200176" s="192"/>
      <c r="AA200176" s="192"/>
    </row>
    <row r="200177" spans="26:27">
      <c r="Z200177" s="192"/>
      <c r="AA200177" s="192"/>
    </row>
    <row r="200178" spans="26:27">
      <c r="Z200178" s="192"/>
      <c r="AA200178" s="192"/>
    </row>
    <row r="200179" spans="26:27">
      <c r="Z200179" s="192"/>
      <c r="AA200179" s="192"/>
    </row>
    <row r="200180" spans="26:27">
      <c r="Z200180" s="192"/>
      <c r="AA200180" s="192"/>
    </row>
    <row r="200181" spans="26:27">
      <c r="Z200181" s="192"/>
      <c r="AA200181" s="192"/>
    </row>
    <row r="200182" spans="26:27">
      <c r="Z200182" s="192"/>
      <c r="AA200182" s="192"/>
    </row>
    <row r="200183" spans="26:27">
      <c r="Z200183" s="192"/>
      <c r="AA200183" s="192"/>
    </row>
    <row r="200184" spans="26:27">
      <c r="Z200184" s="192"/>
      <c r="AA200184" s="192"/>
    </row>
    <row r="200185" spans="26:27">
      <c r="Z200185" s="192"/>
      <c r="AA200185" s="192"/>
    </row>
    <row r="200186" spans="26:27">
      <c r="Z200186" s="192"/>
      <c r="AA200186" s="192"/>
    </row>
    <row r="200187" spans="26:27">
      <c r="Z200187" s="192"/>
      <c r="AA200187" s="192"/>
    </row>
    <row r="200188" spans="26:27">
      <c r="Z200188" s="192"/>
      <c r="AA200188" s="192"/>
    </row>
    <row r="200189" spans="26:27">
      <c r="Z200189" s="192"/>
      <c r="AA200189" s="192"/>
    </row>
    <row r="200190" spans="26:27">
      <c r="Z200190" s="192"/>
      <c r="AA200190" s="192"/>
    </row>
    <row r="200191" spans="26:27">
      <c r="Z200191" s="192"/>
      <c r="AA200191" s="192"/>
    </row>
    <row r="200192" spans="26:27">
      <c r="Z200192" s="192"/>
      <c r="AA200192" s="192"/>
    </row>
    <row r="200193" spans="26:27">
      <c r="Z200193" s="192"/>
      <c r="AA200193" s="192"/>
    </row>
    <row r="200194" spans="26:27">
      <c r="Z200194" s="192"/>
      <c r="AA200194" s="192"/>
    </row>
    <row r="200195" spans="26:27">
      <c r="Z200195" s="192"/>
      <c r="AA200195" s="192"/>
    </row>
    <row r="200196" spans="26:27">
      <c r="Z200196" s="192"/>
      <c r="AA200196" s="192"/>
    </row>
    <row r="200197" spans="26:27">
      <c r="Z200197" s="192"/>
      <c r="AA200197" s="192"/>
    </row>
    <row r="200198" spans="26:27">
      <c r="Z200198" s="192"/>
      <c r="AA200198" s="192"/>
    </row>
    <row r="200199" spans="26:27">
      <c r="Z200199" s="192"/>
      <c r="AA200199" s="192"/>
    </row>
    <row r="200200" spans="26:27">
      <c r="Z200200" s="192"/>
      <c r="AA200200" s="192"/>
    </row>
    <row r="200201" spans="26:27">
      <c r="Z200201" s="192"/>
      <c r="AA200201" s="192"/>
    </row>
    <row r="200202" spans="26:27">
      <c r="Z200202" s="192"/>
      <c r="AA200202" s="192"/>
    </row>
    <row r="200203" spans="26:27">
      <c r="Z200203" s="192"/>
      <c r="AA200203" s="192"/>
    </row>
    <row r="200204" spans="26:27">
      <c r="Z200204" s="192"/>
      <c r="AA200204" s="192"/>
    </row>
    <row r="200205" spans="26:27">
      <c r="Z200205" s="192"/>
      <c r="AA200205" s="192"/>
    </row>
    <row r="200206" spans="26:27">
      <c r="Z200206" s="192"/>
      <c r="AA200206" s="192"/>
    </row>
    <row r="200207" spans="26:27">
      <c r="Z200207" s="192"/>
      <c r="AA200207" s="192"/>
    </row>
    <row r="200208" spans="26:27">
      <c r="Z200208" s="192"/>
      <c r="AA200208" s="192"/>
    </row>
    <row r="200209" spans="26:27">
      <c r="Z200209" s="192"/>
      <c r="AA200209" s="192"/>
    </row>
    <row r="200210" spans="26:27">
      <c r="Z200210" s="192"/>
      <c r="AA200210" s="192"/>
    </row>
    <row r="200211" spans="26:27">
      <c r="Z200211" s="192"/>
      <c r="AA200211" s="192"/>
    </row>
    <row r="200212" spans="26:27">
      <c r="Z200212" s="192"/>
      <c r="AA200212" s="192"/>
    </row>
    <row r="200213" spans="26:27">
      <c r="Z200213" s="192"/>
      <c r="AA200213" s="192"/>
    </row>
    <row r="200214" spans="26:27">
      <c r="Z200214" s="192"/>
      <c r="AA200214" s="192"/>
    </row>
    <row r="200215" spans="26:27">
      <c r="Z200215" s="192"/>
      <c r="AA200215" s="192"/>
    </row>
    <row r="200216" spans="26:27">
      <c r="Z200216" s="192"/>
      <c r="AA200216" s="192"/>
    </row>
    <row r="200217" spans="26:27">
      <c r="Z200217" s="192"/>
      <c r="AA200217" s="192"/>
    </row>
    <row r="200218" spans="26:27">
      <c r="Z200218" s="192"/>
      <c r="AA200218" s="192"/>
    </row>
    <row r="200219" spans="26:27">
      <c r="Z200219" s="192"/>
      <c r="AA200219" s="192"/>
    </row>
    <row r="200220" spans="26:27">
      <c r="Z200220" s="192"/>
      <c r="AA200220" s="192"/>
    </row>
    <row r="200221" spans="26:27">
      <c r="Z200221" s="192"/>
      <c r="AA200221" s="192"/>
    </row>
    <row r="200222" spans="26:27">
      <c r="Z200222" s="192"/>
      <c r="AA200222" s="192"/>
    </row>
    <row r="200223" spans="26:27">
      <c r="Z200223" s="192"/>
      <c r="AA200223" s="192"/>
    </row>
    <row r="200224" spans="26:27">
      <c r="Z200224" s="192"/>
      <c r="AA200224" s="192"/>
    </row>
    <row r="200225" spans="26:27">
      <c r="Z200225" s="192"/>
      <c r="AA200225" s="192"/>
    </row>
    <row r="200226" spans="26:27">
      <c r="Z200226" s="192"/>
      <c r="AA200226" s="192"/>
    </row>
    <row r="200227" spans="26:27">
      <c r="Z200227" s="192"/>
      <c r="AA200227" s="192"/>
    </row>
    <row r="200228" spans="26:27">
      <c r="Z200228" s="192"/>
      <c r="AA200228" s="192"/>
    </row>
    <row r="200229" spans="26:27">
      <c r="Z200229" s="192"/>
      <c r="AA200229" s="192"/>
    </row>
    <row r="200230" spans="26:27">
      <c r="Z200230" s="192"/>
      <c r="AA200230" s="192"/>
    </row>
    <row r="200231" spans="26:27">
      <c r="Z200231" s="192"/>
      <c r="AA200231" s="192"/>
    </row>
    <row r="200232" spans="26:27">
      <c r="Z200232" s="192"/>
      <c r="AA200232" s="192"/>
    </row>
    <row r="200233" spans="26:27">
      <c r="Z200233" s="192"/>
      <c r="AA200233" s="192"/>
    </row>
    <row r="200234" spans="26:27">
      <c r="Z200234" s="192"/>
      <c r="AA200234" s="192"/>
    </row>
    <row r="200235" spans="26:27">
      <c r="Z200235" s="192"/>
      <c r="AA200235" s="192"/>
    </row>
    <row r="200236" spans="26:27">
      <c r="Z200236" s="192"/>
      <c r="AA200236" s="192"/>
    </row>
    <row r="200237" spans="26:27">
      <c r="Z200237" s="192"/>
      <c r="AA200237" s="192"/>
    </row>
    <row r="200238" spans="26:27">
      <c r="Z200238" s="192"/>
      <c r="AA200238" s="192"/>
    </row>
    <row r="200239" spans="26:27">
      <c r="Z200239" s="192"/>
      <c r="AA200239" s="192"/>
    </row>
    <row r="200240" spans="26:27">
      <c r="Z200240" s="192"/>
      <c r="AA200240" s="192"/>
    </row>
    <row r="200241" spans="26:27">
      <c r="Z200241" s="192"/>
      <c r="AA200241" s="192"/>
    </row>
    <row r="200242" spans="26:27">
      <c r="Z200242" s="192"/>
      <c r="AA200242" s="192"/>
    </row>
    <row r="200243" spans="26:27">
      <c r="Z200243" s="192"/>
      <c r="AA200243" s="192"/>
    </row>
    <row r="200244" spans="26:27">
      <c r="Z200244" s="192"/>
      <c r="AA200244" s="192"/>
    </row>
    <row r="200245" spans="26:27">
      <c r="Z200245" s="192"/>
      <c r="AA200245" s="192"/>
    </row>
    <row r="200246" spans="26:27">
      <c r="Z200246" s="192"/>
      <c r="AA200246" s="192"/>
    </row>
    <row r="200247" spans="26:27">
      <c r="Z200247" s="192"/>
      <c r="AA200247" s="192"/>
    </row>
    <row r="200248" spans="26:27">
      <c r="Z200248" s="192"/>
      <c r="AA200248" s="192"/>
    </row>
    <row r="200249" spans="26:27">
      <c r="Z200249" s="192"/>
      <c r="AA200249" s="192"/>
    </row>
    <row r="200250" spans="26:27">
      <c r="Z200250" s="192"/>
      <c r="AA200250" s="192"/>
    </row>
    <row r="200251" spans="26:27">
      <c r="Z200251" s="192"/>
      <c r="AA200251" s="192"/>
    </row>
    <row r="200252" spans="26:27">
      <c r="Z200252" s="192"/>
      <c r="AA200252" s="192"/>
    </row>
    <row r="200253" spans="26:27">
      <c r="Z200253" s="192"/>
      <c r="AA200253" s="192"/>
    </row>
    <row r="200254" spans="26:27">
      <c r="Z200254" s="192"/>
      <c r="AA200254" s="192"/>
    </row>
    <row r="200255" spans="26:27">
      <c r="Z200255" s="192"/>
      <c r="AA200255" s="192"/>
    </row>
    <row r="200256" spans="26:27">
      <c r="Z200256" s="192"/>
      <c r="AA200256" s="192"/>
    </row>
    <row r="200257" spans="26:27">
      <c r="Z200257" s="192"/>
      <c r="AA200257" s="192"/>
    </row>
    <row r="200258" spans="26:27">
      <c r="Z200258" s="192"/>
      <c r="AA200258" s="192"/>
    </row>
    <row r="200259" spans="26:27">
      <c r="Z200259" s="192"/>
      <c r="AA200259" s="192"/>
    </row>
    <row r="200260" spans="26:27">
      <c r="Z200260" s="192"/>
      <c r="AA200260" s="192"/>
    </row>
    <row r="200261" spans="26:27">
      <c r="Z200261" s="192"/>
      <c r="AA200261" s="192"/>
    </row>
    <row r="200262" spans="26:27">
      <c r="Z200262" s="192"/>
      <c r="AA200262" s="192"/>
    </row>
    <row r="200263" spans="26:27">
      <c r="Z200263" s="192"/>
      <c r="AA200263" s="192"/>
    </row>
    <row r="200264" spans="26:27">
      <c r="Z200264" s="192"/>
      <c r="AA200264" s="192"/>
    </row>
    <row r="200265" spans="26:27">
      <c r="Z200265" s="192"/>
      <c r="AA200265" s="192"/>
    </row>
    <row r="200266" spans="26:27">
      <c r="Z200266" s="192"/>
      <c r="AA200266" s="192"/>
    </row>
    <row r="200267" spans="26:27">
      <c r="Z200267" s="192"/>
      <c r="AA200267" s="192"/>
    </row>
    <row r="200268" spans="26:27">
      <c r="Z200268" s="192"/>
      <c r="AA200268" s="192"/>
    </row>
    <row r="200269" spans="26:27">
      <c r="Z200269" s="192"/>
      <c r="AA200269" s="192"/>
    </row>
    <row r="200270" spans="26:27">
      <c r="Z200270" s="192"/>
      <c r="AA200270" s="192"/>
    </row>
    <row r="200271" spans="26:27">
      <c r="Z200271" s="192"/>
      <c r="AA200271" s="192"/>
    </row>
    <row r="200272" spans="26:27">
      <c r="Z200272" s="192"/>
      <c r="AA200272" s="192"/>
    </row>
    <row r="200273" spans="26:27">
      <c r="Z200273" s="192"/>
      <c r="AA200273" s="192"/>
    </row>
    <row r="200274" spans="26:27">
      <c r="Z200274" s="192"/>
      <c r="AA200274" s="192"/>
    </row>
    <row r="200275" spans="26:27">
      <c r="Z200275" s="192"/>
      <c r="AA200275" s="192"/>
    </row>
    <row r="200276" spans="26:27">
      <c r="Z200276" s="192"/>
      <c r="AA200276" s="192"/>
    </row>
    <row r="200277" spans="26:27">
      <c r="Z200277" s="192"/>
      <c r="AA200277" s="192"/>
    </row>
    <row r="200278" spans="26:27">
      <c r="Z200278" s="192"/>
      <c r="AA200278" s="192"/>
    </row>
    <row r="200279" spans="26:27">
      <c r="Z200279" s="192"/>
      <c r="AA200279" s="192"/>
    </row>
    <row r="200280" spans="26:27">
      <c r="Z200280" s="192"/>
      <c r="AA200280" s="192"/>
    </row>
    <row r="200281" spans="26:27">
      <c r="Z200281" s="192"/>
      <c r="AA200281" s="192"/>
    </row>
    <row r="200282" spans="26:27">
      <c r="Z200282" s="192"/>
      <c r="AA200282" s="192"/>
    </row>
    <row r="200283" spans="26:27">
      <c r="Z200283" s="192"/>
      <c r="AA200283" s="192"/>
    </row>
    <row r="200284" spans="26:27">
      <c r="Z200284" s="192"/>
      <c r="AA200284" s="192"/>
    </row>
    <row r="200285" spans="26:27">
      <c r="Z200285" s="192"/>
      <c r="AA200285" s="192"/>
    </row>
    <row r="200286" spans="26:27">
      <c r="Z200286" s="192"/>
      <c r="AA200286" s="192"/>
    </row>
    <row r="200287" spans="26:27">
      <c r="Z200287" s="192"/>
      <c r="AA200287" s="192"/>
    </row>
    <row r="200288" spans="26:27">
      <c r="Z200288" s="192"/>
      <c r="AA200288" s="192"/>
    </row>
    <row r="200289" spans="26:27">
      <c r="Z200289" s="192"/>
      <c r="AA200289" s="192"/>
    </row>
    <row r="200290" spans="26:27">
      <c r="Z200290" s="192"/>
      <c r="AA200290" s="192"/>
    </row>
    <row r="200291" spans="26:27">
      <c r="Z200291" s="192"/>
      <c r="AA200291" s="192"/>
    </row>
    <row r="200292" spans="26:27">
      <c r="Z200292" s="192"/>
      <c r="AA200292" s="192"/>
    </row>
    <row r="200293" spans="26:27">
      <c r="Z200293" s="192"/>
      <c r="AA200293" s="192"/>
    </row>
    <row r="200294" spans="26:27">
      <c r="Z200294" s="192"/>
      <c r="AA200294" s="192"/>
    </row>
    <row r="200295" spans="26:27">
      <c r="Z200295" s="192"/>
      <c r="AA200295" s="192"/>
    </row>
    <row r="200296" spans="26:27">
      <c r="Z200296" s="192"/>
      <c r="AA200296" s="192"/>
    </row>
    <row r="200297" spans="26:27">
      <c r="Z200297" s="192"/>
      <c r="AA200297" s="192"/>
    </row>
    <row r="200298" spans="26:27">
      <c r="Z200298" s="192"/>
      <c r="AA200298" s="192"/>
    </row>
    <row r="200299" spans="26:27">
      <c r="Z200299" s="192"/>
      <c r="AA200299" s="192"/>
    </row>
    <row r="200300" spans="26:27">
      <c r="Z200300" s="192"/>
      <c r="AA200300" s="192"/>
    </row>
    <row r="200301" spans="26:27">
      <c r="Z200301" s="192"/>
      <c r="AA200301" s="192"/>
    </row>
    <row r="200302" spans="26:27">
      <c r="Z200302" s="192"/>
      <c r="AA200302" s="192"/>
    </row>
    <row r="200303" spans="26:27">
      <c r="Z200303" s="192"/>
      <c r="AA200303" s="192"/>
    </row>
    <row r="200304" spans="26:27">
      <c r="Z200304" s="192"/>
      <c r="AA200304" s="192"/>
    </row>
    <row r="200305" spans="26:27">
      <c r="Z200305" s="192"/>
      <c r="AA200305" s="192"/>
    </row>
    <row r="200306" spans="26:27">
      <c r="Z200306" s="192"/>
      <c r="AA200306" s="192"/>
    </row>
    <row r="200307" spans="26:27">
      <c r="Z200307" s="192"/>
      <c r="AA200307" s="192"/>
    </row>
    <row r="200308" spans="26:27">
      <c r="Z200308" s="192"/>
      <c r="AA200308" s="192"/>
    </row>
    <row r="200309" spans="26:27">
      <c r="Z200309" s="192"/>
      <c r="AA200309" s="192"/>
    </row>
    <row r="200310" spans="26:27">
      <c r="Z200310" s="192"/>
      <c r="AA200310" s="192"/>
    </row>
    <row r="200311" spans="26:27">
      <c r="Z200311" s="192"/>
      <c r="AA200311" s="192"/>
    </row>
    <row r="200312" spans="26:27">
      <c r="Z200312" s="192"/>
      <c r="AA200312" s="192"/>
    </row>
    <row r="200313" spans="26:27">
      <c r="Z200313" s="192"/>
      <c r="AA200313" s="192"/>
    </row>
    <row r="200314" spans="26:27">
      <c r="Z200314" s="192"/>
      <c r="AA200314" s="192"/>
    </row>
    <row r="200315" spans="26:27">
      <c r="Z200315" s="192"/>
      <c r="AA200315" s="192"/>
    </row>
    <row r="200316" spans="26:27">
      <c r="Z200316" s="192"/>
      <c r="AA200316" s="192"/>
    </row>
    <row r="200317" spans="26:27">
      <c r="Z200317" s="192"/>
      <c r="AA200317" s="192"/>
    </row>
    <row r="200318" spans="26:27">
      <c r="Z200318" s="192"/>
      <c r="AA200318" s="192"/>
    </row>
    <row r="200319" spans="26:27">
      <c r="Z200319" s="192"/>
      <c r="AA200319" s="192"/>
    </row>
    <row r="200320" spans="26:27">
      <c r="Z200320" s="192"/>
      <c r="AA200320" s="192"/>
    </row>
    <row r="200321" spans="26:27">
      <c r="Z200321" s="192"/>
      <c r="AA200321" s="192"/>
    </row>
    <row r="200322" spans="26:27">
      <c r="Z200322" s="192"/>
      <c r="AA200322" s="192"/>
    </row>
    <row r="200323" spans="26:27">
      <c r="Z200323" s="192"/>
      <c r="AA200323" s="192"/>
    </row>
    <row r="200324" spans="26:27">
      <c r="Z200324" s="192"/>
      <c r="AA200324" s="192"/>
    </row>
    <row r="200325" spans="26:27">
      <c r="Z200325" s="192"/>
      <c r="AA200325" s="192"/>
    </row>
    <row r="200326" spans="26:27">
      <c r="Z200326" s="192"/>
      <c r="AA200326" s="192"/>
    </row>
    <row r="200327" spans="26:27">
      <c r="Z200327" s="192"/>
      <c r="AA200327" s="192"/>
    </row>
    <row r="200328" spans="26:27">
      <c r="Z200328" s="192"/>
      <c r="AA200328" s="192"/>
    </row>
    <row r="200329" spans="26:27">
      <c r="Z200329" s="192"/>
      <c r="AA200329" s="192"/>
    </row>
    <row r="200330" spans="26:27">
      <c r="Z200330" s="192"/>
      <c r="AA200330" s="192"/>
    </row>
    <row r="200331" spans="26:27">
      <c r="Z200331" s="192"/>
      <c r="AA200331" s="192"/>
    </row>
    <row r="200332" spans="26:27">
      <c r="Z200332" s="192"/>
      <c r="AA200332" s="192"/>
    </row>
    <row r="200333" spans="26:27">
      <c r="Z200333" s="192"/>
      <c r="AA200333" s="192"/>
    </row>
    <row r="200334" spans="26:27">
      <c r="Z200334" s="192"/>
      <c r="AA200334" s="192"/>
    </row>
    <row r="200335" spans="26:27">
      <c r="Z200335" s="192"/>
      <c r="AA200335" s="192"/>
    </row>
    <row r="200336" spans="26:27">
      <c r="Z200336" s="192"/>
      <c r="AA200336" s="192"/>
    </row>
    <row r="200337" spans="26:27">
      <c r="Z200337" s="192"/>
      <c r="AA200337" s="192"/>
    </row>
    <row r="200338" spans="26:27">
      <c r="Z200338" s="192"/>
      <c r="AA200338" s="192"/>
    </row>
    <row r="200339" spans="26:27">
      <c r="Z200339" s="192"/>
      <c r="AA200339" s="192"/>
    </row>
    <row r="200340" spans="26:27">
      <c r="Z200340" s="192"/>
      <c r="AA200340" s="192"/>
    </row>
    <row r="200341" spans="26:27">
      <c r="Z200341" s="192"/>
      <c r="AA200341" s="192"/>
    </row>
    <row r="200342" spans="26:27">
      <c r="Z200342" s="192"/>
      <c r="AA200342" s="192"/>
    </row>
    <row r="200343" spans="26:27">
      <c r="Z200343" s="192"/>
      <c r="AA200343" s="192"/>
    </row>
    <row r="200344" spans="26:27">
      <c r="Z200344" s="192"/>
      <c r="AA200344" s="192"/>
    </row>
    <row r="200345" spans="26:27">
      <c r="Z200345" s="192"/>
      <c r="AA200345" s="192"/>
    </row>
    <row r="200346" spans="26:27">
      <c r="Z200346" s="192"/>
      <c r="AA200346" s="192"/>
    </row>
    <row r="200347" spans="26:27">
      <c r="Z200347" s="192"/>
      <c r="AA200347" s="192"/>
    </row>
    <row r="200348" spans="26:27">
      <c r="Z200348" s="192"/>
      <c r="AA200348" s="192"/>
    </row>
    <row r="200349" spans="26:27">
      <c r="Z200349" s="192"/>
      <c r="AA200349" s="192"/>
    </row>
    <row r="200350" spans="26:27">
      <c r="Z200350" s="192"/>
      <c r="AA200350" s="192"/>
    </row>
    <row r="200351" spans="26:27">
      <c r="Z200351" s="192"/>
      <c r="AA200351" s="192"/>
    </row>
    <row r="200352" spans="26:27">
      <c r="Z200352" s="192"/>
      <c r="AA200352" s="192"/>
    </row>
    <row r="200353" spans="26:27">
      <c r="Z200353" s="192"/>
      <c r="AA200353" s="192"/>
    </row>
    <row r="200354" spans="26:27">
      <c r="Z200354" s="192"/>
      <c r="AA200354" s="192"/>
    </row>
    <row r="200355" spans="26:27">
      <c r="Z200355" s="192"/>
      <c r="AA200355" s="192"/>
    </row>
    <row r="200356" spans="26:27">
      <c r="Z200356" s="192"/>
      <c r="AA200356" s="192"/>
    </row>
    <row r="200357" spans="26:27">
      <c r="Z200357" s="192"/>
      <c r="AA200357" s="192"/>
    </row>
    <row r="200358" spans="26:27">
      <c r="Z200358" s="192"/>
      <c r="AA200358" s="192"/>
    </row>
    <row r="200359" spans="26:27">
      <c r="Z200359" s="192"/>
      <c r="AA200359" s="192"/>
    </row>
    <row r="200360" spans="26:27">
      <c r="Z200360" s="192"/>
      <c r="AA200360" s="192"/>
    </row>
    <row r="200361" spans="26:27">
      <c r="Z200361" s="192"/>
      <c r="AA200361" s="192"/>
    </row>
    <row r="200362" spans="26:27">
      <c r="Z200362" s="192"/>
      <c r="AA200362" s="192"/>
    </row>
    <row r="200363" spans="26:27">
      <c r="Z200363" s="192"/>
      <c r="AA200363" s="192"/>
    </row>
    <row r="200364" spans="26:27">
      <c r="Z200364" s="192"/>
      <c r="AA200364" s="192"/>
    </row>
    <row r="200365" spans="26:27">
      <c r="Z200365" s="192"/>
      <c r="AA200365" s="192"/>
    </row>
    <row r="200366" spans="26:27">
      <c r="Z200366" s="192"/>
      <c r="AA200366" s="192"/>
    </row>
    <row r="200367" spans="26:27">
      <c r="Z200367" s="192"/>
      <c r="AA200367" s="192"/>
    </row>
    <row r="200368" spans="26:27">
      <c r="Z200368" s="192"/>
      <c r="AA200368" s="192"/>
    </row>
    <row r="200369" spans="26:27">
      <c r="Z200369" s="192"/>
      <c r="AA200369" s="192"/>
    </row>
    <row r="200370" spans="26:27">
      <c r="Z200370" s="192"/>
      <c r="AA200370" s="192"/>
    </row>
    <row r="200371" spans="26:27">
      <c r="Z200371" s="192"/>
      <c r="AA200371" s="192"/>
    </row>
    <row r="200372" spans="26:27">
      <c r="Z200372" s="192"/>
      <c r="AA200372" s="192"/>
    </row>
    <row r="200373" spans="26:27">
      <c r="Z200373" s="192"/>
      <c r="AA200373" s="192"/>
    </row>
    <row r="200374" spans="26:27">
      <c r="Z200374" s="192"/>
      <c r="AA200374" s="192"/>
    </row>
    <row r="200375" spans="26:27">
      <c r="Z200375" s="192"/>
      <c r="AA200375" s="192"/>
    </row>
    <row r="200376" spans="26:27">
      <c r="Z200376" s="192"/>
      <c r="AA200376" s="192"/>
    </row>
    <row r="200377" spans="26:27">
      <c r="Z200377" s="192"/>
      <c r="AA200377" s="192"/>
    </row>
    <row r="200378" spans="26:27">
      <c r="Z200378" s="192"/>
      <c r="AA200378" s="192"/>
    </row>
    <row r="200379" spans="26:27">
      <c r="Z200379" s="192"/>
      <c r="AA200379" s="192"/>
    </row>
    <row r="200380" spans="26:27">
      <c r="Z200380" s="192"/>
      <c r="AA200380" s="192"/>
    </row>
    <row r="200381" spans="26:27">
      <c r="Z200381" s="192"/>
      <c r="AA200381" s="192"/>
    </row>
    <row r="200382" spans="26:27">
      <c r="Z200382" s="192"/>
      <c r="AA200382" s="192"/>
    </row>
    <row r="200383" spans="26:27">
      <c r="Z200383" s="192"/>
      <c r="AA200383" s="192"/>
    </row>
    <row r="200384" spans="26:27">
      <c r="Z200384" s="192"/>
      <c r="AA200384" s="192"/>
    </row>
    <row r="200385" spans="26:27">
      <c r="Z200385" s="192"/>
      <c r="AA200385" s="192"/>
    </row>
    <row r="200386" spans="26:27">
      <c r="Z200386" s="192"/>
      <c r="AA200386" s="192"/>
    </row>
    <row r="200387" spans="26:27">
      <c r="Z200387" s="192"/>
      <c r="AA200387" s="192"/>
    </row>
    <row r="200388" spans="26:27">
      <c r="Z200388" s="192"/>
      <c r="AA200388" s="192"/>
    </row>
    <row r="200389" spans="26:27">
      <c r="Z200389" s="192"/>
      <c r="AA200389" s="192"/>
    </row>
    <row r="200390" spans="26:27">
      <c r="Z200390" s="192"/>
      <c r="AA200390" s="192"/>
    </row>
    <row r="200391" spans="26:27">
      <c r="Z200391" s="192"/>
      <c r="AA200391" s="192"/>
    </row>
    <row r="200392" spans="26:27">
      <c r="Z200392" s="192"/>
      <c r="AA200392" s="192"/>
    </row>
    <row r="200393" spans="26:27">
      <c r="Z200393" s="192"/>
      <c r="AA200393" s="192"/>
    </row>
    <row r="200394" spans="26:27">
      <c r="Z200394" s="192"/>
      <c r="AA200394" s="192"/>
    </row>
    <row r="200395" spans="26:27">
      <c r="Z200395" s="192"/>
      <c r="AA200395" s="192"/>
    </row>
    <row r="200396" spans="26:27">
      <c r="Z200396" s="192"/>
      <c r="AA200396" s="192"/>
    </row>
    <row r="200397" spans="26:27">
      <c r="Z200397" s="192"/>
      <c r="AA200397" s="192"/>
    </row>
    <row r="200398" spans="26:27">
      <c r="Z200398" s="192"/>
      <c r="AA200398" s="192"/>
    </row>
    <row r="200399" spans="26:27">
      <c r="Z200399" s="192"/>
      <c r="AA200399" s="192"/>
    </row>
    <row r="200400" spans="26:27">
      <c r="Z200400" s="192"/>
      <c r="AA200400" s="192"/>
    </row>
    <row r="200401" spans="26:27">
      <c r="Z200401" s="192"/>
      <c r="AA200401" s="192"/>
    </row>
    <row r="200402" spans="26:27">
      <c r="Z200402" s="192"/>
      <c r="AA200402" s="192"/>
    </row>
    <row r="200403" spans="26:27">
      <c r="Z200403" s="192"/>
      <c r="AA200403" s="192"/>
    </row>
    <row r="200404" spans="26:27">
      <c r="Z200404" s="192"/>
      <c r="AA200404" s="192"/>
    </row>
    <row r="200405" spans="26:27">
      <c r="Z200405" s="192"/>
      <c r="AA200405" s="192"/>
    </row>
    <row r="200406" spans="26:27">
      <c r="Z200406" s="192"/>
      <c r="AA200406" s="192"/>
    </row>
    <row r="200407" spans="26:27">
      <c r="Z200407" s="192"/>
      <c r="AA200407" s="192"/>
    </row>
    <row r="200408" spans="26:27">
      <c r="Z200408" s="192"/>
      <c r="AA200408" s="192"/>
    </row>
    <row r="200409" spans="26:27">
      <c r="Z200409" s="192"/>
      <c r="AA200409" s="192"/>
    </row>
    <row r="200410" spans="26:27">
      <c r="Z200410" s="192"/>
      <c r="AA200410" s="192"/>
    </row>
    <row r="200411" spans="26:27">
      <c r="Z200411" s="192"/>
      <c r="AA200411" s="192"/>
    </row>
    <row r="200412" spans="26:27">
      <c r="Z200412" s="192"/>
      <c r="AA200412" s="192"/>
    </row>
    <row r="200413" spans="26:27">
      <c r="Z200413" s="192"/>
      <c r="AA200413" s="192"/>
    </row>
    <row r="200414" spans="26:27">
      <c r="Z200414" s="192"/>
      <c r="AA200414" s="192"/>
    </row>
    <row r="200415" spans="26:27">
      <c r="Z200415" s="192"/>
      <c r="AA200415" s="192"/>
    </row>
    <row r="200416" spans="26:27">
      <c r="Z200416" s="192"/>
      <c r="AA200416" s="192"/>
    </row>
    <row r="200417" spans="26:27">
      <c r="Z200417" s="192"/>
      <c r="AA200417" s="192"/>
    </row>
    <row r="200418" spans="26:27">
      <c r="Z200418" s="192"/>
      <c r="AA200418" s="192"/>
    </row>
    <row r="200419" spans="26:27">
      <c r="Z200419" s="192"/>
      <c r="AA200419" s="192"/>
    </row>
    <row r="200420" spans="26:27">
      <c r="Z200420" s="192"/>
      <c r="AA200420" s="192"/>
    </row>
    <row r="200421" spans="26:27">
      <c r="Z200421" s="192"/>
      <c r="AA200421" s="192"/>
    </row>
    <row r="200422" spans="26:27">
      <c r="Z200422" s="192"/>
      <c r="AA200422" s="192"/>
    </row>
    <row r="200423" spans="26:27">
      <c r="Z200423" s="192"/>
      <c r="AA200423" s="192"/>
    </row>
    <row r="200424" spans="26:27">
      <c r="Z200424" s="192"/>
      <c r="AA200424" s="192"/>
    </row>
    <row r="200425" spans="26:27">
      <c r="Z200425" s="192"/>
      <c r="AA200425" s="192"/>
    </row>
    <row r="200426" spans="26:27">
      <c r="Z200426" s="192"/>
      <c r="AA200426" s="192"/>
    </row>
    <row r="200427" spans="26:27">
      <c r="Z200427" s="192"/>
      <c r="AA200427" s="192"/>
    </row>
    <row r="200428" spans="26:27">
      <c r="Z200428" s="192"/>
      <c r="AA200428" s="192"/>
    </row>
    <row r="200429" spans="26:27">
      <c r="Z200429" s="192"/>
      <c r="AA200429" s="192"/>
    </row>
    <row r="200430" spans="26:27">
      <c r="Z200430" s="192"/>
      <c r="AA200430" s="192"/>
    </row>
    <row r="200431" spans="26:27">
      <c r="Z200431" s="192"/>
      <c r="AA200431" s="192"/>
    </row>
    <row r="200432" spans="26:27">
      <c r="Z200432" s="192"/>
      <c r="AA200432" s="192"/>
    </row>
    <row r="200433" spans="26:27">
      <c r="Z200433" s="192"/>
      <c r="AA200433" s="192"/>
    </row>
    <row r="200434" spans="26:27">
      <c r="Z200434" s="192"/>
      <c r="AA200434" s="192"/>
    </row>
    <row r="200435" spans="26:27">
      <c r="Z200435" s="192"/>
      <c r="AA200435" s="192"/>
    </row>
    <row r="200436" spans="26:27">
      <c r="Z200436" s="192"/>
      <c r="AA200436" s="192"/>
    </row>
    <row r="200437" spans="26:27">
      <c r="Z200437" s="192"/>
      <c r="AA200437" s="192"/>
    </row>
    <row r="200438" spans="26:27">
      <c r="Z200438" s="192"/>
      <c r="AA200438" s="192"/>
    </row>
    <row r="200439" spans="26:27">
      <c r="Z200439" s="192"/>
      <c r="AA200439" s="192"/>
    </row>
    <row r="200440" spans="26:27">
      <c r="Z200440" s="192"/>
      <c r="AA200440" s="192"/>
    </row>
    <row r="200441" spans="26:27">
      <c r="Z200441" s="192"/>
      <c r="AA200441" s="192"/>
    </row>
    <row r="200442" spans="26:27">
      <c r="Z200442" s="192"/>
      <c r="AA200442" s="192"/>
    </row>
    <row r="200443" spans="26:27">
      <c r="Z200443" s="192"/>
      <c r="AA200443" s="192"/>
    </row>
    <row r="200444" spans="26:27">
      <c r="Z200444" s="192"/>
      <c r="AA200444" s="192"/>
    </row>
    <row r="200445" spans="26:27">
      <c r="Z200445" s="192"/>
      <c r="AA200445" s="192"/>
    </row>
    <row r="200446" spans="26:27">
      <c r="Z200446" s="192"/>
      <c r="AA200446" s="192"/>
    </row>
    <row r="200447" spans="26:27">
      <c r="Z200447" s="192"/>
      <c r="AA200447" s="192"/>
    </row>
    <row r="200448" spans="26:27">
      <c r="Z200448" s="192"/>
      <c r="AA200448" s="192"/>
    </row>
    <row r="200449" spans="26:27">
      <c r="Z200449" s="192"/>
      <c r="AA200449" s="192"/>
    </row>
    <row r="200450" spans="26:27">
      <c r="Z200450" s="192"/>
      <c r="AA200450" s="192"/>
    </row>
    <row r="200451" spans="26:27">
      <c r="Z200451" s="192"/>
      <c r="AA200451" s="192"/>
    </row>
    <row r="200452" spans="26:27">
      <c r="Z200452" s="192"/>
      <c r="AA200452" s="192"/>
    </row>
    <row r="200453" spans="26:27">
      <c r="Z200453" s="192"/>
      <c r="AA200453" s="192"/>
    </row>
    <row r="200454" spans="26:27">
      <c r="Z200454" s="192"/>
      <c r="AA200454" s="192"/>
    </row>
    <row r="200455" spans="26:27">
      <c r="Z200455" s="192"/>
      <c r="AA200455" s="192"/>
    </row>
    <row r="200456" spans="26:27">
      <c r="Z200456" s="192"/>
      <c r="AA200456" s="192"/>
    </row>
    <row r="200457" spans="26:27">
      <c r="Z200457" s="192"/>
      <c r="AA200457" s="192"/>
    </row>
    <row r="200458" spans="26:27">
      <c r="Z200458" s="192"/>
      <c r="AA200458" s="192"/>
    </row>
    <row r="200459" spans="26:27">
      <c r="Z200459" s="192"/>
      <c r="AA200459" s="192"/>
    </row>
    <row r="200460" spans="26:27">
      <c r="Z200460" s="192"/>
      <c r="AA200460" s="192"/>
    </row>
    <row r="200461" spans="26:27">
      <c r="Z200461" s="192"/>
      <c r="AA200461" s="192"/>
    </row>
    <row r="200462" spans="26:27">
      <c r="Z200462" s="192"/>
      <c r="AA200462" s="192"/>
    </row>
    <row r="200463" spans="26:27">
      <c r="Z200463" s="192"/>
      <c r="AA200463" s="192"/>
    </row>
    <row r="200464" spans="26:27">
      <c r="Z200464" s="192"/>
      <c r="AA200464" s="192"/>
    </row>
    <row r="200465" spans="26:27">
      <c r="Z200465" s="192"/>
      <c r="AA200465" s="192"/>
    </row>
    <row r="200466" spans="26:27">
      <c r="Z200466" s="192"/>
      <c r="AA200466" s="192"/>
    </row>
    <row r="200467" spans="26:27">
      <c r="Z200467" s="192"/>
      <c r="AA200467" s="192"/>
    </row>
    <row r="200468" spans="26:27">
      <c r="Z200468" s="192"/>
      <c r="AA200468" s="192"/>
    </row>
    <row r="200469" spans="26:27">
      <c r="Z200469" s="192"/>
      <c r="AA200469" s="192"/>
    </row>
    <row r="200470" spans="26:27">
      <c r="Z200470" s="192"/>
      <c r="AA200470" s="192"/>
    </row>
    <row r="200471" spans="26:27">
      <c r="Z200471" s="192"/>
      <c r="AA200471" s="192"/>
    </row>
    <row r="200472" spans="26:27">
      <c r="Z200472" s="192"/>
      <c r="AA200472" s="192"/>
    </row>
    <row r="200473" spans="26:27">
      <c r="Z200473" s="192"/>
      <c r="AA200473" s="192"/>
    </row>
    <row r="200474" spans="26:27">
      <c r="Z200474" s="192"/>
      <c r="AA200474" s="192"/>
    </row>
    <row r="200475" spans="26:27">
      <c r="Z200475" s="192"/>
      <c r="AA200475" s="192"/>
    </row>
    <row r="200476" spans="26:27">
      <c r="Z200476" s="192"/>
      <c r="AA200476" s="192"/>
    </row>
    <row r="200477" spans="26:27">
      <c r="Z200477" s="192"/>
      <c r="AA200477" s="192"/>
    </row>
    <row r="200478" spans="26:27">
      <c r="Z200478" s="192"/>
      <c r="AA200478" s="192"/>
    </row>
    <row r="200479" spans="26:27">
      <c r="Z200479" s="192"/>
      <c r="AA200479" s="192"/>
    </row>
    <row r="200480" spans="26:27">
      <c r="Z200480" s="192"/>
      <c r="AA200480" s="192"/>
    </row>
    <row r="200481" spans="26:27">
      <c r="Z200481" s="192"/>
      <c r="AA200481" s="192"/>
    </row>
    <row r="200482" spans="26:27">
      <c r="Z200482" s="192"/>
      <c r="AA200482" s="192"/>
    </row>
    <row r="200483" spans="26:27">
      <c r="Z200483" s="192"/>
      <c r="AA200483" s="192"/>
    </row>
    <row r="200484" spans="26:27">
      <c r="Z200484" s="192"/>
      <c r="AA200484" s="192"/>
    </row>
    <row r="200485" spans="26:27">
      <c r="Z200485" s="192"/>
      <c r="AA200485" s="192"/>
    </row>
    <row r="200486" spans="26:27">
      <c r="Z200486" s="192"/>
      <c r="AA200486" s="192"/>
    </row>
    <row r="200487" spans="26:27">
      <c r="Z200487" s="192"/>
      <c r="AA200487" s="192"/>
    </row>
    <row r="200488" spans="26:27">
      <c r="Z200488" s="192"/>
      <c r="AA200488" s="192"/>
    </row>
    <row r="200489" spans="26:27">
      <c r="Z200489" s="192"/>
      <c r="AA200489" s="192"/>
    </row>
    <row r="200490" spans="26:27">
      <c r="Z200490" s="192"/>
      <c r="AA200490" s="192"/>
    </row>
    <row r="200491" spans="26:27">
      <c r="Z200491" s="192"/>
      <c r="AA200491" s="192"/>
    </row>
    <row r="200492" spans="26:27">
      <c r="Z200492" s="192"/>
      <c r="AA200492" s="192"/>
    </row>
    <row r="200493" spans="26:27">
      <c r="Z200493" s="192"/>
      <c r="AA200493" s="192"/>
    </row>
    <row r="200494" spans="26:27">
      <c r="Z200494" s="192"/>
      <c r="AA200494" s="192"/>
    </row>
    <row r="200495" spans="26:27">
      <c r="Z200495" s="192"/>
      <c r="AA200495" s="192"/>
    </row>
    <row r="200496" spans="26:27">
      <c r="Z200496" s="192"/>
      <c r="AA200496" s="192"/>
    </row>
    <row r="200497" spans="26:27">
      <c r="Z200497" s="192"/>
      <c r="AA200497" s="192"/>
    </row>
    <row r="200498" spans="26:27">
      <c r="Z200498" s="192"/>
      <c r="AA200498" s="192"/>
    </row>
    <row r="200499" spans="26:27">
      <c r="Z200499" s="192"/>
      <c r="AA200499" s="192"/>
    </row>
    <row r="200500" spans="26:27">
      <c r="Z200500" s="192"/>
      <c r="AA200500" s="192"/>
    </row>
    <row r="200501" spans="26:27">
      <c r="Z200501" s="192"/>
      <c r="AA200501" s="192"/>
    </row>
    <row r="200502" spans="26:27">
      <c r="Z200502" s="192"/>
      <c r="AA200502" s="192"/>
    </row>
    <row r="200503" spans="26:27">
      <c r="Z200503" s="192"/>
      <c r="AA200503" s="192"/>
    </row>
    <row r="200504" spans="26:27">
      <c r="Z200504" s="192"/>
      <c r="AA200504" s="192"/>
    </row>
    <row r="200505" spans="26:27">
      <c r="Z200505" s="192"/>
      <c r="AA200505" s="192"/>
    </row>
    <row r="200506" spans="26:27">
      <c r="Z200506" s="192"/>
      <c r="AA200506" s="192"/>
    </row>
    <row r="200507" spans="26:27">
      <c r="Z200507" s="192"/>
      <c r="AA200507" s="192"/>
    </row>
    <row r="200508" spans="26:27">
      <c r="Z200508" s="192"/>
      <c r="AA200508" s="192"/>
    </row>
    <row r="200509" spans="26:27">
      <c r="Z200509" s="192"/>
      <c r="AA200509" s="192"/>
    </row>
    <row r="200510" spans="26:27">
      <c r="Z200510" s="192"/>
      <c r="AA200510" s="192"/>
    </row>
    <row r="200511" spans="26:27">
      <c r="Z200511" s="192"/>
      <c r="AA200511" s="192"/>
    </row>
    <row r="200512" spans="26:27">
      <c r="Z200512" s="192"/>
      <c r="AA200512" s="192"/>
    </row>
    <row r="200513" spans="26:27">
      <c r="Z200513" s="192"/>
      <c r="AA200513" s="192"/>
    </row>
    <row r="200514" spans="26:27">
      <c r="Z200514" s="192"/>
      <c r="AA200514" s="192"/>
    </row>
    <row r="200515" spans="26:27">
      <c r="Z200515" s="192"/>
      <c r="AA200515" s="192"/>
    </row>
    <row r="200516" spans="26:27">
      <c r="Z200516" s="192"/>
      <c r="AA200516" s="192"/>
    </row>
    <row r="200517" spans="26:27">
      <c r="Z200517" s="192"/>
      <c r="AA200517" s="192"/>
    </row>
    <row r="200518" spans="26:27">
      <c r="Z200518" s="192"/>
      <c r="AA200518" s="192"/>
    </row>
    <row r="200519" spans="26:27">
      <c r="Z200519" s="192"/>
      <c r="AA200519" s="192"/>
    </row>
    <row r="200520" spans="26:27">
      <c r="Z200520" s="192"/>
      <c r="AA200520" s="192"/>
    </row>
    <row r="200521" spans="26:27">
      <c r="Z200521" s="192"/>
      <c r="AA200521" s="192"/>
    </row>
    <row r="200522" spans="26:27">
      <c r="Z200522" s="192"/>
      <c r="AA200522" s="192"/>
    </row>
    <row r="200523" spans="26:27">
      <c r="Z200523" s="192"/>
      <c r="AA200523" s="192"/>
    </row>
    <row r="200524" spans="26:27">
      <c r="Z200524" s="192"/>
      <c r="AA200524" s="192"/>
    </row>
    <row r="200525" spans="26:27">
      <c r="Z200525" s="192"/>
      <c r="AA200525" s="192"/>
    </row>
    <row r="200526" spans="26:27">
      <c r="Z200526" s="192"/>
      <c r="AA200526" s="192"/>
    </row>
    <row r="200527" spans="26:27">
      <c r="Z200527" s="192"/>
      <c r="AA200527" s="192"/>
    </row>
    <row r="200528" spans="26:27">
      <c r="Z200528" s="192"/>
      <c r="AA200528" s="192"/>
    </row>
    <row r="200529" spans="26:27">
      <c r="Z200529" s="192"/>
      <c r="AA200529" s="192"/>
    </row>
    <row r="200530" spans="26:27">
      <c r="Z200530" s="192"/>
      <c r="AA200530" s="192"/>
    </row>
    <row r="200531" spans="26:27">
      <c r="Z200531" s="192"/>
      <c r="AA200531" s="192"/>
    </row>
    <row r="200532" spans="26:27">
      <c r="Z200532" s="192"/>
      <c r="AA200532" s="192"/>
    </row>
    <row r="200533" spans="26:27">
      <c r="Z200533" s="192"/>
      <c r="AA200533" s="192"/>
    </row>
    <row r="200534" spans="26:27">
      <c r="Z200534" s="192"/>
      <c r="AA200534" s="192"/>
    </row>
    <row r="200535" spans="26:27">
      <c r="Z200535" s="192"/>
      <c r="AA200535" s="192"/>
    </row>
    <row r="200536" spans="26:27">
      <c r="Z200536" s="192"/>
      <c r="AA200536" s="192"/>
    </row>
    <row r="200537" spans="26:27">
      <c r="Z200537" s="192"/>
      <c r="AA200537" s="192"/>
    </row>
    <row r="200538" spans="26:27">
      <c r="Z200538" s="192"/>
      <c r="AA200538" s="192"/>
    </row>
    <row r="200539" spans="26:27">
      <c r="Z200539" s="192"/>
      <c r="AA200539" s="192"/>
    </row>
    <row r="200540" spans="26:27">
      <c r="Z200540" s="192"/>
      <c r="AA200540" s="192"/>
    </row>
    <row r="200541" spans="26:27">
      <c r="Z200541" s="192"/>
      <c r="AA200541" s="192"/>
    </row>
    <row r="200542" spans="26:27">
      <c r="Z200542" s="192"/>
      <c r="AA200542" s="192"/>
    </row>
    <row r="200543" spans="26:27">
      <c r="Z200543" s="192"/>
      <c r="AA200543" s="192"/>
    </row>
    <row r="200544" spans="26:27">
      <c r="Z200544" s="192"/>
      <c r="AA200544" s="192"/>
    </row>
    <row r="200545" spans="26:27">
      <c r="Z200545" s="192"/>
      <c r="AA200545" s="192"/>
    </row>
    <row r="200546" spans="26:27">
      <c r="Z200546" s="192"/>
      <c r="AA200546" s="192"/>
    </row>
    <row r="200547" spans="26:27">
      <c r="Z200547" s="192"/>
      <c r="AA200547" s="192"/>
    </row>
    <row r="200548" spans="26:27">
      <c r="Z200548" s="192"/>
      <c r="AA200548" s="192"/>
    </row>
    <row r="200549" spans="26:27">
      <c r="Z200549" s="192"/>
      <c r="AA200549" s="192"/>
    </row>
    <row r="200550" spans="26:27">
      <c r="Z200550" s="192"/>
      <c r="AA200550" s="192"/>
    </row>
    <row r="200551" spans="26:27">
      <c r="Z200551" s="192"/>
      <c r="AA200551" s="192"/>
    </row>
    <row r="200552" spans="26:27">
      <c r="Z200552" s="192"/>
      <c r="AA200552" s="192"/>
    </row>
    <row r="200553" spans="26:27">
      <c r="Z200553" s="192"/>
      <c r="AA200553" s="192"/>
    </row>
    <row r="200554" spans="26:27">
      <c r="Z200554" s="192"/>
      <c r="AA200554" s="192"/>
    </row>
    <row r="200555" spans="26:27">
      <c r="Z200555" s="192"/>
      <c r="AA200555" s="192"/>
    </row>
    <row r="200556" spans="26:27">
      <c r="Z200556" s="192"/>
      <c r="AA200556" s="192"/>
    </row>
    <row r="200557" spans="26:27">
      <c r="Z200557" s="192"/>
      <c r="AA200557" s="192"/>
    </row>
    <row r="200558" spans="26:27">
      <c r="Z200558" s="192"/>
      <c r="AA200558" s="192"/>
    </row>
    <row r="200559" spans="26:27">
      <c r="Z200559" s="192"/>
      <c r="AA200559" s="192"/>
    </row>
    <row r="200560" spans="26:27">
      <c r="Z200560" s="192"/>
      <c r="AA200560" s="192"/>
    </row>
    <row r="200561" spans="26:27">
      <c r="Z200561" s="192"/>
      <c r="AA200561" s="192"/>
    </row>
    <row r="200562" spans="26:27">
      <c r="Z200562" s="192"/>
      <c r="AA200562" s="192"/>
    </row>
    <row r="200563" spans="26:27">
      <c r="Z200563" s="192"/>
      <c r="AA200563" s="192"/>
    </row>
    <row r="200564" spans="26:27">
      <c r="Z200564" s="192"/>
      <c r="AA200564" s="192"/>
    </row>
    <row r="200565" spans="26:27">
      <c r="Z200565" s="192"/>
      <c r="AA200565" s="192"/>
    </row>
    <row r="200566" spans="26:27">
      <c r="Z200566" s="192"/>
      <c r="AA200566" s="192"/>
    </row>
    <row r="200567" spans="26:27">
      <c r="Z200567" s="192"/>
      <c r="AA200567" s="192"/>
    </row>
    <row r="200568" spans="26:27">
      <c r="Z200568" s="192"/>
      <c r="AA200568" s="192"/>
    </row>
    <row r="200569" spans="26:27">
      <c r="Z200569" s="192"/>
      <c r="AA200569" s="192"/>
    </row>
    <row r="200570" spans="26:27">
      <c r="Z200570" s="192"/>
      <c r="AA200570" s="192"/>
    </row>
    <row r="200571" spans="26:27">
      <c r="Z200571" s="192"/>
      <c r="AA200571" s="192"/>
    </row>
    <row r="200572" spans="26:27">
      <c r="Z200572" s="192"/>
      <c r="AA200572" s="192"/>
    </row>
    <row r="200573" spans="26:27">
      <c r="Z200573" s="192"/>
      <c r="AA200573" s="192"/>
    </row>
    <row r="200574" spans="26:27">
      <c r="Z200574" s="192"/>
      <c r="AA200574" s="192"/>
    </row>
    <row r="200575" spans="26:27">
      <c r="Z200575" s="192"/>
      <c r="AA200575" s="192"/>
    </row>
    <row r="200576" spans="26:27">
      <c r="Z200576" s="192"/>
      <c r="AA200576" s="192"/>
    </row>
    <row r="200577" spans="26:27">
      <c r="Z200577" s="192"/>
      <c r="AA200577" s="192"/>
    </row>
    <row r="200578" spans="26:27">
      <c r="Z200578" s="192"/>
      <c r="AA200578" s="192"/>
    </row>
    <row r="200579" spans="26:27">
      <c r="Z200579" s="192"/>
      <c r="AA200579" s="192"/>
    </row>
    <row r="200580" spans="26:27">
      <c r="Z200580" s="192"/>
      <c r="AA200580" s="192"/>
    </row>
    <row r="200581" spans="26:27">
      <c r="Z200581" s="192"/>
      <c r="AA200581" s="192"/>
    </row>
    <row r="200582" spans="26:27">
      <c r="Z200582" s="192"/>
      <c r="AA200582" s="192"/>
    </row>
    <row r="200583" spans="26:27">
      <c r="Z200583" s="192"/>
      <c r="AA200583" s="192"/>
    </row>
    <row r="200584" spans="26:27">
      <c r="Z200584" s="192"/>
      <c r="AA200584" s="192"/>
    </row>
    <row r="200585" spans="26:27">
      <c r="Z200585" s="192"/>
      <c r="AA200585" s="192"/>
    </row>
    <row r="200586" spans="26:27">
      <c r="Z200586" s="192"/>
      <c r="AA200586" s="192"/>
    </row>
    <row r="200587" spans="26:27">
      <c r="Z200587" s="192"/>
      <c r="AA200587" s="192"/>
    </row>
    <row r="200588" spans="26:27">
      <c r="Z200588" s="192"/>
      <c r="AA200588" s="192"/>
    </row>
    <row r="200589" spans="26:27">
      <c r="Z200589" s="192"/>
      <c r="AA200589" s="192"/>
    </row>
    <row r="200590" spans="26:27">
      <c r="Z200590" s="192"/>
      <c r="AA200590" s="192"/>
    </row>
    <row r="200591" spans="26:27">
      <c r="Z200591" s="192"/>
      <c r="AA200591" s="192"/>
    </row>
    <row r="200592" spans="26:27">
      <c r="Z200592" s="192"/>
      <c r="AA200592" s="192"/>
    </row>
    <row r="200593" spans="26:27">
      <c r="Z200593" s="192"/>
      <c r="AA200593" s="192"/>
    </row>
    <row r="200594" spans="26:27">
      <c r="Z200594" s="192"/>
      <c r="AA200594" s="192"/>
    </row>
    <row r="200595" spans="26:27">
      <c r="Z200595" s="192"/>
      <c r="AA200595" s="192"/>
    </row>
    <row r="200596" spans="26:27">
      <c r="Z200596" s="192"/>
      <c r="AA200596" s="192"/>
    </row>
    <row r="200597" spans="26:27">
      <c r="Z200597" s="192"/>
      <c r="AA200597" s="192"/>
    </row>
    <row r="200598" spans="26:27">
      <c r="Z200598" s="192"/>
      <c r="AA200598" s="192"/>
    </row>
    <row r="200599" spans="26:27">
      <c r="Z200599" s="192"/>
      <c r="AA200599" s="192"/>
    </row>
    <row r="200600" spans="26:27">
      <c r="Z200600" s="192"/>
      <c r="AA200600" s="192"/>
    </row>
    <row r="200601" spans="26:27">
      <c r="Z200601" s="192"/>
      <c r="AA200601" s="192"/>
    </row>
    <row r="200602" spans="26:27">
      <c r="Z200602" s="192"/>
      <c r="AA200602" s="192"/>
    </row>
    <row r="200603" spans="26:27">
      <c r="Z200603" s="192"/>
      <c r="AA200603" s="192"/>
    </row>
    <row r="200604" spans="26:27">
      <c r="Z200604" s="192"/>
      <c r="AA200604" s="192"/>
    </row>
    <row r="200605" spans="26:27">
      <c r="Z200605" s="192"/>
      <c r="AA200605" s="192"/>
    </row>
    <row r="200606" spans="26:27">
      <c r="Z200606" s="192"/>
      <c r="AA200606" s="192"/>
    </row>
    <row r="200607" spans="26:27">
      <c r="Z200607" s="192"/>
      <c r="AA200607" s="192"/>
    </row>
    <row r="200608" spans="26:27">
      <c r="Z200608" s="192"/>
      <c r="AA200608" s="192"/>
    </row>
    <row r="200609" spans="26:27">
      <c r="Z200609" s="192"/>
      <c r="AA200609" s="192"/>
    </row>
    <row r="200610" spans="26:27">
      <c r="Z200610" s="192"/>
      <c r="AA200610" s="192"/>
    </row>
    <row r="200611" spans="26:27">
      <c r="Z200611" s="192"/>
      <c r="AA200611" s="192"/>
    </row>
    <row r="200612" spans="26:27">
      <c r="Z200612" s="192"/>
      <c r="AA200612" s="192"/>
    </row>
    <row r="200613" spans="26:27">
      <c r="Z200613" s="192"/>
      <c r="AA200613" s="192"/>
    </row>
    <row r="200614" spans="26:27">
      <c r="Z200614" s="192"/>
      <c r="AA200614" s="192"/>
    </row>
    <row r="200615" spans="26:27">
      <c r="Z200615" s="192"/>
      <c r="AA200615" s="192"/>
    </row>
    <row r="200616" spans="26:27">
      <c r="Z200616" s="192"/>
      <c r="AA200616" s="192"/>
    </row>
    <row r="200617" spans="26:27">
      <c r="Z200617" s="192"/>
      <c r="AA200617" s="192"/>
    </row>
    <row r="200618" spans="26:27">
      <c r="Z200618" s="192"/>
      <c r="AA200618" s="192"/>
    </row>
    <row r="200619" spans="26:27">
      <c r="Z200619" s="192"/>
      <c r="AA200619" s="192"/>
    </row>
    <row r="200620" spans="26:27">
      <c r="Z200620" s="192"/>
      <c r="AA200620" s="192"/>
    </row>
    <row r="200621" spans="26:27">
      <c r="Z200621" s="192"/>
      <c r="AA200621" s="192"/>
    </row>
    <row r="200622" spans="26:27">
      <c r="Z200622" s="192"/>
      <c r="AA200622" s="192"/>
    </row>
    <row r="200623" spans="26:27">
      <c r="Z200623" s="192"/>
      <c r="AA200623" s="192"/>
    </row>
    <row r="200624" spans="26:27">
      <c r="Z200624" s="192"/>
      <c r="AA200624" s="192"/>
    </row>
    <row r="200625" spans="26:27">
      <c r="Z200625" s="192"/>
      <c r="AA200625" s="192"/>
    </row>
    <row r="200626" spans="26:27">
      <c r="Z200626" s="192"/>
      <c r="AA200626" s="192"/>
    </row>
    <row r="200627" spans="26:27">
      <c r="Z200627" s="192"/>
      <c r="AA200627" s="192"/>
    </row>
    <row r="200628" spans="26:27">
      <c r="Z200628" s="192"/>
      <c r="AA200628" s="192"/>
    </row>
    <row r="200629" spans="26:27">
      <c r="Z200629" s="192"/>
      <c r="AA200629" s="192"/>
    </row>
    <row r="200630" spans="26:27">
      <c r="Z200630" s="192"/>
      <c r="AA200630" s="192"/>
    </row>
    <row r="200631" spans="26:27">
      <c r="Z200631" s="192"/>
      <c r="AA200631" s="192"/>
    </row>
    <row r="200632" spans="26:27">
      <c r="Z200632" s="192"/>
      <c r="AA200632" s="192"/>
    </row>
    <row r="200633" spans="26:27">
      <c r="Z200633" s="192"/>
      <c r="AA200633" s="192"/>
    </row>
    <row r="200634" spans="26:27">
      <c r="Z200634" s="192"/>
      <c r="AA200634" s="192"/>
    </row>
    <row r="200635" spans="26:27">
      <c r="Z200635" s="192"/>
      <c r="AA200635" s="192"/>
    </row>
    <row r="200636" spans="26:27">
      <c r="Z200636" s="192"/>
      <c r="AA200636" s="192"/>
    </row>
    <row r="200637" spans="26:27">
      <c r="Z200637" s="192"/>
      <c r="AA200637" s="192"/>
    </row>
    <row r="200638" spans="26:27">
      <c r="Z200638" s="192"/>
      <c r="AA200638" s="192"/>
    </row>
    <row r="200639" spans="26:27">
      <c r="Z200639" s="192"/>
      <c r="AA200639" s="192"/>
    </row>
    <row r="200640" spans="26:27">
      <c r="Z200640" s="192"/>
      <c r="AA200640" s="192"/>
    </row>
    <row r="200641" spans="26:27">
      <c r="Z200641" s="192"/>
      <c r="AA200641" s="192"/>
    </row>
    <row r="200642" spans="26:27">
      <c r="Z200642" s="192"/>
      <c r="AA200642" s="192"/>
    </row>
    <row r="200643" spans="26:27">
      <c r="Z200643" s="192"/>
      <c r="AA200643" s="192"/>
    </row>
    <row r="200644" spans="26:27">
      <c r="Z200644" s="192"/>
      <c r="AA200644" s="192"/>
    </row>
    <row r="200645" spans="26:27">
      <c r="Z200645" s="192"/>
      <c r="AA200645" s="192"/>
    </row>
    <row r="200646" spans="26:27">
      <c r="Z200646" s="192"/>
      <c r="AA200646" s="192"/>
    </row>
    <row r="200647" spans="26:27">
      <c r="Z200647" s="192"/>
      <c r="AA200647" s="192"/>
    </row>
    <row r="200648" spans="26:27">
      <c r="Z200648" s="192"/>
      <c r="AA200648" s="192"/>
    </row>
    <row r="200649" spans="26:27">
      <c r="Z200649" s="192"/>
      <c r="AA200649" s="192"/>
    </row>
    <row r="200650" spans="26:27">
      <c r="Z200650" s="192"/>
      <c r="AA200650" s="192"/>
    </row>
    <row r="200651" spans="26:27">
      <c r="Z200651" s="192"/>
      <c r="AA200651" s="192"/>
    </row>
    <row r="200652" spans="26:27">
      <c r="Z200652" s="192"/>
      <c r="AA200652" s="192"/>
    </row>
    <row r="200653" spans="26:27">
      <c r="Z200653" s="192"/>
      <c r="AA200653" s="192"/>
    </row>
    <row r="200654" spans="26:27">
      <c r="Z200654" s="192"/>
      <c r="AA200654" s="192"/>
    </row>
    <row r="200655" spans="26:27">
      <c r="Z200655" s="192"/>
      <c r="AA200655" s="192"/>
    </row>
    <row r="200656" spans="26:27">
      <c r="Z200656" s="192"/>
      <c r="AA200656" s="192"/>
    </row>
    <row r="200657" spans="26:27">
      <c r="Z200657" s="192"/>
      <c r="AA200657" s="192"/>
    </row>
    <row r="200658" spans="26:27">
      <c r="Z200658" s="192"/>
      <c r="AA200658" s="192"/>
    </row>
    <row r="200659" spans="26:27">
      <c r="Z200659" s="192"/>
      <c r="AA200659" s="192"/>
    </row>
    <row r="200660" spans="26:27">
      <c r="Z200660" s="192"/>
      <c r="AA200660" s="192"/>
    </row>
    <row r="200661" spans="26:27">
      <c r="Z200661" s="192"/>
      <c r="AA200661" s="192"/>
    </row>
    <row r="200662" spans="26:27">
      <c r="Z200662" s="192"/>
      <c r="AA200662" s="192"/>
    </row>
    <row r="200663" spans="26:27">
      <c r="Z200663" s="192"/>
      <c r="AA200663" s="192"/>
    </row>
    <row r="200664" spans="26:27">
      <c r="Z200664" s="192"/>
      <c r="AA200664" s="192"/>
    </row>
    <row r="200665" spans="26:27">
      <c r="Z200665" s="192"/>
      <c r="AA200665" s="192"/>
    </row>
    <row r="200666" spans="26:27">
      <c r="Z200666" s="192"/>
      <c r="AA200666" s="192"/>
    </row>
    <row r="200667" spans="26:27">
      <c r="Z200667" s="192"/>
      <c r="AA200667" s="192"/>
    </row>
    <row r="200668" spans="26:27">
      <c r="Z200668" s="192"/>
      <c r="AA200668" s="192"/>
    </row>
    <row r="200669" spans="26:27">
      <c r="Z200669" s="192"/>
      <c r="AA200669" s="192"/>
    </row>
    <row r="200670" spans="26:27">
      <c r="Z200670" s="192"/>
      <c r="AA200670" s="192"/>
    </row>
    <row r="200671" spans="26:27">
      <c r="Z200671" s="192"/>
      <c r="AA200671" s="192"/>
    </row>
    <row r="200672" spans="26:27">
      <c r="Z200672" s="192"/>
      <c r="AA200672" s="192"/>
    </row>
    <row r="200673" spans="26:27">
      <c r="Z200673" s="192"/>
      <c r="AA200673" s="192"/>
    </row>
    <row r="200674" spans="26:27">
      <c r="Z200674" s="192"/>
      <c r="AA200674" s="192"/>
    </row>
    <row r="200675" spans="26:27">
      <c r="Z200675" s="192"/>
      <c r="AA200675" s="192"/>
    </row>
    <row r="200676" spans="26:27">
      <c r="Z200676" s="192"/>
      <c r="AA200676" s="192"/>
    </row>
    <row r="200677" spans="26:27">
      <c r="Z200677" s="192"/>
      <c r="AA200677" s="192"/>
    </row>
    <row r="200678" spans="26:27">
      <c r="Z200678" s="192"/>
      <c r="AA200678" s="192"/>
    </row>
    <row r="200679" spans="26:27">
      <c r="Z200679" s="192"/>
      <c r="AA200679" s="192"/>
    </row>
    <row r="200680" spans="26:27">
      <c r="Z200680" s="192"/>
      <c r="AA200680" s="192"/>
    </row>
    <row r="200681" spans="26:27">
      <c r="Z200681" s="192"/>
      <c r="AA200681" s="192"/>
    </row>
    <row r="200682" spans="26:27">
      <c r="Z200682" s="192"/>
      <c r="AA200682" s="192"/>
    </row>
    <row r="200683" spans="26:27">
      <c r="Z200683" s="192"/>
      <c r="AA200683" s="192"/>
    </row>
    <row r="200684" spans="26:27">
      <c r="Z200684" s="192"/>
      <c r="AA200684" s="192"/>
    </row>
    <row r="200685" spans="26:27">
      <c r="Z200685" s="192"/>
      <c r="AA200685" s="192"/>
    </row>
    <row r="200686" spans="26:27">
      <c r="Z200686" s="192"/>
      <c r="AA200686" s="192"/>
    </row>
    <row r="200687" spans="26:27">
      <c r="Z200687" s="192"/>
      <c r="AA200687" s="192"/>
    </row>
    <row r="200688" spans="26:27">
      <c r="Z200688" s="192"/>
      <c r="AA200688" s="192"/>
    </row>
    <row r="200689" spans="26:27">
      <c r="Z200689" s="192"/>
      <c r="AA200689" s="192"/>
    </row>
    <row r="200690" spans="26:27">
      <c r="Z200690" s="192"/>
      <c r="AA200690" s="192"/>
    </row>
    <row r="200691" spans="26:27">
      <c r="Z200691" s="192"/>
      <c r="AA200691" s="192"/>
    </row>
    <row r="200692" spans="26:27">
      <c r="Z200692" s="192"/>
      <c r="AA200692" s="192"/>
    </row>
    <row r="200693" spans="26:27">
      <c r="Z200693" s="192"/>
      <c r="AA200693" s="192"/>
    </row>
    <row r="200694" spans="26:27">
      <c r="Z200694" s="192"/>
      <c r="AA200694" s="192"/>
    </row>
    <row r="200695" spans="26:27">
      <c r="Z200695" s="192"/>
      <c r="AA200695" s="192"/>
    </row>
    <row r="200696" spans="26:27">
      <c r="Z200696" s="192"/>
      <c r="AA200696" s="192"/>
    </row>
    <row r="200697" spans="26:27">
      <c r="Z200697" s="192"/>
      <c r="AA200697" s="192"/>
    </row>
    <row r="200698" spans="26:27">
      <c r="Z200698" s="192"/>
      <c r="AA200698" s="192"/>
    </row>
    <row r="200699" spans="26:27">
      <c r="Z200699" s="192"/>
      <c r="AA200699" s="192"/>
    </row>
    <row r="200700" spans="26:27">
      <c r="Z200700" s="192"/>
      <c r="AA200700" s="192"/>
    </row>
    <row r="200701" spans="26:27">
      <c r="Z200701" s="192"/>
      <c r="AA200701" s="192"/>
    </row>
    <row r="200702" spans="26:27">
      <c r="Z200702" s="192"/>
      <c r="AA200702" s="192"/>
    </row>
    <row r="200703" spans="26:27">
      <c r="Z200703" s="192"/>
      <c r="AA200703" s="192"/>
    </row>
    <row r="200704" spans="26:27">
      <c r="Z200704" s="192"/>
      <c r="AA200704" s="192"/>
    </row>
    <row r="200705" spans="26:27">
      <c r="Z200705" s="192"/>
      <c r="AA200705" s="192"/>
    </row>
    <row r="200706" spans="26:27">
      <c r="Z200706" s="192"/>
      <c r="AA200706" s="192"/>
    </row>
    <row r="200707" spans="26:27">
      <c r="Z200707" s="192"/>
      <c r="AA200707" s="192"/>
    </row>
    <row r="200708" spans="26:27">
      <c r="Z200708" s="192"/>
      <c r="AA200708" s="192"/>
    </row>
    <row r="200709" spans="26:27">
      <c r="Z200709" s="192"/>
      <c r="AA200709" s="192"/>
    </row>
    <row r="200710" spans="26:27">
      <c r="Z200710" s="192"/>
      <c r="AA200710" s="192"/>
    </row>
    <row r="200711" spans="26:27">
      <c r="Z200711" s="192"/>
      <c r="AA200711" s="192"/>
    </row>
    <row r="200712" spans="26:27">
      <c r="Z200712" s="192"/>
      <c r="AA200712" s="192"/>
    </row>
    <row r="200713" spans="26:27">
      <c r="Z200713" s="192"/>
      <c r="AA200713" s="192"/>
    </row>
    <row r="200714" spans="26:27">
      <c r="Z200714" s="192"/>
      <c r="AA200714" s="192"/>
    </row>
    <row r="200715" spans="26:27">
      <c r="Z200715" s="192"/>
      <c r="AA200715" s="192"/>
    </row>
    <row r="200716" spans="26:27">
      <c r="Z200716" s="192"/>
      <c r="AA200716" s="192"/>
    </row>
    <row r="200717" spans="26:27">
      <c r="Z200717" s="192"/>
      <c r="AA200717" s="192"/>
    </row>
    <row r="200718" spans="26:27">
      <c r="Z200718" s="192"/>
      <c r="AA200718" s="192"/>
    </row>
    <row r="200719" spans="26:27">
      <c r="Z200719" s="192"/>
      <c r="AA200719" s="192"/>
    </row>
    <row r="200720" spans="26:27">
      <c r="Z200720" s="192"/>
      <c r="AA200720" s="192"/>
    </row>
    <row r="200721" spans="26:27">
      <c r="Z200721" s="192"/>
      <c r="AA200721" s="192"/>
    </row>
    <row r="200722" spans="26:27">
      <c r="Z200722" s="192"/>
      <c r="AA200722" s="192"/>
    </row>
    <row r="200723" spans="26:27">
      <c r="Z200723" s="192"/>
      <c r="AA200723" s="192"/>
    </row>
    <row r="200724" spans="26:27">
      <c r="Z200724" s="192"/>
      <c r="AA200724" s="192"/>
    </row>
    <row r="200725" spans="26:27">
      <c r="Z200725" s="192"/>
      <c r="AA200725" s="192"/>
    </row>
    <row r="200726" spans="26:27">
      <c r="Z200726" s="192"/>
      <c r="AA200726" s="192"/>
    </row>
    <row r="200727" spans="26:27">
      <c r="Z200727" s="192"/>
      <c r="AA200727" s="192"/>
    </row>
    <row r="200728" spans="26:27">
      <c r="Z200728" s="192"/>
      <c r="AA200728" s="192"/>
    </row>
    <row r="200729" spans="26:27">
      <c r="Z200729" s="192"/>
      <c r="AA200729" s="192"/>
    </row>
    <row r="200730" spans="26:27">
      <c r="Z200730" s="192"/>
      <c r="AA200730" s="192"/>
    </row>
    <row r="200731" spans="26:27">
      <c r="Z200731" s="192"/>
      <c r="AA200731" s="192"/>
    </row>
    <row r="200732" spans="26:27">
      <c r="Z200732" s="192"/>
      <c r="AA200732" s="192"/>
    </row>
    <row r="200733" spans="26:27">
      <c r="Z200733" s="192"/>
      <c r="AA200733" s="192"/>
    </row>
    <row r="200734" spans="26:27">
      <c r="Z200734" s="192"/>
      <c r="AA200734" s="192"/>
    </row>
    <row r="200735" spans="26:27">
      <c r="Z200735" s="192"/>
      <c r="AA200735" s="192"/>
    </row>
    <row r="200736" spans="26:27">
      <c r="Z200736" s="192"/>
      <c r="AA200736" s="192"/>
    </row>
    <row r="200737" spans="26:27">
      <c r="Z200737" s="192"/>
      <c r="AA200737" s="192"/>
    </row>
    <row r="200738" spans="26:27">
      <c r="Z200738" s="192"/>
      <c r="AA200738" s="192"/>
    </row>
    <row r="200739" spans="26:27">
      <c r="Z200739" s="192"/>
      <c r="AA200739" s="192"/>
    </row>
    <row r="200740" spans="26:27">
      <c r="Z200740" s="192"/>
      <c r="AA200740" s="192"/>
    </row>
    <row r="200741" spans="26:27">
      <c r="Z200741" s="192"/>
      <c r="AA200741" s="192"/>
    </row>
    <row r="200742" spans="26:27">
      <c r="Z200742" s="192"/>
      <c r="AA200742" s="192"/>
    </row>
    <row r="200743" spans="26:27">
      <c r="Z200743" s="192"/>
      <c r="AA200743" s="192"/>
    </row>
    <row r="200744" spans="26:27">
      <c r="Z200744" s="192"/>
      <c r="AA200744" s="192"/>
    </row>
    <row r="200745" spans="26:27">
      <c r="Z200745" s="192"/>
      <c r="AA200745" s="192"/>
    </row>
    <row r="200746" spans="26:27">
      <c r="Z200746" s="192"/>
      <c r="AA200746" s="192"/>
    </row>
    <row r="200747" spans="26:27">
      <c r="Z200747" s="192"/>
      <c r="AA200747" s="192"/>
    </row>
    <row r="200748" spans="26:27">
      <c r="Z200748" s="192"/>
      <c r="AA200748" s="192"/>
    </row>
    <row r="200749" spans="26:27">
      <c r="Z200749" s="192"/>
      <c r="AA200749" s="192"/>
    </row>
    <row r="200750" spans="26:27">
      <c r="Z200750" s="192"/>
      <c r="AA200750" s="192"/>
    </row>
    <row r="200751" spans="26:27">
      <c r="Z200751" s="192"/>
      <c r="AA200751" s="192"/>
    </row>
    <row r="200752" spans="26:27">
      <c r="Z200752" s="192"/>
      <c r="AA200752" s="192"/>
    </row>
    <row r="200753" spans="26:27">
      <c r="Z200753" s="192"/>
      <c r="AA200753" s="192"/>
    </row>
    <row r="200754" spans="26:27">
      <c r="Z200754" s="192"/>
      <c r="AA200754" s="192"/>
    </row>
    <row r="200755" spans="26:27">
      <c r="Z200755" s="192"/>
      <c r="AA200755" s="192"/>
    </row>
    <row r="200756" spans="26:27">
      <c r="Z200756" s="192"/>
      <c r="AA200756" s="192"/>
    </row>
    <row r="200757" spans="26:27">
      <c r="Z200757" s="192"/>
      <c r="AA200757" s="192"/>
    </row>
    <row r="200758" spans="26:27">
      <c r="Z200758" s="192"/>
      <c r="AA200758" s="192"/>
    </row>
    <row r="200759" spans="26:27">
      <c r="Z200759" s="192"/>
      <c r="AA200759" s="192"/>
    </row>
    <row r="200760" spans="26:27">
      <c r="Z200760" s="192"/>
      <c r="AA200760" s="192"/>
    </row>
    <row r="200761" spans="26:27">
      <c r="Z200761" s="192"/>
      <c r="AA200761" s="192"/>
    </row>
    <row r="200762" spans="26:27">
      <c r="Z200762" s="192"/>
      <c r="AA200762" s="192"/>
    </row>
    <row r="200763" spans="26:27">
      <c r="Z200763" s="192"/>
      <c r="AA200763" s="192"/>
    </row>
    <row r="200764" spans="26:27">
      <c r="Z200764" s="192"/>
      <c r="AA200764" s="192"/>
    </row>
    <row r="200765" spans="26:27">
      <c r="Z200765" s="192"/>
      <c r="AA200765" s="192"/>
    </row>
    <row r="200766" spans="26:27">
      <c r="Z200766" s="192"/>
      <c r="AA200766" s="192"/>
    </row>
    <row r="200767" spans="26:27">
      <c r="Z200767" s="192"/>
      <c r="AA200767" s="192"/>
    </row>
    <row r="200768" spans="26:27">
      <c r="Z200768" s="192"/>
      <c r="AA200768" s="192"/>
    </row>
    <row r="200769" spans="26:27">
      <c r="Z200769" s="192"/>
      <c r="AA200769" s="192"/>
    </row>
    <row r="200770" spans="26:27">
      <c r="Z200770" s="192"/>
      <c r="AA200770" s="192"/>
    </row>
    <row r="200771" spans="26:27">
      <c r="Z200771" s="192"/>
      <c r="AA200771" s="192"/>
    </row>
    <row r="200772" spans="26:27">
      <c r="Z200772" s="192"/>
      <c r="AA200772" s="192"/>
    </row>
    <row r="200773" spans="26:27">
      <c r="Z200773" s="192"/>
      <c r="AA200773" s="192"/>
    </row>
    <row r="200774" spans="26:27">
      <c r="Z200774" s="192"/>
      <c r="AA200774" s="192"/>
    </row>
    <row r="200775" spans="26:27">
      <c r="Z200775" s="192"/>
      <c r="AA200775" s="192"/>
    </row>
    <row r="200776" spans="26:27">
      <c r="Z200776" s="192"/>
      <c r="AA200776" s="192"/>
    </row>
    <row r="200777" spans="26:27">
      <c r="Z200777" s="192"/>
      <c r="AA200777" s="192"/>
    </row>
    <row r="200778" spans="26:27">
      <c r="Z200778" s="192"/>
      <c r="AA200778" s="192"/>
    </row>
    <row r="200779" spans="26:27">
      <c r="Z200779" s="192"/>
      <c r="AA200779" s="192"/>
    </row>
    <row r="200780" spans="26:27">
      <c r="Z200780" s="192"/>
      <c r="AA200780" s="192"/>
    </row>
    <row r="200781" spans="26:27">
      <c r="Z200781" s="192"/>
      <c r="AA200781" s="192"/>
    </row>
    <row r="200782" spans="26:27">
      <c r="Z200782" s="192"/>
      <c r="AA200782" s="192"/>
    </row>
    <row r="200783" spans="26:27">
      <c r="Z200783" s="192"/>
      <c r="AA200783" s="192"/>
    </row>
    <row r="200784" spans="26:27">
      <c r="Z200784" s="192"/>
      <c r="AA200784" s="192"/>
    </row>
    <row r="200785" spans="26:27">
      <c r="Z200785" s="192"/>
      <c r="AA200785" s="192"/>
    </row>
    <row r="200786" spans="26:27">
      <c r="Z200786" s="192"/>
      <c r="AA200786" s="192"/>
    </row>
    <row r="200787" spans="26:27">
      <c r="Z200787" s="192"/>
      <c r="AA200787" s="192"/>
    </row>
    <row r="200788" spans="26:27">
      <c r="Z200788" s="192"/>
      <c r="AA200788" s="192"/>
    </row>
    <row r="200789" spans="26:27">
      <c r="Z200789" s="192"/>
      <c r="AA200789" s="192"/>
    </row>
    <row r="200790" spans="26:27">
      <c r="Z200790" s="192"/>
      <c r="AA200790" s="192"/>
    </row>
    <row r="200791" spans="26:27">
      <c r="Z200791" s="192"/>
      <c r="AA200791" s="192"/>
    </row>
    <row r="200792" spans="26:27">
      <c r="Z200792" s="192"/>
      <c r="AA200792" s="192"/>
    </row>
    <row r="200793" spans="26:27">
      <c r="Z200793" s="192"/>
      <c r="AA200793" s="192"/>
    </row>
    <row r="200794" spans="26:27">
      <c r="Z200794" s="192"/>
      <c r="AA200794" s="192"/>
    </row>
    <row r="200795" spans="26:27">
      <c r="Z200795" s="192"/>
      <c r="AA200795" s="192"/>
    </row>
    <row r="200796" spans="26:27">
      <c r="Z200796" s="192"/>
      <c r="AA200796" s="192"/>
    </row>
    <row r="200797" spans="26:27">
      <c r="Z200797" s="192"/>
      <c r="AA200797" s="192"/>
    </row>
    <row r="200798" spans="26:27">
      <c r="Z200798" s="192"/>
      <c r="AA200798" s="192"/>
    </row>
    <row r="200799" spans="26:27">
      <c r="Z200799" s="192"/>
      <c r="AA200799" s="192"/>
    </row>
    <row r="200800" spans="26:27">
      <c r="Z200800" s="192"/>
      <c r="AA200800" s="192"/>
    </row>
    <row r="200801" spans="26:27">
      <c r="Z200801" s="192"/>
      <c r="AA200801" s="192"/>
    </row>
    <row r="200802" spans="26:27">
      <c r="Z200802" s="192"/>
      <c r="AA200802" s="192"/>
    </row>
    <row r="200803" spans="26:27">
      <c r="Z200803" s="192"/>
      <c r="AA200803" s="192"/>
    </row>
    <row r="200804" spans="26:27">
      <c r="Z200804" s="192"/>
      <c r="AA200804" s="192"/>
    </row>
    <row r="200805" spans="26:27">
      <c r="Z200805" s="192"/>
      <c r="AA200805" s="192"/>
    </row>
    <row r="200806" spans="26:27">
      <c r="Z200806" s="192"/>
      <c r="AA200806" s="192"/>
    </row>
    <row r="200807" spans="26:27">
      <c r="Z200807" s="192"/>
      <c r="AA200807" s="192"/>
    </row>
    <row r="200808" spans="26:27">
      <c r="Z200808" s="192"/>
      <c r="AA200808" s="192"/>
    </row>
    <row r="200809" spans="26:27">
      <c r="Z200809" s="192"/>
      <c r="AA200809" s="192"/>
    </row>
    <row r="200810" spans="26:27">
      <c r="Z200810" s="192"/>
      <c r="AA200810" s="192"/>
    </row>
    <row r="200811" spans="26:27">
      <c r="Z200811" s="192"/>
      <c r="AA200811" s="192"/>
    </row>
    <row r="200812" spans="26:27">
      <c r="Z200812" s="192"/>
      <c r="AA200812" s="192"/>
    </row>
    <row r="200813" spans="26:27">
      <c r="Z200813" s="192"/>
      <c r="AA200813" s="192"/>
    </row>
    <row r="200814" spans="26:27">
      <c r="Z200814" s="192"/>
      <c r="AA200814" s="192"/>
    </row>
    <row r="200815" spans="26:27">
      <c r="Z200815" s="192"/>
      <c r="AA200815" s="192"/>
    </row>
    <row r="200816" spans="26:27">
      <c r="Z200816" s="192"/>
      <c r="AA200816" s="192"/>
    </row>
    <row r="200817" spans="26:27">
      <c r="Z200817" s="192"/>
      <c r="AA200817" s="192"/>
    </row>
    <row r="200818" spans="26:27">
      <c r="Z200818" s="192"/>
      <c r="AA200818" s="192"/>
    </row>
    <row r="200819" spans="26:27">
      <c r="Z200819" s="192"/>
      <c r="AA200819" s="192"/>
    </row>
    <row r="200820" spans="26:27">
      <c r="Z200820" s="192"/>
      <c r="AA200820" s="192"/>
    </row>
    <row r="200821" spans="26:27">
      <c r="Z200821" s="192"/>
      <c r="AA200821" s="192"/>
    </row>
    <row r="200822" spans="26:27">
      <c r="Z200822" s="192"/>
      <c r="AA200822" s="192"/>
    </row>
    <row r="200823" spans="26:27">
      <c r="Z200823" s="192"/>
      <c r="AA200823" s="192"/>
    </row>
    <row r="200824" spans="26:27">
      <c r="Z200824" s="192"/>
      <c r="AA200824" s="192"/>
    </row>
    <row r="200825" spans="26:27">
      <c r="Z200825" s="192"/>
      <c r="AA200825" s="192"/>
    </row>
    <row r="200826" spans="26:27">
      <c r="Z200826" s="192"/>
      <c r="AA200826" s="192"/>
    </row>
    <row r="200827" spans="26:27">
      <c r="Z200827" s="192"/>
      <c r="AA200827" s="192"/>
    </row>
    <row r="200828" spans="26:27">
      <c r="Z200828" s="192"/>
      <c r="AA200828" s="192"/>
    </row>
    <row r="200829" spans="26:27">
      <c r="Z200829" s="192"/>
      <c r="AA200829" s="192"/>
    </row>
    <row r="200830" spans="26:27">
      <c r="Z200830" s="192"/>
      <c r="AA200830" s="192"/>
    </row>
    <row r="200831" spans="26:27">
      <c r="Z200831" s="192"/>
      <c r="AA200831" s="192"/>
    </row>
    <row r="200832" spans="26:27">
      <c r="Z200832" s="192"/>
      <c r="AA200832" s="192"/>
    </row>
    <row r="200833" spans="26:27">
      <c r="Z200833" s="192"/>
      <c r="AA200833" s="192"/>
    </row>
    <row r="200834" spans="26:27">
      <c r="Z200834" s="192"/>
      <c r="AA200834" s="192"/>
    </row>
    <row r="200835" spans="26:27">
      <c r="Z200835" s="192"/>
      <c r="AA200835" s="192"/>
    </row>
    <row r="200836" spans="26:27">
      <c r="Z200836" s="192"/>
      <c r="AA200836" s="192"/>
    </row>
    <row r="200837" spans="26:27">
      <c r="Z200837" s="192"/>
      <c r="AA200837" s="192"/>
    </row>
    <row r="200838" spans="26:27">
      <c r="Z200838" s="192"/>
      <c r="AA200838" s="192"/>
    </row>
    <row r="200839" spans="26:27">
      <c r="Z200839" s="192"/>
      <c r="AA200839" s="192"/>
    </row>
    <row r="200840" spans="26:27">
      <c r="Z200840" s="192"/>
      <c r="AA200840" s="192"/>
    </row>
    <row r="200841" spans="26:27">
      <c r="Z200841" s="192"/>
      <c r="AA200841" s="192"/>
    </row>
    <row r="200842" spans="26:27">
      <c r="Z200842" s="192"/>
      <c r="AA200842" s="192"/>
    </row>
    <row r="200843" spans="26:27">
      <c r="Z200843" s="192"/>
      <c r="AA200843" s="192"/>
    </row>
    <row r="200844" spans="26:27">
      <c r="Z200844" s="192"/>
      <c r="AA200844" s="192"/>
    </row>
    <row r="200845" spans="26:27">
      <c r="Z200845" s="192"/>
      <c r="AA200845" s="192"/>
    </row>
    <row r="200846" spans="26:27">
      <c r="Z200846" s="192"/>
      <c r="AA200846" s="192"/>
    </row>
    <row r="200847" spans="26:27">
      <c r="Z200847" s="192"/>
      <c r="AA200847" s="192"/>
    </row>
    <row r="200848" spans="26:27">
      <c r="Z200848" s="192"/>
      <c r="AA200848" s="192"/>
    </row>
    <row r="200849" spans="26:27">
      <c r="Z200849" s="192"/>
      <c r="AA200849" s="192"/>
    </row>
    <row r="200850" spans="26:27">
      <c r="Z200850" s="192"/>
      <c r="AA200850" s="192"/>
    </row>
    <row r="200851" spans="26:27">
      <c r="Z200851" s="192"/>
      <c r="AA200851" s="192"/>
    </row>
    <row r="200852" spans="26:27">
      <c r="Z200852" s="192"/>
      <c r="AA200852" s="192"/>
    </row>
    <row r="200853" spans="26:27">
      <c r="Z200853" s="192"/>
      <c r="AA200853" s="192"/>
    </row>
    <row r="200854" spans="26:27">
      <c r="Z200854" s="192"/>
      <c r="AA200854" s="192"/>
    </row>
    <row r="200855" spans="26:27">
      <c r="Z200855" s="192"/>
      <c r="AA200855" s="192"/>
    </row>
    <row r="200856" spans="26:27">
      <c r="Z200856" s="192"/>
      <c r="AA200856" s="192"/>
    </row>
    <row r="200857" spans="26:27">
      <c r="Z200857" s="192"/>
      <c r="AA200857" s="192"/>
    </row>
    <row r="200858" spans="26:27">
      <c r="Z200858" s="192"/>
      <c r="AA200858" s="192"/>
    </row>
    <row r="200859" spans="26:27">
      <c r="Z200859" s="192"/>
      <c r="AA200859" s="192"/>
    </row>
    <row r="200860" spans="26:27">
      <c r="Z200860" s="192"/>
      <c r="AA200860" s="192"/>
    </row>
    <row r="200861" spans="26:27">
      <c r="Z200861" s="192"/>
      <c r="AA200861" s="192"/>
    </row>
    <row r="200862" spans="26:27">
      <c r="Z200862" s="192"/>
      <c r="AA200862" s="192"/>
    </row>
    <row r="200863" spans="26:27">
      <c r="Z200863" s="192"/>
      <c r="AA200863" s="192"/>
    </row>
    <row r="200864" spans="26:27">
      <c r="Z200864" s="192"/>
      <c r="AA200864" s="192"/>
    </row>
    <row r="200865" spans="26:27">
      <c r="Z200865" s="192"/>
      <c r="AA200865" s="192"/>
    </row>
    <row r="200866" spans="26:27">
      <c r="Z200866" s="192"/>
      <c r="AA200866" s="192"/>
    </row>
    <row r="200867" spans="26:27">
      <c r="Z200867" s="192"/>
      <c r="AA200867" s="192"/>
    </row>
    <row r="200868" spans="26:27">
      <c r="Z200868" s="192"/>
      <c r="AA200868" s="192"/>
    </row>
    <row r="200869" spans="26:27">
      <c r="Z200869" s="192"/>
      <c r="AA200869" s="192"/>
    </row>
    <row r="200870" spans="26:27">
      <c r="Z200870" s="192"/>
      <c r="AA200870" s="192"/>
    </row>
    <row r="200871" spans="26:27">
      <c r="Z200871" s="192"/>
      <c r="AA200871" s="192"/>
    </row>
    <row r="200872" spans="26:27">
      <c r="Z200872" s="192"/>
      <c r="AA200872" s="192"/>
    </row>
    <row r="200873" spans="26:27">
      <c r="Z200873" s="192"/>
      <c r="AA200873" s="192"/>
    </row>
    <row r="200874" spans="26:27">
      <c r="Z200874" s="192"/>
      <c r="AA200874" s="192"/>
    </row>
    <row r="200875" spans="26:27">
      <c r="Z200875" s="192"/>
      <c r="AA200875" s="192"/>
    </row>
    <row r="200876" spans="26:27">
      <c r="Z200876" s="192"/>
      <c r="AA200876" s="192"/>
    </row>
    <row r="200877" spans="26:27">
      <c r="Z200877" s="192"/>
      <c r="AA200877" s="192"/>
    </row>
    <row r="200878" spans="26:27">
      <c r="Z200878" s="192"/>
      <c r="AA200878" s="192"/>
    </row>
    <row r="200879" spans="26:27">
      <c r="Z200879" s="192"/>
      <c r="AA200879" s="192"/>
    </row>
    <row r="200880" spans="26:27">
      <c r="Z200880" s="192"/>
      <c r="AA200880" s="192"/>
    </row>
    <row r="200881" spans="26:27">
      <c r="Z200881" s="192"/>
      <c r="AA200881" s="192"/>
    </row>
    <row r="200882" spans="26:27">
      <c r="Z200882" s="192"/>
      <c r="AA200882" s="192"/>
    </row>
    <row r="200883" spans="26:27">
      <c r="Z200883" s="192"/>
      <c r="AA200883" s="192"/>
    </row>
    <row r="200884" spans="26:27">
      <c r="Z200884" s="192"/>
      <c r="AA200884" s="192"/>
    </row>
    <row r="200885" spans="26:27">
      <c r="Z200885" s="192"/>
      <c r="AA200885" s="192"/>
    </row>
    <row r="200886" spans="26:27">
      <c r="Z200886" s="192"/>
      <c r="AA200886" s="192"/>
    </row>
    <row r="200887" spans="26:27">
      <c r="Z200887" s="192"/>
      <c r="AA200887" s="192"/>
    </row>
    <row r="200888" spans="26:27">
      <c r="Z200888" s="192"/>
      <c r="AA200888" s="192"/>
    </row>
    <row r="200889" spans="26:27">
      <c r="Z200889" s="192"/>
      <c r="AA200889" s="192"/>
    </row>
    <row r="200890" spans="26:27">
      <c r="Z200890" s="192"/>
      <c r="AA200890" s="192"/>
    </row>
    <row r="200891" spans="26:27">
      <c r="Z200891" s="192"/>
      <c r="AA200891" s="192"/>
    </row>
    <row r="200892" spans="26:27">
      <c r="Z200892" s="192"/>
      <c r="AA200892" s="192"/>
    </row>
    <row r="200893" spans="26:27">
      <c r="Z200893" s="192"/>
      <c r="AA200893" s="192"/>
    </row>
    <row r="200894" spans="26:27">
      <c r="Z200894" s="192"/>
      <c r="AA200894" s="192"/>
    </row>
    <row r="200895" spans="26:27">
      <c r="Z200895" s="192"/>
      <c r="AA200895" s="192"/>
    </row>
    <row r="200896" spans="26:27">
      <c r="Z200896" s="192"/>
      <c r="AA200896" s="192"/>
    </row>
    <row r="200897" spans="26:27">
      <c r="Z200897" s="192"/>
      <c r="AA200897" s="192"/>
    </row>
    <row r="200898" spans="26:27">
      <c r="Z200898" s="192"/>
      <c r="AA200898" s="192"/>
    </row>
    <row r="200899" spans="26:27">
      <c r="Z200899" s="192"/>
      <c r="AA200899" s="192"/>
    </row>
    <row r="200900" spans="26:27">
      <c r="Z200900" s="192"/>
      <c r="AA200900" s="192"/>
    </row>
    <row r="200901" spans="26:27">
      <c r="Z200901" s="192"/>
      <c r="AA200901" s="192"/>
    </row>
    <row r="200902" spans="26:27">
      <c r="Z200902" s="192"/>
      <c r="AA200902" s="192"/>
    </row>
    <row r="200903" spans="26:27">
      <c r="Z200903" s="192"/>
      <c r="AA200903" s="192"/>
    </row>
    <row r="200904" spans="26:27">
      <c r="Z200904" s="192"/>
      <c r="AA200904" s="192"/>
    </row>
    <row r="200905" spans="26:27">
      <c r="Z200905" s="192"/>
      <c r="AA200905" s="192"/>
    </row>
    <row r="200906" spans="26:27">
      <c r="Z200906" s="192"/>
      <c r="AA200906" s="192"/>
    </row>
    <row r="200907" spans="26:27">
      <c r="Z200907" s="192"/>
      <c r="AA200907" s="192"/>
    </row>
    <row r="200908" spans="26:27">
      <c r="Z200908" s="192"/>
      <c r="AA200908" s="192"/>
    </row>
    <row r="200909" spans="26:27">
      <c r="Z200909" s="192"/>
      <c r="AA200909" s="192"/>
    </row>
    <row r="200910" spans="26:27">
      <c r="Z200910" s="192"/>
      <c r="AA200910" s="192"/>
    </row>
    <row r="200911" spans="26:27">
      <c r="Z200911" s="192"/>
      <c r="AA200911" s="192"/>
    </row>
    <row r="200912" spans="26:27">
      <c r="Z200912" s="192"/>
      <c r="AA200912" s="192"/>
    </row>
    <row r="200913" spans="26:27">
      <c r="Z200913" s="192"/>
      <c r="AA200913" s="192"/>
    </row>
    <row r="200914" spans="26:27">
      <c r="Z200914" s="192"/>
      <c r="AA200914" s="192"/>
    </row>
    <row r="200915" spans="26:27">
      <c r="Z200915" s="192"/>
      <c r="AA200915" s="192"/>
    </row>
    <row r="200916" spans="26:27">
      <c r="Z200916" s="192"/>
      <c r="AA200916" s="192"/>
    </row>
    <row r="200917" spans="26:27">
      <c r="Z200917" s="192"/>
      <c r="AA200917" s="192"/>
    </row>
    <row r="200918" spans="26:27">
      <c r="Z200918" s="192"/>
      <c r="AA200918" s="192"/>
    </row>
    <row r="200919" spans="26:27">
      <c r="Z200919" s="192"/>
      <c r="AA200919" s="192"/>
    </row>
    <row r="200920" spans="26:27">
      <c r="Z200920" s="192"/>
      <c r="AA200920" s="192"/>
    </row>
    <row r="200921" spans="26:27">
      <c r="Z200921" s="192"/>
      <c r="AA200921" s="192"/>
    </row>
    <row r="200922" spans="26:27">
      <c r="Z200922" s="192"/>
      <c r="AA200922" s="192"/>
    </row>
    <row r="200923" spans="26:27">
      <c r="Z200923" s="192"/>
      <c r="AA200923" s="192"/>
    </row>
    <row r="200924" spans="26:27">
      <c r="Z200924" s="192"/>
      <c r="AA200924" s="192"/>
    </row>
    <row r="200925" spans="26:27">
      <c r="Z200925" s="192"/>
      <c r="AA200925" s="192"/>
    </row>
    <row r="200926" spans="26:27">
      <c r="Z200926" s="192"/>
      <c r="AA200926" s="192"/>
    </row>
    <row r="200927" spans="26:27">
      <c r="Z200927" s="192"/>
      <c r="AA200927" s="192"/>
    </row>
    <row r="200928" spans="26:27">
      <c r="Z200928" s="192"/>
      <c r="AA200928" s="192"/>
    </row>
    <row r="200929" spans="26:27">
      <c r="Z200929" s="192"/>
      <c r="AA200929" s="192"/>
    </row>
    <row r="200930" spans="26:27">
      <c r="Z200930" s="192"/>
      <c r="AA200930" s="192"/>
    </row>
    <row r="200931" spans="26:27">
      <c r="Z200931" s="192"/>
      <c r="AA200931" s="192"/>
    </row>
    <row r="200932" spans="26:27">
      <c r="Z200932" s="192"/>
      <c r="AA200932" s="192"/>
    </row>
    <row r="200933" spans="26:27">
      <c r="Z200933" s="192"/>
      <c r="AA200933" s="192"/>
    </row>
    <row r="200934" spans="26:27">
      <c r="Z200934" s="192"/>
      <c r="AA200934" s="192"/>
    </row>
    <row r="200935" spans="26:27">
      <c r="Z200935" s="192"/>
      <c r="AA200935" s="192"/>
    </row>
    <row r="200936" spans="26:27">
      <c r="Z200936" s="192"/>
      <c r="AA200936" s="192"/>
    </row>
    <row r="200937" spans="26:27">
      <c r="Z200937" s="192"/>
      <c r="AA200937" s="192"/>
    </row>
    <row r="200938" spans="26:27">
      <c r="Z200938" s="192"/>
      <c r="AA200938" s="192"/>
    </row>
    <row r="200939" spans="26:27">
      <c r="Z200939" s="192"/>
      <c r="AA200939" s="192"/>
    </row>
    <row r="200940" spans="26:27">
      <c r="Z200940" s="192"/>
      <c r="AA200940" s="192"/>
    </row>
    <row r="200941" spans="26:27">
      <c r="Z200941" s="192"/>
      <c r="AA200941" s="192"/>
    </row>
    <row r="200942" spans="26:27">
      <c r="Z200942" s="192"/>
      <c r="AA200942" s="192"/>
    </row>
    <row r="200943" spans="26:27">
      <c r="Z200943" s="192"/>
      <c r="AA200943" s="192"/>
    </row>
    <row r="200944" spans="26:27">
      <c r="Z200944" s="192"/>
      <c r="AA200944" s="192"/>
    </row>
    <row r="200945" spans="26:27">
      <c r="Z200945" s="192"/>
      <c r="AA200945" s="192"/>
    </row>
    <row r="200946" spans="26:27">
      <c r="Z200946" s="192"/>
      <c r="AA200946" s="192"/>
    </row>
    <row r="200947" spans="26:27">
      <c r="Z200947" s="192"/>
      <c r="AA200947" s="192"/>
    </row>
    <row r="200948" spans="26:27">
      <c r="Z200948" s="192"/>
      <c r="AA200948" s="192"/>
    </row>
    <row r="200949" spans="26:27">
      <c r="Z200949" s="192"/>
      <c r="AA200949" s="192"/>
    </row>
    <row r="200950" spans="26:27">
      <c r="Z200950" s="192"/>
      <c r="AA200950" s="192"/>
    </row>
    <row r="200951" spans="26:27">
      <c r="Z200951" s="192"/>
      <c r="AA200951" s="192"/>
    </row>
    <row r="200952" spans="26:27">
      <c r="Z200952" s="192"/>
      <c r="AA200952" s="192"/>
    </row>
    <row r="200953" spans="26:27">
      <c r="Z200953" s="192"/>
      <c r="AA200953" s="192"/>
    </row>
    <row r="200954" spans="26:27">
      <c r="Z200954" s="192"/>
      <c r="AA200954" s="192"/>
    </row>
    <row r="200955" spans="26:27">
      <c r="Z200955" s="192"/>
      <c r="AA200955" s="192"/>
    </row>
    <row r="200956" spans="26:27">
      <c r="Z200956" s="192"/>
      <c r="AA200956" s="192"/>
    </row>
    <row r="200957" spans="26:27">
      <c r="Z200957" s="192"/>
      <c r="AA200957" s="192"/>
    </row>
    <row r="200958" spans="26:27">
      <c r="Z200958" s="192"/>
      <c r="AA200958" s="192"/>
    </row>
    <row r="200959" spans="26:27">
      <c r="Z200959" s="192"/>
      <c r="AA200959" s="192"/>
    </row>
    <row r="200960" spans="26:27">
      <c r="Z200960" s="192"/>
      <c r="AA200960" s="192"/>
    </row>
    <row r="200961" spans="26:27">
      <c r="Z200961" s="192"/>
      <c r="AA200961" s="192"/>
    </row>
    <row r="200962" spans="26:27">
      <c r="Z200962" s="192"/>
      <c r="AA200962" s="192"/>
    </row>
    <row r="200963" spans="26:27">
      <c r="Z200963" s="192"/>
      <c r="AA200963" s="192"/>
    </row>
    <row r="200964" spans="26:27">
      <c r="Z200964" s="192"/>
      <c r="AA200964" s="192"/>
    </row>
    <row r="200965" spans="26:27">
      <c r="Z200965" s="192"/>
      <c r="AA200965" s="192"/>
    </row>
    <row r="200966" spans="26:27">
      <c r="Z200966" s="192"/>
      <c r="AA200966" s="192"/>
    </row>
    <row r="200967" spans="26:27">
      <c r="Z200967" s="192"/>
      <c r="AA200967" s="192"/>
    </row>
    <row r="200968" spans="26:27">
      <c r="Z200968" s="192"/>
      <c r="AA200968" s="192"/>
    </row>
    <row r="200969" spans="26:27">
      <c r="Z200969" s="192"/>
      <c r="AA200969" s="192"/>
    </row>
    <row r="200970" spans="26:27">
      <c r="Z200970" s="192"/>
      <c r="AA200970" s="192"/>
    </row>
    <row r="200971" spans="26:27">
      <c r="Z200971" s="192"/>
      <c r="AA200971" s="192"/>
    </row>
    <row r="200972" spans="26:27">
      <c r="Z200972" s="192"/>
      <c r="AA200972" s="192"/>
    </row>
    <row r="200973" spans="26:27">
      <c r="Z200973" s="192"/>
      <c r="AA200973" s="192"/>
    </row>
    <row r="200974" spans="26:27">
      <c r="Z200974" s="192"/>
      <c r="AA200974" s="192"/>
    </row>
    <row r="200975" spans="26:27">
      <c r="Z200975" s="192"/>
      <c r="AA200975" s="192"/>
    </row>
    <row r="200976" spans="26:27">
      <c r="Z200976" s="192"/>
      <c r="AA200976" s="192"/>
    </row>
    <row r="200977" spans="26:27">
      <c r="Z200977" s="192"/>
      <c r="AA200977" s="192"/>
    </row>
    <row r="200978" spans="26:27">
      <c r="Z200978" s="192"/>
      <c r="AA200978" s="192"/>
    </row>
    <row r="200979" spans="26:27">
      <c r="Z200979" s="192"/>
      <c r="AA200979" s="192"/>
    </row>
    <row r="200980" spans="26:27">
      <c r="Z200980" s="192"/>
      <c r="AA200980" s="192"/>
    </row>
    <row r="200981" spans="26:27">
      <c r="Z200981" s="192"/>
      <c r="AA200981" s="192"/>
    </row>
    <row r="200982" spans="26:27">
      <c r="Z200982" s="192"/>
      <c r="AA200982" s="192"/>
    </row>
    <row r="200983" spans="26:27">
      <c r="Z200983" s="192"/>
      <c r="AA200983" s="192"/>
    </row>
    <row r="200984" spans="26:27">
      <c r="Z200984" s="192"/>
      <c r="AA200984" s="192"/>
    </row>
    <row r="200985" spans="26:27">
      <c r="Z200985" s="192"/>
      <c r="AA200985" s="192"/>
    </row>
    <row r="200986" spans="26:27">
      <c r="Z200986" s="192"/>
      <c r="AA200986" s="192"/>
    </row>
    <row r="200987" spans="26:27">
      <c r="Z200987" s="192"/>
      <c r="AA200987" s="192"/>
    </row>
    <row r="200988" spans="26:27">
      <c r="Z200988" s="192"/>
      <c r="AA200988" s="192"/>
    </row>
    <row r="200989" spans="26:27">
      <c r="Z200989" s="192"/>
      <c r="AA200989" s="192"/>
    </row>
    <row r="200990" spans="26:27">
      <c r="Z200990" s="192"/>
      <c r="AA200990" s="192"/>
    </row>
    <row r="200991" spans="26:27">
      <c r="Z200991" s="192"/>
      <c r="AA200991" s="192"/>
    </row>
    <row r="200992" spans="26:27">
      <c r="Z200992" s="192"/>
      <c r="AA200992" s="192"/>
    </row>
    <row r="200993" spans="26:27">
      <c r="Z200993" s="192"/>
      <c r="AA200993" s="192"/>
    </row>
    <row r="200994" spans="26:27">
      <c r="Z200994" s="192"/>
      <c r="AA200994" s="192"/>
    </row>
    <row r="200995" spans="26:27">
      <c r="Z200995" s="192"/>
      <c r="AA200995" s="192"/>
    </row>
    <row r="200996" spans="26:27">
      <c r="Z200996" s="192"/>
      <c r="AA200996" s="192"/>
    </row>
    <row r="200997" spans="26:27">
      <c r="Z200997" s="192"/>
      <c r="AA200997" s="192"/>
    </row>
    <row r="200998" spans="26:27">
      <c r="Z200998" s="192"/>
      <c r="AA200998" s="192"/>
    </row>
    <row r="200999" spans="26:27">
      <c r="Z200999" s="192"/>
      <c r="AA200999" s="192"/>
    </row>
    <row r="201000" spans="26:27">
      <c r="Z201000" s="192"/>
      <c r="AA201000" s="192"/>
    </row>
    <row r="201001" spans="26:27">
      <c r="Z201001" s="192"/>
      <c r="AA201001" s="192"/>
    </row>
    <row r="201002" spans="26:27">
      <c r="Z201002" s="192"/>
      <c r="AA201002" s="192"/>
    </row>
    <row r="201003" spans="26:27">
      <c r="Z201003" s="192"/>
      <c r="AA201003" s="192"/>
    </row>
    <row r="201004" spans="26:27">
      <c r="Z201004" s="192"/>
      <c r="AA201004" s="192"/>
    </row>
    <row r="201005" spans="26:27">
      <c r="Z201005" s="192"/>
      <c r="AA201005" s="192"/>
    </row>
    <row r="201006" spans="26:27">
      <c r="Z201006" s="192"/>
      <c r="AA201006" s="192"/>
    </row>
    <row r="201007" spans="26:27">
      <c r="Z201007" s="192"/>
      <c r="AA201007" s="192"/>
    </row>
    <row r="201008" spans="26:27">
      <c r="Z201008" s="192"/>
      <c r="AA201008" s="192"/>
    </row>
    <row r="201009" spans="26:27">
      <c r="Z201009" s="192"/>
      <c r="AA201009" s="192"/>
    </row>
    <row r="201010" spans="26:27">
      <c r="Z201010" s="192"/>
      <c r="AA201010" s="192"/>
    </row>
    <row r="201011" spans="26:27">
      <c r="Z201011" s="192"/>
      <c r="AA201011" s="192"/>
    </row>
    <row r="201012" spans="26:27">
      <c r="Z201012" s="192"/>
      <c r="AA201012" s="192"/>
    </row>
    <row r="201013" spans="26:27">
      <c r="Z201013" s="192"/>
      <c r="AA201013" s="192"/>
    </row>
    <row r="201014" spans="26:27">
      <c r="Z201014" s="192"/>
      <c r="AA201014" s="192"/>
    </row>
    <row r="201015" spans="26:27">
      <c r="Z201015" s="192"/>
      <c r="AA201015" s="192"/>
    </row>
    <row r="201016" spans="26:27">
      <c r="Z201016" s="192"/>
      <c r="AA201016" s="192"/>
    </row>
    <row r="201017" spans="26:27">
      <c r="Z201017" s="192"/>
      <c r="AA201017" s="192"/>
    </row>
    <row r="201018" spans="26:27">
      <c r="Z201018" s="192"/>
      <c r="AA201018" s="192"/>
    </row>
    <row r="201019" spans="26:27">
      <c r="Z201019" s="192"/>
      <c r="AA201019" s="192"/>
    </row>
    <row r="201020" spans="26:27">
      <c r="Z201020" s="192"/>
      <c r="AA201020" s="192"/>
    </row>
    <row r="201021" spans="26:27">
      <c r="Z201021" s="192"/>
      <c r="AA201021" s="192"/>
    </row>
    <row r="201022" spans="26:27">
      <c r="Z201022" s="192"/>
      <c r="AA201022" s="192"/>
    </row>
    <row r="201023" spans="26:27">
      <c r="Z201023" s="192"/>
      <c r="AA201023" s="192"/>
    </row>
    <row r="201024" spans="26:27">
      <c r="Z201024" s="192"/>
      <c r="AA201024" s="192"/>
    </row>
    <row r="201025" spans="26:27">
      <c r="Z201025" s="192"/>
      <c r="AA201025" s="192"/>
    </row>
    <row r="201026" spans="26:27">
      <c r="Z201026" s="192"/>
      <c r="AA201026" s="192"/>
    </row>
    <row r="201027" spans="26:27">
      <c r="Z201027" s="192"/>
      <c r="AA201027" s="192"/>
    </row>
    <row r="201028" spans="26:27">
      <c r="Z201028" s="192"/>
      <c r="AA201028" s="192"/>
    </row>
    <row r="201029" spans="26:27">
      <c r="Z201029" s="192"/>
      <c r="AA201029" s="192"/>
    </row>
    <row r="201030" spans="26:27">
      <c r="Z201030" s="192"/>
      <c r="AA201030" s="192"/>
    </row>
    <row r="201031" spans="26:27">
      <c r="Z201031" s="192"/>
      <c r="AA201031" s="192"/>
    </row>
    <row r="201032" spans="26:27">
      <c r="Z201032" s="192"/>
      <c r="AA201032" s="192"/>
    </row>
    <row r="201033" spans="26:27">
      <c r="Z201033" s="192"/>
      <c r="AA201033" s="192"/>
    </row>
    <row r="201034" spans="26:27">
      <c r="Z201034" s="192"/>
      <c r="AA201034" s="192"/>
    </row>
    <row r="201035" spans="26:27">
      <c r="Z201035" s="192"/>
      <c r="AA201035" s="192"/>
    </row>
    <row r="201036" spans="26:27">
      <c r="Z201036" s="192"/>
      <c r="AA201036" s="192"/>
    </row>
    <row r="201037" spans="26:27">
      <c r="Z201037" s="192"/>
      <c r="AA201037" s="192"/>
    </row>
    <row r="201038" spans="26:27">
      <c r="Z201038" s="192"/>
      <c r="AA201038" s="192"/>
    </row>
    <row r="201039" spans="26:27">
      <c r="Z201039" s="192"/>
      <c r="AA201039" s="192"/>
    </row>
    <row r="201040" spans="26:27">
      <c r="Z201040" s="192"/>
      <c r="AA201040" s="192"/>
    </row>
    <row r="201041" spans="26:27">
      <c r="Z201041" s="192"/>
      <c r="AA201041" s="192"/>
    </row>
    <row r="201042" spans="26:27">
      <c r="Z201042" s="192"/>
      <c r="AA201042" s="192"/>
    </row>
    <row r="201043" spans="26:27">
      <c r="Z201043" s="192"/>
      <c r="AA201043" s="192"/>
    </row>
    <row r="201044" spans="26:27">
      <c r="Z201044" s="192"/>
      <c r="AA201044" s="192"/>
    </row>
    <row r="201045" spans="26:27">
      <c r="Z201045" s="192"/>
      <c r="AA201045" s="192"/>
    </row>
    <row r="201046" spans="26:27">
      <c r="Z201046" s="192"/>
      <c r="AA201046" s="192"/>
    </row>
    <row r="201047" spans="26:27">
      <c r="Z201047" s="192"/>
      <c r="AA201047" s="192"/>
    </row>
    <row r="201048" spans="26:27">
      <c r="Z201048" s="192"/>
      <c r="AA201048" s="192"/>
    </row>
    <row r="201049" spans="26:27">
      <c r="Z201049" s="192"/>
      <c r="AA201049" s="192"/>
    </row>
    <row r="201050" spans="26:27">
      <c r="Z201050" s="192"/>
      <c r="AA201050" s="192"/>
    </row>
    <row r="201051" spans="26:27">
      <c r="Z201051" s="192"/>
      <c r="AA201051" s="192"/>
    </row>
    <row r="201052" spans="26:27">
      <c r="Z201052" s="192"/>
      <c r="AA201052" s="192"/>
    </row>
    <row r="201053" spans="26:27">
      <c r="Z201053" s="192"/>
      <c r="AA201053" s="192"/>
    </row>
    <row r="201054" spans="26:27">
      <c r="Z201054" s="192"/>
      <c r="AA201054" s="192"/>
    </row>
    <row r="201055" spans="26:27">
      <c r="Z201055" s="192"/>
      <c r="AA201055" s="192"/>
    </row>
    <row r="201056" spans="26:27">
      <c r="Z201056" s="192"/>
      <c r="AA201056" s="192"/>
    </row>
    <row r="201057" spans="26:27">
      <c r="Z201057" s="192"/>
      <c r="AA201057" s="192"/>
    </row>
    <row r="201058" spans="26:27">
      <c r="Z201058" s="192"/>
      <c r="AA201058" s="192"/>
    </row>
    <row r="201059" spans="26:27">
      <c r="Z201059" s="192"/>
      <c r="AA201059" s="192"/>
    </row>
    <row r="201060" spans="26:27">
      <c r="Z201060" s="192"/>
      <c r="AA201060" s="192"/>
    </row>
    <row r="201061" spans="26:27">
      <c r="Z201061" s="192"/>
      <c r="AA201061" s="192"/>
    </row>
    <row r="201062" spans="26:27">
      <c r="Z201062" s="192"/>
      <c r="AA201062" s="192"/>
    </row>
    <row r="201063" spans="26:27">
      <c r="Z201063" s="192"/>
      <c r="AA201063" s="192"/>
    </row>
    <row r="201064" spans="26:27">
      <c r="Z201064" s="192"/>
      <c r="AA201064" s="192"/>
    </row>
    <row r="201065" spans="26:27">
      <c r="Z201065" s="192"/>
      <c r="AA201065" s="192"/>
    </row>
    <row r="201066" spans="26:27">
      <c r="Z201066" s="192"/>
      <c r="AA201066" s="192"/>
    </row>
    <row r="201067" spans="26:27">
      <c r="Z201067" s="192"/>
      <c r="AA201067" s="192"/>
    </row>
    <row r="201068" spans="26:27">
      <c r="Z201068" s="192"/>
      <c r="AA201068" s="192"/>
    </row>
    <row r="201069" spans="26:27">
      <c r="Z201069" s="192"/>
      <c r="AA201069" s="192"/>
    </row>
    <row r="201070" spans="26:27">
      <c r="Z201070" s="192"/>
      <c r="AA201070" s="192"/>
    </row>
    <row r="201071" spans="26:27">
      <c r="Z201071" s="192"/>
      <c r="AA201071" s="192"/>
    </row>
    <row r="201072" spans="26:27">
      <c r="Z201072" s="192"/>
      <c r="AA201072" s="192"/>
    </row>
    <row r="201073" spans="26:27">
      <c r="Z201073" s="192"/>
      <c r="AA201073" s="192"/>
    </row>
    <row r="201074" spans="26:27">
      <c r="Z201074" s="192"/>
      <c r="AA201074" s="192"/>
    </row>
    <row r="201075" spans="26:27">
      <c r="Z201075" s="192"/>
      <c r="AA201075" s="192"/>
    </row>
    <row r="201076" spans="26:27">
      <c r="Z201076" s="192"/>
      <c r="AA201076" s="192"/>
    </row>
    <row r="201077" spans="26:27">
      <c r="Z201077" s="192"/>
      <c r="AA201077" s="192"/>
    </row>
    <row r="201078" spans="26:27">
      <c r="Z201078" s="192"/>
      <c r="AA201078" s="192"/>
    </row>
    <row r="201079" spans="26:27">
      <c r="Z201079" s="192"/>
      <c r="AA201079" s="192"/>
    </row>
    <row r="201080" spans="26:27">
      <c r="Z201080" s="192"/>
      <c r="AA201080" s="192"/>
    </row>
    <row r="201081" spans="26:27">
      <c r="Z201081" s="192"/>
      <c r="AA201081" s="192"/>
    </row>
    <row r="201082" spans="26:27">
      <c r="Z201082" s="192"/>
      <c r="AA201082" s="192"/>
    </row>
    <row r="201083" spans="26:27">
      <c r="Z201083" s="192"/>
      <c r="AA201083" s="192"/>
    </row>
    <row r="201084" spans="26:27">
      <c r="Z201084" s="192"/>
      <c r="AA201084" s="192"/>
    </row>
    <row r="201085" spans="26:27">
      <c r="Z201085" s="192"/>
      <c r="AA201085" s="192"/>
    </row>
    <row r="201086" spans="26:27">
      <c r="Z201086" s="192"/>
      <c r="AA201086" s="192"/>
    </row>
    <row r="201087" spans="26:27">
      <c r="Z201087" s="192"/>
      <c r="AA201087" s="192"/>
    </row>
    <row r="201088" spans="26:27">
      <c r="Z201088" s="192"/>
      <c r="AA201088" s="192"/>
    </row>
    <row r="201089" spans="26:27">
      <c r="Z201089" s="192"/>
      <c r="AA201089" s="192"/>
    </row>
    <row r="201090" spans="26:27">
      <c r="Z201090" s="192"/>
      <c r="AA201090" s="192"/>
    </row>
    <row r="201091" spans="26:27">
      <c r="Z201091" s="192"/>
      <c r="AA201091" s="192"/>
    </row>
    <row r="201092" spans="26:27">
      <c r="Z201092" s="192"/>
      <c r="AA201092" s="192"/>
    </row>
    <row r="201093" spans="26:27">
      <c r="Z201093" s="192"/>
      <c r="AA201093" s="192"/>
    </row>
    <row r="201094" spans="26:27">
      <c r="Z201094" s="192"/>
      <c r="AA201094" s="192"/>
    </row>
    <row r="201095" spans="26:27">
      <c r="Z201095" s="192"/>
      <c r="AA201095" s="192"/>
    </row>
    <row r="201096" spans="26:27">
      <c r="Z201096" s="192"/>
      <c r="AA201096" s="192"/>
    </row>
    <row r="201097" spans="26:27">
      <c r="Z201097" s="192"/>
      <c r="AA201097" s="192"/>
    </row>
    <row r="201098" spans="26:27">
      <c r="Z201098" s="192"/>
      <c r="AA201098" s="192"/>
    </row>
    <row r="201099" spans="26:27">
      <c r="Z201099" s="192"/>
      <c r="AA201099" s="192"/>
    </row>
    <row r="201100" spans="26:27">
      <c r="Z201100" s="192"/>
      <c r="AA201100" s="192"/>
    </row>
    <row r="201101" spans="26:27">
      <c r="Z201101" s="192"/>
      <c r="AA201101" s="192"/>
    </row>
    <row r="201102" spans="26:27">
      <c r="Z201102" s="192"/>
      <c r="AA201102" s="192"/>
    </row>
    <row r="201103" spans="26:27">
      <c r="Z201103" s="192"/>
      <c r="AA201103" s="192"/>
    </row>
    <row r="201104" spans="26:27">
      <c r="Z201104" s="192"/>
      <c r="AA201104" s="192"/>
    </row>
    <row r="201105" spans="26:27">
      <c r="Z201105" s="192"/>
      <c r="AA201105" s="192"/>
    </row>
    <row r="201106" spans="26:27">
      <c r="Z201106" s="192"/>
      <c r="AA201106" s="192"/>
    </row>
    <row r="201107" spans="26:27">
      <c r="Z201107" s="192"/>
      <c r="AA201107" s="192"/>
    </row>
    <row r="201108" spans="26:27">
      <c r="Z201108" s="192"/>
      <c r="AA201108" s="192"/>
    </row>
    <row r="201109" spans="26:27">
      <c r="Z201109" s="192"/>
      <c r="AA201109" s="192"/>
    </row>
    <row r="201110" spans="26:27">
      <c r="Z201110" s="192"/>
      <c r="AA201110" s="192"/>
    </row>
    <row r="201111" spans="26:27">
      <c r="Z201111" s="192"/>
      <c r="AA201111" s="192"/>
    </row>
    <row r="201112" spans="26:27">
      <c r="Z201112" s="192"/>
      <c r="AA201112" s="192"/>
    </row>
    <row r="201113" spans="26:27">
      <c r="Z201113" s="192"/>
      <c r="AA201113" s="192"/>
    </row>
    <row r="201114" spans="26:27">
      <c r="Z201114" s="192"/>
      <c r="AA201114" s="192"/>
    </row>
    <row r="201115" spans="26:27">
      <c r="Z201115" s="192"/>
      <c r="AA201115" s="192"/>
    </row>
    <row r="201116" spans="26:27">
      <c r="Z201116" s="192"/>
      <c r="AA201116" s="192"/>
    </row>
    <row r="201117" spans="26:27">
      <c r="Z201117" s="192"/>
      <c r="AA201117" s="192"/>
    </row>
    <row r="201118" spans="26:27">
      <c r="Z201118" s="192"/>
      <c r="AA201118" s="192"/>
    </row>
    <row r="201119" spans="26:27">
      <c r="Z201119" s="192"/>
      <c r="AA201119" s="192"/>
    </row>
    <row r="201120" spans="26:27">
      <c r="Z201120" s="192"/>
      <c r="AA201120" s="192"/>
    </row>
    <row r="201121" spans="26:27">
      <c r="Z201121" s="192"/>
      <c r="AA201121" s="192"/>
    </row>
    <row r="201122" spans="26:27">
      <c r="Z201122" s="192"/>
      <c r="AA201122" s="192"/>
    </row>
    <row r="201123" spans="26:27">
      <c r="Z201123" s="192"/>
      <c r="AA201123" s="192"/>
    </row>
    <row r="201124" spans="26:27">
      <c r="Z201124" s="192"/>
      <c r="AA201124" s="192"/>
    </row>
    <row r="201125" spans="26:27">
      <c r="Z201125" s="192"/>
      <c r="AA201125" s="192"/>
    </row>
    <row r="201126" spans="26:27">
      <c r="Z201126" s="192"/>
      <c r="AA201126" s="192"/>
    </row>
    <row r="201127" spans="26:27">
      <c r="Z201127" s="192"/>
      <c r="AA201127" s="192"/>
    </row>
    <row r="201128" spans="26:27">
      <c r="Z201128" s="192"/>
      <c r="AA201128" s="192"/>
    </row>
    <row r="201129" spans="26:27">
      <c r="Z201129" s="192"/>
      <c r="AA201129" s="192"/>
    </row>
    <row r="201130" spans="26:27">
      <c r="Z201130" s="192"/>
      <c r="AA201130" s="192"/>
    </row>
    <row r="201131" spans="26:27">
      <c r="Z201131" s="192"/>
      <c r="AA201131" s="192"/>
    </row>
    <row r="201132" spans="26:27">
      <c r="Z201132" s="192"/>
      <c r="AA201132" s="192"/>
    </row>
    <row r="201133" spans="26:27">
      <c r="Z201133" s="192"/>
      <c r="AA201133" s="192"/>
    </row>
    <row r="201134" spans="26:27">
      <c r="Z201134" s="192"/>
      <c r="AA201134" s="192"/>
    </row>
    <row r="201135" spans="26:27">
      <c r="Z201135" s="192"/>
      <c r="AA201135" s="192"/>
    </row>
    <row r="201136" spans="26:27">
      <c r="Z201136" s="192"/>
      <c r="AA201136" s="192"/>
    </row>
    <row r="201137" spans="26:27">
      <c r="Z201137" s="192"/>
      <c r="AA201137" s="192"/>
    </row>
    <row r="201138" spans="26:27">
      <c r="Z201138" s="192"/>
      <c r="AA201138" s="192"/>
    </row>
    <row r="201139" spans="26:27">
      <c r="Z201139" s="192"/>
      <c r="AA201139" s="192"/>
    </row>
    <row r="201140" spans="26:27">
      <c r="Z201140" s="192"/>
      <c r="AA201140" s="192"/>
    </row>
    <row r="201141" spans="26:27">
      <c r="Z201141" s="192"/>
      <c r="AA201141" s="192"/>
    </row>
    <row r="201142" spans="26:27">
      <c r="Z201142" s="192"/>
      <c r="AA201142" s="192"/>
    </row>
    <row r="201143" spans="26:27">
      <c r="Z201143" s="192"/>
      <c r="AA201143" s="192"/>
    </row>
    <row r="201144" spans="26:27">
      <c r="Z201144" s="192"/>
      <c r="AA201144" s="192"/>
    </row>
    <row r="201145" spans="26:27">
      <c r="Z201145" s="192"/>
      <c r="AA201145" s="192"/>
    </row>
    <row r="201146" spans="26:27">
      <c r="Z201146" s="192"/>
      <c r="AA201146" s="192"/>
    </row>
    <row r="201147" spans="26:27">
      <c r="Z201147" s="192"/>
      <c r="AA201147" s="192"/>
    </row>
    <row r="201148" spans="26:27">
      <c r="Z201148" s="192"/>
      <c r="AA201148" s="192"/>
    </row>
    <row r="201149" spans="26:27">
      <c r="Z201149" s="192"/>
      <c r="AA201149" s="192"/>
    </row>
    <row r="201150" spans="26:27">
      <c r="Z201150" s="192"/>
      <c r="AA201150" s="192"/>
    </row>
    <row r="201151" spans="26:27">
      <c r="Z201151" s="192"/>
      <c r="AA201151" s="192"/>
    </row>
    <row r="201152" spans="26:27">
      <c r="Z201152" s="192"/>
      <c r="AA201152" s="192"/>
    </row>
    <row r="201153" spans="26:27">
      <c r="Z201153" s="192"/>
      <c r="AA201153" s="192"/>
    </row>
    <row r="201154" spans="26:27">
      <c r="Z201154" s="192"/>
      <c r="AA201154" s="192"/>
    </row>
    <row r="201155" spans="26:27">
      <c r="Z201155" s="192"/>
      <c r="AA201155" s="192"/>
    </row>
    <row r="201156" spans="26:27">
      <c r="Z201156" s="192"/>
      <c r="AA201156" s="192"/>
    </row>
    <row r="201157" spans="26:27">
      <c r="Z201157" s="192"/>
      <c r="AA201157" s="192"/>
    </row>
    <row r="201158" spans="26:27">
      <c r="Z201158" s="192"/>
      <c r="AA201158" s="192"/>
    </row>
    <row r="201159" spans="26:27">
      <c r="Z201159" s="192"/>
      <c r="AA201159" s="192"/>
    </row>
    <row r="201160" spans="26:27">
      <c r="Z201160" s="192"/>
      <c r="AA201160" s="192"/>
    </row>
    <row r="201161" spans="26:27">
      <c r="Z201161" s="192"/>
      <c r="AA201161" s="192"/>
    </row>
    <row r="201162" spans="26:27">
      <c r="Z201162" s="192"/>
      <c r="AA201162" s="192"/>
    </row>
    <row r="201163" spans="26:27">
      <c r="Z201163" s="192"/>
      <c r="AA201163" s="192"/>
    </row>
    <row r="201164" spans="26:27">
      <c r="Z201164" s="192"/>
      <c r="AA201164" s="192"/>
    </row>
    <row r="201165" spans="26:27">
      <c r="Z201165" s="192"/>
      <c r="AA201165" s="192"/>
    </row>
    <row r="201166" spans="26:27">
      <c r="Z201166" s="192"/>
      <c r="AA201166" s="192"/>
    </row>
    <row r="201167" spans="26:27">
      <c r="Z201167" s="192"/>
      <c r="AA201167" s="192"/>
    </row>
    <row r="201168" spans="26:27">
      <c r="Z201168" s="192"/>
      <c r="AA201168" s="192"/>
    </row>
    <row r="201169" spans="26:27">
      <c r="Z201169" s="192"/>
      <c r="AA201169" s="192"/>
    </row>
    <row r="201170" spans="26:27">
      <c r="Z201170" s="192"/>
      <c r="AA201170" s="192"/>
    </row>
    <row r="201171" spans="26:27">
      <c r="Z201171" s="192"/>
      <c r="AA201171" s="192"/>
    </row>
    <row r="201172" spans="26:27">
      <c r="Z201172" s="192"/>
      <c r="AA201172" s="192"/>
    </row>
    <row r="201173" spans="26:27">
      <c r="Z201173" s="192"/>
      <c r="AA201173" s="192"/>
    </row>
    <row r="201174" spans="26:27">
      <c r="Z201174" s="192"/>
      <c r="AA201174" s="192"/>
    </row>
    <row r="201175" spans="26:27">
      <c r="Z201175" s="192"/>
      <c r="AA201175" s="192"/>
    </row>
    <row r="201176" spans="26:27">
      <c r="Z201176" s="192"/>
      <c r="AA201176" s="192"/>
    </row>
    <row r="201177" spans="26:27">
      <c r="Z201177" s="192"/>
      <c r="AA201177" s="192"/>
    </row>
    <row r="201178" spans="26:27">
      <c r="Z201178" s="192"/>
      <c r="AA201178" s="192"/>
    </row>
    <row r="201179" spans="26:27">
      <c r="Z201179" s="192"/>
      <c r="AA201179" s="192"/>
    </row>
    <row r="201180" spans="26:27">
      <c r="Z201180" s="192"/>
      <c r="AA201180" s="192"/>
    </row>
    <row r="201181" spans="26:27">
      <c r="Z201181" s="192"/>
      <c r="AA201181" s="192"/>
    </row>
    <row r="201182" spans="26:27">
      <c r="Z201182" s="192"/>
      <c r="AA201182" s="192"/>
    </row>
    <row r="201183" spans="26:27">
      <c r="Z201183" s="192"/>
      <c r="AA201183" s="192"/>
    </row>
    <row r="201184" spans="26:27">
      <c r="Z201184" s="192"/>
      <c r="AA201184" s="192"/>
    </row>
    <row r="201185" spans="26:27">
      <c r="Z201185" s="192"/>
      <c r="AA201185" s="192"/>
    </row>
    <row r="201186" spans="26:27">
      <c r="Z201186" s="192"/>
      <c r="AA201186" s="192"/>
    </row>
    <row r="201187" spans="26:27">
      <c r="Z201187" s="192"/>
      <c r="AA201187" s="192"/>
    </row>
    <row r="201188" spans="26:27">
      <c r="Z201188" s="192"/>
      <c r="AA201188" s="192"/>
    </row>
    <row r="201189" spans="26:27">
      <c r="Z201189" s="192"/>
      <c r="AA201189" s="192"/>
    </row>
    <row r="201190" spans="26:27">
      <c r="Z201190" s="192"/>
      <c r="AA201190" s="192"/>
    </row>
    <row r="201191" spans="26:27">
      <c r="Z201191" s="192"/>
      <c r="AA201191" s="192"/>
    </row>
    <row r="201192" spans="26:27">
      <c r="Z201192" s="192"/>
      <c r="AA201192" s="192"/>
    </row>
    <row r="201193" spans="26:27">
      <c r="Z201193" s="192"/>
      <c r="AA201193" s="192"/>
    </row>
    <row r="201194" spans="26:27">
      <c r="Z201194" s="192"/>
      <c r="AA201194" s="192"/>
    </row>
    <row r="201195" spans="26:27">
      <c r="Z201195" s="192"/>
      <c r="AA201195" s="192"/>
    </row>
    <row r="201196" spans="26:27">
      <c r="Z201196" s="192"/>
      <c r="AA201196" s="192"/>
    </row>
    <row r="201197" spans="26:27">
      <c r="Z201197" s="192"/>
      <c r="AA201197" s="192"/>
    </row>
    <row r="201198" spans="26:27">
      <c r="Z201198" s="192"/>
      <c r="AA201198" s="192"/>
    </row>
    <row r="201199" spans="26:27">
      <c r="Z201199" s="192"/>
      <c r="AA201199" s="192"/>
    </row>
    <row r="201200" spans="26:27">
      <c r="Z201200" s="192"/>
      <c r="AA201200" s="192"/>
    </row>
    <row r="201201" spans="26:27">
      <c r="Z201201" s="192"/>
      <c r="AA201201" s="192"/>
    </row>
    <row r="201202" spans="26:27">
      <c r="Z201202" s="192"/>
      <c r="AA201202" s="192"/>
    </row>
    <row r="201203" spans="26:27">
      <c r="Z201203" s="192"/>
      <c r="AA201203" s="192"/>
    </row>
    <row r="201204" spans="26:27">
      <c r="Z201204" s="192"/>
      <c r="AA201204" s="192"/>
    </row>
    <row r="201205" spans="26:27">
      <c r="Z201205" s="192"/>
      <c r="AA201205" s="192"/>
    </row>
    <row r="201206" spans="26:27">
      <c r="Z201206" s="192"/>
      <c r="AA201206" s="192"/>
    </row>
    <row r="201207" spans="26:27">
      <c r="Z201207" s="192"/>
      <c r="AA201207" s="192"/>
    </row>
    <row r="201208" spans="26:27">
      <c r="Z201208" s="192"/>
      <c r="AA201208" s="192"/>
    </row>
    <row r="201209" spans="26:27">
      <c r="Z201209" s="192"/>
      <c r="AA201209" s="192"/>
    </row>
    <row r="201210" spans="26:27">
      <c r="Z201210" s="192"/>
      <c r="AA201210" s="192"/>
    </row>
    <row r="201211" spans="26:27">
      <c r="Z201211" s="192"/>
      <c r="AA201211" s="192"/>
    </row>
    <row r="201212" spans="26:27">
      <c r="Z201212" s="192"/>
      <c r="AA201212" s="192"/>
    </row>
    <row r="201213" spans="26:27">
      <c r="Z201213" s="192"/>
      <c r="AA201213" s="192"/>
    </row>
    <row r="201214" spans="26:27">
      <c r="Z201214" s="192"/>
      <c r="AA201214" s="192"/>
    </row>
    <row r="201215" spans="26:27">
      <c r="Z201215" s="192"/>
      <c r="AA201215" s="192"/>
    </row>
    <row r="201216" spans="26:27">
      <c r="Z201216" s="192"/>
      <c r="AA201216" s="192"/>
    </row>
    <row r="201217" spans="26:27">
      <c r="Z201217" s="192"/>
      <c r="AA201217" s="192"/>
    </row>
    <row r="201218" spans="26:27">
      <c r="Z201218" s="192"/>
      <c r="AA201218" s="192"/>
    </row>
    <row r="201219" spans="26:27">
      <c r="Z201219" s="192"/>
      <c r="AA201219" s="192"/>
    </row>
    <row r="201220" spans="26:27">
      <c r="Z201220" s="192"/>
      <c r="AA201220" s="192"/>
    </row>
    <row r="201221" spans="26:27">
      <c r="Z201221" s="192"/>
      <c r="AA201221" s="192"/>
    </row>
    <row r="201222" spans="26:27">
      <c r="Z201222" s="192"/>
      <c r="AA201222" s="192"/>
    </row>
    <row r="201223" spans="26:27">
      <c r="Z201223" s="192"/>
      <c r="AA201223" s="192"/>
    </row>
    <row r="201224" spans="26:27">
      <c r="Z201224" s="192"/>
      <c r="AA201224" s="192"/>
    </row>
    <row r="201225" spans="26:27">
      <c r="Z201225" s="192"/>
      <c r="AA201225" s="192"/>
    </row>
    <row r="201226" spans="26:27">
      <c r="Z201226" s="192"/>
      <c r="AA201226" s="192"/>
    </row>
    <row r="201227" spans="26:27">
      <c r="Z201227" s="192"/>
      <c r="AA201227" s="192"/>
    </row>
    <row r="201228" spans="26:27">
      <c r="Z201228" s="192"/>
      <c r="AA201228" s="192"/>
    </row>
    <row r="201229" spans="26:27">
      <c r="Z201229" s="192"/>
      <c r="AA201229" s="192"/>
    </row>
    <row r="201230" spans="26:27">
      <c r="Z201230" s="192"/>
      <c r="AA201230" s="192"/>
    </row>
    <row r="201231" spans="26:27">
      <c r="Z201231" s="192"/>
      <c r="AA201231" s="192"/>
    </row>
    <row r="201232" spans="26:27">
      <c r="Z201232" s="192"/>
      <c r="AA201232" s="192"/>
    </row>
    <row r="201233" spans="26:27">
      <c r="Z201233" s="192"/>
      <c r="AA201233" s="192"/>
    </row>
    <row r="201234" spans="26:27">
      <c r="Z201234" s="192"/>
      <c r="AA201234" s="192"/>
    </row>
    <row r="201235" spans="26:27">
      <c r="Z201235" s="192"/>
      <c r="AA201235" s="192"/>
    </row>
    <row r="201236" spans="26:27">
      <c r="Z201236" s="192"/>
      <c r="AA201236" s="192"/>
    </row>
    <row r="201237" spans="26:27">
      <c r="Z201237" s="192"/>
      <c r="AA201237" s="192"/>
    </row>
    <row r="201238" spans="26:27">
      <c r="Z201238" s="192"/>
      <c r="AA201238" s="192"/>
    </row>
    <row r="201239" spans="26:27">
      <c r="Z201239" s="192"/>
      <c r="AA201239" s="192"/>
    </row>
    <row r="201240" spans="26:27">
      <c r="Z201240" s="192"/>
      <c r="AA201240" s="192"/>
    </row>
    <row r="201241" spans="26:27">
      <c r="Z201241" s="192"/>
      <c r="AA201241" s="192"/>
    </row>
    <row r="201242" spans="26:27">
      <c r="Z201242" s="192"/>
      <c r="AA201242" s="192"/>
    </row>
    <row r="201243" spans="26:27">
      <c r="Z201243" s="192"/>
      <c r="AA201243" s="192"/>
    </row>
    <row r="201244" spans="26:27">
      <c r="Z201244" s="192"/>
      <c r="AA201244" s="192"/>
    </row>
    <row r="201245" spans="26:27">
      <c r="Z201245" s="192"/>
      <c r="AA201245" s="192"/>
    </row>
    <row r="201246" spans="26:27">
      <c r="Z201246" s="192"/>
      <c r="AA201246" s="192"/>
    </row>
    <row r="201247" spans="26:27">
      <c r="Z201247" s="192"/>
      <c r="AA201247" s="192"/>
    </row>
    <row r="201248" spans="26:27">
      <c r="Z201248" s="192"/>
      <c r="AA201248" s="192"/>
    </row>
    <row r="201249" spans="26:27">
      <c r="Z201249" s="192"/>
      <c r="AA201249" s="192"/>
    </row>
    <row r="201250" spans="26:27">
      <c r="Z201250" s="192"/>
      <c r="AA201250" s="192"/>
    </row>
    <row r="201251" spans="26:27">
      <c r="Z201251" s="192"/>
      <c r="AA201251" s="192"/>
    </row>
    <row r="201252" spans="26:27">
      <c r="Z201252" s="192"/>
      <c r="AA201252" s="192"/>
    </row>
    <row r="201253" spans="26:27">
      <c r="Z201253" s="192"/>
      <c r="AA201253" s="192"/>
    </row>
    <row r="201254" spans="26:27">
      <c r="Z201254" s="192"/>
      <c r="AA201254" s="192"/>
    </row>
    <row r="201255" spans="26:27">
      <c r="Z201255" s="192"/>
      <c r="AA201255" s="192"/>
    </row>
    <row r="201256" spans="26:27">
      <c r="Z201256" s="192"/>
      <c r="AA201256" s="192"/>
    </row>
    <row r="201257" spans="26:27">
      <c r="Z201257" s="192"/>
      <c r="AA201257" s="192"/>
    </row>
    <row r="201258" spans="26:27">
      <c r="Z201258" s="192"/>
      <c r="AA201258" s="192"/>
    </row>
    <row r="201259" spans="26:27">
      <c r="Z201259" s="192"/>
      <c r="AA201259" s="192"/>
    </row>
    <row r="201260" spans="26:27">
      <c r="Z201260" s="192"/>
      <c r="AA201260" s="192"/>
    </row>
    <row r="201261" spans="26:27">
      <c r="Z201261" s="192"/>
      <c r="AA201261" s="192"/>
    </row>
    <row r="201262" spans="26:27">
      <c r="Z201262" s="192"/>
      <c r="AA201262" s="192"/>
    </row>
    <row r="201263" spans="26:27">
      <c r="Z201263" s="192"/>
      <c r="AA201263" s="192"/>
    </row>
    <row r="201264" spans="26:27">
      <c r="Z201264" s="192"/>
      <c r="AA201264" s="192"/>
    </row>
    <row r="201265" spans="26:27">
      <c r="Z201265" s="192"/>
      <c r="AA201265" s="192"/>
    </row>
    <row r="201266" spans="26:27">
      <c r="Z201266" s="192"/>
      <c r="AA201266" s="192"/>
    </row>
    <row r="201267" spans="26:27">
      <c r="Z201267" s="192"/>
      <c r="AA201267" s="192"/>
    </row>
    <row r="201268" spans="26:27">
      <c r="Z201268" s="192"/>
      <c r="AA201268" s="192"/>
    </row>
    <row r="201269" spans="26:27">
      <c r="Z201269" s="192"/>
      <c r="AA201269" s="192"/>
    </row>
    <row r="201270" spans="26:27">
      <c r="Z201270" s="192"/>
      <c r="AA201270" s="192"/>
    </row>
    <row r="201271" spans="26:27">
      <c r="Z201271" s="192"/>
      <c r="AA201271" s="192"/>
    </row>
    <row r="201272" spans="26:27">
      <c r="Z201272" s="192"/>
      <c r="AA201272" s="192"/>
    </row>
    <row r="201273" spans="26:27">
      <c r="Z201273" s="192"/>
      <c r="AA201273" s="192"/>
    </row>
    <row r="201274" spans="26:27">
      <c r="Z201274" s="192"/>
      <c r="AA201274" s="192"/>
    </row>
    <row r="201275" spans="26:27">
      <c r="Z201275" s="192"/>
      <c r="AA201275" s="192"/>
    </row>
    <row r="201276" spans="26:27">
      <c r="Z201276" s="192"/>
      <c r="AA201276" s="192"/>
    </row>
    <row r="201277" spans="26:27">
      <c r="Z201277" s="192"/>
      <c r="AA201277" s="192"/>
    </row>
    <row r="201278" spans="26:27">
      <c r="Z201278" s="192"/>
      <c r="AA201278" s="192"/>
    </row>
    <row r="201279" spans="26:27">
      <c r="Z201279" s="192"/>
      <c r="AA201279" s="192"/>
    </row>
    <row r="201280" spans="26:27">
      <c r="Z201280" s="192"/>
      <c r="AA201280" s="192"/>
    </row>
    <row r="201281" spans="26:27">
      <c r="Z201281" s="192"/>
      <c r="AA201281" s="192"/>
    </row>
    <row r="201282" spans="26:27">
      <c r="Z201282" s="192"/>
      <c r="AA201282" s="192"/>
    </row>
    <row r="201283" spans="26:27">
      <c r="Z201283" s="192"/>
      <c r="AA201283" s="192"/>
    </row>
    <row r="201284" spans="26:27">
      <c r="Z201284" s="192"/>
      <c r="AA201284" s="192"/>
    </row>
    <row r="201285" spans="26:27">
      <c r="Z201285" s="192"/>
      <c r="AA201285" s="192"/>
    </row>
    <row r="201286" spans="26:27">
      <c r="Z201286" s="192"/>
      <c r="AA201286" s="192"/>
    </row>
    <row r="201287" spans="26:27">
      <c r="Z201287" s="192"/>
      <c r="AA201287" s="192"/>
    </row>
    <row r="201288" spans="26:27">
      <c r="Z201288" s="192"/>
      <c r="AA201288" s="192"/>
    </row>
    <row r="201289" spans="26:27">
      <c r="Z201289" s="192"/>
      <c r="AA201289" s="192"/>
    </row>
    <row r="201290" spans="26:27">
      <c r="Z201290" s="192"/>
      <c r="AA201290" s="192"/>
    </row>
    <row r="201291" spans="26:27">
      <c r="Z201291" s="192"/>
      <c r="AA201291" s="192"/>
    </row>
    <row r="201292" spans="26:27">
      <c r="Z201292" s="192"/>
      <c r="AA201292" s="192"/>
    </row>
    <row r="201293" spans="26:27">
      <c r="Z201293" s="192"/>
      <c r="AA201293" s="192"/>
    </row>
    <row r="201294" spans="26:27">
      <c r="Z201294" s="192"/>
      <c r="AA201294" s="192"/>
    </row>
    <row r="201295" spans="26:27">
      <c r="Z201295" s="192"/>
      <c r="AA201295" s="192"/>
    </row>
    <row r="201296" spans="26:27">
      <c r="Z201296" s="192"/>
      <c r="AA201296" s="192"/>
    </row>
    <row r="201297" spans="26:27">
      <c r="Z201297" s="192"/>
      <c r="AA201297" s="192"/>
    </row>
    <row r="201298" spans="26:27">
      <c r="Z201298" s="192"/>
      <c r="AA201298" s="192"/>
    </row>
    <row r="201299" spans="26:27">
      <c r="Z201299" s="192"/>
      <c r="AA201299" s="192"/>
    </row>
    <row r="201300" spans="26:27">
      <c r="Z201300" s="192"/>
      <c r="AA201300" s="192"/>
    </row>
    <row r="201301" spans="26:27">
      <c r="Z201301" s="192"/>
      <c r="AA201301" s="192"/>
    </row>
    <row r="201302" spans="26:27">
      <c r="Z201302" s="192"/>
      <c r="AA201302" s="192"/>
    </row>
    <row r="201303" spans="26:27">
      <c r="Z201303" s="192"/>
      <c r="AA201303" s="192"/>
    </row>
    <row r="201304" spans="26:27">
      <c r="Z201304" s="192"/>
      <c r="AA201304" s="192"/>
    </row>
    <row r="201305" spans="26:27">
      <c r="Z201305" s="192"/>
      <c r="AA201305" s="192"/>
    </row>
    <row r="201306" spans="26:27">
      <c r="Z201306" s="192"/>
      <c r="AA201306" s="192"/>
    </row>
    <row r="201307" spans="26:27">
      <c r="Z201307" s="192"/>
      <c r="AA201307" s="192"/>
    </row>
    <row r="201308" spans="26:27">
      <c r="Z201308" s="192"/>
      <c r="AA201308" s="192"/>
    </row>
    <row r="201309" spans="26:27">
      <c r="Z201309" s="192"/>
      <c r="AA201309" s="192"/>
    </row>
    <row r="201310" spans="26:27">
      <c r="Z201310" s="192"/>
      <c r="AA201310" s="192"/>
    </row>
    <row r="201311" spans="26:27">
      <c r="Z201311" s="192"/>
      <c r="AA201311" s="192"/>
    </row>
    <row r="201312" spans="26:27">
      <c r="Z201312" s="192"/>
      <c r="AA201312" s="192"/>
    </row>
    <row r="201313" spans="26:27">
      <c r="Z201313" s="192"/>
      <c r="AA201313" s="192"/>
    </row>
    <row r="201314" spans="26:27">
      <c r="Z201314" s="192"/>
      <c r="AA201314" s="192"/>
    </row>
    <row r="201315" spans="26:27">
      <c r="Z201315" s="192"/>
      <c r="AA201315" s="192"/>
    </row>
    <row r="201316" spans="26:27">
      <c r="Z201316" s="192"/>
      <c r="AA201316" s="192"/>
    </row>
    <row r="201317" spans="26:27">
      <c r="Z201317" s="192"/>
      <c r="AA201317" s="192"/>
    </row>
    <row r="201318" spans="26:27">
      <c r="Z201318" s="192"/>
      <c r="AA201318" s="192"/>
    </row>
    <row r="201319" spans="26:27">
      <c r="Z201319" s="192"/>
      <c r="AA201319" s="192"/>
    </row>
    <row r="201320" spans="26:27">
      <c r="Z201320" s="192"/>
      <c r="AA201320" s="192"/>
    </row>
    <row r="201321" spans="26:27">
      <c r="Z201321" s="192"/>
      <c r="AA201321" s="192"/>
    </row>
    <row r="201322" spans="26:27">
      <c r="Z201322" s="192"/>
      <c r="AA201322" s="192"/>
    </row>
    <row r="201323" spans="26:27">
      <c r="Z201323" s="192"/>
      <c r="AA201323" s="192"/>
    </row>
    <row r="201324" spans="26:27">
      <c r="Z201324" s="192"/>
      <c r="AA201324" s="192"/>
    </row>
    <row r="201325" spans="26:27">
      <c r="Z201325" s="192"/>
      <c r="AA201325" s="192"/>
    </row>
    <row r="201326" spans="26:27">
      <c r="Z201326" s="192"/>
      <c r="AA201326" s="192"/>
    </row>
    <row r="201327" spans="26:27">
      <c r="Z201327" s="192"/>
      <c r="AA201327" s="192"/>
    </row>
    <row r="201328" spans="26:27">
      <c r="Z201328" s="192"/>
      <c r="AA201328" s="192"/>
    </row>
    <row r="201329" spans="26:27">
      <c r="Z201329" s="192"/>
      <c r="AA201329" s="192"/>
    </row>
    <row r="201330" spans="26:27">
      <c r="Z201330" s="192"/>
      <c r="AA201330" s="192"/>
    </row>
    <row r="201331" spans="26:27">
      <c r="Z201331" s="192"/>
      <c r="AA201331" s="192"/>
    </row>
    <row r="201332" spans="26:27">
      <c r="Z201332" s="192"/>
      <c r="AA201332" s="192"/>
    </row>
    <row r="201333" spans="26:27">
      <c r="Z201333" s="192"/>
      <c r="AA201333" s="192"/>
    </row>
    <row r="201334" spans="26:27">
      <c r="Z201334" s="192"/>
      <c r="AA201334" s="192"/>
    </row>
    <row r="201335" spans="26:27">
      <c r="Z201335" s="192"/>
      <c r="AA201335" s="192"/>
    </row>
    <row r="201336" spans="26:27">
      <c r="Z201336" s="192"/>
      <c r="AA201336" s="192"/>
    </row>
    <row r="201337" spans="26:27">
      <c r="Z201337" s="192"/>
      <c r="AA201337" s="192"/>
    </row>
    <row r="201338" spans="26:27">
      <c r="Z201338" s="192"/>
      <c r="AA201338" s="192"/>
    </row>
    <row r="201339" spans="26:27">
      <c r="Z201339" s="192"/>
      <c r="AA201339" s="192"/>
    </row>
    <row r="201340" spans="26:27">
      <c r="Z201340" s="192"/>
      <c r="AA201340" s="192"/>
    </row>
    <row r="201341" spans="26:27">
      <c r="Z201341" s="192"/>
      <c r="AA201341" s="192"/>
    </row>
    <row r="201342" spans="26:27">
      <c r="Z201342" s="192"/>
      <c r="AA201342" s="192"/>
    </row>
    <row r="201343" spans="26:27">
      <c r="Z201343" s="192"/>
      <c r="AA201343" s="192"/>
    </row>
    <row r="201344" spans="26:27">
      <c r="Z201344" s="192"/>
      <c r="AA201344" s="192"/>
    </row>
    <row r="201345" spans="26:27">
      <c r="Z201345" s="192"/>
      <c r="AA201345" s="192"/>
    </row>
    <row r="201346" spans="26:27">
      <c r="Z201346" s="192"/>
      <c r="AA201346" s="192"/>
    </row>
    <row r="201347" spans="26:27">
      <c r="Z201347" s="192"/>
      <c r="AA201347" s="192"/>
    </row>
    <row r="201348" spans="26:27">
      <c r="Z201348" s="192"/>
      <c r="AA201348" s="192"/>
    </row>
    <row r="201349" spans="26:27">
      <c r="Z201349" s="192"/>
      <c r="AA201349" s="192"/>
    </row>
    <row r="201350" spans="26:27">
      <c r="Z201350" s="192"/>
      <c r="AA201350" s="192"/>
    </row>
    <row r="201351" spans="26:27">
      <c r="Z201351" s="192"/>
      <c r="AA201351" s="192"/>
    </row>
    <row r="201352" spans="26:27">
      <c r="Z201352" s="192"/>
      <c r="AA201352" s="192"/>
    </row>
    <row r="201353" spans="26:27">
      <c r="Z201353" s="192"/>
      <c r="AA201353" s="192"/>
    </row>
    <row r="201354" spans="26:27">
      <c r="Z201354" s="192"/>
      <c r="AA201354" s="192"/>
    </row>
    <row r="201355" spans="26:27">
      <c r="Z201355" s="192"/>
      <c r="AA201355" s="192"/>
    </row>
    <row r="201356" spans="26:27">
      <c r="Z201356" s="192"/>
      <c r="AA201356" s="192"/>
    </row>
    <row r="201357" spans="26:27">
      <c r="Z201357" s="192"/>
      <c r="AA201357" s="192"/>
    </row>
    <row r="201358" spans="26:27">
      <c r="Z201358" s="192"/>
      <c r="AA201358" s="192"/>
    </row>
    <row r="201359" spans="26:27">
      <c r="Z201359" s="192"/>
      <c r="AA201359" s="192"/>
    </row>
    <row r="201360" spans="26:27">
      <c r="Z201360" s="192"/>
      <c r="AA201360" s="192"/>
    </row>
    <row r="201361" spans="26:27">
      <c r="Z201361" s="192"/>
      <c r="AA201361" s="192"/>
    </row>
    <row r="201362" spans="26:27">
      <c r="Z201362" s="192"/>
      <c r="AA201362" s="192"/>
    </row>
    <row r="201363" spans="26:27">
      <c r="Z201363" s="192"/>
      <c r="AA201363" s="192"/>
    </row>
    <row r="201364" spans="26:27">
      <c r="Z201364" s="192"/>
      <c r="AA201364" s="192"/>
    </row>
    <row r="201365" spans="26:27">
      <c r="Z201365" s="192"/>
      <c r="AA201365" s="192"/>
    </row>
    <row r="201366" spans="26:27">
      <c r="Z201366" s="192"/>
      <c r="AA201366" s="192"/>
    </row>
    <row r="201367" spans="26:27">
      <c r="Z201367" s="192"/>
      <c r="AA201367" s="192"/>
    </row>
    <row r="201368" spans="26:27">
      <c r="Z201368" s="192"/>
      <c r="AA201368" s="192"/>
    </row>
    <row r="201369" spans="26:27">
      <c r="Z201369" s="192"/>
      <c r="AA201369" s="192"/>
    </row>
    <row r="201370" spans="26:27">
      <c r="Z201370" s="192"/>
      <c r="AA201370" s="192"/>
    </row>
    <row r="201371" spans="26:27">
      <c r="Z201371" s="192"/>
      <c r="AA201371" s="192"/>
    </row>
    <row r="201372" spans="26:27">
      <c r="Z201372" s="192"/>
      <c r="AA201372" s="192"/>
    </row>
    <row r="201373" spans="26:27">
      <c r="Z201373" s="192"/>
      <c r="AA201373" s="192"/>
    </row>
    <row r="201374" spans="26:27">
      <c r="Z201374" s="192"/>
      <c r="AA201374" s="192"/>
    </row>
    <row r="201375" spans="26:27">
      <c r="Z201375" s="192"/>
      <c r="AA201375" s="192"/>
    </row>
    <row r="201376" spans="26:27">
      <c r="Z201376" s="192"/>
      <c r="AA201376" s="192"/>
    </row>
    <row r="201377" spans="26:27">
      <c r="Z201377" s="192"/>
      <c r="AA201377" s="192"/>
    </row>
    <row r="201378" spans="26:27">
      <c r="Z201378" s="192"/>
      <c r="AA201378" s="192"/>
    </row>
    <row r="201379" spans="26:27">
      <c r="Z201379" s="192"/>
      <c r="AA201379" s="192"/>
    </row>
    <row r="201380" spans="26:27">
      <c r="Z201380" s="192"/>
      <c r="AA201380" s="192"/>
    </row>
    <row r="201381" spans="26:27">
      <c r="Z201381" s="192"/>
      <c r="AA201381" s="192"/>
    </row>
    <row r="201382" spans="26:27">
      <c r="Z201382" s="192"/>
      <c r="AA201382" s="192"/>
    </row>
    <row r="201383" spans="26:27">
      <c r="Z201383" s="192"/>
      <c r="AA201383" s="192"/>
    </row>
    <row r="201384" spans="26:27">
      <c r="Z201384" s="192"/>
      <c r="AA201384" s="192"/>
    </row>
    <row r="201385" spans="26:27">
      <c r="Z201385" s="192"/>
      <c r="AA201385" s="192"/>
    </row>
    <row r="201386" spans="26:27">
      <c r="Z201386" s="192"/>
      <c r="AA201386" s="192"/>
    </row>
    <row r="201387" spans="26:27">
      <c r="Z201387" s="192"/>
      <c r="AA201387" s="192"/>
    </row>
    <row r="201388" spans="26:27">
      <c r="Z201388" s="192"/>
      <c r="AA201388" s="192"/>
    </row>
    <row r="201389" spans="26:27">
      <c r="Z201389" s="192"/>
      <c r="AA201389" s="192"/>
    </row>
    <row r="201390" spans="26:27">
      <c r="Z201390" s="192"/>
      <c r="AA201390" s="192"/>
    </row>
    <row r="201391" spans="26:27">
      <c r="Z201391" s="192"/>
      <c r="AA201391" s="192"/>
    </row>
    <row r="201392" spans="26:27">
      <c r="Z201392" s="192"/>
      <c r="AA201392" s="192"/>
    </row>
    <row r="201393" spans="26:27">
      <c r="Z201393" s="192"/>
      <c r="AA201393" s="192"/>
    </row>
    <row r="201394" spans="26:27">
      <c r="Z201394" s="192"/>
      <c r="AA201394" s="192"/>
    </row>
    <row r="201395" spans="26:27">
      <c r="Z201395" s="192"/>
      <c r="AA201395" s="192"/>
    </row>
    <row r="201396" spans="26:27">
      <c r="Z201396" s="192"/>
      <c r="AA201396" s="192"/>
    </row>
    <row r="201397" spans="26:27">
      <c r="Z201397" s="192"/>
      <c r="AA201397" s="192"/>
    </row>
    <row r="201398" spans="26:27">
      <c r="Z201398" s="192"/>
      <c r="AA201398" s="192"/>
    </row>
    <row r="201399" spans="26:27">
      <c r="Z201399" s="192"/>
      <c r="AA201399" s="192"/>
    </row>
    <row r="201400" spans="26:27">
      <c r="Z201400" s="192"/>
      <c r="AA201400" s="192"/>
    </row>
    <row r="201401" spans="26:27">
      <c r="Z201401" s="192"/>
      <c r="AA201401" s="192"/>
    </row>
    <row r="201402" spans="26:27">
      <c r="Z201402" s="192"/>
      <c r="AA201402" s="192"/>
    </row>
    <row r="201403" spans="26:27">
      <c r="Z201403" s="192"/>
      <c r="AA201403" s="192"/>
    </row>
    <row r="201404" spans="26:27">
      <c r="Z201404" s="192"/>
      <c r="AA201404" s="192"/>
    </row>
    <row r="201405" spans="26:27">
      <c r="Z201405" s="192"/>
      <c r="AA201405" s="192"/>
    </row>
    <row r="201406" spans="26:27">
      <c r="Z201406" s="192"/>
      <c r="AA201406" s="192"/>
    </row>
    <row r="201407" spans="26:27">
      <c r="Z201407" s="192"/>
      <c r="AA201407" s="192"/>
    </row>
    <row r="201408" spans="26:27">
      <c r="Z201408" s="192"/>
      <c r="AA201408" s="192"/>
    </row>
    <row r="201409" spans="26:27">
      <c r="Z201409" s="192"/>
      <c r="AA201409" s="192"/>
    </row>
    <row r="201410" spans="26:27">
      <c r="Z201410" s="192"/>
      <c r="AA201410" s="192"/>
    </row>
    <row r="201411" spans="26:27">
      <c r="Z201411" s="192"/>
      <c r="AA201411" s="192"/>
    </row>
    <row r="201412" spans="26:27">
      <c r="Z201412" s="192"/>
      <c r="AA201412" s="192"/>
    </row>
    <row r="201413" spans="26:27">
      <c r="Z201413" s="192"/>
      <c r="AA201413" s="192"/>
    </row>
    <row r="201414" spans="26:27">
      <c r="Z201414" s="192"/>
      <c r="AA201414" s="192"/>
    </row>
    <row r="201415" spans="26:27">
      <c r="Z201415" s="192"/>
      <c r="AA201415" s="192"/>
    </row>
    <row r="201416" spans="26:27">
      <c r="Z201416" s="192"/>
      <c r="AA201416" s="192"/>
    </row>
    <row r="201417" spans="26:27">
      <c r="Z201417" s="192"/>
      <c r="AA201417" s="192"/>
    </row>
    <row r="201418" spans="26:27">
      <c r="Z201418" s="192"/>
      <c r="AA201418" s="192"/>
    </row>
    <row r="201419" spans="26:27">
      <c r="Z201419" s="192"/>
      <c r="AA201419" s="192"/>
    </row>
    <row r="201420" spans="26:27">
      <c r="Z201420" s="192"/>
      <c r="AA201420" s="192"/>
    </row>
    <row r="201421" spans="26:27">
      <c r="Z201421" s="192"/>
      <c r="AA201421" s="192"/>
    </row>
    <row r="201422" spans="26:27">
      <c r="Z201422" s="192"/>
      <c r="AA201422" s="192"/>
    </row>
    <row r="201423" spans="26:27">
      <c r="Z201423" s="192"/>
      <c r="AA201423" s="192"/>
    </row>
    <row r="201424" spans="26:27">
      <c r="Z201424" s="192"/>
      <c r="AA201424" s="192"/>
    </row>
    <row r="201425" spans="26:27">
      <c r="Z201425" s="192"/>
      <c r="AA201425" s="192"/>
    </row>
    <row r="201426" spans="26:27">
      <c r="Z201426" s="192"/>
      <c r="AA201426" s="192"/>
    </row>
    <row r="201427" spans="26:27">
      <c r="Z201427" s="192"/>
      <c r="AA201427" s="192"/>
    </row>
    <row r="201428" spans="26:27">
      <c r="Z201428" s="192"/>
      <c r="AA201428" s="192"/>
    </row>
    <row r="201429" spans="26:27">
      <c r="Z201429" s="192"/>
      <c r="AA201429" s="192"/>
    </row>
    <row r="201430" spans="26:27">
      <c r="Z201430" s="192"/>
      <c r="AA201430" s="192"/>
    </row>
    <row r="201431" spans="26:27">
      <c r="Z201431" s="192"/>
      <c r="AA201431" s="192"/>
    </row>
    <row r="201432" spans="26:27">
      <c r="Z201432" s="192"/>
      <c r="AA201432" s="192"/>
    </row>
    <row r="201433" spans="26:27">
      <c r="Z201433" s="192"/>
      <c r="AA201433" s="192"/>
    </row>
    <row r="201434" spans="26:27">
      <c r="Z201434" s="192"/>
      <c r="AA201434" s="192"/>
    </row>
    <row r="201435" spans="26:27">
      <c r="Z201435" s="192"/>
      <c r="AA201435" s="192"/>
    </row>
    <row r="201436" spans="26:27">
      <c r="Z201436" s="192"/>
      <c r="AA201436" s="192"/>
    </row>
    <row r="201437" spans="26:27">
      <c r="Z201437" s="192"/>
      <c r="AA201437" s="192"/>
    </row>
    <row r="201438" spans="26:27">
      <c r="Z201438" s="192"/>
      <c r="AA201438" s="192"/>
    </row>
    <row r="201439" spans="26:27">
      <c r="Z201439" s="192"/>
      <c r="AA201439" s="192"/>
    </row>
    <row r="201440" spans="26:27">
      <c r="Z201440" s="192"/>
      <c r="AA201440" s="192"/>
    </row>
    <row r="201441" spans="26:27">
      <c r="Z201441" s="192"/>
      <c r="AA201441" s="192"/>
    </row>
    <row r="201442" spans="26:27">
      <c r="Z201442" s="192"/>
      <c r="AA201442" s="192"/>
    </row>
    <row r="201443" spans="26:27">
      <c r="Z201443" s="192"/>
      <c r="AA201443" s="192"/>
    </row>
    <row r="201444" spans="26:27">
      <c r="Z201444" s="192"/>
      <c r="AA201444" s="192"/>
    </row>
    <row r="201445" spans="26:27">
      <c r="Z201445" s="192"/>
      <c r="AA201445" s="192"/>
    </row>
    <row r="201446" spans="26:27">
      <c r="Z201446" s="192"/>
      <c r="AA201446" s="192"/>
    </row>
    <row r="201447" spans="26:27">
      <c r="Z201447" s="192"/>
      <c r="AA201447" s="192"/>
    </row>
    <row r="201448" spans="26:27">
      <c r="Z201448" s="192"/>
      <c r="AA201448" s="192"/>
    </row>
    <row r="201449" spans="26:27">
      <c r="Z201449" s="192"/>
      <c r="AA201449" s="192"/>
    </row>
    <row r="201450" spans="26:27">
      <c r="Z201450" s="192"/>
      <c r="AA201450" s="192"/>
    </row>
    <row r="201451" spans="26:27">
      <c r="Z201451" s="192"/>
      <c r="AA201451" s="192"/>
    </row>
    <row r="201452" spans="26:27">
      <c r="Z201452" s="192"/>
      <c r="AA201452" s="192"/>
    </row>
    <row r="201453" spans="26:27">
      <c r="Z201453" s="192"/>
      <c r="AA201453" s="192"/>
    </row>
    <row r="201454" spans="26:27">
      <c r="Z201454" s="192"/>
      <c r="AA201454" s="192"/>
    </row>
    <row r="201455" spans="26:27">
      <c r="Z201455" s="192"/>
      <c r="AA201455" s="192"/>
    </row>
    <row r="201456" spans="26:27">
      <c r="Z201456" s="192"/>
      <c r="AA201456" s="192"/>
    </row>
    <row r="201457" spans="26:27">
      <c r="Z201457" s="192"/>
      <c r="AA201457" s="192"/>
    </row>
    <row r="201458" spans="26:27">
      <c r="Z201458" s="192"/>
      <c r="AA201458" s="192"/>
    </row>
    <row r="201459" spans="26:27">
      <c r="Z201459" s="192"/>
      <c r="AA201459" s="192"/>
    </row>
    <row r="201460" spans="26:27">
      <c r="Z201460" s="192"/>
      <c r="AA201460" s="192"/>
    </row>
    <row r="201461" spans="26:27">
      <c r="Z201461" s="192"/>
      <c r="AA201461" s="192"/>
    </row>
    <row r="201462" spans="26:27">
      <c r="Z201462" s="192"/>
      <c r="AA201462" s="192"/>
    </row>
    <row r="201463" spans="26:27">
      <c r="Z201463" s="192"/>
      <c r="AA201463" s="192"/>
    </row>
    <row r="201464" spans="26:27">
      <c r="Z201464" s="192"/>
      <c r="AA201464" s="192"/>
    </row>
    <row r="201465" spans="26:27">
      <c r="Z201465" s="192"/>
      <c r="AA201465" s="192"/>
    </row>
    <row r="201466" spans="26:27">
      <c r="Z201466" s="192"/>
      <c r="AA201466" s="192"/>
    </row>
    <row r="201467" spans="26:27">
      <c r="Z201467" s="192"/>
      <c r="AA201467" s="192"/>
    </row>
    <row r="201468" spans="26:27">
      <c r="Z201468" s="192"/>
      <c r="AA201468" s="192"/>
    </row>
    <row r="201469" spans="26:27">
      <c r="Z201469" s="192"/>
      <c r="AA201469" s="192"/>
    </row>
    <row r="201470" spans="26:27">
      <c r="Z201470" s="192"/>
      <c r="AA201470" s="192"/>
    </row>
    <row r="201471" spans="26:27">
      <c r="Z201471" s="192"/>
      <c r="AA201471" s="192"/>
    </row>
    <row r="201472" spans="26:27">
      <c r="Z201472" s="192"/>
      <c r="AA201472" s="192"/>
    </row>
    <row r="201473" spans="26:27">
      <c r="Z201473" s="192"/>
      <c r="AA201473" s="192"/>
    </row>
    <row r="201474" spans="26:27">
      <c r="Z201474" s="192"/>
      <c r="AA201474" s="192"/>
    </row>
    <row r="201475" spans="26:27">
      <c r="Z201475" s="192"/>
      <c r="AA201475" s="192"/>
    </row>
    <row r="201476" spans="26:27">
      <c r="Z201476" s="192"/>
      <c r="AA201476" s="192"/>
    </row>
    <row r="201477" spans="26:27">
      <c r="Z201477" s="192"/>
      <c r="AA201477" s="192"/>
    </row>
    <row r="201478" spans="26:27">
      <c r="Z201478" s="192"/>
      <c r="AA201478" s="192"/>
    </row>
    <row r="201479" spans="26:27">
      <c r="Z201479" s="192"/>
      <c r="AA201479" s="192"/>
    </row>
    <row r="201480" spans="26:27">
      <c r="Z201480" s="192"/>
      <c r="AA201480" s="192"/>
    </row>
    <row r="201481" spans="26:27">
      <c r="Z201481" s="192"/>
      <c r="AA201481" s="192"/>
    </row>
    <row r="201482" spans="26:27">
      <c r="Z201482" s="192"/>
      <c r="AA201482" s="192"/>
    </row>
    <row r="201483" spans="26:27">
      <c r="Z201483" s="192"/>
      <c r="AA201483" s="192"/>
    </row>
    <row r="201484" spans="26:27">
      <c r="Z201484" s="192"/>
      <c r="AA201484" s="192"/>
    </row>
    <row r="201485" spans="26:27">
      <c r="Z201485" s="192"/>
      <c r="AA201485" s="192"/>
    </row>
    <row r="201486" spans="26:27">
      <c r="Z201486" s="192"/>
      <c r="AA201486" s="192"/>
    </row>
    <row r="201487" spans="26:27">
      <c r="Z201487" s="192"/>
      <c r="AA201487" s="192"/>
    </row>
    <row r="201488" spans="26:27">
      <c r="Z201488" s="192"/>
      <c r="AA201488" s="192"/>
    </row>
    <row r="201489" spans="26:27">
      <c r="Z201489" s="192"/>
      <c r="AA201489" s="192"/>
    </row>
    <row r="201490" spans="26:27">
      <c r="Z201490" s="192"/>
      <c r="AA201490" s="192"/>
    </row>
    <row r="201491" spans="26:27">
      <c r="Z201491" s="192"/>
      <c r="AA201491" s="192"/>
    </row>
    <row r="201492" spans="26:27">
      <c r="Z201492" s="192"/>
      <c r="AA201492" s="192"/>
    </row>
    <row r="201493" spans="26:27">
      <c r="Z201493" s="192"/>
      <c r="AA201493" s="192"/>
    </row>
    <row r="201494" spans="26:27">
      <c r="Z201494" s="192"/>
      <c r="AA201494" s="192"/>
    </row>
    <row r="201495" spans="26:27">
      <c r="Z201495" s="192"/>
      <c r="AA201495" s="192"/>
    </row>
    <row r="201496" spans="26:27">
      <c r="Z201496" s="192"/>
      <c r="AA201496" s="192"/>
    </row>
    <row r="201497" spans="26:27">
      <c r="Z201497" s="192"/>
      <c r="AA201497" s="192"/>
    </row>
    <row r="201498" spans="26:27">
      <c r="Z201498" s="192"/>
      <c r="AA201498" s="192"/>
    </row>
    <row r="201499" spans="26:27">
      <c r="Z201499" s="192"/>
      <c r="AA201499" s="192"/>
    </row>
    <row r="201500" spans="26:27">
      <c r="Z201500" s="192"/>
      <c r="AA201500" s="192"/>
    </row>
    <row r="201501" spans="26:27">
      <c r="Z201501" s="192"/>
      <c r="AA201501" s="192"/>
    </row>
    <row r="201502" spans="26:27">
      <c r="Z201502" s="192"/>
      <c r="AA201502" s="192"/>
    </row>
    <row r="201503" spans="26:27">
      <c r="Z201503" s="192"/>
      <c r="AA201503" s="192"/>
    </row>
    <row r="201504" spans="26:27">
      <c r="Z201504" s="192"/>
      <c r="AA201504" s="192"/>
    </row>
    <row r="201505" spans="26:27">
      <c r="Z201505" s="192"/>
      <c r="AA201505" s="192"/>
    </row>
    <row r="201506" spans="26:27">
      <c r="Z201506" s="192"/>
      <c r="AA201506" s="192"/>
    </row>
    <row r="201507" spans="26:27">
      <c r="Z201507" s="192"/>
      <c r="AA201507" s="192"/>
    </row>
    <row r="201508" spans="26:27">
      <c r="Z201508" s="192"/>
      <c r="AA201508" s="192"/>
    </row>
    <row r="201509" spans="26:27">
      <c r="Z201509" s="192"/>
      <c r="AA201509" s="192"/>
    </row>
    <row r="201510" spans="26:27">
      <c r="Z201510" s="192"/>
      <c r="AA201510" s="192"/>
    </row>
    <row r="201511" spans="26:27">
      <c r="Z201511" s="192"/>
      <c r="AA201511" s="192"/>
    </row>
    <row r="201512" spans="26:27">
      <c r="Z201512" s="192"/>
      <c r="AA201512" s="192"/>
    </row>
    <row r="201513" spans="26:27">
      <c r="Z201513" s="192"/>
      <c r="AA201513" s="192"/>
    </row>
    <row r="201514" spans="26:27">
      <c r="Z201514" s="192"/>
      <c r="AA201514" s="192"/>
    </row>
    <row r="201515" spans="26:27">
      <c r="Z201515" s="192"/>
      <c r="AA201515" s="192"/>
    </row>
    <row r="201516" spans="26:27">
      <c r="Z201516" s="192"/>
      <c r="AA201516" s="192"/>
    </row>
    <row r="201517" spans="26:27">
      <c r="Z201517" s="192"/>
      <c r="AA201517" s="192"/>
    </row>
    <row r="201518" spans="26:27">
      <c r="Z201518" s="192"/>
      <c r="AA201518" s="192"/>
    </row>
    <row r="201519" spans="26:27">
      <c r="Z201519" s="192"/>
      <c r="AA201519" s="192"/>
    </row>
    <row r="201520" spans="26:27">
      <c r="Z201520" s="192"/>
      <c r="AA201520" s="192"/>
    </row>
    <row r="201521" spans="26:27">
      <c r="Z201521" s="192"/>
      <c r="AA201521" s="192"/>
    </row>
    <row r="201522" spans="26:27">
      <c r="Z201522" s="192"/>
      <c r="AA201522" s="192"/>
    </row>
    <row r="201523" spans="26:27">
      <c r="Z201523" s="192"/>
      <c r="AA201523" s="192"/>
    </row>
    <row r="201524" spans="26:27">
      <c r="Z201524" s="192"/>
      <c r="AA201524" s="192"/>
    </row>
    <row r="201525" spans="26:27">
      <c r="Z201525" s="192"/>
      <c r="AA201525" s="192"/>
    </row>
    <row r="201526" spans="26:27">
      <c r="Z201526" s="192"/>
      <c r="AA201526" s="192"/>
    </row>
    <row r="201527" spans="26:27">
      <c r="Z201527" s="192"/>
      <c r="AA201527" s="192"/>
    </row>
    <row r="201528" spans="26:27">
      <c r="Z201528" s="192"/>
      <c r="AA201528" s="192"/>
    </row>
    <row r="201529" spans="26:27">
      <c r="Z201529" s="192"/>
      <c r="AA201529" s="192"/>
    </row>
    <row r="201530" spans="26:27">
      <c r="Z201530" s="192"/>
      <c r="AA201530" s="192"/>
    </row>
    <row r="201531" spans="26:27">
      <c r="Z201531" s="192"/>
      <c r="AA201531" s="192"/>
    </row>
    <row r="201532" spans="26:27">
      <c r="Z201532" s="192"/>
      <c r="AA201532" s="192"/>
    </row>
    <row r="201533" spans="26:27">
      <c r="Z201533" s="192"/>
      <c r="AA201533" s="192"/>
    </row>
    <row r="201534" spans="26:27">
      <c r="Z201534" s="192"/>
      <c r="AA201534" s="192"/>
    </row>
    <row r="201535" spans="26:27">
      <c r="Z201535" s="192"/>
      <c r="AA201535" s="192"/>
    </row>
    <row r="201536" spans="26:27">
      <c r="Z201536" s="192"/>
      <c r="AA201536" s="192"/>
    </row>
    <row r="201537" spans="26:27">
      <c r="Z201537" s="192"/>
      <c r="AA201537" s="192"/>
    </row>
    <row r="201538" spans="26:27">
      <c r="Z201538" s="192"/>
      <c r="AA201538" s="192"/>
    </row>
    <row r="201539" spans="26:27">
      <c r="Z201539" s="192"/>
      <c r="AA201539" s="192"/>
    </row>
    <row r="201540" spans="26:27">
      <c r="Z201540" s="192"/>
      <c r="AA201540" s="192"/>
    </row>
    <row r="201541" spans="26:27">
      <c r="Z201541" s="192"/>
      <c r="AA201541" s="192"/>
    </row>
    <row r="201542" spans="26:27">
      <c r="Z201542" s="192"/>
      <c r="AA201542" s="192"/>
    </row>
    <row r="201543" spans="26:27">
      <c r="Z201543" s="192"/>
      <c r="AA201543" s="192"/>
    </row>
    <row r="201544" spans="26:27">
      <c r="Z201544" s="192"/>
      <c r="AA201544" s="192"/>
    </row>
    <row r="201545" spans="26:27">
      <c r="Z201545" s="192"/>
      <c r="AA201545" s="192"/>
    </row>
    <row r="201546" spans="26:27">
      <c r="Z201546" s="192"/>
      <c r="AA201546" s="192"/>
    </row>
    <row r="201547" spans="26:27">
      <c r="Z201547" s="192"/>
      <c r="AA201547" s="192"/>
    </row>
    <row r="201548" spans="26:27">
      <c r="Z201548" s="192"/>
      <c r="AA201548" s="192"/>
    </row>
    <row r="201549" spans="26:27">
      <c r="Z201549" s="192"/>
      <c r="AA201549" s="192"/>
    </row>
    <row r="201550" spans="26:27">
      <c r="Z201550" s="192"/>
      <c r="AA201550" s="192"/>
    </row>
    <row r="201551" spans="26:27">
      <c r="Z201551" s="192"/>
      <c r="AA201551" s="192"/>
    </row>
    <row r="201552" spans="26:27">
      <c r="Z201552" s="192"/>
      <c r="AA201552" s="192"/>
    </row>
    <row r="201553" spans="26:27">
      <c r="Z201553" s="192"/>
      <c r="AA201553" s="192"/>
    </row>
    <row r="201554" spans="26:27">
      <c r="Z201554" s="192"/>
      <c r="AA201554" s="192"/>
    </row>
    <row r="201555" spans="26:27">
      <c r="Z201555" s="192"/>
      <c r="AA201555" s="192"/>
    </row>
    <row r="201556" spans="26:27">
      <c r="Z201556" s="192"/>
      <c r="AA201556" s="192"/>
    </row>
    <row r="201557" spans="26:27">
      <c r="Z201557" s="192"/>
      <c r="AA201557" s="192"/>
    </row>
    <row r="201558" spans="26:27">
      <c r="Z201558" s="192"/>
      <c r="AA201558" s="192"/>
    </row>
    <row r="201559" spans="26:27">
      <c r="Z201559" s="192"/>
      <c r="AA201559" s="192"/>
    </row>
    <row r="201560" spans="26:27">
      <c r="Z201560" s="192"/>
      <c r="AA201560" s="192"/>
    </row>
    <row r="201561" spans="26:27">
      <c r="Z201561" s="192"/>
      <c r="AA201561" s="192"/>
    </row>
    <row r="201562" spans="26:27">
      <c r="Z201562" s="192"/>
      <c r="AA201562" s="192"/>
    </row>
    <row r="201563" spans="26:27">
      <c r="Z201563" s="192"/>
      <c r="AA201563" s="192"/>
    </row>
    <row r="201564" spans="26:27">
      <c r="Z201564" s="192"/>
      <c r="AA201564" s="192"/>
    </row>
    <row r="201565" spans="26:27">
      <c r="Z201565" s="192"/>
      <c r="AA201565" s="192"/>
    </row>
    <row r="201566" spans="26:27">
      <c r="Z201566" s="192"/>
      <c r="AA201566" s="192"/>
    </row>
    <row r="201567" spans="26:27">
      <c r="Z201567" s="192"/>
      <c r="AA201567" s="192"/>
    </row>
    <row r="201568" spans="26:27">
      <c r="Z201568" s="192"/>
      <c r="AA201568" s="192"/>
    </row>
    <row r="201569" spans="26:27">
      <c r="Z201569" s="192"/>
      <c r="AA201569" s="192"/>
    </row>
    <row r="201570" spans="26:27">
      <c r="Z201570" s="192"/>
      <c r="AA201570" s="192"/>
    </row>
    <row r="201571" spans="26:27">
      <c r="Z201571" s="192"/>
      <c r="AA201571" s="192"/>
    </row>
    <row r="201572" spans="26:27">
      <c r="Z201572" s="192"/>
      <c r="AA201572" s="192"/>
    </row>
    <row r="201573" spans="26:27">
      <c r="Z201573" s="192"/>
      <c r="AA201573" s="192"/>
    </row>
    <row r="201574" spans="26:27">
      <c r="Z201574" s="192"/>
      <c r="AA201574" s="192"/>
    </row>
    <row r="201575" spans="26:27">
      <c r="Z201575" s="192"/>
      <c r="AA201575" s="192"/>
    </row>
    <row r="201576" spans="26:27">
      <c r="Z201576" s="192"/>
      <c r="AA201576" s="192"/>
    </row>
    <row r="201577" spans="26:27">
      <c r="Z201577" s="192"/>
      <c r="AA201577" s="192"/>
    </row>
    <row r="201578" spans="26:27">
      <c r="Z201578" s="192"/>
      <c r="AA201578" s="192"/>
    </row>
    <row r="201579" spans="26:27">
      <c r="Z201579" s="192"/>
      <c r="AA201579" s="192"/>
    </row>
    <row r="201580" spans="26:27">
      <c r="Z201580" s="192"/>
      <c r="AA201580" s="192"/>
    </row>
    <row r="201581" spans="26:27">
      <c r="Z201581" s="192"/>
      <c r="AA201581" s="192"/>
    </row>
    <row r="201582" spans="26:27">
      <c r="Z201582" s="192"/>
      <c r="AA201582" s="192"/>
    </row>
    <row r="201583" spans="26:27">
      <c r="Z201583" s="192"/>
      <c r="AA201583" s="192"/>
    </row>
    <row r="201584" spans="26:27">
      <c r="Z201584" s="192"/>
      <c r="AA201584" s="192"/>
    </row>
    <row r="201585" spans="26:27">
      <c r="Z201585" s="192"/>
      <c r="AA201585" s="192"/>
    </row>
    <row r="201586" spans="26:27">
      <c r="Z201586" s="192"/>
      <c r="AA201586" s="192"/>
    </row>
    <row r="201587" spans="26:27">
      <c r="Z201587" s="192"/>
      <c r="AA201587" s="192"/>
    </row>
    <row r="201588" spans="26:27">
      <c r="Z201588" s="192"/>
      <c r="AA201588" s="192"/>
    </row>
    <row r="201589" spans="26:27">
      <c r="Z201589" s="192"/>
      <c r="AA201589" s="192"/>
    </row>
    <row r="201590" spans="26:27">
      <c r="Z201590" s="192"/>
      <c r="AA201590" s="192"/>
    </row>
    <row r="201591" spans="26:27">
      <c r="Z201591" s="192"/>
      <c r="AA201591" s="192"/>
    </row>
    <row r="201592" spans="26:27">
      <c r="Z201592" s="192"/>
      <c r="AA201592" s="192"/>
    </row>
    <row r="201593" spans="26:27">
      <c r="Z201593" s="192"/>
      <c r="AA201593" s="192"/>
    </row>
    <row r="201594" spans="26:27">
      <c r="Z201594" s="192"/>
      <c r="AA201594" s="192"/>
    </row>
    <row r="201595" spans="26:27">
      <c r="Z201595" s="192"/>
      <c r="AA201595" s="192"/>
    </row>
    <row r="201596" spans="26:27">
      <c r="Z201596" s="192"/>
      <c r="AA201596" s="192"/>
    </row>
    <row r="201597" spans="26:27">
      <c r="Z201597" s="192"/>
      <c r="AA201597" s="192"/>
    </row>
    <row r="201598" spans="26:27">
      <c r="Z201598" s="192"/>
      <c r="AA201598" s="192"/>
    </row>
    <row r="201599" spans="26:27">
      <c r="Z201599" s="192"/>
      <c r="AA201599" s="192"/>
    </row>
    <row r="201600" spans="26:27">
      <c r="Z201600" s="192"/>
      <c r="AA201600" s="192"/>
    </row>
    <row r="201601" spans="26:27">
      <c r="Z201601" s="192"/>
      <c r="AA201601" s="192"/>
    </row>
    <row r="201602" spans="26:27">
      <c r="Z201602" s="192"/>
      <c r="AA201602" s="192"/>
    </row>
    <row r="201603" spans="26:27">
      <c r="Z201603" s="192"/>
      <c r="AA201603" s="192"/>
    </row>
    <row r="201604" spans="26:27">
      <c r="Z201604" s="192"/>
      <c r="AA201604" s="192"/>
    </row>
    <row r="201605" spans="26:27">
      <c r="Z201605" s="192"/>
      <c r="AA201605" s="192"/>
    </row>
    <row r="201606" spans="26:27">
      <c r="Z201606" s="192"/>
      <c r="AA201606" s="192"/>
    </row>
    <row r="201607" spans="26:27">
      <c r="Z201607" s="192"/>
      <c r="AA201607" s="192"/>
    </row>
    <row r="201608" spans="26:27">
      <c r="Z201608" s="192"/>
      <c r="AA201608" s="192"/>
    </row>
    <row r="201609" spans="26:27">
      <c r="Z201609" s="192"/>
      <c r="AA201609" s="192"/>
    </row>
    <row r="201610" spans="26:27">
      <c r="Z201610" s="192"/>
      <c r="AA201610" s="192"/>
    </row>
    <row r="201611" spans="26:27">
      <c r="Z201611" s="192"/>
      <c r="AA201611" s="192"/>
    </row>
    <row r="201612" spans="26:27">
      <c r="Z201612" s="192"/>
      <c r="AA201612" s="192"/>
    </row>
    <row r="201613" spans="26:27">
      <c r="Z201613" s="192"/>
      <c r="AA201613" s="192"/>
    </row>
    <row r="201614" spans="26:27">
      <c r="Z201614" s="192"/>
      <c r="AA201614" s="192"/>
    </row>
    <row r="201615" spans="26:27">
      <c r="Z201615" s="192"/>
      <c r="AA201615" s="192"/>
    </row>
    <row r="201616" spans="26:27">
      <c r="Z201616" s="192"/>
      <c r="AA201616" s="192"/>
    </row>
    <row r="201617" spans="26:27">
      <c r="Z201617" s="192"/>
      <c r="AA201617" s="192"/>
    </row>
    <row r="201618" spans="26:27">
      <c r="Z201618" s="192"/>
      <c r="AA201618" s="192"/>
    </row>
    <row r="201619" spans="26:27">
      <c r="Z201619" s="192"/>
      <c r="AA201619" s="192"/>
    </row>
    <row r="201620" spans="26:27">
      <c r="Z201620" s="192"/>
      <c r="AA201620" s="192"/>
    </row>
    <row r="201621" spans="26:27">
      <c r="Z201621" s="192"/>
      <c r="AA201621" s="192"/>
    </row>
    <row r="201622" spans="26:27">
      <c r="Z201622" s="192"/>
      <c r="AA201622" s="192"/>
    </row>
    <row r="201623" spans="26:27">
      <c r="Z201623" s="192"/>
      <c r="AA201623" s="192"/>
    </row>
    <row r="201624" spans="26:27">
      <c r="Z201624" s="192"/>
      <c r="AA201624" s="192"/>
    </row>
    <row r="201625" spans="26:27">
      <c r="Z201625" s="192"/>
      <c r="AA201625" s="192"/>
    </row>
    <row r="201626" spans="26:27">
      <c r="Z201626" s="192"/>
      <c r="AA201626" s="192"/>
    </row>
    <row r="201627" spans="26:27">
      <c r="Z201627" s="192"/>
      <c r="AA201627" s="192"/>
    </row>
    <row r="201628" spans="26:27">
      <c r="Z201628" s="192"/>
      <c r="AA201628" s="192"/>
    </row>
    <row r="201629" spans="26:27">
      <c r="Z201629" s="192"/>
      <c r="AA201629" s="192"/>
    </row>
    <row r="201630" spans="26:27">
      <c r="Z201630" s="192"/>
      <c r="AA201630" s="192"/>
    </row>
    <row r="201631" spans="26:27">
      <c r="Z201631" s="192"/>
      <c r="AA201631" s="192"/>
    </row>
    <row r="201632" spans="26:27">
      <c r="Z201632" s="192"/>
      <c r="AA201632" s="192"/>
    </row>
    <row r="201633" spans="26:27">
      <c r="Z201633" s="192"/>
      <c r="AA201633" s="192"/>
    </row>
    <row r="201634" spans="26:27">
      <c r="Z201634" s="192"/>
      <c r="AA201634" s="192"/>
    </row>
    <row r="201635" spans="26:27">
      <c r="Z201635" s="192"/>
      <c r="AA201635" s="192"/>
    </row>
    <row r="201636" spans="26:27">
      <c r="Z201636" s="192"/>
      <c r="AA201636" s="192"/>
    </row>
    <row r="201637" spans="26:27">
      <c r="Z201637" s="192"/>
      <c r="AA201637" s="192"/>
    </row>
    <row r="201638" spans="26:27">
      <c r="Z201638" s="192"/>
      <c r="AA201638" s="192"/>
    </row>
    <row r="201639" spans="26:27">
      <c r="Z201639" s="192"/>
      <c r="AA201639" s="192"/>
    </row>
    <row r="201640" spans="26:27">
      <c r="Z201640" s="192"/>
      <c r="AA201640" s="192"/>
    </row>
    <row r="201641" spans="26:27">
      <c r="Z201641" s="192"/>
      <c r="AA201641" s="192"/>
    </row>
    <row r="201642" spans="26:27">
      <c r="Z201642" s="192"/>
      <c r="AA201642" s="192"/>
    </row>
    <row r="201643" spans="26:27">
      <c r="Z201643" s="192"/>
      <c r="AA201643" s="192"/>
    </row>
    <row r="201644" spans="26:27">
      <c r="Z201644" s="192"/>
      <c r="AA201644" s="192"/>
    </row>
    <row r="201645" spans="26:27">
      <c r="Z201645" s="192"/>
      <c r="AA201645" s="192"/>
    </row>
    <row r="201646" spans="26:27">
      <c r="Z201646" s="192"/>
      <c r="AA201646" s="192"/>
    </row>
    <row r="201647" spans="26:27">
      <c r="Z201647" s="192"/>
      <c r="AA201647" s="192"/>
    </row>
    <row r="201648" spans="26:27">
      <c r="Z201648" s="192"/>
      <c r="AA201648" s="192"/>
    </row>
    <row r="201649" spans="26:27">
      <c r="Z201649" s="192"/>
      <c r="AA201649" s="192"/>
    </row>
    <row r="201650" spans="26:27">
      <c r="Z201650" s="192"/>
      <c r="AA201650" s="192"/>
    </row>
    <row r="201651" spans="26:27">
      <c r="Z201651" s="192"/>
      <c r="AA201651" s="192"/>
    </row>
    <row r="201652" spans="26:27">
      <c r="Z201652" s="192"/>
      <c r="AA201652" s="192"/>
    </row>
    <row r="201653" spans="26:27">
      <c r="Z201653" s="192"/>
      <c r="AA201653" s="192"/>
    </row>
    <row r="201654" spans="26:27">
      <c r="Z201654" s="192"/>
      <c r="AA201654" s="192"/>
    </row>
    <row r="201655" spans="26:27">
      <c r="Z201655" s="192"/>
      <c r="AA201655" s="192"/>
    </row>
    <row r="201656" spans="26:27">
      <c r="Z201656" s="192"/>
      <c r="AA201656" s="192"/>
    </row>
    <row r="201657" spans="26:27">
      <c r="Z201657" s="192"/>
      <c r="AA201657" s="192"/>
    </row>
    <row r="201658" spans="26:27">
      <c r="Z201658" s="192"/>
      <c r="AA201658" s="192"/>
    </row>
    <row r="201659" spans="26:27">
      <c r="Z201659" s="192"/>
      <c r="AA201659" s="192"/>
    </row>
    <row r="201660" spans="26:27">
      <c r="Z201660" s="192"/>
      <c r="AA201660" s="192"/>
    </row>
    <row r="201661" spans="26:27">
      <c r="Z201661" s="192"/>
      <c r="AA201661" s="192"/>
    </row>
    <row r="201662" spans="26:27">
      <c r="Z201662" s="192"/>
      <c r="AA201662" s="192"/>
    </row>
    <row r="201663" spans="26:27">
      <c r="Z201663" s="192"/>
      <c r="AA201663" s="192"/>
    </row>
    <row r="201664" spans="26:27">
      <c r="Z201664" s="192"/>
      <c r="AA201664" s="192"/>
    </row>
    <row r="201665" spans="26:27">
      <c r="Z201665" s="192"/>
      <c r="AA201665" s="192"/>
    </row>
    <row r="201666" spans="26:27">
      <c r="Z201666" s="192"/>
      <c r="AA201666" s="192"/>
    </row>
    <row r="201667" spans="26:27">
      <c r="Z201667" s="192"/>
      <c r="AA201667" s="192"/>
    </row>
    <row r="201668" spans="26:27">
      <c r="Z201668" s="192"/>
      <c r="AA201668" s="192"/>
    </row>
    <row r="201669" spans="26:27">
      <c r="Z201669" s="192"/>
      <c r="AA201669" s="192"/>
    </row>
    <row r="201670" spans="26:27">
      <c r="Z201670" s="192"/>
      <c r="AA201670" s="192"/>
    </row>
    <row r="201671" spans="26:27">
      <c r="Z201671" s="192"/>
      <c r="AA201671" s="192"/>
    </row>
    <row r="201672" spans="26:27">
      <c r="Z201672" s="192"/>
      <c r="AA201672" s="192"/>
    </row>
    <row r="201673" spans="26:27">
      <c r="Z201673" s="192"/>
      <c r="AA201673" s="192"/>
    </row>
    <row r="201674" spans="26:27">
      <c r="Z201674" s="192"/>
      <c r="AA201674" s="192"/>
    </row>
    <row r="201675" spans="26:27">
      <c r="Z201675" s="192"/>
      <c r="AA201675" s="192"/>
    </row>
    <row r="201676" spans="26:27">
      <c r="Z201676" s="192"/>
      <c r="AA201676" s="192"/>
    </row>
    <row r="201677" spans="26:27">
      <c r="Z201677" s="192"/>
      <c r="AA201677" s="192"/>
    </row>
    <row r="201678" spans="26:27">
      <c r="Z201678" s="192"/>
      <c r="AA201678" s="192"/>
    </row>
    <row r="201679" spans="26:27">
      <c r="Z201679" s="192"/>
      <c r="AA201679" s="192"/>
    </row>
    <row r="201680" spans="26:27">
      <c r="Z201680" s="192"/>
      <c r="AA201680" s="192"/>
    </row>
    <row r="201681" spans="26:27">
      <c r="Z201681" s="192"/>
      <c r="AA201681" s="192"/>
    </row>
    <row r="201682" spans="26:27">
      <c r="Z201682" s="192"/>
      <c r="AA201682" s="192"/>
    </row>
    <row r="201683" spans="26:27">
      <c r="Z201683" s="192"/>
      <c r="AA201683" s="192"/>
    </row>
    <row r="201684" spans="26:27">
      <c r="Z201684" s="192"/>
      <c r="AA201684" s="192"/>
    </row>
    <row r="201685" spans="26:27">
      <c r="Z201685" s="192"/>
      <c r="AA201685" s="192"/>
    </row>
    <row r="201686" spans="26:27">
      <c r="Z201686" s="192"/>
      <c r="AA201686" s="192"/>
    </row>
    <row r="201687" spans="26:27">
      <c r="Z201687" s="192"/>
      <c r="AA201687" s="192"/>
    </row>
    <row r="201688" spans="26:27">
      <c r="Z201688" s="192"/>
      <c r="AA201688" s="192"/>
    </row>
    <row r="201689" spans="26:27">
      <c r="Z201689" s="192"/>
      <c r="AA201689" s="192"/>
    </row>
    <row r="201690" spans="26:27">
      <c r="Z201690" s="192"/>
      <c r="AA201690" s="192"/>
    </row>
    <row r="201691" spans="26:27">
      <c r="Z201691" s="192"/>
      <c r="AA201691" s="192"/>
    </row>
    <row r="201692" spans="26:27">
      <c r="Z201692" s="192"/>
      <c r="AA201692" s="192"/>
    </row>
    <row r="201693" spans="26:27">
      <c r="Z201693" s="192"/>
      <c r="AA201693" s="192"/>
    </row>
    <row r="201694" spans="26:27">
      <c r="Z201694" s="192"/>
      <c r="AA201694" s="192"/>
    </row>
    <row r="201695" spans="26:27">
      <c r="Z201695" s="192"/>
      <c r="AA201695" s="192"/>
    </row>
    <row r="201696" spans="26:27">
      <c r="Z201696" s="192"/>
      <c r="AA201696" s="192"/>
    </row>
    <row r="201697" spans="26:27">
      <c r="Z201697" s="192"/>
      <c r="AA201697" s="192"/>
    </row>
    <row r="201698" spans="26:27">
      <c r="Z201698" s="192"/>
      <c r="AA201698" s="192"/>
    </row>
    <row r="201699" spans="26:27">
      <c r="Z201699" s="192"/>
      <c r="AA201699" s="192"/>
    </row>
    <row r="201700" spans="26:27">
      <c r="Z201700" s="192"/>
      <c r="AA201700" s="192"/>
    </row>
    <row r="201701" spans="26:27">
      <c r="Z201701" s="192"/>
      <c r="AA201701" s="192"/>
    </row>
    <row r="201702" spans="26:27">
      <c r="Z201702" s="192"/>
      <c r="AA201702" s="192"/>
    </row>
    <row r="201703" spans="26:27">
      <c r="Z201703" s="192"/>
      <c r="AA201703" s="192"/>
    </row>
    <row r="201704" spans="26:27">
      <c r="Z201704" s="192"/>
      <c r="AA201704" s="192"/>
    </row>
    <row r="201705" spans="26:27">
      <c r="Z201705" s="192"/>
      <c r="AA201705" s="192"/>
    </row>
    <row r="201706" spans="26:27">
      <c r="Z201706" s="192"/>
      <c r="AA201706" s="192"/>
    </row>
    <row r="201707" spans="26:27">
      <c r="Z201707" s="192"/>
      <c r="AA201707" s="192"/>
    </row>
    <row r="201708" spans="26:27">
      <c r="Z201708" s="192"/>
      <c r="AA201708" s="192"/>
    </row>
    <row r="201709" spans="26:27">
      <c r="Z201709" s="192"/>
      <c r="AA201709" s="192"/>
    </row>
    <row r="201710" spans="26:27">
      <c r="Z201710" s="192"/>
      <c r="AA201710" s="192"/>
    </row>
    <row r="201711" spans="26:27">
      <c r="Z201711" s="192"/>
      <c r="AA201711" s="192"/>
    </row>
    <row r="201712" spans="26:27">
      <c r="Z201712" s="192"/>
      <c r="AA201712" s="192"/>
    </row>
    <row r="201713" spans="26:27">
      <c r="Z201713" s="192"/>
      <c r="AA201713" s="192"/>
    </row>
    <row r="201714" spans="26:27">
      <c r="Z201714" s="192"/>
      <c r="AA201714" s="192"/>
    </row>
    <row r="201715" spans="26:27">
      <c r="Z201715" s="192"/>
      <c r="AA201715" s="192"/>
    </row>
    <row r="201716" spans="26:27">
      <c r="Z201716" s="192"/>
      <c r="AA201716" s="192"/>
    </row>
    <row r="201717" spans="26:27">
      <c r="Z201717" s="192"/>
      <c r="AA201717" s="192"/>
    </row>
    <row r="201718" spans="26:27">
      <c r="Z201718" s="192"/>
      <c r="AA201718" s="192"/>
    </row>
    <row r="201719" spans="26:27">
      <c r="Z201719" s="192"/>
      <c r="AA201719" s="192"/>
    </row>
    <row r="201720" spans="26:27">
      <c r="Z201720" s="192"/>
      <c r="AA201720" s="192"/>
    </row>
    <row r="201721" spans="26:27">
      <c r="Z201721" s="192"/>
      <c r="AA201721" s="192"/>
    </row>
    <row r="201722" spans="26:27">
      <c r="Z201722" s="192"/>
      <c r="AA201722" s="192"/>
    </row>
    <row r="201723" spans="26:27">
      <c r="Z201723" s="192"/>
      <c r="AA201723" s="192"/>
    </row>
    <row r="201724" spans="26:27">
      <c r="Z201724" s="192"/>
      <c r="AA201724" s="192"/>
    </row>
    <row r="201725" spans="26:27">
      <c r="Z201725" s="192"/>
      <c r="AA201725" s="192"/>
    </row>
    <row r="201726" spans="26:27">
      <c r="Z201726" s="192"/>
      <c r="AA201726" s="192"/>
    </row>
    <row r="201727" spans="26:27">
      <c r="Z201727" s="192"/>
      <c r="AA201727" s="192"/>
    </row>
    <row r="201728" spans="26:27">
      <c r="Z201728" s="192"/>
      <c r="AA201728" s="192"/>
    </row>
    <row r="201729" spans="26:27">
      <c r="Z201729" s="192"/>
      <c r="AA201729" s="192"/>
    </row>
    <row r="201730" spans="26:27">
      <c r="Z201730" s="192"/>
      <c r="AA201730" s="192"/>
    </row>
    <row r="201731" spans="26:27">
      <c r="Z201731" s="192"/>
      <c r="AA201731" s="192"/>
    </row>
    <row r="201732" spans="26:27">
      <c r="Z201732" s="192"/>
      <c r="AA201732" s="192"/>
    </row>
    <row r="201733" spans="26:27">
      <c r="Z201733" s="192"/>
      <c r="AA201733" s="192"/>
    </row>
    <row r="201734" spans="26:27">
      <c r="Z201734" s="192"/>
      <c r="AA201734" s="192"/>
    </row>
    <row r="201735" spans="26:27">
      <c r="Z201735" s="192"/>
      <c r="AA201735" s="192"/>
    </row>
    <row r="201736" spans="26:27">
      <c r="Z201736" s="192"/>
      <c r="AA201736" s="192"/>
    </row>
    <row r="201737" spans="26:27">
      <c r="Z201737" s="192"/>
      <c r="AA201737" s="192"/>
    </row>
    <row r="201738" spans="26:27">
      <c r="Z201738" s="192"/>
      <c r="AA201738" s="192"/>
    </row>
    <row r="201739" spans="26:27">
      <c r="Z201739" s="192"/>
      <c r="AA201739" s="192"/>
    </row>
    <row r="201740" spans="26:27">
      <c r="Z201740" s="192"/>
      <c r="AA201740" s="192"/>
    </row>
    <row r="201741" spans="26:27">
      <c r="Z201741" s="192"/>
      <c r="AA201741" s="192"/>
    </row>
    <row r="201742" spans="26:27">
      <c r="Z201742" s="192"/>
      <c r="AA201742" s="192"/>
    </row>
    <row r="201743" spans="26:27">
      <c r="Z201743" s="192"/>
      <c r="AA201743" s="192"/>
    </row>
    <row r="201744" spans="26:27">
      <c r="Z201744" s="192"/>
      <c r="AA201744" s="192"/>
    </row>
    <row r="201745" spans="26:27">
      <c r="Z201745" s="192"/>
      <c r="AA201745" s="192"/>
    </row>
    <row r="201746" spans="26:27">
      <c r="Z201746" s="192"/>
      <c r="AA201746" s="192"/>
    </row>
    <row r="201747" spans="26:27">
      <c r="Z201747" s="192"/>
      <c r="AA201747" s="192"/>
    </row>
    <row r="201748" spans="26:27">
      <c r="Z201748" s="192"/>
      <c r="AA201748" s="192"/>
    </row>
    <row r="201749" spans="26:27">
      <c r="Z201749" s="192"/>
      <c r="AA201749" s="192"/>
    </row>
    <row r="201750" spans="26:27">
      <c r="Z201750" s="192"/>
      <c r="AA201750" s="192"/>
    </row>
    <row r="201751" spans="26:27">
      <c r="Z201751" s="192"/>
      <c r="AA201751" s="192"/>
    </row>
    <row r="201752" spans="26:27">
      <c r="Z201752" s="192"/>
      <c r="AA201752" s="192"/>
    </row>
    <row r="201753" spans="26:27">
      <c r="Z201753" s="192"/>
      <c r="AA201753" s="192"/>
    </row>
    <row r="201754" spans="26:27">
      <c r="Z201754" s="192"/>
      <c r="AA201754" s="192"/>
    </row>
    <row r="201755" spans="26:27">
      <c r="Z201755" s="192"/>
      <c r="AA201755" s="192"/>
    </row>
    <row r="201756" spans="26:27">
      <c r="Z201756" s="192"/>
      <c r="AA201756" s="192"/>
    </row>
    <row r="201757" spans="26:27">
      <c r="Z201757" s="192"/>
      <c r="AA201757" s="192"/>
    </row>
    <row r="201758" spans="26:27">
      <c r="Z201758" s="192"/>
      <c r="AA201758" s="192"/>
    </row>
    <row r="201759" spans="26:27">
      <c r="Z201759" s="192"/>
      <c r="AA201759" s="192"/>
    </row>
    <row r="201760" spans="26:27">
      <c r="Z201760" s="192"/>
      <c r="AA201760" s="192"/>
    </row>
    <row r="201761" spans="26:27">
      <c r="Z201761" s="192"/>
      <c r="AA201761" s="192"/>
    </row>
    <row r="201762" spans="26:27">
      <c r="Z201762" s="192"/>
      <c r="AA201762" s="192"/>
    </row>
    <row r="201763" spans="26:27">
      <c r="Z201763" s="192"/>
      <c r="AA201763" s="192"/>
    </row>
    <row r="201764" spans="26:27">
      <c r="Z201764" s="192"/>
      <c r="AA201764" s="192"/>
    </row>
    <row r="201765" spans="26:27">
      <c r="Z201765" s="192"/>
      <c r="AA201765" s="192"/>
    </row>
    <row r="201766" spans="26:27">
      <c r="Z201766" s="192"/>
      <c r="AA201766" s="192"/>
    </row>
    <row r="201767" spans="26:27">
      <c r="Z201767" s="192"/>
      <c r="AA201767" s="192"/>
    </row>
    <row r="201768" spans="26:27">
      <c r="Z201768" s="192"/>
      <c r="AA201768" s="192"/>
    </row>
    <row r="201769" spans="26:27">
      <c r="Z201769" s="192"/>
      <c r="AA201769" s="192"/>
    </row>
    <row r="201770" spans="26:27">
      <c r="Z201770" s="192"/>
      <c r="AA201770" s="192"/>
    </row>
    <row r="201771" spans="26:27">
      <c r="Z201771" s="192"/>
      <c r="AA201771" s="192"/>
    </row>
    <row r="201772" spans="26:27">
      <c r="Z201772" s="192"/>
      <c r="AA201772" s="192"/>
    </row>
    <row r="201773" spans="26:27">
      <c r="Z201773" s="192"/>
      <c r="AA201773" s="192"/>
    </row>
    <row r="201774" spans="26:27">
      <c r="Z201774" s="192"/>
      <c r="AA201774" s="192"/>
    </row>
    <row r="201775" spans="26:27">
      <c r="Z201775" s="192"/>
      <c r="AA201775" s="192"/>
    </row>
    <row r="201776" spans="26:27">
      <c r="Z201776" s="192"/>
      <c r="AA201776" s="192"/>
    </row>
    <row r="201777" spans="26:27">
      <c r="Z201777" s="192"/>
      <c r="AA201777" s="192"/>
    </row>
    <row r="201778" spans="26:27">
      <c r="Z201778" s="192"/>
      <c r="AA201778" s="192"/>
    </row>
    <row r="201779" spans="26:27">
      <c r="Z201779" s="192"/>
      <c r="AA201779" s="192"/>
    </row>
    <row r="201780" spans="26:27">
      <c r="Z201780" s="192"/>
      <c r="AA201780" s="192"/>
    </row>
    <row r="201781" spans="26:27">
      <c r="Z201781" s="192"/>
      <c r="AA201781" s="192"/>
    </row>
    <row r="201782" spans="26:27">
      <c r="Z201782" s="192"/>
      <c r="AA201782" s="192"/>
    </row>
    <row r="201783" spans="26:27">
      <c r="Z201783" s="192"/>
      <c r="AA201783" s="192"/>
    </row>
    <row r="201784" spans="26:27">
      <c r="Z201784" s="192"/>
      <c r="AA201784" s="192"/>
    </row>
    <row r="201785" spans="26:27">
      <c r="Z201785" s="192"/>
      <c r="AA201785" s="192"/>
    </row>
    <row r="201786" spans="26:27">
      <c r="Z201786" s="192"/>
      <c r="AA201786" s="192"/>
    </row>
    <row r="201787" spans="26:27">
      <c r="Z201787" s="192"/>
      <c r="AA201787" s="192"/>
    </row>
    <row r="201788" spans="26:27">
      <c r="Z201788" s="192"/>
      <c r="AA201788" s="192"/>
    </row>
    <row r="201789" spans="26:27">
      <c r="Z201789" s="192"/>
      <c r="AA201789" s="192"/>
    </row>
    <row r="201790" spans="26:27">
      <c r="Z201790" s="192"/>
      <c r="AA201790" s="192"/>
    </row>
    <row r="201791" spans="26:27">
      <c r="Z201791" s="192"/>
      <c r="AA201791" s="192"/>
    </row>
    <row r="201792" spans="26:27">
      <c r="Z201792" s="192"/>
      <c r="AA201792" s="192"/>
    </row>
    <row r="201793" spans="26:27">
      <c r="Z201793" s="192"/>
      <c r="AA201793" s="192"/>
    </row>
    <row r="201794" spans="26:27">
      <c r="Z201794" s="192"/>
      <c r="AA201794" s="192"/>
    </row>
    <row r="201795" spans="26:27">
      <c r="Z201795" s="192"/>
      <c r="AA201795" s="192"/>
    </row>
    <row r="201796" spans="26:27">
      <c r="Z201796" s="192"/>
      <c r="AA201796" s="192"/>
    </row>
    <row r="201797" spans="26:27">
      <c r="Z201797" s="192"/>
      <c r="AA201797" s="192"/>
    </row>
    <row r="201798" spans="26:27">
      <c r="Z201798" s="192"/>
      <c r="AA201798" s="192"/>
    </row>
    <row r="201799" spans="26:27">
      <c r="Z201799" s="192"/>
      <c r="AA201799" s="192"/>
    </row>
    <row r="201800" spans="26:27">
      <c r="Z201800" s="192"/>
      <c r="AA201800" s="192"/>
    </row>
    <row r="201801" spans="26:27">
      <c r="Z201801" s="192"/>
      <c r="AA201801" s="192"/>
    </row>
    <row r="201802" spans="26:27">
      <c r="Z201802" s="192"/>
      <c r="AA201802" s="192"/>
    </row>
    <row r="201803" spans="26:27">
      <c r="Z201803" s="192"/>
      <c r="AA201803" s="192"/>
    </row>
    <row r="201804" spans="26:27">
      <c r="Z201804" s="192"/>
      <c r="AA201804" s="192"/>
    </row>
    <row r="201805" spans="26:27">
      <c r="Z201805" s="192"/>
      <c r="AA201805" s="192"/>
    </row>
    <row r="201806" spans="26:27">
      <c r="Z201806" s="192"/>
      <c r="AA201806" s="192"/>
    </row>
    <row r="201807" spans="26:27">
      <c r="Z201807" s="192"/>
      <c r="AA201807" s="192"/>
    </row>
    <row r="201808" spans="26:27">
      <c r="Z201808" s="192"/>
      <c r="AA201808" s="192"/>
    </row>
    <row r="201809" spans="26:27">
      <c r="Z201809" s="192"/>
      <c r="AA201809" s="192"/>
    </row>
    <row r="201810" spans="26:27">
      <c r="Z201810" s="192"/>
      <c r="AA201810" s="192"/>
    </row>
    <row r="201811" spans="26:27">
      <c r="Z201811" s="192"/>
      <c r="AA201811" s="192"/>
    </row>
    <row r="201812" spans="26:27">
      <c r="Z201812" s="192"/>
      <c r="AA201812" s="192"/>
    </row>
    <row r="201813" spans="26:27">
      <c r="Z201813" s="192"/>
      <c r="AA201813" s="192"/>
    </row>
    <row r="201814" spans="26:27">
      <c r="Z201814" s="192"/>
      <c r="AA201814" s="192"/>
    </row>
    <row r="201815" spans="26:27">
      <c r="Z201815" s="192"/>
      <c r="AA201815" s="192"/>
    </row>
    <row r="201816" spans="26:27">
      <c r="Z201816" s="192"/>
      <c r="AA201816" s="192"/>
    </row>
    <row r="201817" spans="26:27">
      <c r="Z201817" s="192"/>
      <c r="AA201817" s="192"/>
    </row>
    <row r="201818" spans="26:27">
      <c r="Z201818" s="192"/>
      <c r="AA201818" s="192"/>
    </row>
    <row r="201819" spans="26:27">
      <c r="Z201819" s="192"/>
      <c r="AA201819" s="192"/>
    </row>
    <row r="201820" spans="26:27">
      <c r="Z201820" s="192"/>
      <c r="AA201820" s="192"/>
    </row>
    <row r="201821" spans="26:27">
      <c r="Z201821" s="192"/>
      <c r="AA201821" s="192"/>
    </row>
    <row r="201822" spans="26:27">
      <c r="Z201822" s="192"/>
      <c r="AA201822" s="192"/>
    </row>
    <row r="201823" spans="26:27">
      <c r="Z201823" s="192"/>
      <c r="AA201823" s="192"/>
    </row>
    <row r="201824" spans="26:27">
      <c r="Z201824" s="192"/>
      <c r="AA201824" s="192"/>
    </row>
    <row r="201825" spans="26:27">
      <c r="Z201825" s="192"/>
      <c r="AA201825" s="192"/>
    </row>
    <row r="201826" spans="26:27">
      <c r="Z201826" s="192"/>
      <c r="AA201826" s="192"/>
    </row>
    <row r="201827" spans="26:27">
      <c r="Z201827" s="192"/>
      <c r="AA201827" s="192"/>
    </row>
    <row r="201828" spans="26:27">
      <c r="Z201828" s="192"/>
      <c r="AA201828" s="192"/>
    </row>
    <row r="201829" spans="26:27">
      <c r="Z201829" s="192"/>
      <c r="AA201829" s="192"/>
    </row>
    <row r="201830" spans="26:27">
      <c r="Z201830" s="192"/>
      <c r="AA201830" s="192"/>
    </row>
    <row r="201831" spans="26:27">
      <c r="Z201831" s="192"/>
      <c r="AA201831" s="192"/>
    </row>
    <row r="201832" spans="26:27">
      <c r="Z201832" s="192"/>
      <c r="AA201832" s="192"/>
    </row>
    <row r="201833" spans="26:27">
      <c r="Z201833" s="192"/>
      <c r="AA201833" s="192"/>
    </row>
    <row r="201834" spans="26:27">
      <c r="Z201834" s="192"/>
      <c r="AA201834" s="192"/>
    </row>
    <row r="201835" spans="26:27">
      <c r="Z201835" s="192"/>
      <c r="AA201835" s="192"/>
    </row>
    <row r="201836" spans="26:27">
      <c r="Z201836" s="192"/>
      <c r="AA201836" s="192"/>
    </row>
    <row r="201837" spans="26:27">
      <c r="Z201837" s="192"/>
      <c r="AA201837" s="192"/>
    </row>
    <row r="201838" spans="26:27">
      <c r="Z201838" s="192"/>
      <c r="AA201838" s="192"/>
    </row>
    <row r="201839" spans="26:27">
      <c r="Z201839" s="192"/>
      <c r="AA201839" s="192"/>
    </row>
    <row r="201840" spans="26:27">
      <c r="Z201840" s="192"/>
      <c r="AA201840" s="192"/>
    </row>
    <row r="201841" spans="26:27">
      <c r="Z201841" s="192"/>
      <c r="AA201841" s="192"/>
    </row>
    <row r="201842" spans="26:27">
      <c r="Z201842" s="192"/>
      <c r="AA201842" s="192"/>
    </row>
    <row r="201843" spans="26:27">
      <c r="Z201843" s="192"/>
      <c r="AA201843" s="192"/>
    </row>
    <row r="201844" spans="26:27">
      <c r="Z201844" s="192"/>
      <c r="AA201844" s="192"/>
    </row>
    <row r="201845" spans="26:27">
      <c r="Z201845" s="192"/>
      <c r="AA201845" s="192"/>
    </row>
    <row r="201846" spans="26:27">
      <c r="Z201846" s="192"/>
      <c r="AA201846" s="192"/>
    </row>
    <row r="201847" spans="26:27">
      <c r="Z201847" s="192"/>
      <c r="AA201847" s="192"/>
    </row>
    <row r="201848" spans="26:27">
      <c r="Z201848" s="192"/>
      <c r="AA201848" s="192"/>
    </row>
    <row r="201849" spans="26:27">
      <c r="Z201849" s="192"/>
      <c r="AA201849" s="192"/>
    </row>
    <row r="201850" spans="26:27">
      <c r="Z201850" s="192"/>
      <c r="AA201850" s="192"/>
    </row>
    <row r="201851" spans="26:27">
      <c r="Z201851" s="192"/>
      <c r="AA201851" s="192"/>
    </row>
    <row r="201852" spans="26:27">
      <c r="Z201852" s="192"/>
      <c r="AA201852" s="192"/>
    </row>
    <row r="201853" spans="26:27">
      <c r="Z201853" s="192"/>
      <c r="AA201853" s="192"/>
    </row>
    <row r="201854" spans="26:27">
      <c r="Z201854" s="192"/>
      <c r="AA201854" s="192"/>
    </row>
    <row r="201855" spans="26:27">
      <c r="Z201855" s="192"/>
      <c r="AA201855" s="192"/>
    </row>
    <row r="201856" spans="26:27">
      <c r="Z201856" s="192"/>
      <c r="AA201856" s="192"/>
    </row>
    <row r="201857" spans="26:27">
      <c r="Z201857" s="192"/>
      <c r="AA201857" s="192"/>
    </row>
    <row r="201858" spans="26:27">
      <c r="Z201858" s="192"/>
      <c r="AA201858" s="192"/>
    </row>
    <row r="201859" spans="26:27">
      <c r="Z201859" s="192"/>
      <c r="AA201859" s="192"/>
    </row>
    <row r="201860" spans="26:27">
      <c r="Z201860" s="192"/>
      <c r="AA201860" s="192"/>
    </row>
    <row r="201861" spans="26:27">
      <c r="Z201861" s="192"/>
      <c r="AA201861" s="192"/>
    </row>
    <row r="201862" spans="26:27">
      <c r="Z201862" s="192"/>
      <c r="AA201862" s="192"/>
    </row>
    <row r="201863" spans="26:27">
      <c r="Z201863" s="192"/>
      <c r="AA201863" s="192"/>
    </row>
    <row r="201864" spans="26:27">
      <c r="Z201864" s="192"/>
      <c r="AA201864" s="192"/>
    </row>
    <row r="201865" spans="26:27">
      <c r="Z201865" s="192"/>
      <c r="AA201865" s="192"/>
    </row>
    <row r="201866" spans="26:27">
      <c r="Z201866" s="192"/>
      <c r="AA201866" s="192"/>
    </row>
    <row r="201867" spans="26:27">
      <c r="Z201867" s="192"/>
      <c r="AA201867" s="192"/>
    </row>
    <row r="201868" spans="26:27">
      <c r="Z201868" s="192"/>
      <c r="AA201868" s="192"/>
    </row>
    <row r="201869" spans="26:27">
      <c r="Z201869" s="192"/>
      <c r="AA201869" s="192"/>
    </row>
    <row r="201870" spans="26:27">
      <c r="Z201870" s="192"/>
      <c r="AA201870" s="192"/>
    </row>
    <row r="201871" spans="26:27">
      <c r="Z201871" s="192"/>
      <c r="AA201871" s="192"/>
    </row>
    <row r="201872" spans="26:27">
      <c r="Z201872" s="192"/>
      <c r="AA201872" s="192"/>
    </row>
    <row r="201873" spans="26:27">
      <c r="Z201873" s="192"/>
      <c r="AA201873" s="192"/>
    </row>
    <row r="201874" spans="26:27">
      <c r="Z201874" s="192"/>
      <c r="AA201874" s="192"/>
    </row>
    <row r="201875" spans="26:27">
      <c r="Z201875" s="192"/>
      <c r="AA201875" s="192"/>
    </row>
    <row r="201876" spans="26:27">
      <c r="Z201876" s="192"/>
      <c r="AA201876" s="192"/>
    </row>
    <row r="201877" spans="26:27">
      <c r="Z201877" s="192"/>
      <c r="AA201877" s="192"/>
    </row>
    <row r="201878" spans="26:27">
      <c r="Z201878" s="192"/>
      <c r="AA201878" s="192"/>
    </row>
    <row r="201879" spans="26:27">
      <c r="Z201879" s="192"/>
      <c r="AA201879" s="192"/>
    </row>
    <row r="201880" spans="26:27">
      <c r="Z201880" s="192"/>
      <c r="AA201880" s="192"/>
    </row>
    <row r="201881" spans="26:27">
      <c r="Z201881" s="192"/>
      <c r="AA201881" s="192"/>
    </row>
    <row r="201882" spans="26:27">
      <c r="Z201882" s="192"/>
      <c r="AA201882" s="192"/>
    </row>
    <row r="201883" spans="26:27">
      <c r="Z201883" s="192"/>
      <c r="AA201883" s="192"/>
    </row>
    <row r="201884" spans="26:27">
      <c r="Z201884" s="192"/>
      <c r="AA201884" s="192"/>
    </row>
    <row r="201885" spans="26:27">
      <c r="Z201885" s="192"/>
      <c r="AA201885" s="192"/>
    </row>
    <row r="201886" spans="26:27">
      <c r="Z201886" s="192"/>
      <c r="AA201886" s="192"/>
    </row>
    <row r="201887" spans="26:27">
      <c r="Z201887" s="192"/>
      <c r="AA201887" s="192"/>
    </row>
    <row r="201888" spans="26:27">
      <c r="Z201888" s="192"/>
      <c r="AA201888" s="192"/>
    </row>
    <row r="201889" spans="26:27">
      <c r="Z201889" s="192"/>
      <c r="AA201889" s="192"/>
    </row>
    <row r="201890" spans="26:27">
      <c r="Z201890" s="192"/>
      <c r="AA201890" s="192"/>
    </row>
    <row r="201891" spans="26:27">
      <c r="Z201891" s="192"/>
      <c r="AA201891" s="192"/>
    </row>
    <row r="201892" spans="26:27">
      <c r="Z201892" s="192"/>
      <c r="AA201892" s="192"/>
    </row>
    <row r="201893" spans="26:27">
      <c r="Z201893" s="192"/>
      <c r="AA201893" s="192"/>
    </row>
    <row r="201894" spans="26:27">
      <c r="Z201894" s="192"/>
      <c r="AA201894" s="192"/>
    </row>
    <row r="201895" spans="26:27">
      <c r="Z201895" s="192"/>
      <c r="AA201895" s="192"/>
    </row>
    <row r="201896" spans="26:27">
      <c r="Z201896" s="192"/>
      <c r="AA201896" s="192"/>
    </row>
    <row r="201897" spans="26:27">
      <c r="Z201897" s="192"/>
      <c r="AA201897" s="192"/>
    </row>
    <row r="201898" spans="26:27">
      <c r="Z201898" s="192"/>
      <c r="AA201898" s="192"/>
    </row>
    <row r="201899" spans="26:27">
      <c r="Z201899" s="192"/>
      <c r="AA201899" s="192"/>
    </row>
    <row r="201900" spans="26:27">
      <c r="Z201900" s="192"/>
      <c r="AA201900" s="192"/>
    </row>
    <row r="201901" spans="26:27">
      <c r="Z201901" s="192"/>
      <c r="AA201901" s="192"/>
    </row>
    <row r="201902" spans="26:27">
      <c r="Z201902" s="192"/>
      <c r="AA201902" s="192"/>
    </row>
    <row r="201903" spans="26:27">
      <c r="Z201903" s="192"/>
      <c r="AA201903" s="192"/>
    </row>
    <row r="201904" spans="26:27">
      <c r="Z201904" s="192"/>
      <c r="AA201904" s="192"/>
    </row>
    <row r="201905" spans="26:27">
      <c r="Z201905" s="192"/>
      <c r="AA201905" s="192"/>
    </row>
    <row r="201906" spans="26:27">
      <c r="Z201906" s="192"/>
      <c r="AA201906" s="192"/>
    </row>
    <row r="201907" spans="26:27">
      <c r="Z201907" s="192"/>
      <c r="AA201907" s="192"/>
    </row>
    <row r="201908" spans="26:27">
      <c r="Z201908" s="192"/>
      <c r="AA201908" s="192"/>
    </row>
    <row r="201909" spans="26:27">
      <c r="Z201909" s="192"/>
      <c r="AA201909" s="192"/>
    </row>
    <row r="201910" spans="26:27">
      <c r="Z201910" s="192"/>
      <c r="AA201910" s="192"/>
    </row>
    <row r="201911" spans="26:27">
      <c r="Z201911" s="192"/>
      <c r="AA201911" s="192"/>
    </row>
    <row r="201912" spans="26:27">
      <c r="Z201912" s="192"/>
      <c r="AA201912" s="192"/>
    </row>
    <row r="201913" spans="26:27">
      <c r="Z201913" s="192"/>
      <c r="AA201913" s="192"/>
    </row>
    <row r="201914" spans="26:27">
      <c r="Z201914" s="192"/>
      <c r="AA201914" s="192"/>
    </row>
    <row r="201915" spans="26:27">
      <c r="Z201915" s="192"/>
      <c r="AA201915" s="192"/>
    </row>
    <row r="201916" spans="26:27">
      <c r="Z201916" s="192"/>
      <c r="AA201916" s="192"/>
    </row>
    <row r="201917" spans="26:27">
      <c r="Z201917" s="192"/>
      <c r="AA201917" s="192"/>
    </row>
    <row r="201918" spans="26:27">
      <c r="Z201918" s="192"/>
      <c r="AA201918" s="192"/>
    </row>
    <row r="201919" spans="26:27">
      <c r="Z201919" s="192"/>
      <c r="AA201919" s="192"/>
    </row>
    <row r="201920" spans="26:27">
      <c r="Z201920" s="192"/>
      <c r="AA201920" s="192"/>
    </row>
    <row r="201921" spans="26:27">
      <c r="Z201921" s="192"/>
      <c r="AA201921" s="192"/>
    </row>
    <row r="201922" spans="26:27">
      <c r="Z201922" s="192"/>
      <c r="AA201922" s="192"/>
    </row>
    <row r="201923" spans="26:27">
      <c r="Z201923" s="192"/>
      <c r="AA201923" s="192"/>
    </row>
    <row r="201924" spans="26:27">
      <c r="Z201924" s="192"/>
      <c r="AA201924" s="192"/>
    </row>
    <row r="201925" spans="26:27">
      <c r="Z201925" s="192"/>
      <c r="AA201925" s="192"/>
    </row>
    <row r="201926" spans="26:27">
      <c r="Z201926" s="192"/>
      <c r="AA201926" s="192"/>
    </row>
    <row r="201927" spans="26:27">
      <c r="Z201927" s="192"/>
      <c r="AA201927" s="192"/>
    </row>
    <row r="201928" spans="26:27">
      <c r="Z201928" s="192"/>
      <c r="AA201928" s="192"/>
    </row>
    <row r="201929" spans="26:27">
      <c r="Z201929" s="192"/>
      <c r="AA201929" s="192"/>
    </row>
    <row r="201930" spans="26:27">
      <c r="Z201930" s="192"/>
      <c r="AA201930" s="192"/>
    </row>
    <row r="201931" spans="26:27">
      <c r="Z201931" s="192"/>
      <c r="AA201931" s="192"/>
    </row>
    <row r="201932" spans="26:27">
      <c r="Z201932" s="192"/>
      <c r="AA201932" s="192"/>
    </row>
    <row r="201933" spans="26:27">
      <c r="Z201933" s="192"/>
      <c r="AA201933" s="192"/>
    </row>
    <row r="201934" spans="26:27">
      <c r="Z201934" s="192"/>
      <c r="AA201934" s="192"/>
    </row>
    <row r="201935" spans="26:27">
      <c r="Z201935" s="192"/>
      <c r="AA201935" s="192"/>
    </row>
    <row r="201936" spans="26:27">
      <c r="Z201936" s="192"/>
      <c r="AA201936" s="192"/>
    </row>
    <row r="201937" spans="26:27">
      <c r="Z201937" s="192"/>
      <c r="AA201937" s="192"/>
    </row>
    <row r="201938" spans="26:27">
      <c r="Z201938" s="192"/>
      <c r="AA201938" s="192"/>
    </row>
    <row r="201939" spans="26:27">
      <c r="Z201939" s="192"/>
      <c r="AA201939" s="192"/>
    </row>
    <row r="201940" spans="26:27">
      <c r="Z201940" s="192"/>
      <c r="AA201940" s="192"/>
    </row>
    <row r="201941" spans="26:27">
      <c r="Z201941" s="192"/>
      <c r="AA201941" s="192"/>
    </row>
    <row r="201942" spans="26:27">
      <c r="Z201942" s="192"/>
      <c r="AA201942" s="192"/>
    </row>
    <row r="201943" spans="26:27">
      <c r="Z201943" s="192"/>
      <c r="AA201943" s="192"/>
    </row>
    <row r="201944" spans="26:27">
      <c r="Z201944" s="192"/>
      <c r="AA201944" s="192"/>
    </row>
    <row r="201945" spans="26:27">
      <c r="Z201945" s="192"/>
      <c r="AA201945" s="192"/>
    </row>
    <row r="201946" spans="26:27">
      <c r="Z201946" s="192"/>
      <c r="AA201946" s="192"/>
    </row>
    <row r="201947" spans="26:27">
      <c r="Z201947" s="192"/>
      <c r="AA201947" s="192"/>
    </row>
    <row r="201948" spans="26:27">
      <c r="Z201948" s="192"/>
      <c r="AA201948" s="192"/>
    </row>
    <row r="201949" spans="26:27">
      <c r="Z201949" s="192"/>
      <c r="AA201949" s="192"/>
    </row>
    <row r="201950" spans="26:27">
      <c r="Z201950" s="192"/>
      <c r="AA201950" s="192"/>
    </row>
    <row r="201951" spans="26:27">
      <c r="Z201951" s="192"/>
      <c r="AA201951" s="192"/>
    </row>
    <row r="201952" spans="26:27">
      <c r="Z201952" s="192"/>
      <c r="AA201952" s="192"/>
    </row>
    <row r="201953" spans="26:27">
      <c r="Z201953" s="192"/>
      <c r="AA201953" s="192"/>
    </row>
    <row r="201954" spans="26:27">
      <c r="Z201954" s="192"/>
      <c r="AA201954" s="192"/>
    </row>
    <row r="201955" spans="26:27">
      <c r="Z201955" s="192"/>
      <c r="AA201955" s="192"/>
    </row>
    <row r="201956" spans="26:27">
      <c r="Z201956" s="192"/>
      <c r="AA201956" s="192"/>
    </row>
    <row r="201957" spans="26:27">
      <c r="Z201957" s="192"/>
      <c r="AA201957" s="192"/>
    </row>
    <row r="201958" spans="26:27">
      <c r="Z201958" s="192"/>
      <c r="AA201958" s="192"/>
    </row>
    <row r="201959" spans="26:27">
      <c r="Z201959" s="192"/>
      <c r="AA201959" s="192"/>
    </row>
    <row r="201960" spans="26:27">
      <c r="Z201960" s="192"/>
      <c r="AA201960" s="192"/>
    </row>
    <row r="201961" spans="26:27">
      <c r="Z201961" s="192"/>
      <c r="AA201961" s="192"/>
    </row>
    <row r="201962" spans="26:27">
      <c r="Z201962" s="192"/>
      <c r="AA201962" s="192"/>
    </row>
    <row r="201963" spans="26:27">
      <c r="Z201963" s="192"/>
      <c r="AA201963" s="192"/>
    </row>
    <row r="201964" spans="26:27">
      <c r="Z201964" s="192"/>
      <c r="AA201964" s="192"/>
    </row>
    <row r="201965" spans="26:27">
      <c r="Z201965" s="192"/>
      <c r="AA201965" s="192"/>
    </row>
    <row r="201966" spans="26:27">
      <c r="Z201966" s="192"/>
      <c r="AA201966" s="192"/>
    </row>
    <row r="201967" spans="26:27">
      <c r="Z201967" s="192"/>
      <c r="AA201967" s="192"/>
    </row>
    <row r="201968" spans="26:27">
      <c r="Z201968" s="192"/>
      <c r="AA201968" s="192"/>
    </row>
    <row r="201969" spans="26:27">
      <c r="Z201969" s="192"/>
      <c r="AA201969" s="192"/>
    </row>
    <row r="201970" spans="26:27">
      <c r="Z201970" s="192"/>
      <c r="AA201970" s="192"/>
    </row>
    <row r="201971" spans="26:27">
      <c r="Z201971" s="192"/>
      <c r="AA201971" s="192"/>
    </row>
    <row r="201972" spans="26:27">
      <c r="Z201972" s="192"/>
      <c r="AA201972" s="192"/>
    </row>
    <row r="201973" spans="26:27">
      <c r="Z201973" s="192"/>
      <c r="AA201973" s="192"/>
    </row>
    <row r="201974" spans="26:27">
      <c r="Z201974" s="192"/>
      <c r="AA201974" s="192"/>
    </row>
    <row r="201975" spans="26:27">
      <c r="Z201975" s="192"/>
      <c r="AA201975" s="192"/>
    </row>
    <row r="201976" spans="26:27">
      <c r="Z201976" s="192"/>
      <c r="AA201976" s="192"/>
    </row>
    <row r="201977" spans="26:27">
      <c r="Z201977" s="192"/>
      <c r="AA201977" s="192"/>
    </row>
    <row r="201978" spans="26:27">
      <c r="Z201978" s="192"/>
      <c r="AA201978" s="192"/>
    </row>
    <row r="201979" spans="26:27">
      <c r="Z201979" s="192"/>
      <c r="AA201979" s="192"/>
    </row>
    <row r="201980" spans="26:27">
      <c r="Z201980" s="192"/>
      <c r="AA201980" s="192"/>
    </row>
    <row r="201981" spans="26:27">
      <c r="Z201981" s="192"/>
      <c r="AA201981" s="192"/>
    </row>
    <row r="201982" spans="26:27">
      <c r="Z201982" s="192"/>
      <c r="AA201982" s="192"/>
    </row>
    <row r="201983" spans="26:27">
      <c r="Z201983" s="192"/>
      <c r="AA201983" s="192"/>
    </row>
    <row r="201984" spans="26:27">
      <c r="Z201984" s="192"/>
      <c r="AA201984" s="192"/>
    </row>
    <row r="201985" spans="26:27">
      <c r="Z201985" s="192"/>
      <c r="AA201985" s="192"/>
    </row>
    <row r="201986" spans="26:27">
      <c r="Z201986" s="192"/>
      <c r="AA201986" s="192"/>
    </row>
    <row r="201987" spans="26:27">
      <c r="Z201987" s="192"/>
      <c r="AA201987" s="192"/>
    </row>
    <row r="201988" spans="26:27">
      <c r="Z201988" s="192"/>
      <c r="AA201988" s="192"/>
    </row>
    <row r="201989" spans="26:27">
      <c r="Z201989" s="192"/>
      <c r="AA201989" s="192"/>
    </row>
    <row r="201990" spans="26:27">
      <c r="Z201990" s="192"/>
      <c r="AA201990" s="192"/>
    </row>
    <row r="201991" spans="26:27">
      <c r="Z201991" s="192"/>
      <c r="AA201991" s="192"/>
    </row>
    <row r="201992" spans="26:27">
      <c r="Z201992" s="192"/>
      <c r="AA201992" s="192"/>
    </row>
    <row r="201993" spans="26:27">
      <c r="Z201993" s="192"/>
      <c r="AA201993" s="192"/>
    </row>
    <row r="201994" spans="26:27">
      <c r="Z201994" s="192"/>
      <c r="AA201994" s="192"/>
    </row>
    <row r="201995" spans="26:27">
      <c r="Z201995" s="192"/>
      <c r="AA201995" s="192"/>
    </row>
    <row r="201996" spans="26:27">
      <c r="Z201996" s="192"/>
      <c r="AA201996" s="192"/>
    </row>
    <row r="201997" spans="26:27">
      <c r="Z201997" s="192"/>
      <c r="AA201997" s="192"/>
    </row>
    <row r="201998" spans="26:27">
      <c r="Z201998" s="192"/>
      <c r="AA201998" s="192"/>
    </row>
    <row r="201999" spans="26:27">
      <c r="Z201999" s="192"/>
      <c r="AA201999" s="192"/>
    </row>
    <row r="202000" spans="26:27">
      <c r="Z202000" s="192"/>
      <c r="AA202000" s="192"/>
    </row>
    <row r="202001" spans="26:27">
      <c r="Z202001" s="192"/>
      <c r="AA202001" s="192"/>
    </row>
    <row r="202002" spans="26:27">
      <c r="Z202002" s="192"/>
      <c r="AA202002" s="192"/>
    </row>
    <row r="202003" spans="26:27">
      <c r="Z202003" s="192"/>
      <c r="AA202003" s="192"/>
    </row>
    <row r="202004" spans="26:27">
      <c r="Z202004" s="192"/>
      <c r="AA202004" s="192"/>
    </row>
    <row r="202005" spans="26:27">
      <c r="Z202005" s="192"/>
      <c r="AA202005" s="192"/>
    </row>
    <row r="202006" spans="26:27">
      <c r="Z202006" s="192"/>
      <c r="AA202006" s="192"/>
    </row>
    <row r="202007" spans="26:27">
      <c r="Z202007" s="192"/>
      <c r="AA202007" s="192"/>
    </row>
    <row r="202008" spans="26:27">
      <c r="Z202008" s="192"/>
      <c r="AA202008" s="192"/>
    </row>
    <row r="202009" spans="26:27">
      <c r="Z202009" s="192"/>
      <c r="AA202009" s="192"/>
    </row>
    <row r="202010" spans="26:27">
      <c r="Z202010" s="192"/>
      <c r="AA202010" s="192"/>
    </row>
    <row r="202011" spans="26:27">
      <c r="Z202011" s="192"/>
      <c r="AA202011" s="192"/>
    </row>
    <row r="202012" spans="26:27">
      <c r="Z202012" s="192"/>
      <c r="AA202012" s="192"/>
    </row>
    <row r="202013" spans="26:27">
      <c r="Z202013" s="192"/>
      <c r="AA202013" s="192"/>
    </row>
    <row r="202014" spans="26:27">
      <c r="Z202014" s="192"/>
      <c r="AA202014" s="192"/>
    </row>
    <row r="202015" spans="26:27">
      <c r="Z202015" s="192"/>
      <c r="AA202015" s="192"/>
    </row>
    <row r="202016" spans="26:27">
      <c r="Z202016" s="192"/>
      <c r="AA202016" s="192"/>
    </row>
    <row r="202017" spans="26:27">
      <c r="Z202017" s="192"/>
      <c r="AA202017" s="192"/>
    </row>
    <row r="202018" spans="26:27">
      <c r="Z202018" s="192"/>
      <c r="AA202018" s="192"/>
    </row>
    <row r="202019" spans="26:27">
      <c r="Z202019" s="192"/>
      <c r="AA202019" s="192"/>
    </row>
    <row r="202020" spans="26:27">
      <c r="Z202020" s="192"/>
      <c r="AA202020" s="192"/>
    </row>
    <row r="202021" spans="26:27">
      <c r="Z202021" s="192"/>
      <c r="AA202021" s="192"/>
    </row>
    <row r="202022" spans="26:27">
      <c r="Z202022" s="192"/>
      <c r="AA202022" s="192"/>
    </row>
    <row r="202023" spans="26:27">
      <c r="Z202023" s="192"/>
      <c r="AA202023" s="192"/>
    </row>
    <row r="202024" spans="26:27">
      <c r="Z202024" s="192"/>
      <c r="AA202024" s="192"/>
    </row>
    <row r="202025" spans="26:27">
      <c r="Z202025" s="192"/>
      <c r="AA202025" s="192"/>
    </row>
    <row r="202026" spans="26:27">
      <c r="Z202026" s="192"/>
      <c r="AA202026" s="192"/>
    </row>
    <row r="202027" spans="26:27">
      <c r="Z202027" s="192"/>
      <c r="AA202027" s="192"/>
    </row>
    <row r="202028" spans="26:27">
      <c r="Z202028" s="192"/>
      <c r="AA202028" s="192"/>
    </row>
    <row r="202029" spans="26:27">
      <c r="Z202029" s="192"/>
      <c r="AA202029" s="192"/>
    </row>
    <row r="202030" spans="26:27">
      <c r="Z202030" s="192"/>
      <c r="AA202030" s="192"/>
    </row>
    <row r="202031" spans="26:27">
      <c r="Z202031" s="192"/>
      <c r="AA202031" s="192"/>
    </row>
    <row r="202032" spans="26:27">
      <c r="Z202032" s="192"/>
      <c r="AA202032" s="192"/>
    </row>
    <row r="202033" spans="26:27">
      <c r="Z202033" s="192"/>
      <c r="AA202033" s="192"/>
    </row>
    <row r="202034" spans="26:27">
      <c r="Z202034" s="192"/>
      <c r="AA202034" s="192"/>
    </row>
    <row r="202035" spans="26:27">
      <c r="Z202035" s="192"/>
      <c r="AA202035" s="192"/>
    </row>
    <row r="202036" spans="26:27">
      <c r="Z202036" s="192"/>
      <c r="AA202036" s="192"/>
    </row>
    <row r="202037" spans="26:27">
      <c r="Z202037" s="192"/>
      <c r="AA202037" s="192"/>
    </row>
    <row r="202038" spans="26:27">
      <c r="Z202038" s="192"/>
      <c r="AA202038" s="192"/>
    </row>
    <row r="202039" spans="26:27">
      <c r="Z202039" s="192"/>
      <c r="AA202039" s="192"/>
    </row>
    <row r="202040" spans="26:27">
      <c r="Z202040" s="192"/>
      <c r="AA202040" s="192"/>
    </row>
    <row r="202041" spans="26:27">
      <c r="Z202041" s="192"/>
      <c r="AA202041" s="192"/>
    </row>
    <row r="202042" spans="26:27">
      <c r="Z202042" s="192"/>
      <c r="AA202042" s="192"/>
    </row>
    <row r="202043" spans="26:27">
      <c r="Z202043" s="192"/>
      <c r="AA202043" s="192"/>
    </row>
    <row r="202044" spans="26:27">
      <c r="Z202044" s="192"/>
      <c r="AA202044" s="192"/>
    </row>
    <row r="202045" spans="26:27">
      <c r="Z202045" s="192"/>
      <c r="AA202045" s="192"/>
    </row>
    <row r="202046" spans="26:27">
      <c r="Z202046" s="192"/>
      <c r="AA202046" s="192"/>
    </row>
    <row r="202047" spans="26:27">
      <c r="Z202047" s="192"/>
      <c r="AA202047" s="192"/>
    </row>
    <row r="202048" spans="26:27">
      <c r="Z202048" s="192"/>
      <c r="AA202048" s="192"/>
    </row>
    <row r="202049" spans="26:27">
      <c r="Z202049" s="192"/>
      <c r="AA202049" s="192"/>
    </row>
    <row r="202050" spans="26:27">
      <c r="Z202050" s="192"/>
      <c r="AA202050" s="192"/>
    </row>
    <row r="202051" spans="26:27">
      <c r="Z202051" s="192"/>
      <c r="AA202051" s="192"/>
    </row>
    <row r="202052" spans="26:27">
      <c r="Z202052" s="192"/>
      <c r="AA202052" s="192"/>
    </row>
    <row r="202053" spans="26:27">
      <c r="Z202053" s="192"/>
      <c r="AA202053" s="192"/>
    </row>
    <row r="202054" spans="26:27">
      <c r="Z202054" s="192"/>
      <c r="AA202054" s="192"/>
    </row>
    <row r="202055" spans="26:27">
      <c r="Z202055" s="192"/>
      <c r="AA202055" s="192"/>
    </row>
    <row r="202056" spans="26:27">
      <c r="Z202056" s="192"/>
      <c r="AA202056" s="192"/>
    </row>
    <row r="202057" spans="26:27">
      <c r="Z202057" s="192"/>
      <c r="AA202057" s="192"/>
    </row>
    <row r="202058" spans="26:27">
      <c r="Z202058" s="192"/>
      <c r="AA202058" s="192"/>
    </row>
    <row r="202059" spans="26:27">
      <c r="Z202059" s="192"/>
      <c r="AA202059" s="192"/>
    </row>
    <row r="202060" spans="26:27">
      <c r="Z202060" s="192"/>
      <c r="AA202060" s="192"/>
    </row>
    <row r="202061" spans="26:27">
      <c r="Z202061" s="192"/>
      <c r="AA202061" s="192"/>
    </row>
    <row r="202062" spans="26:27">
      <c r="Z202062" s="192"/>
      <c r="AA202062" s="192"/>
    </row>
    <row r="202063" spans="26:27">
      <c r="Z202063" s="192"/>
      <c r="AA202063" s="192"/>
    </row>
    <row r="202064" spans="26:27">
      <c r="Z202064" s="192"/>
      <c r="AA202064" s="192"/>
    </row>
    <row r="202065" spans="26:27">
      <c r="Z202065" s="192"/>
      <c r="AA202065" s="192"/>
    </row>
    <row r="202066" spans="26:27">
      <c r="Z202066" s="192"/>
      <c r="AA202066" s="192"/>
    </row>
    <row r="202067" spans="26:27">
      <c r="Z202067" s="192"/>
      <c r="AA202067" s="192"/>
    </row>
    <row r="202068" spans="26:27">
      <c r="Z202068" s="192"/>
      <c r="AA202068" s="192"/>
    </row>
    <row r="202069" spans="26:27">
      <c r="Z202069" s="192"/>
      <c r="AA202069" s="192"/>
    </row>
    <row r="202070" spans="26:27">
      <c r="Z202070" s="192"/>
      <c r="AA202070" s="192"/>
    </row>
    <row r="202071" spans="26:27">
      <c r="Z202071" s="192"/>
      <c r="AA202071" s="192"/>
    </row>
    <row r="202072" spans="26:27">
      <c r="Z202072" s="192"/>
      <c r="AA202072" s="192"/>
    </row>
    <row r="202073" spans="26:27">
      <c r="Z202073" s="192"/>
      <c r="AA202073" s="192"/>
    </row>
    <row r="202074" spans="26:27">
      <c r="Z202074" s="192"/>
      <c r="AA202074" s="192"/>
    </row>
    <row r="202075" spans="26:27">
      <c r="Z202075" s="192"/>
      <c r="AA202075" s="192"/>
    </row>
    <row r="202076" spans="26:27">
      <c r="Z202076" s="192"/>
      <c r="AA202076" s="192"/>
    </row>
    <row r="202077" spans="26:27">
      <c r="Z202077" s="192"/>
      <c r="AA202077" s="192"/>
    </row>
    <row r="202078" spans="26:27">
      <c r="Z202078" s="192"/>
      <c r="AA202078" s="192"/>
    </row>
    <row r="202079" spans="26:27">
      <c r="Z202079" s="192"/>
      <c r="AA202079" s="192"/>
    </row>
    <row r="202080" spans="26:27">
      <c r="Z202080" s="192"/>
      <c r="AA202080" s="192"/>
    </row>
    <row r="202081" spans="26:27">
      <c r="Z202081" s="192"/>
      <c r="AA202081" s="192"/>
    </row>
    <row r="202082" spans="26:27">
      <c r="Z202082" s="192"/>
      <c r="AA202082" s="192"/>
    </row>
    <row r="202083" spans="26:27">
      <c r="Z202083" s="192"/>
      <c r="AA202083" s="192"/>
    </row>
    <row r="202084" spans="26:27">
      <c r="Z202084" s="192"/>
      <c r="AA202084" s="192"/>
    </row>
    <row r="202085" spans="26:27">
      <c r="Z202085" s="192"/>
      <c r="AA202085" s="192"/>
    </row>
    <row r="202086" spans="26:27">
      <c r="Z202086" s="192"/>
      <c r="AA202086" s="192"/>
    </row>
    <row r="202087" spans="26:27">
      <c r="Z202087" s="192"/>
      <c r="AA202087" s="192"/>
    </row>
    <row r="202088" spans="26:27">
      <c r="Z202088" s="192"/>
      <c r="AA202088" s="192"/>
    </row>
    <row r="202089" spans="26:27">
      <c r="Z202089" s="192"/>
      <c r="AA202089" s="192"/>
    </row>
    <row r="202090" spans="26:27">
      <c r="Z202090" s="192"/>
      <c r="AA202090" s="192"/>
    </row>
    <row r="202091" spans="26:27">
      <c r="Z202091" s="192"/>
      <c r="AA202091" s="192"/>
    </row>
    <row r="202092" spans="26:27">
      <c r="Z202092" s="192"/>
      <c r="AA202092" s="192"/>
    </row>
    <row r="202093" spans="26:27">
      <c r="Z202093" s="192"/>
      <c r="AA202093" s="192"/>
    </row>
    <row r="202094" spans="26:27">
      <c r="Z202094" s="192"/>
      <c r="AA202094" s="192"/>
    </row>
    <row r="202095" spans="26:27">
      <c r="Z202095" s="192"/>
      <c r="AA202095" s="192"/>
    </row>
    <row r="202096" spans="26:27">
      <c r="Z202096" s="192"/>
      <c r="AA202096" s="192"/>
    </row>
    <row r="202097" spans="26:27">
      <c r="Z202097" s="192"/>
      <c r="AA202097" s="192"/>
    </row>
    <row r="202098" spans="26:27">
      <c r="Z202098" s="192"/>
      <c r="AA202098" s="192"/>
    </row>
    <row r="202099" spans="26:27">
      <c r="Z202099" s="192"/>
      <c r="AA202099" s="192"/>
    </row>
    <row r="202100" spans="26:27">
      <c r="Z202100" s="192"/>
      <c r="AA202100" s="192"/>
    </row>
    <row r="202101" spans="26:27">
      <c r="Z202101" s="192"/>
      <c r="AA202101" s="192"/>
    </row>
    <row r="202102" spans="26:27">
      <c r="Z202102" s="192"/>
      <c r="AA202102" s="192"/>
    </row>
    <row r="202103" spans="26:27">
      <c r="Z202103" s="192"/>
      <c r="AA202103" s="192"/>
    </row>
    <row r="202104" spans="26:27">
      <c r="Z202104" s="192"/>
      <c r="AA202104" s="192"/>
    </row>
    <row r="202105" spans="26:27">
      <c r="Z202105" s="192"/>
      <c r="AA202105" s="192"/>
    </row>
    <row r="202106" spans="26:27">
      <c r="Z202106" s="192"/>
      <c r="AA202106" s="192"/>
    </row>
    <row r="202107" spans="26:27">
      <c r="Z202107" s="192"/>
      <c r="AA202107" s="192"/>
    </row>
    <row r="202108" spans="26:27">
      <c r="Z202108" s="192"/>
      <c r="AA202108" s="192"/>
    </row>
    <row r="202109" spans="26:27">
      <c r="Z202109" s="192"/>
      <c r="AA202109" s="192"/>
    </row>
    <row r="202110" spans="26:27">
      <c r="Z202110" s="192"/>
      <c r="AA202110" s="192"/>
    </row>
    <row r="202111" spans="26:27">
      <c r="Z202111" s="192"/>
      <c r="AA202111" s="192"/>
    </row>
    <row r="202112" spans="26:27">
      <c r="Z202112" s="192"/>
      <c r="AA202112" s="192"/>
    </row>
    <row r="202113" spans="26:27">
      <c r="Z202113" s="192"/>
      <c r="AA202113" s="192"/>
    </row>
    <row r="202114" spans="26:27">
      <c r="Z202114" s="192"/>
      <c r="AA202114" s="192"/>
    </row>
    <row r="202115" spans="26:27">
      <c r="Z202115" s="192"/>
      <c r="AA202115" s="192"/>
    </row>
    <row r="202116" spans="26:27">
      <c r="Z202116" s="192"/>
      <c r="AA202116" s="192"/>
    </row>
    <row r="202117" spans="26:27">
      <c r="Z202117" s="192"/>
      <c r="AA202117" s="192"/>
    </row>
    <row r="202118" spans="26:27">
      <c r="Z202118" s="192"/>
      <c r="AA202118" s="192"/>
    </row>
    <row r="202119" spans="26:27">
      <c r="Z202119" s="192"/>
      <c r="AA202119" s="192"/>
    </row>
    <row r="202120" spans="26:27">
      <c r="Z202120" s="192"/>
      <c r="AA202120" s="192"/>
    </row>
    <row r="202121" spans="26:27">
      <c r="Z202121" s="192"/>
      <c r="AA202121" s="192"/>
    </row>
    <row r="202122" spans="26:27">
      <c r="Z202122" s="192"/>
      <c r="AA202122" s="192"/>
    </row>
    <row r="202123" spans="26:27">
      <c r="Z202123" s="192"/>
      <c r="AA202123" s="192"/>
    </row>
    <row r="202124" spans="26:27">
      <c r="Z202124" s="192"/>
      <c r="AA202124" s="192"/>
    </row>
    <row r="202125" spans="26:27">
      <c r="Z202125" s="192"/>
      <c r="AA202125" s="192"/>
    </row>
    <row r="202126" spans="26:27">
      <c r="Z202126" s="192"/>
      <c r="AA202126" s="192"/>
    </row>
    <row r="202127" spans="26:27">
      <c r="Z202127" s="192"/>
      <c r="AA202127" s="192"/>
    </row>
    <row r="202128" spans="26:27">
      <c r="Z202128" s="192"/>
      <c r="AA202128" s="192"/>
    </row>
    <row r="202129" spans="26:27">
      <c r="Z202129" s="192"/>
      <c r="AA202129" s="192"/>
    </row>
    <row r="202130" spans="26:27">
      <c r="Z202130" s="192"/>
      <c r="AA202130" s="192"/>
    </row>
    <row r="202131" spans="26:27">
      <c r="Z202131" s="192"/>
      <c r="AA202131" s="192"/>
    </row>
    <row r="202132" spans="26:27">
      <c r="Z202132" s="192"/>
      <c r="AA202132" s="192"/>
    </row>
    <row r="202133" spans="26:27">
      <c r="Z202133" s="192"/>
      <c r="AA202133" s="192"/>
    </row>
    <row r="202134" spans="26:27">
      <c r="Z202134" s="192"/>
      <c r="AA202134" s="192"/>
    </row>
    <row r="202135" spans="26:27">
      <c r="Z202135" s="192"/>
      <c r="AA202135" s="192"/>
    </row>
    <row r="202136" spans="26:27">
      <c r="Z202136" s="192"/>
      <c r="AA202136" s="192"/>
    </row>
    <row r="202137" spans="26:27">
      <c r="Z202137" s="192"/>
      <c r="AA202137" s="192"/>
    </row>
    <row r="202138" spans="26:27">
      <c r="Z202138" s="192"/>
      <c r="AA202138" s="192"/>
    </row>
    <row r="202139" spans="26:27">
      <c r="Z202139" s="192"/>
      <c r="AA202139" s="192"/>
    </row>
    <row r="202140" spans="26:27">
      <c r="Z202140" s="192"/>
      <c r="AA202140" s="192"/>
    </row>
    <row r="202141" spans="26:27">
      <c r="Z202141" s="192"/>
      <c r="AA202141" s="192"/>
    </row>
    <row r="202142" spans="26:27">
      <c r="Z202142" s="192"/>
      <c r="AA202142" s="192"/>
    </row>
    <row r="202143" spans="26:27">
      <c r="Z202143" s="192"/>
      <c r="AA202143" s="192"/>
    </row>
    <row r="202144" spans="26:27">
      <c r="Z202144" s="192"/>
      <c r="AA202144" s="192"/>
    </row>
    <row r="202145" spans="26:27">
      <c r="Z202145" s="192"/>
      <c r="AA202145" s="192"/>
    </row>
    <row r="202146" spans="26:27">
      <c r="Z202146" s="192"/>
      <c r="AA202146" s="192"/>
    </row>
    <row r="202147" spans="26:27">
      <c r="Z202147" s="192"/>
      <c r="AA202147" s="192"/>
    </row>
    <row r="202148" spans="26:27">
      <c r="Z202148" s="192"/>
      <c r="AA202148" s="192"/>
    </row>
    <row r="202149" spans="26:27">
      <c r="Z202149" s="192"/>
      <c r="AA202149" s="192"/>
    </row>
    <row r="202150" spans="26:27">
      <c r="Z202150" s="192"/>
      <c r="AA202150" s="192"/>
    </row>
    <row r="202151" spans="26:27">
      <c r="Z202151" s="192"/>
      <c r="AA202151" s="192"/>
    </row>
    <row r="202152" spans="26:27">
      <c r="Z202152" s="192"/>
      <c r="AA202152" s="192"/>
    </row>
    <row r="202153" spans="26:27">
      <c r="Z202153" s="192"/>
      <c r="AA202153" s="192"/>
    </row>
    <row r="202154" spans="26:27">
      <c r="Z202154" s="192"/>
      <c r="AA202154" s="192"/>
    </row>
    <row r="202155" spans="26:27">
      <c r="Z202155" s="192"/>
      <c r="AA202155" s="192"/>
    </row>
    <row r="202156" spans="26:27">
      <c r="Z202156" s="192"/>
      <c r="AA202156" s="192"/>
    </row>
    <row r="202157" spans="26:27">
      <c r="Z202157" s="192"/>
      <c r="AA202157" s="192"/>
    </row>
    <row r="202158" spans="26:27">
      <c r="Z202158" s="192"/>
      <c r="AA202158" s="192"/>
    </row>
    <row r="202159" spans="26:27">
      <c r="Z202159" s="192"/>
      <c r="AA202159" s="192"/>
    </row>
    <row r="202160" spans="26:27">
      <c r="Z202160" s="192"/>
      <c r="AA202160" s="192"/>
    </row>
    <row r="202161" spans="26:27">
      <c r="Z202161" s="192"/>
      <c r="AA202161" s="192"/>
    </row>
    <row r="202162" spans="26:27">
      <c r="Z202162" s="192"/>
      <c r="AA202162" s="192"/>
    </row>
    <row r="202163" spans="26:27">
      <c r="Z202163" s="192"/>
      <c r="AA202163" s="192"/>
    </row>
    <row r="202164" spans="26:27">
      <c r="Z202164" s="192"/>
      <c r="AA202164" s="192"/>
    </row>
    <row r="202165" spans="26:27">
      <c r="Z202165" s="192"/>
      <c r="AA202165" s="192"/>
    </row>
    <row r="202166" spans="26:27">
      <c r="Z202166" s="192"/>
      <c r="AA202166" s="192"/>
    </row>
    <row r="202167" spans="26:27">
      <c r="Z202167" s="192"/>
      <c r="AA202167" s="192"/>
    </row>
    <row r="202168" spans="26:27">
      <c r="Z202168" s="192"/>
      <c r="AA202168" s="192"/>
    </row>
    <row r="202169" spans="26:27">
      <c r="Z202169" s="192"/>
      <c r="AA202169" s="192"/>
    </row>
    <row r="202170" spans="26:27">
      <c r="Z202170" s="192"/>
      <c r="AA202170" s="192"/>
    </row>
    <row r="202171" spans="26:27">
      <c r="Z202171" s="192"/>
      <c r="AA202171" s="192"/>
    </row>
    <row r="202172" spans="26:27">
      <c r="Z202172" s="192"/>
      <c r="AA202172" s="192"/>
    </row>
    <row r="202173" spans="26:27">
      <c r="Z202173" s="192"/>
      <c r="AA202173" s="192"/>
    </row>
    <row r="202174" spans="26:27">
      <c r="Z202174" s="192"/>
      <c r="AA202174" s="192"/>
    </row>
    <row r="202175" spans="26:27">
      <c r="Z202175" s="192"/>
      <c r="AA202175" s="192"/>
    </row>
    <row r="202176" spans="26:27">
      <c r="Z202176" s="192"/>
      <c r="AA202176" s="192"/>
    </row>
    <row r="202177" spans="26:27">
      <c r="Z202177" s="192"/>
      <c r="AA202177" s="192"/>
    </row>
    <row r="202178" spans="26:27">
      <c r="Z202178" s="192"/>
      <c r="AA202178" s="192"/>
    </row>
    <row r="202179" spans="26:27">
      <c r="Z202179" s="192"/>
      <c r="AA202179" s="192"/>
    </row>
    <row r="202180" spans="26:27">
      <c r="Z202180" s="192"/>
      <c r="AA202180" s="192"/>
    </row>
    <row r="202181" spans="26:27">
      <c r="Z202181" s="192"/>
      <c r="AA202181" s="192"/>
    </row>
    <row r="202182" spans="26:27">
      <c r="Z202182" s="192"/>
      <c r="AA202182" s="192"/>
    </row>
    <row r="202183" spans="26:27">
      <c r="Z202183" s="192"/>
      <c r="AA202183" s="192"/>
    </row>
    <row r="202184" spans="26:27">
      <c r="Z202184" s="192"/>
      <c r="AA202184" s="192"/>
    </row>
    <row r="202185" spans="26:27">
      <c r="Z202185" s="192"/>
      <c r="AA202185" s="192"/>
    </row>
    <row r="202186" spans="26:27">
      <c r="Z202186" s="192"/>
      <c r="AA202186" s="192"/>
    </row>
    <row r="202187" spans="26:27">
      <c r="Z202187" s="192"/>
      <c r="AA202187" s="192"/>
    </row>
    <row r="202188" spans="26:27">
      <c r="Z202188" s="192"/>
      <c r="AA202188" s="192"/>
    </row>
    <row r="202189" spans="26:27">
      <c r="Z202189" s="192"/>
      <c r="AA202189" s="192"/>
    </row>
    <row r="202190" spans="26:27">
      <c r="Z202190" s="192"/>
      <c r="AA202190" s="192"/>
    </row>
    <row r="202191" spans="26:27">
      <c r="Z202191" s="192"/>
      <c r="AA202191" s="192"/>
    </row>
    <row r="202192" spans="26:27">
      <c r="Z202192" s="192"/>
      <c r="AA202192" s="192"/>
    </row>
    <row r="202193" spans="26:27">
      <c r="Z202193" s="192"/>
      <c r="AA202193" s="192"/>
    </row>
    <row r="202194" spans="26:27">
      <c r="Z202194" s="192"/>
      <c r="AA202194" s="192"/>
    </row>
    <row r="202195" spans="26:27">
      <c r="Z202195" s="192"/>
      <c r="AA202195" s="192"/>
    </row>
    <row r="202196" spans="26:27">
      <c r="Z202196" s="192"/>
      <c r="AA202196" s="192"/>
    </row>
    <row r="202197" spans="26:27">
      <c r="Z202197" s="192"/>
      <c r="AA202197" s="192"/>
    </row>
    <row r="202198" spans="26:27">
      <c r="Z202198" s="192"/>
      <c r="AA202198" s="192"/>
    </row>
    <row r="202199" spans="26:27">
      <c r="Z202199" s="192"/>
      <c r="AA202199" s="192"/>
    </row>
    <row r="202200" spans="26:27">
      <c r="Z202200" s="192"/>
      <c r="AA202200" s="192"/>
    </row>
    <row r="202201" spans="26:27">
      <c r="Z202201" s="192"/>
      <c r="AA202201" s="192"/>
    </row>
    <row r="202202" spans="26:27">
      <c r="Z202202" s="192"/>
      <c r="AA202202" s="192"/>
    </row>
    <row r="202203" spans="26:27">
      <c r="Z202203" s="192"/>
      <c r="AA202203" s="192"/>
    </row>
    <row r="202204" spans="26:27">
      <c r="Z202204" s="192"/>
      <c r="AA202204" s="192"/>
    </row>
    <row r="202205" spans="26:27">
      <c r="Z202205" s="192"/>
      <c r="AA202205" s="192"/>
    </row>
    <row r="202206" spans="26:27">
      <c r="Z202206" s="192"/>
      <c r="AA202206" s="192"/>
    </row>
    <row r="202207" spans="26:27">
      <c r="Z202207" s="192"/>
      <c r="AA202207" s="192"/>
    </row>
    <row r="202208" spans="26:27">
      <c r="Z202208" s="192"/>
      <c r="AA202208" s="192"/>
    </row>
    <row r="202209" spans="26:27">
      <c r="Z202209" s="192"/>
      <c r="AA202209" s="192"/>
    </row>
    <row r="202210" spans="26:27">
      <c r="Z202210" s="192"/>
      <c r="AA202210" s="192"/>
    </row>
    <row r="202211" spans="26:27">
      <c r="Z202211" s="192"/>
      <c r="AA202211" s="192"/>
    </row>
    <row r="202212" spans="26:27">
      <c r="Z202212" s="192"/>
      <c r="AA202212" s="192"/>
    </row>
    <row r="202213" spans="26:27">
      <c r="Z202213" s="192"/>
      <c r="AA202213" s="192"/>
    </row>
    <row r="202214" spans="26:27">
      <c r="Z202214" s="192"/>
      <c r="AA202214" s="192"/>
    </row>
    <row r="202215" spans="26:27">
      <c r="Z202215" s="192"/>
      <c r="AA202215" s="192"/>
    </row>
    <row r="202216" spans="26:27">
      <c r="Z202216" s="192"/>
      <c r="AA202216" s="192"/>
    </row>
    <row r="202217" spans="26:27">
      <c r="Z202217" s="192"/>
      <c r="AA202217" s="192"/>
    </row>
    <row r="202218" spans="26:27">
      <c r="Z202218" s="192"/>
      <c r="AA202218" s="192"/>
    </row>
    <row r="202219" spans="26:27">
      <c r="Z202219" s="192"/>
      <c r="AA202219" s="192"/>
    </row>
    <row r="202220" spans="26:27">
      <c r="Z202220" s="192"/>
      <c r="AA202220" s="192"/>
    </row>
    <row r="202221" spans="26:27">
      <c r="Z202221" s="192"/>
      <c r="AA202221" s="192"/>
    </row>
    <row r="202222" spans="26:27">
      <c r="Z202222" s="192"/>
      <c r="AA202222" s="192"/>
    </row>
    <row r="202223" spans="26:27">
      <c r="Z202223" s="192"/>
      <c r="AA202223" s="192"/>
    </row>
    <row r="202224" spans="26:27">
      <c r="Z202224" s="192"/>
      <c r="AA202224" s="192"/>
    </row>
    <row r="202225" spans="26:27">
      <c r="Z202225" s="192"/>
      <c r="AA202225" s="192"/>
    </row>
    <row r="202226" spans="26:27">
      <c r="Z202226" s="192"/>
      <c r="AA202226" s="192"/>
    </row>
    <row r="202227" spans="26:27">
      <c r="Z202227" s="192"/>
      <c r="AA202227" s="192"/>
    </row>
    <row r="202228" spans="26:27">
      <c r="Z202228" s="192"/>
      <c r="AA202228" s="192"/>
    </row>
    <row r="202229" spans="26:27">
      <c r="Z202229" s="192"/>
      <c r="AA202229" s="192"/>
    </row>
    <row r="202230" spans="26:27">
      <c r="Z202230" s="192"/>
      <c r="AA202230" s="192"/>
    </row>
    <row r="202231" spans="26:27">
      <c r="Z202231" s="192"/>
      <c r="AA202231" s="192"/>
    </row>
    <row r="202232" spans="26:27">
      <c r="Z202232" s="192"/>
      <c r="AA202232" s="192"/>
    </row>
    <row r="202233" spans="26:27">
      <c r="Z202233" s="192"/>
      <c r="AA202233" s="192"/>
    </row>
    <row r="202234" spans="26:27">
      <c r="Z202234" s="192"/>
      <c r="AA202234" s="192"/>
    </row>
    <row r="202235" spans="26:27">
      <c r="Z202235" s="192"/>
      <c r="AA202235" s="192"/>
    </row>
    <row r="202236" spans="26:27">
      <c r="Z202236" s="192"/>
      <c r="AA202236" s="192"/>
    </row>
    <row r="202237" spans="26:27">
      <c r="Z202237" s="192"/>
      <c r="AA202237" s="192"/>
    </row>
    <row r="202238" spans="26:27">
      <c r="Z202238" s="192"/>
      <c r="AA202238" s="192"/>
    </row>
    <row r="202239" spans="26:27">
      <c r="Z202239" s="192"/>
      <c r="AA202239" s="192"/>
    </row>
    <row r="202240" spans="26:27">
      <c r="Z202240" s="192"/>
      <c r="AA202240" s="192"/>
    </row>
    <row r="202241" spans="26:27">
      <c r="Z202241" s="192"/>
      <c r="AA202241" s="192"/>
    </row>
    <row r="202242" spans="26:27">
      <c r="Z202242" s="192"/>
      <c r="AA202242" s="192"/>
    </row>
    <row r="202243" spans="26:27">
      <c r="Z202243" s="192"/>
      <c r="AA202243" s="192"/>
    </row>
    <row r="202244" spans="26:27">
      <c r="Z202244" s="192"/>
      <c r="AA202244" s="192"/>
    </row>
    <row r="202245" spans="26:27">
      <c r="Z202245" s="192"/>
      <c r="AA202245" s="192"/>
    </row>
    <row r="202246" spans="26:27">
      <c r="Z202246" s="192"/>
      <c r="AA202246" s="192"/>
    </row>
    <row r="202247" spans="26:27">
      <c r="Z202247" s="192"/>
      <c r="AA202247" s="192"/>
    </row>
    <row r="202248" spans="26:27">
      <c r="Z202248" s="192"/>
      <c r="AA202248" s="192"/>
    </row>
    <row r="202249" spans="26:27">
      <c r="Z202249" s="192"/>
      <c r="AA202249" s="192"/>
    </row>
    <row r="202250" spans="26:27">
      <c r="Z202250" s="192"/>
      <c r="AA202250" s="192"/>
    </row>
    <row r="202251" spans="26:27">
      <c r="Z202251" s="192"/>
      <c r="AA202251" s="192"/>
    </row>
    <row r="202252" spans="26:27">
      <c r="Z202252" s="192"/>
      <c r="AA202252" s="192"/>
    </row>
    <row r="202253" spans="26:27">
      <c r="Z202253" s="192"/>
      <c r="AA202253" s="192"/>
    </row>
    <row r="202254" spans="26:27">
      <c r="Z202254" s="192"/>
      <c r="AA202254" s="192"/>
    </row>
    <row r="202255" spans="26:27">
      <c r="Z202255" s="192"/>
      <c r="AA202255" s="192"/>
    </row>
    <row r="202256" spans="26:27">
      <c r="Z202256" s="192"/>
      <c r="AA202256" s="192"/>
    </row>
    <row r="202257" spans="26:27">
      <c r="Z202257" s="192"/>
      <c r="AA202257" s="192"/>
    </row>
    <row r="202258" spans="26:27">
      <c r="Z202258" s="192"/>
      <c r="AA202258" s="192"/>
    </row>
    <row r="202259" spans="26:27">
      <c r="Z202259" s="192"/>
      <c r="AA202259" s="192"/>
    </row>
    <row r="202260" spans="26:27">
      <c r="Z202260" s="192"/>
      <c r="AA202260" s="192"/>
    </row>
    <row r="202261" spans="26:27">
      <c r="Z202261" s="192"/>
      <c r="AA202261" s="192"/>
    </row>
    <row r="202262" spans="26:27">
      <c r="Z202262" s="192"/>
      <c r="AA202262" s="192"/>
    </row>
    <row r="202263" spans="26:27">
      <c r="Z202263" s="192"/>
      <c r="AA202263" s="192"/>
    </row>
    <row r="202264" spans="26:27">
      <c r="Z202264" s="192"/>
      <c r="AA202264" s="192"/>
    </row>
    <row r="202265" spans="26:27">
      <c r="Z202265" s="192"/>
      <c r="AA202265" s="192"/>
    </row>
    <row r="202266" spans="26:27">
      <c r="Z202266" s="192"/>
      <c r="AA202266" s="192"/>
    </row>
    <row r="202267" spans="26:27">
      <c r="Z202267" s="192"/>
      <c r="AA202267" s="192"/>
    </row>
    <row r="202268" spans="26:27">
      <c r="Z202268" s="192"/>
      <c r="AA202268" s="192"/>
    </row>
    <row r="202269" spans="26:27">
      <c r="Z202269" s="192"/>
      <c r="AA202269" s="192"/>
    </row>
    <row r="202270" spans="26:27">
      <c r="Z202270" s="192"/>
      <c r="AA202270" s="192"/>
    </row>
    <row r="202271" spans="26:27">
      <c r="Z202271" s="192"/>
      <c r="AA202271" s="192"/>
    </row>
    <row r="202272" spans="26:27">
      <c r="Z202272" s="192"/>
      <c r="AA202272" s="192"/>
    </row>
    <row r="202273" spans="26:27">
      <c r="Z202273" s="192"/>
      <c r="AA202273" s="192"/>
    </row>
    <row r="202274" spans="26:27">
      <c r="Z202274" s="192"/>
      <c r="AA202274" s="192"/>
    </row>
    <row r="202275" spans="26:27">
      <c r="Z202275" s="192"/>
      <c r="AA202275" s="192"/>
    </row>
    <row r="202276" spans="26:27">
      <c r="Z202276" s="192"/>
      <c r="AA202276" s="192"/>
    </row>
    <row r="202277" spans="26:27">
      <c r="Z202277" s="192"/>
      <c r="AA202277" s="192"/>
    </row>
    <row r="202278" spans="26:27">
      <c r="Z202278" s="192"/>
      <c r="AA202278" s="192"/>
    </row>
    <row r="202279" spans="26:27">
      <c r="Z202279" s="192"/>
      <c r="AA202279" s="192"/>
    </row>
    <row r="202280" spans="26:27">
      <c r="Z202280" s="192"/>
      <c r="AA202280" s="192"/>
    </row>
    <row r="202281" spans="26:27">
      <c r="Z202281" s="192"/>
      <c r="AA202281" s="192"/>
    </row>
    <row r="202282" spans="26:27">
      <c r="Z202282" s="192"/>
      <c r="AA202282" s="192"/>
    </row>
    <row r="202283" spans="26:27">
      <c r="Z202283" s="192"/>
      <c r="AA202283" s="192"/>
    </row>
    <row r="202284" spans="26:27">
      <c r="Z202284" s="192"/>
      <c r="AA202284" s="192"/>
    </row>
    <row r="202285" spans="26:27">
      <c r="Z202285" s="192"/>
      <c r="AA202285" s="192"/>
    </row>
    <row r="202286" spans="26:27">
      <c r="Z202286" s="192"/>
      <c r="AA202286" s="192"/>
    </row>
    <row r="202287" spans="26:27">
      <c r="Z202287" s="192"/>
      <c r="AA202287" s="192"/>
    </row>
    <row r="202288" spans="26:27">
      <c r="Z202288" s="192"/>
      <c r="AA202288" s="192"/>
    </row>
    <row r="202289" spans="26:27">
      <c r="Z202289" s="192"/>
      <c r="AA202289" s="192"/>
    </row>
    <row r="202290" spans="26:27">
      <c r="Z202290" s="192"/>
      <c r="AA202290" s="192"/>
    </row>
    <row r="202291" spans="26:27">
      <c r="Z202291" s="192"/>
      <c r="AA202291" s="192"/>
    </row>
    <row r="202292" spans="26:27">
      <c r="Z202292" s="192"/>
      <c r="AA202292" s="192"/>
    </row>
    <row r="202293" spans="26:27">
      <c r="Z202293" s="192"/>
      <c r="AA202293" s="192"/>
    </row>
    <row r="202294" spans="26:27">
      <c r="Z202294" s="192"/>
      <c r="AA202294" s="192"/>
    </row>
    <row r="202295" spans="26:27">
      <c r="Z202295" s="192"/>
      <c r="AA202295" s="192"/>
    </row>
    <row r="202296" spans="26:27">
      <c r="Z202296" s="192"/>
      <c r="AA202296" s="192"/>
    </row>
    <row r="202297" spans="26:27">
      <c r="Z202297" s="192"/>
      <c r="AA202297" s="192"/>
    </row>
    <row r="202298" spans="26:27">
      <c r="Z202298" s="192"/>
      <c r="AA202298" s="192"/>
    </row>
    <row r="202299" spans="26:27">
      <c r="Z202299" s="192"/>
      <c r="AA202299" s="192"/>
    </row>
    <row r="202300" spans="26:27">
      <c r="Z202300" s="192"/>
      <c r="AA202300" s="192"/>
    </row>
    <row r="202301" spans="26:27">
      <c r="Z202301" s="192"/>
      <c r="AA202301" s="192"/>
    </row>
    <row r="202302" spans="26:27">
      <c r="Z202302" s="192"/>
      <c r="AA202302" s="192"/>
    </row>
    <row r="202303" spans="26:27">
      <c r="Z202303" s="192"/>
      <c r="AA202303" s="192"/>
    </row>
    <row r="202304" spans="26:27">
      <c r="Z202304" s="192"/>
      <c r="AA202304" s="192"/>
    </row>
    <row r="202305" spans="26:27">
      <c r="Z202305" s="192"/>
      <c r="AA202305" s="192"/>
    </row>
    <row r="202306" spans="26:27">
      <c r="Z202306" s="192"/>
      <c r="AA202306" s="192"/>
    </row>
    <row r="202307" spans="26:27">
      <c r="Z202307" s="192"/>
      <c r="AA202307" s="192"/>
    </row>
    <row r="202308" spans="26:27">
      <c r="Z202308" s="192"/>
      <c r="AA202308" s="192"/>
    </row>
    <row r="202309" spans="26:27">
      <c r="Z202309" s="192"/>
      <c r="AA202309" s="192"/>
    </row>
    <row r="202310" spans="26:27">
      <c r="Z202310" s="192"/>
      <c r="AA202310" s="192"/>
    </row>
    <row r="202311" spans="26:27">
      <c r="Z202311" s="192"/>
      <c r="AA202311" s="192"/>
    </row>
    <row r="202312" spans="26:27">
      <c r="Z202312" s="192"/>
      <c r="AA202312" s="192"/>
    </row>
    <row r="202313" spans="26:27">
      <c r="Z202313" s="192"/>
      <c r="AA202313" s="192"/>
    </row>
    <row r="202314" spans="26:27">
      <c r="Z202314" s="192"/>
      <c r="AA202314" s="192"/>
    </row>
    <row r="202315" spans="26:27">
      <c r="Z202315" s="192"/>
      <c r="AA202315" s="192"/>
    </row>
    <row r="202316" spans="26:27">
      <c r="Z202316" s="192"/>
      <c r="AA202316" s="192"/>
    </row>
    <row r="202317" spans="26:27">
      <c r="Z202317" s="192"/>
      <c r="AA202317" s="192"/>
    </row>
    <row r="202318" spans="26:27">
      <c r="Z202318" s="192"/>
      <c r="AA202318" s="192"/>
    </row>
    <row r="202319" spans="26:27">
      <c r="Z202319" s="192"/>
      <c r="AA202319" s="192"/>
    </row>
    <row r="202320" spans="26:27">
      <c r="Z202320" s="192"/>
      <c r="AA202320" s="192"/>
    </row>
    <row r="202321" spans="26:27">
      <c r="Z202321" s="192"/>
      <c r="AA202321" s="192"/>
    </row>
    <row r="202322" spans="26:27">
      <c r="Z202322" s="192"/>
      <c r="AA202322" s="192"/>
    </row>
    <row r="202323" spans="26:27">
      <c r="Z202323" s="192"/>
      <c r="AA202323" s="192"/>
    </row>
    <row r="202324" spans="26:27">
      <c r="Z202324" s="192"/>
      <c r="AA202324" s="192"/>
    </row>
    <row r="202325" spans="26:27">
      <c r="Z202325" s="192"/>
      <c r="AA202325" s="192"/>
    </row>
    <row r="202326" spans="26:27">
      <c r="Z202326" s="192"/>
      <c r="AA202326" s="192"/>
    </row>
    <row r="202327" spans="26:27">
      <c r="Z202327" s="192"/>
      <c r="AA202327" s="192"/>
    </row>
    <row r="202328" spans="26:27">
      <c r="Z202328" s="192"/>
      <c r="AA202328" s="192"/>
    </row>
    <row r="202329" spans="26:27">
      <c r="Z202329" s="192"/>
      <c r="AA202329" s="192"/>
    </row>
    <row r="202330" spans="26:27">
      <c r="Z202330" s="192"/>
      <c r="AA202330" s="192"/>
    </row>
    <row r="202331" spans="26:27">
      <c r="Z202331" s="192"/>
      <c r="AA202331" s="192"/>
    </row>
    <row r="202332" spans="26:27">
      <c r="Z202332" s="192"/>
      <c r="AA202332" s="192"/>
    </row>
    <row r="202333" spans="26:27">
      <c r="Z202333" s="192"/>
      <c r="AA202333" s="192"/>
    </row>
    <row r="202334" spans="26:27">
      <c r="Z202334" s="192"/>
      <c r="AA202334" s="192"/>
    </row>
    <row r="202335" spans="26:27">
      <c r="Z202335" s="192"/>
      <c r="AA202335" s="192"/>
    </row>
    <row r="202336" spans="26:27">
      <c r="Z202336" s="192"/>
      <c r="AA202336" s="192"/>
    </row>
    <row r="202337" spans="26:27">
      <c r="Z202337" s="192"/>
      <c r="AA202337" s="192"/>
    </row>
    <row r="202338" spans="26:27">
      <c r="Z202338" s="192"/>
      <c r="AA202338" s="192"/>
    </row>
    <row r="202339" spans="26:27">
      <c r="Z202339" s="192"/>
      <c r="AA202339" s="192"/>
    </row>
    <row r="202340" spans="26:27">
      <c r="Z202340" s="192"/>
      <c r="AA202340" s="192"/>
    </row>
    <row r="202341" spans="26:27">
      <c r="Z202341" s="192"/>
      <c r="AA202341" s="192"/>
    </row>
    <row r="202342" spans="26:27">
      <c r="Z202342" s="192"/>
      <c r="AA202342" s="192"/>
    </row>
    <row r="202343" spans="26:27">
      <c r="Z202343" s="192"/>
      <c r="AA202343" s="192"/>
    </row>
    <row r="202344" spans="26:27">
      <c r="Z202344" s="192"/>
      <c r="AA202344" s="192"/>
    </row>
    <row r="202345" spans="26:27">
      <c r="Z202345" s="192"/>
      <c r="AA202345" s="192"/>
    </row>
    <row r="202346" spans="26:27">
      <c r="Z202346" s="192"/>
      <c r="AA202346" s="192"/>
    </row>
    <row r="202347" spans="26:27">
      <c r="Z202347" s="192"/>
      <c r="AA202347" s="192"/>
    </row>
    <row r="202348" spans="26:27">
      <c r="Z202348" s="192"/>
      <c r="AA202348" s="192"/>
    </row>
    <row r="202349" spans="26:27">
      <c r="Z202349" s="192"/>
      <c r="AA202349" s="192"/>
    </row>
    <row r="202350" spans="26:27">
      <c r="Z202350" s="192"/>
      <c r="AA202350" s="192"/>
    </row>
    <row r="202351" spans="26:27">
      <c r="Z202351" s="192"/>
      <c r="AA202351" s="192"/>
    </row>
    <row r="202352" spans="26:27">
      <c r="Z202352" s="192"/>
      <c r="AA202352" s="192"/>
    </row>
    <row r="202353" spans="26:27">
      <c r="Z202353" s="192"/>
      <c r="AA202353" s="192"/>
    </row>
    <row r="202354" spans="26:27">
      <c r="Z202354" s="192"/>
      <c r="AA202354" s="192"/>
    </row>
    <row r="202355" spans="26:27">
      <c r="Z202355" s="192"/>
      <c r="AA202355" s="192"/>
    </row>
    <row r="202356" spans="26:27">
      <c r="Z202356" s="192"/>
      <c r="AA202356" s="192"/>
    </row>
    <row r="202357" spans="26:27">
      <c r="Z202357" s="192"/>
      <c r="AA202357" s="192"/>
    </row>
    <row r="202358" spans="26:27">
      <c r="Z202358" s="192"/>
      <c r="AA202358" s="192"/>
    </row>
    <row r="202359" spans="26:27">
      <c r="Z202359" s="192"/>
      <c r="AA202359" s="192"/>
    </row>
    <row r="202360" spans="26:27">
      <c r="Z202360" s="192"/>
      <c r="AA202360" s="192"/>
    </row>
    <row r="202361" spans="26:27">
      <c r="Z202361" s="192"/>
      <c r="AA202361" s="192"/>
    </row>
    <row r="202362" spans="26:27">
      <c r="Z202362" s="192"/>
      <c r="AA202362" s="192"/>
    </row>
    <row r="202363" spans="26:27">
      <c r="Z202363" s="192"/>
      <c r="AA202363" s="192"/>
    </row>
    <row r="202364" spans="26:27">
      <c r="Z202364" s="192"/>
      <c r="AA202364" s="192"/>
    </row>
    <row r="202365" spans="26:27">
      <c r="Z202365" s="192"/>
      <c r="AA202365" s="192"/>
    </row>
    <row r="202366" spans="26:27">
      <c r="Z202366" s="192"/>
      <c r="AA202366" s="192"/>
    </row>
    <row r="202367" spans="26:27">
      <c r="Z202367" s="192"/>
      <c r="AA202367" s="192"/>
    </row>
    <row r="202368" spans="26:27">
      <c r="Z202368" s="192"/>
      <c r="AA202368" s="192"/>
    </row>
    <row r="202369" spans="26:27">
      <c r="Z202369" s="192"/>
      <c r="AA202369" s="192"/>
    </row>
    <row r="202370" spans="26:27">
      <c r="Z202370" s="192"/>
      <c r="AA202370" s="192"/>
    </row>
    <row r="202371" spans="26:27">
      <c r="Z202371" s="192"/>
      <c r="AA202371" s="192"/>
    </row>
    <row r="202372" spans="26:27">
      <c r="Z202372" s="192"/>
      <c r="AA202372" s="192"/>
    </row>
    <row r="202373" spans="26:27">
      <c r="Z202373" s="192"/>
      <c r="AA202373" s="192"/>
    </row>
    <row r="202374" spans="26:27">
      <c r="Z202374" s="192"/>
      <c r="AA202374" s="192"/>
    </row>
    <row r="202375" spans="26:27">
      <c r="Z202375" s="192"/>
      <c r="AA202375" s="192"/>
    </row>
    <row r="202376" spans="26:27">
      <c r="Z202376" s="192"/>
      <c r="AA202376" s="192"/>
    </row>
    <row r="202377" spans="26:27">
      <c r="Z202377" s="192"/>
      <c r="AA202377" s="192"/>
    </row>
    <row r="202378" spans="26:27">
      <c r="Z202378" s="192"/>
      <c r="AA202378" s="192"/>
    </row>
    <row r="202379" spans="26:27">
      <c r="Z202379" s="192"/>
      <c r="AA202379" s="192"/>
    </row>
    <row r="202380" spans="26:27">
      <c r="Z202380" s="192"/>
      <c r="AA202380" s="192"/>
    </row>
    <row r="202381" spans="26:27">
      <c r="Z202381" s="192"/>
      <c r="AA202381" s="192"/>
    </row>
    <row r="202382" spans="26:27">
      <c r="Z202382" s="192"/>
      <c r="AA202382" s="192"/>
    </row>
    <row r="202383" spans="26:27">
      <c r="Z202383" s="192"/>
      <c r="AA202383" s="192"/>
    </row>
    <row r="202384" spans="26:27">
      <c r="Z202384" s="192"/>
      <c r="AA202384" s="192"/>
    </row>
    <row r="202385" spans="26:27">
      <c r="Z202385" s="192"/>
      <c r="AA202385" s="192"/>
    </row>
    <row r="202386" spans="26:27">
      <c r="Z202386" s="192"/>
      <c r="AA202386" s="192"/>
    </row>
    <row r="202387" spans="26:27">
      <c r="Z202387" s="192"/>
      <c r="AA202387" s="192"/>
    </row>
    <row r="202388" spans="26:27">
      <c r="Z202388" s="192"/>
      <c r="AA202388" s="192"/>
    </row>
    <row r="202389" spans="26:27">
      <c r="Z202389" s="192"/>
      <c r="AA202389" s="192"/>
    </row>
    <row r="202390" spans="26:27">
      <c r="Z202390" s="192"/>
      <c r="AA202390" s="192"/>
    </row>
    <row r="202391" spans="26:27">
      <c r="Z202391" s="192"/>
      <c r="AA202391" s="192"/>
    </row>
    <row r="202392" spans="26:27">
      <c r="Z202392" s="192"/>
      <c r="AA202392" s="192"/>
    </row>
    <row r="202393" spans="26:27">
      <c r="Z202393" s="192"/>
      <c r="AA202393" s="192"/>
    </row>
    <row r="202394" spans="26:27">
      <c r="Z202394" s="192"/>
      <c r="AA202394" s="192"/>
    </row>
    <row r="202395" spans="26:27">
      <c r="Z202395" s="192"/>
      <c r="AA202395" s="192"/>
    </row>
    <row r="202396" spans="26:27">
      <c r="Z202396" s="192"/>
      <c r="AA202396" s="192"/>
    </row>
    <row r="202397" spans="26:27">
      <c r="Z202397" s="192"/>
      <c r="AA202397" s="192"/>
    </row>
    <row r="202398" spans="26:27">
      <c r="Z202398" s="192"/>
      <c r="AA202398" s="192"/>
    </row>
    <row r="202399" spans="26:27">
      <c r="Z202399" s="192"/>
      <c r="AA202399" s="192"/>
    </row>
    <row r="202400" spans="26:27">
      <c r="Z202400" s="192"/>
      <c r="AA202400" s="192"/>
    </row>
    <row r="202401" spans="26:27">
      <c r="Z202401" s="192"/>
      <c r="AA202401" s="192"/>
    </row>
    <row r="202402" spans="26:27">
      <c r="Z202402" s="192"/>
      <c r="AA202402" s="192"/>
    </row>
    <row r="202403" spans="26:27">
      <c r="Z202403" s="192"/>
      <c r="AA202403" s="192"/>
    </row>
    <row r="202404" spans="26:27">
      <c r="Z202404" s="192"/>
      <c r="AA202404" s="192"/>
    </row>
    <row r="202405" spans="26:27">
      <c r="Z202405" s="192"/>
      <c r="AA202405" s="192"/>
    </row>
    <row r="202406" spans="26:27">
      <c r="Z202406" s="192"/>
      <c r="AA202406" s="192"/>
    </row>
    <row r="202407" spans="26:27">
      <c r="Z202407" s="192"/>
      <c r="AA202407" s="192"/>
    </row>
    <row r="202408" spans="26:27">
      <c r="Z202408" s="192"/>
      <c r="AA202408" s="192"/>
    </row>
    <row r="202409" spans="26:27">
      <c r="Z202409" s="192"/>
      <c r="AA202409" s="192"/>
    </row>
    <row r="202410" spans="26:27">
      <c r="Z202410" s="192"/>
      <c r="AA202410" s="192"/>
    </row>
    <row r="202411" spans="26:27">
      <c r="Z202411" s="192"/>
      <c r="AA202411" s="192"/>
    </row>
    <row r="202412" spans="26:27">
      <c r="Z202412" s="192"/>
      <c r="AA202412" s="192"/>
    </row>
    <row r="202413" spans="26:27">
      <c r="Z202413" s="192"/>
      <c r="AA202413" s="192"/>
    </row>
    <row r="202414" spans="26:27">
      <c r="Z202414" s="192"/>
      <c r="AA202414" s="192"/>
    </row>
    <row r="202415" spans="26:27">
      <c r="Z202415" s="192"/>
      <c r="AA202415" s="192"/>
    </row>
    <row r="202416" spans="26:27">
      <c r="Z202416" s="192"/>
      <c r="AA202416" s="192"/>
    </row>
    <row r="202417" spans="26:27">
      <c r="Z202417" s="192"/>
      <c r="AA202417" s="192"/>
    </row>
    <row r="202418" spans="26:27">
      <c r="Z202418" s="192"/>
      <c r="AA202418" s="192"/>
    </row>
    <row r="202419" spans="26:27">
      <c r="Z202419" s="192"/>
      <c r="AA202419" s="192"/>
    </row>
    <row r="202420" spans="26:27">
      <c r="Z202420" s="192"/>
      <c r="AA202420" s="192"/>
    </row>
    <row r="202421" spans="26:27">
      <c r="Z202421" s="192"/>
      <c r="AA202421" s="192"/>
    </row>
    <row r="202422" spans="26:27">
      <c r="Z202422" s="192"/>
      <c r="AA202422" s="192"/>
    </row>
    <row r="202423" spans="26:27">
      <c r="Z202423" s="192"/>
      <c r="AA202423" s="192"/>
    </row>
    <row r="202424" spans="26:27">
      <c r="Z202424" s="192"/>
      <c r="AA202424" s="192"/>
    </row>
    <row r="202425" spans="26:27">
      <c r="Z202425" s="192"/>
      <c r="AA202425" s="192"/>
    </row>
    <row r="202426" spans="26:27">
      <c r="Z202426" s="192"/>
      <c r="AA202426" s="192"/>
    </row>
    <row r="202427" spans="26:27">
      <c r="Z202427" s="192"/>
      <c r="AA202427" s="192"/>
    </row>
    <row r="202428" spans="26:27">
      <c r="Z202428" s="192"/>
      <c r="AA202428" s="192"/>
    </row>
    <row r="202429" spans="26:27">
      <c r="Z202429" s="192"/>
      <c r="AA202429" s="192"/>
    </row>
    <row r="202430" spans="26:27">
      <c r="Z202430" s="192"/>
      <c r="AA202430" s="192"/>
    </row>
    <row r="202431" spans="26:27">
      <c r="Z202431" s="192"/>
      <c r="AA202431" s="192"/>
    </row>
    <row r="202432" spans="26:27">
      <c r="Z202432" s="192"/>
      <c r="AA202432" s="192"/>
    </row>
    <row r="202433" spans="26:27">
      <c r="Z202433" s="192"/>
      <c r="AA202433" s="192"/>
    </row>
    <row r="202434" spans="26:27">
      <c r="Z202434" s="192"/>
      <c r="AA202434" s="192"/>
    </row>
    <row r="202435" spans="26:27">
      <c r="Z202435" s="192"/>
      <c r="AA202435" s="192"/>
    </row>
    <row r="202436" spans="26:27">
      <c r="Z202436" s="192"/>
      <c r="AA202436" s="192"/>
    </row>
    <row r="202437" spans="26:27">
      <c r="Z202437" s="192"/>
      <c r="AA202437" s="192"/>
    </row>
    <row r="202438" spans="26:27">
      <c r="Z202438" s="192"/>
      <c r="AA202438" s="192"/>
    </row>
    <row r="202439" spans="26:27">
      <c r="Z202439" s="192"/>
      <c r="AA202439" s="192"/>
    </row>
    <row r="202440" spans="26:27">
      <c r="Z202440" s="192"/>
      <c r="AA202440" s="192"/>
    </row>
    <row r="202441" spans="26:27">
      <c r="Z202441" s="192"/>
      <c r="AA202441" s="192"/>
    </row>
    <row r="202442" spans="26:27">
      <c r="Z202442" s="192"/>
      <c r="AA202442" s="192"/>
    </row>
    <row r="202443" spans="26:27">
      <c r="Z202443" s="192"/>
      <c r="AA202443" s="192"/>
    </row>
    <row r="202444" spans="26:27">
      <c r="Z202444" s="192"/>
      <c r="AA202444" s="192"/>
    </row>
    <row r="202445" spans="26:27">
      <c r="Z202445" s="192"/>
      <c r="AA202445" s="192"/>
    </row>
    <row r="202446" spans="26:27">
      <c r="Z202446" s="192"/>
      <c r="AA202446" s="192"/>
    </row>
    <row r="202447" spans="26:27">
      <c r="Z202447" s="192"/>
      <c r="AA202447" s="192"/>
    </row>
    <row r="202448" spans="26:27">
      <c r="Z202448" s="192"/>
      <c r="AA202448" s="192"/>
    </row>
    <row r="202449" spans="26:27">
      <c r="Z202449" s="192"/>
      <c r="AA202449" s="192"/>
    </row>
    <row r="202450" spans="26:27">
      <c r="Z202450" s="192"/>
      <c r="AA202450" s="192"/>
    </row>
    <row r="202451" spans="26:27">
      <c r="Z202451" s="192"/>
      <c r="AA202451" s="192"/>
    </row>
    <row r="202452" spans="26:27">
      <c r="Z202452" s="192"/>
      <c r="AA202452" s="192"/>
    </row>
    <row r="202453" spans="26:27">
      <c r="Z202453" s="192"/>
      <c r="AA202453" s="192"/>
    </row>
    <row r="202454" spans="26:27">
      <c r="Z202454" s="192"/>
      <c r="AA202454" s="192"/>
    </row>
    <row r="202455" spans="26:27">
      <c r="Z202455" s="192"/>
      <c r="AA202455" s="192"/>
    </row>
    <row r="202456" spans="26:27">
      <c r="Z202456" s="192"/>
      <c r="AA202456" s="192"/>
    </row>
    <row r="202457" spans="26:27">
      <c r="Z202457" s="192"/>
      <c r="AA202457" s="192"/>
    </row>
    <row r="202458" spans="26:27">
      <c r="Z202458" s="192"/>
      <c r="AA202458" s="192"/>
    </row>
    <row r="202459" spans="26:27">
      <c r="Z202459" s="192"/>
      <c r="AA202459" s="192"/>
    </row>
    <row r="202460" spans="26:27">
      <c r="Z202460" s="192"/>
      <c r="AA202460" s="192"/>
    </row>
    <row r="202461" spans="26:27">
      <c r="Z202461" s="192"/>
      <c r="AA202461" s="192"/>
    </row>
    <row r="202462" spans="26:27">
      <c r="Z202462" s="192"/>
      <c r="AA202462" s="192"/>
    </row>
    <row r="202463" spans="26:27">
      <c r="Z202463" s="192"/>
      <c r="AA202463" s="192"/>
    </row>
    <row r="202464" spans="26:27">
      <c r="Z202464" s="192"/>
      <c r="AA202464" s="192"/>
    </row>
    <row r="202465" spans="26:27">
      <c r="Z202465" s="192"/>
      <c r="AA202465" s="192"/>
    </row>
    <row r="202466" spans="26:27">
      <c r="Z202466" s="192"/>
      <c r="AA202466" s="192"/>
    </row>
    <row r="202467" spans="26:27">
      <c r="Z202467" s="192"/>
      <c r="AA202467" s="192"/>
    </row>
    <row r="202468" spans="26:27">
      <c r="Z202468" s="192"/>
      <c r="AA202468" s="192"/>
    </row>
    <row r="202469" spans="26:27">
      <c r="Z202469" s="192"/>
      <c r="AA202469" s="192"/>
    </row>
    <row r="202470" spans="26:27">
      <c r="Z202470" s="192"/>
      <c r="AA202470" s="192"/>
    </row>
    <row r="202471" spans="26:27">
      <c r="Z202471" s="192"/>
      <c r="AA202471" s="192"/>
    </row>
    <row r="202472" spans="26:27">
      <c r="Z202472" s="192"/>
      <c r="AA202472" s="192"/>
    </row>
    <row r="202473" spans="26:27">
      <c r="Z202473" s="192"/>
      <c r="AA202473" s="192"/>
    </row>
    <row r="202474" spans="26:27">
      <c r="Z202474" s="192"/>
      <c r="AA202474" s="192"/>
    </row>
    <row r="202475" spans="26:27">
      <c r="Z202475" s="192"/>
      <c r="AA202475" s="192"/>
    </row>
    <row r="202476" spans="26:27">
      <c r="Z202476" s="192"/>
      <c r="AA202476" s="192"/>
    </row>
    <row r="202477" spans="26:27">
      <c r="Z202477" s="192"/>
      <c r="AA202477" s="192"/>
    </row>
    <row r="202478" spans="26:27">
      <c r="Z202478" s="192"/>
      <c r="AA202478" s="192"/>
    </row>
    <row r="202479" spans="26:27">
      <c r="Z202479" s="192"/>
      <c r="AA202479" s="192"/>
    </row>
    <row r="202480" spans="26:27">
      <c r="Z202480" s="192"/>
      <c r="AA202480" s="192"/>
    </row>
    <row r="202481" spans="26:27">
      <c r="Z202481" s="192"/>
      <c r="AA202481" s="192"/>
    </row>
    <row r="202482" spans="26:27">
      <c r="Z202482" s="192"/>
      <c r="AA202482" s="192"/>
    </row>
    <row r="202483" spans="26:27">
      <c r="Z202483" s="192"/>
      <c r="AA202483" s="192"/>
    </row>
    <row r="202484" spans="26:27">
      <c r="Z202484" s="192"/>
      <c r="AA202484" s="192"/>
    </row>
    <row r="202485" spans="26:27">
      <c r="Z202485" s="192"/>
      <c r="AA202485" s="192"/>
    </row>
    <row r="202486" spans="26:27">
      <c r="Z202486" s="192"/>
      <c r="AA202486" s="192"/>
    </row>
    <row r="202487" spans="26:27">
      <c r="Z202487" s="192"/>
      <c r="AA202487" s="192"/>
    </row>
    <row r="202488" spans="26:27">
      <c r="Z202488" s="192"/>
      <c r="AA202488" s="192"/>
    </row>
    <row r="202489" spans="26:27">
      <c r="Z202489" s="192"/>
      <c r="AA202489" s="192"/>
    </row>
    <row r="202490" spans="26:27">
      <c r="Z202490" s="192"/>
      <c r="AA202490" s="192"/>
    </row>
    <row r="202491" spans="26:27">
      <c r="Z202491" s="192"/>
      <c r="AA202491" s="192"/>
    </row>
    <row r="202492" spans="26:27">
      <c r="Z202492" s="192"/>
      <c r="AA202492" s="192"/>
    </row>
    <row r="202493" spans="26:27">
      <c r="Z202493" s="192"/>
      <c r="AA202493" s="192"/>
    </row>
    <row r="202494" spans="26:27">
      <c r="Z202494" s="192"/>
      <c r="AA202494" s="192"/>
    </row>
    <row r="202495" spans="26:27">
      <c r="Z202495" s="192"/>
      <c r="AA202495" s="192"/>
    </row>
    <row r="202496" spans="26:27">
      <c r="Z202496" s="192"/>
      <c r="AA202496" s="192"/>
    </row>
    <row r="202497" spans="26:27">
      <c r="Z202497" s="192"/>
      <c r="AA202497" s="192"/>
    </row>
    <row r="202498" spans="26:27">
      <c r="Z202498" s="192"/>
      <c r="AA202498" s="192"/>
    </row>
    <row r="202499" spans="26:27">
      <c r="Z202499" s="192"/>
      <c r="AA202499" s="192"/>
    </row>
    <row r="202500" spans="26:27">
      <c r="Z202500" s="192"/>
      <c r="AA202500" s="192"/>
    </row>
    <row r="202501" spans="26:27">
      <c r="Z202501" s="192"/>
      <c r="AA202501" s="192"/>
    </row>
    <row r="202502" spans="26:27">
      <c r="Z202502" s="192"/>
      <c r="AA202502" s="192"/>
    </row>
    <row r="202503" spans="26:27">
      <c r="Z202503" s="192"/>
      <c r="AA202503" s="192"/>
    </row>
    <row r="202504" spans="26:27">
      <c r="Z202504" s="192"/>
      <c r="AA202504" s="192"/>
    </row>
    <row r="202505" spans="26:27">
      <c r="Z202505" s="192"/>
      <c r="AA202505" s="192"/>
    </row>
    <row r="202506" spans="26:27">
      <c r="Z202506" s="192"/>
      <c r="AA202506" s="192"/>
    </row>
    <row r="202507" spans="26:27">
      <c r="Z202507" s="192"/>
      <c r="AA202507" s="192"/>
    </row>
    <row r="202508" spans="26:27">
      <c r="Z202508" s="192"/>
      <c r="AA202508" s="192"/>
    </row>
    <row r="202509" spans="26:27">
      <c r="Z202509" s="192"/>
      <c r="AA202509" s="192"/>
    </row>
    <row r="202510" spans="26:27">
      <c r="Z202510" s="192"/>
      <c r="AA202510" s="192"/>
    </row>
    <row r="202511" spans="26:27">
      <c r="Z202511" s="192"/>
      <c r="AA202511" s="192"/>
    </row>
    <row r="202512" spans="26:27">
      <c r="Z202512" s="192"/>
      <c r="AA202512" s="192"/>
    </row>
    <row r="202513" spans="26:27">
      <c r="Z202513" s="192"/>
      <c r="AA202513" s="192"/>
    </row>
    <row r="202514" spans="26:27">
      <c r="Z202514" s="192"/>
      <c r="AA202514" s="192"/>
    </row>
    <row r="202515" spans="26:27">
      <c r="Z202515" s="192"/>
      <c r="AA202515" s="192"/>
    </row>
    <row r="202516" spans="26:27">
      <c r="Z202516" s="192"/>
      <c r="AA202516" s="192"/>
    </row>
    <row r="202517" spans="26:27">
      <c r="Z202517" s="192"/>
      <c r="AA202517" s="192"/>
    </row>
    <row r="202518" spans="26:27">
      <c r="Z202518" s="192"/>
      <c r="AA202518" s="192"/>
    </row>
    <row r="202519" spans="26:27">
      <c r="Z202519" s="192"/>
      <c r="AA202519" s="192"/>
    </row>
    <row r="202520" spans="26:27">
      <c r="Z202520" s="192"/>
      <c r="AA202520" s="192"/>
    </row>
    <row r="202521" spans="26:27">
      <c r="Z202521" s="192"/>
      <c r="AA202521" s="192"/>
    </row>
    <row r="202522" spans="26:27">
      <c r="Z202522" s="192"/>
      <c r="AA202522" s="192"/>
    </row>
    <row r="202523" spans="26:27">
      <c r="Z202523" s="192"/>
      <c r="AA202523" s="192"/>
    </row>
    <row r="202524" spans="26:27">
      <c r="Z202524" s="192"/>
      <c r="AA202524" s="192"/>
    </row>
    <row r="202525" spans="26:27">
      <c r="Z202525" s="192"/>
      <c r="AA202525" s="192"/>
    </row>
    <row r="202526" spans="26:27">
      <c r="Z202526" s="192"/>
      <c r="AA202526" s="192"/>
    </row>
    <row r="202527" spans="26:27">
      <c r="Z202527" s="192"/>
      <c r="AA202527" s="192"/>
    </row>
    <row r="202528" spans="26:27">
      <c r="Z202528" s="192"/>
      <c r="AA202528" s="192"/>
    </row>
    <row r="202529" spans="26:27">
      <c r="Z202529" s="192"/>
      <c r="AA202529" s="192"/>
    </row>
    <row r="202530" spans="26:27">
      <c r="Z202530" s="192"/>
      <c r="AA202530" s="192"/>
    </row>
    <row r="202531" spans="26:27">
      <c r="Z202531" s="192"/>
      <c r="AA202531" s="192"/>
    </row>
    <row r="202532" spans="26:27">
      <c r="Z202532" s="192"/>
      <c r="AA202532" s="192"/>
    </row>
    <row r="202533" spans="26:27">
      <c r="Z202533" s="192"/>
      <c r="AA202533" s="192"/>
    </row>
    <row r="202534" spans="26:27">
      <c r="Z202534" s="192"/>
      <c r="AA202534" s="192"/>
    </row>
    <row r="202535" spans="26:27">
      <c r="Z202535" s="192"/>
      <c r="AA202535" s="192"/>
    </row>
    <row r="202536" spans="26:27">
      <c r="Z202536" s="192"/>
      <c r="AA202536" s="192"/>
    </row>
    <row r="202537" spans="26:27">
      <c r="Z202537" s="192"/>
      <c r="AA202537" s="192"/>
    </row>
    <row r="202538" spans="26:27">
      <c r="Z202538" s="192"/>
      <c r="AA202538" s="192"/>
    </row>
    <row r="202539" spans="26:27">
      <c r="Z202539" s="192"/>
      <c r="AA202539" s="192"/>
    </row>
    <row r="202540" spans="26:27">
      <c r="Z202540" s="192"/>
      <c r="AA202540" s="192"/>
    </row>
    <row r="202541" spans="26:27">
      <c r="Z202541" s="192"/>
      <c r="AA202541" s="192"/>
    </row>
    <row r="202542" spans="26:27">
      <c r="Z202542" s="192"/>
      <c r="AA202542" s="192"/>
    </row>
    <row r="202543" spans="26:27">
      <c r="Z202543" s="192"/>
      <c r="AA202543" s="192"/>
    </row>
    <row r="202544" spans="26:27">
      <c r="Z202544" s="192"/>
      <c r="AA202544" s="192"/>
    </row>
    <row r="202545" spans="26:27">
      <c r="Z202545" s="192"/>
      <c r="AA202545" s="192"/>
    </row>
    <row r="202546" spans="26:27">
      <c r="Z202546" s="192"/>
      <c r="AA202546" s="192"/>
    </row>
    <row r="202547" spans="26:27">
      <c r="Z202547" s="192"/>
      <c r="AA202547" s="192"/>
    </row>
    <row r="202548" spans="26:27">
      <c r="Z202548" s="192"/>
      <c r="AA202548" s="192"/>
    </row>
    <row r="202549" spans="26:27">
      <c r="Z202549" s="192"/>
      <c r="AA202549" s="192"/>
    </row>
    <row r="202550" spans="26:27">
      <c r="Z202550" s="192"/>
      <c r="AA202550" s="192"/>
    </row>
    <row r="202551" spans="26:27">
      <c r="Z202551" s="192"/>
      <c r="AA202551" s="192"/>
    </row>
    <row r="202552" spans="26:27">
      <c r="Z202552" s="192"/>
      <c r="AA202552" s="192"/>
    </row>
    <row r="202553" spans="26:27">
      <c r="Z202553" s="192"/>
      <c r="AA202553" s="192"/>
    </row>
    <row r="202554" spans="26:27">
      <c r="Z202554" s="192"/>
      <c r="AA202554" s="192"/>
    </row>
    <row r="202555" spans="26:27">
      <c r="Z202555" s="192"/>
      <c r="AA202555" s="192"/>
    </row>
    <row r="202556" spans="26:27">
      <c r="Z202556" s="192"/>
      <c r="AA202556" s="192"/>
    </row>
    <row r="202557" spans="26:27">
      <c r="Z202557" s="192"/>
      <c r="AA202557" s="192"/>
    </row>
    <row r="202558" spans="26:27">
      <c r="Z202558" s="192"/>
      <c r="AA202558" s="192"/>
    </row>
    <row r="202559" spans="26:27">
      <c r="Z202559" s="192"/>
      <c r="AA202559" s="192"/>
    </row>
    <row r="202560" spans="26:27">
      <c r="Z202560" s="192"/>
      <c r="AA202560" s="192"/>
    </row>
    <row r="202561" spans="26:27">
      <c r="Z202561" s="192"/>
      <c r="AA202561" s="192"/>
    </row>
    <row r="202562" spans="26:27">
      <c r="Z202562" s="192"/>
      <c r="AA202562" s="192"/>
    </row>
    <row r="202563" spans="26:27">
      <c r="Z202563" s="192"/>
      <c r="AA202563" s="192"/>
    </row>
    <row r="202564" spans="26:27">
      <c r="Z202564" s="192"/>
      <c r="AA202564" s="192"/>
    </row>
    <row r="202565" spans="26:27">
      <c r="Z202565" s="192"/>
      <c r="AA202565" s="192"/>
    </row>
    <row r="202566" spans="26:27">
      <c r="Z202566" s="192"/>
      <c r="AA202566" s="192"/>
    </row>
    <row r="202567" spans="26:27">
      <c r="Z202567" s="192"/>
      <c r="AA202567" s="192"/>
    </row>
    <row r="202568" spans="26:27">
      <c r="Z202568" s="192"/>
      <c r="AA202568" s="192"/>
    </row>
    <row r="202569" spans="26:27">
      <c r="Z202569" s="192"/>
      <c r="AA202569" s="192"/>
    </row>
    <row r="202570" spans="26:27">
      <c r="Z202570" s="192"/>
      <c r="AA202570" s="192"/>
    </row>
    <row r="202571" spans="26:27">
      <c r="Z202571" s="192"/>
      <c r="AA202571" s="192"/>
    </row>
    <row r="202572" spans="26:27">
      <c r="Z202572" s="192"/>
      <c r="AA202572" s="192"/>
    </row>
    <row r="202573" spans="26:27">
      <c r="Z202573" s="192"/>
      <c r="AA202573" s="192"/>
    </row>
    <row r="202574" spans="26:27">
      <c r="Z202574" s="192"/>
      <c r="AA202574" s="192"/>
    </row>
    <row r="202575" spans="26:27">
      <c r="Z202575" s="192"/>
      <c r="AA202575" s="192"/>
    </row>
    <row r="202576" spans="26:27">
      <c r="Z202576" s="192"/>
      <c r="AA202576" s="192"/>
    </row>
    <row r="202577" spans="26:27">
      <c r="Z202577" s="192"/>
      <c r="AA202577" s="192"/>
    </row>
    <row r="202578" spans="26:27">
      <c r="Z202578" s="192"/>
      <c r="AA202578" s="192"/>
    </row>
    <row r="202579" spans="26:27">
      <c r="Z202579" s="192"/>
      <c r="AA202579" s="192"/>
    </row>
    <row r="202580" spans="26:27">
      <c r="Z202580" s="192"/>
      <c r="AA202580" s="192"/>
    </row>
    <row r="202581" spans="26:27">
      <c r="Z202581" s="192"/>
      <c r="AA202581" s="192"/>
    </row>
    <row r="202582" spans="26:27">
      <c r="Z202582" s="192"/>
      <c r="AA202582" s="192"/>
    </row>
    <row r="202583" spans="26:27">
      <c r="Z202583" s="192"/>
      <c r="AA202583" s="192"/>
    </row>
    <row r="202584" spans="26:27">
      <c r="Z202584" s="192"/>
      <c r="AA202584" s="192"/>
    </row>
    <row r="202585" spans="26:27">
      <c r="Z202585" s="192"/>
      <c r="AA202585" s="192"/>
    </row>
    <row r="202586" spans="26:27">
      <c r="Z202586" s="192"/>
      <c r="AA202586" s="192"/>
    </row>
    <row r="202587" spans="26:27">
      <c r="Z202587" s="192"/>
      <c r="AA202587" s="192"/>
    </row>
    <row r="202588" spans="26:27">
      <c r="Z202588" s="192"/>
      <c r="AA202588" s="192"/>
    </row>
    <row r="202589" spans="26:27">
      <c r="Z202589" s="192"/>
      <c r="AA202589" s="192"/>
    </row>
    <row r="202590" spans="26:27">
      <c r="Z202590" s="192"/>
      <c r="AA202590" s="192"/>
    </row>
    <row r="202591" spans="26:27">
      <c r="Z202591" s="192"/>
      <c r="AA202591" s="192"/>
    </row>
    <row r="202592" spans="26:27">
      <c r="Z202592" s="192"/>
      <c r="AA202592" s="192"/>
    </row>
    <row r="202593" spans="26:27">
      <c r="Z202593" s="192"/>
      <c r="AA202593" s="192"/>
    </row>
    <row r="202594" spans="26:27">
      <c r="Z202594" s="192"/>
      <c r="AA202594" s="192"/>
    </row>
    <row r="202595" spans="26:27">
      <c r="Z202595" s="192"/>
      <c r="AA202595" s="192"/>
    </row>
    <row r="202596" spans="26:27">
      <c r="Z202596" s="192"/>
      <c r="AA202596" s="192"/>
    </row>
    <row r="202597" spans="26:27">
      <c r="Z202597" s="192"/>
      <c r="AA202597" s="192"/>
    </row>
    <row r="202598" spans="26:27">
      <c r="Z202598" s="192"/>
      <c r="AA202598" s="192"/>
    </row>
    <row r="202599" spans="26:27">
      <c r="Z202599" s="192"/>
      <c r="AA202599" s="192"/>
    </row>
    <row r="202600" spans="26:27">
      <c r="Z202600" s="192"/>
      <c r="AA202600" s="192"/>
    </row>
    <row r="202601" spans="26:27">
      <c r="Z202601" s="192"/>
      <c r="AA202601" s="192"/>
    </row>
    <row r="202602" spans="26:27">
      <c r="Z202602" s="192"/>
      <c r="AA202602" s="192"/>
    </row>
    <row r="202603" spans="26:27">
      <c r="Z202603" s="192"/>
      <c r="AA202603" s="192"/>
    </row>
    <row r="202604" spans="26:27">
      <c r="Z202604" s="192"/>
      <c r="AA202604" s="192"/>
    </row>
    <row r="202605" spans="26:27">
      <c r="Z202605" s="192"/>
      <c r="AA202605" s="192"/>
    </row>
    <row r="202606" spans="26:27">
      <c r="Z202606" s="192"/>
      <c r="AA202606" s="192"/>
    </row>
    <row r="202607" spans="26:27">
      <c r="Z202607" s="192"/>
      <c r="AA202607" s="192"/>
    </row>
    <row r="202608" spans="26:27">
      <c r="Z202608" s="192"/>
      <c r="AA202608" s="192"/>
    </row>
    <row r="202609" spans="26:27">
      <c r="Z202609" s="192"/>
      <c r="AA202609" s="192"/>
    </row>
    <row r="202610" spans="26:27">
      <c r="Z202610" s="192"/>
      <c r="AA202610" s="192"/>
    </row>
    <row r="202611" spans="26:27">
      <c r="Z202611" s="192"/>
      <c r="AA202611" s="192"/>
    </row>
    <row r="202612" spans="26:27">
      <c r="Z202612" s="192"/>
      <c r="AA202612" s="192"/>
    </row>
    <row r="202613" spans="26:27">
      <c r="Z202613" s="192"/>
      <c r="AA202613" s="192"/>
    </row>
    <row r="202614" spans="26:27">
      <c r="Z202614" s="192"/>
      <c r="AA202614" s="192"/>
    </row>
    <row r="202615" spans="26:27">
      <c r="Z202615" s="192"/>
      <c r="AA202615" s="192"/>
    </row>
    <row r="202616" spans="26:27">
      <c r="Z202616" s="192"/>
      <c r="AA202616" s="192"/>
    </row>
    <row r="202617" spans="26:27">
      <c r="Z202617" s="192"/>
      <c r="AA202617" s="192"/>
    </row>
    <row r="202618" spans="26:27">
      <c r="Z202618" s="192"/>
      <c r="AA202618" s="192"/>
    </row>
    <row r="202619" spans="26:27">
      <c r="Z202619" s="192"/>
      <c r="AA202619" s="192"/>
    </row>
    <row r="202620" spans="26:27">
      <c r="Z202620" s="192"/>
      <c r="AA202620" s="192"/>
    </row>
    <row r="202621" spans="26:27">
      <c r="Z202621" s="192"/>
      <c r="AA202621" s="192"/>
    </row>
    <row r="202622" spans="26:27">
      <c r="Z202622" s="192"/>
      <c r="AA202622" s="192"/>
    </row>
    <row r="202623" spans="26:27">
      <c r="Z202623" s="192"/>
      <c r="AA202623" s="192"/>
    </row>
    <row r="202624" spans="26:27">
      <c r="Z202624" s="192"/>
      <c r="AA202624" s="192"/>
    </row>
    <row r="202625" spans="26:27">
      <c r="Z202625" s="192"/>
      <c r="AA202625" s="192"/>
    </row>
    <row r="202626" spans="26:27">
      <c r="Z202626" s="192"/>
      <c r="AA202626" s="192"/>
    </row>
    <row r="202627" spans="26:27">
      <c r="Z202627" s="192"/>
      <c r="AA202627" s="192"/>
    </row>
    <row r="202628" spans="26:27">
      <c r="Z202628" s="192"/>
      <c r="AA202628" s="192"/>
    </row>
    <row r="202629" spans="26:27">
      <c r="Z202629" s="192"/>
      <c r="AA202629" s="192"/>
    </row>
    <row r="202630" spans="26:27">
      <c r="Z202630" s="192"/>
      <c r="AA202630" s="192"/>
    </row>
    <row r="202631" spans="26:27">
      <c r="Z202631" s="192"/>
      <c r="AA202631" s="192"/>
    </row>
    <row r="202632" spans="26:27">
      <c r="Z202632" s="192"/>
      <c r="AA202632" s="192"/>
    </row>
    <row r="202633" spans="26:27">
      <c r="Z202633" s="192"/>
      <c r="AA202633" s="192"/>
    </row>
    <row r="202634" spans="26:27">
      <c r="Z202634" s="192"/>
      <c r="AA202634" s="192"/>
    </row>
    <row r="202635" spans="26:27">
      <c r="Z202635" s="192"/>
      <c r="AA202635" s="192"/>
    </row>
    <row r="202636" spans="26:27">
      <c r="Z202636" s="192"/>
      <c r="AA202636" s="192"/>
    </row>
    <row r="202637" spans="26:27">
      <c r="Z202637" s="192"/>
      <c r="AA202637" s="192"/>
    </row>
    <row r="202638" spans="26:27">
      <c r="Z202638" s="192"/>
      <c r="AA202638" s="192"/>
    </row>
    <row r="202639" spans="26:27">
      <c r="Z202639" s="192"/>
      <c r="AA202639" s="192"/>
    </row>
    <row r="202640" spans="26:27">
      <c r="Z202640" s="192"/>
      <c r="AA202640" s="192"/>
    </row>
    <row r="202641" spans="26:27">
      <c r="Z202641" s="192"/>
      <c r="AA202641" s="192"/>
    </row>
    <row r="202642" spans="26:27">
      <c r="Z202642" s="192"/>
      <c r="AA202642" s="192"/>
    </row>
    <row r="202643" spans="26:27">
      <c r="Z202643" s="192"/>
      <c r="AA202643" s="192"/>
    </row>
    <row r="202644" spans="26:27">
      <c r="Z202644" s="192"/>
      <c r="AA202644" s="192"/>
    </row>
    <row r="202645" spans="26:27">
      <c r="Z202645" s="192"/>
      <c r="AA202645" s="192"/>
    </row>
    <row r="202646" spans="26:27">
      <c r="Z202646" s="192"/>
      <c r="AA202646" s="192"/>
    </row>
    <row r="202647" spans="26:27">
      <c r="Z202647" s="192"/>
      <c r="AA202647" s="192"/>
    </row>
    <row r="202648" spans="26:27">
      <c r="Z202648" s="192"/>
      <c r="AA202648" s="192"/>
    </row>
    <row r="202649" spans="26:27">
      <c r="Z202649" s="192"/>
      <c r="AA202649" s="192"/>
    </row>
    <row r="202650" spans="26:27">
      <c r="Z202650" s="192"/>
      <c r="AA202650" s="192"/>
    </row>
    <row r="202651" spans="26:27">
      <c r="Z202651" s="192"/>
      <c r="AA202651" s="192"/>
    </row>
    <row r="202652" spans="26:27">
      <c r="Z202652" s="192"/>
      <c r="AA202652" s="192"/>
    </row>
    <row r="202653" spans="26:27">
      <c r="Z202653" s="192"/>
      <c r="AA202653" s="192"/>
    </row>
    <row r="202654" spans="26:27">
      <c r="Z202654" s="192"/>
      <c r="AA202654" s="192"/>
    </row>
    <row r="202655" spans="26:27">
      <c r="Z202655" s="192"/>
      <c r="AA202655" s="192"/>
    </row>
    <row r="202656" spans="26:27">
      <c r="Z202656" s="192"/>
      <c r="AA202656" s="192"/>
    </row>
    <row r="202657" spans="26:27">
      <c r="Z202657" s="192"/>
      <c r="AA202657" s="192"/>
    </row>
    <row r="202658" spans="26:27">
      <c r="Z202658" s="192"/>
      <c r="AA202658" s="192"/>
    </row>
    <row r="202659" spans="26:27">
      <c r="Z202659" s="192"/>
      <c r="AA202659" s="192"/>
    </row>
    <row r="202660" spans="26:27">
      <c r="Z202660" s="192"/>
      <c r="AA202660" s="192"/>
    </row>
    <row r="202661" spans="26:27">
      <c r="Z202661" s="192"/>
      <c r="AA202661" s="192"/>
    </row>
    <row r="202662" spans="26:27">
      <c r="Z202662" s="192"/>
      <c r="AA202662" s="192"/>
    </row>
    <row r="202663" spans="26:27">
      <c r="Z202663" s="192"/>
      <c r="AA202663" s="192"/>
    </row>
    <row r="202664" spans="26:27">
      <c r="Z202664" s="192"/>
      <c r="AA202664" s="192"/>
    </row>
    <row r="202665" spans="26:27">
      <c r="Z202665" s="192"/>
      <c r="AA202665" s="192"/>
    </row>
    <row r="202666" spans="26:27">
      <c r="Z202666" s="192"/>
      <c r="AA202666" s="192"/>
    </row>
    <row r="202667" spans="26:27">
      <c r="Z202667" s="192"/>
      <c r="AA202667" s="192"/>
    </row>
    <row r="202668" spans="26:27">
      <c r="Z202668" s="192"/>
      <c r="AA202668" s="192"/>
    </row>
    <row r="202669" spans="26:27">
      <c r="Z202669" s="192"/>
      <c r="AA202669" s="192"/>
    </row>
    <row r="202670" spans="26:27">
      <c r="Z202670" s="192"/>
      <c r="AA202670" s="192"/>
    </row>
    <row r="202671" spans="26:27">
      <c r="Z202671" s="192"/>
      <c r="AA202671" s="192"/>
    </row>
    <row r="202672" spans="26:27">
      <c r="Z202672" s="192"/>
      <c r="AA202672" s="192"/>
    </row>
    <row r="202673" spans="26:27">
      <c r="Z202673" s="192"/>
      <c r="AA202673" s="192"/>
    </row>
    <row r="202674" spans="26:27">
      <c r="Z202674" s="192"/>
      <c r="AA202674" s="192"/>
    </row>
    <row r="202675" spans="26:27">
      <c r="Z202675" s="192"/>
      <c r="AA202675" s="192"/>
    </row>
    <row r="202676" spans="26:27">
      <c r="Z202676" s="192"/>
      <c r="AA202676" s="192"/>
    </row>
    <row r="202677" spans="26:27">
      <c r="Z202677" s="192"/>
      <c r="AA202677" s="192"/>
    </row>
    <row r="202678" spans="26:27">
      <c r="Z202678" s="192"/>
      <c r="AA202678" s="192"/>
    </row>
    <row r="202679" spans="26:27">
      <c r="Z202679" s="192"/>
      <c r="AA202679" s="192"/>
    </row>
    <row r="202680" spans="26:27">
      <c r="Z202680" s="192"/>
      <c r="AA202680" s="192"/>
    </row>
    <row r="202681" spans="26:27">
      <c r="Z202681" s="192"/>
      <c r="AA202681" s="192"/>
    </row>
    <row r="202682" spans="26:27">
      <c r="Z202682" s="192"/>
      <c r="AA202682" s="192"/>
    </row>
    <row r="202683" spans="26:27">
      <c r="Z202683" s="192"/>
      <c r="AA202683" s="192"/>
    </row>
    <row r="202684" spans="26:27">
      <c r="Z202684" s="192"/>
      <c r="AA202684" s="192"/>
    </row>
    <row r="202685" spans="26:27">
      <c r="Z202685" s="192"/>
      <c r="AA202685" s="192"/>
    </row>
    <row r="202686" spans="26:27">
      <c r="Z202686" s="192"/>
      <c r="AA202686" s="192"/>
    </row>
    <row r="202687" spans="26:27">
      <c r="Z202687" s="192"/>
      <c r="AA202687" s="192"/>
    </row>
    <row r="202688" spans="26:27">
      <c r="Z202688" s="192"/>
      <c r="AA202688" s="192"/>
    </row>
    <row r="202689" spans="26:27">
      <c r="Z202689" s="192"/>
      <c r="AA202689" s="192"/>
    </row>
    <row r="202690" spans="26:27">
      <c r="Z202690" s="192"/>
      <c r="AA202690" s="192"/>
    </row>
    <row r="202691" spans="26:27">
      <c r="Z202691" s="192"/>
      <c r="AA202691" s="192"/>
    </row>
    <row r="202692" spans="26:27">
      <c r="Z202692" s="192"/>
      <c r="AA202692" s="192"/>
    </row>
    <row r="202693" spans="26:27">
      <c r="Z202693" s="192"/>
      <c r="AA202693" s="192"/>
    </row>
    <row r="202694" spans="26:27">
      <c r="Z202694" s="192"/>
      <c r="AA202694" s="192"/>
    </row>
    <row r="202695" spans="26:27">
      <c r="Z202695" s="192"/>
      <c r="AA202695" s="192"/>
    </row>
    <row r="202696" spans="26:27">
      <c r="Z202696" s="192"/>
      <c r="AA202696" s="192"/>
    </row>
    <row r="202697" spans="26:27">
      <c r="Z202697" s="192"/>
      <c r="AA202697" s="192"/>
    </row>
    <row r="202698" spans="26:27">
      <c r="Z202698" s="192"/>
      <c r="AA202698" s="192"/>
    </row>
    <row r="202699" spans="26:27">
      <c r="Z202699" s="192"/>
      <c r="AA202699" s="192"/>
    </row>
    <row r="202700" spans="26:27">
      <c r="Z202700" s="192"/>
      <c r="AA202700" s="192"/>
    </row>
    <row r="202701" spans="26:27">
      <c r="Z202701" s="192"/>
      <c r="AA202701" s="192"/>
    </row>
    <row r="202702" spans="26:27">
      <c r="Z202702" s="192"/>
      <c r="AA202702" s="192"/>
    </row>
    <row r="202703" spans="26:27">
      <c r="Z202703" s="192"/>
      <c r="AA202703" s="192"/>
    </row>
    <row r="202704" spans="26:27">
      <c r="Z202704" s="192"/>
      <c r="AA202704" s="192"/>
    </row>
    <row r="202705" spans="26:27">
      <c r="Z202705" s="192"/>
      <c r="AA202705" s="192"/>
    </row>
    <row r="202706" spans="26:27">
      <c r="Z202706" s="192"/>
      <c r="AA202706" s="192"/>
    </row>
    <row r="202707" spans="26:27">
      <c r="Z202707" s="192"/>
      <c r="AA202707" s="192"/>
    </row>
    <row r="202708" spans="26:27">
      <c r="Z202708" s="192"/>
      <c r="AA202708" s="192"/>
    </row>
    <row r="202709" spans="26:27">
      <c r="Z202709" s="192"/>
      <c r="AA202709" s="192"/>
    </row>
    <row r="202710" spans="26:27">
      <c r="Z202710" s="192"/>
      <c r="AA202710" s="192"/>
    </row>
    <row r="202711" spans="26:27">
      <c r="Z202711" s="192"/>
      <c r="AA202711" s="192"/>
    </row>
    <row r="202712" spans="26:27">
      <c r="Z202712" s="192"/>
      <c r="AA202712" s="192"/>
    </row>
    <row r="202713" spans="26:27">
      <c r="Z202713" s="192"/>
      <c r="AA202713" s="192"/>
    </row>
    <row r="202714" spans="26:27">
      <c r="Z202714" s="192"/>
      <c r="AA202714" s="192"/>
    </row>
    <row r="202715" spans="26:27">
      <c r="Z202715" s="192"/>
      <c r="AA202715" s="192"/>
    </row>
    <row r="202716" spans="26:27">
      <c r="Z202716" s="192"/>
      <c r="AA202716" s="192"/>
    </row>
    <row r="202717" spans="26:27">
      <c r="Z202717" s="192"/>
      <c r="AA202717" s="192"/>
    </row>
    <row r="202718" spans="26:27">
      <c r="Z202718" s="192"/>
      <c r="AA202718" s="192"/>
    </row>
    <row r="202719" spans="26:27">
      <c r="Z202719" s="192"/>
      <c r="AA202719" s="192"/>
    </row>
    <row r="202720" spans="26:27">
      <c r="Z202720" s="192"/>
      <c r="AA202720" s="192"/>
    </row>
    <row r="202721" spans="26:27">
      <c r="Z202721" s="192"/>
      <c r="AA202721" s="192"/>
    </row>
    <row r="202722" spans="26:27">
      <c r="Z202722" s="192"/>
      <c r="AA202722" s="192"/>
    </row>
    <row r="202723" spans="26:27">
      <c r="Z202723" s="192"/>
      <c r="AA202723" s="192"/>
    </row>
    <row r="202724" spans="26:27">
      <c r="Z202724" s="192"/>
      <c r="AA202724" s="192"/>
    </row>
    <row r="202725" spans="26:27">
      <c r="Z202725" s="192"/>
      <c r="AA202725" s="192"/>
    </row>
    <row r="202726" spans="26:27">
      <c r="Z202726" s="192"/>
      <c r="AA202726" s="192"/>
    </row>
    <row r="202727" spans="26:27">
      <c r="Z202727" s="192"/>
      <c r="AA202727" s="192"/>
    </row>
    <row r="202728" spans="26:27">
      <c r="Z202728" s="192"/>
      <c r="AA202728" s="192"/>
    </row>
    <row r="202729" spans="26:27">
      <c r="Z202729" s="192"/>
      <c r="AA202729" s="192"/>
    </row>
    <row r="202730" spans="26:27">
      <c r="Z202730" s="192"/>
      <c r="AA202730" s="192"/>
    </row>
    <row r="202731" spans="26:27">
      <c r="Z202731" s="192"/>
      <c r="AA202731" s="192"/>
    </row>
    <row r="202732" spans="26:27">
      <c r="Z202732" s="192"/>
      <c r="AA202732" s="192"/>
    </row>
    <row r="202733" spans="26:27">
      <c r="Z202733" s="192"/>
      <c r="AA202733" s="192"/>
    </row>
    <row r="202734" spans="26:27">
      <c r="Z202734" s="192"/>
      <c r="AA202734" s="192"/>
    </row>
    <row r="202735" spans="26:27">
      <c r="Z202735" s="192"/>
      <c r="AA202735" s="192"/>
    </row>
    <row r="202736" spans="26:27">
      <c r="Z202736" s="192"/>
      <c r="AA202736" s="192"/>
    </row>
    <row r="202737" spans="26:27">
      <c r="Z202737" s="192"/>
      <c r="AA202737" s="192"/>
    </row>
    <row r="202738" spans="26:27">
      <c r="Z202738" s="192"/>
      <c r="AA202738" s="192"/>
    </row>
    <row r="202739" spans="26:27">
      <c r="Z202739" s="192"/>
      <c r="AA202739" s="192"/>
    </row>
    <row r="202740" spans="26:27">
      <c r="Z202740" s="192"/>
      <c r="AA202740" s="192"/>
    </row>
    <row r="202741" spans="26:27">
      <c r="Z202741" s="192"/>
      <c r="AA202741" s="192"/>
    </row>
    <row r="202742" spans="26:27">
      <c r="Z202742" s="192"/>
      <c r="AA202742" s="192"/>
    </row>
    <row r="202743" spans="26:27">
      <c r="Z202743" s="192"/>
      <c r="AA202743" s="192"/>
    </row>
    <row r="202744" spans="26:27">
      <c r="Z202744" s="192"/>
      <c r="AA202744" s="192"/>
    </row>
    <row r="202745" spans="26:27">
      <c r="Z202745" s="192"/>
      <c r="AA202745" s="192"/>
    </row>
    <row r="202746" spans="26:27">
      <c r="Z202746" s="192"/>
      <c r="AA202746" s="192"/>
    </row>
    <row r="202747" spans="26:27">
      <c r="Z202747" s="192"/>
      <c r="AA202747" s="192"/>
    </row>
    <row r="202748" spans="26:27">
      <c r="Z202748" s="192"/>
      <c r="AA202748" s="192"/>
    </row>
    <row r="202749" spans="26:27">
      <c r="Z202749" s="192"/>
      <c r="AA202749" s="192"/>
    </row>
    <row r="202750" spans="26:27">
      <c r="Z202750" s="192"/>
      <c r="AA202750" s="192"/>
    </row>
    <row r="202751" spans="26:27">
      <c r="Z202751" s="192"/>
      <c r="AA202751" s="192"/>
    </row>
    <row r="202752" spans="26:27">
      <c r="Z202752" s="192"/>
      <c r="AA202752" s="192"/>
    </row>
    <row r="202753" spans="26:27">
      <c r="Z202753" s="192"/>
      <c r="AA202753" s="192"/>
    </row>
    <row r="202754" spans="26:27">
      <c r="Z202754" s="192"/>
      <c r="AA202754" s="192"/>
    </row>
    <row r="202755" spans="26:27">
      <c r="Z202755" s="192"/>
      <c r="AA202755" s="192"/>
    </row>
    <row r="202756" spans="26:27">
      <c r="Z202756" s="192"/>
      <c r="AA202756" s="192"/>
    </row>
    <row r="202757" spans="26:27">
      <c r="Z202757" s="192"/>
      <c r="AA202757" s="192"/>
    </row>
    <row r="202758" spans="26:27">
      <c r="Z202758" s="192"/>
      <c r="AA202758" s="192"/>
    </row>
    <row r="202759" spans="26:27">
      <c r="Z202759" s="192"/>
      <c r="AA202759" s="192"/>
    </row>
    <row r="202760" spans="26:27">
      <c r="Z202760" s="192"/>
      <c r="AA202760" s="192"/>
    </row>
    <row r="202761" spans="26:27">
      <c r="Z202761" s="192"/>
      <c r="AA202761" s="192"/>
    </row>
    <row r="202762" spans="26:27">
      <c r="Z202762" s="192"/>
      <c r="AA202762" s="192"/>
    </row>
    <row r="202763" spans="26:27">
      <c r="Z202763" s="192"/>
      <c r="AA202763" s="192"/>
    </row>
    <row r="202764" spans="26:27">
      <c r="Z202764" s="192"/>
      <c r="AA202764" s="192"/>
    </row>
    <row r="202765" spans="26:27">
      <c r="Z202765" s="192"/>
      <c r="AA202765" s="192"/>
    </row>
    <row r="202766" spans="26:27">
      <c r="Z202766" s="192"/>
      <c r="AA202766" s="192"/>
    </row>
    <row r="202767" spans="26:27">
      <c r="Z202767" s="192"/>
      <c r="AA202767" s="192"/>
    </row>
    <row r="202768" spans="26:27">
      <c r="Z202768" s="192"/>
      <c r="AA202768" s="192"/>
    </row>
    <row r="202769" spans="26:27">
      <c r="Z202769" s="192"/>
      <c r="AA202769" s="192"/>
    </row>
    <row r="202770" spans="26:27">
      <c r="Z202770" s="192"/>
      <c r="AA202770" s="192"/>
    </row>
    <row r="202771" spans="26:27">
      <c r="Z202771" s="192"/>
      <c r="AA202771" s="192"/>
    </row>
    <row r="202772" spans="26:27">
      <c r="Z202772" s="192"/>
      <c r="AA202772" s="192"/>
    </row>
    <row r="202773" spans="26:27">
      <c r="Z202773" s="192"/>
      <c r="AA202773" s="192"/>
    </row>
    <row r="202774" spans="26:27">
      <c r="Z202774" s="192"/>
      <c r="AA202774" s="192"/>
    </row>
    <row r="202775" spans="26:27">
      <c r="Z202775" s="192"/>
      <c r="AA202775" s="192"/>
    </row>
    <row r="202776" spans="26:27">
      <c r="Z202776" s="192"/>
      <c r="AA202776" s="192"/>
    </row>
    <row r="202777" spans="26:27">
      <c r="Z202777" s="192"/>
      <c r="AA202777" s="192"/>
    </row>
    <row r="202778" spans="26:27">
      <c r="Z202778" s="192"/>
      <c r="AA202778" s="192"/>
    </row>
    <row r="202779" spans="26:27">
      <c r="Z202779" s="192"/>
      <c r="AA202779" s="192"/>
    </row>
    <row r="202780" spans="26:27">
      <c r="Z202780" s="192"/>
      <c r="AA202780" s="192"/>
    </row>
    <row r="202781" spans="26:27">
      <c r="Z202781" s="192"/>
      <c r="AA202781" s="192"/>
    </row>
    <row r="202782" spans="26:27">
      <c r="Z202782" s="192"/>
      <c r="AA202782" s="192"/>
    </row>
    <row r="202783" spans="26:27">
      <c r="Z202783" s="192"/>
      <c r="AA202783" s="192"/>
    </row>
    <row r="202784" spans="26:27">
      <c r="Z202784" s="192"/>
      <c r="AA202784" s="192"/>
    </row>
    <row r="202785" spans="26:27">
      <c r="Z202785" s="192"/>
      <c r="AA202785" s="192"/>
    </row>
    <row r="202786" spans="26:27">
      <c r="Z202786" s="192"/>
      <c r="AA202786" s="192"/>
    </row>
    <row r="202787" spans="26:27">
      <c r="Z202787" s="192"/>
      <c r="AA202787" s="192"/>
    </row>
    <row r="202788" spans="26:27">
      <c r="Z202788" s="192"/>
      <c r="AA202788" s="192"/>
    </row>
    <row r="202789" spans="26:27">
      <c r="Z202789" s="192"/>
      <c r="AA202789" s="192"/>
    </row>
    <row r="202790" spans="26:27">
      <c r="Z202790" s="192"/>
      <c r="AA202790" s="192"/>
    </row>
    <row r="202791" spans="26:27">
      <c r="Z202791" s="192"/>
      <c r="AA202791" s="192"/>
    </row>
    <row r="202792" spans="26:27">
      <c r="Z202792" s="192"/>
      <c r="AA202792" s="192"/>
    </row>
    <row r="202793" spans="26:27">
      <c r="Z202793" s="192"/>
      <c r="AA202793" s="192"/>
    </row>
    <row r="202794" spans="26:27">
      <c r="Z202794" s="192"/>
      <c r="AA202794" s="192"/>
    </row>
    <row r="202795" spans="26:27">
      <c r="Z202795" s="192"/>
      <c r="AA202795" s="192"/>
    </row>
    <row r="202796" spans="26:27">
      <c r="Z202796" s="192"/>
      <c r="AA202796" s="192"/>
    </row>
    <row r="202797" spans="26:27">
      <c r="Z202797" s="192"/>
      <c r="AA202797" s="192"/>
    </row>
    <row r="202798" spans="26:27">
      <c r="Z202798" s="192"/>
      <c r="AA202798" s="192"/>
    </row>
    <row r="202799" spans="26:27">
      <c r="Z202799" s="192"/>
      <c r="AA202799" s="192"/>
    </row>
    <row r="202800" spans="26:27">
      <c r="Z202800" s="192"/>
      <c r="AA202800" s="192"/>
    </row>
    <row r="202801" spans="26:27">
      <c r="Z202801" s="192"/>
      <c r="AA202801" s="192"/>
    </row>
    <row r="202802" spans="26:27">
      <c r="Z202802" s="192"/>
      <c r="AA202802" s="192"/>
    </row>
    <row r="202803" spans="26:27">
      <c r="Z202803" s="192"/>
      <c r="AA202803" s="192"/>
    </row>
    <row r="202804" spans="26:27">
      <c r="Z202804" s="192"/>
      <c r="AA202804" s="192"/>
    </row>
    <row r="202805" spans="26:27">
      <c r="Z202805" s="192"/>
      <c r="AA202805" s="192"/>
    </row>
    <row r="202806" spans="26:27">
      <c r="Z202806" s="192"/>
      <c r="AA202806" s="192"/>
    </row>
    <row r="202807" spans="26:27">
      <c r="Z202807" s="192"/>
      <c r="AA202807" s="192"/>
    </row>
    <row r="202808" spans="26:27">
      <c r="Z202808" s="192"/>
      <c r="AA202808" s="192"/>
    </row>
    <row r="202809" spans="26:27">
      <c r="Z202809" s="192"/>
      <c r="AA202809" s="192"/>
    </row>
    <row r="202810" spans="26:27">
      <c r="Z202810" s="192"/>
      <c r="AA202810" s="192"/>
    </row>
    <row r="202811" spans="26:27">
      <c r="Z202811" s="192"/>
      <c r="AA202811" s="192"/>
    </row>
    <row r="202812" spans="26:27">
      <c r="Z202812" s="192"/>
      <c r="AA202812" s="192"/>
    </row>
    <row r="202813" spans="26:27">
      <c r="Z202813" s="192"/>
      <c r="AA202813" s="192"/>
    </row>
    <row r="202814" spans="26:27">
      <c r="Z202814" s="192"/>
      <c r="AA202814" s="192"/>
    </row>
    <row r="202815" spans="26:27">
      <c r="Z202815" s="192"/>
      <c r="AA202815" s="192"/>
    </row>
    <row r="202816" spans="26:27">
      <c r="Z202816" s="192"/>
      <c r="AA202816" s="192"/>
    </row>
    <row r="202817" spans="26:27">
      <c r="Z202817" s="192"/>
      <c r="AA202817" s="192"/>
    </row>
    <row r="202818" spans="26:27">
      <c r="Z202818" s="192"/>
      <c r="AA202818" s="192"/>
    </row>
    <row r="202819" spans="26:27">
      <c r="Z202819" s="192"/>
      <c r="AA202819" s="192"/>
    </row>
    <row r="202820" spans="26:27">
      <c r="Z202820" s="192"/>
      <c r="AA202820" s="192"/>
    </row>
    <row r="202821" spans="26:27">
      <c r="Z202821" s="192"/>
      <c r="AA202821" s="192"/>
    </row>
    <row r="202822" spans="26:27">
      <c r="Z202822" s="192"/>
      <c r="AA202822" s="192"/>
    </row>
    <row r="202823" spans="26:27">
      <c r="Z202823" s="192"/>
      <c r="AA202823" s="192"/>
    </row>
    <row r="202824" spans="26:27">
      <c r="Z202824" s="192"/>
      <c r="AA202824" s="192"/>
    </row>
    <row r="202825" spans="26:27">
      <c r="Z202825" s="192"/>
      <c r="AA202825" s="192"/>
    </row>
    <row r="202826" spans="26:27">
      <c r="Z202826" s="192"/>
      <c r="AA202826" s="192"/>
    </row>
    <row r="202827" spans="26:27">
      <c r="Z202827" s="192"/>
      <c r="AA202827" s="192"/>
    </row>
    <row r="202828" spans="26:27">
      <c r="Z202828" s="192"/>
      <c r="AA202828" s="192"/>
    </row>
    <row r="202829" spans="26:27">
      <c r="Z202829" s="192"/>
      <c r="AA202829" s="192"/>
    </row>
    <row r="202830" spans="26:27">
      <c r="Z202830" s="192"/>
      <c r="AA202830" s="192"/>
    </row>
    <row r="202831" spans="26:27">
      <c r="Z202831" s="192"/>
      <c r="AA202831" s="192"/>
    </row>
    <row r="202832" spans="26:27">
      <c r="Z202832" s="192"/>
      <c r="AA202832" s="192"/>
    </row>
    <row r="202833" spans="26:27">
      <c r="Z202833" s="192"/>
      <c r="AA202833" s="192"/>
    </row>
    <row r="202834" spans="26:27">
      <c r="Z202834" s="192"/>
      <c r="AA202834" s="192"/>
    </row>
    <row r="202835" spans="26:27">
      <c r="Z202835" s="192"/>
      <c r="AA202835" s="192"/>
    </row>
    <row r="202836" spans="26:27">
      <c r="Z202836" s="192"/>
      <c r="AA202836" s="192"/>
    </row>
    <row r="202837" spans="26:27">
      <c r="Z202837" s="192"/>
      <c r="AA202837" s="192"/>
    </row>
    <row r="202838" spans="26:27">
      <c r="Z202838" s="192"/>
      <c r="AA202838" s="192"/>
    </row>
    <row r="202839" spans="26:27">
      <c r="Z202839" s="192"/>
      <c r="AA202839" s="192"/>
    </row>
    <row r="202840" spans="26:27">
      <c r="Z202840" s="192"/>
      <c r="AA202840" s="192"/>
    </row>
    <row r="202841" spans="26:27">
      <c r="Z202841" s="192"/>
      <c r="AA202841" s="192"/>
    </row>
    <row r="202842" spans="26:27">
      <c r="Z202842" s="192"/>
      <c r="AA202842" s="192"/>
    </row>
    <row r="202843" spans="26:27">
      <c r="Z202843" s="192"/>
      <c r="AA202843" s="192"/>
    </row>
    <row r="202844" spans="26:27">
      <c r="Z202844" s="192"/>
      <c r="AA202844" s="192"/>
    </row>
    <row r="202845" spans="26:27">
      <c r="Z202845" s="192"/>
      <c r="AA202845" s="192"/>
    </row>
    <row r="202846" spans="26:27">
      <c r="Z202846" s="192"/>
      <c r="AA202846" s="192"/>
    </row>
    <row r="202847" spans="26:27">
      <c r="Z202847" s="192"/>
      <c r="AA202847" s="192"/>
    </row>
    <row r="202848" spans="26:27">
      <c r="Z202848" s="192"/>
      <c r="AA202848" s="192"/>
    </row>
    <row r="202849" spans="26:27">
      <c r="Z202849" s="192"/>
      <c r="AA202849" s="192"/>
    </row>
    <row r="202850" spans="26:27">
      <c r="Z202850" s="192"/>
      <c r="AA202850" s="192"/>
    </row>
    <row r="202851" spans="26:27">
      <c r="Z202851" s="192"/>
      <c r="AA202851" s="192"/>
    </row>
    <row r="202852" spans="26:27">
      <c r="Z202852" s="192"/>
      <c r="AA202852" s="192"/>
    </row>
    <row r="202853" spans="26:27">
      <c r="Z202853" s="192"/>
      <c r="AA202853" s="192"/>
    </row>
    <row r="202854" spans="26:27">
      <c r="Z202854" s="192"/>
      <c r="AA202854" s="192"/>
    </row>
    <row r="202855" spans="26:27">
      <c r="Z202855" s="192"/>
      <c r="AA202855" s="192"/>
    </row>
    <row r="202856" spans="26:27">
      <c r="Z202856" s="192"/>
      <c r="AA202856" s="192"/>
    </row>
    <row r="202857" spans="26:27">
      <c r="Z202857" s="192"/>
      <c r="AA202857" s="192"/>
    </row>
    <row r="202858" spans="26:27">
      <c r="Z202858" s="192"/>
      <c r="AA202858" s="192"/>
    </row>
    <row r="202859" spans="26:27">
      <c r="Z202859" s="192"/>
      <c r="AA202859" s="192"/>
    </row>
    <row r="202860" spans="26:27">
      <c r="Z202860" s="192"/>
      <c r="AA202860" s="192"/>
    </row>
    <row r="202861" spans="26:27">
      <c r="Z202861" s="192"/>
      <c r="AA202861" s="192"/>
    </row>
    <row r="202862" spans="26:27">
      <c r="Z202862" s="192"/>
      <c r="AA202862" s="192"/>
    </row>
    <row r="202863" spans="26:27">
      <c r="Z202863" s="192"/>
      <c r="AA202863" s="192"/>
    </row>
    <row r="202864" spans="26:27">
      <c r="Z202864" s="192"/>
      <c r="AA202864" s="192"/>
    </row>
    <row r="202865" spans="26:27">
      <c r="Z202865" s="192"/>
      <c r="AA202865" s="192"/>
    </row>
    <row r="202866" spans="26:27">
      <c r="Z202866" s="192"/>
      <c r="AA202866" s="192"/>
    </row>
    <row r="202867" spans="26:27">
      <c r="Z202867" s="192"/>
      <c r="AA202867" s="192"/>
    </row>
    <row r="202868" spans="26:27">
      <c r="Z202868" s="192"/>
      <c r="AA202868" s="192"/>
    </row>
    <row r="202869" spans="26:27">
      <c r="Z202869" s="192"/>
      <c r="AA202869" s="192"/>
    </row>
    <row r="202870" spans="26:27">
      <c r="Z202870" s="192"/>
      <c r="AA202870" s="192"/>
    </row>
    <row r="202871" spans="26:27">
      <c r="Z202871" s="192"/>
      <c r="AA202871" s="192"/>
    </row>
    <row r="202872" spans="26:27">
      <c r="Z202872" s="192"/>
      <c r="AA202872" s="192"/>
    </row>
    <row r="202873" spans="26:27">
      <c r="Z202873" s="192"/>
      <c r="AA202873" s="192"/>
    </row>
    <row r="202874" spans="26:27">
      <c r="Z202874" s="192"/>
      <c r="AA202874" s="192"/>
    </row>
    <row r="202875" spans="26:27">
      <c r="Z202875" s="192"/>
      <c r="AA202875" s="192"/>
    </row>
    <row r="202876" spans="26:27">
      <c r="Z202876" s="192"/>
      <c r="AA202876" s="192"/>
    </row>
    <row r="202877" spans="26:27">
      <c r="Z202877" s="192"/>
      <c r="AA202877" s="192"/>
    </row>
    <row r="202878" spans="26:27">
      <c r="Z202878" s="192"/>
      <c r="AA202878" s="192"/>
    </row>
    <row r="202879" spans="26:27">
      <c r="Z202879" s="192"/>
      <c r="AA202879" s="192"/>
    </row>
    <row r="202880" spans="26:27">
      <c r="Z202880" s="192"/>
      <c r="AA202880" s="192"/>
    </row>
    <row r="202881" spans="26:27">
      <c r="Z202881" s="192"/>
      <c r="AA202881" s="192"/>
    </row>
    <row r="202882" spans="26:27">
      <c r="Z202882" s="192"/>
      <c r="AA202882" s="192"/>
    </row>
    <row r="202883" spans="26:27">
      <c r="Z202883" s="192"/>
      <c r="AA202883" s="192"/>
    </row>
    <row r="202884" spans="26:27">
      <c r="Z202884" s="192"/>
      <c r="AA202884" s="192"/>
    </row>
    <row r="202885" spans="26:27">
      <c r="Z202885" s="192"/>
      <c r="AA202885" s="192"/>
    </row>
    <row r="202886" spans="26:27">
      <c r="Z202886" s="192"/>
      <c r="AA202886" s="192"/>
    </row>
    <row r="202887" spans="26:27">
      <c r="Z202887" s="192"/>
      <c r="AA202887" s="192"/>
    </row>
    <row r="202888" spans="26:27">
      <c r="Z202888" s="192"/>
      <c r="AA202888" s="192"/>
    </row>
    <row r="202889" spans="26:27">
      <c r="Z202889" s="192"/>
      <c r="AA202889" s="192"/>
    </row>
    <row r="202890" spans="26:27">
      <c r="Z202890" s="192"/>
      <c r="AA202890" s="192"/>
    </row>
    <row r="202891" spans="26:27">
      <c r="Z202891" s="192"/>
      <c r="AA202891" s="192"/>
    </row>
    <row r="202892" spans="26:27">
      <c r="Z202892" s="192"/>
      <c r="AA202892" s="192"/>
    </row>
    <row r="202893" spans="26:27">
      <c r="Z202893" s="192"/>
      <c r="AA202893" s="192"/>
    </row>
    <row r="202894" spans="26:27">
      <c r="Z202894" s="192"/>
      <c r="AA202894" s="192"/>
    </row>
    <row r="202895" spans="26:27">
      <c r="Z202895" s="192"/>
      <c r="AA202895" s="192"/>
    </row>
    <row r="202896" spans="26:27">
      <c r="Z202896" s="192"/>
      <c r="AA202896" s="192"/>
    </row>
    <row r="202897" spans="26:27">
      <c r="Z202897" s="192"/>
      <c r="AA202897" s="192"/>
    </row>
    <row r="202898" spans="26:27">
      <c r="Z202898" s="192"/>
      <c r="AA202898" s="192"/>
    </row>
    <row r="202899" spans="26:27">
      <c r="Z202899" s="192"/>
      <c r="AA202899" s="192"/>
    </row>
    <row r="202900" spans="26:27">
      <c r="Z202900" s="192"/>
      <c r="AA202900" s="192"/>
    </row>
    <row r="202901" spans="26:27">
      <c r="Z202901" s="192"/>
      <c r="AA202901" s="192"/>
    </row>
    <row r="202902" spans="26:27">
      <c r="Z202902" s="192"/>
      <c r="AA202902" s="192"/>
    </row>
    <row r="202903" spans="26:27">
      <c r="Z202903" s="192"/>
      <c r="AA202903" s="192"/>
    </row>
    <row r="202904" spans="26:27">
      <c r="Z202904" s="192"/>
      <c r="AA202904" s="192"/>
    </row>
    <row r="202905" spans="26:27">
      <c r="Z202905" s="192"/>
      <c r="AA202905" s="192"/>
    </row>
    <row r="202906" spans="26:27">
      <c r="Z202906" s="192"/>
      <c r="AA202906" s="192"/>
    </row>
    <row r="202907" spans="26:27">
      <c r="Z202907" s="192"/>
      <c r="AA202907" s="192"/>
    </row>
    <row r="202908" spans="26:27">
      <c r="Z202908" s="192"/>
      <c r="AA202908" s="192"/>
    </row>
    <row r="202909" spans="26:27">
      <c r="Z202909" s="192"/>
      <c r="AA202909" s="192"/>
    </row>
    <row r="202910" spans="26:27">
      <c r="Z202910" s="192"/>
      <c r="AA202910" s="192"/>
    </row>
    <row r="202911" spans="26:27">
      <c r="Z202911" s="192"/>
      <c r="AA202911" s="192"/>
    </row>
    <row r="202912" spans="26:27">
      <c r="Z202912" s="192"/>
      <c r="AA202912" s="192"/>
    </row>
    <row r="202913" spans="26:27">
      <c r="Z202913" s="192"/>
      <c r="AA202913" s="192"/>
    </row>
    <row r="202914" spans="26:27">
      <c r="Z202914" s="192"/>
      <c r="AA202914" s="192"/>
    </row>
    <row r="202915" spans="26:27">
      <c r="Z202915" s="192"/>
      <c r="AA202915" s="192"/>
    </row>
    <row r="202916" spans="26:27">
      <c r="Z202916" s="192"/>
      <c r="AA202916" s="192"/>
    </row>
    <row r="202917" spans="26:27">
      <c r="Z202917" s="192"/>
      <c r="AA202917" s="192"/>
    </row>
    <row r="202918" spans="26:27">
      <c r="Z202918" s="192"/>
      <c r="AA202918" s="192"/>
    </row>
    <row r="202919" spans="26:27">
      <c r="Z202919" s="192"/>
      <c r="AA202919" s="192"/>
    </row>
    <row r="202920" spans="26:27">
      <c r="Z202920" s="192"/>
      <c r="AA202920" s="192"/>
    </row>
    <row r="202921" spans="26:27">
      <c r="Z202921" s="192"/>
      <c r="AA202921" s="192"/>
    </row>
    <row r="202922" spans="26:27">
      <c r="Z202922" s="192"/>
      <c r="AA202922" s="192"/>
    </row>
    <row r="202923" spans="26:27">
      <c r="Z202923" s="192"/>
      <c r="AA202923" s="192"/>
    </row>
    <row r="202924" spans="26:27">
      <c r="Z202924" s="192"/>
      <c r="AA202924" s="192"/>
    </row>
    <row r="202925" spans="26:27">
      <c r="Z202925" s="192"/>
      <c r="AA202925" s="192"/>
    </row>
    <row r="202926" spans="26:27">
      <c r="Z202926" s="192"/>
      <c r="AA202926" s="192"/>
    </row>
    <row r="202927" spans="26:27">
      <c r="Z202927" s="192"/>
      <c r="AA202927" s="192"/>
    </row>
    <row r="202928" spans="26:27">
      <c r="Z202928" s="192"/>
      <c r="AA202928" s="192"/>
    </row>
    <row r="202929" spans="26:27">
      <c r="Z202929" s="192"/>
      <c r="AA202929" s="192"/>
    </row>
    <row r="202930" spans="26:27">
      <c r="Z202930" s="192"/>
      <c r="AA202930" s="192"/>
    </row>
    <row r="202931" spans="26:27">
      <c r="Z202931" s="192"/>
      <c r="AA202931" s="192"/>
    </row>
    <row r="202932" spans="26:27">
      <c r="Z202932" s="192"/>
      <c r="AA202932" s="192"/>
    </row>
    <row r="202933" spans="26:27">
      <c r="Z202933" s="192"/>
      <c r="AA202933" s="192"/>
    </row>
    <row r="202934" spans="26:27">
      <c r="Z202934" s="192"/>
      <c r="AA202934" s="192"/>
    </row>
    <row r="202935" spans="26:27">
      <c r="Z202935" s="192"/>
      <c r="AA202935" s="192"/>
    </row>
    <row r="202936" spans="26:27">
      <c r="Z202936" s="192"/>
      <c r="AA202936" s="192"/>
    </row>
    <row r="202937" spans="26:27">
      <c r="Z202937" s="192"/>
      <c r="AA202937" s="192"/>
    </row>
    <row r="202938" spans="26:27">
      <c r="Z202938" s="192"/>
      <c r="AA202938" s="192"/>
    </row>
    <row r="202939" spans="26:27">
      <c r="Z202939" s="192"/>
      <c r="AA202939" s="192"/>
    </row>
    <row r="202940" spans="26:27">
      <c r="Z202940" s="192"/>
      <c r="AA202940" s="192"/>
    </row>
    <row r="202941" spans="26:27">
      <c r="Z202941" s="192"/>
      <c r="AA202941" s="192"/>
    </row>
    <row r="202942" spans="26:27">
      <c r="Z202942" s="192"/>
      <c r="AA202942" s="192"/>
    </row>
    <row r="202943" spans="26:27">
      <c r="Z202943" s="192"/>
      <c r="AA202943" s="192"/>
    </row>
    <row r="202944" spans="26:27">
      <c r="Z202944" s="192"/>
      <c r="AA202944" s="192"/>
    </row>
    <row r="202945" spans="26:27">
      <c r="Z202945" s="192"/>
      <c r="AA202945" s="192"/>
    </row>
    <row r="202946" spans="26:27">
      <c r="Z202946" s="192"/>
      <c r="AA202946" s="192"/>
    </row>
    <row r="202947" spans="26:27">
      <c r="Z202947" s="192"/>
      <c r="AA202947" s="192"/>
    </row>
    <row r="202948" spans="26:27">
      <c r="Z202948" s="192"/>
      <c r="AA202948" s="192"/>
    </row>
    <row r="202949" spans="26:27">
      <c r="Z202949" s="192"/>
      <c r="AA202949" s="192"/>
    </row>
    <row r="202950" spans="26:27">
      <c r="Z202950" s="192"/>
      <c r="AA202950" s="192"/>
    </row>
    <row r="202951" spans="26:27">
      <c r="Z202951" s="192"/>
      <c r="AA202951" s="192"/>
    </row>
    <row r="202952" spans="26:27">
      <c r="Z202952" s="192"/>
      <c r="AA202952" s="192"/>
    </row>
    <row r="202953" spans="26:27">
      <c r="Z202953" s="192"/>
      <c r="AA202953" s="192"/>
    </row>
    <row r="202954" spans="26:27">
      <c r="Z202954" s="192"/>
      <c r="AA202954" s="192"/>
    </row>
    <row r="202955" spans="26:27">
      <c r="Z202955" s="192"/>
      <c r="AA202955" s="192"/>
    </row>
    <row r="202956" spans="26:27">
      <c r="Z202956" s="192"/>
      <c r="AA202956" s="192"/>
    </row>
    <row r="202957" spans="26:27">
      <c r="Z202957" s="192"/>
      <c r="AA202957" s="192"/>
    </row>
    <row r="202958" spans="26:27">
      <c r="Z202958" s="192"/>
      <c r="AA202958" s="192"/>
    </row>
    <row r="202959" spans="26:27">
      <c r="Z202959" s="192"/>
      <c r="AA202959" s="192"/>
    </row>
    <row r="202960" spans="26:27">
      <c r="Z202960" s="192"/>
      <c r="AA202960" s="192"/>
    </row>
    <row r="202961" spans="26:27">
      <c r="Z202961" s="192"/>
      <c r="AA202961" s="192"/>
    </row>
    <row r="202962" spans="26:27">
      <c r="Z202962" s="192"/>
      <c r="AA202962" s="192"/>
    </row>
    <row r="202963" spans="26:27">
      <c r="Z202963" s="192"/>
      <c r="AA202963" s="192"/>
    </row>
    <row r="202964" spans="26:27">
      <c r="Z202964" s="192"/>
      <c r="AA202964" s="192"/>
    </row>
    <row r="202965" spans="26:27">
      <c r="Z202965" s="192"/>
      <c r="AA202965" s="192"/>
    </row>
    <row r="202966" spans="26:27">
      <c r="Z202966" s="192"/>
      <c r="AA202966" s="192"/>
    </row>
    <row r="202967" spans="26:27">
      <c r="Z202967" s="192"/>
      <c r="AA202967" s="192"/>
    </row>
    <row r="202968" spans="26:27">
      <c r="Z202968" s="192"/>
      <c r="AA202968" s="192"/>
    </row>
    <row r="202969" spans="26:27">
      <c r="Z202969" s="192"/>
      <c r="AA202969" s="192"/>
    </row>
    <row r="202970" spans="26:27">
      <c r="Z202970" s="192"/>
      <c r="AA202970" s="192"/>
    </row>
    <row r="202971" spans="26:27">
      <c r="Z202971" s="192"/>
      <c r="AA202971" s="192"/>
    </row>
    <row r="202972" spans="26:27">
      <c r="Z202972" s="192"/>
      <c r="AA202972" s="192"/>
    </row>
    <row r="202973" spans="26:27">
      <c r="Z202973" s="192"/>
      <c r="AA202973" s="192"/>
    </row>
    <row r="202974" spans="26:27">
      <c r="Z202974" s="192"/>
      <c r="AA202974" s="192"/>
    </row>
    <row r="202975" spans="26:27">
      <c r="Z202975" s="192"/>
      <c r="AA202975" s="192"/>
    </row>
    <row r="202976" spans="26:27">
      <c r="Z202976" s="192"/>
      <c r="AA202976" s="192"/>
    </row>
    <row r="202977" spans="26:27">
      <c r="Z202977" s="192"/>
      <c r="AA202977" s="192"/>
    </row>
    <row r="202978" spans="26:27">
      <c r="Z202978" s="192"/>
      <c r="AA202978" s="192"/>
    </row>
    <row r="202979" spans="26:27">
      <c r="Z202979" s="192"/>
      <c r="AA202979" s="192"/>
    </row>
    <row r="202980" spans="26:27">
      <c r="Z202980" s="192"/>
      <c r="AA202980" s="192"/>
    </row>
    <row r="202981" spans="26:27">
      <c r="Z202981" s="192"/>
      <c r="AA202981" s="192"/>
    </row>
    <row r="202982" spans="26:27">
      <c r="Z202982" s="192"/>
      <c r="AA202982" s="192"/>
    </row>
    <row r="202983" spans="26:27">
      <c r="Z202983" s="192"/>
      <c r="AA202983" s="192"/>
    </row>
    <row r="202984" spans="26:27">
      <c r="Z202984" s="192"/>
      <c r="AA202984" s="192"/>
    </row>
    <row r="202985" spans="26:27">
      <c r="Z202985" s="192"/>
      <c r="AA202985" s="192"/>
    </row>
    <row r="202986" spans="26:27">
      <c r="Z202986" s="192"/>
      <c r="AA202986" s="192"/>
    </row>
    <row r="202987" spans="26:27">
      <c r="Z202987" s="192"/>
      <c r="AA202987" s="192"/>
    </row>
    <row r="202988" spans="26:27">
      <c r="Z202988" s="192"/>
      <c r="AA202988" s="192"/>
    </row>
    <row r="202989" spans="26:27">
      <c r="Z202989" s="192"/>
      <c r="AA202989" s="192"/>
    </row>
    <row r="202990" spans="26:27">
      <c r="Z202990" s="192"/>
      <c r="AA202990" s="192"/>
    </row>
    <row r="202991" spans="26:27">
      <c r="Z202991" s="192"/>
      <c r="AA202991" s="192"/>
    </row>
    <row r="202992" spans="26:27">
      <c r="Z202992" s="192"/>
      <c r="AA202992" s="192"/>
    </row>
    <row r="202993" spans="26:27">
      <c r="Z202993" s="192"/>
      <c r="AA202993" s="192"/>
    </row>
    <row r="202994" spans="26:27">
      <c r="Z202994" s="192"/>
      <c r="AA202994" s="192"/>
    </row>
    <row r="202995" spans="26:27">
      <c r="Z202995" s="192"/>
      <c r="AA202995" s="192"/>
    </row>
    <row r="202996" spans="26:27">
      <c r="Z202996" s="192"/>
      <c r="AA202996" s="192"/>
    </row>
    <row r="202997" spans="26:27">
      <c r="Z202997" s="192"/>
      <c r="AA202997" s="192"/>
    </row>
    <row r="202998" spans="26:27">
      <c r="Z202998" s="192"/>
      <c r="AA202998" s="192"/>
    </row>
    <row r="202999" spans="26:27">
      <c r="Z202999" s="192"/>
      <c r="AA202999" s="192"/>
    </row>
    <row r="203000" spans="26:27">
      <c r="Z203000" s="192"/>
      <c r="AA203000" s="192"/>
    </row>
    <row r="203001" spans="26:27">
      <c r="Z203001" s="192"/>
      <c r="AA203001" s="192"/>
    </row>
    <row r="203002" spans="26:27">
      <c r="Z203002" s="192"/>
      <c r="AA203002" s="192"/>
    </row>
    <row r="203003" spans="26:27">
      <c r="Z203003" s="192"/>
      <c r="AA203003" s="192"/>
    </row>
    <row r="203004" spans="26:27">
      <c r="Z203004" s="192"/>
      <c r="AA203004" s="192"/>
    </row>
    <row r="203005" spans="26:27">
      <c r="Z203005" s="192"/>
      <c r="AA203005" s="192"/>
    </row>
    <row r="203006" spans="26:27">
      <c r="Z203006" s="192"/>
      <c r="AA203006" s="192"/>
    </row>
    <row r="203007" spans="26:27">
      <c r="Z203007" s="192"/>
      <c r="AA203007" s="192"/>
    </row>
    <row r="203008" spans="26:27">
      <c r="Z203008" s="192"/>
      <c r="AA203008" s="192"/>
    </row>
    <row r="203009" spans="26:27">
      <c r="Z203009" s="192"/>
      <c r="AA203009" s="192"/>
    </row>
    <row r="203010" spans="26:27">
      <c r="Z203010" s="192"/>
      <c r="AA203010" s="192"/>
    </row>
    <row r="203011" spans="26:27">
      <c r="Z203011" s="192"/>
      <c r="AA203011" s="192"/>
    </row>
    <row r="203012" spans="26:27">
      <c r="Z203012" s="192"/>
      <c r="AA203012" s="192"/>
    </row>
    <row r="203013" spans="26:27">
      <c r="Z203013" s="192"/>
      <c r="AA203013" s="192"/>
    </row>
    <row r="203014" spans="26:27">
      <c r="Z203014" s="192"/>
      <c r="AA203014" s="192"/>
    </row>
    <row r="203015" spans="26:27">
      <c r="Z203015" s="192"/>
      <c r="AA203015" s="192"/>
    </row>
    <row r="203016" spans="26:27">
      <c r="Z203016" s="192"/>
      <c r="AA203016" s="192"/>
    </row>
    <row r="203017" spans="26:27">
      <c r="Z203017" s="192"/>
      <c r="AA203017" s="192"/>
    </row>
    <row r="203018" spans="26:27">
      <c r="Z203018" s="192"/>
      <c r="AA203018" s="192"/>
    </row>
    <row r="203019" spans="26:27">
      <c r="Z203019" s="192"/>
      <c r="AA203019" s="192"/>
    </row>
    <row r="203020" spans="26:27">
      <c r="Z203020" s="192"/>
      <c r="AA203020" s="192"/>
    </row>
    <row r="203021" spans="26:27">
      <c r="Z203021" s="192"/>
      <c r="AA203021" s="192"/>
    </row>
    <row r="203022" spans="26:27">
      <c r="Z203022" s="192"/>
      <c r="AA203022" s="192"/>
    </row>
    <row r="203023" spans="26:27">
      <c r="Z203023" s="192"/>
      <c r="AA203023" s="192"/>
    </row>
    <row r="203024" spans="26:27">
      <c r="Z203024" s="192"/>
      <c r="AA203024" s="192"/>
    </row>
    <row r="203025" spans="26:27">
      <c r="Z203025" s="192"/>
      <c r="AA203025" s="192"/>
    </row>
    <row r="203026" spans="26:27">
      <c r="Z203026" s="192"/>
      <c r="AA203026" s="192"/>
    </row>
    <row r="203027" spans="26:27">
      <c r="Z203027" s="192"/>
      <c r="AA203027" s="192"/>
    </row>
    <row r="203028" spans="26:27">
      <c r="Z203028" s="192"/>
      <c r="AA203028" s="192"/>
    </row>
    <row r="203029" spans="26:27">
      <c r="Z203029" s="192"/>
      <c r="AA203029" s="192"/>
    </row>
    <row r="203030" spans="26:27">
      <c r="Z203030" s="192"/>
      <c r="AA203030" s="192"/>
    </row>
    <row r="203031" spans="26:27">
      <c r="Z203031" s="192"/>
      <c r="AA203031" s="192"/>
    </row>
    <row r="203032" spans="26:27">
      <c r="Z203032" s="192"/>
      <c r="AA203032" s="192"/>
    </row>
    <row r="203033" spans="26:27">
      <c r="Z203033" s="192"/>
      <c r="AA203033" s="192"/>
    </row>
    <row r="203034" spans="26:27">
      <c r="Z203034" s="192"/>
      <c r="AA203034" s="192"/>
    </row>
    <row r="203035" spans="26:27">
      <c r="Z203035" s="192"/>
      <c r="AA203035" s="192"/>
    </row>
    <row r="203036" spans="26:27">
      <c r="Z203036" s="192"/>
      <c r="AA203036" s="192"/>
    </row>
    <row r="203037" spans="26:27">
      <c r="Z203037" s="192"/>
      <c r="AA203037" s="192"/>
    </row>
    <row r="203038" spans="26:27">
      <c r="Z203038" s="192"/>
      <c r="AA203038" s="192"/>
    </row>
    <row r="203039" spans="26:27">
      <c r="Z203039" s="192"/>
      <c r="AA203039" s="192"/>
    </row>
    <row r="203040" spans="26:27">
      <c r="Z203040" s="192"/>
      <c r="AA203040" s="192"/>
    </row>
    <row r="203041" spans="26:27">
      <c r="Z203041" s="192"/>
      <c r="AA203041" s="192"/>
    </row>
    <row r="203042" spans="26:27">
      <c r="Z203042" s="192"/>
      <c r="AA203042" s="192"/>
    </row>
    <row r="203043" spans="26:27">
      <c r="Z203043" s="192"/>
      <c r="AA203043" s="192"/>
    </row>
    <row r="203044" spans="26:27">
      <c r="Z203044" s="192"/>
      <c r="AA203044" s="192"/>
    </row>
    <row r="203045" spans="26:27">
      <c r="Z203045" s="192"/>
      <c r="AA203045" s="192"/>
    </row>
    <row r="203046" spans="26:27">
      <c r="Z203046" s="192"/>
      <c r="AA203046" s="192"/>
    </row>
    <row r="203047" spans="26:27">
      <c r="Z203047" s="192"/>
      <c r="AA203047" s="192"/>
    </row>
    <row r="203048" spans="26:27">
      <c r="Z203048" s="192"/>
      <c r="AA203048" s="192"/>
    </row>
    <row r="203049" spans="26:27">
      <c r="Z203049" s="192"/>
      <c r="AA203049" s="192"/>
    </row>
    <row r="203050" spans="26:27">
      <c r="Z203050" s="192"/>
      <c r="AA203050" s="192"/>
    </row>
    <row r="203051" spans="26:27">
      <c r="Z203051" s="192"/>
      <c r="AA203051" s="192"/>
    </row>
    <row r="203052" spans="26:27">
      <c r="Z203052" s="192"/>
      <c r="AA203052" s="192"/>
    </row>
    <row r="203053" spans="26:27">
      <c r="Z203053" s="192"/>
      <c r="AA203053" s="192"/>
    </row>
    <row r="203054" spans="26:27">
      <c r="Z203054" s="192"/>
      <c r="AA203054" s="192"/>
    </row>
    <row r="203055" spans="26:27">
      <c r="Z203055" s="192"/>
      <c r="AA203055" s="192"/>
    </row>
    <row r="203056" spans="26:27">
      <c r="Z203056" s="192"/>
      <c r="AA203056" s="192"/>
    </row>
    <row r="203057" spans="26:27">
      <c r="Z203057" s="192"/>
      <c r="AA203057" s="192"/>
    </row>
    <row r="203058" spans="26:27">
      <c r="Z203058" s="192"/>
      <c r="AA203058" s="192"/>
    </row>
    <row r="203059" spans="26:27">
      <c r="Z203059" s="192"/>
      <c r="AA203059" s="192"/>
    </row>
    <row r="203060" spans="26:27">
      <c r="Z203060" s="192"/>
      <c r="AA203060" s="192"/>
    </row>
    <row r="203061" spans="26:27">
      <c r="Z203061" s="192"/>
      <c r="AA203061" s="192"/>
    </row>
    <row r="203062" spans="26:27">
      <c r="Z203062" s="192"/>
      <c r="AA203062" s="192"/>
    </row>
    <row r="203063" spans="26:27">
      <c r="Z203063" s="192"/>
      <c r="AA203063" s="192"/>
    </row>
    <row r="203064" spans="26:27">
      <c r="Z203064" s="192"/>
      <c r="AA203064" s="192"/>
    </row>
    <row r="203065" spans="26:27">
      <c r="Z203065" s="192"/>
      <c r="AA203065" s="192"/>
    </row>
    <row r="203066" spans="26:27">
      <c r="Z203066" s="192"/>
      <c r="AA203066" s="192"/>
    </row>
    <row r="203067" spans="26:27">
      <c r="Z203067" s="192"/>
      <c r="AA203067" s="192"/>
    </row>
    <row r="203068" spans="26:27">
      <c r="Z203068" s="192"/>
      <c r="AA203068" s="192"/>
    </row>
    <row r="203069" spans="26:27">
      <c r="Z203069" s="192"/>
      <c r="AA203069" s="192"/>
    </row>
    <row r="203070" spans="26:27">
      <c r="Z203070" s="192"/>
      <c r="AA203070" s="192"/>
    </row>
    <row r="203071" spans="26:27">
      <c r="Z203071" s="192"/>
      <c r="AA203071" s="192"/>
    </row>
    <row r="203072" spans="26:27">
      <c r="Z203072" s="192"/>
      <c r="AA203072" s="192"/>
    </row>
    <row r="203073" spans="26:27">
      <c r="Z203073" s="192"/>
      <c r="AA203073" s="192"/>
    </row>
    <row r="203074" spans="26:27">
      <c r="Z203074" s="192"/>
      <c r="AA203074" s="192"/>
    </row>
    <row r="203075" spans="26:27">
      <c r="Z203075" s="192"/>
      <c r="AA203075" s="192"/>
    </row>
    <row r="203076" spans="26:27">
      <c r="Z203076" s="192"/>
      <c r="AA203076" s="192"/>
    </row>
    <row r="203077" spans="26:27">
      <c r="Z203077" s="192"/>
      <c r="AA203077" s="192"/>
    </row>
    <row r="203078" spans="26:27">
      <c r="Z203078" s="192"/>
      <c r="AA203078" s="192"/>
    </row>
    <row r="203079" spans="26:27">
      <c r="Z203079" s="192"/>
      <c r="AA203079" s="192"/>
    </row>
    <row r="203080" spans="26:27">
      <c r="Z203080" s="192"/>
      <c r="AA203080" s="192"/>
    </row>
    <row r="203081" spans="26:27">
      <c r="Z203081" s="192"/>
      <c r="AA203081" s="192"/>
    </row>
    <row r="203082" spans="26:27">
      <c r="Z203082" s="192"/>
      <c r="AA203082" s="192"/>
    </row>
    <row r="203083" spans="26:27">
      <c r="Z203083" s="192"/>
      <c r="AA203083" s="192"/>
    </row>
    <row r="203084" spans="26:27">
      <c r="Z203084" s="192"/>
      <c r="AA203084" s="192"/>
    </row>
    <row r="203085" spans="26:27">
      <c r="Z203085" s="192"/>
      <c r="AA203085" s="192"/>
    </row>
    <row r="203086" spans="26:27">
      <c r="Z203086" s="192"/>
      <c r="AA203086" s="192"/>
    </row>
    <row r="203087" spans="26:27">
      <c r="Z203087" s="192"/>
      <c r="AA203087" s="192"/>
    </row>
    <row r="203088" spans="26:27">
      <c r="Z203088" s="192"/>
      <c r="AA203088" s="192"/>
    </row>
    <row r="203089" spans="26:27">
      <c r="Z203089" s="192"/>
      <c r="AA203089" s="192"/>
    </row>
    <row r="203090" spans="26:27">
      <c r="Z203090" s="192"/>
      <c r="AA203090" s="192"/>
    </row>
    <row r="203091" spans="26:27">
      <c r="Z203091" s="192"/>
      <c r="AA203091" s="192"/>
    </row>
    <row r="203092" spans="26:27">
      <c r="Z203092" s="192"/>
      <c r="AA203092" s="192"/>
    </row>
    <row r="203093" spans="26:27">
      <c r="Z203093" s="192"/>
      <c r="AA203093" s="192"/>
    </row>
    <row r="203094" spans="26:27">
      <c r="Z203094" s="192"/>
      <c r="AA203094" s="192"/>
    </row>
    <row r="203095" spans="26:27">
      <c r="Z203095" s="192"/>
      <c r="AA203095" s="192"/>
    </row>
    <row r="203096" spans="26:27">
      <c r="Z203096" s="192"/>
      <c r="AA203096" s="192"/>
    </row>
    <row r="203097" spans="26:27">
      <c r="Z203097" s="192"/>
      <c r="AA203097" s="192"/>
    </row>
    <row r="203098" spans="26:27">
      <c r="Z203098" s="192"/>
      <c r="AA203098" s="192"/>
    </row>
    <row r="203099" spans="26:27">
      <c r="Z203099" s="192"/>
      <c r="AA203099" s="192"/>
    </row>
    <row r="203100" spans="26:27">
      <c r="Z203100" s="192"/>
      <c r="AA203100" s="192"/>
    </row>
    <row r="203101" spans="26:27">
      <c r="Z203101" s="192"/>
      <c r="AA203101" s="192"/>
    </row>
    <row r="203102" spans="26:27">
      <c r="Z203102" s="192"/>
      <c r="AA203102" s="192"/>
    </row>
    <row r="203103" spans="26:27">
      <c r="Z203103" s="192"/>
      <c r="AA203103" s="192"/>
    </row>
    <row r="203104" spans="26:27">
      <c r="Z203104" s="192"/>
      <c r="AA203104" s="192"/>
    </row>
    <row r="203105" spans="26:27">
      <c r="Z203105" s="192"/>
      <c r="AA203105" s="192"/>
    </row>
    <row r="203106" spans="26:27">
      <c r="Z203106" s="192"/>
      <c r="AA203106" s="192"/>
    </row>
    <row r="203107" spans="26:27">
      <c r="Z203107" s="192"/>
      <c r="AA203107" s="192"/>
    </row>
    <row r="203108" spans="26:27">
      <c r="Z203108" s="192"/>
      <c r="AA203108" s="192"/>
    </row>
    <row r="203109" spans="26:27">
      <c r="Z203109" s="192"/>
      <c r="AA203109" s="192"/>
    </row>
    <row r="203110" spans="26:27">
      <c r="Z203110" s="192"/>
      <c r="AA203110" s="192"/>
    </row>
    <row r="203111" spans="26:27">
      <c r="Z203111" s="192"/>
      <c r="AA203111" s="192"/>
    </row>
    <row r="203112" spans="26:27">
      <c r="Z203112" s="192"/>
      <c r="AA203112" s="192"/>
    </row>
    <row r="203113" spans="26:27">
      <c r="Z203113" s="192"/>
      <c r="AA203113" s="192"/>
    </row>
    <row r="203114" spans="26:27">
      <c r="Z203114" s="192"/>
      <c r="AA203114" s="192"/>
    </row>
    <row r="203115" spans="26:27">
      <c r="Z203115" s="192"/>
      <c r="AA203115" s="192"/>
    </row>
    <row r="203116" spans="26:27">
      <c r="Z203116" s="192"/>
      <c r="AA203116" s="192"/>
    </row>
    <row r="203117" spans="26:27">
      <c r="Z203117" s="192"/>
      <c r="AA203117" s="192"/>
    </row>
    <row r="203118" spans="26:27">
      <c r="Z203118" s="192"/>
      <c r="AA203118" s="192"/>
    </row>
    <row r="203119" spans="26:27">
      <c r="Z203119" s="192"/>
      <c r="AA203119" s="192"/>
    </row>
    <row r="203120" spans="26:27">
      <c r="Z203120" s="192"/>
      <c r="AA203120" s="192"/>
    </row>
    <row r="203121" spans="26:27">
      <c r="Z203121" s="192"/>
      <c r="AA203121" s="192"/>
    </row>
    <row r="203122" spans="26:27">
      <c r="Z203122" s="192"/>
      <c r="AA203122" s="192"/>
    </row>
    <row r="203123" spans="26:27">
      <c r="Z203123" s="192"/>
      <c r="AA203123" s="192"/>
    </row>
    <row r="203124" spans="26:27">
      <c r="Z203124" s="192"/>
      <c r="AA203124" s="192"/>
    </row>
    <row r="203125" spans="26:27">
      <c r="Z203125" s="192"/>
      <c r="AA203125" s="192"/>
    </row>
    <row r="203126" spans="26:27">
      <c r="Z203126" s="192"/>
      <c r="AA203126" s="192"/>
    </row>
    <row r="203127" spans="26:27">
      <c r="Z203127" s="192"/>
      <c r="AA203127" s="192"/>
    </row>
    <row r="203128" spans="26:27">
      <c r="Z203128" s="192"/>
      <c r="AA203128" s="192"/>
    </row>
    <row r="203129" spans="26:27">
      <c r="Z203129" s="192"/>
      <c r="AA203129" s="192"/>
    </row>
    <row r="203130" spans="26:27">
      <c r="Z203130" s="192"/>
      <c r="AA203130" s="192"/>
    </row>
    <row r="203131" spans="26:27">
      <c r="Z203131" s="192"/>
      <c r="AA203131" s="192"/>
    </row>
    <row r="203132" spans="26:27">
      <c r="Z203132" s="192"/>
      <c r="AA203132" s="192"/>
    </row>
    <row r="203133" spans="26:27">
      <c r="Z203133" s="192"/>
      <c r="AA203133" s="192"/>
    </row>
    <row r="203134" spans="26:27">
      <c r="Z203134" s="192"/>
      <c r="AA203134" s="192"/>
    </row>
    <row r="203135" spans="26:27">
      <c r="Z203135" s="192"/>
      <c r="AA203135" s="192"/>
    </row>
    <row r="203136" spans="26:27">
      <c r="Z203136" s="192"/>
      <c r="AA203136" s="192"/>
    </row>
    <row r="203137" spans="26:27">
      <c r="Z203137" s="192"/>
      <c r="AA203137" s="192"/>
    </row>
    <row r="203138" spans="26:27">
      <c r="Z203138" s="192"/>
      <c r="AA203138" s="192"/>
    </row>
    <row r="203139" spans="26:27">
      <c r="Z203139" s="192"/>
      <c r="AA203139" s="192"/>
    </row>
    <row r="203140" spans="26:27">
      <c r="Z203140" s="192"/>
      <c r="AA203140" s="192"/>
    </row>
    <row r="203141" spans="26:27">
      <c r="Z203141" s="192"/>
      <c r="AA203141" s="192"/>
    </row>
    <row r="203142" spans="26:27">
      <c r="Z203142" s="192"/>
      <c r="AA203142" s="192"/>
    </row>
    <row r="203143" spans="26:27">
      <c r="Z203143" s="192"/>
      <c r="AA203143" s="192"/>
    </row>
    <row r="203144" spans="26:27">
      <c r="Z203144" s="192"/>
      <c r="AA203144" s="192"/>
    </row>
    <row r="203145" spans="26:27">
      <c r="Z203145" s="192"/>
      <c r="AA203145" s="192"/>
    </row>
    <row r="203146" spans="26:27">
      <c r="Z203146" s="192"/>
      <c r="AA203146" s="192"/>
    </row>
    <row r="203147" spans="26:27">
      <c r="Z203147" s="192"/>
      <c r="AA203147" s="192"/>
    </row>
    <row r="203148" spans="26:27">
      <c r="Z203148" s="192"/>
      <c r="AA203148" s="192"/>
    </row>
    <row r="203149" spans="26:27">
      <c r="Z203149" s="192"/>
      <c r="AA203149" s="192"/>
    </row>
    <row r="203150" spans="26:27">
      <c r="Z203150" s="192"/>
      <c r="AA203150" s="192"/>
    </row>
    <row r="203151" spans="26:27">
      <c r="Z203151" s="192"/>
      <c r="AA203151" s="192"/>
    </row>
    <row r="203152" spans="26:27">
      <c r="Z203152" s="192"/>
      <c r="AA203152" s="192"/>
    </row>
    <row r="203153" spans="26:27">
      <c r="Z203153" s="192"/>
      <c r="AA203153" s="192"/>
    </row>
    <row r="203154" spans="26:27">
      <c r="Z203154" s="192"/>
      <c r="AA203154" s="192"/>
    </row>
    <row r="203155" spans="26:27">
      <c r="Z203155" s="192"/>
      <c r="AA203155" s="192"/>
    </row>
    <row r="203156" spans="26:27">
      <c r="Z203156" s="192"/>
      <c r="AA203156" s="192"/>
    </row>
    <row r="203157" spans="26:27">
      <c r="Z203157" s="192"/>
      <c r="AA203157" s="192"/>
    </row>
    <row r="203158" spans="26:27">
      <c r="Z203158" s="192"/>
      <c r="AA203158" s="192"/>
    </row>
    <row r="203159" spans="26:27">
      <c r="Z203159" s="192"/>
      <c r="AA203159" s="192"/>
    </row>
    <row r="203160" spans="26:27">
      <c r="Z203160" s="192"/>
      <c r="AA203160" s="192"/>
    </row>
    <row r="203161" spans="26:27">
      <c r="Z203161" s="192"/>
      <c r="AA203161" s="192"/>
    </row>
    <row r="203162" spans="26:27">
      <c r="Z203162" s="192"/>
      <c r="AA203162" s="192"/>
    </row>
    <row r="203163" spans="26:27">
      <c r="Z203163" s="192"/>
      <c r="AA203163" s="192"/>
    </row>
    <row r="203164" spans="26:27">
      <c r="Z203164" s="192"/>
      <c r="AA203164" s="192"/>
    </row>
    <row r="203165" spans="26:27">
      <c r="Z203165" s="192"/>
      <c r="AA203165" s="192"/>
    </row>
    <row r="203166" spans="26:27">
      <c r="Z203166" s="192"/>
      <c r="AA203166" s="192"/>
    </row>
    <row r="203167" spans="26:27">
      <c r="Z203167" s="192"/>
      <c r="AA203167" s="192"/>
    </row>
    <row r="203168" spans="26:27">
      <c r="Z203168" s="192"/>
      <c r="AA203168" s="192"/>
    </row>
    <row r="203169" spans="26:27">
      <c r="Z203169" s="192"/>
      <c r="AA203169" s="192"/>
    </row>
    <row r="203170" spans="26:27">
      <c r="Z203170" s="192"/>
      <c r="AA203170" s="192"/>
    </row>
    <row r="203171" spans="26:27">
      <c r="Z203171" s="192"/>
      <c r="AA203171" s="192"/>
    </row>
    <row r="203172" spans="26:27">
      <c r="Z203172" s="192"/>
      <c r="AA203172" s="192"/>
    </row>
    <row r="203173" spans="26:27">
      <c r="Z203173" s="192"/>
      <c r="AA203173" s="192"/>
    </row>
    <row r="203174" spans="26:27">
      <c r="Z203174" s="192"/>
      <c r="AA203174" s="192"/>
    </row>
    <row r="203175" spans="26:27">
      <c r="Z203175" s="192"/>
      <c r="AA203175" s="192"/>
    </row>
    <row r="203176" spans="26:27">
      <c r="Z203176" s="192"/>
      <c r="AA203176" s="192"/>
    </row>
    <row r="203177" spans="26:27">
      <c r="Z203177" s="192"/>
      <c r="AA203177" s="192"/>
    </row>
    <row r="203178" spans="26:27">
      <c r="Z203178" s="192"/>
      <c r="AA203178" s="192"/>
    </row>
    <row r="203179" spans="26:27">
      <c r="Z203179" s="192"/>
      <c r="AA203179" s="192"/>
    </row>
    <row r="203180" spans="26:27">
      <c r="Z203180" s="192"/>
      <c r="AA203180" s="192"/>
    </row>
    <row r="203181" spans="26:27">
      <c r="Z203181" s="192"/>
      <c r="AA203181" s="192"/>
    </row>
    <row r="203182" spans="26:27">
      <c r="Z203182" s="192"/>
      <c r="AA203182" s="192"/>
    </row>
    <row r="203183" spans="26:27">
      <c r="Z203183" s="192"/>
      <c r="AA203183" s="192"/>
    </row>
    <row r="203184" spans="26:27">
      <c r="Z203184" s="192"/>
      <c r="AA203184" s="192"/>
    </row>
    <row r="203185" spans="26:27">
      <c r="Z203185" s="192"/>
      <c r="AA203185" s="192"/>
    </row>
    <row r="203186" spans="26:27">
      <c r="Z203186" s="192"/>
      <c r="AA203186" s="192"/>
    </row>
    <row r="203187" spans="26:27">
      <c r="Z203187" s="192"/>
      <c r="AA203187" s="192"/>
    </row>
    <row r="203188" spans="26:27">
      <c r="Z203188" s="192"/>
      <c r="AA203188" s="192"/>
    </row>
    <row r="203189" spans="26:27">
      <c r="Z203189" s="192"/>
      <c r="AA203189" s="192"/>
    </row>
    <row r="203190" spans="26:27">
      <c r="Z203190" s="192"/>
      <c r="AA203190" s="192"/>
    </row>
    <row r="203191" spans="26:27">
      <c r="Z203191" s="192"/>
      <c r="AA203191" s="192"/>
    </row>
    <row r="203192" spans="26:27">
      <c r="Z203192" s="192"/>
      <c r="AA203192" s="192"/>
    </row>
    <row r="203193" spans="26:27">
      <c r="Z203193" s="192"/>
      <c r="AA203193" s="192"/>
    </row>
    <row r="203194" spans="26:27">
      <c r="Z203194" s="192"/>
      <c r="AA203194" s="192"/>
    </row>
    <row r="203195" spans="26:27">
      <c r="Z203195" s="192"/>
      <c r="AA203195" s="192"/>
    </row>
    <row r="203196" spans="26:27">
      <c r="Z203196" s="192"/>
      <c r="AA203196" s="192"/>
    </row>
    <row r="203197" spans="26:27">
      <c r="Z203197" s="192"/>
      <c r="AA203197" s="192"/>
    </row>
    <row r="203198" spans="26:27">
      <c r="Z203198" s="192"/>
      <c r="AA203198" s="192"/>
    </row>
    <row r="203199" spans="26:27">
      <c r="Z203199" s="192"/>
      <c r="AA203199" s="192"/>
    </row>
    <row r="203200" spans="26:27">
      <c r="Z203200" s="192"/>
      <c r="AA203200" s="192"/>
    </row>
    <row r="203201" spans="26:27">
      <c r="Z203201" s="192"/>
      <c r="AA203201" s="192"/>
    </row>
    <row r="203202" spans="26:27">
      <c r="Z203202" s="192"/>
      <c r="AA203202" s="192"/>
    </row>
    <row r="203203" spans="26:27">
      <c r="Z203203" s="192"/>
      <c r="AA203203" s="192"/>
    </row>
    <row r="203204" spans="26:27">
      <c r="Z203204" s="192"/>
      <c r="AA203204" s="192"/>
    </row>
    <row r="203205" spans="26:27">
      <c r="Z203205" s="192"/>
      <c r="AA203205" s="192"/>
    </row>
    <row r="203206" spans="26:27">
      <c r="Z203206" s="192"/>
      <c r="AA203206" s="192"/>
    </row>
    <row r="203207" spans="26:27">
      <c r="Z203207" s="192"/>
      <c r="AA203207" s="192"/>
    </row>
    <row r="203208" spans="26:27">
      <c r="Z203208" s="192"/>
      <c r="AA203208" s="192"/>
    </row>
    <row r="203209" spans="26:27">
      <c r="Z203209" s="192"/>
      <c r="AA203209" s="192"/>
    </row>
    <row r="203210" spans="26:27">
      <c r="Z203210" s="192"/>
      <c r="AA203210" s="192"/>
    </row>
    <row r="203211" spans="26:27">
      <c r="Z203211" s="192"/>
      <c r="AA203211" s="192"/>
    </row>
    <row r="203212" spans="26:27">
      <c r="Z203212" s="192"/>
      <c r="AA203212" s="192"/>
    </row>
    <row r="203213" spans="26:27">
      <c r="Z203213" s="192"/>
      <c r="AA203213" s="192"/>
    </row>
    <row r="203214" spans="26:27">
      <c r="Z203214" s="192"/>
      <c r="AA203214" s="192"/>
    </row>
    <row r="203215" spans="26:27">
      <c r="Z203215" s="192"/>
      <c r="AA203215" s="192"/>
    </row>
    <row r="203216" spans="26:27">
      <c r="Z203216" s="192"/>
      <c r="AA203216" s="192"/>
    </row>
    <row r="203217" spans="26:27">
      <c r="Z203217" s="192"/>
      <c r="AA203217" s="192"/>
    </row>
    <row r="203218" spans="26:27">
      <c r="Z203218" s="192"/>
      <c r="AA203218" s="192"/>
    </row>
    <row r="203219" spans="26:27">
      <c r="Z203219" s="192"/>
      <c r="AA203219" s="192"/>
    </row>
    <row r="203220" spans="26:27">
      <c r="Z203220" s="192"/>
      <c r="AA203220" s="192"/>
    </row>
    <row r="203221" spans="26:27">
      <c r="Z203221" s="192"/>
      <c r="AA203221" s="192"/>
    </row>
    <row r="203222" spans="26:27">
      <c r="Z203222" s="192"/>
      <c r="AA203222" s="192"/>
    </row>
    <row r="203223" spans="26:27">
      <c r="Z203223" s="192"/>
      <c r="AA203223" s="192"/>
    </row>
    <row r="203224" spans="26:27">
      <c r="Z203224" s="192"/>
      <c r="AA203224" s="192"/>
    </row>
    <row r="203225" spans="26:27">
      <c r="Z203225" s="192"/>
      <c r="AA203225" s="192"/>
    </row>
    <row r="203226" spans="26:27">
      <c r="Z203226" s="192"/>
      <c r="AA203226" s="192"/>
    </row>
    <row r="203227" spans="26:27">
      <c r="Z203227" s="192"/>
      <c r="AA203227" s="192"/>
    </row>
    <row r="203228" spans="26:27">
      <c r="Z203228" s="192"/>
      <c r="AA203228" s="192"/>
    </row>
    <row r="203229" spans="26:27">
      <c r="Z203229" s="192"/>
      <c r="AA203229" s="192"/>
    </row>
    <row r="203230" spans="26:27">
      <c r="Z203230" s="192"/>
      <c r="AA203230" s="192"/>
    </row>
    <row r="203231" spans="26:27">
      <c r="Z203231" s="192"/>
      <c r="AA203231" s="192"/>
    </row>
    <row r="203232" spans="26:27">
      <c r="Z203232" s="192"/>
      <c r="AA203232" s="192"/>
    </row>
    <row r="203233" spans="26:27">
      <c r="Z203233" s="192"/>
      <c r="AA203233" s="192"/>
    </row>
    <row r="203234" spans="26:27">
      <c r="Z203234" s="192"/>
      <c r="AA203234" s="192"/>
    </row>
    <row r="203235" spans="26:27">
      <c r="Z203235" s="192"/>
      <c r="AA203235" s="192"/>
    </row>
    <row r="203236" spans="26:27">
      <c r="Z203236" s="192"/>
      <c r="AA203236" s="192"/>
    </row>
    <row r="203237" spans="26:27">
      <c r="Z203237" s="192"/>
      <c r="AA203237" s="192"/>
    </row>
    <row r="203238" spans="26:27">
      <c r="Z203238" s="192"/>
      <c r="AA203238" s="192"/>
    </row>
    <row r="203239" spans="26:27">
      <c r="Z203239" s="192"/>
      <c r="AA203239" s="192"/>
    </row>
    <row r="203240" spans="26:27">
      <c r="Z203240" s="192"/>
      <c r="AA203240" s="192"/>
    </row>
    <row r="203241" spans="26:27">
      <c r="Z203241" s="192"/>
      <c r="AA203241" s="192"/>
    </row>
    <row r="203242" spans="26:27">
      <c r="Z203242" s="192"/>
      <c r="AA203242" s="192"/>
    </row>
    <row r="203243" spans="26:27">
      <c r="Z203243" s="192"/>
      <c r="AA203243" s="192"/>
    </row>
    <row r="203244" spans="26:27">
      <c r="Z203244" s="192"/>
      <c r="AA203244" s="192"/>
    </row>
    <row r="203245" spans="26:27">
      <c r="Z203245" s="192"/>
      <c r="AA203245" s="192"/>
    </row>
    <row r="203246" spans="26:27">
      <c r="Z203246" s="192"/>
      <c r="AA203246" s="192"/>
    </row>
    <row r="203247" spans="26:27">
      <c r="Z203247" s="192"/>
      <c r="AA203247" s="192"/>
    </row>
    <row r="203248" spans="26:27">
      <c r="Z203248" s="192"/>
      <c r="AA203248" s="192"/>
    </row>
    <row r="203249" spans="26:27">
      <c r="Z203249" s="192"/>
      <c r="AA203249" s="192"/>
    </row>
    <row r="203250" spans="26:27">
      <c r="Z203250" s="192"/>
      <c r="AA203250" s="192"/>
    </row>
    <row r="203251" spans="26:27">
      <c r="Z203251" s="192"/>
      <c r="AA203251" s="192"/>
    </row>
    <row r="203252" spans="26:27">
      <c r="Z203252" s="192"/>
      <c r="AA203252" s="192"/>
    </row>
    <row r="203253" spans="26:27">
      <c r="Z203253" s="192"/>
      <c r="AA203253" s="192"/>
    </row>
    <row r="203254" spans="26:27">
      <c r="Z203254" s="192"/>
      <c r="AA203254" s="192"/>
    </row>
    <row r="203255" spans="26:27">
      <c r="Z203255" s="192"/>
      <c r="AA203255" s="192"/>
    </row>
    <row r="203256" spans="26:27">
      <c r="Z203256" s="192"/>
      <c r="AA203256" s="192"/>
    </row>
    <row r="203257" spans="26:27">
      <c r="Z203257" s="192"/>
      <c r="AA203257" s="192"/>
    </row>
    <row r="203258" spans="26:27">
      <c r="Z203258" s="192"/>
      <c r="AA203258" s="192"/>
    </row>
    <row r="203259" spans="26:27">
      <c r="Z203259" s="192"/>
      <c r="AA203259" s="192"/>
    </row>
    <row r="203260" spans="26:27">
      <c r="Z203260" s="192"/>
      <c r="AA203260" s="192"/>
    </row>
    <row r="203261" spans="26:27">
      <c r="Z203261" s="192"/>
      <c r="AA203261" s="192"/>
    </row>
    <row r="203262" spans="26:27">
      <c r="Z203262" s="192"/>
      <c r="AA203262" s="192"/>
    </row>
    <row r="203263" spans="26:27">
      <c r="Z203263" s="192"/>
      <c r="AA203263" s="192"/>
    </row>
    <row r="203264" spans="26:27">
      <c r="Z203264" s="192"/>
      <c r="AA203264" s="192"/>
    </row>
    <row r="203265" spans="26:27">
      <c r="Z203265" s="192"/>
      <c r="AA203265" s="192"/>
    </row>
    <row r="203266" spans="26:27">
      <c r="Z203266" s="192"/>
      <c r="AA203266" s="192"/>
    </row>
    <row r="203267" spans="26:27">
      <c r="Z203267" s="192"/>
      <c r="AA203267" s="192"/>
    </row>
    <row r="203268" spans="26:27">
      <c r="Z203268" s="192"/>
      <c r="AA203268" s="192"/>
    </row>
    <row r="203269" spans="26:27">
      <c r="Z203269" s="192"/>
      <c r="AA203269" s="192"/>
    </row>
    <row r="203270" spans="26:27">
      <c r="Z203270" s="192"/>
      <c r="AA203270" s="192"/>
    </row>
    <row r="203271" spans="26:27">
      <c r="Z203271" s="192"/>
      <c r="AA203271" s="192"/>
    </row>
    <row r="203272" spans="26:27">
      <c r="Z203272" s="192"/>
      <c r="AA203272" s="192"/>
    </row>
    <row r="203273" spans="26:27">
      <c r="Z203273" s="192"/>
      <c r="AA203273" s="192"/>
    </row>
    <row r="203274" spans="26:27">
      <c r="Z203274" s="192"/>
      <c r="AA203274" s="192"/>
    </row>
    <row r="203275" spans="26:27">
      <c r="Z203275" s="192"/>
      <c r="AA203275" s="192"/>
    </row>
    <row r="203276" spans="26:27">
      <c r="Z203276" s="192"/>
      <c r="AA203276" s="192"/>
    </row>
    <row r="203277" spans="26:27">
      <c r="Z203277" s="192"/>
      <c r="AA203277" s="192"/>
    </row>
    <row r="203278" spans="26:27">
      <c r="Z203278" s="192"/>
      <c r="AA203278" s="192"/>
    </row>
    <row r="203279" spans="26:27">
      <c r="Z203279" s="192"/>
      <c r="AA203279" s="192"/>
    </row>
    <row r="203280" spans="26:27">
      <c r="Z203280" s="192"/>
      <c r="AA203280" s="192"/>
    </row>
    <row r="203281" spans="26:27">
      <c r="Z203281" s="192"/>
      <c r="AA203281" s="192"/>
    </row>
    <row r="203282" spans="26:27">
      <c r="Z203282" s="192"/>
      <c r="AA203282" s="192"/>
    </row>
    <row r="203283" spans="26:27">
      <c r="Z203283" s="192"/>
      <c r="AA203283" s="192"/>
    </row>
    <row r="203284" spans="26:27">
      <c r="Z203284" s="192"/>
      <c r="AA203284" s="192"/>
    </row>
    <row r="203285" spans="26:27">
      <c r="Z203285" s="192"/>
      <c r="AA203285" s="192"/>
    </row>
    <row r="203286" spans="26:27">
      <c r="Z203286" s="192"/>
      <c r="AA203286" s="192"/>
    </row>
    <row r="203287" spans="26:27">
      <c r="Z203287" s="192"/>
      <c r="AA203287" s="192"/>
    </row>
    <row r="203288" spans="26:27">
      <c r="Z203288" s="192"/>
      <c r="AA203288" s="192"/>
    </row>
    <row r="203289" spans="26:27">
      <c r="Z203289" s="192"/>
      <c r="AA203289" s="192"/>
    </row>
    <row r="203290" spans="26:27">
      <c r="Z203290" s="192"/>
      <c r="AA203290" s="192"/>
    </row>
    <row r="203291" spans="26:27">
      <c r="Z203291" s="192"/>
      <c r="AA203291" s="192"/>
    </row>
    <row r="203292" spans="26:27">
      <c r="Z203292" s="192"/>
      <c r="AA203292" s="192"/>
    </row>
    <row r="203293" spans="26:27">
      <c r="Z203293" s="192"/>
      <c r="AA203293" s="192"/>
    </row>
    <row r="203294" spans="26:27">
      <c r="Z203294" s="192"/>
      <c r="AA203294" s="192"/>
    </row>
    <row r="203295" spans="26:27">
      <c r="Z203295" s="192"/>
      <c r="AA203295" s="192"/>
    </row>
    <row r="203296" spans="26:27">
      <c r="Z203296" s="192"/>
      <c r="AA203296" s="192"/>
    </row>
    <row r="203297" spans="26:27">
      <c r="Z203297" s="192"/>
      <c r="AA203297" s="192"/>
    </row>
    <row r="203298" spans="26:27">
      <c r="Z203298" s="192"/>
      <c r="AA203298" s="192"/>
    </row>
    <row r="203299" spans="26:27">
      <c r="Z203299" s="192"/>
      <c r="AA203299" s="192"/>
    </row>
    <row r="203300" spans="26:27">
      <c r="Z203300" s="192"/>
      <c r="AA203300" s="192"/>
    </row>
    <row r="203301" spans="26:27">
      <c r="Z203301" s="192"/>
      <c r="AA203301" s="192"/>
    </row>
    <row r="203302" spans="26:27">
      <c r="Z203302" s="192"/>
      <c r="AA203302" s="192"/>
    </row>
    <row r="203303" spans="26:27">
      <c r="Z203303" s="192"/>
      <c r="AA203303" s="192"/>
    </row>
    <row r="203304" spans="26:27">
      <c r="Z203304" s="192"/>
      <c r="AA203304" s="192"/>
    </row>
    <row r="203305" spans="26:27">
      <c r="Z203305" s="192"/>
      <c r="AA203305" s="192"/>
    </row>
    <row r="203306" spans="26:27">
      <c r="Z203306" s="192"/>
      <c r="AA203306" s="192"/>
    </row>
    <row r="203307" spans="26:27">
      <c r="Z203307" s="192"/>
      <c r="AA203307" s="192"/>
    </row>
    <row r="203308" spans="26:27">
      <c r="Z203308" s="192"/>
      <c r="AA203308" s="192"/>
    </row>
    <row r="203309" spans="26:27">
      <c r="Z203309" s="192"/>
      <c r="AA203309" s="192"/>
    </row>
    <row r="203310" spans="26:27">
      <c r="Z203310" s="192"/>
      <c r="AA203310" s="192"/>
    </row>
    <row r="203311" spans="26:27">
      <c r="Z203311" s="192"/>
      <c r="AA203311" s="192"/>
    </row>
    <row r="203312" spans="26:27">
      <c r="Z203312" s="192"/>
      <c r="AA203312" s="192"/>
    </row>
    <row r="203313" spans="26:27">
      <c r="Z203313" s="192"/>
      <c r="AA203313" s="192"/>
    </row>
    <row r="203314" spans="26:27">
      <c r="Z203314" s="192"/>
      <c r="AA203314" s="192"/>
    </row>
    <row r="203315" spans="26:27">
      <c r="Z203315" s="192"/>
      <c r="AA203315" s="192"/>
    </row>
    <row r="203316" spans="26:27">
      <c r="Z203316" s="192"/>
      <c r="AA203316" s="192"/>
    </row>
    <row r="203317" spans="26:27">
      <c r="Z203317" s="192"/>
      <c r="AA203317" s="192"/>
    </row>
    <row r="203318" spans="26:27">
      <c r="Z203318" s="192"/>
      <c r="AA203318" s="192"/>
    </row>
    <row r="203319" spans="26:27">
      <c r="Z203319" s="192"/>
      <c r="AA203319" s="192"/>
    </row>
    <row r="203320" spans="26:27">
      <c r="Z203320" s="192"/>
      <c r="AA203320" s="192"/>
    </row>
    <row r="203321" spans="26:27">
      <c r="Z203321" s="192"/>
      <c r="AA203321" s="192"/>
    </row>
    <row r="203322" spans="26:27">
      <c r="Z203322" s="192"/>
      <c r="AA203322" s="192"/>
    </row>
    <row r="203323" spans="26:27">
      <c r="Z203323" s="192"/>
      <c r="AA203323" s="192"/>
    </row>
    <row r="203324" spans="26:27">
      <c r="Z203324" s="192"/>
      <c r="AA203324" s="192"/>
    </row>
    <row r="203325" spans="26:27">
      <c r="Z203325" s="192"/>
      <c r="AA203325" s="192"/>
    </row>
    <row r="203326" spans="26:27">
      <c r="Z203326" s="192"/>
      <c r="AA203326" s="192"/>
    </row>
    <row r="203327" spans="26:27">
      <c r="Z203327" s="192"/>
      <c r="AA203327" s="192"/>
    </row>
    <row r="203328" spans="26:27">
      <c r="Z203328" s="192"/>
      <c r="AA203328" s="192"/>
    </row>
    <row r="203329" spans="26:27">
      <c r="Z203329" s="192"/>
      <c r="AA203329" s="192"/>
    </row>
    <row r="203330" spans="26:27">
      <c r="Z203330" s="192"/>
      <c r="AA203330" s="192"/>
    </row>
    <row r="203331" spans="26:27">
      <c r="Z203331" s="192"/>
      <c r="AA203331" s="192"/>
    </row>
    <row r="203332" spans="26:27">
      <c r="Z203332" s="192"/>
      <c r="AA203332" s="192"/>
    </row>
    <row r="203333" spans="26:27">
      <c r="Z203333" s="192"/>
      <c r="AA203333" s="192"/>
    </row>
    <row r="203334" spans="26:27">
      <c r="Z203334" s="192"/>
      <c r="AA203334" s="192"/>
    </row>
    <row r="203335" spans="26:27">
      <c r="Z203335" s="192"/>
      <c r="AA203335" s="192"/>
    </row>
    <row r="203336" spans="26:27">
      <c r="Z203336" s="192"/>
      <c r="AA203336" s="192"/>
    </row>
    <row r="203337" spans="26:27">
      <c r="Z203337" s="192"/>
      <c r="AA203337" s="192"/>
    </row>
    <row r="203338" spans="26:27">
      <c r="Z203338" s="192"/>
      <c r="AA203338" s="192"/>
    </row>
    <row r="203339" spans="26:27">
      <c r="Z203339" s="192"/>
      <c r="AA203339" s="192"/>
    </row>
    <row r="203340" spans="26:27">
      <c r="Z203340" s="192"/>
      <c r="AA203340" s="192"/>
    </row>
    <row r="203341" spans="26:27">
      <c r="Z203341" s="192"/>
      <c r="AA203341" s="192"/>
    </row>
    <row r="203342" spans="26:27">
      <c r="Z203342" s="192"/>
      <c r="AA203342" s="192"/>
    </row>
    <row r="203343" spans="26:27">
      <c r="Z203343" s="192"/>
      <c r="AA203343" s="192"/>
    </row>
    <row r="203344" spans="26:27">
      <c r="Z203344" s="192"/>
      <c r="AA203344" s="192"/>
    </row>
    <row r="203345" spans="26:27">
      <c r="Z203345" s="192"/>
      <c r="AA203345" s="192"/>
    </row>
    <row r="203346" spans="26:27">
      <c r="Z203346" s="192"/>
      <c r="AA203346" s="192"/>
    </row>
    <row r="203347" spans="26:27">
      <c r="Z203347" s="192"/>
      <c r="AA203347" s="192"/>
    </row>
    <row r="203348" spans="26:27">
      <c r="Z203348" s="192"/>
      <c r="AA203348" s="192"/>
    </row>
    <row r="203349" spans="26:27">
      <c r="Z203349" s="192"/>
      <c r="AA203349" s="192"/>
    </row>
    <row r="203350" spans="26:27">
      <c r="Z203350" s="192"/>
      <c r="AA203350" s="192"/>
    </row>
    <row r="203351" spans="26:27">
      <c r="Z203351" s="192"/>
      <c r="AA203351" s="192"/>
    </row>
    <row r="203352" spans="26:27">
      <c r="Z203352" s="192"/>
      <c r="AA203352" s="192"/>
    </row>
    <row r="203353" spans="26:27">
      <c r="Z203353" s="192"/>
      <c r="AA203353" s="192"/>
    </row>
    <row r="203354" spans="26:27">
      <c r="Z203354" s="192"/>
      <c r="AA203354" s="192"/>
    </row>
    <row r="203355" spans="26:27">
      <c r="Z203355" s="192"/>
      <c r="AA203355" s="192"/>
    </row>
    <row r="203356" spans="26:27">
      <c r="Z203356" s="192"/>
      <c r="AA203356" s="192"/>
    </row>
    <row r="203357" spans="26:27">
      <c r="Z203357" s="192"/>
      <c r="AA203357" s="192"/>
    </row>
    <row r="203358" spans="26:27">
      <c r="Z203358" s="192"/>
      <c r="AA203358" s="192"/>
    </row>
    <row r="203359" spans="26:27">
      <c r="Z203359" s="192"/>
      <c r="AA203359" s="192"/>
    </row>
    <row r="203360" spans="26:27">
      <c r="Z203360" s="192"/>
      <c r="AA203360" s="192"/>
    </row>
    <row r="203361" spans="26:27">
      <c r="Z203361" s="192"/>
      <c r="AA203361" s="192"/>
    </row>
    <row r="203362" spans="26:27">
      <c r="Z203362" s="192"/>
      <c r="AA203362" s="192"/>
    </row>
    <row r="203363" spans="26:27">
      <c r="Z203363" s="192"/>
      <c r="AA203363" s="192"/>
    </row>
    <row r="203364" spans="26:27">
      <c r="Z203364" s="192"/>
      <c r="AA203364" s="192"/>
    </row>
    <row r="203365" spans="26:27">
      <c r="Z203365" s="192"/>
      <c r="AA203365" s="192"/>
    </row>
    <row r="203366" spans="26:27">
      <c r="Z203366" s="192"/>
      <c r="AA203366" s="192"/>
    </row>
    <row r="203367" spans="26:27">
      <c r="Z203367" s="192"/>
      <c r="AA203367" s="192"/>
    </row>
    <row r="203368" spans="26:27">
      <c r="Z203368" s="192"/>
      <c r="AA203368" s="192"/>
    </row>
    <row r="203369" spans="26:27">
      <c r="Z203369" s="192"/>
      <c r="AA203369" s="192"/>
    </row>
    <row r="203370" spans="26:27">
      <c r="Z203370" s="192"/>
      <c r="AA203370" s="192"/>
    </row>
    <row r="203371" spans="26:27">
      <c r="Z203371" s="192"/>
      <c r="AA203371" s="192"/>
    </row>
    <row r="203372" spans="26:27">
      <c r="Z203372" s="192"/>
      <c r="AA203372" s="192"/>
    </row>
    <row r="203373" spans="26:27">
      <c r="Z203373" s="192"/>
      <c r="AA203373" s="192"/>
    </row>
    <row r="203374" spans="26:27">
      <c r="Z203374" s="192"/>
      <c r="AA203374" s="192"/>
    </row>
    <row r="203375" spans="26:27">
      <c r="Z203375" s="192"/>
      <c r="AA203375" s="192"/>
    </row>
    <row r="203376" spans="26:27">
      <c r="Z203376" s="192"/>
      <c r="AA203376" s="192"/>
    </row>
    <row r="203377" spans="26:27">
      <c r="Z203377" s="192"/>
      <c r="AA203377" s="192"/>
    </row>
    <row r="203378" spans="26:27">
      <c r="Z203378" s="192"/>
      <c r="AA203378" s="192"/>
    </row>
    <row r="203379" spans="26:27">
      <c r="Z203379" s="192"/>
      <c r="AA203379" s="192"/>
    </row>
    <row r="203380" spans="26:27">
      <c r="Z203380" s="192"/>
      <c r="AA203380" s="192"/>
    </row>
    <row r="203381" spans="26:27">
      <c r="Z203381" s="192"/>
      <c r="AA203381" s="192"/>
    </row>
    <row r="203382" spans="26:27">
      <c r="Z203382" s="192"/>
      <c r="AA203382" s="192"/>
    </row>
    <row r="203383" spans="26:27">
      <c r="Z203383" s="192"/>
      <c r="AA203383" s="192"/>
    </row>
    <row r="203384" spans="26:27">
      <c r="Z203384" s="192"/>
      <c r="AA203384" s="192"/>
    </row>
    <row r="203385" spans="26:27">
      <c r="Z203385" s="192"/>
      <c r="AA203385" s="192"/>
    </row>
    <row r="203386" spans="26:27">
      <c r="Z203386" s="192"/>
      <c r="AA203386" s="192"/>
    </row>
    <row r="203387" spans="26:27">
      <c r="Z203387" s="192"/>
      <c r="AA203387" s="192"/>
    </row>
    <row r="203388" spans="26:27">
      <c r="Z203388" s="192"/>
      <c r="AA203388" s="192"/>
    </row>
    <row r="203389" spans="26:27">
      <c r="Z203389" s="192"/>
      <c r="AA203389" s="192"/>
    </row>
    <row r="203390" spans="26:27">
      <c r="Z203390" s="192"/>
      <c r="AA203390" s="192"/>
    </row>
    <row r="203391" spans="26:27">
      <c r="Z203391" s="192"/>
      <c r="AA203391" s="192"/>
    </row>
    <row r="203392" spans="26:27">
      <c r="Z203392" s="192"/>
      <c r="AA203392" s="192"/>
    </row>
    <row r="203393" spans="26:27">
      <c r="Z203393" s="192"/>
      <c r="AA203393" s="192"/>
    </row>
    <row r="203394" spans="26:27">
      <c r="Z203394" s="192"/>
      <c r="AA203394" s="192"/>
    </row>
    <row r="203395" spans="26:27">
      <c r="Z203395" s="192"/>
      <c r="AA203395" s="192"/>
    </row>
    <row r="203396" spans="26:27">
      <c r="Z203396" s="192"/>
      <c r="AA203396" s="192"/>
    </row>
    <row r="203397" spans="26:27">
      <c r="Z203397" s="192"/>
      <c r="AA203397" s="192"/>
    </row>
    <row r="203398" spans="26:27">
      <c r="Z203398" s="192"/>
      <c r="AA203398" s="192"/>
    </row>
    <row r="203399" spans="26:27">
      <c r="Z203399" s="192"/>
      <c r="AA203399" s="192"/>
    </row>
    <row r="203400" spans="26:27">
      <c r="Z203400" s="192"/>
      <c r="AA203400" s="192"/>
    </row>
    <row r="203401" spans="26:27">
      <c r="Z203401" s="192"/>
      <c r="AA203401" s="192"/>
    </row>
    <row r="203402" spans="26:27">
      <c r="Z203402" s="192"/>
      <c r="AA203402" s="192"/>
    </row>
    <row r="203403" spans="26:27">
      <c r="Z203403" s="192"/>
      <c r="AA203403" s="192"/>
    </row>
    <row r="203404" spans="26:27">
      <c r="Z203404" s="192"/>
      <c r="AA203404" s="192"/>
    </row>
    <row r="203405" spans="26:27">
      <c r="Z203405" s="192"/>
      <c r="AA203405" s="192"/>
    </row>
    <row r="203406" spans="26:27">
      <c r="Z203406" s="192"/>
      <c r="AA203406" s="192"/>
    </row>
    <row r="203407" spans="26:27">
      <c r="Z203407" s="192"/>
      <c r="AA203407" s="192"/>
    </row>
    <row r="203408" spans="26:27">
      <c r="Z203408" s="192"/>
      <c r="AA203408" s="192"/>
    </row>
    <row r="203409" spans="26:27">
      <c r="Z203409" s="192"/>
      <c r="AA203409" s="192"/>
    </row>
    <row r="203410" spans="26:27">
      <c r="Z203410" s="192"/>
      <c r="AA203410" s="192"/>
    </row>
    <row r="203411" spans="26:27">
      <c r="Z203411" s="192"/>
      <c r="AA203411" s="192"/>
    </row>
    <row r="203412" spans="26:27">
      <c r="Z203412" s="192"/>
      <c r="AA203412" s="192"/>
    </row>
    <row r="203413" spans="26:27">
      <c r="Z203413" s="192"/>
      <c r="AA203413" s="192"/>
    </row>
    <row r="203414" spans="26:27">
      <c r="Z203414" s="192"/>
      <c r="AA203414" s="192"/>
    </row>
    <row r="203415" spans="26:27">
      <c r="Z203415" s="192"/>
      <c r="AA203415" s="192"/>
    </row>
    <row r="203416" spans="26:27">
      <c r="Z203416" s="192"/>
      <c r="AA203416" s="192"/>
    </row>
    <row r="203417" spans="26:27">
      <c r="Z203417" s="192"/>
      <c r="AA203417" s="192"/>
    </row>
    <row r="203418" spans="26:27">
      <c r="Z203418" s="192"/>
      <c r="AA203418" s="192"/>
    </row>
    <row r="203419" spans="26:27">
      <c r="Z203419" s="192"/>
      <c r="AA203419" s="192"/>
    </row>
    <row r="203420" spans="26:27">
      <c r="Z203420" s="192"/>
      <c r="AA203420" s="192"/>
    </row>
    <row r="203421" spans="26:27">
      <c r="Z203421" s="192"/>
      <c r="AA203421" s="192"/>
    </row>
    <row r="203422" spans="26:27">
      <c r="Z203422" s="192"/>
      <c r="AA203422" s="192"/>
    </row>
    <row r="203423" spans="26:27">
      <c r="Z203423" s="192"/>
      <c r="AA203423" s="192"/>
    </row>
    <row r="203424" spans="26:27">
      <c r="Z203424" s="192"/>
      <c r="AA203424" s="192"/>
    </row>
    <row r="203425" spans="26:27">
      <c r="Z203425" s="192"/>
      <c r="AA203425" s="192"/>
    </row>
    <row r="203426" spans="26:27">
      <c r="Z203426" s="192"/>
      <c r="AA203426" s="192"/>
    </row>
    <row r="203427" spans="26:27">
      <c r="Z203427" s="192"/>
      <c r="AA203427" s="192"/>
    </row>
    <row r="203428" spans="26:27">
      <c r="Z203428" s="192"/>
      <c r="AA203428" s="192"/>
    </row>
    <row r="203429" spans="26:27">
      <c r="Z203429" s="192"/>
      <c r="AA203429" s="192"/>
    </row>
    <row r="203430" spans="26:27">
      <c r="Z203430" s="192"/>
      <c r="AA203430" s="192"/>
    </row>
    <row r="203431" spans="26:27">
      <c r="Z203431" s="192"/>
      <c r="AA203431" s="192"/>
    </row>
    <row r="203432" spans="26:27">
      <c r="Z203432" s="192"/>
      <c r="AA203432" s="192"/>
    </row>
    <row r="203433" spans="26:27">
      <c r="Z203433" s="192"/>
      <c r="AA203433" s="192"/>
    </row>
    <row r="203434" spans="26:27">
      <c r="Z203434" s="192"/>
      <c r="AA203434" s="192"/>
    </row>
    <row r="203435" spans="26:27">
      <c r="Z203435" s="192"/>
      <c r="AA203435" s="192"/>
    </row>
    <row r="203436" spans="26:27">
      <c r="Z203436" s="192"/>
      <c r="AA203436" s="192"/>
    </row>
    <row r="203437" spans="26:27">
      <c r="Z203437" s="192"/>
      <c r="AA203437" s="192"/>
    </row>
    <row r="203438" spans="26:27">
      <c r="Z203438" s="192"/>
      <c r="AA203438" s="192"/>
    </row>
    <row r="203439" spans="26:27">
      <c r="Z203439" s="192"/>
      <c r="AA203439" s="192"/>
    </row>
    <row r="203440" spans="26:27">
      <c r="Z203440" s="192"/>
      <c r="AA203440" s="192"/>
    </row>
    <row r="203441" spans="26:27">
      <c r="Z203441" s="192"/>
      <c r="AA203441" s="192"/>
    </row>
    <row r="203442" spans="26:27">
      <c r="Z203442" s="192"/>
      <c r="AA203442" s="192"/>
    </row>
    <row r="203443" spans="26:27">
      <c r="Z203443" s="192"/>
      <c r="AA203443" s="192"/>
    </row>
    <row r="203444" spans="26:27">
      <c r="Z203444" s="192"/>
      <c r="AA203444" s="192"/>
    </row>
    <row r="203445" spans="26:27">
      <c r="Z203445" s="192"/>
      <c r="AA203445" s="192"/>
    </row>
    <row r="203446" spans="26:27">
      <c r="Z203446" s="192"/>
      <c r="AA203446" s="192"/>
    </row>
    <row r="203447" spans="26:27">
      <c r="Z203447" s="192"/>
      <c r="AA203447" s="192"/>
    </row>
    <row r="203448" spans="26:27">
      <c r="Z203448" s="192"/>
      <c r="AA203448" s="192"/>
    </row>
    <row r="203449" spans="26:27">
      <c r="Z203449" s="192"/>
      <c r="AA203449" s="192"/>
    </row>
    <row r="203450" spans="26:27">
      <c r="Z203450" s="192"/>
      <c r="AA203450" s="192"/>
    </row>
    <row r="203451" spans="26:27">
      <c r="Z203451" s="192"/>
      <c r="AA203451" s="192"/>
    </row>
    <row r="203452" spans="26:27">
      <c r="Z203452" s="192"/>
      <c r="AA203452" s="192"/>
    </row>
    <row r="203453" spans="26:27">
      <c r="Z203453" s="192"/>
      <c r="AA203453" s="192"/>
    </row>
    <row r="203454" spans="26:27">
      <c r="Z203454" s="192"/>
      <c r="AA203454" s="192"/>
    </row>
    <row r="203455" spans="26:27">
      <c r="Z203455" s="192"/>
      <c r="AA203455" s="192"/>
    </row>
    <row r="203456" spans="26:27">
      <c r="Z203456" s="192"/>
      <c r="AA203456" s="192"/>
    </row>
    <row r="203457" spans="26:27">
      <c r="Z203457" s="192"/>
      <c r="AA203457" s="192"/>
    </row>
    <row r="203458" spans="26:27">
      <c r="Z203458" s="192"/>
      <c r="AA203458" s="192"/>
    </row>
    <row r="203459" spans="26:27">
      <c r="Z203459" s="192"/>
      <c r="AA203459" s="192"/>
    </row>
    <row r="203460" spans="26:27">
      <c r="Z203460" s="192"/>
      <c r="AA203460" s="192"/>
    </row>
    <row r="203461" spans="26:27">
      <c r="Z203461" s="192"/>
      <c r="AA203461" s="192"/>
    </row>
    <row r="203462" spans="26:27">
      <c r="Z203462" s="192"/>
      <c r="AA203462" s="192"/>
    </row>
    <row r="203463" spans="26:27">
      <c r="Z203463" s="192"/>
      <c r="AA203463" s="192"/>
    </row>
    <row r="203464" spans="26:27">
      <c r="Z203464" s="192"/>
      <c r="AA203464" s="192"/>
    </row>
    <row r="203465" spans="26:27">
      <c r="Z203465" s="192"/>
      <c r="AA203465" s="192"/>
    </row>
    <row r="203466" spans="26:27">
      <c r="Z203466" s="192"/>
      <c r="AA203466" s="192"/>
    </row>
    <row r="203467" spans="26:27">
      <c r="Z203467" s="192"/>
      <c r="AA203467" s="192"/>
    </row>
    <row r="203468" spans="26:27">
      <c r="Z203468" s="192"/>
      <c r="AA203468" s="192"/>
    </row>
    <row r="203469" spans="26:27">
      <c r="Z203469" s="192"/>
      <c r="AA203469" s="192"/>
    </row>
    <row r="203470" spans="26:27">
      <c r="Z203470" s="192"/>
      <c r="AA203470" s="192"/>
    </row>
    <row r="203471" spans="26:27">
      <c r="Z203471" s="192"/>
      <c r="AA203471" s="192"/>
    </row>
    <row r="203472" spans="26:27">
      <c r="Z203472" s="192"/>
      <c r="AA203472" s="192"/>
    </row>
    <row r="203473" spans="26:27">
      <c r="Z203473" s="192"/>
      <c r="AA203473" s="192"/>
    </row>
    <row r="203474" spans="26:27">
      <c r="Z203474" s="192"/>
      <c r="AA203474" s="192"/>
    </row>
    <row r="203475" spans="26:27">
      <c r="Z203475" s="192"/>
      <c r="AA203475" s="192"/>
    </row>
    <row r="203476" spans="26:27">
      <c r="Z203476" s="192"/>
      <c r="AA203476" s="192"/>
    </row>
    <row r="203477" spans="26:27">
      <c r="Z203477" s="192"/>
      <c r="AA203477" s="192"/>
    </row>
    <row r="203478" spans="26:27">
      <c r="Z203478" s="192"/>
      <c r="AA203478" s="192"/>
    </row>
    <row r="203479" spans="26:27">
      <c r="Z203479" s="192"/>
      <c r="AA203479" s="192"/>
    </row>
    <row r="203480" spans="26:27">
      <c r="Z203480" s="192"/>
      <c r="AA203480" s="192"/>
    </row>
    <row r="203481" spans="26:27">
      <c r="Z203481" s="192"/>
      <c r="AA203481" s="192"/>
    </row>
    <row r="203482" spans="26:27">
      <c r="Z203482" s="192"/>
      <c r="AA203482" s="192"/>
    </row>
    <row r="203483" spans="26:27">
      <c r="Z203483" s="192"/>
      <c r="AA203483" s="192"/>
    </row>
    <row r="203484" spans="26:27">
      <c r="Z203484" s="192"/>
      <c r="AA203484" s="192"/>
    </row>
    <row r="203485" spans="26:27">
      <c r="Z203485" s="192"/>
      <c r="AA203485" s="192"/>
    </row>
    <row r="203486" spans="26:27">
      <c r="Z203486" s="192"/>
      <c r="AA203486" s="192"/>
    </row>
    <row r="203487" spans="26:27">
      <c r="Z203487" s="192"/>
      <c r="AA203487" s="192"/>
    </row>
    <row r="203488" spans="26:27">
      <c r="Z203488" s="192"/>
      <c r="AA203488" s="192"/>
    </row>
    <row r="203489" spans="26:27">
      <c r="Z203489" s="192"/>
      <c r="AA203489" s="192"/>
    </row>
    <row r="203490" spans="26:27">
      <c r="Z203490" s="192"/>
      <c r="AA203490" s="192"/>
    </row>
    <row r="203491" spans="26:27">
      <c r="Z203491" s="192"/>
      <c r="AA203491" s="192"/>
    </row>
    <row r="203492" spans="26:27">
      <c r="Z203492" s="192"/>
      <c r="AA203492" s="192"/>
    </row>
    <row r="203493" spans="26:27">
      <c r="Z203493" s="192"/>
      <c r="AA203493" s="192"/>
    </row>
    <row r="203494" spans="26:27">
      <c r="Z203494" s="192"/>
      <c r="AA203494" s="192"/>
    </row>
    <row r="203495" spans="26:27">
      <c r="Z203495" s="192"/>
      <c r="AA203495" s="192"/>
    </row>
    <row r="203496" spans="26:27">
      <c r="Z203496" s="192"/>
      <c r="AA203496" s="192"/>
    </row>
    <row r="203497" spans="26:27">
      <c r="Z203497" s="192"/>
      <c r="AA203497" s="192"/>
    </row>
    <row r="203498" spans="26:27">
      <c r="Z203498" s="192"/>
      <c r="AA203498" s="192"/>
    </row>
    <row r="203499" spans="26:27">
      <c r="Z203499" s="192"/>
      <c r="AA203499" s="192"/>
    </row>
    <row r="203500" spans="26:27">
      <c r="Z203500" s="192"/>
      <c r="AA203500" s="192"/>
    </row>
    <row r="203501" spans="26:27">
      <c r="Z203501" s="192"/>
      <c r="AA203501" s="192"/>
    </row>
    <row r="203502" spans="26:27">
      <c r="Z203502" s="192"/>
      <c r="AA203502" s="192"/>
    </row>
    <row r="203503" spans="26:27">
      <c r="Z203503" s="192"/>
      <c r="AA203503" s="192"/>
    </row>
    <row r="203504" spans="26:27">
      <c r="Z203504" s="192"/>
      <c r="AA203504" s="192"/>
    </row>
    <row r="203505" spans="26:27">
      <c r="Z203505" s="192"/>
      <c r="AA203505" s="192"/>
    </row>
    <row r="203506" spans="26:27">
      <c r="Z203506" s="192"/>
      <c r="AA203506" s="192"/>
    </row>
    <row r="203507" spans="26:27">
      <c r="Z203507" s="192"/>
      <c r="AA203507" s="192"/>
    </row>
    <row r="203508" spans="26:27">
      <c r="Z203508" s="192"/>
      <c r="AA203508" s="192"/>
    </row>
    <row r="203509" spans="26:27">
      <c r="Z203509" s="192"/>
      <c r="AA203509" s="192"/>
    </row>
    <row r="203510" spans="26:27">
      <c r="Z203510" s="192"/>
      <c r="AA203510" s="192"/>
    </row>
    <row r="203511" spans="26:27">
      <c r="Z203511" s="192"/>
      <c r="AA203511" s="192"/>
    </row>
    <row r="203512" spans="26:27">
      <c r="Z203512" s="192"/>
      <c r="AA203512" s="192"/>
    </row>
    <row r="203513" spans="26:27">
      <c r="Z203513" s="192"/>
      <c r="AA203513" s="192"/>
    </row>
    <row r="203514" spans="26:27">
      <c r="Z203514" s="192"/>
      <c r="AA203514" s="192"/>
    </row>
    <row r="203515" spans="26:27">
      <c r="Z203515" s="192"/>
      <c r="AA203515" s="192"/>
    </row>
    <row r="203516" spans="26:27">
      <c r="Z203516" s="192"/>
      <c r="AA203516" s="192"/>
    </row>
    <row r="203517" spans="26:27">
      <c r="Z203517" s="192"/>
      <c r="AA203517" s="192"/>
    </row>
    <row r="203518" spans="26:27">
      <c r="Z203518" s="192"/>
      <c r="AA203518" s="192"/>
    </row>
    <row r="203519" spans="26:27">
      <c r="Z203519" s="192"/>
      <c r="AA203519" s="192"/>
    </row>
    <row r="203520" spans="26:27">
      <c r="Z203520" s="192"/>
      <c r="AA203520" s="192"/>
    </row>
    <row r="203521" spans="26:27">
      <c r="Z203521" s="192"/>
      <c r="AA203521" s="192"/>
    </row>
    <row r="203522" spans="26:27">
      <c r="Z203522" s="192"/>
      <c r="AA203522" s="192"/>
    </row>
    <row r="203523" spans="26:27">
      <c r="Z203523" s="192"/>
      <c r="AA203523" s="192"/>
    </row>
    <row r="203524" spans="26:27">
      <c r="Z203524" s="192"/>
      <c r="AA203524" s="192"/>
    </row>
    <row r="203525" spans="26:27">
      <c r="Z203525" s="192"/>
      <c r="AA203525" s="192"/>
    </row>
    <row r="203526" spans="26:27">
      <c r="Z203526" s="192"/>
      <c r="AA203526" s="192"/>
    </row>
    <row r="203527" spans="26:27">
      <c r="Z203527" s="192"/>
      <c r="AA203527" s="192"/>
    </row>
    <row r="203528" spans="26:27">
      <c r="Z203528" s="192"/>
      <c r="AA203528" s="192"/>
    </row>
    <row r="203529" spans="26:27">
      <c r="Z203529" s="192"/>
      <c r="AA203529" s="192"/>
    </row>
    <row r="203530" spans="26:27">
      <c r="Z203530" s="192"/>
      <c r="AA203530" s="192"/>
    </row>
    <row r="203531" spans="26:27">
      <c r="Z203531" s="192"/>
      <c r="AA203531" s="192"/>
    </row>
    <row r="203532" spans="26:27">
      <c r="Z203532" s="192"/>
      <c r="AA203532" s="192"/>
    </row>
    <row r="203533" spans="26:27">
      <c r="Z203533" s="192"/>
      <c r="AA203533" s="192"/>
    </row>
    <row r="203534" spans="26:27">
      <c r="Z203534" s="192"/>
      <c r="AA203534" s="192"/>
    </row>
    <row r="203535" spans="26:27">
      <c r="Z203535" s="192"/>
      <c r="AA203535" s="192"/>
    </row>
    <row r="203536" spans="26:27">
      <c r="Z203536" s="192"/>
      <c r="AA203536" s="192"/>
    </row>
    <row r="203537" spans="26:27">
      <c r="Z203537" s="192"/>
      <c r="AA203537" s="192"/>
    </row>
    <row r="203538" spans="26:27">
      <c r="Z203538" s="192"/>
      <c r="AA203538" s="192"/>
    </row>
    <row r="203539" spans="26:27">
      <c r="Z203539" s="192"/>
      <c r="AA203539" s="192"/>
    </row>
    <row r="203540" spans="26:27">
      <c r="Z203540" s="192"/>
      <c r="AA203540" s="192"/>
    </row>
    <row r="203541" spans="26:27">
      <c r="Z203541" s="192"/>
      <c r="AA203541" s="192"/>
    </row>
    <row r="203542" spans="26:27">
      <c r="Z203542" s="192"/>
      <c r="AA203542" s="192"/>
    </row>
    <row r="203543" spans="26:27">
      <c r="Z203543" s="192"/>
      <c r="AA203543" s="192"/>
    </row>
    <row r="203544" spans="26:27">
      <c r="Z203544" s="192"/>
      <c r="AA203544" s="192"/>
    </row>
    <row r="203545" spans="26:27">
      <c r="Z203545" s="192"/>
      <c r="AA203545" s="192"/>
    </row>
    <row r="203546" spans="26:27">
      <c r="Z203546" s="192"/>
      <c r="AA203546" s="192"/>
    </row>
    <row r="203547" spans="26:27">
      <c r="Z203547" s="192"/>
      <c r="AA203547" s="192"/>
    </row>
    <row r="203548" spans="26:27">
      <c r="Z203548" s="192"/>
      <c r="AA203548" s="192"/>
    </row>
    <row r="203549" spans="26:27">
      <c r="Z203549" s="192"/>
      <c r="AA203549" s="192"/>
    </row>
    <row r="203550" spans="26:27">
      <c r="Z203550" s="192"/>
      <c r="AA203550" s="192"/>
    </row>
    <row r="203551" spans="26:27">
      <c r="Z203551" s="192"/>
      <c r="AA203551" s="192"/>
    </row>
    <row r="203552" spans="26:27">
      <c r="Z203552" s="192"/>
      <c r="AA203552" s="192"/>
    </row>
    <row r="203553" spans="26:27">
      <c r="Z203553" s="192"/>
      <c r="AA203553" s="192"/>
    </row>
    <row r="203554" spans="26:27">
      <c r="Z203554" s="192"/>
      <c r="AA203554" s="192"/>
    </row>
    <row r="203555" spans="26:27">
      <c r="Z203555" s="192"/>
      <c r="AA203555" s="192"/>
    </row>
    <row r="203556" spans="26:27">
      <c r="Z203556" s="192"/>
      <c r="AA203556" s="192"/>
    </row>
    <row r="203557" spans="26:27">
      <c r="Z203557" s="192"/>
      <c r="AA203557" s="192"/>
    </row>
    <row r="203558" spans="26:27">
      <c r="Z203558" s="192"/>
      <c r="AA203558" s="192"/>
    </row>
    <row r="203559" spans="26:27">
      <c r="Z203559" s="192"/>
      <c r="AA203559" s="192"/>
    </row>
    <row r="203560" spans="26:27">
      <c r="Z203560" s="192"/>
      <c r="AA203560" s="192"/>
    </row>
    <row r="203561" spans="26:27">
      <c r="Z203561" s="192"/>
      <c r="AA203561" s="192"/>
    </row>
    <row r="203562" spans="26:27">
      <c r="Z203562" s="192"/>
      <c r="AA203562" s="192"/>
    </row>
    <row r="203563" spans="26:27">
      <c r="Z203563" s="192"/>
      <c r="AA203563" s="192"/>
    </row>
    <row r="203564" spans="26:27">
      <c r="Z203564" s="192"/>
      <c r="AA203564" s="192"/>
    </row>
    <row r="203565" spans="26:27">
      <c r="Z203565" s="192"/>
      <c r="AA203565" s="192"/>
    </row>
    <row r="203566" spans="26:27">
      <c r="Z203566" s="192"/>
      <c r="AA203566" s="192"/>
    </row>
    <row r="203567" spans="26:27">
      <c r="Z203567" s="192"/>
      <c r="AA203567" s="192"/>
    </row>
    <row r="203568" spans="26:27">
      <c r="Z203568" s="192"/>
      <c r="AA203568" s="192"/>
    </row>
    <row r="203569" spans="26:27">
      <c r="Z203569" s="192"/>
      <c r="AA203569" s="192"/>
    </row>
    <row r="203570" spans="26:27">
      <c r="Z203570" s="192"/>
      <c r="AA203570" s="192"/>
    </row>
    <row r="203571" spans="26:27">
      <c r="Z203571" s="192"/>
      <c r="AA203571" s="192"/>
    </row>
    <row r="203572" spans="26:27">
      <c r="Z203572" s="192"/>
      <c r="AA203572" s="192"/>
    </row>
    <row r="203573" spans="26:27">
      <c r="Z203573" s="192"/>
      <c r="AA203573" s="192"/>
    </row>
    <row r="203574" spans="26:27">
      <c r="Z203574" s="192"/>
      <c r="AA203574" s="192"/>
    </row>
    <row r="203575" spans="26:27">
      <c r="Z203575" s="192"/>
      <c r="AA203575" s="192"/>
    </row>
    <row r="203576" spans="26:27">
      <c r="Z203576" s="192"/>
      <c r="AA203576" s="192"/>
    </row>
    <row r="203577" spans="26:27">
      <c r="Z203577" s="192"/>
      <c r="AA203577" s="192"/>
    </row>
    <row r="203578" spans="26:27">
      <c r="Z203578" s="192"/>
      <c r="AA203578" s="192"/>
    </row>
    <row r="203579" spans="26:27">
      <c r="Z203579" s="192"/>
      <c r="AA203579" s="192"/>
    </row>
    <row r="203580" spans="26:27">
      <c r="Z203580" s="192"/>
      <c r="AA203580" s="192"/>
    </row>
    <row r="203581" spans="26:27">
      <c r="Z203581" s="192"/>
      <c r="AA203581" s="192"/>
    </row>
    <row r="203582" spans="26:27">
      <c r="Z203582" s="192"/>
      <c r="AA203582" s="192"/>
    </row>
    <row r="203583" spans="26:27">
      <c r="Z203583" s="192"/>
      <c r="AA203583" s="192"/>
    </row>
    <row r="203584" spans="26:27">
      <c r="Z203584" s="192"/>
      <c r="AA203584" s="192"/>
    </row>
    <row r="203585" spans="26:27">
      <c r="Z203585" s="192"/>
      <c r="AA203585" s="192"/>
    </row>
    <row r="203586" spans="26:27">
      <c r="Z203586" s="192"/>
      <c r="AA203586" s="192"/>
    </row>
    <row r="203587" spans="26:27">
      <c r="Z203587" s="192"/>
      <c r="AA203587" s="192"/>
    </row>
    <row r="203588" spans="26:27">
      <c r="Z203588" s="192"/>
      <c r="AA203588" s="192"/>
    </row>
    <row r="203589" spans="26:27">
      <c r="Z203589" s="192"/>
      <c r="AA203589" s="192"/>
    </row>
    <row r="203590" spans="26:27">
      <c r="Z203590" s="192"/>
      <c r="AA203590" s="192"/>
    </row>
    <row r="203591" spans="26:27">
      <c r="Z203591" s="192"/>
      <c r="AA203591" s="192"/>
    </row>
    <row r="203592" spans="26:27">
      <c r="Z203592" s="192"/>
      <c r="AA203592" s="192"/>
    </row>
    <row r="203593" spans="26:27">
      <c r="Z203593" s="192"/>
      <c r="AA203593" s="192"/>
    </row>
    <row r="203594" spans="26:27">
      <c r="Z203594" s="192"/>
      <c r="AA203594" s="192"/>
    </row>
    <row r="203595" spans="26:27">
      <c r="Z203595" s="192"/>
      <c r="AA203595" s="192"/>
    </row>
    <row r="203596" spans="26:27">
      <c r="Z203596" s="192"/>
      <c r="AA203596" s="192"/>
    </row>
    <row r="203597" spans="26:27">
      <c r="Z203597" s="192"/>
      <c r="AA203597" s="192"/>
    </row>
    <row r="203598" spans="26:27">
      <c r="Z203598" s="192"/>
      <c r="AA203598" s="192"/>
    </row>
    <row r="203599" spans="26:27">
      <c r="Z203599" s="192"/>
      <c r="AA203599" s="192"/>
    </row>
    <row r="203600" spans="26:27">
      <c r="Z203600" s="192"/>
      <c r="AA203600" s="192"/>
    </row>
    <row r="203601" spans="26:27">
      <c r="Z203601" s="192"/>
      <c r="AA203601" s="192"/>
    </row>
    <row r="203602" spans="26:27">
      <c r="Z203602" s="192"/>
      <c r="AA203602" s="192"/>
    </row>
    <row r="203603" spans="26:27">
      <c r="Z203603" s="192"/>
      <c r="AA203603" s="192"/>
    </row>
    <row r="203604" spans="26:27">
      <c r="Z203604" s="192"/>
      <c r="AA203604" s="192"/>
    </row>
    <row r="203605" spans="26:27">
      <c r="Z203605" s="192"/>
      <c r="AA203605" s="192"/>
    </row>
    <row r="203606" spans="26:27">
      <c r="Z203606" s="192"/>
      <c r="AA203606" s="192"/>
    </row>
    <row r="203607" spans="26:27">
      <c r="Z203607" s="192"/>
      <c r="AA203607" s="192"/>
    </row>
    <row r="203608" spans="26:27">
      <c r="Z203608" s="192"/>
      <c r="AA203608" s="192"/>
    </row>
    <row r="203609" spans="26:27">
      <c r="Z203609" s="192"/>
      <c r="AA203609" s="192"/>
    </row>
    <row r="203610" spans="26:27">
      <c r="Z203610" s="192"/>
      <c r="AA203610" s="192"/>
    </row>
    <row r="203611" spans="26:27">
      <c r="Z203611" s="192"/>
      <c r="AA203611" s="192"/>
    </row>
    <row r="203612" spans="26:27">
      <c r="Z203612" s="192"/>
      <c r="AA203612" s="192"/>
    </row>
    <row r="203613" spans="26:27">
      <c r="Z203613" s="192"/>
      <c r="AA203613" s="192"/>
    </row>
    <row r="203614" spans="26:27">
      <c r="Z203614" s="192"/>
      <c r="AA203614" s="192"/>
    </row>
    <row r="203615" spans="26:27">
      <c r="Z203615" s="192"/>
      <c r="AA203615" s="192"/>
    </row>
    <row r="203616" spans="26:27">
      <c r="Z203616" s="192"/>
      <c r="AA203616" s="192"/>
    </row>
    <row r="203617" spans="26:27">
      <c r="Z203617" s="192"/>
      <c r="AA203617" s="192"/>
    </row>
    <row r="203618" spans="26:27">
      <c r="Z203618" s="192"/>
      <c r="AA203618" s="192"/>
    </row>
    <row r="203619" spans="26:27">
      <c r="Z203619" s="192"/>
      <c r="AA203619" s="192"/>
    </row>
    <row r="203620" spans="26:27">
      <c r="Z203620" s="192"/>
      <c r="AA203620" s="192"/>
    </row>
    <row r="203621" spans="26:27">
      <c r="Z203621" s="192"/>
      <c r="AA203621" s="192"/>
    </row>
    <row r="203622" spans="26:27">
      <c r="Z203622" s="192"/>
      <c r="AA203622" s="192"/>
    </row>
    <row r="203623" spans="26:27">
      <c r="Z203623" s="192"/>
      <c r="AA203623" s="192"/>
    </row>
    <row r="203624" spans="26:27">
      <c r="Z203624" s="192"/>
      <c r="AA203624" s="192"/>
    </row>
    <row r="203625" spans="26:27">
      <c r="Z203625" s="192"/>
      <c r="AA203625" s="192"/>
    </row>
    <row r="203626" spans="26:27">
      <c r="Z203626" s="192"/>
      <c r="AA203626" s="192"/>
    </row>
    <row r="203627" spans="26:27">
      <c r="Z203627" s="192"/>
      <c r="AA203627" s="192"/>
    </row>
    <row r="203628" spans="26:27">
      <c r="Z203628" s="192"/>
      <c r="AA203628" s="192"/>
    </row>
    <row r="203629" spans="26:27">
      <c r="Z203629" s="192"/>
      <c r="AA203629" s="192"/>
    </row>
    <row r="203630" spans="26:27">
      <c r="Z203630" s="192"/>
      <c r="AA203630" s="192"/>
    </row>
    <row r="203631" spans="26:27">
      <c r="Z203631" s="192"/>
      <c r="AA203631" s="192"/>
    </row>
    <row r="203632" spans="26:27">
      <c r="Z203632" s="192"/>
      <c r="AA203632" s="192"/>
    </row>
    <row r="203633" spans="26:27">
      <c r="Z203633" s="192"/>
      <c r="AA203633" s="192"/>
    </row>
    <row r="203634" spans="26:27">
      <c r="Z203634" s="192"/>
      <c r="AA203634" s="192"/>
    </row>
    <row r="203635" spans="26:27">
      <c r="Z203635" s="192"/>
      <c r="AA203635" s="192"/>
    </row>
    <row r="203636" spans="26:27">
      <c r="Z203636" s="192"/>
      <c r="AA203636" s="192"/>
    </row>
    <row r="203637" spans="26:27">
      <c r="Z203637" s="192"/>
      <c r="AA203637" s="192"/>
    </row>
    <row r="203638" spans="26:27">
      <c r="Z203638" s="192"/>
      <c r="AA203638" s="192"/>
    </row>
    <row r="203639" spans="26:27">
      <c r="Z203639" s="192"/>
      <c r="AA203639" s="192"/>
    </row>
    <row r="203640" spans="26:27">
      <c r="Z203640" s="192"/>
      <c r="AA203640" s="192"/>
    </row>
    <row r="203641" spans="26:27">
      <c r="Z203641" s="192"/>
      <c r="AA203641" s="192"/>
    </row>
    <row r="203642" spans="26:27">
      <c r="Z203642" s="192"/>
      <c r="AA203642" s="192"/>
    </row>
    <row r="203643" spans="26:27">
      <c r="Z203643" s="192"/>
      <c r="AA203643" s="192"/>
    </row>
    <row r="203644" spans="26:27">
      <c r="Z203644" s="192"/>
      <c r="AA203644" s="192"/>
    </row>
    <row r="203645" spans="26:27">
      <c r="Z203645" s="192"/>
      <c r="AA203645" s="192"/>
    </row>
    <row r="203646" spans="26:27">
      <c r="Z203646" s="192"/>
      <c r="AA203646" s="192"/>
    </row>
    <row r="203647" spans="26:27">
      <c r="Z203647" s="192"/>
      <c r="AA203647" s="192"/>
    </row>
    <row r="203648" spans="26:27">
      <c r="Z203648" s="192"/>
      <c r="AA203648" s="192"/>
    </row>
    <row r="203649" spans="26:27">
      <c r="Z203649" s="192"/>
      <c r="AA203649" s="192"/>
    </row>
    <row r="203650" spans="26:27">
      <c r="Z203650" s="192"/>
      <c r="AA203650" s="192"/>
    </row>
    <row r="203651" spans="26:27">
      <c r="Z203651" s="192"/>
      <c r="AA203651" s="192"/>
    </row>
    <row r="203652" spans="26:27">
      <c r="Z203652" s="192"/>
      <c r="AA203652" s="192"/>
    </row>
    <row r="203653" spans="26:27">
      <c r="Z203653" s="192"/>
      <c r="AA203653" s="192"/>
    </row>
    <row r="203654" spans="26:27">
      <c r="Z203654" s="192"/>
      <c r="AA203654" s="192"/>
    </row>
    <row r="203655" spans="26:27">
      <c r="Z203655" s="192"/>
      <c r="AA203655" s="192"/>
    </row>
    <row r="203656" spans="26:27">
      <c r="Z203656" s="192"/>
      <c r="AA203656" s="192"/>
    </row>
    <row r="203657" spans="26:27">
      <c r="Z203657" s="192"/>
      <c r="AA203657" s="192"/>
    </row>
    <row r="203658" spans="26:27">
      <c r="Z203658" s="192"/>
      <c r="AA203658" s="192"/>
    </row>
    <row r="203659" spans="26:27">
      <c r="Z203659" s="192"/>
      <c r="AA203659" s="192"/>
    </row>
    <row r="203660" spans="26:27">
      <c r="Z203660" s="192"/>
      <c r="AA203660" s="192"/>
    </row>
    <row r="203661" spans="26:27">
      <c r="Z203661" s="192"/>
      <c r="AA203661" s="192"/>
    </row>
    <row r="203662" spans="26:27">
      <c r="Z203662" s="192"/>
      <c r="AA203662" s="192"/>
    </row>
    <row r="203663" spans="26:27">
      <c r="Z203663" s="192"/>
      <c r="AA203663" s="192"/>
    </row>
    <row r="203664" spans="26:27">
      <c r="Z203664" s="192"/>
      <c r="AA203664" s="192"/>
    </row>
    <row r="203665" spans="26:27">
      <c r="Z203665" s="192"/>
      <c r="AA203665" s="192"/>
    </row>
    <row r="203666" spans="26:27">
      <c r="Z203666" s="192"/>
      <c r="AA203666" s="192"/>
    </row>
    <row r="203667" spans="26:27">
      <c r="Z203667" s="192"/>
      <c r="AA203667" s="192"/>
    </row>
    <row r="203668" spans="26:27">
      <c r="Z203668" s="192"/>
      <c r="AA203668" s="192"/>
    </row>
    <row r="203669" spans="26:27">
      <c r="Z203669" s="192"/>
      <c r="AA203669" s="192"/>
    </row>
    <row r="203670" spans="26:27">
      <c r="Z203670" s="192"/>
      <c r="AA203670" s="192"/>
    </row>
    <row r="203671" spans="26:27">
      <c r="Z203671" s="192"/>
      <c r="AA203671" s="192"/>
    </row>
    <row r="203672" spans="26:27">
      <c r="Z203672" s="192"/>
      <c r="AA203672" s="192"/>
    </row>
    <row r="203673" spans="26:27">
      <c r="Z203673" s="192"/>
      <c r="AA203673" s="192"/>
    </row>
    <row r="203674" spans="26:27">
      <c r="Z203674" s="192"/>
      <c r="AA203674" s="192"/>
    </row>
    <row r="203675" spans="26:27">
      <c r="Z203675" s="192"/>
      <c r="AA203675" s="192"/>
    </row>
    <row r="203676" spans="26:27">
      <c r="Z203676" s="192"/>
      <c r="AA203676" s="192"/>
    </row>
    <row r="203677" spans="26:27">
      <c r="Z203677" s="192"/>
      <c r="AA203677" s="192"/>
    </row>
    <row r="203678" spans="26:27">
      <c r="Z203678" s="192"/>
      <c r="AA203678" s="192"/>
    </row>
    <row r="203679" spans="26:27">
      <c r="Z203679" s="192"/>
      <c r="AA203679" s="192"/>
    </row>
    <row r="203680" spans="26:27">
      <c r="Z203680" s="192"/>
      <c r="AA203680" s="192"/>
    </row>
    <row r="203681" spans="26:27">
      <c r="Z203681" s="192"/>
      <c r="AA203681" s="192"/>
    </row>
    <row r="203682" spans="26:27">
      <c r="Z203682" s="192"/>
      <c r="AA203682" s="192"/>
    </row>
    <row r="203683" spans="26:27">
      <c r="Z203683" s="192"/>
      <c r="AA203683" s="192"/>
    </row>
    <row r="203684" spans="26:27">
      <c r="Z203684" s="192"/>
      <c r="AA203684" s="192"/>
    </row>
    <row r="203685" spans="26:27">
      <c r="Z203685" s="192"/>
      <c r="AA203685" s="192"/>
    </row>
    <row r="203686" spans="26:27">
      <c r="Z203686" s="192"/>
      <c r="AA203686" s="192"/>
    </row>
    <row r="203687" spans="26:27">
      <c r="Z203687" s="192"/>
      <c r="AA203687" s="192"/>
    </row>
    <row r="203688" spans="26:27">
      <c r="Z203688" s="192"/>
      <c r="AA203688" s="192"/>
    </row>
    <row r="203689" spans="26:27">
      <c r="Z203689" s="192"/>
      <c r="AA203689" s="192"/>
    </row>
    <row r="203690" spans="26:27">
      <c r="Z203690" s="192"/>
      <c r="AA203690" s="192"/>
    </row>
    <row r="203691" spans="26:27">
      <c r="Z203691" s="192"/>
      <c r="AA203691" s="192"/>
    </row>
    <row r="203692" spans="26:27">
      <c r="Z203692" s="192"/>
      <c r="AA203692" s="192"/>
    </row>
    <row r="203693" spans="26:27">
      <c r="Z203693" s="192"/>
      <c r="AA203693" s="192"/>
    </row>
    <row r="203694" spans="26:27">
      <c r="Z203694" s="192"/>
      <c r="AA203694" s="192"/>
    </row>
    <row r="203695" spans="26:27">
      <c r="Z203695" s="192"/>
      <c r="AA203695" s="192"/>
    </row>
    <row r="203696" spans="26:27">
      <c r="Z203696" s="192"/>
      <c r="AA203696" s="192"/>
    </row>
    <row r="203697" spans="26:27">
      <c r="Z203697" s="192"/>
      <c r="AA203697" s="192"/>
    </row>
    <row r="203698" spans="26:27">
      <c r="Z203698" s="192"/>
      <c r="AA203698" s="192"/>
    </row>
    <row r="203699" spans="26:27">
      <c r="Z203699" s="192"/>
      <c r="AA203699" s="192"/>
    </row>
    <row r="203700" spans="26:27">
      <c r="Z203700" s="192"/>
      <c r="AA203700" s="192"/>
    </row>
    <row r="203701" spans="26:27">
      <c r="Z203701" s="192"/>
      <c r="AA203701" s="192"/>
    </row>
    <row r="203702" spans="26:27">
      <c r="Z203702" s="192"/>
      <c r="AA203702" s="192"/>
    </row>
    <row r="203703" spans="26:27">
      <c r="Z203703" s="192"/>
      <c r="AA203703" s="192"/>
    </row>
    <row r="203704" spans="26:27">
      <c r="Z203704" s="192"/>
      <c r="AA203704" s="192"/>
    </row>
    <row r="203705" spans="26:27">
      <c r="Z203705" s="192"/>
      <c r="AA203705" s="192"/>
    </row>
    <row r="203706" spans="26:27">
      <c r="Z203706" s="192"/>
      <c r="AA203706" s="192"/>
    </row>
    <row r="203707" spans="26:27">
      <c r="Z203707" s="192"/>
      <c r="AA203707" s="192"/>
    </row>
    <row r="203708" spans="26:27">
      <c r="Z203708" s="192"/>
      <c r="AA203708" s="192"/>
    </row>
    <row r="203709" spans="26:27">
      <c r="Z203709" s="192"/>
      <c r="AA203709" s="192"/>
    </row>
    <row r="203710" spans="26:27">
      <c r="Z203710" s="192"/>
      <c r="AA203710" s="192"/>
    </row>
    <row r="203711" spans="26:27">
      <c r="Z203711" s="192"/>
      <c r="AA203711" s="192"/>
    </row>
    <row r="203712" spans="26:27">
      <c r="Z203712" s="192"/>
      <c r="AA203712" s="192"/>
    </row>
    <row r="203713" spans="26:27">
      <c r="Z203713" s="192"/>
      <c r="AA203713" s="192"/>
    </row>
    <row r="203714" spans="26:27">
      <c r="Z203714" s="192"/>
      <c r="AA203714" s="192"/>
    </row>
    <row r="203715" spans="26:27">
      <c r="Z203715" s="192"/>
      <c r="AA203715" s="192"/>
    </row>
    <row r="203716" spans="26:27">
      <c r="Z203716" s="192"/>
      <c r="AA203716" s="192"/>
    </row>
    <row r="203717" spans="26:27">
      <c r="Z203717" s="192"/>
      <c r="AA203717" s="192"/>
    </row>
    <row r="203718" spans="26:27">
      <c r="Z203718" s="192"/>
      <c r="AA203718" s="192"/>
    </row>
    <row r="203719" spans="26:27">
      <c r="Z203719" s="192"/>
      <c r="AA203719" s="192"/>
    </row>
    <row r="203720" spans="26:27">
      <c r="Z203720" s="192"/>
      <c r="AA203720" s="192"/>
    </row>
    <row r="203721" spans="26:27">
      <c r="Z203721" s="192"/>
      <c r="AA203721" s="192"/>
    </row>
    <row r="203722" spans="26:27">
      <c r="Z203722" s="192"/>
      <c r="AA203722" s="192"/>
    </row>
    <row r="203723" spans="26:27">
      <c r="Z203723" s="192"/>
      <c r="AA203723" s="192"/>
    </row>
    <row r="203724" spans="26:27">
      <c r="Z203724" s="192"/>
      <c r="AA203724" s="192"/>
    </row>
    <row r="203725" spans="26:27">
      <c r="Z203725" s="192"/>
      <c r="AA203725" s="192"/>
    </row>
    <row r="203726" spans="26:27">
      <c r="Z203726" s="192"/>
      <c r="AA203726" s="192"/>
    </row>
    <row r="203727" spans="26:27">
      <c r="Z203727" s="192"/>
      <c r="AA203727" s="192"/>
    </row>
    <row r="203728" spans="26:27">
      <c r="Z203728" s="192"/>
      <c r="AA203728" s="192"/>
    </row>
    <row r="203729" spans="26:27">
      <c r="Z203729" s="192"/>
      <c r="AA203729" s="192"/>
    </row>
    <row r="203730" spans="26:27">
      <c r="Z203730" s="192"/>
      <c r="AA203730" s="192"/>
    </row>
    <row r="203731" spans="26:27">
      <c r="Z203731" s="192"/>
      <c r="AA203731" s="192"/>
    </row>
    <row r="203732" spans="26:27">
      <c r="Z203732" s="192"/>
      <c r="AA203732" s="192"/>
    </row>
    <row r="203733" spans="26:27">
      <c r="Z203733" s="192"/>
      <c r="AA203733" s="192"/>
    </row>
    <row r="203734" spans="26:27">
      <c r="Z203734" s="192"/>
      <c r="AA203734" s="192"/>
    </row>
    <row r="203735" spans="26:27">
      <c r="Z203735" s="192"/>
      <c r="AA203735" s="192"/>
    </row>
    <row r="203736" spans="26:27">
      <c r="Z203736" s="192"/>
      <c r="AA203736" s="192"/>
    </row>
    <row r="203737" spans="26:27">
      <c r="Z203737" s="192"/>
      <c r="AA203737" s="192"/>
    </row>
    <row r="203738" spans="26:27">
      <c r="Z203738" s="192"/>
      <c r="AA203738" s="192"/>
    </row>
    <row r="203739" spans="26:27">
      <c r="Z203739" s="192"/>
      <c r="AA203739" s="192"/>
    </row>
    <row r="203740" spans="26:27">
      <c r="Z203740" s="192"/>
      <c r="AA203740" s="192"/>
    </row>
    <row r="203741" spans="26:27">
      <c r="Z203741" s="192"/>
      <c r="AA203741" s="192"/>
    </row>
    <row r="203742" spans="26:27">
      <c r="Z203742" s="192"/>
      <c r="AA203742" s="192"/>
    </row>
    <row r="203743" spans="26:27">
      <c r="Z203743" s="192"/>
      <c r="AA203743" s="192"/>
    </row>
    <row r="203744" spans="26:27">
      <c r="Z203744" s="192"/>
      <c r="AA203744" s="192"/>
    </row>
    <row r="203745" spans="26:27">
      <c r="Z203745" s="192"/>
      <c r="AA203745" s="192"/>
    </row>
    <row r="203746" spans="26:27">
      <c r="Z203746" s="192"/>
      <c r="AA203746" s="192"/>
    </row>
    <row r="203747" spans="26:27">
      <c r="Z203747" s="192"/>
      <c r="AA203747" s="192"/>
    </row>
    <row r="203748" spans="26:27">
      <c r="Z203748" s="192"/>
      <c r="AA203748" s="192"/>
    </row>
    <row r="203749" spans="26:27">
      <c r="Z203749" s="192"/>
      <c r="AA203749" s="192"/>
    </row>
    <row r="203750" spans="26:27">
      <c r="Z203750" s="192"/>
      <c r="AA203750" s="192"/>
    </row>
    <row r="203751" spans="26:27">
      <c r="Z203751" s="192"/>
      <c r="AA203751" s="192"/>
    </row>
    <row r="203752" spans="26:27">
      <c r="Z203752" s="192"/>
      <c r="AA203752" s="192"/>
    </row>
    <row r="203753" spans="26:27">
      <c r="Z203753" s="192"/>
      <c r="AA203753" s="192"/>
    </row>
    <row r="203754" spans="26:27">
      <c r="Z203754" s="192"/>
      <c r="AA203754" s="192"/>
    </row>
    <row r="203755" spans="26:27">
      <c r="Z203755" s="192"/>
      <c r="AA203755" s="192"/>
    </row>
    <row r="203756" spans="26:27">
      <c r="Z203756" s="192"/>
      <c r="AA203756" s="192"/>
    </row>
    <row r="203757" spans="26:27">
      <c r="Z203757" s="192"/>
      <c r="AA203757" s="192"/>
    </row>
    <row r="203758" spans="26:27">
      <c r="Z203758" s="192"/>
      <c r="AA203758" s="192"/>
    </row>
    <row r="203759" spans="26:27">
      <c r="Z203759" s="192"/>
      <c r="AA203759" s="192"/>
    </row>
    <row r="203760" spans="26:27">
      <c r="Z203760" s="192"/>
      <c r="AA203760" s="192"/>
    </row>
    <row r="203761" spans="26:27">
      <c r="Z203761" s="192"/>
      <c r="AA203761" s="192"/>
    </row>
    <row r="203762" spans="26:27">
      <c r="Z203762" s="192"/>
      <c r="AA203762" s="192"/>
    </row>
    <row r="203763" spans="26:27">
      <c r="Z203763" s="192"/>
      <c r="AA203763" s="192"/>
    </row>
    <row r="203764" spans="26:27">
      <c r="Z203764" s="192"/>
      <c r="AA203764" s="192"/>
    </row>
    <row r="203765" spans="26:27">
      <c r="Z203765" s="192"/>
      <c r="AA203765" s="192"/>
    </row>
    <row r="203766" spans="26:27">
      <c r="Z203766" s="192"/>
      <c r="AA203766" s="192"/>
    </row>
    <row r="203767" spans="26:27">
      <c r="Z203767" s="192"/>
      <c r="AA203767" s="192"/>
    </row>
    <row r="203768" spans="26:27">
      <c r="Z203768" s="192"/>
      <c r="AA203768" s="192"/>
    </row>
    <row r="203769" spans="26:27">
      <c r="Z203769" s="192"/>
      <c r="AA203769" s="192"/>
    </row>
    <row r="203770" spans="26:27">
      <c r="Z203770" s="192"/>
      <c r="AA203770" s="192"/>
    </row>
    <row r="203771" spans="26:27">
      <c r="Z203771" s="192"/>
      <c r="AA203771" s="192"/>
    </row>
    <row r="203772" spans="26:27">
      <c r="Z203772" s="192"/>
      <c r="AA203772" s="192"/>
    </row>
    <row r="203773" spans="26:27">
      <c r="Z203773" s="192"/>
      <c r="AA203773" s="192"/>
    </row>
    <row r="203774" spans="26:27">
      <c r="Z203774" s="192"/>
      <c r="AA203774" s="192"/>
    </row>
    <row r="203775" spans="26:27">
      <c r="Z203775" s="192"/>
      <c r="AA203775" s="192"/>
    </row>
    <row r="203776" spans="26:27">
      <c r="Z203776" s="192"/>
      <c r="AA203776" s="192"/>
    </row>
    <row r="203777" spans="26:27">
      <c r="Z203777" s="192"/>
      <c r="AA203777" s="192"/>
    </row>
    <row r="203778" spans="26:27">
      <c r="Z203778" s="192"/>
      <c r="AA203778" s="192"/>
    </row>
    <row r="203779" spans="26:27">
      <c r="Z203779" s="192"/>
      <c r="AA203779" s="192"/>
    </row>
    <row r="203780" spans="26:27">
      <c r="Z203780" s="192"/>
      <c r="AA203780" s="192"/>
    </row>
    <row r="203781" spans="26:27">
      <c r="Z203781" s="192"/>
      <c r="AA203781" s="192"/>
    </row>
    <row r="203782" spans="26:27">
      <c r="Z203782" s="192"/>
      <c r="AA203782" s="192"/>
    </row>
    <row r="203783" spans="26:27">
      <c r="Z203783" s="192"/>
      <c r="AA203783" s="192"/>
    </row>
    <row r="203784" spans="26:27">
      <c r="Z203784" s="192"/>
      <c r="AA203784" s="192"/>
    </row>
    <row r="203785" spans="26:27">
      <c r="Z203785" s="192"/>
      <c r="AA203785" s="192"/>
    </row>
    <row r="203786" spans="26:27">
      <c r="Z203786" s="192"/>
      <c r="AA203786" s="192"/>
    </row>
    <row r="203787" spans="26:27">
      <c r="Z203787" s="192"/>
      <c r="AA203787" s="192"/>
    </row>
    <row r="203788" spans="26:27">
      <c r="Z203788" s="192"/>
      <c r="AA203788" s="192"/>
    </row>
    <row r="203789" spans="26:27">
      <c r="Z203789" s="192"/>
      <c r="AA203789" s="192"/>
    </row>
    <row r="203790" spans="26:27">
      <c r="Z203790" s="192"/>
      <c r="AA203790" s="192"/>
    </row>
    <row r="203791" spans="26:27">
      <c r="Z203791" s="192"/>
      <c r="AA203791" s="192"/>
    </row>
    <row r="203792" spans="26:27">
      <c r="Z203792" s="192"/>
      <c r="AA203792" s="192"/>
    </row>
    <row r="203793" spans="26:27">
      <c r="Z203793" s="192"/>
      <c r="AA203793" s="192"/>
    </row>
    <row r="203794" spans="26:27">
      <c r="Z203794" s="192"/>
      <c r="AA203794" s="192"/>
    </row>
    <row r="203795" spans="26:27">
      <c r="Z203795" s="192"/>
      <c r="AA203795" s="192"/>
    </row>
    <row r="203796" spans="26:27">
      <c r="Z203796" s="192"/>
      <c r="AA203796" s="192"/>
    </row>
    <row r="203797" spans="26:27">
      <c r="Z203797" s="192"/>
      <c r="AA203797" s="192"/>
    </row>
    <row r="203798" spans="26:27">
      <c r="Z203798" s="192"/>
      <c r="AA203798" s="192"/>
    </row>
    <row r="203799" spans="26:27">
      <c r="Z203799" s="192"/>
      <c r="AA203799" s="192"/>
    </row>
    <row r="203800" spans="26:27">
      <c r="Z203800" s="192"/>
      <c r="AA203800" s="192"/>
    </row>
    <row r="203801" spans="26:27">
      <c r="Z203801" s="192"/>
      <c r="AA203801" s="192"/>
    </row>
    <row r="203802" spans="26:27">
      <c r="Z203802" s="192"/>
      <c r="AA203802" s="192"/>
    </row>
    <row r="203803" spans="26:27">
      <c r="Z203803" s="192"/>
      <c r="AA203803" s="192"/>
    </row>
    <row r="203804" spans="26:27">
      <c r="Z203804" s="192"/>
      <c r="AA203804" s="192"/>
    </row>
    <row r="203805" spans="26:27">
      <c r="Z203805" s="192"/>
      <c r="AA203805" s="192"/>
    </row>
    <row r="203806" spans="26:27">
      <c r="Z203806" s="192"/>
      <c r="AA203806" s="192"/>
    </row>
    <row r="203807" spans="26:27">
      <c r="Z203807" s="192"/>
      <c r="AA203807" s="192"/>
    </row>
    <row r="203808" spans="26:27">
      <c r="Z203808" s="192"/>
      <c r="AA203808" s="192"/>
    </row>
    <row r="203809" spans="26:27">
      <c r="Z203809" s="192"/>
      <c r="AA203809" s="192"/>
    </row>
    <row r="203810" spans="26:27">
      <c r="Z203810" s="192"/>
      <c r="AA203810" s="192"/>
    </row>
    <row r="203811" spans="26:27">
      <c r="Z203811" s="192"/>
      <c r="AA203811" s="192"/>
    </row>
    <row r="203812" spans="26:27">
      <c r="Z203812" s="192"/>
      <c r="AA203812" s="192"/>
    </row>
    <row r="203813" spans="26:27">
      <c r="Z203813" s="192"/>
      <c r="AA203813" s="192"/>
    </row>
    <row r="203814" spans="26:27">
      <c r="Z203814" s="192"/>
      <c r="AA203814" s="192"/>
    </row>
    <row r="203815" spans="26:27">
      <c r="Z203815" s="192"/>
      <c r="AA203815" s="192"/>
    </row>
    <row r="203816" spans="26:27">
      <c r="Z203816" s="192"/>
      <c r="AA203816" s="192"/>
    </row>
    <row r="203817" spans="26:27">
      <c r="Z203817" s="192"/>
      <c r="AA203817" s="192"/>
    </row>
    <row r="203818" spans="26:27">
      <c r="Z203818" s="192"/>
      <c r="AA203818" s="192"/>
    </row>
    <row r="203819" spans="26:27">
      <c r="Z203819" s="192"/>
      <c r="AA203819" s="192"/>
    </row>
    <row r="203820" spans="26:27">
      <c r="Z203820" s="192"/>
      <c r="AA203820" s="192"/>
    </row>
    <row r="203821" spans="26:27">
      <c r="Z203821" s="192"/>
      <c r="AA203821" s="192"/>
    </row>
    <row r="203822" spans="26:27">
      <c r="Z203822" s="192"/>
      <c r="AA203822" s="192"/>
    </row>
    <row r="203823" spans="26:27">
      <c r="Z203823" s="192"/>
      <c r="AA203823" s="192"/>
    </row>
    <row r="203824" spans="26:27">
      <c r="Z203824" s="192"/>
      <c r="AA203824" s="192"/>
    </row>
    <row r="203825" spans="26:27">
      <c r="Z203825" s="192"/>
      <c r="AA203825" s="192"/>
    </row>
    <row r="203826" spans="26:27">
      <c r="Z203826" s="192"/>
      <c r="AA203826" s="192"/>
    </row>
    <row r="203827" spans="26:27">
      <c r="Z203827" s="192"/>
      <c r="AA203827" s="192"/>
    </row>
    <row r="203828" spans="26:27">
      <c r="Z203828" s="192"/>
      <c r="AA203828" s="192"/>
    </row>
    <row r="203829" spans="26:27">
      <c r="Z203829" s="192"/>
      <c r="AA203829" s="192"/>
    </row>
    <row r="203830" spans="26:27">
      <c r="Z203830" s="192"/>
      <c r="AA203830" s="192"/>
    </row>
    <row r="203831" spans="26:27">
      <c r="Z203831" s="192"/>
      <c r="AA203831" s="192"/>
    </row>
    <row r="203832" spans="26:27">
      <c r="Z203832" s="192"/>
      <c r="AA203832" s="192"/>
    </row>
    <row r="203833" spans="26:27">
      <c r="Z203833" s="192"/>
      <c r="AA203833" s="192"/>
    </row>
    <row r="203834" spans="26:27">
      <c r="Z203834" s="192"/>
      <c r="AA203834" s="192"/>
    </row>
    <row r="203835" spans="26:27">
      <c r="Z203835" s="192"/>
      <c r="AA203835" s="192"/>
    </row>
    <row r="203836" spans="26:27">
      <c r="Z203836" s="192"/>
      <c r="AA203836" s="192"/>
    </row>
    <row r="203837" spans="26:27">
      <c r="Z203837" s="192"/>
      <c r="AA203837" s="192"/>
    </row>
    <row r="203838" spans="26:27">
      <c r="Z203838" s="192"/>
      <c r="AA203838" s="192"/>
    </row>
    <row r="203839" spans="26:27">
      <c r="Z203839" s="192"/>
      <c r="AA203839" s="192"/>
    </row>
    <row r="203840" spans="26:27">
      <c r="Z203840" s="192"/>
      <c r="AA203840" s="192"/>
    </row>
    <row r="203841" spans="26:27">
      <c r="Z203841" s="192"/>
      <c r="AA203841" s="192"/>
    </row>
    <row r="203842" spans="26:27">
      <c r="Z203842" s="192"/>
      <c r="AA203842" s="192"/>
    </row>
    <row r="203843" spans="26:27">
      <c r="Z203843" s="192"/>
      <c r="AA203843" s="192"/>
    </row>
    <row r="203844" spans="26:27">
      <c r="Z203844" s="192"/>
      <c r="AA203844" s="192"/>
    </row>
    <row r="203845" spans="26:27">
      <c r="Z203845" s="192"/>
      <c r="AA203845" s="192"/>
    </row>
    <row r="203846" spans="26:27">
      <c r="Z203846" s="192"/>
      <c r="AA203846" s="192"/>
    </row>
    <row r="203847" spans="26:27">
      <c r="Z203847" s="192"/>
      <c r="AA203847" s="192"/>
    </row>
    <row r="203848" spans="26:27">
      <c r="Z203848" s="192"/>
      <c r="AA203848" s="192"/>
    </row>
    <row r="203849" spans="26:27">
      <c r="Z203849" s="192"/>
      <c r="AA203849" s="192"/>
    </row>
    <row r="203850" spans="26:27">
      <c r="Z203850" s="192"/>
      <c r="AA203850" s="192"/>
    </row>
    <row r="203851" spans="26:27">
      <c r="Z203851" s="192"/>
      <c r="AA203851" s="192"/>
    </row>
    <row r="203852" spans="26:27">
      <c r="Z203852" s="192"/>
      <c r="AA203852" s="192"/>
    </row>
    <row r="203853" spans="26:27">
      <c r="Z203853" s="192"/>
      <c r="AA203853" s="192"/>
    </row>
    <row r="203854" spans="26:27">
      <c r="Z203854" s="192"/>
      <c r="AA203854" s="192"/>
    </row>
    <row r="203855" spans="26:27">
      <c r="Z203855" s="192"/>
      <c r="AA203855" s="192"/>
    </row>
    <row r="203856" spans="26:27">
      <c r="Z203856" s="192"/>
      <c r="AA203856" s="192"/>
    </row>
    <row r="203857" spans="26:27">
      <c r="Z203857" s="192"/>
      <c r="AA203857" s="192"/>
    </row>
    <row r="203858" spans="26:27">
      <c r="Z203858" s="192"/>
      <c r="AA203858" s="192"/>
    </row>
    <row r="203859" spans="26:27">
      <c r="Z203859" s="192"/>
      <c r="AA203859" s="192"/>
    </row>
    <row r="203860" spans="26:27">
      <c r="Z203860" s="192"/>
      <c r="AA203860" s="192"/>
    </row>
    <row r="203861" spans="26:27">
      <c r="Z203861" s="192"/>
      <c r="AA203861" s="192"/>
    </row>
    <row r="203862" spans="26:27">
      <c r="Z203862" s="192"/>
      <c r="AA203862" s="192"/>
    </row>
    <row r="203863" spans="26:27">
      <c r="Z203863" s="192"/>
      <c r="AA203863" s="192"/>
    </row>
    <row r="203864" spans="26:27">
      <c r="Z203864" s="192"/>
      <c r="AA203864" s="192"/>
    </row>
    <row r="203865" spans="26:27">
      <c r="Z203865" s="192"/>
      <c r="AA203865" s="192"/>
    </row>
    <row r="203866" spans="26:27">
      <c r="Z203866" s="192"/>
      <c r="AA203866" s="192"/>
    </row>
    <row r="203867" spans="26:27">
      <c r="Z203867" s="192"/>
      <c r="AA203867" s="192"/>
    </row>
    <row r="203868" spans="26:27">
      <c r="Z203868" s="192"/>
      <c r="AA203868" s="192"/>
    </row>
    <row r="203869" spans="26:27">
      <c r="Z203869" s="192"/>
      <c r="AA203869" s="192"/>
    </row>
    <row r="203870" spans="26:27">
      <c r="Z203870" s="192"/>
      <c r="AA203870" s="192"/>
    </row>
    <row r="203871" spans="26:27">
      <c r="Z203871" s="192"/>
      <c r="AA203871" s="192"/>
    </row>
    <row r="203872" spans="26:27">
      <c r="Z203872" s="192"/>
      <c r="AA203872" s="192"/>
    </row>
    <row r="203873" spans="26:27">
      <c r="Z203873" s="192"/>
      <c r="AA203873" s="192"/>
    </row>
    <row r="203874" spans="26:27">
      <c r="Z203874" s="192"/>
      <c r="AA203874" s="192"/>
    </row>
    <row r="203875" spans="26:27">
      <c r="Z203875" s="192"/>
      <c r="AA203875" s="192"/>
    </row>
    <row r="203876" spans="26:27">
      <c r="Z203876" s="192"/>
      <c r="AA203876" s="192"/>
    </row>
    <row r="203877" spans="26:27">
      <c r="Z203877" s="192"/>
      <c r="AA203877" s="192"/>
    </row>
    <row r="203878" spans="26:27">
      <c r="Z203878" s="192"/>
      <c r="AA203878" s="192"/>
    </row>
    <row r="203879" spans="26:27">
      <c r="Z203879" s="192"/>
      <c r="AA203879" s="192"/>
    </row>
    <row r="203880" spans="26:27">
      <c r="Z203880" s="192"/>
      <c r="AA203880" s="192"/>
    </row>
    <row r="203881" spans="26:27">
      <c r="Z203881" s="192"/>
      <c r="AA203881" s="192"/>
    </row>
    <row r="203882" spans="26:27">
      <c r="Z203882" s="192"/>
      <c r="AA203882" s="192"/>
    </row>
    <row r="203883" spans="26:27">
      <c r="Z203883" s="192"/>
      <c r="AA203883" s="192"/>
    </row>
    <row r="203884" spans="26:27">
      <c r="Z203884" s="192"/>
      <c r="AA203884" s="192"/>
    </row>
    <row r="203885" spans="26:27">
      <c r="Z203885" s="192"/>
      <c r="AA203885" s="192"/>
    </row>
    <row r="203886" spans="26:27">
      <c r="Z203886" s="192"/>
      <c r="AA203886" s="192"/>
    </row>
    <row r="203887" spans="26:27">
      <c r="Z203887" s="192"/>
      <c r="AA203887" s="192"/>
    </row>
    <row r="203888" spans="26:27">
      <c r="Z203888" s="192"/>
      <c r="AA203888" s="192"/>
    </row>
    <row r="203889" spans="26:27">
      <c r="Z203889" s="192"/>
      <c r="AA203889" s="192"/>
    </row>
    <row r="203890" spans="26:27">
      <c r="Z203890" s="192"/>
      <c r="AA203890" s="192"/>
    </row>
    <row r="203891" spans="26:27">
      <c r="Z203891" s="192"/>
      <c r="AA203891" s="192"/>
    </row>
    <row r="203892" spans="26:27">
      <c r="Z203892" s="192"/>
      <c r="AA203892" s="192"/>
    </row>
    <row r="203893" spans="26:27">
      <c r="Z203893" s="192"/>
      <c r="AA203893" s="192"/>
    </row>
    <row r="203894" spans="26:27">
      <c r="Z203894" s="192"/>
      <c r="AA203894" s="192"/>
    </row>
    <row r="203895" spans="26:27">
      <c r="Z203895" s="192"/>
      <c r="AA203895" s="192"/>
    </row>
    <row r="203896" spans="26:27">
      <c r="Z203896" s="192"/>
      <c r="AA203896" s="192"/>
    </row>
    <row r="203897" spans="26:27">
      <c r="Z203897" s="192"/>
      <c r="AA203897" s="192"/>
    </row>
    <row r="203898" spans="26:27">
      <c r="Z203898" s="192"/>
      <c r="AA203898" s="192"/>
    </row>
    <row r="203899" spans="26:27">
      <c r="Z203899" s="192"/>
      <c r="AA203899" s="192"/>
    </row>
    <row r="203900" spans="26:27">
      <c r="Z203900" s="192"/>
      <c r="AA203900" s="192"/>
    </row>
    <row r="203901" spans="26:27">
      <c r="Z203901" s="192"/>
      <c r="AA203901" s="192"/>
    </row>
    <row r="203902" spans="26:27">
      <c r="Z203902" s="192"/>
      <c r="AA203902" s="192"/>
    </row>
    <row r="203903" spans="26:27">
      <c r="Z203903" s="192"/>
      <c r="AA203903" s="192"/>
    </row>
    <row r="203904" spans="26:27">
      <c r="Z203904" s="192"/>
      <c r="AA203904" s="192"/>
    </row>
    <row r="203905" spans="26:27">
      <c r="Z203905" s="192"/>
      <c r="AA203905" s="192"/>
    </row>
    <row r="203906" spans="26:27">
      <c r="Z203906" s="192"/>
      <c r="AA203906" s="192"/>
    </row>
    <row r="203907" spans="26:27">
      <c r="Z203907" s="192"/>
      <c r="AA203907" s="192"/>
    </row>
    <row r="203908" spans="26:27">
      <c r="Z203908" s="192"/>
      <c r="AA203908" s="192"/>
    </row>
    <row r="203909" spans="26:27">
      <c r="Z203909" s="192"/>
      <c r="AA203909" s="192"/>
    </row>
    <row r="203910" spans="26:27">
      <c r="Z203910" s="192"/>
      <c r="AA203910" s="192"/>
    </row>
    <row r="203911" spans="26:27">
      <c r="Z203911" s="192"/>
      <c r="AA203911" s="192"/>
    </row>
    <row r="203912" spans="26:27">
      <c r="Z203912" s="192"/>
      <c r="AA203912" s="192"/>
    </row>
    <row r="203913" spans="26:27">
      <c r="Z203913" s="192"/>
      <c r="AA203913" s="192"/>
    </row>
    <row r="203914" spans="26:27">
      <c r="Z203914" s="192"/>
      <c r="AA203914" s="192"/>
    </row>
    <row r="203915" spans="26:27">
      <c r="Z203915" s="192"/>
      <c r="AA203915" s="192"/>
    </row>
    <row r="203916" spans="26:27">
      <c r="Z203916" s="192"/>
      <c r="AA203916" s="192"/>
    </row>
    <row r="203917" spans="26:27">
      <c r="Z203917" s="192"/>
      <c r="AA203917" s="192"/>
    </row>
    <row r="203918" spans="26:27">
      <c r="Z203918" s="192"/>
      <c r="AA203918" s="192"/>
    </row>
    <row r="203919" spans="26:27">
      <c r="Z203919" s="192"/>
      <c r="AA203919" s="192"/>
    </row>
    <row r="203920" spans="26:27">
      <c r="Z203920" s="192"/>
      <c r="AA203920" s="192"/>
    </row>
    <row r="203921" spans="26:27">
      <c r="Z203921" s="192"/>
      <c r="AA203921" s="192"/>
    </row>
    <row r="203922" spans="26:27">
      <c r="Z203922" s="192"/>
      <c r="AA203922" s="192"/>
    </row>
    <row r="203923" spans="26:27">
      <c r="Z203923" s="192"/>
      <c r="AA203923" s="192"/>
    </row>
    <row r="203924" spans="26:27">
      <c r="Z203924" s="192"/>
      <c r="AA203924" s="192"/>
    </row>
    <row r="203925" spans="26:27">
      <c r="Z203925" s="192"/>
      <c r="AA203925" s="192"/>
    </row>
    <row r="203926" spans="26:27">
      <c r="Z203926" s="192"/>
      <c r="AA203926" s="192"/>
    </row>
    <row r="203927" spans="26:27">
      <c r="Z203927" s="192"/>
      <c r="AA203927" s="192"/>
    </row>
    <row r="203928" spans="26:27">
      <c r="Z203928" s="192"/>
      <c r="AA203928" s="192"/>
    </row>
    <row r="203929" spans="26:27">
      <c r="Z203929" s="192"/>
      <c r="AA203929" s="192"/>
    </row>
    <row r="203930" spans="26:27">
      <c r="Z203930" s="192"/>
      <c r="AA203930" s="192"/>
    </row>
    <row r="203931" spans="26:27">
      <c r="Z203931" s="192"/>
      <c r="AA203931" s="192"/>
    </row>
    <row r="203932" spans="26:27">
      <c r="Z203932" s="192"/>
      <c r="AA203932" s="192"/>
    </row>
    <row r="203933" spans="26:27">
      <c r="Z203933" s="192"/>
      <c r="AA203933" s="192"/>
    </row>
    <row r="203934" spans="26:27">
      <c r="Z203934" s="192"/>
      <c r="AA203934" s="192"/>
    </row>
    <row r="203935" spans="26:27">
      <c r="Z203935" s="192"/>
      <c r="AA203935" s="192"/>
    </row>
    <row r="203936" spans="26:27">
      <c r="Z203936" s="192"/>
      <c r="AA203936" s="192"/>
    </row>
    <row r="203937" spans="26:27">
      <c r="Z203937" s="192"/>
      <c r="AA203937" s="192"/>
    </row>
    <row r="203938" spans="26:27">
      <c r="Z203938" s="192"/>
      <c r="AA203938" s="192"/>
    </row>
    <row r="203939" spans="26:27">
      <c r="Z203939" s="192"/>
      <c r="AA203939" s="192"/>
    </row>
    <row r="203940" spans="26:27">
      <c r="Z203940" s="192"/>
      <c r="AA203940" s="192"/>
    </row>
    <row r="203941" spans="26:27">
      <c r="Z203941" s="192"/>
      <c r="AA203941" s="192"/>
    </row>
    <row r="203942" spans="26:27">
      <c r="Z203942" s="192"/>
      <c r="AA203942" s="192"/>
    </row>
    <row r="203943" spans="26:27">
      <c r="Z203943" s="192"/>
      <c r="AA203943" s="192"/>
    </row>
    <row r="203944" spans="26:27">
      <c r="Z203944" s="192"/>
      <c r="AA203944" s="192"/>
    </row>
    <row r="203945" spans="26:27">
      <c r="Z203945" s="192"/>
      <c r="AA203945" s="192"/>
    </row>
    <row r="203946" spans="26:27">
      <c r="Z203946" s="192"/>
      <c r="AA203946" s="192"/>
    </row>
    <row r="203947" spans="26:27">
      <c r="Z203947" s="192"/>
      <c r="AA203947" s="192"/>
    </row>
    <row r="203948" spans="26:27">
      <c r="Z203948" s="192"/>
      <c r="AA203948" s="192"/>
    </row>
    <row r="203949" spans="26:27">
      <c r="Z203949" s="192"/>
      <c r="AA203949" s="192"/>
    </row>
    <row r="203950" spans="26:27">
      <c r="Z203950" s="192"/>
      <c r="AA203950" s="192"/>
    </row>
    <row r="203951" spans="26:27">
      <c r="Z203951" s="192"/>
      <c r="AA203951" s="192"/>
    </row>
    <row r="203952" spans="26:27">
      <c r="Z203952" s="192"/>
      <c r="AA203952" s="192"/>
    </row>
    <row r="203953" spans="26:27">
      <c r="Z203953" s="192"/>
      <c r="AA203953" s="192"/>
    </row>
    <row r="203954" spans="26:27">
      <c r="Z203954" s="192"/>
      <c r="AA203954" s="192"/>
    </row>
    <row r="203955" spans="26:27">
      <c r="Z203955" s="192"/>
      <c r="AA203955" s="192"/>
    </row>
    <row r="203956" spans="26:27">
      <c r="Z203956" s="192"/>
      <c r="AA203956" s="192"/>
    </row>
    <row r="203957" spans="26:27">
      <c r="Z203957" s="192"/>
      <c r="AA203957" s="192"/>
    </row>
    <row r="203958" spans="26:27">
      <c r="Z203958" s="192"/>
      <c r="AA203958" s="192"/>
    </row>
    <row r="203959" spans="26:27">
      <c r="Z203959" s="192"/>
      <c r="AA203959" s="192"/>
    </row>
    <row r="203960" spans="26:27">
      <c r="Z203960" s="192"/>
      <c r="AA203960" s="192"/>
    </row>
    <row r="203961" spans="26:27">
      <c r="Z203961" s="192"/>
      <c r="AA203961" s="192"/>
    </row>
    <row r="203962" spans="26:27">
      <c r="Z203962" s="192"/>
      <c r="AA203962" s="192"/>
    </row>
    <row r="203963" spans="26:27">
      <c r="Z203963" s="192"/>
      <c r="AA203963" s="192"/>
    </row>
    <row r="203964" spans="26:27">
      <c r="Z203964" s="192"/>
      <c r="AA203964" s="192"/>
    </row>
    <row r="203965" spans="26:27">
      <c r="Z203965" s="192"/>
      <c r="AA203965" s="192"/>
    </row>
    <row r="203966" spans="26:27">
      <c r="Z203966" s="192"/>
      <c r="AA203966" s="192"/>
    </row>
    <row r="203967" spans="26:27">
      <c r="Z203967" s="192"/>
      <c r="AA203967" s="192"/>
    </row>
    <row r="203968" spans="26:27">
      <c r="Z203968" s="192"/>
      <c r="AA203968" s="192"/>
    </row>
    <row r="203969" spans="26:27">
      <c r="Z203969" s="192"/>
      <c r="AA203969" s="192"/>
    </row>
    <row r="203970" spans="26:27">
      <c r="Z203970" s="192"/>
      <c r="AA203970" s="192"/>
    </row>
    <row r="203971" spans="26:27">
      <c r="Z203971" s="192"/>
      <c r="AA203971" s="192"/>
    </row>
    <row r="203972" spans="26:27">
      <c r="Z203972" s="192"/>
      <c r="AA203972" s="192"/>
    </row>
    <row r="203973" spans="26:27">
      <c r="Z203973" s="192"/>
      <c r="AA203973" s="192"/>
    </row>
    <row r="203974" spans="26:27">
      <c r="Z203974" s="192"/>
      <c r="AA203974" s="192"/>
    </row>
    <row r="203975" spans="26:27">
      <c r="Z203975" s="192"/>
      <c r="AA203975" s="192"/>
    </row>
    <row r="203976" spans="26:27">
      <c r="Z203976" s="192"/>
      <c r="AA203976" s="192"/>
    </row>
    <row r="203977" spans="26:27">
      <c r="Z203977" s="192"/>
      <c r="AA203977" s="192"/>
    </row>
    <row r="203978" spans="26:27">
      <c r="Z203978" s="192"/>
      <c r="AA203978" s="192"/>
    </row>
    <row r="203979" spans="26:27">
      <c r="Z203979" s="192"/>
      <c r="AA203979" s="192"/>
    </row>
    <row r="203980" spans="26:27">
      <c r="Z203980" s="192"/>
      <c r="AA203980" s="192"/>
    </row>
    <row r="203981" spans="26:27">
      <c r="Z203981" s="192"/>
      <c r="AA203981" s="192"/>
    </row>
    <row r="203982" spans="26:27">
      <c r="Z203982" s="192"/>
      <c r="AA203982" s="192"/>
    </row>
    <row r="203983" spans="26:27">
      <c r="Z203983" s="192"/>
      <c r="AA203983" s="192"/>
    </row>
    <row r="203984" spans="26:27">
      <c r="Z203984" s="192"/>
      <c r="AA203984" s="192"/>
    </row>
    <row r="203985" spans="26:27">
      <c r="Z203985" s="192"/>
      <c r="AA203985" s="192"/>
    </row>
    <row r="203986" spans="26:27">
      <c r="Z203986" s="192"/>
      <c r="AA203986" s="192"/>
    </row>
    <row r="203987" spans="26:27">
      <c r="Z203987" s="192"/>
      <c r="AA203987" s="192"/>
    </row>
    <row r="203988" spans="26:27">
      <c r="Z203988" s="192"/>
      <c r="AA203988" s="192"/>
    </row>
    <row r="203989" spans="26:27">
      <c r="Z203989" s="192"/>
      <c r="AA203989" s="192"/>
    </row>
    <row r="203990" spans="26:27">
      <c r="Z203990" s="192"/>
      <c r="AA203990" s="192"/>
    </row>
    <row r="203991" spans="26:27">
      <c r="Z203991" s="192"/>
      <c r="AA203991" s="192"/>
    </row>
    <row r="203992" spans="26:27">
      <c r="Z203992" s="192"/>
      <c r="AA203992" s="192"/>
    </row>
    <row r="203993" spans="26:27">
      <c r="Z203993" s="192"/>
      <c r="AA203993" s="192"/>
    </row>
    <row r="203994" spans="26:27">
      <c r="Z203994" s="192"/>
      <c r="AA203994" s="192"/>
    </row>
    <row r="203995" spans="26:27">
      <c r="Z203995" s="192"/>
      <c r="AA203995" s="192"/>
    </row>
    <row r="203996" spans="26:27">
      <c r="Z203996" s="192"/>
      <c r="AA203996" s="192"/>
    </row>
    <row r="203997" spans="26:27">
      <c r="Z203997" s="192"/>
      <c r="AA203997" s="192"/>
    </row>
    <row r="203998" spans="26:27">
      <c r="Z203998" s="192"/>
      <c r="AA203998" s="192"/>
    </row>
    <row r="203999" spans="26:27">
      <c r="Z203999" s="192"/>
      <c r="AA203999" s="192"/>
    </row>
    <row r="204000" spans="26:27">
      <c r="Z204000" s="192"/>
      <c r="AA204000" s="192"/>
    </row>
    <row r="204001" spans="26:27">
      <c r="Z204001" s="192"/>
      <c r="AA204001" s="192"/>
    </row>
    <row r="204002" spans="26:27">
      <c r="Z204002" s="192"/>
      <c r="AA204002" s="192"/>
    </row>
    <row r="204003" spans="26:27">
      <c r="Z204003" s="192"/>
      <c r="AA204003" s="192"/>
    </row>
    <row r="204004" spans="26:27">
      <c r="Z204004" s="192"/>
      <c r="AA204004" s="192"/>
    </row>
    <row r="204005" spans="26:27">
      <c r="Z204005" s="192"/>
      <c r="AA204005" s="192"/>
    </row>
    <row r="204006" spans="26:27">
      <c r="Z204006" s="192"/>
      <c r="AA204006" s="192"/>
    </row>
    <row r="204007" spans="26:27">
      <c r="Z204007" s="192"/>
      <c r="AA204007" s="192"/>
    </row>
    <row r="204008" spans="26:27">
      <c r="Z204008" s="192"/>
      <c r="AA204008" s="192"/>
    </row>
    <row r="204009" spans="26:27">
      <c r="Z204009" s="192"/>
      <c r="AA204009" s="192"/>
    </row>
    <row r="204010" spans="26:27">
      <c r="Z204010" s="192"/>
      <c r="AA204010" s="192"/>
    </row>
    <row r="204011" spans="26:27">
      <c r="Z204011" s="192"/>
      <c r="AA204011" s="192"/>
    </row>
    <row r="204012" spans="26:27">
      <c r="Z204012" s="192"/>
      <c r="AA204012" s="192"/>
    </row>
    <row r="204013" spans="26:27">
      <c r="Z204013" s="192"/>
      <c r="AA204013" s="192"/>
    </row>
    <row r="204014" spans="26:27">
      <c r="Z204014" s="192"/>
      <c r="AA204014" s="192"/>
    </row>
    <row r="204015" spans="26:27">
      <c r="Z204015" s="192"/>
      <c r="AA204015" s="192"/>
    </row>
    <row r="204016" spans="26:27">
      <c r="Z204016" s="192"/>
      <c r="AA204016" s="192"/>
    </row>
    <row r="204017" spans="26:27">
      <c r="Z204017" s="192"/>
      <c r="AA204017" s="192"/>
    </row>
    <row r="204018" spans="26:27">
      <c r="Z204018" s="192"/>
      <c r="AA204018" s="192"/>
    </row>
    <row r="204019" spans="26:27">
      <c r="Z204019" s="192"/>
      <c r="AA204019" s="192"/>
    </row>
    <row r="204020" spans="26:27">
      <c r="Z204020" s="192"/>
      <c r="AA204020" s="192"/>
    </row>
    <row r="204021" spans="26:27">
      <c r="Z204021" s="192"/>
      <c r="AA204021" s="192"/>
    </row>
    <row r="204022" spans="26:27">
      <c r="Z204022" s="192"/>
      <c r="AA204022" s="192"/>
    </row>
    <row r="204023" spans="26:27">
      <c r="Z204023" s="192"/>
      <c r="AA204023" s="192"/>
    </row>
    <row r="204024" spans="26:27">
      <c r="Z204024" s="192"/>
      <c r="AA204024" s="192"/>
    </row>
    <row r="204025" spans="26:27">
      <c r="Z204025" s="192"/>
      <c r="AA204025" s="192"/>
    </row>
    <row r="204026" spans="26:27">
      <c r="Z204026" s="192"/>
      <c r="AA204026" s="192"/>
    </row>
    <row r="204027" spans="26:27">
      <c r="Z204027" s="192"/>
      <c r="AA204027" s="192"/>
    </row>
    <row r="204028" spans="26:27">
      <c r="Z204028" s="192"/>
      <c r="AA204028" s="192"/>
    </row>
    <row r="204029" spans="26:27">
      <c r="Z204029" s="192"/>
      <c r="AA204029" s="192"/>
    </row>
    <row r="204030" spans="26:27">
      <c r="Z204030" s="192"/>
      <c r="AA204030" s="192"/>
    </row>
    <row r="204031" spans="26:27">
      <c r="Z204031" s="192"/>
      <c r="AA204031" s="192"/>
    </row>
    <row r="204032" spans="26:27">
      <c r="Z204032" s="192"/>
      <c r="AA204032" s="192"/>
    </row>
    <row r="204033" spans="26:27">
      <c r="Z204033" s="192"/>
      <c r="AA204033" s="192"/>
    </row>
    <row r="204034" spans="26:27">
      <c r="Z204034" s="192"/>
      <c r="AA204034" s="192"/>
    </row>
    <row r="204035" spans="26:27">
      <c r="Z204035" s="192"/>
      <c r="AA204035" s="192"/>
    </row>
    <row r="204036" spans="26:27">
      <c r="Z204036" s="192"/>
      <c r="AA204036" s="192"/>
    </row>
    <row r="204037" spans="26:27">
      <c r="Z204037" s="192"/>
      <c r="AA204037" s="192"/>
    </row>
    <row r="204038" spans="26:27">
      <c r="Z204038" s="192"/>
      <c r="AA204038" s="192"/>
    </row>
    <row r="204039" spans="26:27">
      <c r="Z204039" s="192"/>
      <c r="AA204039" s="192"/>
    </row>
    <row r="204040" spans="26:27">
      <c r="Z204040" s="192"/>
      <c r="AA204040" s="192"/>
    </row>
    <row r="204041" spans="26:27">
      <c r="Z204041" s="192"/>
      <c r="AA204041" s="192"/>
    </row>
    <row r="204042" spans="26:27">
      <c r="Z204042" s="192"/>
      <c r="AA204042" s="192"/>
    </row>
    <row r="204043" spans="26:27">
      <c r="Z204043" s="192"/>
      <c r="AA204043" s="192"/>
    </row>
    <row r="204044" spans="26:27">
      <c r="Z204044" s="192"/>
      <c r="AA204044" s="192"/>
    </row>
    <row r="204045" spans="26:27">
      <c r="Z204045" s="192"/>
      <c r="AA204045" s="192"/>
    </row>
    <row r="204046" spans="26:27">
      <c r="Z204046" s="192"/>
      <c r="AA204046" s="192"/>
    </row>
    <row r="204047" spans="26:27">
      <c r="Z204047" s="192"/>
      <c r="AA204047" s="192"/>
    </row>
    <row r="204048" spans="26:27">
      <c r="Z204048" s="192"/>
      <c r="AA204048" s="192"/>
    </row>
    <row r="204049" spans="26:27">
      <c r="Z204049" s="192"/>
      <c r="AA204049" s="192"/>
    </row>
    <row r="204050" spans="26:27">
      <c r="Z204050" s="192"/>
      <c r="AA204050" s="192"/>
    </row>
    <row r="204051" spans="26:27">
      <c r="Z204051" s="192"/>
      <c r="AA204051" s="192"/>
    </row>
    <row r="204052" spans="26:27">
      <c r="Z204052" s="192"/>
      <c r="AA204052" s="192"/>
    </row>
    <row r="204053" spans="26:27">
      <c r="Z204053" s="192"/>
      <c r="AA204053" s="192"/>
    </row>
    <row r="204054" spans="26:27">
      <c r="Z204054" s="192"/>
      <c r="AA204054" s="192"/>
    </row>
    <row r="204055" spans="26:27">
      <c r="Z204055" s="192"/>
      <c r="AA204055" s="192"/>
    </row>
    <row r="204056" spans="26:27">
      <c r="Z204056" s="192"/>
      <c r="AA204056" s="192"/>
    </row>
    <row r="204057" spans="26:27">
      <c r="Z204057" s="192"/>
      <c r="AA204057" s="192"/>
    </row>
    <row r="204058" spans="26:27">
      <c r="Z204058" s="192"/>
      <c r="AA204058" s="192"/>
    </row>
    <row r="204059" spans="26:27">
      <c r="Z204059" s="192"/>
      <c r="AA204059" s="192"/>
    </row>
    <row r="204060" spans="26:27">
      <c r="Z204060" s="192"/>
      <c r="AA204060" s="192"/>
    </row>
    <row r="204061" spans="26:27">
      <c r="Z204061" s="192"/>
      <c r="AA204061" s="192"/>
    </row>
    <row r="204062" spans="26:27">
      <c r="Z204062" s="192"/>
      <c r="AA204062" s="192"/>
    </row>
    <row r="204063" spans="26:27">
      <c r="Z204063" s="192"/>
      <c r="AA204063" s="192"/>
    </row>
    <row r="204064" spans="26:27">
      <c r="Z204064" s="192"/>
      <c r="AA204064" s="192"/>
    </row>
    <row r="204065" spans="26:27">
      <c r="Z204065" s="192"/>
      <c r="AA204065" s="192"/>
    </row>
    <row r="204066" spans="26:27">
      <c r="Z204066" s="192"/>
      <c r="AA204066" s="192"/>
    </row>
    <row r="204067" spans="26:27">
      <c r="Z204067" s="192"/>
      <c r="AA204067" s="192"/>
    </row>
    <row r="204068" spans="26:27">
      <c r="Z204068" s="192"/>
      <c r="AA204068" s="192"/>
    </row>
    <row r="204069" spans="26:27">
      <c r="Z204069" s="192"/>
      <c r="AA204069" s="192"/>
    </row>
    <row r="204070" spans="26:27">
      <c r="Z204070" s="192"/>
      <c r="AA204070" s="192"/>
    </row>
    <row r="204071" spans="26:27">
      <c r="Z204071" s="192"/>
      <c r="AA204071" s="192"/>
    </row>
    <row r="204072" spans="26:27">
      <c r="Z204072" s="192"/>
      <c r="AA204072" s="192"/>
    </row>
    <row r="204073" spans="26:27">
      <c r="Z204073" s="192"/>
      <c r="AA204073" s="192"/>
    </row>
    <row r="204074" spans="26:27">
      <c r="Z204074" s="192"/>
      <c r="AA204074" s="192"/>
    </row>
    <row r="204075" spans="26:27">
      <c r="Z204075" s="192"/>
      <c r="AA204075" s="192"/>
    </row>
    <row r="204076" spans="26:27">
      <c r="Z204076" s="192"/>
      <c r="AA204076" s="192"/>
    </row>
    <row r="204077" spans="26:27">
      <c r="Z204077" s="192"/>
      <c r="AA204077" s="192"/>
    </row>
    <row r="204078" spans="26:27">
      <c r="Z204078" s="192"/>
      <c r="AA204078" s="192"/>
    </row>
    <row r="204079" spans="26:27">
      <c r="Z204079" s="192"/>
      <c r="AA204079" s="192"/>
    </row>
    <row r="204080" spans="26:27">
      <c r="Z204080" s="192"/>
      <c r="AA204080" s="192"/>
    </row>
    <row r="204081" spans="26:27">
      <c r="Z204081" s="192"/>
      <c r="AA204081" s="192"/>
    </row>
    <row r="204082" spans="26:27">
      <c r="Z204082" s="192"/>
      <c r="AA204082" s="192"/>
    </row>
    <row r="204083" spans="26:27">
      <c r="Z204083" s="192"/>
      <c r="AA204083" s="192"/>
    </row>
    <row r="204084" spans="26:27">
      <c r="Z204084" s="192"/>
      <c r="AA204084" s="192"/>
    </row>
    <row r="204085" spans="26:27">
      <c r="Z204085" s="192"/>
      <c r="AA204085" s="192"/>
    </row>
    <row r="204086" spans="26:27">
      <c r="Z204086" s="192"/>
      <c r="AA204086" s="192"/>
    </row>
    <row r="204087" spans="26:27">
      <c r="Z204087" s="192"/>
      <c r="AA204087" s="192"/>
    </row>
    <row r="204088" spans="26:27">
      <c r="Z204088" s="192"/>
      <c r="AA204088" s="192"/>
    </row>
    <row r="204089" spans="26:27">
      <c r="Z204089" s="192"/>
      <c r="AA204089" s="192"/>
    </row>
    <row r="204090" spans="26:27">
      <c r="Z204090" s="192"/>
      <c r="AA204090" s="192"/>
    </row>
    <row r="204091" spans="26:27">
      <c r="Z204091" s="192"/>
      <c r="AA204091" s="192"/>
    </row>
    <row r="204092" spans="26:27">
      <c r="Z204092" s="192"/>
      <c r="AA204092" s="192"/>
    </row>
    <row r="204093" spans="26:27">
      <c r="Z204093" s="192"/>
      <c r="AA204093" s="192"/>
    </row>
    <row r="204094" spans="26:27">
      <c r="Z204094" s="192"/>
      <c r="AA204094" s="192"/>
    </row>
    <row r="204095" spans="26:27">
      <c r="Z204095" s="192"/>
      <c r="AA204095" s="192"/>
    </row>
    <row r="204096" spans="26:27">
      <c r="Z204096" s="192"/>
      <c r="AA204096" s="192"/>
    </row>
    <row r="204097" spans="26:27">
      <c r="Z204097" s="192"/>
      <c r="AA204097" s="192"/>
    </row>
    <row r="204098" spans="26:27">
      <c r="Z204098" s="192"/>
      <c r="AA204098" s="192"/>
    </row>
    <row r="204099" spans="26:27">
      <c r="Z204099" s="192"/>
      <c r="AA204099" s="192"/>
    </row>
    <row r="204100" spans="26:27">
      <c r="Z204100" s="192"/>
      <c r="AA204100" s="192"/>
    </row>
    <row r="204101" spans="26:27">
      <c r="Z204101" s="192"/>
      <c r="AA204101" s="192"/>
    </row>
    <row r="204102" spans="26:27">
      <c r="Z204102" s="192"/>
      <c r="AA204102" s="192"/>
    </row>
    <row r="204103" spans="26:27">
      <c r="Z204103" s="192"/>
      <c r="AA204103" s="192"/>
    </row>
    <row r="204104" spans="26:27">
      <c r="Z204104" s="192"/>
      <c r="AA204104" s="192"/>
    </row>
    <row r="204105" spans="26:27">
      <c r="Z204105" s="192"/>
      <c r="AA204105" s="192"/>
    </row>
    <row r="204106" spans="26:27">
      <c r="Z204106" s="192"/>
      <c r="AA204106" s="192"/>
    </row>
    <row r="204107" spans="26:27">
      <c r="Z204107" s="192"/>
      <c r="AA204107" s="192"/>
    </row>
    <row r="204108" spans="26:27">
      <c r="Z204108" s="192"/>
      <c r="AA204108" s="192"/>
    </row>
    <row r="204109" spans="26:27">
      <c r="Z204109" s="192"/>
      <c r="AA204109" s="192"/>
    </row>
    <row r="204110" spans="26:27">
      <c r="Z204110" s="192"/>
      <c r="AA204110" s="192"/>
    </row>
    <row r="204111" spans="26:27">
      <c r="Z204111" s="192"/>
      <c r="AA204111" s="192"/>
    </row>
    <row r="204112" spans="26:27">
      <c r="Z204112" s="192"/>
      <c r="AA204112" s="192"/>
    </row>
    <row r="204113" spans="26:27">
      <c r="Z204113" s="192"/>
      <c r="AA204113" s="192"/>
    </row>
    <row r="204114" spans="26:27">
      <c r="Z204114" s="192"/>
      <c r="AA204114" s="192"/>
    </row>
    <row r="204115" spans="26:27">
      <c r="Z204115" s="192"/>
      <c r="AA204115" s="192"/>
    </row>
    <row r="204116" spans="26:27">
      <c r="Z204116" s="192"/>
      <c r="AA204116" s="192"/>
    </row>
    <row r="204117" spans="26:27">
      <c r="Z204117" s="192"/>
      <c r="AA204117" s="192"/>
    </row>
    <row r="204118" spans="26:27">
      <c r="Z204118" s="192"/>
      <c r="AA204118" s="192"/>
    </row>
    <row r="204119" spans="26:27">
      <c r="Z204119" s="192"/>
      <c r="AA204119" s="192"/>
    </row>
    <row r="204120" spans="26:27">
      <c r="Z204120" s="192"/>
      <c r="AA204120" s="192"/>
    </row>
    <row r="204121" spans="26:27">
      <c r="Z204121" s="192"/>
      <c r="AA204121" s="192"/>
    </row>
    <row r="204122" spans="26:27">
      <c r="Z204122" s="192"/>
      <c r="AA204122" s="192"/>
    </row>
    <row r="204123" spans="26:27">
      <c r="Z204123" s="192"/>
      <c r="AA204123" s="192"/>
    </row>
    <row r="204124" spans="26:27">
      <c r="Z204124" s="192"/>
      <c r="AA204124" s="192"/>
    </row>
    <row r="204125" spans="26:27">
      <c r="Z204125" s="192"/>
      <c r="AA204125" s="192"/>
    </row>
    <row r="204126" spans="26:27">
      <c r="Z204126" s="192"/>
      <c r="AA204126" s="192"/>
    </row>
    <row r="204127" spans="26:27">
      <c r="Z204127" s="192"/>
      <c r="AA204127" s="192"/>
    </row>
    <row r="204128" spans="26:27">
      <c r="Z204128" s="192"/>
      <c r="AA204128" s="192"/>
    </row>
    <row r="204129" spans="26:27">
      <c r="Z204129" s="192"/>
      <c r="AA204129" s="192"/>
    </row>
    <row r="204130" spans="26:27">
      <c r="Z204130" s="192"/>
      <c r="AA204130" s="192"/>
    </row>
    <row r="204131" spans="26:27">
      <c r="Z204131" s="192"/>
      <c r="AA204131" s="192"/>
    </row>
    <row r="204132" spans="26:27">
      <c r="Z204132" s="192"/>
      <c r="AA204132" s="192"/>
    </row>
    <row r="204133" spans="26:27">
      <c r="Z204133" s="192"/>
      <c r="AA204133" s="192"/>
    </row>
    <row r="204134" spans="26:27">
      <c r="Z204134" s="192"/>
      <c r="AA204134" s="192"/>
    </row>
    <row r="204135" spans="26:27">
      <c r="Z204135" s="192"/>
      <c r="AA204135" s="192"/>
    </row>
    <row r="204136" spans="26:27">
      <c r="Z204136" s="192"/>
      <c r="AA204136" s="192"/>
    </row>
    <row r="204137" spans="26:27">
      <c r="Z204137" s="192"/>
      <c r="AA204137" s="192"/>
    </row>
    <row r="204138" spans="26:27">
      <c r="Z204138" s="192"/>
      <c r="AA204138" s="192"/>
    </row>
    <row r="204139" spans="26:27">
      <c r="Z204139" s="192"/>
      <c r="AA204139" s="192"/>
    </row>
    <row r="204140" spans="26:27">
      <c r="Z204140" s="192"/>
      <c r="AA204140" s="192"/>
    </row>
    <row r="204141" spans="26:27">
      <c r="Z204141" s="192"/>
      <c r="AA204141" s="192"/>
    </row>
    <row r="204142" spans="26:27">
      <c r="Z204142" s="192"/>
      <c r="AA204142" s="192"/>
    </row>
    <row r="204143" spans="26:27">
      <c r="Z204143" s="192"/>
      <c r="AA204143" s="192"/>
    </row>
    <row r="204144" spans="26:27">
      <c r="Z204144" s="192"/>
      <c r="AA204144" s="192"/>
    </row>
    <row r="204145" spans="26:27">
      <c r="Z204145" s="192"/>
      <c r="AA204145" s="192"/>
    </row>
    <row r="204146" spans="26:27">
      <c r="Z204146" s="192"/>
      <c r="AA204146" s="192"/>
    </row>
    <row r="204147" spans="26:27">
      <c r="Z204147" s="192"/>
      <c r="AA204147" s="192"/>
    </row>
    <row r="204148" spans="26:27">
      <c r="Z204148" s="192"/>
      <c r="AA204148" s="192"/>
    </row>
    <row r="204149" spans="26:27">
      <c r="Z204149" s="192"/>
      <c r="AA204149" s="192"/>
    </row>
    <row r="204150" spans="26:27">
      <c r="Z204150" s="192"/>
      <c r="AA204150" s="192"/>
    </row>
    <row r="204151" spans="26:27">
      <c r="Z204151" s="192"/>
      <c r="AA204151" s="192"/>
    </row>
    <row r="204152" spans="26:27">
      <c r="Z204152" s="192"/>
      <c r="AA204152" s="192"/>
    </row>
    <row r="204153" spans="26:27">
      <c r="Z204153" s="192"/>
      <c r="AA204153" s="192"/>
    </row>
    <row r="204154" spans="26:27">
      <c r="Z204154" s="192"/>
      <c r="AA204154" s="192"/>
    </row>
    <row r="204155" spans="26:27">
      <c r="Z204155" s="192"/>
      <c r="AA204155" s="192"/>
    </row>
    <row r="204156" spans="26:27">
      <c r="Z204156" s="192"/>
      <c r="AA204156" s="192"/>
    </row>
    <row r="204157" spans="26:27">
      <c r="Z204157" s="192"/>
      <c r="AA204157" s="192"/>
    </row>
    <row r="204158" spans="26:27">
      <c r="Z204158" s="192"/>
      <c r="AA204158" s="192"/>
    </row>
    <row r="204159" spans="26:27">
      <c r="Z204159" s="192"/>
      <c r="AA204159" s="192"/>
    </row>
    <row r="204160" spans="26:27">
      <c r="Z204160" s="192"/>
      <c r="AA204160" s="192"/>
    </row>
    <row r="204161" spans="26:27">
      <c r="Z204161" s="192"/>
      <c r="AA204161" s="192"/>
    </row>
    <row r="204162" spans="26:27">
      <c r="Z204162" s="192"/>
      <c r="AA204162" s="192"/>
    </row>
    <row r="204163" spans="26:27">
      <c r="Z204163" s="192"/>
      <c r="AA204163" s="192"/>
    </row>
    <row r="204164" spans="26:27">
      <c r="Z204164" s="192"/>
      <c r="AA204164" s="192"/>
    </row>
    <row r="204165" spans="26:27">
      <c r="Z204165" s="192"/>
      <c r="AA204165" s="192"/>
    </row>
    <row r="204166" spans="26:27">
      <c r="Z204166" s="192"/>
      <c r="AA204166" s="192"/>
    </row>
    <row r="204167" spans="26:27">
      <c r="Z204167" s="192"/>
      <c r="AA204167" s="192"/>
    </row>
    <row r="204168" spans="26:27">
      <c r="Z204168" s="192"/>
      <c r="AA204168" s="192"/>
    </row>
    <row r="204169" spans="26:27">
      <c r="Z204169" s="192"/>
      <c r="AA204169" s="192"/>
    </row>
    <row r="204170" spans="26:27">
      <c r="Z204170" s="192"/>
      <c r="AA204170" s="192"/>
    </row>
    <row r="204171" spans="26:27">
      <c r="Z204171" s="192"/>
      <c r="AA204171" s="192"/>
    </row>
    <row r="204172" spans="26:27">
      <c r="Z204172" s="192"/>
      <c r="AA204172" s="192"/>
    </row>
    <row r="204173" spans="26:27">
      <c r="Z204173" s="192"/>
      <c r="AA204173" s="192"/>
    </row>
    <row r="204174" spans="26:27">
      <c r="Z204174" s="192"/>
      <c r="AA204174" s="192"/>
    </row>
    <row r="204175" spans="26:27">
      <c r="Z204175" s="192"/>
      <c r="AA204175" s="192"/>
    </row>
    <row r="204176" spans="26:27">
      <c r="Z204176" s="192"/>
      <c r="AA204176" s="192"/>
    </row>
    <row r="204177" spans="26:27">
      <c r="Z204177" s="192"/>
      <c r="AA204177" s="192"/>
    </row>
    <row r="204178" spans="26:27">
      <c r="Z204178" s="192"/>
      <c r="AA204178" s="192"/>
    </row>
    <row r="204179" spans="26:27">
      <c r="Z204179" s="192"/>
      <c r="AA204179" s="192"/>
    </row>
    <row r="204180" spans="26:27">
      <c r="Z204180" s="192"/>
      <c r="AA204180" s="192"/>
    </row>
    <row r="204181" spans="26:27">
      <c r="Z204181" s="192"/>
      <c r="AA204181" s="192"/>
    </row>
    <row r="204182" spans="26:27">
      <c r="Z204182" s="192"/>
      <c r="AA204182" s="192"/>
    </row>
    <row r="204183" spans="26:27">
      <c r="Z204183" s="192"/>
      <c r="AA204183" s="192"/>
    </row>
    <row r="204184" spans="26:27">
      <c r="Z204184" s="192"/>
      <c r="AA204184" s="192"/>
    </row>
    <row r="204185" spans="26:27">
      <c r="Z204185" s="192"/>
      <c r="AA204185" s="192"/>
    </row>
    <row r="204186" spans="26:27">
      <c r="Z204186" s="192"/>
      <c r="AA204186" s="192"/>
    </row>
    <row r="204187" spans="26:27">
      <c r="Z204187" s="192"/>
      <c r="AA204187" s="192"/>
    </row>
    <row r="204188" spans="26:27">
      <c r="Z204188" s="192"/>
      <c r="AA204188" s="192"/>
    </row>
    <row r="204189" spans="26:27">
      <c r="Z204189" s="192"/>
      <c r="AA204189" s="192"/>
    </row>
    <row r="204190" spans="26:27">
      <c r="Z204190" s="192"/>
      <c r="AA204190" s="192"/>
    </row>
    <row r="204191" spans="26:27">
      <c r="Z204191" s="192"/>
      <c r="AA204191" s="192"/>
    </row>
    <row r="204192" spans="26:27">
      <c r="Z204192" s="192"/>
      <c r="AA204192" s="192"/>
    </row>
    <row r="204193" spans="26:27">
      <c r="Z204193" s="192"/>
      <c r="AA204193" s="192"/>
    </row>
    <row r="204194" spans="26:27">
      <c r="Z204194" s="192"/>
      <c r="AA204194" s="192"/>
    </row>
    <row r="204195" spans="26:27">
      <c r="Z204195" s="192"/>
      <c r="AA204195" s="192"/>
    </row>
    <row r="204196" spans="26:27">
      <c r="Z204196" s="192"/>
      <c r="AA204196" s="192"/>
    </row>
    <row r="204197" spans="26:27">
      <c r="Z204197" s="192"/>
      <c r="AA204197" s="192"/>
    </row>
    <row r="204198" spans="26:27">
      <c r="Z204198" s="192"/>
      <c r="AA204198" s="192"/>
    </row>
    <row r="204199" spans="26:27">
      <c r="Z204199" s="192"/>
      <c r="AA204199" s="192"/>
    </row>
    <row r="204200" spans="26:27">
      <c r="Z204200" s="192"/>
      <c r="AA204200" s="192"/>
    </row>
    <row r="204201" spans="26:27">
      <c r="Z204201" s="192"/>
      <c r="AA204201" s="192"/>
    </row>
    <row r="204202" spans="26:27">
      <c r="Z204202" s="192"/>
      <c r="AA204202" s="192"/>
    </row>
    <row r="204203" spans="26:27">
      <c r="Z204203" s="192"/>
      <c r="AA204203" s="192"/>
    </row>
    <row r="204204" spans="26:27">
      <c r="Z204204" s="192"/>
      <c r="AA204204" s="192"/>
    </row>
    <row r="204205" spans="26:27">
      <c r="Z204205" s="192"/>
      <c r="AA204205" s="192"/>
    </row>
    <row r="204206" spans="26:27">
      <c r="Z204206" s="192"/>
      <c r="AA204206" s="192"/>
    </row>
    <row r="204207" spans="26:27">
      <c r="Z204207" s="192"/>
      <c r="AA204207" s="192"/>
    </row>
    <row r="204208" spans="26:27">
      <c r="Z204208" s="192"/>
      <c r="AA204208" s="192"/>
    </row>
    <row r="204209" spans="26:27">
      <c r="Z204209" s="192"/>
      <c r="AA204209" s="192"/>
    </row>
    <row r="204210" spans="26:27">
      <c r="Z204210" s="192"/>
      <c r="AA204210" s="192"/>
    </row>
    <row r="204211" spans="26:27">
      <c r="Z204211" s="192"/>
      <c r="AA204211" s="192"/>
    </row>
    <row r="204212" spans="26:27">
      <c r="Z204212" s="192"/>
      <c r="AA204212" s="192"/>
    </row>
    <row r="204213" spans="26:27">
      <c r="Z204213" s="192"/>
      <c r="AA204213" s="192"/>
    </row>
    <row r="204214" spans="26:27">
      <c r="Z204214" s="192"/>
      <c r="AA204214" s="192"/>
    </row>
    <row r="204215" spans="26:27">
      <c r="Z204215" s="192"/>
      <c r="AA204215" s="192"/>
    </row>
    <row r="204216" spans="26:27">
      <c r="Z204216" s="192"/>
      <c r="AA204216" s="192"/>
    </row>
    <row r="204217" spans="26:27">
      <c r="Z204217" s="192"/>
      <c r="AA204217" s="192"/>
    </row>
    <row r="204218" spans="26:27">
      <c r="Z204218" s="192"/>
      <c r="AA204218" s="192"/>
    </row>
    <row r="204219" spans="26:27">
      <c r="Z204219" s="192"/>
      <c r="AA204219" s="192"/>
    </row>
    <row r="204220" spans="26:27">
      <c r="Z204220" s="192"/>
      <c r="AA204220" s="192"/>
    </row>
    <row r="204221" spans="26:27">
      <c r="Z204221" s="192"/>
      <c r="AA204221" s="192"/>
    </row>
    <row r="204222" spans="26:27">
      <c r="Z204222" s="192"/>
      <c r="AA204222" s="192"/>
    </row>
    <row r="204223" spans="26:27">
      <c r="Z204223" s="192"/>
      <c r="AA204223" s="192"/>
    </row>
    <row r="204224" spans="26:27">
      <c r="Z204224" s="192"/>
      <c r="AA204224" s="192"/>
    </row>
    <row r="204225" spans="26:27">
      <c r="Z204225" s="192"/>
      <c r="AA204225" s="192"/>
    </row>
    <row r="204226" spans="26:27">
      <c r="Z204226" s="192"/>
      <c r="AA204226" s="192"/>
    </row>
    <row r="204227" spans="26:27">
      <c r="Z204227" s="192"/>
      <c r="AA204227" s="192"/>
    </row>
    <row r="204228" spans="26:27">
      <c r="Z204228" s="192"/>
      <c r="AA204228" s="192"/>
    </row>
    <row r="204229" spans="26:27">
      <c r="Z204229" s="192"/>
      <c r="AA204229" s="192"/>
    </row>
    <row r="204230" spans="26:27">
      <c r="Z204230" s="192"/>
      <c r="AA204230" s="192"/>
    </row>
    <row r="204231" spans="26:27">
      <c r="Z204231" s="192"/>
      <c r="AA204231" s="192"/>
    </row>
    <row r="204232" spans="26:27">
      <c r="Z204232" s="192"/>
      <c r="AA204232" s="192"/>
    </row>
    <row r="204233" spans="26:27">
      <c r="Z204233" s="192"/>
      <c r="AA204233" s="192"/>
    </row>
    <row r="204234" spans="26:27">
      <c r="Z204234" s="192"/>
      <c r="AA204234" s="192"/>
    </row>
    <row r="204235" spans="26:27">
      <c r="Z204235" s="192"/>
      <c r="AA204235" s="192"/>
    </row>
    <row r="204236" spans="26:27">
      <c r="Z204236" s="192"/>
      <c r="AA204236" s="192"/>
    </row>
    <row r="204237" spans="26:27">
      <c r="Z204237" s="192"/>
      <c r="AA204237" s="192"/>
    </row>
    <row r="204238" spans="26:27">
      <c r="Z204238" s="192"/>
      <c r="AA204238" s="192"/>
    </row>
    <row r="204239" spans="26:27">
      <c r="Z204239" s="192"/>
      <c r="AA204239" s="192"/>
    </row>
    <row r="204240" spans="26:27">
      <c r="Z204240" s="192"/>
      <c r="AA204240" s="192"/>
    </row>
    <row r="204241" spans="26:27">
      <c r="Z204241" s="192"/>
      <c r="AA204241" s="192"/>
    </row>
    <row r="204242" spans="26:27">
      <c r="Z204242" s="192"/>
      <c r="AA204242" s="192"/>
    </row>
    <row r="204243" spans="26:27">
      <c r="Z204243" s="192"/>
      <c r="AA204243" s="192"/>
    </row>
    <row r="204244" spans="26:27">
      <c r="Z204244" s="192"/>
      <c r="AA204244" s="192"/>
    </row>
    <row r="204245" spans="26:27">
      <c r="Z204245" s="192"/>
      <c r="AA204245" s="192"/>
    </row>
    <row r="204246" spans="26:27">
      <c r="Z204246" s="192"/>
      <c r="AA204246" s="192"/>
    </row>
    <row r="204247" spans="26:27">
      <c r="Z204247" s="192"/>
      <c r="AA204247" s="192"/>
    </row>
    <row r="204248" spans="26:27">
      <c r="Z204248" s="192"/>
      <c r="AA204248" s="192"/>
    </row>
    <row r="204249" spans="26:27">
      <c r="Z204249" s="192"/>
      <c r="AA204249" s="192"/>
    </row>
    <row r="204250" spans="26:27">
      <c r="Z204250" s="192"/>
      <c r="AA204250" s="192"/>
    </row>
    <row r="204251" spans="26:27">
      <c r="Z204251" s="192"/>
      <c r="AA204251" s="192"/>
    </row>
    <row r="204252" spans="26:27">
      <c r="Z204252" s="192"/>
      <c r="AA204252" s="192"/>
    </row>
    <row r="204253" spans="26:27">
      <c r="Z204253" s="192"/>
      <c r="AA204253" s="192"/>
    </row>
    <row r="204254" spans="26:27">
      <c r="Z204254" s="192"/>
      <c r="AA204254" s="192"/>
    </row>
    <row r="204255" spans="26:27">
      <c r="Z204255" s="192"/>
      <c r="AA204255" s="192"/>
    </row>
    <row r="204256" spans="26:27">
      <c r="Z204256" s="192"/>
      <c r="AA204256" s="192"/>
    </row>
    <row r="204257" spans="26:27">
      <c r="Z204257" s="192"/>
      <c r="AA204257" s="192"/>
    </row>
    <row r="204258" spans="26:27">
      <c r="Z204258" s="192"/>
      <c r="AA204258" s="192"/>
    </row>
    <row r="204259" spans="26:27">
      <c r="Z204259" s="192"/>
      <c r="AA204259" s="192"/>
    </row>
    <row r="204260" spans="26:27">
      <c r="Z204260" s="192"/>
      <c r="AA204260" s="192"/>
    </row>
    <row r="204261" spans="26:27">
      <c r="Z204261" s="192"/>
      <c r="AA204261" s="192"/>
    </row>
    <row r="204262" spans="26:27">
      <c r="Z204262" s="192"/>
      <c r="AA204262" s="192"/>
    </row>
    <row r="204263" spans="26:27">
      <c r="Z204263" s="192"/>
      <c r="AA204263" s="192"/>
    </row>
    <row r="204264" spans="26:27">
      <c r="Z204264" s="192"/>
      <c r="AA204264" s="192"/>
    </row>
    <row r="204265" spans="26:27">
      <c r="Z204265" s="192"/>
      <c r="AA204265" s="192"/>
    </row>
    <row r="204266" spans="26:27">
      <c r="Z204266" s="192"/>
      <c r="AA204266" s="192"/>
    </row>
    <row r="204267" spans="26:27">
      <c r="Z204267" s="192"/>
      <c r="AA204267" s="192"/>
    </row>
    <row r="204268" spans="26:27">
      <c r="Z204268" s="192"/>
      <c r="AA204268" s="192"/>
    </row>
    <row r="204269" spans="26:27">
      <c r="Z204269" s="192"/>
      <c r="AA204269" s="192"/>
    </row>
    <row r="204270" spans="26:27">
      <c r="Z204270" s="192"/>
      <c r="AA204270" s="192"/>
    </row>
    <row r="204271" spans="26:27">
      <c r="Z204271" s="192"/>
      <c r="AA204271" s="192"/>
    </row>
    <row r="204272" spans="26:27">
      <c r="Z204272" s="192"/>
      <c r="AA204272" s="192"/>
    </row>
    <row r="204273" spans="26:27">
      <c r="Z204273" s="192"/>
      <c r="AA204273" s="192"/>
    </row>
    <row r="204274" spans="26:27">
      <c r="Z204274" s="192"/>
      <c r="AA204274" s="192"/>
    </row>
    <row r="204275" spans="26:27">
      <c r="Z204275" s="192"/>
      <c r="AA204275" s="192"/>
    </row>
    <row r="204276" spans="26:27">
      <c r="Z204276" s="192"/>
      <c r="AA204276" s="192"/>
    </row>
    <row r="204277" spans="26:27">
      <c r="Z204277" s="192"/>
      <c r="AA204277" s="192"/>
    </row>
    <row r="204278" spans="26:27">
      <c r="Z204278" s="192"/>
      <c r="AA204278" s="192"/>
    </row>
    <row r="204279" spans="26:27">
      <c r="Z204279" s="192"/>
      <c r="AA204279" s="192"/>
    </row>
    <row r="204280" spans="26:27">
      <c r="Z204280" s="192"/>
      <c r="AA204280" s="192"/>
    </row>
    <row r="204281" spans="26:27">
      <c r="Z204281" s="192"/>
      <c r="AA204281" s="192"/>
    </row>
    <row r="204282" spans="26:27">
      <c r="Z204282" s="192"/>
      <c r="AA204282" s="192"/>
    </row>
    <row r="204283" spans="26:27">
      <c r="Z204283" s="192"/>
      <c r="AA204283" s="192"/>
    </row>
    <row r="204284" spans="26:27">
      <c r="Z204284" s="192"/>
      <c r="AA204284" s="192"/>
    </row>
    <row r="204285" spans="26:27">
      <c r="Z204285" s="192"/>
      <c r="AA204285" s="192"/>
    </row>
    <row r="204286" spans="26:27">
      <c r="Z204286" s="192"/>
      <c r="AA204286" s="192"/>
    </row>
    <row r="204287" spans="26:27">
      <c r="Z204287" s="192"/>
      <c r="AA204287" s="192"/>
    </row>
    <row r="204288" spans="26:27">
      <c r="Z204288" s="192"/>
      <c r="AA204288" s="192"/>
    </row>
    <row r="204289" spans="26:27">
      <c r="Z204289" s="192"/>
      <c r="AA204289" s="192"/>
    </row>
    <row r="204290" spans="26:27">
      <c r="Z204290" s="192"/>
      <c r="AA204290" s="192"/>
    </row>
    <row r="204291" spans="26:27">
      <c r="Z204291" s="192"/>
      <c r="AA204291" s="192"/>
    </row>
    <row r="204292" spans="26:27">
      <c r="Z204292" s="192"/>
      <c r="AA204292" s="192"/>
    </row>
    <row r="204293" spans="26:27">
      <c r="Z204293" s="192"/>
      <c r="AA204293" s="192"/>
    </row>
    <row r="204294" spans="26:27">
      <c r="Z204294" s="192"/>
      <c r="AA204294" s="192"/>
    </row>
    <row r="204295" spans="26:27">
      <c r="Z204295" s="192"/>
      <c r="AA204295" s="192"/>
    </row>
    <row r="204296" spans="26:27">
      <c r="Z204296" s="192"/>
      <c r="AA204296" s="192"/>
    </row>
    <row r="204297" spans="26:27">
      <c r="Z204297" s="192"/>
      <c r="AA204297" s="192"/>
    </row>
    <row r="204298" spans="26:27">
      <c r="Z204298" s="192"/>
      <c r="AA204298" s="192"/>
    </row>
    <row r="204299" spans="26:27">
      <c r="Z204299" s="192"/>
      <c r="AA204299" s="192"/>
    </row>
    <row r="204300" spans="26:27">
      <c r="Z204300" s="192"/>
      <c r="AA204300" s="192"/>
    </row>
    <row r="204301" spans="26:27">
      <c r="Z204301" s="192"/>
      <c r="AA204301" s="192"/>
    </row>
    <row r="204302" spans="26:27">
      <c r="Z204302" s="192"/>
      <c r="AA204302" s="192"/>
    </row>
    <row r="204303" spans="26:27">
      <c r="Z204303" s="192"/>
      <c r="AA204303" s="192"/>
    </row>
    <row r="204304" spans="26:27">
      <c r="Z204304" s="192"/>
      <c r="AA204304" s="192"/>
    </row>
    <row r="204305" spans="26:27">
      <c r="Z204305" s="192"/>
      <c r="AA204305" s="192"/>
    </row>
    <row r="204306" spans="26:27">
      <c r="Z204306" s="192"/>
      <c r="AA204306" s="192"/>
    </row>
    <row r="204307" spans="26:27">
      <c r="Z204307" s="192"/>
      <c r="AA204307" s="192"/>
    </row>
    <row r="204308" spans="26:27">
      <c r="Z204308" s="192"/>
      <c r="AA204308" s="192"/>
    </row>
    <row r="204309" spans="26:27">
      <c r="Z204309" s="192"/>
      <c r="AA204309" s="192"/>
    </row>
    <row r="204310" spans="26:27">
      <c r="Z204310" s="192"/>
      <c r="AA204310" s="192"/>
    </row>
    <row r="204311" spans="26:27">
      <c r="Z204311" s="192"/>
      <c r="AA204311" s="192"/>
    </row>
    <row r="204312" spans="26:27">
      <c r="Z204312" s="192"/>
      <c r="AA204312" s="192"/>
    </row>
    <row r="204313" spans="26:27">
      <c r="Z204313" s="192"/>
      <c r="AA204313" s="192"/>
    </row>
    <row r="204314" spans="26:27">
      <c r="Z204314" s="192"/>
      <c r="AA204314" s="192"/>
    </row>
    <row r="204315" spans="26:27">
      <c r="Z204315" s="192"/>
      <c r="AA204315" s="192"/>
    </row>
    <row r="204316" spans="26:27">
      <c r="Z204316" s="192"/>
      <c r="AA204316" s="192"/>
    </row>
    <row r="204317" spans="26:27">
      <c r="Z204317" s="192"/>
      <c r="AA204317" s="192"/>
    </row>
    <row r="204318" spans="26:27">
      <c r="Z204318" s="192"/>
      <c r="AA204318" s="192"/>
    </row>
    <row r="204319" spans="26:27">
      <c r="Z204319" s="192"/>
      <c r="AA204319" s="192"/>
    </row>
    <row r="204320" spans="26:27">
      <c r="Z204320" s="192"/>
      <c r="AA204320" s="192"/>
    </row>
    <row r="204321" spans="26:27">
      <c r="Z204321" s="192"/>
      <c r="AA204321" s="192"/>
    </row>
    <row r="204322" spans="26:27">
      <c r="Z204322" s="192"/>
      <c r="AA204322" s="192"/>
    </row>
    <row r="204323" spans="26:27">
      <c r="Z204323" s="192"/>
      <c r="AA204323" s="192"/>
    </row>
    <row r="204324" spans="26:27">
      <c r="Z204324" s="192"/>
      <c r="AA204324" s="192"/>
    </row>
    <row r="204325" spans="26:27">
      <c r="Z204325" s="192"/>
      <c r="AA204325" s="192"/>
    </row>
    <row r="204326" spans="26:27">
      <c r="Z204326" s="192"/>
      <c r="AA204326" s="192"/>
    </row>
    <row r="204327" spans="26:27">
      <c r="Z204327" s="192"/>
      <c r="AA204327" s="192"/>
    </row>
    <row r="204328" spans="26:27">
      <c r="Z204328" s="192"/>
      <c r="AA204328" s="192"/>
    </row>
    <row r="204329" spans="26:27">
      <c r="Z204329" s="192"/>
      <c r="AA204329" s="192"/>
    </row>
    <row r="204330" spans="26:27">
      <c r="Z204330" s="192"/>
      <c r="AA204330" s="192"/>
    </row>
    <row r="204331" spans="26:27">
      <c r="Z204331" s="192"/>
      <c r="AA204331" s="192"/>
    </row>
    <row r="204332" spans="26:27">
      <c r="Z204332" s="192"/>
      <c r="AA204332" s="192"/>
    </row>
    <row r="204333" spans="26:27">
      <c r="Z204333" s="192"/>
      <c r="AA204333" s="192"/>
    </row>
    <row r="204334" spans="26:27">
      <c r="Z204334" s="192"/>
      <c r="AA204334" s="192"/>
    </row>
    <row r="204335" spans="26:27">
      <c r="Z204335" s="192"/>
      <c r="AA204335" s="192"/>
    </row>
    <row r="204336" spans="26:27">
      <c r="Z204336" s="192"/>
      <c r="AA204336" s="192"/>
    </row>
    <row r="204337" spans="26:27">
      <c r="Z204337" s="192"/>
      <c r="AA204337" s="192"/>
    </row>
    <row r="204338" spans="26:27">
      <c r="Z204338" s="192"/>
      <c r="AA204338" s="192"/>
    </row>
    <row r="204339" spans="26:27">
      <c r="Z204339" s="192"/>
      <c r="AA204339" s="192"/>
    </row>
    <row r="204340" spans="26:27">
      <c r="Z204340" s="192"/>
      <c r="AA204340" s="192"/>
    </row>
    <row r="204341" spans="26:27">
      <c r="Z204341" s="192"/>
      <c r="AA204341" s="192"/>
    </row>
    <row r="204342" spans="26:27">
      <c r="Z204342" s="192"/>
      <c r="AA204342" s="192"/>
    </row>
    <row r="204343" spans="26:27">
      <c r="Z204343" s="192"/>
      <c r="AA204343" s="192"/>
    </row>
    <row r="204344" spans="26:27">
      <c r="Z204344" s="192"/>
      <c r="AA204344" s="192"/>
    </row>
    <row r="204345" spans="26:27">
      <c r="Z204345" s="192"/>
      <c r="AA204345" s="192"/>
    </row>
    <row r="204346" spans="26:27">
      <c r="Z204346" s="192"/>
      <c r="AA204346" s="192"/>
    </row>
    <row r="204347" spans="26:27">
      <c r="Z204347" s="192"/>
      <c r="AA204347" s="192"/>
    </row>
    <row r="204348" spans="26:27">
      <c r="Z204348" s="192"/>
      <c r="AA204348" s="192"/>
    </row>
    <row r="204349" spans="26:27">
      <c r="Z204349" s="192"/>
      <c r="AA204349" s="192"/>
    </row>
    <row r="204350" spans="26:27">
      <c r="Z204350" s="192"/>
      <c r="AA204350" s="192"/>
    </row>
    <row r="204351" spans="26:27">
      <c r="Z204351" s="192"/>
      <c r="AA204351" s="192"/>
    </row>
    <row r="204352" spans="26:27">
      <c r="Z204352" s="192"/>
      <c r="AA204352" s="192"/>
    </row>
    <row r="204353" spans="26:27">
      <c r="Z204353" s="192"/>
      <c r="AA204353" s="192"/>
    </row>
    <row r="204354" spans="26:27">
      <c r="Z204354" s="192"/>
      <c r="AA204354" s="192"/>
    </row>
    <row r="204355" spans="26:27">
      <c r="Z204355" s="192"/>
      <c r="AA204355" s="192"/>
    </row>
    <row r="204356" spans="26:27">
      <c r="Z204356" s="192"/>
      <c r="AA204356" s="192"/>
    </row>
    <row r="204357" spans="26:27">
      <c r="Z204357" s="192"/>
      <c r="AA204357" s="192"/>
    </row>
    <row r="204358" spans="26:27">
      <c r="Z204358" s="192"/>
      <c r="AA204358" s="192"/>
    </row>
    <row r="204359" spans="26:27">
      <c r="Z204359" s="192"/>
      <c r="AA204359" s="192"/>
    </row>
    <row r="204360" spans="26:27">
      <c r="Z204360" s="192"/>
      <c r="AA204360" s="192"/>
    </row>
    <row r="204361" spans="26:27">
      <c r="Z204361" s="192"/>
      <c r="AA204361" s="192"/>
    </row>
    <row r="204362" spans="26:27">
      <c r="Z204362" s="192"/>
      <c r="AA204362" s="192"/>
    </row>
    <row r="204363" spans="26:27">
      <c r="Z204363" s="192"/>
      <c r="AA204363" s="192"/>
    </row>
    <row r="204364" spans="26:27">
      <c r="Z204364" s="192"/>
      <c r="AA204364" s="192"/>
    </row>
    <row r="204365" spans="26:27">
      <c r="Z204365" s="192"/>
      <c r="AA204365" s="192"/>
    </row>
    <row r="204366" spans="26:27">
      <c r="Z204366" s="192"/>
      <c r="AA204366" s="192"/>
    </row>
    <row r="204367" spans="26:27">
      <c r="Z204367" s="192"/>
      <c r="AA204367" s="192"/>
    </row>
    <row r="204368" spans="26:27">
      <c r="Z204368" s="192"/>
      <c r="AA204368" s="192"/>
    </row>
    <row r="204369" spans="26:27">
      <c r="Z204369" s="192"/>
      <c r="AA204369" s="192"/>
    </row>
    <row r="204370" spans="26:27">
      <c r="Z204370" s="192"/>
      <c r="AA204370" s="192"/>
    </row>
    <row r="204371" spans="26:27">
      <c r="Z204371" s="192"/>
      <c r="AA204371" s="192"/>
    </row>
    <row r="204372" spans="26:27">
      <c r="Z204372" s="192"/>
      <c r="AA204372" s="192"/>
    </row>
    <row r="204373" spans="26:27">
      <c r="Z204373" s="192"/>
      <c r="AA204373" s="192"/>
    </row>
    <row r="204374" spans="26:27">
      <c r="Z204374" s="192"/>
      <c r="AA204374" s="192"/>
    </row>
    <row r="204375" spans="26:27">
      <c r="Z204375" s="192"/>
      <c r="AA204375" s="192"/>
    </row>
    <row r="204376" spans="26:27">
      <c r="Z204376" s="192"/>
      <c r="AA204376" s="192"/>
    </row>
    <row r="204377" spans="26:27">
      <c r="Z204377" s="192"/>
      <c r="AA204377" s="192"/>
    </row>
    <row r="204378" spans="26:27">
      <c r="Z204378" s="192"/>
      <c r="AA204378" s="192"/>
    </row>
    <row r="204379" spans="26:27">
      <c r="Z204379" s="192"/>
      <c r="AA204379" s="192"/>
    </row>
    <row r="204380" spans="26:27">
      <c r="Z204380" s="192"/>
      <c r="AA204380" s="192"/>
    </row>
    <row r="204381" spans="26:27">
      <c r="Z204381" s="192"/>
      <c r="AA204381" s="192"/>
    </row>
    <row r="204382" spans="26:27">
      <c r="Z204382" s="192"/>
      <c r="AA204382" s="192"/>
    </row>
    <row r="204383" spans="26:27">
      <c r="Z204383" s="192"/>
      <c r="AA204383" s="192"/>
    </row>
    <row r="204384" spans="26:27">
      <c r="Z204384" s="192"/>
      <c r="AA204384" s="192"/>
    </row>
    <row r="204385" spans="26:27">
      <c r="Z204385" s="192"/>
      <c r="AA204385" s="192"/>
    </row>
    <row r="204386" spans="26:27">
      <c r="Z204386" s="192"/>
      <c r="AA204386" s="192"/>
    </row>
    <row r="204387" spans="26:27">
      <c r="Z204387" s="192"/>
      <c r="AA204387" s="192"/>
    </row>
    <row r="204388" spans="26:27">
      <c r="Z204388" s="192"/>
      <c r="AA204388" s="192"/>
    </row>
    <row r="204389" spans="26:27">
      <c r="Z204389" s="192"/>
      <c r="AA204389" s="192"/>
    </row>
    <row r="204390" spans="26:27">
      <c r="Z204390" s="192"/>
      <c r="AA204390" s="192"/>
    </row>
    <row r="204391" spans="26:27">
      <c r="Z204391" s="192"/>
      <c r="AA204391" s="192"/>
    </row>
    <row r="204392" spans="26:27">
      <c r="Z204392" s="192"/>
      <c r="AA204392" s="192"/>
    </row>
    <row r="204393" spans="26:27">
      <c r="Z204393" s="192"/>
      <c r="AA204393" s="192"/>
    </row>
    <row r="204394" spans="26:27">
      <c r="Z204394" s="192"/>
      <c r="AA204394" s="192"/>
    </row>
    <row r="204395" spans="26:27">
      <c r="Z204395" s="192"/>
      <c r="AA204395" s="192"/>
    </row>
    <row r="204396" spans="26:27">
      <c r="Z204396" s="192"/>
      <c r="AA204396" s="192"/>
    </row>
    <row r="204397" spans="26:27">
      <c r="Z204397" s="192"/>
      <c r="AA204397" s="192"/>
    </row>
    <row r="204398" spans="26:27">
      <c r="Z204398" s="192"/>
      <c r="AA204398" s="192"/>
    </row>
    <row r="204399" spans="26:27">
      <c r="Z204399" s="192"/>
      <c r="AA204399" s="192"/>
    </row>
    <row r="204400" spans="26:27">
      <c r="Z204400" s="192"/>
      <c r="AA204400" s="192"/>
    </row>
    <row r="204401" spans="26:27">
      <c r="Z204401" s="192"/>
      <c r="AA204401" s="192"/>
    </row>
    <row r="204402" spans="26:27">
      <c r="Z204402" s="192"/>
      <c r="AA204402" s="192"/>
    </row>
    <row r="204403" spans="26:27">
      <c r="Z204403" s="192"/>
      <c r="AA204403" s="192"/>
    </row>
    <row r="204404" spans="26:27">
      <c r="Z204404" s="192"/>
      <c r="AA204404" s="192"/>
    </row>
    <row r="204405" spans="26:27">
      <c r="Z204405" s="192"/>
      <c r="AA204405" s="192"/>
    </row>
    <row r="204406" spans="26:27">
      <c r="Z204406" s="192"/>
      <c r="AA204406" s="192"/>
    </row>
    <row r="204407" spans="26:27">
      <c r="Z204407" s="192"/>
      <c r="AA204407" s="192"/>
    </row>
    <row r="204408" spans="26:27">
      <c r="Z204408" s="192"/>
      <c r="AA204408" s="192"/>
    </row>
    <row r="204409" spans="26:27">
      <c r="Z204409" s="192"/>
      <c r="AA204409" s="192"/>
    </row>
    <row r="204410" spans="26:27">
      <c r="Z204410" s="192"/>
      <c r="AA204410" s="192"/>
    </row>
    <row r="204411" spans="26:27">
      <c r="Z204411" s="192"/>
      <c r="AA204411" s="192"/>
    </row>
    <row r="204412" spans="26:27">
      <c r="Z204412" s="192"/>
      <c r="AA204412" s="192"/>
    </row>
    <row r="204413" spans="26:27">
      <c r="Z204413" s="192"/>
      <c r="AA204413" s="192"/>
    </row>
    <row r="204414" spans="26:27">
      <c r="Z204414" s="192"/>
      <c r="AA204414" s="192"/>
    </row>
    <row r="204415" spans="26:27">
      <c r="Z204415" s="192"/>
      <c r="AA204415" s="192"/>
    </row>
    <row r="204416" spans="26:27">
      <c r="Z204416" s="192"/>
      <c r="AA204416" s="192"/>
    </row>
    <row r="204417" spans="26:27">
      <c r="Z204417" s="192"/>
      <c r="AA204417" s="192"/>
    </row>
    <row r="204418" spans="26:27">
      <c r="Z204418" s="192"/>
      <c r="AA204418" s="192"/>
    </row>
    <row r="204419" spans="26:27">
      <c r="Z204419" s="192"/>
      <c r="AA204419" s="192"/>
    </row>
    <row r="204420" spans="26:27">
      <c r="Z204420" s="192"/>
      <c r="AA204420" s="192"/>
    </row>
    <row r="204421" spans="26:27">
      <c r="Z204421" s="192"/>
      <c r="AA204421" s="192"/>
    </row>
    <row r="204422" spans="26:27">
      <c r="Z204422" s="192"/>
      <c r="AA204422" s="192"/>
    </row>
    <row r="204423" spans="26:27">
      <c r="Z204423" s="192"/>
      <c r="AA204423" s="192"/>
    </row>
    <row r="204424" spans="26:27">
      <c r="Z204424" s="192"/>
      <c r="AA204424" s="192"/>
    </row>
    <row r="204425" spans="26:27">
      <c r="Z204425" s="192"/>
      <c r="AA204425" s="192"/>
    </row>
    <row r="204426" spans="26:27">
      <c r="Z204426" s="192"/>
      <c r="AA204426" s="192"/>
    </row>
    <row r="204427" spans="26:27">
      <c r="Z204427" s="192"/>
      <c r="AA204427" s="192"/>
    </row>
    <row r="204428" spans="26:27">
      <c r="Z204428" s="192"/>
      <c r="AA204428" s="192"/>
    </row>
    <row r="204429" spans="26:27">
      <c r="Z204429" s="192"/>
      <c r="AA204429" s="192"/>
    </row>
    <row r="204430" spans="26:27">
      <c r="Z204430" s="192"/>
      <c r="AA204430" s="192"/>
    </row>
    <row r="204431" spans="26:27">
      <c r="Z204431" s="192"/>
      <c r="AA204431" s="192"/>
    </row>
    <row r="204432" spans="26:27">
      <c r="Z204432" s="192"/>
      <c r="AA204432" s="192"/>
    </row>
    <row r="204433" spans="26:27">
      <c r="Z204433" s="192"/>
      <c r="AA204433" s="192"/>
    </row>
    <row r="204434" spans="26:27">
      <c r="Z204434" s="192"/>
      <c r="AA204434" s="192"/>
    </row>
    <row r="204435" spans="26:27">
      <c r="Z204435" s="192"/>
      <c r="AA204435" s="192"/>
    </row>
    <row r="204436" spans="26:27">
      <c r="Z204436" s="192"/>
      <c r="AA204436" s="192"/>
    </row>
    <row r="204437" spans="26:27">
      <c r="Z204437" s="192"/>
      <c r="AA204437" s="192"/>
    </row>
    <row r="204438" spans="26:27">
      <c r="Z204438" s="192"/>
      <c r="AA204438" s="192"/>
    </row>
    <row r="204439" spans="26:27">
      <c r="Z204439" s="192"/>
      <c r="AA204439" s="192"/>
    </row>
    <row r="204440" spans="26:27">
      <c r="Z204440" s="192"/>
      <c r="AA204440" s="192"/>
    </row>
    <row r="204441" spans="26:27">
      <c r="Z204441" s="192"/>
      <c r="AA204441" s="192"/>
    </row>
    <row r="204442" spans="26:27">
      <c r="Z204442" s="192"/>
      <c r="AA204442" s="192"/>
    </row>
    <row r="204443" spans="26:27">
      <c r="Z204443" s="192"/>
      <c r="AA204443" s="192"/>
    </row>
    <row r="204444" spans="26:27">
      <c r="Z204444" s="192"/>
      <c r="AA204444" s="192"/>
    </row>
    <row r="204445" spans="26:27">
      <c r="Z204445" s="192"/>
      <c r="AA204445" s="192"/>
    </row>
    <row r="204446" spans="26:27">
      <c r="Z204446" s="192"/>
      <c r="AA204446" s="192"/>
    </row>
    <row r="204447" spans="26:27">
      <c r="Z204447" s="192"/>
      <c r="AA204447" s="192"/>
    </row>
    <row r="204448" spans="26:27">
      <c r="Z204448" s="192"/>
      <c r="AA204448" s="192"/>
    </row>
    <row r="204449" spans="26:27">
      <c r="Z204449" s="192"/>
      <c r="AA204449" s="192"/>
    </row>
    <row r="204450" spans="26:27">
      <c r="Z204450" s="192"/>
      <c r="AA204450" s="192"/>
    </row>
    <row r="204451" spans="26:27">
      <c r="Z204451" s="192"/>
      <c r="AA204451" s="192"/>
    </row>
    <row r="204452" spans="26:27">
      <c r="Z204452" s="192"/>
      <c r="AA204452" s="192"/>
    </row>
    <row r="204453" spans="26:27">
      <c r="Z204453" s="192"/>
      <c r="AA204453" s="192"/>
    </row>
    <row r="204454" spans="26:27">
      <c r="Z204454" s="192"/>
      <c r="AA204454" s="192"/>
    </row>
    <row r="204455" spans="26:27">
      <c r="Z204455" s="192"/>
      <c r="AA204455" s="192"/>
    </row>
    <row r="204456" spans="26:27">
      <c r="Z204456" s="192"/>
      <c r="AA204456" s="192"/>
    </row>
    <row r="204457" spans="26:27">
      <c r="Z204457" s="192"/>
      <c r="AA204457" s="192"/>
    </row>
    <row r="204458" spans="26:27">
      <c r="Z204458" s="192"/>
      <c r="AA204458" s="192"/>
    </row>
    <row r="204459" spans="26:27">
      <c r="Z204459" s="192"/>
      <c r="AA204459" s="192"/>
    </row>
    <row r="204460" spans="26:27">
      <c r="Z204460" s="192"/>
      <c r="AA204460" s="192"/>
    </row>
    <row r="204461" spans="26:27">
      <c r="Z204461" s="192"/>
      <c r="AA204461" s="192"/>
    </row>
    <row r="204462" spans="26:27">
      <c r="Z204462" s="192"/>
      <c r="AA204462" s="192"/>
    </row>
    <row r="204463" spans="26:27">
      <c r="Z204463" s="192"/>
      <c r="AA204463" s="192"/>
    </row>
    <row r="204464" spans="26:27">
      <c r="Z204464" s="192"/>
      <c r="AA204464" s="192"/>
    </row>
    <row r="204465" spans="26:27">
      <c r="Z204465" s="192"/>
      <c r="AA204465" s="192"/>
    </row>
    <row r="204466" spans="26:27">
      <c r="Z204466" s="192"/>
      <c r="AA204466" s="192"/>
    </row>
    <row r="204467" spans="26:27">
      <c r="Z204467" s="192"/>
      <c r="AA204467" s="192"/>
    </row>
    <row r="204468" spans="26:27">
      <c r="Z204468" s="192"/>
      <c r="AA204468" s="192"/>
    </row>
    <row r="204469" spans="26:27">
      <c r="Z204469" s="192"/>
      <c r="AA204469" s="192"/>
    </row>
    <row r="204470" spans="26:27">
      <c r="Z204470" s="192"/>
      <c r="AA204470" s="192"/>
    </row>
    <row r="204471" spans="26:27">
      <c r="Z204471" s="192"/>
      <c r="AA204471" s="192"/>
    </row>
    <row r="204472" spans="26:27">
      <c r="Z204472" s="192"/>
      <c r="AA204472" s="192"/>
    </row>
    <row r="204473" spans="26:27">
      <c r="Z204473" s="192"/>
      <c r="AA204473" s="192"/>
    </row>
    <row r="204474" spans="26:27">
      <c r="Z204474" s="192"/>
      <c r="AA204474" s="192"/>
    </row>
    <row r="204475" spans="26:27">
      <c r="Z204475" s="192"/>
      <c r="AA204475" s="192"/>
    </row>
    <row r="204476" spans="26:27">
      <c r="Z204476" s="192"/>
      <c r="AA204476" s="192"/>
    </row>
    <row r="204477" spans="26:27">
      <c r="Z204477" s="192"/>
      <c r="AA204477" s="192"/>
    </row>
    <row r="204478" spans="26:27">
      <c r="Z204478" s="192"/>
      <c r="AA204478" s="192"/>
    </row>
    <row r="204479" spans="26:27">
      <c r="Z204479" s="192"/>
      <c r="AA204479" s="192"/>
    </row>
    <row r="204480" spans="26:27">
      <c r="Z204480" s="192"/>
      <c r="AA204480" s="192"/>
    </row>
    <row r="204481" spans="26:27">
      <c r="Z204481" s="192"/>
      <c r="AA204481" s="192"/>
    </row>
    <row r="204482" spans="26:27">
      <c r="Z204482" s="192"/>
      <c r="AA204482" s="192"/>
    </row>
    <row r="204483" spans="26:27">
      <c r="Z204483" s="192"/>
      <c r="AA204483" s="192"/>
    </row>
    <row r="204484" spans="26:27">
      <c r="Z204484" s="192"/>
      <c r="AA204484" s="192"/>
    </row>
    <row r="204485" spans="26:27">
      <c r="Z204485" s="192"/>
      <c r="AA204485" s="192"/>
    </row>
    <row r="204486" spans="26:27">
      <c r="Z204486" s="192"/>
      <c r="AA204486" s="192"/>
    </row>
    <row r="204487" spans="26:27">
      <c r="Z204487" s="192"/>
      <c r="AA204487" s="192"/>
    </row>
    <row r="204488" spans="26:27">
      <c r="Z204488" s="192"/>
      <c r="AA204488" s="192"/>
    </row>
    <row r="204489" spans="26:27">
      <c r="Z204489" s="192"/>
      <c r="AA204489" s="192"/>
    </row>
    <row r="204490" spans="26:27">
      <c r="Z204490" s="192"/>
      <c r="AA204490" s="192"/>
    </row>
    <row r="204491" spans="26:27">
      <c r="Z204491" s="192"/>
      <c r="AA204491" s="192"/>
    </row>
    <row r="204492" spans="26:27">
      <c r="Z204492" s="192"/>
      <c r="AA204492" s="192"/>
    </row>
    <row r="204493" spans="26:27">
      <c r="Z204493" s="192"/>
      <c r="AA204493" s="192"/>
    </row>
    <row r="204494" spans="26:27">
      <c r="Z204494" s="192"/>
      <c r="AA204494" s="192"/>
    </row>
    <row r="204495" spans="26:27">
      <c r="Z204495" s="192"/>
      <c r="AA204495" s="192"/>
    </row>
    <row r="204496" spans="26:27">
      <c r="Z204496" s="192"/>
      <c r="AA204496" s="192"/>
    </row>
    <row r="204497" spans="26:27">
      <c r="Z204497" s="192"/>
      <c r="AA204497" s="192"/>
    </row>
    <row r="204498" spans="26:27">
      <c r="Z204498" s="192"/>
      <c r="AA204498" s="192"/>
    </row>
    <row r="204499" spans="26:27">
      <c r="Z204499" s="192"/>
      <c r="AA204499" s="192"/>
    </row>
    <row r="204500" spans="26:27">
      <c r="Z204500" s="192"/>
      <c r="AA204500" s="192"/>
    </row>
    <row r="204501" spans="26:27">
      <c r="Z204501" s="192"/>
      <c r="AA204501" s="192"/>
    </row>
    <row r="204502" spans="26:27">
      <c r="Z204502" s="192"/>
      <c r="AA204502" s="192"/>
    </row>
    <row r="204503" spans="26:27">
      <c r="Z204503" s="192"/>
      <c r="AA204503" s="192"/>
    </row>
    <row r="204504" spans="26:27">
      <c r="Z204504" s="192"/>
      <c r="AA204504" s="192"/>
    </row>
    <row r="204505" spans="26:27">
      <c r="Z204505" s="192"/>
      <c r="AA204505" s="192"/>
    </row>
    <row r="204506" spans="26:27">
      <c r="Z204506" s="192"/>
      <c r="AA204506" s="192"/>
    </row>
    <row r="204507" spans="26:27">
      <c r="Z204507" s="192"/>
      <c r="AA204507" s="192"/>
    </row>
    <row r="204508" spans="26:27">
      <c r="Z204508" s="192"/>
      <c r="AA204508" s="192"/>
    </row>
    <row r="204509" spans="26:27">
      <c r="Z204509" s="192"/>
      <c r="AA204509" s="192"/>
    </row>
    <row r="204510" spans="26:27">
      <c r="Z204510" s="192"/>
      <c r="AA204510" s="192"/>
    </row>
    <row r="204511" spans="26:27">
      <c r="Z204511" s="192"/>
      <c r="AA204511" s="192"/>
    </row>
    <row r="204512" spans="26:27">
      <c r="Z204512" s="192"/>
      <c r="AA204512" s="192"/>
    </row>
    <row r="204513" spans="26:27">
      <c r="Z204513" s="192"/>
      <c r="AA204513" s="192"/>
    </row>
    <row r="204514" spans="26:27">
      <c r="Z204514" s="192"/>
      <c r="AA204514" s="192"/>
    </row>
    <row r="204515" spans="26:27">
      <c r="Z204515" s="192"/>
      <c r="AA204515" s="192"/>
    </row>
    <row r="204516" spans="26:27">
      <c r="Z204516" s="192"/>
      <c r="AA204516" s="192"/>
    </row>
    <row r="204517" spans="26:27">
      <c r="Z204517" s="192"/>
      <c r="AA204517" s="192"/>
    </row>
    <row r="204518" spans="26:27">
      <c r="Z204518" s="192"/>
      <c r="AA204518" s="192"/>
    </row>
    <row r="204519" spans="26:27">
      <c r="Z204519" s="192"/>
      <c r="AA204519" s="192"/>
    </row>
    <row r="204520" spans="26:27">
      <c r="Z204520" s="192"/>
      <c r="AA204520" s="192"/>
    </row>
    <row r="204521" spans="26:27">
      <c r="Z204521" s="192"/>
      <c r="AA204521" s="192"/>
    </row>
    <row r="204522" spans="26:27">
      <c r="Z204522" s="192"/>
      <c r="AA204522" s="192"/>
    </row>
    <row r="204523" spans="26:27">
      <c r="Z204523" s="192"/>
      <c r="AA204523" s="192"/>
    </row>
    <row r="204524" spans="26:27">
      <c r="Z204524" s="192"/>
      <c r="AA204524" s="192"/>
    </row>
    <row r="204525" spans="26:27">
      <c r="Z204525" s="192"/>
      <c r="AA204525" s="192"/>
    </row>
    <row r="204526" spans="26:27">
      <c r="Z204526" s="192"/>
      <c r="AA204526" s="192"/>
    </row>
    <row r="204527" spans="26:27">
      <c r="Z204527" s="192"/>
      <c r="AA204527" s="192"/>
    </row>
    <row r="204528" spans="26:27">
      <c r="Z204528" s="192"/>
      <c r="AA204528" s="192"/>
    </row>
    <row r="204529" spans="26:27">
      <c r="Z204529" s="192"/>
      <c r="AA204529" s="192"/>
    </row>
    <row r="204530" spans="26:27">
      <c r="Z204530" s="192"/>
      <c r="AA204530" s="192"/>
    </row>
    <row r="204531" spans="26:27">
      <c r="Z204531" s="192"/>
      <c r="AA204531" s="192"/>
    </row>
    <row r="204532" spans="26:27">
      <c r="Z204532" s="192"/>
      <c r="AA204532" s="192"/>
    </row>
    <row r="204533" spans="26:27">
      <c r="Z204533" s="192"/>
      <c r="AA204533" s="192"/>
    </row>
    <row r="204534" spans="26:27">
      <c r="Z204534" s="192"/>
      <c r="AA204534" s="192"/>
    </row>
    <row r="204535" spans="26:27">
      <c r="Z204535" s="192"/>
      <c r="AA204535" s="192"/>
    </row>
    <row r="204536" spans="26:27">
      <c r="Z204536" s="192"/>
      <c r="AA204536" s="192"/>
    </row>
    <row r="204537" spans="26:27">
      <c r="Z204537" s="192"/>
      <c r="AA204537" s="192"/>
    </row>
    <row r="204538" spans="26:27">
      <c r="Z204538" s="192"/>
      <c r="AA204538" s="192"/>
    </row>
    <row r="204539" spans="26:27">
      <c r="Z204539" s="192"/>
      <c r="AA204539" s="192"/>
    </row>
    <row r="204540" spans="26:27">
      <c r="Z204540" s="192"/>
      <c r="AA204540" s="192"/>
    </row>
    <row r="204541" spans="26:27">
      <c r="Z204541" s="192"/>
      <c r="AA204541" s="192"/>
    </row>
    <row r="204542" spans="26:27">
      <c r="Z204542" s="192"/>
      <c r="AA204542" s="192"/>
    </row>
    <row r="204543" spans="26:27">
      <c r="Z204543" s="192"/>
      <c r="AA204543" s="192"/>
    </row>
    <row r="204544" spans="26:27">
      <c r="Z204544" s="192"/>
      <c r="AA204544" s="192"/>
    </row>
    <row r="204545" spans="26:27">
      <c r="Z204545" s="192"/>
      <c r="AA204545" s="192"/>
    </row>
    <row r="204546" spans="26:27">
      <c r="Z204546" s="192"/>
      <c r="AA204546" s="192"/>
    </row>
    <row r="204547" spans="26:27">
      <c r="Z204547" s="192"/>
      <c r="AA204547" s="192"/>
    </row>
    <row r="204548" spans="26:27">
      <c r="Z204548" s="192"/>
      <c r="AA204548" s="192"/>
    </row>
    <row r="204549" spans="26:27">
      <c r="Z204549" s="192"/>
      <c r="AA204549" s="192"/>
    </row>
    <row r="204550" spans="26:27">
      <c r="Z204550" s="192"/>
      <c r="AA204550" s="192"/>
    </row>
    <row r="204551" spans="26:27">
      <c r="Z204551" s="192"/>
      <c r="AA204551" s="192"/>
    </row>
    <row r="204552" spans="26:27">
      <c r="Z204552" s="192"/>
      <c r="AA204552" s="192"/>
    </row>
    <row r="204553" spans="26:27">
      <c r="Z204553" s="192"/>
      <c r="AA204553" s="192"/>
    </row>
    <row r="204554" spans="26:27">
      <c r="Z204554" s="192"/>
      <c r="AA204554" s="192"/>
    </row>
    <row r="204555" spans="26:27">
      <c r="Z204555" s="192"/>
      <c r="AA204555" s="192"/>
    </row>
    <row r="204556" spans="26:27">
      <c r="Z204556" s="192"/>
      <c r="AA204556" s="192"/>
    </row>
    <row r="204557" spans="26:27">
      <c r="Z204557" s="192"/>
      <c r="AA204557" s="192"/>
    </row>
    <row r="204558" spans="26:27">
      <c r="Z204558" s="192"/>
      <c r="AA204558" s="192"/>
    </row>
    <row r="204559" spans="26:27">
      <c r="Z204559" s="192"/>
      <c r="AA204559" s="192"/>
    </row>
    <row r="204560" spans="26:27">
      <c r="Z204560" s="192"/>
      <c r="AA204560" s="192"/>
    </row>
    <row r="204561" spans="26:27">
      <c r="Z204561" s="192"/>
      <c r="AA204561" s="192"/>
    </row>
    <row r="204562" spans="26:27">
      <c r="Z204562" s="192"/>
      <c r="AA204562" s="192"/>
    </row>
    <row r="204563" spans="26:27">
      <c r="Z204563" s="192"/>
      <c r="AA204563" s="192"/>
    </row>
    <row r="204564" spans="26:27">
      <c r="Z204564" s="192"/>
      <c r="AA204564" s="192"/>
    </row>
    <row r="204565" spans="26:27">
      <c r="Z204565" s="192"/>
      <c r="AA204565" s="192"/>
    </row>
    <row r="204566" spans="26:27">
      <c r="Z204566" s="192"/>
      <c r="AA204566" s="192"/>
    </row>
    <row r="204567" spans="26:27">
      <c r="Z204567" s="192"/>
      <c r="AA204567" s="192"/>
    </row>
    <row r="204568" spans="26:27">
      <c r="Z204568" s="192"/>
      <c r="AA204568" s="192"/>
    </row>
    <row r="204569" spans="26:27">
      <c r="Z204569" s="192"/>
      <c r="AA204569" s="192"/>
    </row>
    <row r="204570" spans="26:27">
      <c r="Z204570" s="192"/>
      <c r="AA204570" s="192"/>
    </row>
    <row r="204571" spans="26:27">
      <c r="Z204571" s="192"/>
      <c r="AA204571" s="192"/>
    </row>
    <row r="204572" spans="26:27">
      <c r="Z204572" s="192"/>
      <c r="AA204572" s="192"/>
    </row>
    <row r="204573" spans="26:27">
      <c r="Z204573" s="192"/>
      <c r="AA204573" s="192"/>
    </row>
    <row r="204574" spans="26:27">
      <c r="Z204574" s="192"/>
      <c r="AA204574" s="192"/>
    </row>
    <row r="204575" spans="26:27">
      <c r="Z204575" s="192"/>
      <c r="AA204575" s="192"/>
    </row>
    <row r="204576" spans="26:27">
      <c r="Z204576" s="192"/>
      <c r="AA204576" s="192"/>
    </row>
    <row r="204577" spans="26:27">
      <c r="Z204577" s="192"/>
      <c r="AA204577" s="192"/>
    </row>
    <row r="204578" spans="26:27">
      <c r="Z204578" s="192"/>
      <c r="AA204578" s="192"/>
    </row>
    <row r="204579" spans="26:27">
      <c r="Z204579" s="192"/>
      <c r="AA204579" s="192"/>
    </row>
    <row r="204580" spans="26:27">
      <c r="Z204580" s="192"/>
      <c r="AA204580" s="192"/>
    </row>
    <row r="204581" spans="26:27">
      <c r="Z204581" s="192"/>
      <c r="AA204581" s="192"/>
    </row>
    <row r="204582" spans="26:27">
      <c r="Z204582" s="192"/>
      <c r="AA204582" s="192"/>
    </row>
    <row r="204583" spans="26:27">
      <c r="Z204583" s="192"/>
      <c r="AA204583" s="192"/>
    </row>
    <row r="204584" spans="26:27">
      <c r="Z204584" s="192"/>
      <c r="AA204584" s="192"/>
    </row>
    <row r="204585" spans="26:27">
      <c r="Z204585" s="192"/>
      <c r="AA204585" s="192"/>
    </row>
    <row r="204586" spans="26:27">
      <c r="Z204586" s="192"/>
      <c r="AA204586" s="192"/>
    </row>
    <row r="204587" spans="26:27">
      <c r="Z204587" s="192"/>
      <c r="AA204587" s="192"/>
    </row>
    <row r="204588" spans="26:27">
      <c r="Z204588" s="192"/>
      <c r="AA204588" s="192"/>
    </row>
    <row r="204589" spans="26:27">
      <c r="Z204589" s="192"/>
      <c r="AA204589" s="192"/>
    </row>
    <row r="204590" spans="26:27">
      <c r="Z204590" s="192"/>
      <c r="AA204590" s="192"/>
    </row>
    <row r="204591" spans="26:27">
      <c r="Z204591" s="192"/>
      <c r="AA204591" s="192"/>
    </row>
    <row r="204592" spans="26:27">
      <c r="Z204592" s="192"/>
      <c r="AA204592" s="192"/>
    </row>
    <row r="204593" spans="26:27">
      <c r="Z204593" s="192"/>
      <c r="AA204593" s="192"/>
    </row>
    <row r="204594" spans="26:27">
      <c r="Z204594" s="192"/>
      <c r="AA204594" s="192"/>
    </row>
    <row r="204595" spans="26:27">
      <c r="Z204595" s="192"/>
      <c r="AA204595" s="192"/>
    </row>
    <row r="204596" spans="26:27">
      <c r="Z204596" s="192"/>
      <c r="AA204596" s="192"/>
    </row>
    <row r="204597" spans="26:27">
      <c r="Z204597" s="192"/>
      <c r="AA204597" s="192"/>
    </row>
    <row r="204598" spans="26:27">
      <c r="Z204598" s="192"/>
      <c r="AA204598" s="192"/>
    </row>
    <row r="204599" spans="26:27">
      <c r="Z204599" s="192"/>
      <c r="AA204599" s="192"/>
    </row>
    <row r="204600" spans="26:27">
      <c r="Z204600" s="192"/>
      <c r="AA204600" s="192"/>
    </row>
    <row r="204601" spans="26:27">
      <c r="Z204601" s="192"/>
      <c r="AA204601" s="192"/>
    </row>
    <row r="204602" spans="26:27">
      <c r="Z204602" s="192"/>
      <c r="AA204602" s="192"/>
    </row>
    <row r="204603" spans="26:27">
      <c r="Z204603" s="192"/>
      <c r="AA204603" s="192"/>
    </row>
    <row r="204604" spans="26:27">
      <c r="Z204604" s="192"/>
      <c r="AA204604" s="192"/>
    </row>
    <row r="204605" spans="26:27">
      <c r="Z204605" s="192"/>
      <c r="AA204605" s="192"/>
    </row>
    <row r="204606" spans="26:27">
      <c r="Z204606" s="192"/>
      <c r="AA204606" s="192"/>
    </row>
    <row r="204607" spans="26:27">
      <c r="Z204607" s="192"/>
      <c r="AA204607" s="192"/>
    </row>
    <row r="204608" spans="26:27">
      <c r="Z204608" s="192"/>
      <c r="AA204608" s="192"/>
    </row>
    <row r="204609" spans="26:27">
      <c r="Z204609" s="192"/>
      <c r="AA204609" s="192"/>
    </row>
    <row r="204610" spans="26:27">
      <c r="Z204610" s="192"/>
      <c r="AA204610" s="192"/>
    </row>
    <row r="204611" spans="26:27">
      <c r="Z204611" s="192"/>
      <c r="AA204611" s="192"/>
    </row>
    <row r="204612" spans="26:27">
      <c r="Z204612" s="192"/>
      <c r="AA204612" s="192"/>
    </row>
    <row r="204613" spans="26:27">
      <c r="Z204613" s="192"/>
      <c r="AA204613" s="192"/>
    </row>
    <row r="204614" spans="26:27">
      <c r="Z204614" s="192"/>
      <c r="AA204614" s="192"/>
    </row>
    <row r="204615" spans="26:27">
      <c r="Z204615" s="192"/>
      <c r="AA204615" s="192"/>
    </row>
    <row r="204616" spans="26:27">
      <c r="Z204616" s="192"/>
      <c r="AA204616" s="192"/>
    </row>
    <row r="204617" spans="26:27">
      <c r="Z204617" s="192"/>
      <c r="AA204617" s="192"/>
    </row>
    <row r="204618" spans="26:27">
      <c r="Z204618" s="192"/>
      <c r="AA204618" s="192"/>
    </row>
    <row r="204619" spans="26:27">
      <c r="Z204619" s="192"/>
      <c r="AA204619" s="192"/>
    </row>
    <row r="204620" spans="26:27">
      <c r="Z204620" s="192"/>
      <c r="AA204620" s="192"/>
    </row>
    <row r="204621" spans="26:27">
      <c r="Z204621" s="192"/>
      <c r="AA204621" s="192"/>
    </row>
    <row r="204622" spans="26:27">
      <c r="Z204622" s="192"/>
      <c r="AA204622" s="192"/>
    </row>
    <row r="204623" spans="26:27">
      <c r="Z204623" s="192"/>
      <c r="AA204623" s="192"/>
    </row>
    <row r="204624" spans="26:27">
      <c r="Z204624" s="192"/>
      <c r="AA204624" s="192"/>
    </row>
    <row r="204625" spans="26:27">
      <c r="Z204625" s="192"/>
      <c r="AA204625" s="192"/>
    </row>
    <row r="204626" spans="26:27">
      <c r="Z204626" s="192"/>
      <c r="AA204626" s="192"/>
    </row>
    <row r="204627" spans="26:27">
      <c r="Z204627" s="192"/>
      <c r="AA204627" s="192"/>
    </row>
    <row r="204628" spans="26:27">
      <c r="Z204628" s="192"/>
      <c r="AA204628" s="192"/>
    </row>
    <row r="204629" spans="26:27">
      <c r="Z204629" s="192"/>
      <c r="AA204629" s="192"/>
    </row>
    <row r="204630" spans="26:27">
      <c r="Z204630" s="192"/>
      <c r="AA204630" s="192"/>
    </row>
    <row r="204631" spans="26:27">
      <c r="Z204631" s="192"/>
      <c r="AA204631" s="192"/>
    </row>
    <row r="204632" spans="26:27">
      <c r="Z204632" s="192"/>
      <c r="AA204632" s="192"/>
    </row>
    <row r="204633" spans="26:27">
      <c r="Z204633" s="192"/>
      <c r="AA204633" s="192"/>
    </row>
    <row r="204634" spans="26:27">
      <c r="Z204634" s="192"/>
      <c r="AA204634" s="192"/>
    </row>
    <row r="204635" spans="26:27">
      <c r="Z204635" s="192"/>
      <c r="AA204635" s="192"/>
    </row>
    <row r="204636" spans="26:27">
      <c r="Z204636" s="192"/>
      <c r="AA204636" s="192"/>
    </row>
    <row r="204637" spans="26:27">
      <c r="Z204637" s="192"/>
      <c r="AA204637" s="192"/>
    </row>
    <row r="204638" spans="26:27">
      <c r="Z204638" s="192"/>
      <c r="AA204638" s="192"/>
    </row>
    <row r="204639" spans="26:27">
      <c r="Z204639" s="192"/>
      <c r="AA204639" s="192"/>
    </row>
    <row r="204640" spans="26:27">
      <c r="Z204640" s="192"/>
      <c r="AA204640" s="192"/>
    </row>
    <row r="204641" spans="26:27">
      <c r="Z204641" s="192"/>
      <c r="AA204641" s="192"/>
    </row>
    <row r="204642" spans="26:27">
      <c r="Z204642" s="192"/>
      <c r="AA204642" s="192"/>
    </row>
    <row r="204643" spans="26:27">
      <c r="Z204643" s="192"/>
      <c r="AA204643" s="192"/>
    </row>
    <row r="204644" spans="26:27">
      <c r="Z204644" s="192"/>
      <c r="AA204644" s="192"/>
    </row>
    <row r="204645" spans="26:27">
      <c r="Z204645" s="192"/>
      <c r="AA204645" s="192"/>
    </row>
    <row r="204646" spans="26:27">
      <c r="Z204646" s="192"/>
      <c r="AA204646" s="192"/>
    </row>
    <row r="204647" spans="26:27">
      <c r="Z204647" s="192"/>
      <c r="AA204647" s="192"/>
    </row>
    <row r="204648" spans="26:27">
      <c r="Z204648" s="192"/>
      <c r="AA204648" s="192"/>
    </row>
    <row r="204649" spans="26:27">
      <c r="Z204649" s="192"/>
      <c r="AA204649" s="192"/>
    </row>
    <row r="204650" spans="26:27">
      <c r="Z204650" s="192"/>
      <c r="AA204650" s="192"/>
    </row>
    <row r="204651" spans="26:27">
      <c r="Z204651" s="192"/>
      <c r="AA204651" s="192"/>
    </row>
    <row r="204652" spans="26:27">
      <c r="Z204652" s="192"/>
      <c r="AA204652" s="192"/>
    </row>
    <row r="204653" spans="26:27">
      <c r="Z204653" s="192"/>
      <c r="AA204653" s="192"/>
    </row>
    <row r="204654" spans="26:27">
      <c r="Z204654" s="192"/>
      <c r="AA204654" s="192"/>
    </row>
    <row r="204655" spans="26:27">
      <c r="Z204655" s="192"/>
      <c r="AA204655" s="192"/>
    </row>
    <row r="204656" spans="26:27">
      <c r="Z204656" s="192"/>
      <c r="AA204656" s="192"/>
    </row>
    <row r="204657" spans="26:27">
      <c r="Z204657" s="192"/>
      <c r="AA204657" s="192"/>
    </row>
    <row r="204658" spans="26:27">
      <c r="Z204658" s="192"/>
      <c r="AA204658" s="192"/>
    </row>
    <row r="204659" spans="26:27">
      <c r="Z204659" s="192"/>
      <c r="AA204659" s="192"/>
    </row>
    <row r="204660" spans="26:27">
      <c r="Z204660" s="192"/>
      <c r="AA204660" s="192"/>
    </row>
    <row r="204661" spans="26:27">
      <c r="Z204661" s="192"/>
      <c r="AA204661" s="192"/>
    </row>
    <row r="204662" spans="26:27">
      <c r="Z204662" s="192"/>
      <c r="AA204662" s="192"/>
    </row>
    <row r="204663" spans="26:27">
      <c r="Z204663" s="192"/>
      <c r="AA204663" s="192"/>
    </row>
    <row r="204664" spans="26:27">
      <c r="Z204664" s="192"/>
      <c r="AA204664" s="192"/>
    </row>
    <row r="204665" spans="26:27">
      <c r="Z204665" s="192"/>
      <c r="AA204665" s="192"/>
    </row>
    <row r="204666" spans="26:27">
      <c r="Z204666" s="192"/>
      <c r="AA204666" s="192"/>
    </row>
    <row r="204667" spans="26:27">
      <c r="Z204667" s="192"/>
      <c r="AA204667" s="192"/>
    </row>
    <row r="204668" spans="26:27">
      <c r="Z204668" s="192"/>
      <c r="AA204668" s="192"/>
    </row>
    <row r="204669" spans="26:27">
      <c r="Z204669" s="192"/>
      <c r="AA204669" s="192"/>
    </row>
    <row r="204670" spans="26:27">
      <c r="Z204670" s="192"/>
      <c r="AA204670" s="192"/>
    </row>
    <row r="204671" spans="26:27">
      <c r="Z204671" s="192"/>
      <c r="AA204671" s="192"/>
    </row>
    <row r="204672" spans="26:27">
      <c r="Z204672" s="192"/>
      <c r="AA204672" s="192"/>
    </row>
    <row r="204673" spans="26:27">
      <c r="Z204673" s="192"/>
      <c r="AA204673" s="192"/>
    </row>
    <row r="204674" spans="26:27">
      <c r="Z204674" s="192"/>
      <c r="AA204674" s="192"/>
    </row>
    <row r="204675" spans="26:27">
      <c r="Z204675" s="192"/>
      <c r="AA204675" s="192"/>
    </row>
    <row r="204676" spans="26:27">
      <c r="Z204676" s="192"/>
      <c r="AA204676" s="192"/>
    </row>
    <row r="204677" spans="26:27">
      <c r="Z204677" s="192"/>
      <c r="AA204677" s="192"/>
    </row>
    <row r="204678" spans="26:27">
      <c r="Z204678" s="192"/>
      <c r="AA204678" s="192"/>
    </row>
    <row r="204679" spans="26:27">
      <c r="Z204679" s="192"/>
      <c r="AA204679" s="192"/>
    </row>
    <row r="204680" spans="26:27">
      <c r="Z204680" s="192"/>
      <c r="AA204680" s="192"/>
    </row>
    <row r="204681" spans="26:27">
      <c r="Z204681" s="192"/>
      <c r="AA204681" s="192"/>
    </row>
    <row r="204682" spans="26:27">
      <c r="Z204682" s="192"/>
      <c r="AA204682" s="192"/>
    </row>
    <row r="204683" spans="26:27">
      <c r="Z204683" s="192"/>
      <c r="AA204683" s="192"/>
    </row>
    <row r="204684" spans="26:27">
      <c r="Z204684" s="192"/>
      <c r="AA204684" s="192"/>
    </row>
    <row r="204685" spans="26:27">
      <c r="Z204685" s="192"/>
      <c r="AA204685" s="192"/>
    </row>
    <row r="204686" spans="26:27">
      <c r="Z204686" s="192"/>
      <c r="AA204686" s="192"/>
    </row>
    <row r="204687" spans="26:27">
      <c r="Z204687" s="192"/>
      <c r="AA204687" s="192"/>
    </row>
    <row r="204688" spans="26:27">
      <c r="Z204688" s="192"/>
      <c r="AA204688" s="192"/>
    </row>
    <row r="204689" spans="26:27">
      <c r="Z204689" s="192"/>
      <c r="AA204689" s="192"/>
    </row>
    <row r="204690" spans="26:27">
      <c r="Z204690" s="192"/>
      <c r="AA204690" s="192"/>
    </row>
    <row r="204691" spans="26:27">
      <c r="Z204691" s="192"/>
      <c r="AA204691" s="192"/>
    </row>
    <row r="204692" spans="26:27">
      <c r="Z204692" s="192"/>
      <c r="AA204692" s="192"/>
    </row>
    <row r="204693" spans="26:27">
      <c r="Z204693" s="192"/>
      <c r="AA204693" s="192"/>
    </row>
    <row r="204694" spans="26:27">
      <c r="Z204694" s="192"/>
      <c r="AA204694" s="192"/>
    </row>
    <row r="204695" spans="26:27">
      <c r="Z204695" s="192"/>
      <c r="AA204695" s="192"/>
    </row>
    <row r="204696" spans="26:27">
      <c r="Z204696" s="192"/>
      <c r="AA204696" s="192"/>
    </row>
    <row r="204697" spans="26:27">
      <c r="Z204697" s="192"/>
      <c r="AA204697" s="192"/>
    </row>
    <row r="204698" spans="26:27">
      <c r="Z204698" s="192"/>
      <c r="AA204698" s="192"/>
    </row>
    <row r="204699" spans="26:27">
      <c r="Z204699" s="192"/>
      <c r="AA204699" s="192"/>
    </row>
    <row r="204700" spans="26:27">
      <c r="Z204700" s="192"/>
      <c r="AA204700" s="192"/>
    </row>
    <row r="204701" spans="26:27">
      <c r="Z204701" s="192"/>
      <c r="AA204701" s="192"/>
    </row>
    <row r="204702" spans="26:27">
      <c r="Z204702" s="192"/>
      <c r="AA204702" s="192"/>
    </row>
    <row r="204703" spans="26:27">
      <c r="Z204703" s="192"/>
      <c r="AA204703" s="192"/>
    </row>
    <row r="204704" spans="26:27">
      <c r="Z204704" s="192"/>
      <c r="AA204704" s="192"/>
    </row>
    <row r="204705" spans="26:27">
      <c r="Z204705" s="192"/>
      <c r="AA204705" s="192"/>
    </row>
    <row r="204706" spans="26:27">
      <c r="Z204706" s="192"/>
      <c r="AA204706" s="192"/>
    </row>
    <row r="204707" spans="26:27">
      <c r="Z204707" s="192"/>
      <c r="AA204707" s="192"/>
    </row>
    <row r="204708" spans="26:27">
      <c r="Z204708" s="192"/>
      <c r="AA204708" s="192"/>
    </row>
    <row r="204709" spans="26:27">
      <c r="Z204709" s="192"/>
      <c r="AA204709" s="192"/>
    </row>
    <row r="204710" spans="26:27">
      <c r="Z204710" s="192"/>
      <c r="AA204710" s="192"/>
    </row>
    <row r="204711" spans="26:27">
      <c r="Z204711" s="192"/>
      <c r="AA204711" s="192"/>
    </row>
    <row r="204712" spans="26:27">
      <c r="Z204712" s="192"/>
      <c r="AA204712" s="192"/>
    </row>
    <row r="204713" spans="26:27">
      <c r="Z204713" s="192"/>
      <c r="AA204713" s="192"/>
    </row>
    <row r="204714" spans="26:27">
      <c r="Z204714" s="192"/>
      <c r="AA204714" s="192"/>
    </row>
    <row r="204715" spans="26:27">
      <c r="Z204715" s="192"/>
      <c r="AA204715" s="192"/>
    </row>
    <row r="204716" spans="26:27">
      <c r="Z204716" s="192"/>
      <c r="AA204716" s="192"/>
    </row>
    <row r="204717" spans="26:27">
      <c r="Z204717" s="192"/>
      <c r="AA204717" s="192"/>
    </row>
    <row r="204718" spans="26:27">
      <c r="Z204718" s="192"/>
      <c r="AA204718" s="192"/>
    </row>
    <row r="204719" spans="26:27">
      <c r="Z204719" s="192"/>
      <c r="AA204719" s="192"/>
    </row>
    <row r="204720" spans="26:27">
      <c r="Z204720" s="192"/>
      <c r="AA204720" s="192"/>
    </row>
    <row r="204721" spans="26:27">
      <c r="Z204721" s="192"/>
      <c r="AA204721" s="192"/>
    </row>
    <row r="204722" spans="26:27">
      <c r="Z204722" s="192"/>
      <c r="AA204722" s="192"/>
    </row>
    <row r="204723" spans="26:27">
      <c r="Z204723" s="192"/>
      <c r="AA204723" s="192"/>
    </row>
    <row r="204724" spans="26:27">
      <c r="Z204724" s="192"/>
      <c r="AA204724" s="192"/>
    </row>
    <row r="204725" spans="26:27">
      <c r="Z204725" s="192"/>
      <c r="AA204725" s="192"/>
    </row>
    <row r="204726" spans="26:27">
      <c r="Z204726" s="192"/>
      <c r="AA204726" s="192"/>
    </row>
    <row r="204727" spans="26:27">
      <c r="Z204727" s="192"/>
      <c r="AA204727" s="192"/>
    </row>
    <row r="204728" spans="26:27">
      <c r="Z204728" s="192"/>
      <c r="AA204728" s="192"/>
    </row>
    <row r="204729" spans="26:27">
      <c r="Z204729" s="192"/>
      <c r="AA204729" s="192"/>
    </row>
    <row r="204730" spans="26:27">
      <c r="Z204730" s="192"/>
      <c r="AA204730" s="192"/>
    </row>
    <row r="204731" spans="26:27">
      <c r="Z204731" s="192"/>
      <c r="AA204731" s="192"/>
    </row>
    <row r="204732" spans="26:27">
      <c r="Z204732" s="192"/>
      <c r="AA204732" s="192"/>
    </row>
    <row r="204733" spans="26:27">
      <c r="Z204733" s="192"/>
      <c r="AA204733" s="192"/>
    </row>
    <row r="204734" spans="26:27">
      <c r="Z204734" s="192"/>
      <c r="AA204734" s="192"/>
    </row>
    <row r="204735" spans="26:27">
      <c r="Z204735" s="192"/>
      <c r="AA204735" s="192"/>
    </row>
    <row r="204736" spans="26:27">
      <c r="Z204736" s="192"/>
      <c r="AA204736" s="192"/>
    </row>
    <row r="204737" spans="26:27">
      <c r="Z204737" s="192"/>
      <c r="AA204737" s="192"/>
    </row>
    <row r="204738" spans="26:27">
      <c r="Z204738" s="192"/>
      <c r="AA204738" s="192"/>
    </row>
    <row r="204739" spans="26:27">
      <c r="Z204739" s="192"/>
      <c r="AA204739" s="192"/>
    </row>
    <row r="204740" spans="26:27">
      <c r="Z204740" s="192"/>
      <c r="AA204740" s="192"/>
    </row>
    <row r="204741" spans="26:27">
      <c r="Z204741" s="192"/>
      <c r="AA204741" s="192"/>
    </row>
    <row r="204742" spans="26:27">
      <c r="Z204742" s="192"/>
      <c r="AA204742" s="192"/>
    </row>
    <row r="204743" spans="26:27">
      <c r="Z204743" s="192"/>
      <c r="AA204743" s="192"/>
    </row>
    <row r="204744" spans="26:27">
      <c r="Z204744" s="192"/>
      <c r="AA204744" s="192"/>
    </row>
    <row r="204745" spans="26:27">
      <c r="Z204745" s="192"/>
      <c r="AA204745" s="192"/>
    </row>
    <row r="204746" spans="26:27">
      <c r="Z204746" s="192"/>
      <c r="AA204746" s="192"/>
    </row>
    <row r="204747" spans="26:27">
      <c r="Z204747" s="192"/>
      <c r="AA204747" s="192"/>
    </row>
    <row r="204748" spans="26:27">
      <c r="Z204748" s="192"/>
      <c r="AA204748" s="192"/>
    </row>
    <row r="204749" spans="26:27">
      <c r="Z204749" s="192"/>
      <c r="AA204749" s="192"/>
    </row>
    <row r="204750" spans="26:27">
      <c r="Z204750" s="192"/>
      <c r="AA204750" s="192"/>
    </row>
    <row r="204751" spans="26:27">
      <c r="Z204751" s="192"/>
      <c r="AA204751" s="192"/>
    </row>
    <row r="204752" spans="26:27">
      <c r="Z204752" s="192"/>
      <c r="AA204752" s="192"/>
    </row>
    <row r="204753" spans="26:27">
      <c r="Z204753" s="192"/>
      <c r="AA204753" s="192"/>
    </row>
    <row r="204754" spans="26:27">
      <c r="Z204754" s="192"/>
      <c r="AA204754" s="192"/>
    </row>
    <row r="204755" spans="26:27">
      <c r="Z204755" s="192"/>
      <c r="AA204755" s="192"/>
    </row>
    <row r="204756" spans="26:27">
      <c r="Z204756" s="192"/>
      <c r="AA204756" s="192"/>
    </row>
    <row r="204757" spans="26:27">
      <c r="Z204757" s="192"/>
      <c r="AA204757" s="192"/>
    </row>
    <row r="204758" spans="26:27">
      <c r="Z204758" s="192"/>
      <c r="AA204758" s="192"/>
    </row>
    <row r="204759" spans="26:27">
      <c r="Z204759" s="192"/>
      <c r="AA204759" s="192"/>
    </row>
    <row r="204760" spans="26:27">
      <c r="Z204760" s="192"/>
      <c r="AA204760" s="192"/>
    </row>
    <row r="204761" spans="26:27">
      <c r="Z204761" s="192"/>
      <c r="AA204761" s="192"/>
    </row>
    <row r="204762" spans="26:27">
      <c r="Z204762" s="192"/>
      <c r="AA204762" s="192"/>
    </row>
    <row r="204763" spans="26:27">
      <c r="Z204763" s="192"/>
      <c r="AA204763" s="192"/>
    </row>
    <row r="204764" spans="26:27">
      <c r="Z204764" s="192"/>
      <c r="AA204764" s="192"/>
    </row>
    <row r="204765" spans="26:27">
      <c r="Z204765" s="192"/>
      <c r="AA204765" s="192"/>
    </row>
    <row r="204766" spans="26:27">
      <c r="Z204766" s="192"/>
      <c r="AA204766" s="192"/>
    </row>
    <row r="204767" spans="26:27">
      <c r="Z204767" s="192"/>
      <c r="AA204767" s="192"/>
    </row>
    <row r="204768" spans="26:27">
      <c r="Z204768" s="192"/>
      <c r="AA204768" s="192"/>
    </row>
    <row r="204769" spans="26:27">
      <c r="Z204769" s="192"/>
      <c r="AA204769" s="192"/>
    </row>
    <row r="204770" spans="26:27">
      <c r="Z204770" s="192"/>
      <c r="AA204770" s="192"/>
    </row>
    <row r="204771" spans="26:27">
      <c r="Z204771" s="192"/>
      <c r="AA204771" s="192"/>
    </row>
    <row r="204772" spans="26:27">
      <c r="Z204772" s="192"/>
      <c r="AA204772" s="192"/>
    </row>
    <row r="204773" spans="26:27">
      <c r="Z204773" s="192"/>
      <c r="AA204773" s="192"/>
    </row>
    <row r="204774" spans="26:27">
      <c r="Z204774" s="192"/>
      <c r="AA204774" s="192"/>
    </row>
    <row r="204775" spans="26:27">
      <c r="Z204775" s="192"/>
      <c r="AA204775" s="192"/>
    </row>
    <row r="204776" spans="26:27">
      <c r="Z204776" s="192"/>
      <c r="AA204776" s="192"/>
    </row>
    <row r="204777" spans="26:27">
      <c r="Z204777" s="192"/>
      <c r="AA204777" s="192"/>
    </row>
    <row r="204778" spans="26:27">
      <c r="Z204778" s="192"/>
      <c r="AA204778" s="192"/>
    </row>
    <row r="204779" spans="26:27">
      <c r="Z204779" s="192"/>
      <c r="AA204779" s="192"/>
    </row>
    <row r="204780" spans="26:27">
      <c r="Z204780" s="192"/>
      <c r="AA204780" s="192"/>
    </row>
    <row r="204781" spans="26:27">
      <c r="Z204781" s="192"/>
      <c r="AA204781" s="192"/>
    </row>
    <row r="204782" spans="26:27">
      <c r="Z204782" s="192"/>
      <c r="AA204782" s="192"/>
    </row>
    <row r="204783" spans="26:27">
      <c r="Z204783" s="192"/>
      <c r="AA204783" s="192"/>
    </row>
    <row r="204784" spans="26:27">
      <c r="Z204784" s="192"/>
      <c r="AA204784" s="192"/>
    </row>
    <row r="204785" spans="26:27">
      <c r="Z204785" s="192"/>
      <c r="AA204785" s="192"/>
    </row>
    <row r="204786" spans="26:27">
      <c r="Z204786" s="192"/>
      <c r="AA204786" s="192"/>
    </row>
    <row r="204787" spans="26:27">
      <c r="Z204787" s="192"/>
      <c r="AA204787" s="192"/>
    </row>
    <row r="204788" spans="26:27">
      <c r="Z204788" s="192"/>
      <c r="AA204788" s="192"/>
    </row>
    <row r="204789" spans="26:27">
      <c r="Z204789" s="192"/>
      <c r="AA204789" s="192"/>
    </row>
    <row r="204790" spans="26:27">
      <c r="Z204790" s="192"/>
      <c r="AA204790" s="192"/>
    </row>
    <row r="204791" spans="26:27">
      <c r="Z204791" s="192"/>
      <c r="AA204791" s="192"/>
    </row>
    <row r="204792" spans="26:27">
      <c r="Z204792" s="192"/>
      <c r="AA204792" s="192"/>
    </row>
    <row r="204793" spans="26:27">
      <c r="Z204793" s="192"/>
      <c r="AA204793" s="192"/>
    </row>
    <row r="204794" spans="26:27">
      <c r="Z204794" s="192"/>
      <c r="AA204794" s="192"/>
    </row>
    <row r="204795" spans="26:27">
      <c r="Z204795" s="192"/>
      <c r="AA204795" s="192"/>
    </row>
    <row r="204796" spans="26:27">
      <c r="Z204796" s="192"/>
      <c r="AA204796" s="192"/>
    </row>
    <row r="204797" spans="26:27">
      <c r="Z204797" s="192"/>
      <c r="AA204797" s="192"/>
    </row>
    <row r="204798" spans="26:27">
      <c r="Z204798" s="192"/>
      <c r="AA204798" s="192"/>
    </row>
    <row r="204799" spans="26:27">
      <c r="Z204799" s="192"/>
      <c r="AA204799" s="192"/>
    </row>
    <row r="204800" spans="26:27">
      <c r="Z204800" s="192"/>
      <c r="AA204800" s="192"/>
    </row>
    <row r="204801" spans="26:27">
      <c r="Z204801" s="192"/>
      <c r="AA204801" s="192"/>
    </row>
    <row r="204802" spans="26:27">
      <c r="Z204802" s="192"/>
      <c r="AA204802" s="192"/>
    </row>
    <row r="204803" spans="26:27">
      <c r="Z204803" s="192"/>
      <c r="AA204803" s="192"/>
    </row>
    <row r="204804" spans="26:27">
      <c r="Z204804" s="192"/>
      <c r="AA204804" s="192"/>
    </row>
    <row r="204805" spans="26:27">
      <c r="Z204805" s="192"/>
      <c r="AA204805" s="192"/>
    </row>
    <row r="204806" spans="26:27">
      <c r="Z204806" s="192"/>
      <c r="AA204806" s="192"/>
    </row>
    <row r="204807" spans="26:27">
      <c r="Z204807" s="192"/>
      <c r="AA204807" s="192"/>
    </row>
    <row r="204808" spans="26:27">
      <c r="Z204808" s="192"/>
      <c r="AA204808" s="192"/>
    </row>
    <row r="204809" spans="26:27">
      <c r="Z204809" s="192"/>
      <c r="AA204809" s="192"/>
    </row>
    <row r="204810" spans="26:27">
      <c r="Z204810" s="192"/>
      <c r="AA204810" s="192"/>
    </row>
    <row r="204811" spans="26:27">
      <c r="Z204811" s="192"/>
      <c r="AA204811" s="192"/>
    </row>
    <row r="204812" spans="26:27">
      <c r="Z204812" s="192"/>
      <c r="AA204812" s="192"/>
    </row>
    <row r="204813" spans="26:27">
      <c r="Z204813" s="192"/>
      <c r="AA204813" s="192"/>
    </row>
    <row r="204814" spans="26:27">
      <c r="Z204814" s="192"/>
      <c r="AA204814" s="192"/>
    </row>
    <row r="204815" spans="26:27">
      <c r="Z204815" s="192"/>
      <c r="AA204815" s="192"/>
    </row>
    <row r="204816" spans="26:27">
      <c r="Z204816" s="192"/>
      <c r="AA204816" s="192"/>
    </row>
    <row r="204817" spans="26:27">
      <c r="Z204817" s="192"/>
      <c r="AA204817" s="192"/>
    </row>
    <row r="204818" spans="26:27">
      <c r="Z204818" s="192"/>
      <c r="AA204818" s="192"/>
    </row>
    <row r="204819" spans="26:27">
      <c r="Z204819" s="192"/>
      <c r="AA204819" s="192"/>
    </row>
    <row r="204820" spans="26:27">
      <c r="Z204820" s="192"/>
      <c r="AA204820" s="192"/>
    </row>
    <row r="204821" spans="26:27">
      <c r="Z204821" s="192"/>
      <c r="AA204821" s="192"/>
    </row>
    <row r="204822" spans="26:27">
      <c r="Z204822" s="192"/>
      <c r="AA204822" s="192"/>
    </row>
    <row r="204823" spans="26:27">
      <c r="Z204823" s="192"/>
      <c r="AA204823" s="192"/>
    </row>
    <row r="204824" spans="26:27">
      <c r="Z204824" s="192"/>
      <c r="AA204824" s="192"/>
    </row>
    <row r="204825" spans="26:27">
      <c r="Z204825" s="192"/>
      <c r="AA204825" s="192"/>
    </row>
    <row r="204826" spans="26:27">
      <c r="Z204826" s="192"/>
      <c r="AA204826" s="192"/>
    </row>
    <row r="204827" spans="26:27">
      <c r="Z204827" s="192"/>
      <c r="AA204827" s="192"/>
    </row>
    <row r="204828" spans="26:27">
      <c r="Z204828" s="192"/>
      <c r="AA204828" s="192"/>
    </row>
    <row r="204829" spans="26:27">
      <c r="Z204829" s="192"/>
      <c r="AA204829" s="192"/>
    </row>
    <row r="204830" spans="26:27">
      <c r="Z204830" s="192"/>
      <c r="AA204830" s="192"/>
    </row>
    <row r="204831" spans="26:27">
      <c r="Z204831" s="192"/>
      <c r="AA204831" s="192"/>
    </row>
    <row r="204832" spans="26:27">
      <c r="Z204832" s="192"/>
      <c r="AA204832" s="192"/>
    </row>
    <row r="204833" spans="26:27">
      <c r="Z204833" s="192"/>
      <c r="AA204833" s="192"/>
    </row>
    <row r="204834" spans="26:27">
      <c r="Z204834" s="192"/>
      <c r="AA204834" s="192"/>
    </row>
    <row r="204835" spans="26:27">
      <c r="Z204835" s="192"/>
      <c r="AA204835" s="192"/>
    </row>
    <row r="204836" spans="26:27">
      <c r="Z204836" s="192"/>
      <c r="AA204836" s="192"/>
    </row>
    <row r="204837" spans="26:27">
      <c r="Z204837" s="192"/>
      <c r="AA204837" s="192"/>
    </row>
    <row r="204838" spans="26:27">
      <c r="Z204838" s="192"/>
      <c r="AA204838" s="192"/>
    </row>
    <row r="204839" spans="26:27">
      <c r="Z204839" s="192"/>
      <c r="AA204839" s="192"/>
    </row>
    <row r="204840" spans="26:27">
      <c r="Z204840" s="192"/>
      <c r="AA204840" s="192"/>
    </row>
    <row r="204841" spans="26:27">
      <c r="Z204841" s="192"/>
      <c r="AA204841" s="192"/>
    </row>
    <row r="204842" spans="26:27">
      <c r="Z204842" s="192"/>
      <c r="AA204842" s="192"/>
    </row>
    <row r="204843" spans="26:27">
      <c r="Z204843" s="192"/>
      <c r="AA204843" s="192"/>
    </row>
    <row r="204844" spans="26:27">
      <c r="Z204844" s="192"/>
      <c r="AA204844" s="192"/>
    </row>
    <row r="204845" spans="26:27">
      <c r="Z204845" s="192"/>
      <c r="AA204845" s="192"/>
    </row>
    <row r="204846" spans="26:27">
      <c r="Z204846" s="192"/>
      <c r="AA204846" s="192"/>
    </row>
    <row r="204847" spans="26:27">
      <c r="Z204847" s="192"/>
      <c r="AA204847" s="192"/>
    </row>
    <row r="204848" spans="26:27">
      <c r="Z204848" s="192"/>
      <c r="AA204848" s="192"/>
    </row>
    <row r="204849" spans="26:27">
      <c r="Z204849" s="192"/>
      <c r="AA204849" s="192"/>
    </row>
    <row r="204850" spans="26:27">
      <c r="Z204850" s="192"/>
      <c r="AA204850" s="192"/>
    </row>
    <row r="204851" spans="26:27">
      <c r="Z204851" s="192"/>
      <c r="AA204851" s="192"/>
    </row>
    <row r="204852" spans="26:27">
      <c r="Z204852" s="192"/>
      <c r="AA204852" s="192"/>
    </row>
    <row r="204853" spans="26:27">
      <c r="Z204853" s="192"/>
      <c r="AA204853" s="192"/>
    </row>
    <row r="204854" spans="26:27">
      <c r="Z204854" s="192"/>
      <c r="AA204854" s="192"/>
    </row>
    <row r="204855" spans="26:27">
      <c r="Z204855" s="192"/>
      <c r="AA204855" s="192"/>
    </row>
    <row r="204856" spans="26:27">
      <c r="Z204856" s="192"/>
      <c r="AA204856" s="192"/>
    </row>
    <row r="204857" spans="26:27">
      <c r="Z204857" s="192"/>
      <c r="AA204857" s="192"/>
    </row>
    <row r="204858" spans="26:27">
      <c r="Z204858" s="192"/>
      <c r="AA204858" s="192"/>
    </row>
    <row r="204859" spans="26:27">
      <c r="Z204859" s="192"/>
      <c r="AA204859" s="192"/>
    </row>
    <row r="204860" spans="26:27">
      <c r="Z204860" s="192"/>
      <c r="AA204860" s="192"/>
    </row>
    <row r="204861" spans="26:27">
      <c r="Z204861" s="192"/>
      <c r="AA204861" s="192"/>
    </row>
    <row r="204862" spans="26:27">
      <c r="Z204862" s="192"/>
      <c r="AA204862" s="192"/>
    </row>
    <row r="204863" spans="26:27">
      <c r="Z204863" s="192"/>
      <c r="AA204863" s="192"/>
    </row>
    <row r="204864" spans="26:27">
      <c r="Z204864" s="192"/>
      <c r="AA204864" s="192"/>
    </row>
    <row r="204865" spans="26:27">
      <c r="Z204865" s="192"/>
      <c r="AA204865" s="192"/>
    </row>
    <row r="204866" spans="26:27">
      <c r="Z204866" s="192"/>
      <c r="AA204866" s="192"/>
    </row>
    <row r="204867" spans="26:27">
      <c r="Z204867" s="192"/>
      <c r="AA204867" s="192"/>
    </row>
    <row r="204868" spans="26:27">
      <c r="Z204868" s="192"/>
      <c r="AA204868" s="192"/>
    </row>
    <row r="204869" spans="26:27">
      <c r="Z204869" s="192"/>
      <c r="AA204869" s="192"/>
    </row>
    <row r="204870" spans="26:27">
      <c r="Z204870" s="192"/>
      <c r="AA204870" s="192"/>
    </row>
    <row r="204871" spans="26:27">
      <c r="Z204871" s="192"/>
      <c r="AA204871" s="192"/>
    </row>
    <row r="204872" spans="26:27">
      <c r="Z204872" s="192"/>
      <c r="AA204872" s="192"/>
    </row>
    <row r="204873" spans="26:27">
      <c r="Z204873" s="192"/>
      <c r="AA204873" s="192"/>
    </row>
    <row r="204874" spans="26:27">
      <c r="Z204874" s="192"/>
      <c r="AA204874" s="192"/>
    </row>
    <row r="204875" spans="26:27">
      <c r="Z204875" s="192"/>
      <c r="AA204875" s="192"/>
    </row>
    <row r="204876" spans="26:27">
      <c r="Z204876" s="192"/>
      <c r="AA204876" s="192"/>
    </row>
    <row r="204877" spans="26:27">
      <c r="Z204877" s="192"/>
      <c r="AA204877" s="192"/>
    </row>
    <row r="204878" spans="26:27">
      <c r="Z204878" s="192"/>
      <c r="AA204878" s="192"/>
    </row>
    <row r="204879" spans="26:27">
      <c r="Z204879" s="192"/>
      <c r="AA204879" s="192"/>
    </row>
    <row r="204880" spans="26:27">
      <c r="Z204880" s="192"/>
      <c r="AA204880" s="192"/>
    </row>
    <row r="204881" spans="26:27">
      <c r="Z204881" s="192"/>
      <c r="AA204881" s="192"/>
    </row>
    <row r="204882" spans="26:27">
      <c r="Z204882" s="192"/>
      <c r="AA204882" s="192"/>
    </row>
    <row r="204883" spans="26:27">
      <c r="Z204883" s="192"/>
      <c r="AA204883" s="192"/>
    </row>
    <row r="204884" spans="26:27">
      <c r="Z204884" s="192"/>
      <c r="AA204884" s="192"/>
    </row>
    <row r="204885" spans="26:27">
      <c r="Z204885" s="192"/>
      <c r="AA204885" s="192"/>
    </row>
    <row r="204886" spans="26:27">
      <c r="Z204886" s="192"/>
      <c r="AA204886" s="192"/>
    </row>
    <row r="204887" spans="26:27">
      <c r="Z204887" s="192"/>
      <c r="AA204887" s="192"/>
    </row>
    <row r="204888" spans="26:27">
      <c r="Z204888" s="192"/>
      <c r="AA204888" s="192"/>
    </row>
    <row r="204889" spans="26:27">
      <c r="Z204889" s="192"/>
      <c r="AA204889" s="192"/>
    </row>
    <row r="204890" spans="26:27">
      <c r="Z204890" s="192"/>
      <c r="AA204890" s="192"/>
    </row>
    <row r="204891" spans="26:27">
      <c r="Z204891" s="192"/>
      <c r="AA204891" s="192"/>
    </row>
    <row r="204892" spans="26:27">
      <c r="Z204892" s="192"/>
      <c r="AA204892" s="192"/>
    </row>
    <row r="204893" spans="26:27">
      <c r="Z204893" s="192"/>
      <c r="AA204893" s="192"/>
    </row>
    <row r="204894" spans="26:27">
      <c r="Z204894" s="192"/>
      <c r="AA204894" s="192"/>
    </row>
    <row r="204895" spans="26:27">
      <c r="Z204895" s="192"/>
      <c r="AA204895" s="192"/>
    </row>
    <row r="204896" spans="26:27">
      <c r="Z204896" s="192"/>
      <c r="AA204896" s="192"/>
    </row>
    <row r="204897" spans="26:27">
      <c r="Z204897" s="192"/>
      <c r="AA204897" s="192"/>
    </row>
    <row r="204898" spans="26:27">
      <c r="Z204898" s="192"/>
      <c r="AA204898" s="192"/>
    </row>
    <row r="204899" spans="26:27">
      <c r="Z204899" s="192"/>
      <c r="AA204899" s="192"/>
    </row>
    <row r="204900" spans="26:27">
      <c r="Z204900" s="192"/>
      <c r="AA204900" s="192"/>
    </row>
    <row r="204901" spans="26:27">
      <c r="Z204901" s="192"/>
      <c r="AA204901" s="192"/>
    </row>
    <row r="204902" spans="26:27">
      <c r="Z204902" s="192"/>
      <c r="AA204902" s="192"/>
    </row>
    <row r="204903" spans="26:27">
      <c r="Z204903" s="192"/>
      <c r="AA204903" s="192"/>
    </row>
    <row r="204904" spans="26:27">
      <c r="Z204904" s="192"/>
      <c r="AA204904" s="192"/>
    </row>
    <row r="204905" spans="26:27">
      <c r="Z204905" s="192"/>
      <c r="AA204905" s="192"/>
    </row>
    <row r="204906" spans="26:27">
      <c r="Z204906" s="192"/>
      <c r="AA204906" s="192"/>
    </row>
    <row r="204907" spans="26:27">
      <c r="Z204907" s="192"/>
      <c r="AA204907" s="192"/>
    </row>
    <row r="204908" spans="26:27">
      <c r="Z204908" s="192"/>
      <c r="AA204908" s="192"/>
    </row>
    <row r="204909" spans="26:27">
      <c r="Z204909" s="192"/>
      <c r="AA204909" s="192"/>
    </row>
    <row r="204910" spans="26:27">
      <c r="Z204910" s="192"/>
      <c r="AA204910" s="192"/>
    </row>
    <row r="204911" spans="26:27">
      <c r="Z204911" s="192"/>
      <c r="AA204911" s="192"/>
    </row>
    <row r="204912" spans="26:27">
      <c r="Z204912" s="192"/>
      <c r="AA204912" s="192"/>
    </row>
    <row r="204913" spans="26:27">
      <c r="Z204913" s="192"/>
      <c r="AA204913" s="192"/>
    </row>
    <row r="204914" spans="26:27">
      <c r="Z204914" s="192"/>
      <c r="AA204914" s="192"/>
    </row>
    <row r="204915" spans="26:27">
      <c r="Z204915" s="192"/>
      <c r="AA204915" s="192"/>
    </row>
    <row r="204916" spans="26:27">
      <c r="Z204916" s="192"/>
      <c r="AA204916" s="192"/>
    </row>
    <row r="204917" spans="26:27">
      <c r="Z204917" s="192"/>
      <c r="AA204917" s="192"/>
    </row>
    <row r="204918" spans="26:27">
      <c r="Z204918" s="192"/>
      <c r="AA204918" s="192"/>
    </row>
    <row r="204919" spans="26:27">
      <c r="Z204919" s="192"/>
      <c r="AA204919" s="192"/>
    </row>
    <row r="204920" spans="26:27">
      <c r="Z204920" s="192"/>
      <c r="AA204920" s="192"/>
    </row>
    <row r="204921" spans="26:27">
      <c r="Z204921" s="192"/>
      <c r="AA204921" s="192"/>
    </row>
    <row r="204922" spans="26:27">
      <c r="Z204922" s="192"/>
      <c r="AA204922" s="192"/>
    </row>
    <row r="204923" spans="26:27">
      <c r="Z204923" s="192"/>
      <c r="AA204923" s="192"/>
    </row>
    <row r="204924" spans="26:27">
      <c r="Z204924" s="192"/>
      <c r="AA204924" s="192"/>
    </row>
    <row r="204925" spans="26:27">
      <c r="Z204925" s="192"/>
      <c r="AA204925" s="192"/>
    </row>
    <row r="204926" spans="26:27">
      <c r="Z204926" s="192"/>
      <c r="AA204926" s="192"/>
    </row>
    <row r="204927" spans="26:27">
      <c r="Z204927" s="192"/>
      <c r="AA204927" s="192"/>
    </row>
    <row r="204928" spans="26:27">
      <c r="Z204928" s="192"/>
      <c r="AA204928" s="192"/>
    </row>
    <row r="204929" spans="26:27">
      <c r="Z204929" s="192"/>
      <c r="AA204929" s="192"/>
    </row>
    <row r="204930" spans="26:27">
      <c r="Z204930" s="192"/>
      <c r="AA204930" s="192"/>
    </row>
    <row r="204931" spans="26:27">
      <c r="Z204931" s="192"/>
      <c r="AA204931" s="192"/>
    </row>
    <row r="204932" spans="26:27">
      <c r="Z204932" s="192"/>
      <c r="AA204932" s="192"/>
    </row>
    <row r="204933" spans="26:27">
      <c r="Z204933" s="192"/>
      <c r="AA204933" s="192"/>
    </row>
    <row r="204934" spans="26:27">
      <c r="Z204934" s="192"/>
      <c r="AA204934" s="192"/>
    </row>
    <row r="204935" spans="26:27">
      <c r="Z204935" s="192"/>
      <c r="AA204935" s="192"/>
    </row>
    <row r="204936" spans="26:27">
      <c r="Z204936" s="192"/>
      <c r="AA204936" s="192"/>
    </row>
    <row r="204937" spans="26:27">
      <c r="Z204937" s="192"/>
      <c r="AA204937" s="192"/>
    </row>
    <row r="204938" spans="26:27">
      <c r="Z204938" s="192"/>
      <c r="AA204938" s="192"/>
    </row>
    <row r="204939" spans="26:27">
      <c r="Z204939" s="192"/>
      <c r="AA204939" s="192"/>
    </row>
    <row r="204940" spans="26:27">
      <c r="Z204940" s="192"/>
      <c r="AA204940" s="192"/>
    </row>
    <row r="204941" spans="26:27">
      <c r="Z204941" s="192"/>
      <c r="AA204941" s="192"/>
    </row>
    <row r="204942" spans="26:27">
      <c r="Z204942" s="192"/>
      <c r="AA204942" s="192"/>
    </row>
    <row r="204943" spans="26:27">
      <c r="Z204943" s="192"/>
      <c r="AA204943" s="192"/>
    </row>
    <row r="204944" spans="26:27">
      <c r="Z204944" s="192"/>
      <c r="AA204944" s="192"/>
    </row>
    <row r="204945" spans="26:27">
      <c r="Z204945" s="192"/>
      <c r="AA204945" s="192"/>
    </row>
    <row r="204946" spans="26:27">
      <c r="Z204946" s="192"/>
      <c r="AA204946" s="192"/>
    </row>
    <row r="204947" spans="26:27">
      <c r="Z204947" s="192"/>
      <c r="AA204947" s="192"/>
    </row>
    <row r="204948" spans="26:27">
      <c r="Z204948" s="192"/>
      <c r="AA204948" s="192"/>
    </row>
    <row r="204949" spans="26:27">
      <c r="Z204949" s="192"/>
      <c r="AA204949" s="192"/>
    </row>
    <row r="204950" spans="26:27">
      <c r="Z204950" s="192"/>
      <c r="AA204950" s="192"/>
    </row>
    <row r="204951" spans="26:27">
      <c r="Z204951" s="192"/>
      <c r="AA204951" s="192"/>
    </row>
    <row r="204952" spans="26:27">
      <c r="Z204952" s="192"/>
      <c r="AA204952" s="192"/>
    </row>
    <row r="204953" spans="26:27">
      <c r="Z204953" s="192"/>
      <c r="AA204953" s="192"/>
    </row>
    <row r="204954" spans="26:27">
      <c r="Z204954" s="192"/>
      <c r="AA204954" s="192"/>
    </row>
    <row r="204955" spans="26:27">
      <c r="Z204955" s="192"/>
      <c r="AA204955" s="192"/>
    </row>
    <row r="204956" spans="26:27">
      <c r="Z204956" s="192"/>
      <c r="AA204956" s="192"/>
    </row>
    <row r="204957" spans="26:27">
      <c r="Z204957" s="192"/>
      <c r="AA204957" s="192"/>
    </row>
    <row r="204958" spans="26:27">
      <c r="Z204958" s="192"/>
      <c r="AA204958" s="192"/>
    </row>
    <row r="204959" spans="26:27">
      <c r="Z204959" s="192"/>
      <c r="AA204959" s="192"/>
    </row>
    <row r="204960" spans="26:27">
      <c r="Z204960" s="192"/>
      <c r="AA204960" s="192"/>
    </row>
    <row r="204961" spans="26:27">
      <c r="Z204961" s="192"/>
      <c r="AA204961" s="192"/>
    </row>
    <row r="204962" spans="26:27">
      <c r="Z204962" s="192"/>
      <c r="AA204962" s="192"/>
    </row>
    <row r="204963" spans="26:27">
      <c r="Z204963" s="192"/>
      <c r="AA204963" s="192"/>
    </row>
    <row r="204964" spans="26:27">
      <c r="Z204964" s="192"/>
      <c r="AA204964" s="192"/>
    </row>
    <row r="204965" spans="26:27">
      <c r="Z204965" s="192"/>
      <c r="AA204965" s="192"/>
    </row>
    <row r="204966" spans="26:27">
      <c r="Z204966" s="192"/>
      <c r="AA204966" s="192"/>
    </row>
    <row r="204967" spans="26:27">
      <c r="Z204967" s="192"/>
      <c r="AA204967" s="192"/>
    </row>
    <row r="204968" spans="26:27">
      <c r="Z204968" s="192"/>
      <c r="AA204968" s="192"/>
    </row>
    <row r="204969" spans="26:27">
      <c r="Z204969" s="192"/>
      <c r="AA204969" s="192"/>
    </row>
    <row r="204970" spans="26:27">
      <c r="Z204970" s="192"/>
      <c r="AA204970" s="192"/>
    </row>
    <row r="204971" spans="26:27">
      <c r="Z204971" s="192"/>
      <c r="AA204971" s="192"/>
    </row>
    <row r="204972" spans="26:27">
      <c r="Z204972" s="192"/>
      <c r="AA204972" s="192"/>
    </row>
    <row r="204973" spans="26:27">
      <c r="Z204973" s="192"/>
      <c r="AA204973" s="192"/>
    </row>
    <row r="204974" spans="26:27">
      <c r="Z204974" s="192"/>
      <c r="AA204974" s="192"/>
    </row>
    <row r="204975" spans="26:27">
      <c r="Z204975" s="192"/>
      <c r="AA204975" s="192"/>
    </row>
    <row r="204976" spans="26:27">
      <c r="Z204976" s="192"/>
      <c r="AA204976" s="192"/>
    </row>
    <row r="204977" spans="26:27">
      <c r="Z204977" s="192"/>
      <c r="AA204977" s="192"/>
    </row>
    <row r="204978" spans="26:27">
      <c r="Z204978" s="192"/>
      <c r="AA204978" s="192"/>
    </row>
    <row r="204979" spans="26:27">
      <c r="Z204979" s="192"/>
      <c r="AA204979" s="192"/>
    </row>
    <row r="204980" spans="26:27">
      <c r="Z204980" s="192"/>
      <c r="AA204980" s="192"/>
    </row>
    <row r="204981" spans="26:27">
      <c r="Z204981" s="192"/>
      <c r="AA204981" s="192"/>
    </row>
    <row r="204982" spans="26:27">
      <c r="Z204982" s="192"/>
      <c r="AA204982" s="192"/>
    </row>
    <row r="204983" spans="26:27">
      <c r="Z204983" s="192"/>
      <c r="AA204983" s="192"/>
    </row>
    <row r="204984" spans="26:27">
      <c r="Z204984" s="192"/>
      <c r="AA204984" s="192"/>
    </row>
    <row r="204985" spans="26:27">
      <c r="Z204985" s="192"/>
      <c r="AA204985" s="192"/>
    </row>
    <row r="204986" spans="26:27">
      <c r="Z204986" s="192"/>
      <c r="AA204986" s="192"/>
    </row>
    <row r="204987" spans="26:27">
      <c r="Z204987" s="192"/>
      <c r="AA204987" s="192"/>
    </row>
    <row r="204988" spans="26:27">
      <c r="Z204988" s="192"/>
      <c r="AA204988" s="192"/>
    </row>
    <row r="204989" spans="26:27">
      <c r="Z204989" s="192"/>
      <c r="AA204989" s="192"/>
    </row>
    <row r="204990" spans="26:27">
      <c r="Z204990" s="192"/>
      <c r="AA204990" s="192"/>
    </row>
    <row r="204991" spans="26:27">
      <c r="Z204991" s="192"/>
      <c r="AA204991" s="192"/>
    </row>
    <row r="204992" spans="26:27">
      <c r="Z204992" s="192"/>
      <c r="AA204992" s="192"/>
    </row>
    <row r="204993" spans="26:27">
      <c r="Z204993" s="192"/>
      <c r="AA204993" s="192"/>
    </row>
    <row r="204994" spans="26:27">
      <c r="Z204994" s="192"/>
      <c r="AA204994" s="192"/>
    </row>
    <row r="204995" spans="26:27">
      <c r="Z204995" s="192"/>
      <c r="AA204995" s="192"/>
    </row>
    <row r="204996" spans="26:27">
      <c r="Z204996" s="192"/>
      <c r="AA204996" s="192"/>
    </row>
    <row r="204997" spans="26:27">
      <c r="Z204997" s="192"/>
      <c r="AA204997" s="192"/>
    </row>
    <row r="204998" spans="26:27">
      <c r="Z204998" s="192"/>
      <c r="AA204998" s="192"/>
    </row>
    <row r="204999" spans="26:27">
      <c r="Z204999" s="192"/>
      <c r="AA204999" s="192"/>
    </row>
    <row r="205000" spans="26:27">
      <c r="Z205000" s="192"/>
      <c r="AA205000" s="192"/>
    </row>
    <row r="205001" spans="26:27">
      <c r="Z205001" s="192"/>
      <c r="AA205001" s="192"/>
    </row>
    <row r="205002" spans="26:27">
      <c r="Z205002" s="192"/>
      <c r="AA205002" s="192"/>
    </row>
    <row r="205003" spans="26:27">
      <c r="Z205003" s="192"/>
      <c r="AA205003" s="192"/>
    </row>
    <row r="205004" spans="26:27">
      <c r="Z205004" s="192"/>
      <c r="AA205004" s="192"/>
    </row>
    <row r="205005" spans="26:27">
      <c r="Z205005" s="192"/>
      <c r="AA205005" s="192"/>
    </row>
    <row r="205006" spans="26:27">
      <c r="Z205006" s="192"/>
      <c r="AA205006" s="192"/>
    </row>
    <row r="205007" spans="26:27">
      <c r="Z205007" s="192"/>
      <c r="AA205007" s="192"/>
    </row>
    <row r="205008" spans="26:27">
      <c r="Z205008" s="192"/>
      <c r="AA205008" s="192"/>
    </row>
    <row r="205009" spans="26:27">
      <c r="Z205009" s="192"/>
      <c r="AA205009" s="192"/>
    </row>
    <row r="205010" spans="26:27">
      <c r="Z205010" s="192"/>
      <c r="AA205010" s="192"/>
    </row>
    <row r="205011" spans="26:27">
      <c r="Z205011" s="192"/>
      <c r="AA205011" s="192"/>
    </row>
    <row r="205012" spans="26:27">
      <c r="Z205012" s="192"/>
      <c r="AA205012" s="192"/>
    </row>
    <row r="205013" spans="26:27">
      <c r="Z205013" s="192"/>
      <c r="AA205013" s="192"/>
    </row>
    <row r="205014" spans="26:27">
      <c r="Z205014" s="192"/>
      <c r="AA205014" s="192"/>
    </row>
    <row r="205015" spans="26:27">
      <c r="Z205015" s="192"/>
      <c r="AA205015" s="192"/>
    </row>
    <row r="205016" spans="26:27">
      <c r="Z205016" s="192"/>
      <c r="AA205016" s="192"/>
    </row>
    <row r="205017" spans="26:27">
      <c r="Z205017" s="192"/>
      <c r="AA205017" s="192"/>
    </row>
    <row r="205018" spans="26:27">
      <c r="Z205018" s="192"/>
      <c r="AA205018" s="192"/>
    </row>
    <row r="205019" spans="26:27">
      <c r="Z205019" s="192"/>
      <c r="AA205019" s="192"/>
    </row>
    <row r="205020" spans="26:27">
      <c r="Z205020" s="192"/>
      <c r="AA205020" s="192"/>
    </row>
    <row r="205021" spans="26:27">
      <c r="Z205021" s="192"/>
      <c r="AA205021" s="192"/>
    </row>
    <row r="205022" spans="26:27">
      <c r="Z205022" s="192"/>
      <c r="AA205022" s="192"/>
    </row>
    <row r="205023" spans="26:27">
      <c r="Z205023" s="192"/>
      <c r="AA205023" s="192"/>
    </row>
    <row r="205024" spans="26:27">
      <c r="Z205024" s="192"/>
      <c r="AA205024" s="192"/>
    </row>
    <row r="205025" spans="26:27">
      <c r="Z205025" s="192"/>
      <c r="AA205025" s="192"/>
    </row>
    <row r="205026" spans="26:27">
      <c r="Z205026" s="192"/>
      <c r="AA205026" s="192"/>
    </row>
    <row r="205027" spans="26:27">
      <c r="Z205027" s="192"/>
      <c r="AA205027" s="192"/>
    </row>
    <row r="205028" spans="26:27">
      <c r="Z205028" s="192"/>
      <c r="AA205028" s="192"/>
    </row>
    <row r="205029" spans="26:27">
      <c r="Z205029" s="192"/>
      <c r="AA205029" s="192"/>
    </row>
    <row r="205030" spans="26:27">
      <c r="Z205030" s="192"/>
      <c r="AA205030" s="192"/>
    </row>
    <row r="205031" spans="26:27">
      <c r="Z205031" s="192"/>
      <c r="AA205031" s="192"/>
    </row>
    <row r="205032" spans="26:27">
      <c r="Z205032" s="192"/>
      <c r="AA205032" s="192"/>
    </row>
    <row r="205033" spans="26:27">
      <c r="Z205033" s="192"/>
      <c r="AA205033" s="192"/>
    </row>
    <row r="205034" spans="26:27">
      <c r="Z205034" s="192"/>
      <c r="AA205034" s="192"/>
    </row>
    <row r="205035" spans="26:27">
      <c r="Z205035" s="192"/>
      <c r="AA205035" s="192"/>
    </row>
    <row r="205036" spans="26:27">
      <c r="Z205036" s="192"/>
      <c r="AA205036" s="192"/>
    </row>
    <row r="205037" spans="26:27">
      <c r="Z205037" s="192"/>
      <c r="AA205037" s="192"/>
    </row>
    <row r="205038" spans="26:27">
      <c r="Z205038" s="192"/>
      <c r="AA205038" s="192"/>
    </row>
    <row r="205039" spans="26:27">
      <c r="Z205039" s="192"/>
      <c r="AA205039" s="192"/>
    </row>
    <row r="205040" spans="26:27">
      <c r="Z205040" s="192"/>
      <c r="AA205040" s="192"/>
    </row>
    <row r="205041" spans="26:27">
      <c r="Z205041" s="192"/>
      <c r="AA205041" s="192"/>
    </row>
    <row r="205042" spans="26:27">
      <c r="Z205042" s="192"/>
      <c r="AA205042" s="192"/>
    </row>
    <row r="205043" spans="26:27">
      <c r="Z205043" s="192"/>
      <c r="AA205043" s="192"/>
    </row>
    <row r="205044" spans="26:27">
      <c r="Z205044" s="192"/>
      <c r="AA205044" s="192"/>
    </row>
    <row r="205045" spans="26:27">
      <c r="Z205045" s="192"/>
      <c r="AA205045" s="192"/>
    </row>
    <row r="205046" spans="26:27">
      <c r="Z205046" s="192"/>
      <c r="AA205046" s="192"/>
    </row>
    <row r="205047" spans="26:27">
      <c r="Z205047" s="192"/>
      <c r="AA205047" s="192"/>
    </row>
    <row r="205048" spans="26:27">
      <c r="Z205048" s="192"/>
      <c r="AA205048" s="192"/>
    </row>
    <row r="205049" spans="26:27">
      <c r="Z205049" s="192"/>
      <c r="AA205049" s="192"/>
    </row>
    <row r="205050" spans="26:27">
      <c r="Z205050" s="192"/>
      <c r="AA205050" s="192"/>
    </row>
    <row r="205051" spans="26:27">
      <c r="Z205051" s="192"/>
      <c r="AA205051" s="192"/>
    </row>
    <row r="205052" spans="26:27">
      <c r="Z205052" s="192"/>
      <c r="AA205052" s="192"/>
    </row>
    <row r="205053" spans="26:27">
      <c r="Z205053" s="192"/>
      <c r="AA205053" s="192"/>
    </row>
    <row r="205054" spans="26:27">
      <c r="Z205054" s="192"/>
      <c r="AA205054" s="192"/>
    </row>
    <row r="205055" spans="26:27">
      <c r="Z205055" s="192"/>
      <c r="AA205055" s="192"/>
    </row>
    <row r="205056" spans="26:27">
      <c r="Z205056" s="192"/>
      <c r="AA205056" s="192"/>
    </row>
    <row r="205057" spans="26:27">
      <c r="Z205057" s="192"/>
      <c r="AA205057" s="192"/>
    </row>
    <row r="205058" spans="26:27">
      <c r="Z205058" s="192"/>
      <c r="AA205058" s="192"/>
    </row>
    <row r="205059" spans="26:27">
      <c r="Z205059" s="192"/>
      <c r="AA205059" s="192"/>
    </row>
    <row r="205060" spans="26:27">
      <c r="Z205060" s="192"/>
      <c r="AA205060" s="192"/>
    </row>
    <row r="205061" spans="26:27">
      <c r="Z205061" s="192"/>
      <c r="AA205061" s="192"/>
    </row>
    <row r="205062" spans="26:27">
      <c r="Z205062" s="192"/>
      <c r="AA205062" s="192"/>
    </row>
    <row r="205063" spans="26:27">
      <c r="Z205063" s="192"/>
      <c r="AA205063" s="192"/>
    </row>
    <row r="205064" spans="26:27">
      <c r="Z205064" s="192"/>
      <c r="AA205064" s="192"/>
    </row>
    <row r="205065" spans="26:27">
      <c r="Z205065" s="192"/>
      <c r="AA205065" s="192"/>
    </row>
    <row r="205066" spans="26:27">
      <c r="Z205066" s="192"/>
      <c r="AA205066" s="192"/>
    </row>
    <row r="205067" spans="26:27">
      <c r="Z205067" s="192"/>
      <c r="AA205067" s="192"/>
    </row>
    <row r="205068" spans="26:27">
      <c r="Z205068" s="192"/>
      <c r="AA205068" s="192"/>
    </row>
    <row r="205069" spans="26:27">
      <c r="Z205069" s="192"/>
      <c r="AA205069" s="192"/>
    </row>
    <row r="205070" spans="26:27">
      <c r="Z205070" s="192"/>
      <c r="AA205070" s="192"/>
    </row>
    <row r="205071" spans="26:27">
      <c r="Z205071" s="192"/>
      <c r="AA205071" s="192"/>
    </row>
    <row r="205072" spans="26:27">
      <c r="Z205072" s="192"/>
      <c r="AA205072" s="192"/>
    </row>
    <row r="205073" spans="26:27">
      <c r="Z205073" s="192"/>
      <c r="AA205073" s="192"/>
    </row>
    <row r="205074" spans="26:27">
      <c r="Z205074" s="192"/>
      <c r="AA205074" s="192"/>
    </row>
    <row r="205075" spans="26:27">
      <c r="Z205075" s="192"/>
      <c r="AA205075" s="192"/>
    </row>
    <row r="205076" spans="26:27">
      <c r="Z205076" s="192"/>
      <c r="AA205076" s="192"/>
    </row>
    <row r="205077" spans="26:27">
      <c r="Z205077" s="192"/>
      <c r="AA205077" s="192"/>
    </row>
    <row r="205078" spans="26:27">
      <c r="Z205078" s="192"/>
      <c r="AA205078" s="192"/>
    </row>
    <row r="205079" spans="26:27">
      <c r="Z205079" s="192"/>
      <c r="AA205079" s="192"/>
    </row>
    <row r="205080" spans="26:27">
      <c r="Z205080" s="192"/>
      <c r="AA205080" s="192"/>
    </row>
    <row r="205081" spans="26:27">
      <c r="Z205081" s="192"/>
      <c r="AA205081" s="192"/>
    </row>
    <row r="205082" spans="26:27">
      <c r="Z205082" s="192"/>
      <c r="AA205082" s="192"/>
    </row>
    <row r="205083" spans="26:27">
      <c r="Z205083" s="192"/>
      <c r="AA205083" s="192"/>
    </row>
    <row r="205084" spans="26:27">
      <c r="Z205084" s="192"/>
      <c r="AA205084" s="192"/>
    </row>
    <row r="205085" spans="26:27">
      <c r="Z205085" s="192"/>
      <c r="AA205085" s="192"/>
    </row>
    <row r="205086" spans="26:27">
      <c r="Z205086" s="192"/>
      <c r="AA205086" s="192"/>
    </row>
    <row r="205087" spans="26:27">
      <c r="Z205087" s="192"/>
      <c r="AA205087" s="192"/>
    </row>
    <row r="205088" spans="26:27">
      <c r="Z205088" s="192"/>
      <c r="AA205088" s="192"/>
    </row>
    <row r="205089" spans="26:27">
      <c r="Z205089" s="192"/>
      <c r="AA205089" s="192"/>
    </row>
    <row r="205090" spans="26:27">
      <c r="Z205090" s="192"/>
      <c r="AA205090" s="192"/>
    </row>
    <row r="205091" spans="26:27">
      <c r="Z205091" s="192"/>
      <c r="AA205091" s="192"/>
    </row>
    <row r="205092" spans="26:27">
      <c r="Z205092" s="192"/>
      <c r="AA205092" s="192"/>
    </row>
    <row r="205093" spans="26:27">
      <c r="Z205093" s="192"/>
      <c r="AA205093" s="192"/>
    </row>
    <row r="205094" spans="26:27">
      <c r="Z205094" s="192"/>
      <c r="AA205094" s="192"/>
    </row>
    <row r="205095" spans="26:27">
      <c r="Z205095" s="192"/>
      <c r="AA205095" s="192"/>
    </row>
    <row r="205096" spans="26:27">
      <c r="Z205096" s="192"/>
      <c r="AA205096" s="192"/>
    </row>
    <row r="205097" spans="26:27">
      <c r="Z205097" s="192"/>
      <c r="AA205097" s="192"/>
    </row>
    <row r="205098" spans="26:27">
      <c r="Z205098" s="192"/>
      <c r="AA205098" s="192"/>
    </row>
    <row r="205099" spans="26:27">
      <c r="Z205099" s="192"/>
      <c r="AA205099" s="192"/>
    </row>
    <row r="205100" spans="26:27">
      <c r="Z205100" s="192"/>
      <c r="AA205100" s="192"/>
    </row>
    <row r="205101" spans="26:27">
      <c r="Z205101" s="192"/>
      <c r="AA205101" s="192"/>
    </row>
    <row r="205102" spans="26:27">
      <c r="Z205102" s="192"/>
      <c r="AA205102" s="192"/>
    </row>
    <row r="205103" spans="26:27">
      <c r="Z205103" s="192"/>
      <c r="AA205103" s="192"/>
    </row>
    <row r="205104" spans="26:27">
      <c r="Z205104" s="192"/>
      <c r="AA205104" s="192"/>
    </row>
    <row r="205105" spans="26:27">
      <c r="Z205105" s="192"/>
      <c r="AA205105" s="192"/>
    </row>
    <row r="205106" spans="26:27">
      <c r="Z205106" s="192"/>
      <c r="AA205106" s="192"/>
    </row>
    <row r="205107" spans="26:27">
      <c r="Z205107" s="192"/>
      <c r="AA205107" s="192"/>
    </row>
    <row r="205108" spans="26:27">
      <c r="Z205108" s="192"/>
      <c r="AA205108" s="192"/>
    </row>
    <row r="205109" spans="26:27">
      <c r="Z205109" s="192"/>
      <c r="AA205109" s="192"/>
    </row>
    <row r="205110" spans="26:27">
      <c r="Z205110" s="192"/>
      <c r="AA205110" s="192"/>
    </row>
    <row r="205111" spans="26:27">
      <c r="Z205111" s="192"/>
      <c r="AA205111" s="192"/>
    </row>
    <row r="205112" spans="26:27">
      <c r="Z205112" s="192"/>
      <c r="AA205112" s="192"/>
    </row>
    <row r="205113" spans="26:27">
      <c r="Z205113" s="192"/>
      <c r="AA205113" s="192"/>
    </row>
    <row r="205114" spans="26:27">
      <c r="Z205114" s="192"/>
      <c r="AA205114" s="192"/>
    </row>
    <row r="205115" spans="26:27">
      <c r="Z205115" s="192"/>
      <c r="AA205115" s="192"/>
    </row>
    <row r="205116" spans="26:27">
      <c r="Z205116" s="192"/>
      <c r="AA205116" s="192"/>
    </row>
    <row r="205117" spans="26:27">
      <c r="Z205117" s="192"/>
      <c r="AA205117" s="192"/>
    </row>
    <row r="205118" spans="26:27">
      <c r="Z205118" s="192"/>
      <c r="AA205118" s="192"/>
    </row>
    <row r="205119" spans="26:27">
      <c r="Z205119" s="192"/>
      <c r="AA205119" s="192"/>
    </row>
    <row r="205120" spans="26:27">
      <c r="Z205120" s="192"/>
      <c r="AA205120" s="192"/>
    </row>
    <row r="205121" spans="26:27">
      <c r="Z205121" s="192"/>
      <c r="AA205121" s="192"/>
    </row>
    <row r="205122" spans="26:27">
      <c r="Z205122" s="192"/>
      <c r="AA205122" s="192"/>
    </row>
    <row r="205123" spans="26:27">
      <c r="Z205123" s="192"/>
      <c r="AA205123" s="192"/>
    </row>
    <row r="205124" spans="26:27">
      <c r="Z205124" s="192"/>
      <c r="AA205124" s="192"/>
    </row>
    <row r="205125" spans="26:27">
      <c r="Z205125" s="192"/>
      <c r="AA205125" s="192"/>
    </row>
    <row r="205126" spans="26:27">
      <c r="Z205126" s="192"/>
      <c r="AA205126" s="192"/>
    </row>
    <row r="205127" spans="26:27">
      <c r="Z205127" s="192"/>
      <c r="AA205127" s="192"/>
    </row>
    <row r="205128" spans="26:27">
      <c r="Z205128" s="192"/>
      <c r="AA205128" s="192"/>
    </row>
    <row r="205129" spans="26:27">
      <c r="Z205129" s="192"/>
      <c r="AA205129" s="192"/>
    </row>
    <row r="205130" spans="26:27">
      <c r="Z205130" s="192"/>
      <c r="AA205130" s="192"/>
    </row>
    <row r="205131" spans="26:27">
      <c r="Z205131" s="192"/>
      <c r="AA205131" s="192"/>
    </row>
    <row r="205132" spans="26:27">
      <c r="Z205132" s="192"/>
      <c r="AA205132" s="192"/>
    </row>
    <row r="205133" spans="26:27">
      <c r="Z205133" s="192"/>
      <c r="AA205133" s="192"/>
    </row>
    <row r="205134" spans="26:27">
      <c r="Z205134" s="192"/>
      <c r="AA205134" s="192"/>
    </row>
    <row r="205135" spans="26:27">
      <c r="Z205135" s="192"/>
      <c r="AA205135" s="192"/>
    </row>
    <row r="205136" spans="26:27">
      <c r="Z205136" s="192"/>
      <c r="AA205136" s="192"/>
    </row>
    <row r="205137" spans="26:27">
      <c r="Z205137" s="192"/>
      <c r="AA205137" s="192"/>
    </row>
    <row r="205138" spans="26:27">
      <c r="Z205138" s="192"/>
      <c r="AA205138" s="192"/>
    </row>
    <row r="205139" spans="26:27">
      <c r="Z205139" s="192"/>
      <c r="AA205139" s="192"/>
    </row>
    <row r="205140" spans="26:27">
      <c r="Z205140" s="192"/>
      <c r="AA205140" s="192"/>
    </row>
    <row r="205141" spans="26:27">
      <c r="Z205141" s="192"/>
      <c r="AA205141" s="192"/>
    </row>
    <row r="205142" spans="26:27">
      <c r="Z205142" s="192"/>
      <c r="AA205142" s="192"/>
    </row>
    <row r="205143" spans="26:27">
      <c r="Z205143" s="192"/>
      <c r="AA205143" s="192"/>
    </row>
    <row r="205144" spans="26:27">
      <c r="Z205144" s="192"/>
      <c r="AA205144" s="192"/>
    </row>
    <row r="205145" spans="26:27">
      <c r="Z205145" s="192"/>
      <c r="AA205145" s="192"/>
    </row>
    <row r="205146" spans="26:27">
      <c r="Z205146" s="192"/>
      <c r="AA205146" s="192"/>
    </row>
    <row r="205147" spans="26:27">
      <c r="Z205147" s="192"/>
      <c r="AA205147" s="192"/>
    </row>
    <row r="205148" spans="26:27">
      <c r="Z205148" s="192"/>
      <c r="AA205148" s="192"/>
    </row>
    <row r="205149" spans="26:27">
      <c r="Z205149" s="192"/>
      <c r="AA205149" s="192"/>
    </row>
    <row r="205150" spans="26:27">
      <c r="Z205150" s="192"/>
      <c r="AA205150" s="192"/>
    </row>
    <row r="205151" spans="26:27">
      <c r="Z205151" s="192"/>
      <c r="AA205151" s="192"/>
    </row>
    <row r="205152" spans="26:27">
      <c r="Z205152" s="192"/>
      <c r="AA205152" s="192"/>
    </row>
    <row r="205153" spans="26:27">
      <c r="Z205153" s="192"/>
      <c r="AA205153" s="192"/>
    </row>
    <row r="205154" spans="26:27">
      <c r="Z205154" s="192"/>
      <c r="AA205154" s="192"/>
    </row>
    <row r="205155" spans="26:27">
      <c r="Z205155" s="192"/>
      <c r="AA205155" s="192"/>
    </row>
    <row r="205156" spans="26:27">
      <c r="Z205156" s="192"/>
      <c r="AA205156" s="192"/>
    </row>
    <row r="205157" spans="26:27">
      <c r="Z205157" s="192"/>
      <c r="AA205157" s="192"/>
    </row>
    <row r="205158" spans="26:27">
      <c r="Z205158" s="192"/>
      <c r="AA205158" s="192"/>
    </row>
    <row r="205159" spans="26:27">
      <c r="Z205159" s="192"/>
      <c r="AA205159" s="192"/>
    </row>
    <row r="205160" spans="26:27">
      <c r="Z205160" s="192"/>
      <c r="AA205160" s="192"/>
    </row>
    <row r="205161" spans="26:27">
      <c r="Z205161" s="192"/>
      <c r="AA205161" s="192"/>
    </row>
    <row r="205162" spans="26:27">
      <c r="Z205162" s="192"/>
      <c r="AA205162" s="192"/>
    </row>
    <row r="205163" spans="26:27">
      <c r="Z205163" s="192"/>
      <c r="AA205163" s="192"/>
    </row>
    <row r="205164" spans="26:27">
      <c r="Z205164" s="192"/>
      <c r="AA205164" s="192"/>
    </row>
    <row r="205165" spans="26:27">
      <c r="Z205165" s="192"/>
      <c r="AA205165" s="192"/>
    </row>
    <row r="205166" spans="26:27">
      <c r="Z205166" s="192"/>
      <c r="AA205166" s="192"/>
    </row>
    <row r="205167" spans="26:27">
      <c r="Z205167" s="192"/>
      <c r="AA205167" s="192"/>
    </row>
    <row r="205168" spans="26:27">
      <c r="Z205168" s="192"/>
      <c r="AA205168" s="192"/>
    </row>
    <row r="205169" spans="26:27">
      <c r="Z205169" s="192"/>
      <c r="AA205169" s="192"/>
    </row>
    <row r="205170" spans="26:27">
      <c r="Z205170" s="192"/>
      <c r="AA205170" s="192"/>
    </row>
    <row r="205171" spans="26:27">
      <c r="Z205171" s="192"/>
      <c r="AA205171" s="192"/>
    </row>
    <row r="205172" spans="26:27">
      <c r="Z205172" s="192"/>
      <c r="AA205172" s="192"/>
    </row>
    <row r="205173" spans="26:27">
      <c r="Z205173" s="192"/>
      <c r="AA205173" s="192"/>
    </row>
    <row r="205174" spans="26:27">
      <c r="Z205174" s="192"/>
      <c r="AA205174" s="192"/>
    </row>
    <row r="205175" spans="26:27">
      <c r="Z205175" s="192"/>
      <c r="AA205175" s="192"/>
    </row>
    <row r="205176" spans="26:27">
      <c r="Z205176" s="192"/>
      <c r="AA205176" s="192"/>
    </row>
    <row r="205177" spans="26:27">
      <c r="Z205177" s="192"/>
      <c r="AA205177" s="192"/>
    </row>
    <row r="205178" spans="26:27">
      <c r="Z205178" s="192"/>
      <c r="AA205178" s="192"/>
    </row>
    <row r="205179" spans="26:27">
      <c r="Z205179" s="192"/>
      <c r="AA205179" s="192"/>
    </row>
    <row r="205180" spans="26:27">
      <c r="Z205180" s="192"/>
      <c r="AA205180" s="192"/>
    </row>
    <row r="205181" spans="26:27">
      <c r="Z205181" s="192"/>
      <c r="AA205181" s="192"/>
    </row>
    <row r="205182" spans="26:27">
      <c r="Z205182" s="192"/>
      <c r="AA205182" s="192"/>
    </row>
    <row r="205183" spans="26:27">
      <c r="Z205183" s="192"/>
      <c r="AA205183" s="192"/>
    </row>
    <row r="205184" spans="26:27">
      <c r="Z205184" s="192"/>
      <c r="AA205184" s="192"/>
    </row>
    <row r="205185" spans="26:27">
      <c r="Z205185" s="192"/>
      <c r="AA205185" s="192"/>
    </row>
    <row r="205186" spans="26:27">
      <c r="Z205186" s="192"/>
      <c r="AA205186" s="192"/>
    </row>
    <row r="205187" spans="26:27">
      <c r="Z205187" s="192"/>
      <c r="AA205187" s="192"/>
    </row>
    <row r="205188" spans="26:27">
      <c r="Z205188" s="192"/>
      <c r="AA205188" s="192"/>
    </row>
    <row r="205189" spans="26:27">
      <c r="Z205189" s="192"/>
      <c r="AA205189" s="192"/>
    </row>
    <row r="205190" spans="26:27">
      <c r="Z205190" s="192"/>
      <c r="AA205190" s="192"/>
    </row>
    <row r="205191" spans="26:27">
      <c r="Z205191" s="192"/>
      <c r="AA205191" s="192"/>
    </row>
    <row r="205192" spans="26:27">
      <c r="Z205192" s="192"/>
      <c r="AA205192" s="192"/>
    </row>
    <row r="205193" spans="26:27">
      <c r="Z205193" s="192"/>
      <c r="AA205193" s="192"/>
    </row>
    <row r="205194" spans="26:27">
      <c r="Z205194" s="192"/>
      <c r="AA205194" s="192"/>
    </row>
    <row r="205195" spans="26:27">
      <c r="Z205195" s="192"/>
      <c r="AA205195" s="192"/>
    </row>
    <row r="205196" spans="26:27">
      <c r="Z205196" s="192"/>
      <c r="AA205196" s="192"/>
    </row>
    <row r="205197" spans="26:27">
      <c r="Z205197" s="192"/>
      <c r="AA205197" s="192"/>
    </row>
    <row r="205198" spans="26:27">
      <c r="Z205198" s="192"/>
      <c r="AA205198" s="192"/>
    </row>
    <row r="205199" spans="26:27">
      <c r="Z205199" s="192"/>
      <c r="AA205199" s="192"/>
    </row>
    <row r="205200" spans="26:27">
      <c r="Z205200" s="192"/>
      <c r="AA205200" s="192"/>
    </row>
    <row r="205201" spans="26:27">
      <c r="Z205201" s="192"/>
      <c r="AA205201" s="192"/>
    </row>
    <row r="205202" spans="26:27">
      <c r="Z205202" s="192"/>
      <c r="AA205202" s="192"/>
    </row>
    <row r="205203" spans="26:27">
      <c r="Z205203" s="192"/>
      <c r="AA205203" s="192"/>
    </row>
    <row r="205204" spans="26:27">
      <c r="Z205204" s="192"/>
      <c r="AA205204" s="192"/>
    </row>
    <row r="205205" spans="26:27">
      <c r="Z205205" s="192"/>
      <c r="AA205205" s="192"/>
    </row>
    <row r="205206" spans="26:27">
      <c r="Z205206" s="192"/>
      <c r="AA205206" s="192"/>
    </row>
    <row r="205207" spans="26:27">
      <c r="Z205207" s="192"/>
      <c r="AA205207" s="192"/>
    </row>
    <row r="205208" spans="26:27">
      <c r="Z205208" s="192"/>
      <c r="AA205208" s="192"/>
    </row>
    <row r="205209" spans="26:27">
      <c r="Z205209" s="192"/>
      <c r="AA205209" s="192"/>
    </row>
    <row r="205210" spans="26:27">
      <c r="Z205210" s="192"/>
      <c r="AA205210" s="192"/>
    </row>
    <row r="205211" spans="26:27">
      <c r="Z205211" s="192"/>
      <c r="AA205211" s="192"/>
    </row>
    <row r="205212" spans="26:27">
      <c r="Z205212" s="192"/>
      <c r="AA205212" s="192"/>
    </row>
    <row r="205213" spans="26:27">
      <c r="Z205213" s="192"/>
      <c r="AA205213" s="192"/>
    </row>
    <row r="205214" spans="26:27">
      <c r="Z205214" s="192"/>
      <c r="AA205214" s="192"/>
    </row>
    <row r="205215" spans="26:27">
      <c r="Z205215" s="192"/>
      <c r="AA205215" s="192"/>
    </row>
    <row r="205216" spans="26:27">
      <c r="Z205216" s="192"/>
      <c r="AA205216" s="192"/>
    </row>
    <row r="205217" spans="26:27">
      <c r="Z205217" s="192"/>
      <c r="AA205217" s="192"/>
    </row>
    <row r="205218" spans="26:27">
      <c r="Z205218" s="192"/>
      <c r="AA205218" s="192"/>
    </row>
    <row r="205219" spans="26:27">
      <c r="Z205219" s="192"/>
      <c r="AA205219" s="192"/>
    </row>
    <row r="205220" spans="26:27">
      <c r="Z205220" s="192"/>
      <c r="AA205220" s="192"/>
    </row>
    <row r="205221" spans="26:27">
      <c r="Z205221" s="192"/>
      <c r="AA205221" s="192"/>
    </row>
    <row r="205222" spans="26:27">
      <c r="Z205222" s="192"/>
      <c r="AA205222" s="192"/>
    </row>
    <row r="205223" spans="26:27">
      <c r="Z205223" s="192"/>
      <c r="AA205223" s="192"/>
    </row>
    <row r="205224" spans="26:27">
      <c r="Z205224" s="192"/>
      <c r="AA205224" s="192"/>
    </row>
    <row r="205225" spans="26:27">
      <c r="Z205225" s="192"/>
      <c r="AA205225" s="192"/>
    </row>
    <row r="205226" spans="26:27">
      <c r="Z205226" s="192"/>
      <c r="AA205226" s="192"/>
    </row>
    <row r="205227" spans="26:27">
      <c r="Z205227" s="192"/>
      <c r="AA205227" s="192"/>
    </row>
    <row r="205228" spans="26:27">
      <c r="Z205228" s="192"/>
      <c r="AA205228" s="192"/>
    </row>
    <row r="205229" spans="26:27">
      <c r="Z205229" s="192"/>
      <c r="AA205229" s="192"/>
    </row>
    <row r="205230" spans="26:27">
      <c r="Z205230" s="192"/>
      <c r="AA205230" s="192"/>
    </row>
    <row r="205231" spans="26:27">
      <c r="Z205231" s="192"/>
      <c r="AA205231" s="192"/>
    </row>
    <row r="205232" spans="26:27">
      <c r="Z205232" s="192"/>
      <c r="AA205232" s="192"/>
    </row>
    <row r="205233" spans="26:27">
      <c r="Z205233" s="192"/>
      <c r="AA205233" s="192"/>
    </row>
    <row r="205234" spans="26:27">
      <c r="Z205234" s="192"/>
      <c r="AA205234" s="192"/>
    </row>
    <row r="205235" spans="26:27">
      <c r="Z205235" s="192"/>
      <c r="AA205235" s="192"/>
    </row>
    <row r="205236" spans="26:27">
      <c r="Z205236" s="192"/>
      <c r="AA205236" s="192"/>
    </row>
    <row r="205237" spans="26:27">
      <c r="Z205237" s="192"/>
      <c r="AA205237" s="192"/>
    </row>
    <row r="205238" spans="26:27">
      <c r="Z205238" s="192"/>
      <c r="AA205238" s="192"/>
    </row>
    <row r="205239" spans="26:27">
      <c r="Z205239" s="192"/>
      <c r="AA205239" s="192"/>
    </row>
    <row r="205240" spans="26:27">
      <c r="Z205240" s="192"/>
      <c r="AA205240" s="192"/>
    </row>
    <row r="205241" spans="26:27">
      <c r="Z205241" s="192"/>
      <c r="AA205241" s="192"/>
    </row>
    <row r="205242" spans="26:27">
      <c r="Z205242" s="192"/>
      <c r="AA205242" s="192"/>
    </row>
    <row r="205243" spans="26:27">
      <c r="Z205243" s="192"/>
      <c r="AA205243" s="192"/>
    </row>
    <row r="205244" spans="26:27">
      <c r="Z205244" s="192"/>
      <c r="AA205244" s="192"/>
    </row>
    <row r="205245" spans="26:27">
      <c r="Z205245" s="192"/>
      <c r="AA205245" s="192"/>
    </row>
    <row r="205246" spans="26:27">
      <c r="Z205246" s="192"/>
      <c r="AA205246" s="192"/>
    </row>
    <row r="205247" spans="26:27">
      <c r="Z205247" s="192"/>
      <c r="AA205247" s="192"/>
    </row>
    <row r="205248" spans="26:27">
      <c r="Z205248" s="192"/>
      <c r="AA205248" s="192"/>
    </row>
    <row r="205249" spans="26:27">
      <c r="Z205249" s="192"/>
      <c r="AA205249" s="192"/>
    </row>
    <row r="205250" spans="26:27">
      <c r="Z205250" s="192"/>
      <c r="AA205250" s="192"/>
    </row>
    <row r="205251" spans="26:27">
      <c r="Z205251" s="192"/>
      <c r="AA205251" s="192"/>
    </row>
    <row r="205252" spans="26:27">
      <c r="Z205252" s="192"/>
      <c r="AA205252" s="192"/>
    </row>
    <row r="205253" spans="26:27">
      <c r="Z205253" s="192"/>
      <c r="AA205253" s="192"/>
    </row>
    <row r="205254" spans="26:27">
      <c r="Z205254" s="192"/>
      <c r="AA205254" s="192"/>
    </row>
    <row r="205255" spans="26:27">
      <c r="Z205255" s="192"/>
      <c r="AA205255" s="192"/>
    </row>
    <row r="205256" spans="26:27">
      <c r="Z205256" s="192"/>
      <c r="AA205256" s="192"/>
    </row>
    <row r="205257" spans="26:27">
      <c r="Z205257" s="192"/>
      <c r="AA205257" s="192"/>
    </row>
    <row r="205258" spans="26:27">
      <c r="Z205258" s="192"/>
      <c r="AA205258" s="192"/>
    </row>
    <row r="205259" spans="26:27">
      <c r="Z205259" s="192"/>
      <c r="AA205259" s="192"/>
    </row>
    <row r="205260" spans="26:27">
      <c r="Z205260" s="192"/>
      <c r="AA205260" s="192"/>
    </row>
    <row r="205261" spans="26:27">
      <c r="Z205261" s="192"/>
      <c r="AA205261" s="192"/>
    </row>
    <row r="205262" spans="26:27">
      <c r="Z205262" s="192"/>
      <c r="AA205262" s="192"/>
    </row>
    <row r="205263" spans="26:27">
      <c r="Z205263" s="192"/>
      <c r="AA205263" s="192"/>
    </row>
    <row r="205264" spans="26:27">
      <c r="Z205264" s="192"/>
      <c r="AA205264" s="192"/>
    </row>
    <row r="205265" spans="26:27">
      <c r="Z205265" s="192"/>
      <c r="AA205265" s="192"/>
    </row>
    <row r="205266" spans="26:27">
      <c r="Z205266" s="192"/>
      <c r="AA205266" s="192"/>
    </row>
    <row r="205267" spans="26:27">
      <c r="Z205267" s="192"/>
      <c r="AA205267" s="192"/>
    </row>
    <row r="205268" spans="26:27">
      <c r="Z205268" s="192"/>
      <c r="AA205268" s="192"/>
    </row>
    <row r="205269" spans="26:27">
      <c r="Z205269" s="192"/>
      <c r="AA205269" s="192"/>
    </row>
    <row r="205270" spans="26:27">
      <c r="Z205270" s="192"/>
      <c r="AA205270" s="192"/>
    </row>
    <row r="205271" spans="26:27">
      <c r="Z205271" s="192"/>
      <c r="AA205271" s="192"/>
    </row>
    <row r="205272" spans="26:27">
      <c r="Z205272" s="192"/>
      <c r="AA205272" s="192"/>
    </row>
    <row r="205273" spans="26:27">
      <c r="Z205273" s="192"/>
      <c r="AA205273" s="192"/>
    </row>
    <row r="205274" spans="26:27">
      <c r="Z205274" s="192"/>
      <c r="AA205274" s="192"/>
    </row>
    <row r="205275" spans="26:27">
      <c r="Z205275" s="192"/>
      <c r="AA205275" s="192"/>
    </row>
    <row r="205276" spans="26:27">
      <c r="Z205276" s="192"/>
      <c r="AA205276" s="192"/>
    </row>
    <row r="205277" spans="26:27">
      <c r="Z205277" s="192"/>
      <c r="AA205277" s="192"/>
    </row>
    <row r="205278" spans="26:27">
      <c r="Z205278" s="192"/>
      <c r="AA205278" s="192"/>
    </row>
    <row r="205279" spans="26:27">
      <c r="Z205279" s="192"/>
      <c r="AA205279" s="192"/>
    </row>
    <row r="205280" spans="26:27">
      <c r="Z205280" s="192"/>
      <c r="AA205280" s="192"/>
    </row>
    <row r="205281" spans="26:27">
      <c r="Z205281" s="192"/>
      <c r="AA205281" s="192"/>
    </row>
    <row r="205282" spans="26:27">
      <c r="Z205282" s="192"/>
      <c r="AA205282" s="192"/>
    </row>
    <row r="205283" spans="26:27">
      <c r="Z205283" s="192"/>
      <c r="AA205283" s="192"/>
    </row>
    <row r="205284" spans="26:27">
      <c r="Z205284" s="192"/>
      <c r="AA205284" s="192"/>
    </row>
    <row r="205285" spans="26:27">
      <c r="Z205285" s="192"/>
      <c r="AA205285" s="192"/>
    </row>
    <row r="205286" spans="26:27">
      <c r="Z205286" s="192"/>
      <c r="AA205286" s="192"/>
    </row>
    <row r="205287" spans="26:27">
      <c r="Z205287" s="192"/>
      <c r="AA205287" s="192"/>
    </row>
    <row r="205288" spans="26:27">
      <c r="Z205288" s="192"/>
      <c r="AA205288" s="192"/>
    </row>
    <row r="205289" spans="26:27">
      <c r="Z205289" s="192"/>
      <c r="AA205289" s="192"/>
    </row>
    <row r="205290" spans="26:27">
      <c r="Z205290" s="192"/>
      <c r="AA205290" s="192"/>
    </row>
    <row r="205291" spans="26:27">
      <c r="Z205291" s="192"/>
      <c r="AA205291" s="192"/>
    </row>
    <row r="205292" spans="26:27">
      <c r="Z205292" s="192"/>
      <c r="AA205292" s="192"/>
    </row>
    <row r="205293" spans="26:27">
      <c r="Z205293" s="192"/>
      <c r="AA205293" s="192"/>
    </row>
    <row r="205294" spans="26:27">
      <c r="Z205294" s="192"/>
      <c r="AA205294" s="192"/>
    </row>
    <row r="205295" spans="26:27">
      <c r="Z205295" s="192"/>
      <c r="AA205295" s="192"/>
    </row>
    <row r="205296" spans="26:27">
      <c r="Z205296" s="192"/>
      <c r="AA205296" s="192"/>
    </row>
    <row r="205297" spans="26:27">
      <c r="Z205297" s="192"/>
      <c r="AA205297" s="192"/>
    </row>
    <row r="205298" spans="26:27">
      <c r="Z205298" s="192"/>
      <c r="AA205298" s="192"/>
    </row>
    <row r="205299" spans="26:27">
      <c r="Z205299" s="192"/>
      <c r="AA205299" s="192"/>
    </row>
    <row r="205300" spans="26:27">
      <c r="Z205300" s="192"/>
      <c r="AA205300" s="192"/>
    </row>
    <row r="205301" spans="26:27">
      <c r="Z205301" s="192"/>
      <c r="AA205301" s="192"/>
    </row>
    <row r="205302" spans="26:27">
      <c r="Z205302" s="192"/>
      <c r="AA205302" s="192"/>
    </row>
    <row r="205303" spans="26:27">
      <c r="Z205303" s="192"/>
      <c r="AA205303" s="192"/>
    </row>
    <row r="205304" spans="26:27">
      <c r="Z205304" s="192"/>
      <c r="AA205304" s="192"/>
    </row>
    <row r="205305" spans="26:27">
      <c r="Z205305" s="192"/>
      <c r="AA205305" s="192"/>
    </row>
    <row r="205306" spans="26:27">
      <c r="Z205306" s="192"/>
      <c r="AA205306" s="192"/>
    </row>
    <row r="205307" spans="26:27">
      <c r="Z205307" s="192"/>
      <c r="AA205307" s="192"/>
    </row>
    <row r="205308" spans="26:27">
      <c r="Z205308" s="192"/>
      <c r="AA205308" s="192"/>
    </row>
    <row r="205309" spans="26:27">
      <c r="Z205309" s="192"/>
      <c r="AA205309" s="192"/>
    </row>
    <row r="205310" spans="26:27">
      <c r="Z205310" s="192"/>
      <c r="AA205310" s="192"/>
    </row>
    <row r="205311" spans="26:27">
      <c r="Z205311" s="192"/>
      <c r="AA205311" s="192"/>
    </row>
    <row r="205312" spans="26:27">
      <c r="Z205312" s="192"/>
      <c r="AA205312" s="192"/>
    </row>
    <row r="205313" spans="26:27">
      <c r="Z205313" s="192"/>
      <c r="AA205313" s="192"/>
    </row>
    <row r="205314" spans="26:27">
      <c r="Z205314" s="192"/>
      <c r="AA205314" s="192"/>
    </row>
    <row r="205315" spans="26:27">
      <c r="Z205315" s="192"/>
      <c r="AA205315" s="192"/>
    </row>
    <row r="205316" spans="26:27">
      <c r="Z205316" s="192"/>
      <c r="AA205316" s="192"/>
    </row>
    <row r="205317" spans="26:27">
      <c r="Z205317" s="192"/>
      <c r="AA205317" s="192"/>
    </row>
    <row r="205318" spans="26:27">
      <c r="Z205318" s="192"/>
      <c r="AA205318" s="192"/>
    </row>
    <row r="205319" spans="26:27">
      <c r="Z205319" s="192"/>
      <c r="AA205319" s="192"/>
    </row>
    <row r="205320" spans="26:27">
      <c r="Z205320" s="192"/>
      <c r="AA205320" s="192"/>
    </row>
    <row r="205321" spans="26:27">
      <c r="Z205321" s="192"/>
      <c r="AA205321" s="192"/>
    </row>
    <row r="205322" spans="26:27">
      <c r="Z205322" s="192"/>
      <c r="AA205322" s="192"/>
    </row>
    <row r="205323" spans="26:27">
      <c r="Z205323" s="192"/>
      <c r="AA205323" s="192"/>
    </row>
    <row r="205324" spans="26:27">
      <c r="Z205324" s="192"/>
      <c r="AA205324" s="192"/>
    </row>
    <row r="205325" spans="26:27">
      <c r="Z205325" s="192"/>
      <c r="AA205325" s="192"/>
    </row>
    <row r="205326" spans="26:27">
      <c r="Z205326" s="192"/>
      <c r="AA205326" s="192"/>
    </row>
    <row r="205327" spans="26:27">
      <c r="Z205327" s="192"/>
      <c r="AA205327" s="192"/>
    </row>
    <row r="205328" spans="26:27">
      <c r="Z205328" s="192"/>
      <c r="AA205328" s="192"/>
    </row>
    <row r="205329" spans="26:27">
      <c r="Z205329" s="192"/>
      <c r="AA205329" s="192"/>
    </row>
    <row r="205330" spans="26:27">
      <c r="Z205330" s="192"/>
      <c r="AA205330" s="192"/>
    </row>
    <row r="205331" spans="26:27">
      <c r="Z205331" s="192"/>
      <c r="AA205331" s="192"/>
    </row>
    <row r="205332" spans="26:27">
      <c r="Z205332" s="192"/>
      <c r="AA205332" s="192"/>
    </row>
    <row r="205333" spans="26:27">
      <c r="Z205333" s="192"/>
      <c r="AA205333" s="192"/>
    </row>
    <row r="205334" spans="26:27">
      <c r="Z205334" s="192"/>
      <c r="AA205334" s="192"/>
    </row>
    <row r="205335" spans="26:27">
      <c r="Z205335" s="192"/>
      <c r="AA205335" s="192"/>
    </row>
    <row r="205336" spans="26:27">
      <c r="Z205336" s="192"/>
      <c r="AA205336" s="192"/>
    </row>
    <row r="205337" spans="26:27">
      <c r="Z205337" s="192"/>
      <c r="AA205337" s="192"/>
    </row>
    <row r="205338" spans="26:27">
      <c r="Z205338" s="192"/>
      <c r="AA205338" s="192"/>
    </row>
    <row r="205339" spans="26:27">
      <c r="Z205339" s="192"/>
      <c r="AA205339" s="192"/>
    </row>
    <row r="205340" spans="26:27">
      <c r="Z205340" s="192"/>
      <c r="AA205340" s="192"/>
    </row>
    <row r="205341" spans="26:27">
      <c r="Z205341" s="192"/>
      <c r="AA205341" s="192"/>
    </row>
    <row r="205342" spans="26:27">
      <c r="Z205342" s="192"/>
      <c r="AA205342" s="192"/>
    </row>
    <row r="205343" spans="26:27">
      <c r="Z205343" s="192"/>
      <c r="AA205343" s="192"/>
    </row>
    <row r="205344" spans="26:27">
      <c r="Z205344" s="192"/>
      <c r="AA205344" s="192"/>
    </row>
    <row r="205345" spans="26:27">
      <c r="Z205345" s="192"/>
      <c r="AA205345" s="192"/>
    </row>
    <row r="205346" spans="26:27">
      <c r="Z205346" s="192"/>
      <c r="AA205346" s="192"/>
    </row>
    <row r="205347" spans="26:27">
      <c r="Z205347" s="192"/>
      <c r="AA205347" s="192"/>
    </row>
    <row r="205348" spans="26:27">
      <c r="Z205348" s="192"/>
      <c r="AA205348" s="192"/>
    </row>
    <row r="205349" spans="26:27">
      <c r="Z205349" s="192"/>
      <c r="AA205349" s="192"/>
    </row>
    <row r="205350" spans="26:27">
      <c r="Z205350" s="192"/>
      <c r="AA205350" s="192"/>
    </row>
    <row r="205351" spans="26:27">
      <c r="Z205351" s="192"/>
      <c r="AA205351" s="192"/>
    </row>
    <row r="205352" spans="26:27">
      <c r="Z205352" s="192"/>
      <c r="AA205352" s="192"/>
    </row>
    <row r="205353" spans="26:27">
      <c r="Z205353" s="192"/>
      <c r="AA205353" s="192"/>
    </row>
    <row r="205354" spans="26:27">
      <c r="Z205354" s="192"/>
      <c r="AA205354" s="192"/>
    </row>
    <row r="205355" spans="26:27">
      <c r="Z205355" s="192"/>
      <c r="AA205355" s="192"/>
    </row>
    <row r="205356" spans="26:27">
      <c r="Z205356" s="192"/>
      <c r="AA205356" s="192"/>
    </row>
    <row r="205357" spans="26:27">
      <c r="Z205357" s="192"/>
      <c r="AA205357" s="192"/>
    </row>
    <row r="205358" spans="26:27">
      <c r="Z205358" s="192"/>
      <c r="AA205358" s="192"/>
    </row>
    <row r="205359" spans="26:27">
      <c r="Z205359" s="192"/>
      <c r="AA205359" s="192"/>
    </row>
    <row r="205360" spans="26:27">
      <c r="Z205360" s="192"/>
      <c r="AA205360" s="192"/>
    </row>
    <row r="205361" spans="26:27">
      <c r="Z205361" s="192"/>
      <c r="AA205361" s="192"/>
    </row>
    <row r="205362" spans="26:27">
      <c r="Z205362" s="192"/>
      <c r="AA205362" s="192"/>
    </row>
    <row r="205363" spans="26:27">
      <c r="Z205363" s="192"/>
      <c r="AA205363" s="192"/>
    </row>
    <row r="205364" spans="26:27">
      <c r="Z205364" s="192"/>
      <c r="AA205364" s="192"/>
    </row>
    <row r="205365" spans="26:27">
      <c r="Z205365" s="192"/>
      <c r="AA205365" s="192"/>
    </row>
    <row r="205366" spans="26:27">
      <c r="Z205366" s="192"/>
      <c r="AA205366" s="192"/>
    </row>
    <row r="205367" spans="26:27">
      <c r="Z205367" s="192"/>
      <c r="AA205367" s="192"/>
    </row>
    <row r="205368" spans="26:27">
      <c r="Z205368" s="192"/>
      <c r="AA205368" s="192"/>
    </row>
    <row r="205369" spans="26:27">
      <c r="Z205369" s="192"/>
      <c r="AA205369" s="192"/>
    </row>
    <row r="205370" spans="26:27">
      <c r="Z205370" s="192"/>
      <c r="AA205370" s="192"/>
    </row>
    <row r="205371" spans="26:27">
      <c r="Z205371" s="192"/>
      <c r="AA205371" s="192"/>
    </row>
    <row r="205372" spans="26:27">
      <c r="Z205372" s="192"/>
      <c r="AA205372" s="192"/>
    </row>
    <row r="205373" spans="26:27">
      <c r="Z205373" s="192"/>
      <c r="AA205373" s="192"/>
    </row>
    <row r="205374" spans="26:27">
      <c r="Z205374" s="192"/>
      <c r="AA205374" s="192"/>
    </row>
    <row r="205375" spans="26:27">
      <c r="Z205375" s="192"/>
      <c r="AA205375" s="192"/>
    </row>
    <row r="205376" spans="26:27">
      <c r="Z205376" s="192"/>
      <c r="AA205376" s="192"/>
    </row>
    <row r="205377" spans="26:27">
      <c r="Z205377" s="192"/>
      <c r="AA205377" s="192"/>
    </row>
    <row r="205378" spans="26:27">
      <c r="Z205378" s="192"/>
      <c r="AA205378" s="192"/>
    </row>
    <row r="205379" spans="26:27">
      <c r="Z205379" s="192"/>
      <c r="AA205379" s="192"/>
    </row>
    <row r="205380" spans="26:27">
      <c r="Z205380" s="192"/>
      <c r="AA205380" s="192"/>
    </row>
    <row r="205381" spans="26:27">
      <c r="Z205381" s="192"/>
      <c r="AA205381" s="192"/>
    </row>
    <row r="205382" spans="26:27">
      <c r="Z205382" s="192"/>
      <c r="AA205382" s="192"/>
    </row>
    <row r="205383" spans="26:27">
      <c r="Z205383" s="192"/>
      <c r="AA205383" s="192"/>
    </row>
    <row r="205384" spans="26:27">
      <c r="Z205384" s="192"/>
      <c r="AA205384" s="192"/>
    </row>
    <row r="205385" spans="26:27">
      <c r="Z205385" s="192"/>
      <c r="AA205385" s="192"/>
    </row>
    <row r="205386" spans="26:27">
      <c r="Z205386" s="192"/>
      <c r="AA205386" s="192"/>
    </row>
    <row r="205387" spans="26:27">
      <c r="Z205387" s="192"/>
      <c r="AA205387" s="192"/>
    </row>
    <row r="205388" spans="26:27">
      <c r="Z205388" s="192"/>
      <c r="AA205388" s="192"/>
    </row>
    <row r="205389" spans="26:27">
      <c r="Z205389" s="192"/>
      <c r="AA205389" s="192"/>
    </row>
    <row r="205390" spans="26:27">
      <c r="Z205390" s="192"/>
      <c r="AA205390" s="192"/>
    </row>
    <row r="205391" spans="26:27">
      <c r="Z205391" s="192"/>
      <c r="AA205391" s="192"/>
    </row>
    <row r="205392" spans="26:27">
      <c r="Z205392" s="192"/>
      <c r="AA205392" s="192"/>
    </row>
    <row r="205393" spans="26:27">
      <c r="Z205393" s="192"/>
      <c r="AA205393" s="192"/>
    </row>
    <row r="205394" spans="26:27">
      <c r="Z205394" s="192"/>
      <c r="AA205394" s="192"/>
    </row>
    <row r="205395" spans="26:27">
      <c r="Z205395" s="192"/>
      <c r="AA205395" s="192"/>
    </row>
    <row r="205396" spans="26:27">
      <c r="Z205396" s="192"/>
      <c r="AA205396" s="192"/>
    </row>
    <row r="205397" spans="26:27">
      <c r="Z205397" s="192"/>
      <c r="AA205397" s="192"/>
    </row>
    <row r="205398" spans="26:27">
      <c r="Z205398" s="192"/>
      <c r="AA205398" s="192"/>
    </row>
    <row r="205399" spans="26:27">
      <c r="Z205399" s="192"/>
      <c r="AA205399" s="192"/>
    </row>
    <row r="205400" spans="26:27">
      <c r="Z205400" s="192"/>
      <c r="AA205400" s="192"/>
    </row>
    <row r="205401" spans="26:27">
      <c r="Z205401" s="192"/>
      <c r="AA205401" s="192"/>
    </row>
    <row r="205402" spans="26:27">
      <c r="Z205402" s="192"/>
      <c r="AA205402" s="192"/>
    </row>
    <row r="205403" spans="26:27">
      <c r="Z205403" s="192"/>
      <c r="AA205403" s="192"/>
    </row>
    <row r="205404" spans="26:27">
      <c r="Z205404" s="192"/>
      <c r="AA205404" s="192"/>
    </row>
    <row r="205405" spans="26:27">
      <c r="Z205405" s="192"/>
      <c r="AA205405" s="192"/>
    </row>
    <row r="205406" spans="26:27">
      <c r="Z205406" s="192"/>
      <c r="AA205406" s="192"/>
    </row>
    <row r="205407" spans="26:27">
      <c r="Z205407" s="192"/>
      <c r="AA205407" s="192"/>
    </row>
    <row r="205408" spans="26:27">
      <c r="Z205408" s="192"/>
      <c r="AA205408" s="192"/>
    </row>
    <row r="205409" spans="26:27">
      <c r="Z205409" s="192"/>
      <c r="AA205409" s="192"/>
    </row>
    <row r="205410" spans="26:27">
      <c r="Z205410" s="192"/>
      <c r="AA205410" s="192"/>
    </row>
    <row r="205411" spans="26:27">
      <c r="Z205411" s="192"/>
      <c r="AA205411" s="192"/>
    </row>
    <row r="205412" spans="26:27">
      <c r="Z205412" s="192"/>
      <c r="AA205412" s="192"/>
    </row>
    <row r="205413" spans="26:27">
      <c r="Z205413" s="192"/>
      <c r="AA205413" s="192"/>
    </row>
    <row r="205414" spans="26:27">
      <c r="Z205414" s="192"/>
      <c r="AA205414" s="192"/>
    </row>
    <row r="205415" spans="26:27">
      <c r="Z205415" s="192"/>
      <c r="AA205415" s="192"/>
    </row>
    <row r="205416" spans="26:27">
      <c r="Z205416" s="192"/>
      <c r="AA205416" s="192"/>
    </row>
    <row r="205417" spans="26:27">
      <c r="Z205417" s="192"/>
      <c r="AA205417" s="192"/>
    </row>
    <row r="205418" spans="26:27">
      <c r="Z205418" s="192"/>
      <c r="AA205418" s="192"/>
    </row>
    <row r="205419" spans="26:27">
      <c r="Z205419" s="192"/>
      <c r="AA205419" s="192"/>
    </row>
    <row r="205420" spans="26:27">
      <c r="Z205420" s="192"/>
      <c r="AA205420" s="192"/>
    </row>
    <row r="205421" spans="26:27">
      <c r="Z205421" s="192"/>
      <c r="AA205421" s="192"/>
    </row>
    <row r="205422" spans="26:27">
      <c r="Z205422" s="192"/>
      <c r="AA205422" s="192"/>
    </row>
    <row r="205423" spans="26:27">
      <c r="Z205423" s="192"/>
      <c r="AA205423" s="192"/>
    </row>
    <row r="205424" spans="26:27">
      <c r="Z205424" s="192"/>
      <c r="AA205424" s="192"/>
    </row>
    <row r="205425" spans="26:27">
      <c r="Z205425" s="192"/>
      <c r="AA205425" s="192"/>
    </row>
    <row r="205426" spans="26:27">
      <c r="Z205426" s="192"/>
      <c r="AA205426" s="192"/>
    </row>
    <row r="205427" spans="26:27">
      <c r="Z205427" s="192"/>
      <c r="AA205427" s="192"/>
    </row>
    <row r="205428" spans="26:27">
      <c r="Z205428" s="192"/>
      <c r="AA205428" s="192"/>
    </row>
    <row r="205429" spans="26:27">
      <c r="Z205429" s="192"/>
      <c r="AA205429" s="192"/>
    </row>
    <row r="205430" spans="26:27">
      <c r="Z205430" s="192"/>
      <c r="AA205430" s="192"/>
    </row>
    <row r="205431" spans="26:27">
      <c r="Z205431" s="192"/>
      <c r="AA205431" s="192"/>
    </row>
    <row r="205432" spans="26:27">
      <c r="Z205432" s="192"/>
      <c r="AA205432" s="192"/>
    </row>
    <row r="205433" spans="26:27">
      <c r="Z205433" s="192"/>
      <c r="AA205433" s="192"/>
    </row>
    <row r="205434" spans="26:27">
      <c r="Z205434" s="192"/>
      <c r="AA205434" s="192"/>
    </row>
    <row r="205435" spans="26:27">
      <c r="Z205435" s="192"/>
      <c r="AA205435" s="192"/>
    </row>
    <row r="205436" spans="26:27">
      <c r="Z205436" s="192"/>
      <c r="AA205436" s="192"/>
    </row>
    <row r="205437" spans="26:27">
      <c r="Z205437" s="192"/>
      <c r="AA205437" s="192"/>
    </row>
    <row r="205438" spans="26:27">
      <c r="Z205438" s="192"/>
      <c r="AA205438" s="192"/>
    </row>
    <row r="205439" spans="26:27">
      <c r="Z205439" s="192"/>
      <c r="AA205439" s="192"/>
    </row>
    <row r="205440" spans="26:27">
      <c r="Z205440" s="192"/>
      <c r="AA205440" s="192"/>
    </row>
    <row r="205441" spans="26:27">
      <c r="Z205441" s="192"/>
      <c r="AA205441" s="192"/>
    </row>
    <row r="205442" spans="26:27">
      <c r="Z205442" s="192"/>
      <c r="AA205442" s="192"/>
    </row>
    <row r="205443" spans="26:27">
      <c r="Z205443" s="192"/>
      <c r="AA205443" s="192"/>
    </row>
    <row r="205444" spans="26:27">
      <c r="Z205444" s="192"/>
      <c r="AA205444" s="192"/>
    </row>
    <row r="205445" spans="26:27">
      <c r="Z205445" s="192"/>
      <c r="AA205445" s="192"/>
    </row>
    <row r="205446" spans="26:27">
      <c r="Z205446" s="192"/>
      <c r="AA205446" s="192"/>
    </row>
    <row r="205447" spans="26:27">
      <c r="Z205447" s="192"/>
      <c r="AA205447" s="192"/>
    </row>
    <row r="205448" spans="26:27">
      <c r="Z205448" s="192"/>
      <c r="AA205448" s="192"/>
    </row>
    <row r="205449" spans="26:27">
      <c r="Z205449" s="192"/>
      <c r="AA205449" s="192"/>
    </row>
    <row r="205450" spans="26:27">
      <c r="Z205450" s="192"/>
      <c r="AA205450" s="192"/>
    </row>
    <row r="205451" spans="26:27">
      <c r="Z205451" s="192"/>
      <c r="AA205451" s="192"/>
    </row>
    <row r="205452" spans="26:27">
      <c r="Z205452" s="192"/>
      <c r="AA205452" s="192"/>
    </row>
    <row r="205453" spans="26:27">
      <c r="Z205453" s="192"/>
      <c r="AA205453" s="192"/>
    </row>
    <row r="205454" spans="26:27">
      <c r="Z205454" s="192"/>
      <c r="AA205454" s="192"/>
    </row>
    <row r="205455" spans="26:27">
      <c r="Z205455" s="192"/>
      <c r="AA205455" s="192"/>
    </row>
    <row r="205456" spans="26:27">
      <c r="Z205456" s="192"/>
      <c r="AA205456" s="192"/>
    </row>
    <row r="205457" spans="26:27">
      <c r="Z205457" s="192"/>
      <c r="AA205457" s="192"/>
    </row>
    <row r="205458" spans="26:27">
      <c r="Z205458" s="192"/>
      <c r="AA205458" s="192"/>
    </row>
    <row r="205459" spans="26:27">
      <c r="Z205459" s="192"/>
      <c r="AA205459" s="192"/>
    </row>
    <row r="205460" spans="26:27">
      <c r="Z205460" s="192"/>
      <c r="AA205460" s="192"/>
    </row>
    <row r="205461" spans="26:27">
      <c r="Z205461" s="192"/>
      <c r="AA205461" s="192"/>
    </row>
    <row r="205462" spans="26:27">
      <c r="Z205462" s="192"/>
      <c r="AA205462" s="192"/>
    </row>
    <row r="205463" spans="26:27">
      <c r="Z205463" s="192"/>
      <c r="AA205463" s="192"/>
    </row>
    <row r="205464" spans="26:27">
      <c r="Z205464" s="192"/>
      <c r="AA205464" s="192"/>
    </row>
    <row r="205465" spans="26:27">
      <c r="Z205465" s="192"/>
      <c r="AA205465" s="192"/>
    </row>
    <row r="205466" spans="26:27">
      <c r="Z205466" s="192"/>
      <c r="AA205466" s="192"/>
    </row>
    <row r="205467" spans="26:27">
      <c r="Z205467" s="192"/>
      <c r="AA205467" s="192"/>
    </row>
    <row r="205468" spans="26:27">
      <c r="Z205468" s="192"/>
      <c r="AA205468" s="192"/>
    </row>
    <row r="205469" spans="26:27">
      <c r="Z205469" s="192"/>
      <c r="AA205469" s="192"/>
    </row>
    <row r="205470" spans="26:27">
      <c r="Z205470" s="192"/>
      <c r="AA205470" s="192"/>
    </row>
    <row r="205471" spans="26:27">
      <c r="Z205471" s="192"/>
      <c r="AA205471" s="192"/>
    </row>
    <row r="205472" spans="26:27">
      <c r="Z205472" s="192"/>
      <c r="AA205472" s="192"/>
    </row>
    <row r="205473" spans="26:27">
      <c r="Z205473" s="192"/>
      <c r="AA205473" s="192"/>
    </row>
    <row r="205474" spans="26:27">
      <c r="Z205474" s="192"/>
      <c r="AA205474" s="192"/>
    </row>
    <row r="205475" spans="26:27">
      <c r="Z205475" s="192"/>
      <c r="AA205475" s="192"/>
    </row>
    <row r="205476" spans="26:27">
      <c r="Z205476" s="192"/>
      <c r="AA205476" s="192"/>
    </row>
    <row r="205477" spans="26:27">
      <c r="Z205477" s="192"/>
      <c r="AA205477" s="192"/>
    </row>
    <row r="205478" spans="26:27">
      <c r="Z205478" s="192"/>
      <c r="AA205478" s="192"/>
    </row>
    <row r="205479" spans="26:27">
      <c r="Z205479" s="192"/>
      <c r="AA205479" s="192"/>
    </row>
    <row r="205480" spans="26:27">
      <c r="Z205480" s="192"/>
      <c r="AA205480" s="192"/>
    </row>
    <row r="205481" spans="26:27">
      <c r="Z205481" s="192"/>
      <c r="AA205481" s="192"/>
    </row>
    <row r="205482" spans="26:27">
      <c r="Z205482" s="192"/>
      <c r="AA205482" s="192"/>
    </row>
    <row r="205483" spans="26:27">
      <c r="Z205483" s="192"/>
      <c r="AA205483" s="192"/>
    </row>
    <row r="205484" spans="26:27">
      <c r="Z205484" s="192"/>
      <c r="AA205484" s="192"/>
    </row>
    <row r="205485" spans="26:27">
      <c r="Z205485" s="192"/>
      <c r="AA205485" s="192"/>
    </row>
    <row r="205486" spans="26:27">
      <c r="Z205486" s="192"/>
      <c r="AA205486" s="192"/>
    </row>
    <row r="205487" spans="26:27">
      <c r="Z205487" s="192"/>
      <c r="AA205487" s="192"/>
    </row>
    <row r="205488" spans="26:27">
      <c r="Z205488" s="192"/>
      <c r="AA205488" s="192"/>
    </row>
    <row r="205489" spans="26:27">
      <c r="Z205489" s="192"/>
      <c r="AA205489" s="192"/>
    </row>
    <row r="205490" spans="26:27">
      <c r="Z205490" s="192"/>
      <c r="AA205490" s="192"/>
    </row>
    <row r="205491" spans="26:27">
      <c r="Z205491" s="192"/>
      <c r="AA205491" s="192"/>
    </row>
    <row r="205492" spans="26:27">
      <c r="Z205492" s="192"/>
      <c r="AA205492" s="192"/>
    </row>
    <row r="205493" spans="26:27">
      <c r="Z205493" s="192"/>
      <c r="AA205493" s="192"/>
    </row>
    <row r="205494" spans="26:27">
      <c r="Z205494" s="192"/>
      <c r="AA205494" s="192"/>
    </row>
    <row r="205495" spans="26:27">
      <c r="Z205495" s="192"/>
      <c r="AA205495" s="192"/>
    </row>
    <row r="205496" spans="26:27">
      <c r="Z205496" s="192"/>
      <c r="AA205496" s="192"/>
    </row>
    <row r="205497" spans="26:27">
      <c r="Z205497" s="192"/>
      <c r="AA205497" s="192"/>
    </row>
    <row r="205498" spans="26:27">
      <c r="Z205498" s="192"/>
      <c r="AA205498" s="192"/>
    </row>
    <row r="205499" spans="26:27">
      <c r="Z205499" s="192"/>
      <c r="AA205499" s="192"/>
    </row>
    <row r="205500" spans="26:27">
      <c r="Z205500" s="192"/>
      <c r="AA205500" s="192"/>
    </row>
    <row r="205501" spans="26:27">
      <c r="Z205501" s="192"/>
      <c r="AA205501" s="192"/>
    </row>
    <row r="205502" spans="26:27">
      <c r="Z205502" s="192"/>
      <c r="AA205502" s="192"/>
    </row>
    <row r="205503" spans="26:27">
      <c r="Z205503" s="192"/>
      <c r="AA205503" s="192"/>
    </row>
    <row r="205504" spans="26:27">
      <c r="Z205504" s="192"/>
      <c r="AA205504" s="192"/>
    </row>
    <row r="205505" spans="26:27">
      <c r="Z205505" s="192"/>
      <c r="AA205505" s="192"/>
    </row>
    <row r="205506" spans="26:27">
      <c r="Z205506" s="192"/>
      <c r="AA205506" s="192"/>
    </row>
    <row r="205507" spans="26:27">
      <c r="Z205507" s="192"/>
      <c r="AA205507" s="192"/>
    </row>
    <row r="205508" spans="26:27">
      <c r="Z205508" s="192"/>
      <c r="AA205508" s="192"/>
    </row>
    <row r="205509" spans="26:27">
      <c r="Z205509" s="192"/>
      <c r="AA205509" s="192"/>
    </row>
    <row r="205510" spans="26:27">
      <c r="Z205510" s="192"/>
      <c r="AA205510" s="192"/>
    </row>
    <row r="205511" spans="26:27">
      <c r="Z205511" s="192"/>
      <c r="AA205511" s="192"/>
    </row>
    <row r="205512" spans="26:27">
      <c r="Z205512" s="192"/>
      <c r="AA205512" s="192"/>
    </row>
    <row r="205513" spans="26:27">
      <c r="Z205513" s="192"/>
      <c r="AA205513" s="192"/>
    </row>
    <row r="205514" spans="26:27">
      <c r="Z205514" s="192"/>
      <c r="AA205514" s="192"/>
    </row>
    <row r="205515" spans="26:27">
      <c r="Z205515" s="192"/>
      <c r="AA205515" s="192"/>
    </row>
    <row r="205516" spans="26:27">
      <c r="Z205516" s="192"/>
      <c r="AA205516" s="192"/>
    </row>
    <row r="205517" spans="26:27">
      <c r="Z205517" s="192"/>
      <c r="AA205517" s="192"/>
    </row>
    <row r="205518" spans="26:27">
      <c r="Z205518" s="192"/>
      <c r="AA205518" s="192"/>
    </row>
    <row r="205519" spans="26:27">
      <c r="Z205519" s="192"/>
      <c r="AA205519" s="192"/>
    </row>
    <row r="205520" spans="26:27">
      <c r="Z205520" s="192"/>
      <c r="AA205520" s="192"/>
    </row>
    <row r="205521" spans="26:27">
      <c r="Z205521" s="192"/>
      <c r="AA205521" s="192"/>
    </row>
    <row r="205522" spans="26:27">
      <c r="Z205522" s="192"/>
      <c r="AA205522" s="192"/>
    </row>
    <row r="205523" spans="26:27">
      <c r="Z205523" s="192"/>
      <c r="AA205523" s="192"/>
    </row>
    <row r="205524" spans="26:27">
      <c r="Z205524" s="192"/>
      <c r="AA205524" s="192"/>
    </row>
    <row r="205525" spans="26:27">
      <c r="Z205525" s="192"/>
      <c r="AA205525" s="192"/>
    </row>
    <row r="205526" spans="26:27">
      <c r="Z205526" s="192"/>
      <c r="AA205526" s="192"/>
    </row>
    <row r="205527" spans="26:27">
      <c r="Z205527" s="192"/>
      <c r="AA205527" s="192"/>
    </row>
    <row r="205528" spans="26:27">
      <c r="Z205528" s="192"/>
      <c r="AA205528" s="192"/>
    </row>
    <row r="205529" spans="26:27">
      <c r="Z205529" s="192"/>
      <c r="AA205529" s="192"/>
    </row>
    <row r="205530" spans="26:27">
      <c r="Z205530" s="192"/>
      <c r="AA205530" s="192"/>
    </row>
    <row r="205531" spans="26:27">
      <c r="Z205531" s="192"/>
      <c r="AA205531" s="192"/>
    </row>
    <row r="205532" spans="26:27">
      <c r="Z205532" s="192"/>
      <c r="AA205532" s="192"/>
    </row>
    <row r="205533" spans="26:27">
      <c r="Z205533" s="192"/>
      <c r="AA205533" s="192"/>
    </row>
    <row r="205534" spans="26:27">
      <c r="Z205534" s="192"/>
      <c r="AA205534" s="192"/>
    </row>
    <row r="205535" spans="26:27">
      <c r="Z205535" s="192"/>
      <c r="AA205535" s="192"/>
    </row>
    <row r="205536" spans="26:27">
      <c r="Z205536" s="192"/>
      <c r="AA205536" s="192"/>
    </row>
    <row r="205537" spans="26:27">
      <c r="Z205537" s="192"/>
      <c r="AA205537" s="192"/>
    </row>
    <row r="205538" spans="26:27">
      <c r="Z205538" s="192"/>
      <c r="AA205538" s="192"/>
    </row>
    <row r="205539" spans="26:27">
      <c r="Z205539" s="192"/>
      <c r="AA205539" s="192"/>
    </row>
    <row r="205540" spans="26:27">
      <c r="Z205540" s="192"/>
      <c r="AA205540" s="192"/>
    </row>
    <row r="205541" spans="26:27">
      <c r="Z205541" s="192"/>
      <c r="AA205541" s="192"/>
    </row>
    <row r="205542" spans="26:27">
      <c r="Z205542" s="192"/>
      <c r="AA205542" s="192"/>
    </row>
    <row r="205543" spans="26:27">
      <c r="Z205543" s="192"/>
      <c r="AA205543" s="192"/>
    </row>
    <row r="205544" spans="26:27">
      <c r="Z205544" s="192"/>
      <c r="AA205544" s="192"/>
    </row>
    <row r="205545" spans="26:27">
      <c r="Z205545" s="192"/>
      <c r="AA205545" s="192"/>
    </row>
    <row r="205546" spans="26:27">
      <c r="Z205546" s="192"/>
      <c r="AA205546" s="192"/>
    </row>
    <row r="205547" spans="26:27">
      <c r="Z205547" s="192"/>
      <c r="AA205547" s="192"/>
    </row>
    <row r="205548" spans="26:27">
      <c r="Z205548" s="192"/>
      <c r="AA205548" s="192"/>
    </row>
    <row r="205549" spans="26:27">
      <c r="Z205549" s="192"/>
      <c r="AA205549" s="192"/>
    </row>
    <row r="205550" spans="26:27">
      <c r="Z205550" s="192"/>
      <c r="AA205550" s="192"/>
    </row>
    <row r="205551" spans="26:27">
      <c r="Z205551" s="192"/>
      <c r="AA205551" s="192"/>
    </row>
    <row r="205552" spans="26:27">
      <c r="Z205552" s="192"/>
      <c r="AA205552" s="192"/>
    </row>
    <row r="205553" spans="26:27">
      <c r="Z205553" s="192"/>
      <c r="AA205553" s="192"/>
    </row>
    <row r="205554" spans="26:27">
      <c r="Z205554" s="192"/>
      <c r="AA205554" s="192"/>
    </row>
    <row r="205555" spans="26:27">
      <c r="Z205555" s="192"/>
      <c r="AA205555" s="192"/>
    </row>
    <row r="205556" spans="26:27">
      <c r="Z205556" s="192"/>
      <c r="AA205556" s="192"/>
    </row>
    <row r="205557" spans="26:27">
      <c r="Z205557" s="192"/>
      <c r="AA205557" s="192"/>
    </row>
    <row r="205558" spans="26:27">
      <c r="Z205558" s="192"/>
      <c r="AA205558" s="192"/>
    </row>
    <row r="205559" spans="26:27">
      <c r="Z205559" s="192"/>
      <c r="AA205559" s="192"/>
    </row>
    <row r="205560" spans="26:27">
      <c r="Z205560" s="192"/>
      <c r="AA205560" s="192"/>
    </row>
    <row r="205561" spans="26:27">
      <c r="Z205561" s="192"/>
      <c r="AA205561" s="192"/>
    </row>
    <row r="205562" spans="26:27">
      <c r="Z205562" s="192"/>
      <c r="AA205562" s="192"/>
    </row>
    <row r="205563" spans="26:27">
      <c r="Z205563" s="192"/>
      <c r="AA205563" s="192"/>
    </row>
    <row r="205564" spans="26:27">
      <c r="Z205564" s="192"/>
      <c r="AA205564" s="192"/>
    </row>
    <row r="205565" spans="26:27">
      <c r="Z205565" s="192"/>
      <c r="AA205565" s="192"/>
    </row>
    <row r="205566" spans="26:27">
      <c r="Z205566" s="192"/>
      <c r="AA205566" s="192"/>
    </row>
    <row r="205567" spans="26:27">
      <c r="Z205567" s="192"/>
      <c r="AA205567" s="192"/>
    </row>
    <row r="205568" spans="26:27">
      <c r="Z205568" s="192"/>
      <c r="AA205568" s="192"/>
    </row>
    <row r="205569" spans="26:27">
      <c r="Z205569" s="192"/>
      <c r="AA205569" s="192"/>
    </row>
    <row r="205570" spans="26:27">
      <c r="Z205570" s="192"/>
      <c r="AA205570" s="192"/>
    </row>
    <row r="205571" spans="26:27">
      <c r="Z205571" s="192"/>
      <c r="AA205571" s="192"/>
    </row>
    <row r="205572" spans="26:27">
      <c r="Z205572" s="192"/>
      <c r="AA205572" s="192"/>
    </row>
    <row r="205573" spans="26:27">
      <c r="Z205573" s="192"/>
      <c r="AA205573" s="192"/>
    </row>
    <row r="205574" spans="26:27">
      <c r="Z205574" s="192"/>
      <c r="AA205574" s="192"/>
    </row>
    <row r="205575" spans="26:27">
      <c r="Z205575" s="192"/>
      <c r="AA205575" s="192"/>
    </row>
    <row r="205576" spans="26:27">
      <c r="Z205576" s="192"/>
      <c r="AA205576" s="192"/>
    </row>
    <row r="205577" spans="26:27">
      <c r="Z205577" s="192"/>
      <c r="AA205577" s="192"/>
    </row>
    <row r="205578" spans="26:27">
      <c r="Z205578" s="192"/>
      <c r="AA205578" s="192"/>
    </row>
    <row r="205579" spans="26:27">
      <c r="Z205579" s="192"/>
      <c r="AA205579" s="192"/>
    </row>
    <row r="205580" spans="26:27">
      <c r="Z205580" s="192"/>
      <c r="AA205580" s="192"/>
    </row>
    <row r="205581" spans="26:27">
      <c r="Z205581" s="192"/>
      <c r="AA205581" s="192"/>
    </row>
    <row r="205582" spans="26:27">
      <c r="Z205582" s="192"/>
      <c r="AA205582" s="192"/>
    </row>
    <row r="205583" spans="26:27">
      <c r="Z205583" s="192"/>
      <c r="AA205583" s="192"/>
    </row>
    <row r="205584" spans="26:27">
      <c r="Z205584" s="192"/>
      <c r="AA205584" s="192"/>
    </row>
    <row r="205585" spans="26:27">
      <c r="Z205585" s="192"/>
      <c r="AA205585" s="192"/>
    </row>
    <row r="205586" spans="26:27">
      <c r="Z205586" s="192"/>
      <c r="AA205586" s="192"/>
    </row>
    <row r="205587" spans="26:27">
      <c r="Z205587" s="192"/>
      <c r="AA205587" s="192"/>
    </row>
    <row r="205588" spans="26:27">
      <c r="Z205588" s="192"/>
      <c r="AA205588" s="192"/>
    </row>
    <row r="205589" spans="26:27">
      <c r="Z205589" s="192"/>
      <c r="AA205589" s="192"/>
    </row>
    <row r="205590" spans="26:27">
      <c r="Z205590" s="192"/>
      <c r="AA205590" s="192"/>
    </row>
    <row r="205591" spans="26:27">
      <c r="Z205591" s="192"/>
      <c r="AA205591" s="192"/>
    </row>
    <row r="205592" spans="26:27">
      <c r="Z205592" s="192"/>
      <c r="AA205592" s="192"/>
    </row>
    <row r="205593" spans="26:27">
      <c r="Z205593" s="192"/>
      <c r="AA205593" s="192"/>
    </row>
    <row r="205594" spans="26:27">
      <c r="Z205594" s="192"/>
      <c r="AA205594" s="192"/>
    </row>
    <row r="205595" spans="26:27">
      <c r="Z205595" s="192"/>
      <c r="AA205595" s="192"/>
    </row>
    <row r="205596" spans="26:27">
      <c r="Z205596" s="192"/>
      <c r="AA205596" s="192"/>
    </row>
    <row r="205597" spans="26:27">
      <c r="Z205597" s="192"/>
      <c r="AA205597" s="192"/>
    </row>
    <row r="205598" spans="26:27">
      <c r="Z205598" s="192"/>
      <c r="AA205598" s="192"/>
    </row>
    <row r="205599" spans="26:27">
      <c r="Z205599" s="192"/>
      <c r="AA205599" s="192"/>
    </row>
    <row r="205600" spans="26:27">
      <c r="Z205600" s="192"/>
      <c r="AA205600" s="192"/>
    </row>
    <row r="205601" spans="26:27">
      <c r="Z205601" s="192"/>
      <c r="AA205601" s="192"/>
    </row>
    <row r="205602" spans="26:27">
      <c r="Z205602" s="192"/>
      <c r="AA205602" s="192"/>
    </row>
    <row r="205603" spans="26:27">
      <c r="Z205603" s="192"/>
      <c r="AA205603" s="192"/>
    </row>
    <row r="205604" spans="26:27">
      <c r="Z205604" s="192"/>
      <c r="AA205604" s="192"/>
    </row>
    <row r="205605" spans="26:27">
      <c r="Z205605" s="192"/>
      <c r="AA205605" s="192"/>
    </row>
    <row r="205606" spans="26:27">
      <c r="Z205606" s="192"/>
      <c r="AA205606" s="192"/>
    </row>
    <row r="205607" spans="26:27">
      <c r="Z205607" s="192"/>
      <c r="AA205607" s="192"/>
    </row>
    <row r="205608" spans="26:27">
      <c r="Z205608" s="192"/>
      <c r="AA205608" s="192"/>
    </row>
    <row r="205609" spans="26:27">
      <c r="Z205609" s="192"/>
      <c r="AA205609" s="192"/>
    </row>
    <row r="205610" spans="26:27">
      <c r="Z205610" s="192"/>
      <c r="AA205610" s="192"/>
    </row>
    <row r="205611" spans="26:27">
      <c r="Z205611" s="192"/>
      <c r="AA205611" s="192"/>
    </row>
    <row r="205612" spans="26:27">
      <c r="Z205612" s="192"/>
      <c r="AA205612" s="192"/>
    </row>
    <row r="205613" spans="26:27">
      <c r="Z205613" s="192"/>
      <c r="AA205613" s="192"/>
    </row>
    <row r="205614" spans="26:27">
      <c r="Z205614" s="192"/>
      <c r="AA205614" s="192"/>
    </row>
    <row r="205615" spans="26:27">
      <c r="Z205615" s="192"/>
      <c r="AA205615" s="192"/>
    </row>
    <row r="205616" spans="26:27">
      <c r="Z205616" s="192"/>
      <c r="AA205616" s="192"/>
    </row>
    <row r="205617" spans="26:27">
      <c r="Z205617" s="192"/>
      <c r="AA205617" s="192"/>
    </row>
    <row r="205618" spans="26:27">
      <c r="Z205618" s="192"/>
      <c r="AA205618" s="192"/>
    </row>
    <row r="205619" spans="26:27">
      <c r="Z205619" s="192"/>
      <c r="AA205619" s="192"/>
    </row>
    <row r="205620" spans="26:27">
      <c r="Z205620" s="192"/>
      <c r="AA205620" s="192"/>
    </row>
    <row r="205621" spans="26:27">
      <c r="Z205621" s="192"/>
      <c r="AA205621" s="192"/>
    </row>
    <row r="205622" spans="26:27">
      <c r="Z205622" s="192"/>
      <c r="AA205622" s="192"/>
    </row>
    <row r="205623" spans="26:27">
      <c r="Z205623" s="192"/>
      <c r="AA205623" s="192"/>
    </row>
    <row r="205624" spans="26:27">
      <c r="Z205624" s="192"/>
      <c r="AA205624" s="192"/>
    </row>
    <row r="205625" spans="26:27">
      <c r="Z205625" s="192"/>
      <c r="AA205625" s="192"/>
    </row>
    <row r="205626" spans="26:27">
      <c r="Z205626" s="192"/>
      <c r="AA205626" s="192"/>
    </row>
    <row r="205627" spans="26:27">
      <c r="Z205627" s="192"/>
      <c r="AA205627" s="192"/>
    </row>
    <row r="205628" spans="26:27">
      <c r="Z205628" s="192"/>
      <c r="AA205628" s="192"/>
    </row>
    <row r="205629" spans="26:27">
      <c r="Z205629" s="192"/>
      <c r="AA205629" s="192"/>
    </row>
    <row r="205630" spans="26:27">
      <c r="Z205630" s="192"/>
      <c r="AA205630" s="192"/>
    </row>
    <row r="205631" spans="26:27">
      <c r="Z205631" s="192"/>
      <c r="AA205631" s="192"/>
    </row>
    <row r="205632" spans="26:27">
      <c r="Z205632" s="192"/>
      <c r="AA205632" s="192"/>
    </row>
    <row r="205633" spans="26:27">
      <c r="Z205633" s="192"/>
      <c r="AA205633" s="192"/>
    </row>
    <row r="205634" spans="26:27">
      <c r="Z205634" s="192"/>
      <c r="AA205634" s="192"/>
    </row>
    <row r="205635" spans="26:27">
      <c r="Z205635" s="192"/>
      <c r="AA205635" s="192"/>
    </row>
    <row r="205636" spans="26:27">
      <c r="Z205636" s="192"/>
      <c r="AA205636" s="192"/>
    </row>
    <row r="205637" spans="26:27">
      <c r="Z205637" s="192"/>
      <c r="AA205637" s="192"/>
    </row>
    <row r="205638" spans="26:27">
      <c r="Z205638" s="192"/>
      <c r="AA205638" s="192"/>
    </row>
    <row r="205639" spans="26:27">
      <c r="Z205639" s="192"/>
      <c r="AA205639" s="192"/>
    </row>
    <row r="205640" spans="26:27">
      <c r="Z205640" s="192"/>
      <c r="AA205640" s="192"/>
    </row>
    <row r="205641" spans="26:27">
      <c r="Z205641" s="192"/>
      <c r="AA205641" s="192"/>
    </row>
    <row r="205642" spans="26:27">
      <c r="Z205642" s="192"/>
      <c r="AA205642" s="192"/>
    </row>
    <row r="205643" spans="26:27">
      <c r="Z205643" s="192"/>
      <c r="AA205643" s="192"/>
    </row>
    <row r="205644" spans="26:27">
      <c r="Z205644" s="192"/>
      <c r="AA205644" s="192"/>
    </row>
    <row r="205645" spans="26:27">
      <c r="Z205645" s="192"/>
      <c r="AA205645" s="192"/>
    </row>
    <row r="205646" spans="26:27">
      <c r="Z205646" s="192"/>
      <c r="AA205646" s="192"/>
    </row>
    <row r="205647" spans="26:27">
      <c r="Z205647" s="192"/>
      <c r="AA205647" s="192"/>
    </row>
    <row r="205648" spans="26:27">
      <c r="Z205648" s="192"/>
      <c r="AA205648" s="192"/>
    </row>
    <row r="205649" spans="26:27">
      <c r="Z205649" s="192"/>
      <c r="AA205649" s="192"/>
    </row>
    <row r="205650" spans="26:27">
      <c r="Z205650" s="192"/>
      <c r="AA205650" s="192"/>
    </row>
    <row r="205651" spans="26:27">
      <c r="Z205651" s="192"/>
      <c r="AA205651" s="192"/>
    </row>
    <row r="205652" spans="26:27">
      <c r="Z205652" s="192"/>
      <c r="AA205652" s="192"/>
    </row>
    <row r="205653" spans="26:27">
      <c r="Z205653" s="192"/>
      <c r="AA205653" s="192"/>
    </row>
    <row r="205654" spans="26:27">
      <c r="Z205654" s="192"/>
      <c r="AA205654" s="192"/>
    </row>
    <row r="205655" spans="26:27">
      <c r="Z205655" s="192"/>
      <c r="AA205655" s="192"/>
    </row>
    <row r="205656" spans="26:27">
      <c r="Z205656" s="192"/>
      <c r="AA205656" s="192"/>
    </row>
    <row r="205657" spans="26:27">
      <c r="Z205657" s="192"/>
      <c r="AA205657" s="192"/>
    </row>
    <row r="205658" spans="26:27">
      <c r="Z205658" s="192"/>
      <c r="AA205658" s="192"/>
    </row>
    <row r="205659" spans="26:27">
      <c r="Z205659" s="192"/>
      <c r="AA205659" s="192"/>
    </row>
    <row r="205660" spans="26:27">
      <c r="Z205660" s="192"/>
      <c r="AA205660" s="192"/>
    </row>
    <row r="205661" spans="26:27">
      <c r="Z205661" s="192"/>
      <c r="AA205661" s="192"/>
    </row>
    <row r="205662" spans="26:27">
      <c r="Z205662" s="192"/>
      <c r="AA205662" s="192"/>
    </row>
    <row r="205663" spans="26:27">
      <c r="Z205663" s="192"/>
      <c r="AA205663" s="192"/>
    </row>
    <row r="205664" spans="26:27">
      <c r="Z205664" s="192"/>
      <c r="AA205664" s="192"/>
    </row>
    <row r="205665" spans="26:27">
      <c r="Z205665" s="192"/>
      <c r="AA205665" s="192"/>
    </row>
    <row r="205666" spans="26:27">
      <c r="Z205666" s="192"/>
      <c r="AA205666" s="192"/>
    </row>
    <row r="205667" spans="26:27">
      <c r="Z205667" s="192"/>
      <c r="AA205667" s="192"/>
    </row>
    <row r="205668" spans="26:27">
      <c r="Z205668" s="192"/>
      <c r="AA205668" s="192"/>
    </row>
    <row r="205669" spans="26:27">
      <c r="Z205669" s="192"/>
      <c r="AA205669" s="192"/>
    </row>
    <row r="205670" spans="26:27">
      <c r="Z205670" s="192"/>
      <c r="AA205670" s="192"/>
    </row>
    <row r="205671" spans="26:27">
      <c r="Z205671" s="192"/>
      <c r="AA205671" s="192"/>
    </row>
    <row r="205672" spans="26:27">
      <c r="Z205672" s="192"/>
      <c r="AA205672" s="192"/>
    </row>
    <row r="205673" spans="26:27">
      <c r="Z205673" s="192"/>
      <c r="AA205673" s="192"/>
    </row>
    <row r="205674" spans="26:27">
      <c r="Z205674" s="192"/>
      <c r="AA205674" s="192"/>
    </row>
    <row r="205675" spans="26:27">
      <c r="Z205675" s="192"/>
      <c r="AA205675" s="192"/>
    </row>
    <row r="205676" spans="26:27">
      <c r="Z205676" s="192"/>
      <c r="AA205676" s="192"/>
    </row>
    <row r="205677" spans="26:27">
      <c r="Z205677" s="192"/>
      <c r="AA205677" s="192"/>
    </row>
    <row r="205678" spans="26:27">
      <c r="Z205678" s="192"/>
      <c r="AA205678" s="192"/>
    </row>
    <row r="205679" spans="26:27">
      <c r="Z205679" s="192"/>
      <c r="AA205679" s="192"/>
    </row>
    <row r="205680" spans="26:27">
      <c r="Z205680" s="192"/>
      <c r="AA205680" s="192"/>
    </row>
    <row r="205681" spans="26:27">
      <c r="Z205681" s="192"/>
      <c r="AA205681" s="192"/>
    </row>
    <row r="205682" spans="26:27">
      <c r="Z205682" s="192"/>
      <c r="AA205682" s="192"/>
    </row>
    <row r="205683" spans="26:27">
      <c r="Z205683" s="192"/>
      <c r="AA205683" s="192"/>
    </row>
    <row r="205684" spans="26:27">
      <c r="Z205684" s="192"/>
      <c r="AA205684" s="192"/>
    </row>
    <row r="205685" spans="26:27">
      <c r="Z205685" s="192"/>
      <c r="AA205685" s="192"/>
    </row>
    <row r="205686" spans="26:27">
      <c r="Z205686" s="192"/>
      <c r="AA205686" s="192"/>
    </row>
    <row r="205687" spans="26:27">
      <c r="Z205687" s="192"/>
      <c r="AA205687" s="192"/>
    </row>
    <row r="205688" spans="26:27">
      <c r="Z205688" s="192"/>
      <c r="AA205688" s="192"/>
    </row>
    <row r="205689" spans="26:27">
      <c r="Z205689" s="192"/>
      <c r="AA205689" s="192"/>
    </row>
    <row r="205690" spans="26:27">
      <c r="Z205690" s="192"/>
      <c r="AA205690" s="192"/>
    </row>
    <row r="205691" spans="26:27">
      <c r="Z205691" s="192"/>
      <c r="AA205691" s="192"/>
    </row>
    <row r="205692" spans="26:27">
      <c r="Z205692" s="192"/>
      <c r="AA205692" s="192"/>
    </row>
    <row r="205693" spans="26:27">
      <c r="Z205693" s="192"/>
      <c r="AA205693" s="192"/>
    </row>
    <row r="205694" spans="26:27">
      <c r="Z205694" s="192"/>
      <c r="AA205694" s="192"/>
    </row>
    <row r="205695" spans="26:27">
      <c r="Z205695" s="192"/>
      <c r="AA205695" s="192"/>
    </row>
    <row r="205696" spans="26:27">
      <c r="Z205696" s="192"/>
      <c r="AA205696" s="192"/>
    </row>
    <row r="205697" spans="26:27">
      <c r="Z205697" s="192"/>
      <c r="AA205697" s="192"/>
    </row>
    <row r="205698" spans="26:27">
      <c r="Z205698" s="192"/>
      <c r="AA205698" s="192"/>
    </row>
    <row r="205699" spans="26:27">
      <c r="Z205699" s="192"/>
      <c r="AA205699" s="192"/>
    </row>
    <row r="205700" spans="26:27">
      <c r="Z205700" s="192"/>
      <c r="AA205700" s="192"/>
    </row>
    <row r="205701" spans="26:27">
      <c r="Z205701" s="192"/>
      <c r="AA205701" s="192"/>
    </row>
    <row r="205702" spans="26:27">
      <c r="Z205702" s="192"/>
      <c r="AA205702" s="192"/>
    </row>
    <row r="205703" spans="26:27">
      <c r="Z205703" s="192"/>
      <c r="AA205703" s="192"/>
    </row>
    <row r="205704" spans="26:27">
      <c r="Z205704" s="192"/>
      <c r="AA205704" s="192"/>
    </row>
    <row r="205705" spans="26:27">
      <c r="Z205705" s="192"/>
      <c r="AA205705" s="192"/>
    </row>
    <row r="205706" spans="26:27">
      <c r="Z205706" s="192"/>
      <c r="AA205706" s="192"/>
    </row>
    <row r="205707" spans="26:27">
      <c r="Z205707" s="192"/>
      <c r="AA205707" s="192"/>
    </row>
    <row r="205708" spans="26:27">
      <c r="Z205708" s="192"/>
      <c r="AA205708" s="192"/>
    </row>
    <row r="205709" spans="26:27">
      <c r="Z205709" s="192"/>
      <c r="AA205709" s="192"/>
    </row>
    <row r="205710" spans="26:27">
      <c r="Z205710" s="192"/>
      <c r="AA205710" s="192"/>
    </row>
    <row r="205711" spans="26:27">
      <c r="Z205711" s="192"/>
      <c r="AA205711" s="192"/>
    </row>
    <row r="205712" spans="26:27">
      <c r="Z205712" s="192"/>
      <c r="AA205712" s="192"/>
    </row>
    <row r="205713" spans="26:27">
      <c r="Z205713" s="192"/>
      <c r="AA205713" s="192"/>
    </row>
    <row r="205714" spans="26:27">
      <c r="Z205714" s="192"/>
      <c r="AA205714" s="192"/>
    </row>
    <row r="205715" spans="26:27">
      <c r="Z205715" s="192"/>
      <c r="AA205715" s="192"/>
    </row>
    <row r="205716" spans="26:27">
      <c r="Z205716" s="192"/>
      <c r="AA205716" s="192"/>
    </row>
    <row r="205717" spans="26:27">
      <c r="Z205717" s="192"/>
      <c r="AA205717" s="192"/>
    </row>
    <row r="205718" spans="26:27">
      <c r="Z205718" s="192"/>
      <c r="AA205718" s="192"/>
    </row>
    <row r="205719" spans="26:27">
      <c r="Z205719" s="192"/>
      <c r="AA205719" s="192"/>
    </row>
    <row r="205720" spans="26:27">
      <c r="Z205720" s="192"/>
      <c r="AA205720" s="192"/>
    </row>
    <row r="205721" spans="26:27">
      <c r="Z205721" s="192"/>
      <c r="AA205721" s="192"/>
    </row>
    <row r="205722" spans="26:27">
      <c r="Z205722" s="192"/>
      <c r="AA205722" s="192"/>
    </row>
    <row r="205723" spans="26:27">
      <c r="Z205723" s="192"/>
      <c r="AA205723" s="192"/>
    </row>
    <row r="205724" spans="26:27">
      <c r="Z205724" s="192"/>
      <c r="AA205724" s="192"/>
    </row>
    <row r="205725" spans="26:27">
      <c r="Z205725" s="192"/>
      <c r="AA205725" s="192"/>
    </row>
    <row r="205726" spans="26:27">
      <c r="Z205726" s="192"/>
      <c r="AA205726" s="192"/>
    </row>
    <row r="205727" spans="26:27">
      <c r="Z205727" s="192"/>
      <c r="AA205727" s="192"/>
    </row>
    <row r="205728" spans="26:27">
      <c r="Z205728" s="192"/>
      <c r="AA205728" s="192"/>
    </row>
    <row r="205729" spans="26:27">
      <c r="Z205729" s="192"/>
      <c r="AA205729" s="192"/>
    </row>
    <row r="205730" spans="26:27">
      <c r="Z205730" s="192"/>
      <c r="AA205730" s="192"/>
    </row>
    <row r="205731" spans="26:27">
      <c r="Z205731" s="192"/>
      <c r="AA205731" s="192"/>
    </row>
    <row r="205732" spans="26:27">
      <c r="Z205732" s="192"/>
      <c r="AA205732" s="192"/>
    </row>
    <row r="205733" spans="26:27">
      <c r="Z205733" s="192"/>
      <c r="AA205733" s="192"/>
    </row>
    <row r="205734" spans="26:27">
      <c r="Z205734" s="192"/>
      <c r="AA205734" s="192"/>
    </row>
    <row r="205735" spans="26:27">
      <c r="Z205735" s="192"/>
      <c r="AA205735" s="192"/>
    </row>
    <row r="205736" spans="26:27">
      <c r="Z205736" s="192"/>
      <c r="AA205736" s="192"/>
    </row>
    <row r="205737" spans="26:27">
      <c r="Z205737" s="192"/>
      <c r="AA205737" s="192"/>
    </row>
    <row r="205738" spans="26:27">
      <c r="Z205738" s="192"/>
      <c r="AA205738" s="192"/>
    </row>
    <row r="205739" spans="26:27">
      <c r="Z205739" s="192"/>
      <c r="AA205739" s="192"/>
    </row>
    <row r="205740" spans="26:27">
      <c r="Z205740" s="192"/>
      <c r="AA205740" s="192"/>
    </row>
    <row r="205741" spans="26:27">
      <c r="Z205741" s="192"/>
      <c r="AA205741" s="192"/>
    </row>
    <row r="205742" spans="26:27">
      <c r="Z205742" s="192"/>
      <c r="AA205742" s="192"/>
    </row>
    <row r="205743" spans="26:27">
      <c r="Z205743" s="192"/>
      <c r="AA205743" s="192"/>
    </row>
    <row r="205744" spans="26:27">
      <c r="Z205744" s="192"/>
      <c r="AA205744" s="192"/>
    </row>
    <row r="205745" spans="26:27">
      <c r="Z205745" s="192"/>
      <c r="AA205745" s="192"/>
    </row>
    <row r="205746" spans="26:27">
      <c r="Z205746" s="192"/>
      <c r="AA205746" s="192"/>
    </row>
    <row r="205747" spans="26:27">
      <c r="Z205747" s="192"/>
      <c r="AA205747" s="192"/>
    </row>
    <row r="205748" spans="26:27">
      <c r="Z205748" s="192"/>
      <c r="AA205748" s="192"/>
    </row>
    <row r="205749" spans="26:27">
      <c r="Z205749" s="192"/>
      <c r="AA205749" s="192"/>
    </row>
    <row r="205750" spans="26:27">
      <c r="Z205750" s="192"/>
      <c r="AA205750" s="192"/>
    </row>
    <row r="205751" spans="26:27">
      <c r="Z205751" s="192"/>
      <c r="AA205751" s="192"/>
    </row>
    <row r="205752" spans="26:27">
      <c r="Z205752" s="192"/>
      <c r="AA205752" s="192"/>
    </row>
    <row r="205753" spans="26:27">
      <c r="Z205753" s="192"/>
      <c r="AA205753" s="192"/>
    </row>
    <row r="205754" spans="26:27">
      <c r="Z205754" s="192"/>
      <c r="AA205754" s="192"/>
    </row>
    <row r="205755" spans="26:27">
      <c r="Z205755" s="192"/>
      <c r="AA205755" s="192"/>
    </row>
    <row r="205756" spans="26:27">
      <c r="Z205756" s="192"/>
      <c r="AA205756" s="192"/>
    </row>
    <row r="205757" spans="26:27">
      <c r="Z205757" s="192"/>
      <c r="AA205757" s="192"/>
    </row>
    <row r="205758" spans="26:27">
      <c r="Z205758" s="192"/>
      <c r="AA205758" s="192"/>
    </row>
    <row r="205759" spans="26:27">
      <c r="Z205759" s="192"/>
      <c r="AA205759" s="192"/>
    </row>
    <row r="205760" spans="26:27">
      <c r="Z205760" s="192"/>
      <c r="AA205760" s="192"/>
    </row>
    <row r="205761" spans="26:27">
      <c r="Z205761" s="192"/>
      <c r="AA205761" s="192"/>
    </row>
    <row r="205762" spans="26:27">
      <c r="Z205762" s="192"/>
      <c r="AA205762" s="192"/>
    </row>
    <row r="205763" spans="26:27">
      <c r="Z205763" s="192"/>
      <c r="AA205763" s="192"/>
    </row>
    <row r="205764" spans="26:27">
      <c r="Z205764" s="192"/>
      <c r="AA205764" s="192"/>
    </row>
    <row r="205765" spans="26:27">
      <c r="Z205765" s="192"/>
      <c r="AA205765" s="192"/>
    </row>
    <row r="205766" spans="26:27">
      <c r="Z205766" s="192"/>
      <c r="AA205766" s="192"/>
    </row>
    <row r="205767" spans="26:27">
      <c r="Z205767" s="192"/>
      <c r="AA205767" s="192"/>
    </row>
    <row r="205768" spans="26:27">
      <c r="Z205768" s="192"/>
      <c r="AA205768" s="192"/>
    </row>
    <row r="205769" spans="26:27">
      <c r="Z205769" s="192"/>
      <c r="AA205769" s="192"/>
    </row>
    <row r="205770" spans="26:27">
      <c r="Z205770" s="192"/>
      <c r="AA205770" s="192"/>
    </row>
    <row r="205771" spans="26:27">
      <c r="Z205771" s="192"/>
      <c r="AA205771" s="192"/>
    </row>
    <row r="205772" spans="26:27">
      <c r="Z205772" s="192"/>
      <c r="AA205772" s="192"/>
    </row>
    <row r="205773" spans="26:27">
      <c r="Z205773" s="192"/>
      <c r="AA205773" s="192"/>
    </row>
    <row r="205774" spans="26:27">
      <c r="Z205774" s="192"/>
      <c r="AA205774" s="192"/>
    </row>
    <row r="205775" spans="26:27">
      <c r="Z205775" s="192"/>
      <c r="AA205775" s="192"/>
    </row>
    <row r="205776" spans="26:27">
      <c r="Z205776" s="192"/>
      <c r="AA205776" s="192"/>
    </row>
    <row r="205777" spans="26:27">
      <c r="Z205777" s="192"/>
      <c r="AA205777" s="192"/>
    </row>
    <row r="205778" spans="26:27">
      <c r="Z205778" s="192"/>
      <c r="AA205778" s="192"/>
    </row>
    <row r="205779" spans="26:27">
      <c r="Z205779" s="192"/>
      <c r="AA205779" s="192"/>
    </row>
    <row r="205780" spans="26:27">
      <c r="Z205780" s="192"/>
      <c r="AA205780" s="192"/>
    </row>
    <row r="205781" spans="26:27">
      <c r="Z205781" s="192"/>
      <c r="AA205781" s="192"/>
    </row>
    <row r="205782" spans="26:27">
      <c r="Z205782" s="192"/>
      <c r="AA205782" s="192"/>
    </row>
    <row r="205783" spans="26:27">
      <c r="Z205783" s="192"/>
      <c r="AA205783" s="192"/>
    </row>
    <row r="205784" spans="26:27">
      <c r="Z205784" s="192"/>
      <c r="AA205784" s="192"/>
    </row>
    <row r="205785" spans="26:27">
      <c r="Z205785" s="192"/>
      <c r="AA205785" s="192"/>
    </row>
    <row r="205786" spans="26:27">
      <c r="Z205786" s="192"/>
      <c r="AA205786" s="192"/>
    </row>
    <row r="205787" spans="26:27">
      <c r="Z205787" s="192"/>
      <c r="AA205787" s="192"/>
    </row>
    <row r="205788" spans="26:27">
      <c r="Z205788" s="192"/>
      <c r="AA205788" s="192"/>
    </row>
    <row r="205789" spans="26:27">
      <c r="Z205789" s="192"/>
      <c r="AA205789" s="192"/>
    </row>
    <row r="205790" spans="26:27">
      <c r="Z205790" s="192"/>
      <c r="AA205790" s="192"/>
    </row>
    <row r="205791" spans="26:27">
      <c r="Z205791" s="192"/>
      <c r="AA205791" s="192"/>
    </row>
    <row r="205792" spans="26:27">
      <c r="Z205792" s="192"/>
      <c r="AA205792" s="192"/>
    </row>
    <row r="205793" spans="26:27">
      <c r="Z205793" s="192"/>
      <c r="AA205793" s="192"/>
    </row>
    <row r="205794" spans="26:27">
      <c r="Z205794" s="192"/>
      <c r="AA205794" s="192"/>
    </row>
    <row r="205795" spans="26:27">
      <c r="Z205795" s="192"/>
      <c r="AA205795" s="192"/>
    </row>
    <row r="205796" spans="26:27">
      <c r="Z205796" s="192"/>
      <c r="AA205796" s="192"/>
    </row>
    <row r="205797" spans="26:27">
      <c r="Z205797" s="192"/>
      <c r="AA205797" s="192"/>
    </row>
    <row r="205798" spans="26:27">
      <c r="Z205798" s="192"/>
      <c r="AA205798" s="192"/>
    </row>
    <row r="205799" spans="26:27">
      <c r="Z205799" s="192"/>
      <c r="AA205799" s="192"/>
    </row>
    <row r="205800" spans="26:27">
      <c r="Z205800" s="192"/>
      <c r="AA205800" s="192"/>
    </row>
    <row r="205801" spans="26:27">
      <c r="Z205801" s="192"/>
      <c r="AA205801" s="192"/>
    </row>
    <row r="205802" spans="26:27">
      <c r="Z205802" s="192"/>
      <c r="AA205802" s="192"/>
    </row>
    <row r="205803" spans="26:27">
      <c r="Z205803" s="192"/>
      <c r="AA205803" s="192"/>
    </row>
    <row r="205804" spans="26:27">
      <c r="Z205804" s="192"/>
      <c r="AA205804" s="192"/>
    </row>
    <row r="205805" spans="26:27">
      <c r="Z205805" s="192"/>
      <c r="AA205805" s="192"/>
    </row>
    <row r="205806" spans="26:27">
      <c r="Z205806" s="192"/>
      <c r="AA205806" s="192"/>
    </row>
    <row r="205807" spans="26:27">
      <c r="Z205807" s="192"/>
      <c r="AA205807" s="192"/>
    </row>
    <row r="205808" spans="26:27">
      <c r="Z205808" s="192"/>
      <c r="AA205808" s="192"/>
    </row>
    <row r="205809" spans="26:27">
      <c r="Z205809" s="192"/>
      <c r="AA205809" s="192"/>
    </row>
    <row r="205810" spans="26:27">
      <c r="Z205810" s="192"/>
      <c r="AA205810" s="192"/>
    </row>
    <row r="205811" spans="26:27">
      <c r="Z205811" s="192"/>
      <c r="AA205811" s="192"/>
    </row>
    <row r="205812" spans="26:27">
      <c r="Z205812" s="192"/>
      <c r="AA205812" s="192"/>
    </row>
    <row r="205813" spans="26:27">
      <c r="Z205813" s="192"/>
      <c r="AA205813" s="192"/>
    </row>
    <row r="205814" spans="26:27">
      <c r="Z205814" s="192"/>
      <c r="AA205814" s="192"/>
    </row>
    <row r="205815" spans="26:27">
      <c r="Z205815" s="192"/>
      <c r="AA205815" s="192"/>
    </row>
    <row r="205816" spans="26:27">
      <c r="Z205816" s="192"/>
      <c r="AA205816" s="192"/>
    </row>
    <row r="205817" spans="26:27">
      <c r="Z205817" s="192"/>
      <c r="AA205817" s="192"/>
    </row>
    <row r="205818" spans="26:27">
      <c r="Z205818" s="192"/>
      <c r="AA205818" s="192"/>
    </row>
    <row r="205819" spans="26:27">
      <c r="Z205819" s="192"/>
      <c r="AA205819" s="192"/>
    </row>
    <row r="205820" spans="26:27">
      <c r="Z205820" s="192"/>
      <c r="AA205820" s="192"/>
    </row>
    <row r="205821" spans="26:27">
      <c r="Z205821" s="192"/>
      <c r="AA205821" s="192"/>
    </row>
    <row r="205822" spans="26:27">
      <c r="Z205822" s="192"/>
      <c r="AA205822" s="192"/>
    </row>
    <row r="205823" spans="26:27">
      <c r="Z205823" s="192"/>
      <c r="AA205823" s="192"/>
    </row>
    <row r="205824" spans="26:27">
      <c r="Z205824" s="192"/>
      <c r="AA205824" s="192"/>
    </row>
    <row r="205825" spans="26:27">
      <c r="Z205825" s="192"/>
      <c r="AA205825" s="192"/>
    </row>
    <row r="205826" spans="26:27">
      <c r="Z205826" s="192"/>
      <c r="AA205826" s="192"/>
    </row>
    <row r="205827" spans="26:27">
      <c r="Z205827" s="192"/>
      <c r="AA205827" s="192"/>
    </row>
    <row r="205828" spans="26:27">
      <c r="Z205828" s="192"/>
      <c r="AA205828" s="192"/>
    </row>
    <row r="205829" spans="26:27">
      <c r="Z205829" s="192"/>
      <c r="AA205829" s="192"/>
    </row>
    <row r="205830" spans="26:27">
      <c r="Z205830" s="192"/>
      <c r="AA205830" s="192"/>
    </row>
    <row r="205831" spans="26:27">
      <c r="Z205831" s="192"/>
      <c r="AA205831" s="192"/>
    </row>
    <row r="205832" spans="26:27">
      <c r="Z205832" s="192"/>
      <c r="AA205832" s="192"/>
    </row>
    <row r="205833" spans="26:27">
      <c r="Z205833" s="192"/>
      <c r="AA205833" s="192"/>
    </row>
    <row r="205834" spans="26:27">
      <c r="Z205834" s="192"/>
      <c r="AA205834" s="192"/>
    </row>
    <row r="205835" spans="26:27">
      <c r="Z205835" s="192"/>
      <c r="AA205835" s="192"/>
    </row>
    <row r="205836" spans="26:27">
      <c r="Z205836" s="192"/>
      <c r="AA205836" s="192"/>
    </row>
    <row r="205837" spans="26:27">
      <c r="Z205837" s="192"/>
      <c r="AA205837" s="192"/>
    </row>
    <row r="205838" spans="26:27">
      <c r="Z205838" s="192"/>
      <c r="AA205838" s="192"/>
    </row>
    <row r="205839" spans="26:27">
      <c r="Z205839" s="192"/>
      <c r="AA205839" s="192"/>
    </row>
    <row r="205840" spans="26:27">
      <c r="Z205840" s="192"/>
      <c r="AA205840" s="192"/>
    </row>
    <row r="205841" spans="26:27">
      <c r="Z205841" s="192"/>
      <c r="AA205841" s="192"/>
    </row>
    <row r="205842" spans="26:27">
      <c r="Z205842" s="192"/>
      <c r="AA205842" s="192"/>
    </row>
    <row r="205843" spans="26:27">
      <c r="Z205843" s="192"/>
      <c r="AA205843" s="192"/>
    </row>
    <row r="205844" spans="26:27">
      <c r="Z205844" s="192"/>
      <c r="AA205844" s="192"/>
    </row>
    <row r="205845" spans="26:27">
      <c r="Z205845" s="192"/>
      <c r="AA205845" s="192"/>
    </row>
    <row r="205846" spans="26:27">
      <c r="Z205846" s="192"/>
      <c r="AA205846" s="192"/>
    </row>
    <row r="205847" spans="26:27">
      <c r="Z205847" s="192"/>
      <c r="AA205847" s="192"/>
    </row>
    <row r="205848" spans="26:27">
      <c r="Z205848" s="192"/>
      <c r="AA205848" s="192"/>
    </row>
    <row r="205849" spans="26:27">
      <c r="Z205849" s="192"/>
      <c r="AA205849" s="192"/>
    </row>
    <row r="205850" spans="26:27">
      <c r="Z205850" s="192"/>
      <c r="AA205850" s="192"/>
    </row>
    <row r="205851" spans="26:27">
      <c r="Z205851" s="192"/>
      <c r="AA205851" s="192"/>
    </row>
    <row r="205852" spans="26:27">
      <c r="Z205852" s="192"/>
      <c r="AA205852" s="192"/>
    </row>
    <row r="205853" spans="26:27">
      <c r="Z205853" s="192"/>
      <c r="AA205853" s="192"/>
    </row>
    <row r="205854" spans="26:27">
      <c r="Z205854" s="192"/>
      <c r="AA205854" s="192"/>
    </row>
    <row r="205855" spans="26:27">
      <c r="Z205855" s="192"/>
      <c r="AA205855" s="192"/>
    </row>
    <row r="205856" spans="26:27">
      <c r="Z205856" s="192"/>
      <c r="AA205856" s="192"/>
    </row>
    <row r="205857" spans="26:27">
      <c r="Z205857" s="192"/>
      <c r="AA205857" s="192"/>
    </row>
    <row r="205858" spans="26:27">
      <c r="Z205858" s="192"/>
      <c r="AA205858" s="192"/>
    </row>
    <row r="205859" spans="26:27">
      <c r="Z205859" s="192"/>
      <c r="AA205859" s="192"/>
    </row>
    <row r="205860" spans="26:27">
      <c r="Z205860" s="192"/>
      <c r="AA205860" s="192"/>
    </row>
    <row r="205861" spans="26:27">
      <c r="Z205861" s="192"/>
      <c r="AA205861" s="192"/>
    </row>
    <row r="205862" spans="26:27">
      <c r="Z205862" s="192"/>
      <c r="AA205862" s="192"/>
    </row>
    <row r="205863" spans="26:27">
      <c r="Z205863" s="192"/>
      <c r="AA205863" s="192"/>
    </row>
    <row r="205864" spans="26:27">
      <c r="Z205864" s="192"/>
      <c r="AA205864" s="192"/>
    </row>
    <row r="205865" spans="26:27">
      <c r="Z205865" s="192"/>
      <c r="AA205865" s="192"/>
    </row>
    <row r="205866" spans="26:27">
      <c r="Z205866" s="192"/>
      <c r="AA205866" s="192"/>
    </row>
    <row r="205867" spans="26:27">
      <c r="Z205867" s="192"/>
      <c r="AA205867" s="192"/>
    </row>
    <row r="205868" spans="26:27">
      <c r="Z205868" s="192"/>
      <c r="AA205868" s="192"/>
    </row>
    <row r="205869" spans="26:27">
      <c r="Z205869" s="192"/>
      <c r="AA205869" s="192"/>
    </row>
    <row r="205870" spans="26:27">
      <c r="Z205870" s="192"/>
      <c r="AA205870" s="192"/>
    </row>
    <row r="205871" spans="26:27">
      <c r="Z205871" s="192"/>
      <c r="AA205871" s="192"/>
    </row>
    <row r="205872" spans="26:27">
      <c r="Z205872" s="192"/>
      <c r="AA205872" s="192"/>
    </row>
    <row r="205873" spans="26:27">
      <c r="Z205873" s="192"/>
      <c r="AA205873" s="192"/>
    </row>
    <row r="205874" spans="26:27">
      <c r="Z205874" s="192"/>
      <c r="AA205874" s="192"/>
    </row>
    <row r="205875" spans="26:27">
      <c r="Z205875" s="192"/>
      <c r="AA205875" s="192"/>
    </row>
    <row r="205876" spans="26:27">
      <c r="Z205876" s="192"/>
      <c r="AA205876" s="192"/>
    </row>
    <row r="205877" spans="26:27">
      <c r="Z205877" s="192"/>
      <c r="AA205877" s="192"/>
    </row>
    <row r="205878" spans="26:27">
      <c r="Z205878" s="192"/>
      <c r="AA205878" s="192"/>
    </row>
    <row r="205879" spans="26:27">
      <c r="Z205879" s="192"/>
      <c r="AA205879" s="192"/>
    </row>
    <row r="205880" spans="26:27">
      <c r="Z205880" s="192"/>
      <c r="AA205880" s="192"/>
    </row>
    <row r="205881" spans="26:27">
      <c r="Z205881" s="192"/>
      <c r="AA205881" s="192"/>
    </row>
    <row r="205882" spans="26:27">
      <c r="Z205882" s="192"/>
      <c r="AA205882" s="192"/>
    </row>
    <row r="205883" spans="26:27">
      <c r="Z205883" s="192"/>
      <c r="AA205883" s="192"/>
    </row>
    <row r="205884" spans="26:27">
      <c r="Z205884" s="192"/>
      <c r="AA205884" s="192"/>
    </row>
    <row r="205885" spans="26:27">
      <c r="Z205885" s="192"/>
      <c r="AA205885" s="192"/>
    </row>
    <row r="205886" spans="26:27">
      <c r="Z205886" s="192"/>
      <c r="AA205886" s="192"/>
    </row>
    <row r="205887" spans="26:27">
      <c r="Z205887" s="192"/>
      <c r="AA205887" s="192"/>
    </row>
    <row r="205888" spans="26:27">
      <c r="Z205888" s="192"/>
      <c r="AA205888" s="192"/>
    </row>
    <row r="205889" spans="26:27">
      <c r="Z205889" s="192"/>
      <c r="AA205889" s="192"/>
    </row>
    <row r="205890" spans="26:27">
      <c r="Z205890" s="192"/>
      <c r="AA205890" s="192"/>
    </row>
    <row r="205891" spans="26:27">
      <c r="Z205891" s="192"/>
      <c r="AA205891" s="192"/>
    </row>
    <row r="205892" spans="26:27">
      <c r="Z205892" s="192"/>
      <c r="AA205892" s="192"/>
    </row>
    <row r="205893" spans="26:27">
      <c r="Z205893" s="192"/>
      <c r="AA205893" s="192"/>
    </row>
    <row r="205894" spans="26:27">
      <c r="Z205894" s="192"/>
      <c r="AA205894" s="192"/>
    </row>
    <row r="205895" spans="26:27">
      <c r="Z205895" s="192"/>
      <c r="AA205895" s="192"/>
    </row>
    <row r="205896" spans="26:27">
      <c r="Z205896" s="192"/>
      <c r="AA205896" s="192"/>
    </row>
    <row r="205897" spans="26:27">
      <c r="Z205897" s="192"/>
      <c r="AA205897" s="192"/>
    </row>
    <row r="205898" spans="26:27">
      <c r="Z205898" s="192"/>
      <c r="AA205898" s="192"/>
    </row>
    <row r="205899" spans="26:27">
      <c r="Z205899" s="192"/>
      <c r="AA205899" s="192"/>
    </row>
    <row r="205900" spans="26:27">
      <c r="Z205900" s="192"/>
      <c r="AA205900" s="192"/>
    </row>
    <row r="205901" spans="26:27">
      <c r="Z205901" s="192"/>
      <c r="AA205901" s="192"/>
    </row>
    <row r="205902" spans="26:27">
      <c r="Z205902" s="192"/>
      <c r="AA205902" s="192"/>
    </row>
    <row r="205903" spans="26:27">
      <c r="Z205903" s="192"/>
      <c r="AA205903" s="192"/>
    </row>
    <row r="205904" spans="26:27">
      <c r="Z205904" s="192"/>
      <c r="AA205904" s="192"/>
    </row>
    <row r="205905" spans="26:27">
      <c r="Z205905" s="192"/>
      <c r="AA205905" s="192"/>
    </row>
    <row r="205906" spans="26:27">
      <c r="Z205906" s="192"/>
      <c r="AA205906" s="192"/>
    </row>
    <row r="205907" spans="26:27">
      <c r="Z205907" s="192"/>
      <c r="AA205907" s="192"/>
    </row>
    <row r="205908" spans="26:27">
      <c r="Z205908" s="192"/>
      <c r="AA205908" s="192"/>
    </row>
    <row r="205909" spans="26:27">
      <c r="Z205909" s="192"/>
      <c r="AA205909" s="192"/>
    </row>
    <row r="205910" spans="26:27">
      <c r="Z205910" s="192"/>
      <c r="AA205910" s="192"/>
    </row>
    <row r="205911" spans="26:27">
      <c r="Z205911" s="192"/>
      <c r="AA205911" s="192"/>
    </row>
    <row r="205912" spans="26:27">
      <c r="Z205912" s="192"/>
      <c r="AA205912" s="192"/>
    </row>
    <row r="205913" spans="26:27">
      <c r="Z205913" s="192"/>
      <c r="AA205913" s="192"/>
    </row>
    <row r="205914" spans="26:27">
      <c r="Z205914" s="192"/>
      <c r="AA205914" s="192"/>
    </row>
    <row r="205915" spans="26:27">
      <c r="Z205915" s="192"/>
      <c r="AA205915" s="192"/>
    </row>
    <row r="205916" spans="26:27">
      <c r="Z205916" s="192"/>
      <c r="AA205916" s="192"/>
    </row>
    <row r="205917" spans="26:27">
      <c r="Z205917" s="192"/>
      <c r="AA205917" s="192"/>
    </row>
    <row r="205918" spans="26:27">
      <c r="Z205918" s="192"/>
      <c r="AA205918" s="192"/>
    </row>
    <row r="205919" spans="26:27">
      <c r="Z205919" s="192"/>
      <c r="AA205919" s="192"/>
    </row>
    <row r="205920" spans="26:27">
      <c r="Z205920" s="192"/>
      <c r="AA205920" s="192"/>
    </row>
    <row r="205921" spans="26:27">
      <c r="Z205921" s="192"/>
      <c r="AA205921" s="192"/>
    </row>
    <row r="205922" spans="26:27">
      <c r="Z205922" s="192"/>
      <c r="AA205922" s="192"/>
    </row>
    <row r="205923" spans="26:27">
      <c r="Z205923" s="192"/>
      <c r="AA205923" s="192"/>
    </row>
    <row r="205924" spans="26:27">
      <c r="Z205924" s="192"/>
      <c r="AA205924" s="192"/>
    </row>
    <row r="205925" spans="26:27">
      <c r="Z205925" s="192"/>
      <c r="AA205925" s="192"/>
    </row>
    <row r="205926" spans="26:27">
      <c r="Z205926" s="192"/>
      <c r="AA205926" s="192"/>
    </row>
    <row r="205927" spans="26:27">
      <c r="Z205927" s="192"/>
      <c r="AA205927" s="192"/>
    </row>
    <row r="205928" spans="26:27">
      <c r="Z205928" s="192"/>
      <c r="AA205928" s="192"/>
    </row>
    <row r="205929" spans="26:27">
      <c r="Z205929" s="192"/>
      <c r="AA205929" s="192"/>
    </row>
    <row r="205930" spans="26:27">
      <c r="Z205930" s="192"/>
      <c r="AA205930" s="192"/>
    </row>
    <row r="205931" spans="26:27">
      <c r="Z205931" s="192"/>
      <c r="AA205931" s="192"/>
    </row>
    <row r="205932" spans="26:27">
      <c r="Z205932" s="192"/>
      <c r="AA205932" s="192"/>
    </row>
    <row r="205933" spans="26:27">
      <c r="Z205933" s="192"/>
      <c r="AA205933" s="192"/>
    </row>
    <row r="205934" spans="26:27">
      <c r="Z205934" s="192"/>
      <c r="AA205934" s="192"/>
    </row>
    <row r="205935" spans="26:27">
      <c r="Z205935" s="192"/>
      <c r="AA205935" s="192"/>
    </row>
    <row r="205936" spans="26:27">
      <c r="Z205936" s="192"/>
      <c r="AA205936" s="192"/>
    </row>
    <row r="205937" spans="26:27">
      <c r="Z205937" s="192"/>
      <c r="AA205937" s="192"/>
    </row>
    <row r="205938" spans="26:27">
      <c r="Z205938" s="192"/>
      <c r="AA205938" s="192"/>
    </row>
    <row r="205939" spans="26:27">
      <c r="Z205939" s="192"/>
      <c r="AA205939" s="192"/>
    </row>
    <row r="205940" spans="26:27">
      <c r="Z205940" s="192"/>
      <c r="AA205940" s="192"/>
    </row>
    <row r="205941" spans="26:27">
      <c r="Z205941" s="192"/>
      <c r="AA205941" s="192"/>
    </row>
    <row r="205942" spans="26:27">
      <c r="Z205942" s="192"/>
      <c r="AA205942" s="192"/>
    </row>
    <row r="205943" spans="26:27">
      <c r="Z205943" s="192"/>
      <c r="AA205943" s="192"/>
    </row>
    <row r="205944" spans="26:27">
      <c r="Z205944" s="192"/>
      <c r="AA205944" s="192"/>
    </row>
    <row r="205945" spans="26:27">
      <c r="Z205945" s="192"/>
      <c r="AA205945" s="192"/>
    </row>
    <row r="205946" spans="26:27">
      <c r="Z205946" s="192"/>
      <c r="AA205946" s="192"/>
    </row>
    <row r="205947" spans="26:27">
      <c r="Z205947" s="192"/>
      <c r="AA205947" s="192"/>
    </row>
    <row r="205948" spans="26:27">
      <c r="Z205948" s="192"/>
      <c r="AA205948" s="192"/>
    </row>
    <row r="205949" spans="26:27">
      <c r="Z205949" s="192"/>
      <c r="AA205949" s="192"/>
    </row>
    <row r="205950" spans="26:27">
      <c r="Z205950" s="192"/>
      <c r="AA205950" s="192"/>
    </row>
    <row r="205951" spans="26:27">
      <c r="Z205951" s="192"/>
      <c r="AA205951" s="192"/>
    </row>
    <row r="205952" spans="26:27">
      <c r="Z205952" s="192"/>
      <c r="AA205952" s="192"/>
    </row>
    <row r="205953" spans="26:27">
      <c r="Z205953" s="192"/>
      <c r="AA205953" s="192"/>
    </row>
    <row r="205954" spans="26:27">
      <c r="Z205954" s="192"/>
      <c r="AA205954" s="192"/>
    </row>
    <row r="205955" spans="26:27">
      <c r="Z205955" s="192"/>
      <c r="AA205955" s="192"/>
    </row>
    <row r="205956" spans="26:27">
      <c r="Z205956" s="192"/>
      <c r="AA205956" s="192"/>
    </row>
    <row r="205957" spans="26:27">
      <c r="Z205957" s="192"/>
      <c r="AA205957" s="192"/>
    </row>
    <row r="205958" spans="26:27">
      <c r="Z205958" s="192"/>
      <c r="AA205958" s="192"/>
    </row>
    <row r="205959" spans="26:27">
      <c r="Z205959" s="192"/>
      <c r="AA205959" s="192"/>
    </row>
    <row r="205960" spans="26:27">
      <c r="Z205960" s="192"/>
      <c r="AA205960" s="192"/>
    </row>
    <row r="205961" spans="26:27">
      <c r="Z205961" s="192"/>
      <c r="AA205961" s="192"/>
    </row>
    <row r="205962" spans="26:27">
      <c r="Z205962" s="192"/>
      <c r="AA205962" s="192"/>
    </row>
    <row r="205963" spans="26:27">
      <c r="Z205963" s="192"/>
      <c r="AA205963" s="192"/>
    </row>
    <row r="205964" spans="26:27">
      <c r="Z205964" s="192"/>
      <c r="AA205964" s="192"/>
    </row>
    <row r="205965" spans="26:27">
      <c r="Z205965" s="192"/>
      <c r="AA205965" s="192"/>
    </row>
    <row r="205966" spans="26:27">
      <c r="Z205966" s="192"/>
      <c r="AA205966" s="192"/>
    </row>
    <row r="205967" spans="26:27">
      <c r="Z205967" s="192"/>
      <c r="AA205967" s="192"/>
    </row>
    <row r="205968" spans="26:27">
      <c r="Z205968" s="192"/>
      <c r="AA205968" s="192"/>
    </row>
    <row r="205969" spans="26:27">
      <c r="Z205969" s="192"/>
      <c r="AA205969" s="192"/>
    </row>
    <row r="205970" spans="26:27">
      <c r="Z205970" s="192"/>
      <c r="AA205970" s="192"/>
    </row>
    <row r="205971" spans="26:27">
      <c r="Z205971" s="192"/>
      <c r="AA205971" s="192"/>
    </row>
    <row r="205972" spans="26:27">
      <c r="Z205972" s="192"/>
      <c r="AA205972" s="192"/>
    </row>
    <row r="205973" spans="26:27">
      <c r="Z205973" s="192"/>
      <c r="AA205973" s="192"/>
    </row>
    <row r="205974" spans="26:27">
      <c r="Z205974" s="192"/>
      <c r="AA205974" s="192"/>
    </row>
    <row r="205975" spans="26:27">
      <c r="Z205975" s="192"/>
      <c r="AA205975" s="192"/>
    </row>
    <row r="205976" spans="26:27">
      <c r="Z205976" s="192"/>
      <c r="AA205976" s="192"/>
    </row>
    <row r="205977" spans="26:27">
      <c r="Z205977" s="192"/>
      <c r="AA205977" s="192"/>
    </row>
    <row r="205978" spans="26:27">
      <c r="Z205978" s="192"/>
      <c r="AA205978" s="192"/>
    </row>
    <row r="205979" spans="26:27">
      <c r="Z205979" s="192"/>
      <c r="AA205979" s="192"/>
    </row>
    <row r="205980" spans="26:27">
      <c r="Z205980" s="192"/>
      <c r="AA205980" s="192"/>
    </row>
    <row r="205981" spans="26:27">
      <c r="Z205981" s="192"/>
      <c r="AA205981" s="192"/>
    </row>
    <row r="205982" spans="26:27">
      <c r="Z205982" s="192"/>
      <c r="AA205982" s="192"/>
    </row>
    <row r="205983" spans="26:27">
      <c r="Z205983" s="192"/>
      <c r="AA205983" s="192"/>
    </row>
    <row r="205984" spans="26:27">
      <c r="Z205984" s="192"/>
      <c r="AA205984" s="192"/>
    </row>
    <row r="205985" spans="26:27">
      <c r="Z205985" s="192"/>
      <c r="AA205985" s="192"/>
    </row>
    <row r="205986" spans="26:27">
      <c r="Z205986" s="192"/>
      <c r="AA205986" s="192"/>
    </row>
    <row r="205987" spans="26:27">
      <c r="Z205987" s="192"/>
      <c r="AA205987" s="192"/>
    </row>
    <row r="205988" spans="26:27">
      <c r="Z205988" s="192"/>
      <c r="AA205988" s="192"/>
    </row>
    <row r="205989" spans="26:27">
      <c r="Z205989" s="192"/>
      <c r="AA205989" s="192"/>
    </row>
    <row r="205990" spans="26:27">
      <c r="Z205990" s="192"/>
      <c r="AA205990" s="192"/>
    </row>
    <row r="205991" spans="26:27">
      <c r="Z205991" s="192"/>
      <c r="AA205991" s="192"/>
    </row>
    <row r="205992" spans="26:27">
      <c r="Z205992" s="192"/>
      <c r="AA205992" s="192"/>
    </row>
    <row r="205993" spans="26:27">
      <c r="Z205993" s="192"/>
      <c r="AA205993" s="192"/>
    </row>
    <row r="205994" spans="26:27">
      <c r="Z205994" s="192"/>
      <c r="AA205994" s="192"/>
    </row>
    <row r="205995" spans="26:27">
      <c r="Z205995" s="192"/>
      <c r="AA205995" s="192"/>
    </row>
    <row r="205996" spans="26:27">
      <c r="Z205996" s="192"/>
      <c r="AA205996" s="192"/>
    </row>
    <row r="205997" spans="26:27">
      <c r="Z205997" s="192"/>
      <c r="AA205997" s="192"/>
    </row>
    <row r="205998" spans="26:27">
      <c r="Z205998" s="192"/>
      <c r="AA205998" s="192"/>
    </row>
    <row r="205999" spans="26:27">
      <c r="Z205999" s="192"/>
      <c r="AA205999" s="192"/>
    </row>
    <row r="206000" spans="26:27">
      <c r="Z206000" s="192"/>
      <c r="AA206000" s="192"/>
    </row>
    <row r="206001" spans="26:27">
      <c r="Z206001" s="192"/>
      <c r="AA206001" s="192"/>
    </row>
    <row r="206002" spans="26:27">
      <c r="Z206002" s="192"/>
      <c r="AA206002" s="192"/>
    </row>
    <row r="206003" spans="26:27">
      <c r="Z206003" s="192"/>
      <c r="AA206003" s="192"/>
    </row>
    <row r="206004" spans="26:27">
      <c r="Z206004" s="192"/>
      <c r="AA206004" s="192"/>
    </row>
    <row r="206005" spans="26:27">
      <c r="Z206005" s="192"/>
      <c r="AA206005" s="192"/>
    </row>
    <row r="206006" spans="26:27">
      <c r="Z206006" s="192"/>
      <c r="AA206006" s="192"/>
    </row>
    <row r="206007" spans="26:27">
      <c r="Z206007" s="192"/>
      <c r="AA206007" s="192"/>
    </row>
    <row r="206008" spans="26:27">
      <c r="Z206008" s="192"/>
      <c r="AA206008" s="192"/>
    </row>
    <row r="206009" spans="26:27">
      <c r="Z206009" s="192"/>
      <c r="AA206009" s="192"/>
    </row>
    <row r="206010" spans="26:27">
      <c r="Z206010" s="192"/>
      <c r="AA206010" s="192"/>
    </row>
    <row r="206011" spans="26:27">
      <c r="Z206011" s="192"/>
      <c r="AA206011" s="192"/>
    </row>
    <row r="206012" spans="26:27">
      <c r="Z206012" s="192"/>
      <c r="AA206012" s="192"/>
    </row>
    <row r="206013" spans="26:27">
      <c r="Z206013" s="192"/>
      <c r="AA206013" s="192"/>
    </row>
    <row r="206014" spans="26:27">
      <c r="Z206014" s="192"/>
      <c r="AA206014" s="192"/>
    </row>
    <row r="206015" spans="26:27">
      <c r="Z206015" s="192"/>
      <c r="AA206015" s="192"/>
    </row>
    <row r="206016" spans="26:27">
      <c r="Z206016" s="192"/>
      <c r="AA206016" s="192"/>
    </row>
    <row r="206017" spans="26:27">
      <c r="Z206017" s="192"/>
      <c r="AA206017" s="192"/>
    </row>
    <row r="206018" spans="26:27">
      <c r="Z206018" s="192"/>
      <c r="AA206018" s="192"/>
    </row>
    <row r="206019" spans="26:27">
      <c r="Z206019" s="192"/>
      <c r="AA206019" s="192"/>
    </row>
    <row r="206020" spans="26:27">
      <c r="Z206020" s="192"/>
      <c r="AA206020" s="192"/>
    </row>
    <row r="206021" spans="26:27">
      <c r="Z206021" s="192"/>
      <c r="AA206021" s="192"/>
    </row>
    <row r="206022" spans="26:27">
      <c r="Z206022" s="192"/>
      <c r="AA206022" s="192"/>
    </row>
    <row r="206023" spans="26:27">
      <c r="Z206023" s="192"/>
      <c r="AA206023" s="192"/>
    </row>
    <row r="206024" spans="26:27">
      <c r="Z206024" s="192"/>
      <c r="AA206024" s="192"/>
    </row>
    <row r="206025" spans="26:27">
      <c r="Z206025" s="192"/>
      <c r="AA206025" s="192"/>
    </row>
    <row r="206026" spans="26:27">
      <c r="Z206026" s="192"/>
      <c r="AA206026" s="192"/>
    </row>
    <row r="206027" spans="26:27">
      <c r="Z206027" s="192"/>
      <c r="AA206027" s="192"/>
    </row>
    <row r="206028" spans="26:27">
      <c r="Z206028" s="192"/>
      <c r="AA206028" s="192"/>
    </row>
    <row r="206029" spans="26:27">
      <c r="Z206029" s="192"/>
      <c r="AA206029" s="192"/>
    </row>
    <row r="206030" spans="26:27">
      <c r="Z206030" s="192"/>
      <c r="AA206030" s="192"/>
    </row>
    <row r="206031" spans="26:27">
      <c r="Z206031" s="192"/>
      <c r="AA206031" s="192"/>
    </row>
    <row r="206032" spans="26:27">
      <c r="Z206032" s="192"/>
      <c r="AA206032" s="192"/>
    </row>
    <row r="206033" spans="26:27">
      <c r="Z206033" s="192"/>
      <c r="AA206033" s="192"/>
    </row>
    <row r="206034" spans="26:27">
      <c r="Z206034" s="192"/>
      <c r="AA206034" s="192"/>
    </row>
    <row r="206035" spans="26:27">
      <c r="Z206035" s="192"/>
      <c r="AA206035" s="192"/>
    </row>
    <row r="206036" spans="26:27">
      <c r="Z206036" s="192"/>
      <c r="AA206036" s="192"/>
    </row>
    <row r="206037" spans="26:27">
      <c r="Z206037" s="192"/>
      <c r="AA206037" s="192"/>
    </row>
    <row r="206038" spans="26:27">
      <c r="Z206038" s="192"/>
      <c r="AA206038" s="192"/>
    </row>
    <row r="206039" spans="26:27">
      <c r="Z206039" s="192"/>
      <c r="AA206039" s="192"/>
    </row>
    <row r="206040" spans="26:27">
      <c r="Z206040" s="192"/>
      <c r="AA206040" s="192"/>
    </row>
    <row r="206041" spans="26:27">
      <c r="Z206041" s="192"/>
      <c r="AA206041" s="192"/>
    </row>
    <row r="206042" spans="26:27">
      <c r="Z206042" s="192"/>
      <c r="AA206042" s="192"/>
    </row>
    <row r="206043" spans="26:27">
      <c r="Z206043" s="192"/>
      <c r="AA206043" s="192"/>
    </row>
    <row r="206044" spans="26:27">
      <c r="Z206044" s="192"/>
      <c r="AA206044" s="192"/>
    </row>
    <row r="206045" spans="26:27">
      <c r="Z206045" s="192"/>
      <c r="AA206045" s="192"/>
    </row>
    <row r="206046" spans="26:27">
      <c r="Z206046" s="192"/>
      <c r="AA206046" s="192"/>
    </row>
    <row r="206047" spans="26:27">
      <c r="Z206047" s="192"/>
      <c r="AA206047" s="192"/>
    </row>
    <row r="206048" spans="26:27">
      <c r="Z206048" s="192"/>
      <c r="AA206048" s="192"/>
    </row>
    <row r="206049" spans="26:27">
      <c r="Z206049" s="192"/>
      <c r="AA206049" s="192"/>
    </row>
    <row r="206050" spans="26:27">
      <c r="Z206050" s="192"/>
      <c r="AA206050" s="192"/>
    </row>
    <row r="206051" spans="26:27">
      <c r="Z206051" s="192"/>
      <c r="AA206051" s="192"/>
    </row>
    <row r="206052" spans="26:27">
      <c r="Z206052" s="192"/>
      <c r="AA206052" s="192"/>
    </row>
    <row r="206053" spans="26:27">
      <c r="Z206053" s="192"/>
      <c r="AA206053" s="192"/>
    </row>
    <row r="206054" spans="26:27">
      <c r="Z206054" s="192"/>
      <c r="AA206054" s="192"/>
    </row>
    <row r="206055" spans="26:27">
      <c r="Z206055" s="192"/>
      <c r="AA206055" s="192"/>
    </row>
    <row r="206056" spans="26:27">
      <c r="Z206056" s="192"/>
      <c r="AA206056" s="192"/>
    </row>
    <row r="206057" spans="26:27">
      <c r="Z206057" s="192"/>
      <c r="AA206057" s="192"/>
    </row>
    <row r="206058" spans="26:27">
      <c r="Z206058" s="192"/>
      <c r="AA206058" s="192"/>
    </row>
    <row r="206059" spans="26:27">
      <c r="Z206059" s="192"/>
      <c r="AA206059" s="192"/>
    </row>
    <row r="206060" spans="26:27">
      <c r="Z206060" s="192"/>
      <c r="AA206060" s="192"/>
    </row>
    <row r="206061" spans="26:27">
      <c r="Z206061" s="192"/>
      <c r="AA206061" s="192"/>
    </row>
    <row r="206062" spans="26:27">
      <c r="Z206062" s="192"/>
      <c r="AA206062" s="192"/>
    </row>
    <row r="206063" spans="26:27">
      <c r="Z206063" s="192"/>
      <c r="AA206063" s="192"/>
    </row>
    <row r="206064" spans="26:27">
      <c r="Z206064" s="192"/>
      <c r="AA206064" s="192"/>
    </row>
    <row r="206065" spans="26:27">
      <c r="Z206065" s="192"/>
      <c r="AA206065" s="192"/>
    </row>
    <row r="206066" spans="26:27">
      <c r="Z206066" s="192"/>
      <c r="AA206066" s="192"/>
    </row>
    <row r="206067" spans="26:27">
      <c r="Z206067" s="192"/>
      <c r="AA206067" s="192"/>
    </row>
    <row r="206068" spans="26:27">
      <c r="Z206068" s="192"/>
      <c r="AA206068" s="192"/>
    </row>
    <row r="206069" spans="26:27">
      <c r="Z206069" s="192"/>
      <c r="AA206069" s="192"/>
    </row>
    <row r="206070" spans="26:27">
      <c r="Z206070" s="192"/>
      <c r="AA206070" s="192"/>
    </row>
    <row r="206071" spans="26:27">
      <c r="Z206071" s="192"/>
      <c r="AA206071" s="192"/>
    </row>
    <row r="206072" spans="26:27">
      <c r="Z206072" s="192"/>
      <c r="AA206072" s="192"/>
    </row>
    <row r="206073" spans="26:27">
      <c r="Z206073" s="192"/>
      <c r="AA206073" s="192"/>
    </row>
    <row r="206074" spans="26:27">
      <c r="Z206074" s="192"/>
      <c r="AA206074" s="192"/>
    </row>
    <row r="206075" spans="26:27">
      <c r="Z206075" s="192"/>
      <c r="AA206075" s="192"/>
    </row>
    <row r="206076" spans="26:27">
      <c r="Z206076" s="192"/>
      <c r="AA206076" s="192"/>
    </row>
    <row r="206077" spans="26:27">
      <c r="Z206077" s="192"/>
      <c r="AA206077" s="192"/>
    </row>
    <row r="206078" spans="26:27">
      <c r="Z206078" s="192"/>
      <c r="AA206078" s="192"/>
    </row>
    <row r="206079" spans="26:27">
      <c r="Z206079" s="192"/>
      <c r="AA206079" s="192"/>
    </row>
    <row r="206080" spans="26:27">
      <c r="Z206080" s="192"/>
      <c r="AA206080" s="192"/>
    </row>
    <row r="206081" spans="26:27">
      <c r="Z206081" s="192"/>
      <c r="AA206081" s="192"/>
    </row>
    <row r="206082" spans="26:27">
      <c r="Z206082" s="192"/>
      <c r="AA206082" s="192"/>
    </row>
    <row r="206083" spans="26:27">
      <c r="Z206083" s="192"/>
      <c r="AA206083" s="192"/>
    </row>
    <row r="206084" spans="26:27">
      <c r="Z206084" s="192"/>
      <c r="AA206084" s="192"/>
    </row>
    <row r="206085" spans="26:27">
      <c r="Z206085" s="192"/>
      <c r="AA206085" s="192"/>
    </row>
    <row r="206086" spans="26:27">
      <c r="Z206086" s="192"/>
      <c r="AA206086" s="192"/>
    </row>
    <row r="206087" spans="26:27">
      <c r="Z206087" s="192"/>
      <c r="AA206087" s="192"/>
    </row>
    <row r="206088" spans="26:27">
      <c r="Z206088" s="192"/>
      <c r="AA206088" s="192"/>
    </row>
    <row r="206089" spans="26:27">
      <c r="Z206089" s="192"/>
      <c r="AA206089" s="192"/>
    </row>
    <row r="206090" spans="26:27">
      <c r="Z206090" s="192"/>
      <c r="AA206090" s="192"/>
    </row>
    <row r="206091" spans="26:27">
      <c r="Z206091" s="192"/>
      <c r="AA206091" s="192"/>
    </row>
    <row r="206092" spans="26:27">
      <c r="Z206092" s="192"/>
      <c r="AA206092" s="192"/>
    </row>
    <row r="206093" spans="26:27">
      <c r="Z206093" s="192"/>
      <c r="AA206093" s="192"/>
    </row>
    <row r="206094" spans="26:27">
      <c r="Z206094" s="192"/>
      <c r="AA206094" s="192"/>
    </row>
    <row r="206095" spans="26:27">
      <c r="Z206095" s="192"/>
      <c r="AA206095" s="192"/>
    </row>
    <row r="206096" spans="26:27">
      <c r="Z206096" s="192"/>
      <c r="AA206096" s="192"/>
    </row>
    <row r="206097" spans="26:27">
      <c r="Z206097" s="192"/>
      <c r="AA206097" s="192"/>
    </row>
    <row r="206098" spans="26:27">
      <c r="Z206098" s="192"/>
      <c r="AA206098" s="192"/>
    </row>
    <row r="206099" spans="26:27">
      <c r="Z206099" s="192"/>
      <c r="AA206099" s="192"/>
    </row>
    <row r="206100" spans="26:27">
      <c r="Z206100" s="192"/>
      <c r="AA206100" s="192"/>
    </row>
    <row r="206101" spans="26:27">
      <c r="Z206101" s="192"/>
      <c r="AA206101" s="192"/>
    </row>
    <row r="206102" spans="26:27">
      <c r="Z206102" s="192"/>
      <c r="AA206102" s="192"/>
    </row>
    <row r="206103" spans="26:27">
      <c r="Z206103" s="192"/>
      <c r="AA206103" s="192"/>
    </row>
    <row r="206104" spans="26:27">
      <c r="Z206104" s="192"/>
      <c r="AA206104" s="192"/>
    </row>
    <row r="206105" spans="26:27">
      <c r="Z206105" s="192"/>
      <c r="AA206105" s="192"/>
    </row>
    <row r="206106" spans="26:27">
      <c r="Z206106" s="192"/>
      <c r="AA206106" s="192"/>
    </row>
    <row r="206107" spans="26:27">
      <c r="Z206107" s="192"/>
      <c r="AA206107" s="192"/>
    </row>
    <row r="206108" spans="26:27">
      <c r="Z206108" s="192"/>
      <c r="AA206108" s="192"/>
    </row>
    <row r="206109" spans="26:27">
      <c r="Z206109" s="192"/>
      <c r="AA206109" s="192"/>
    </row>
    <row r="206110" spans="26:27">
      <c r="Z206110" s="192"/>
      <c r="AA206110" s="192"/>
    </row>
    <row r="206111" spans="26:27">
      <c r="Z206111" s="192"/>
      <c r="AA206111" s="192"/>
    </row>
    <row r="206112" spans="26:27">
      <c r="Z206112" s="192"/>
      <c r="AA206112" s="192"/>
    </row>
    <row r="206113" spans="26:27">
      <c r="Z206113" s="192"/>
      <c r="AA206113" s="192"/>
    </row>
    <row r="206114" spans="26:27">
      <c r="Z206114" s="192"/>
      <c r="AA206114" s="192"/>
    </row>
    <row r="206115" spans="26:27">
      <c r="Z206115" s="192"/>
      <c r="AA206115" s="192"/>
    </row>
    <row r="206116" spans="26:27">
      <c r="Z206116" s="192"/>
      <c r="AA206116" s="192"/>
    </row>
    <row r="206117" spans="26:27">
      <c r="Z206117" s="192"/>
      <c r="AA206117" s="192"/>
    </row>
    <row r="206118" spans="26:27">
      <c r="Z206118" s="192"/>
      <c r="AA206118" s="192"/>
    </row>
    <row r="206119" spans="26:27">
      <c r="Z206119" s="192"/>
      <c r="AA206119" s="192"/>
    </row>
    <row r="206120" spans="26:27">
      <c r="Z206120" s="192"/>
      <c r="AA206120" s="192"/>
    </row>
    <row r="206121" spans="26:27">
      <c r="Z206121" s="192"/>
      <c r="AA206121" s="192"/>
    </row>
    <row r="206122" spans="26:27">
      <c r="Z206122" s="192"/>
      <c r="AA206122" s="192"/>
    </row>
    <row r="206123" spans="26:27">
      <c r="Z206123" s="192"/>
      <c r="AA206123" s="192"/>
    </row>
    <row r="206124" spans="26:27">
      <c r="Z206124" s="192"/>
      <c r="AA206124" s="192"/>
    </row>
    <row r="206125" spans="26:27">
      <c r="Z206125" s="192"/>
      <c r="AA206125" s="192"/>
    </row>
    <row r="206126" spans="26:27">
      <c r="Z206126" s="192"/>
      <c r="AA206126" s="192"/>
    </row>
    <row r="206127" spans="26:27">
      <c r="Z206127" s="192"/>
      <c r="AA206127" s="192"/>
    </row>
    <row r="206128" spans="26:27">
      <c r="Z206128" s="192"/>
      <c r="AA206128" s="192"/>
    </row>
    <row r="206129" spans="26:27">
      <c r="Z206129" s="192"/>
      <c r="AA206129" s="192"/>
    </row>
    <row r="206130" spans="26:27">
      <c r="Z206130" s="192"/>
      <c r="AA206130" s="192"/>
    </row>
    <row r="206131" spans="26:27">
      <c r="Z206131" s="192"/>
      <c r="AA206131" s="192"/>
    </row>
    <row r="206132" spans="26:27">
      <c r="Z206132" s="192"/>
      <c r="AA206132" s="192"/>
    </row>
    <row r="206133" spans="26:27">
      <c r="Z206133" s="192"/>
      <c r="AA206133" s="192"/>
    </row>
    <row r="206134" spans="26:27">
      <c r="Z206134" s="192"/>
      <c r="AA206134" s="192"/>
    </row>
    <row r="206135" spans="26:27">
      <c r="Z206135" s="192"/>
      <c r="AA206135" s="192"/>
    </row>
    <row r="206136" spans="26:27">
      <c r="Z206136" s="192"/>
      <c r="AA206136" s="192"/>
    </row>
    <row r="206137" spans="26:27">
      <c r="Z206137" s="192"/>
      <c r="AA206137" s="192"/>
    </row>
    <row r="206138" spans="26:27">
      <c r="Z206138" s="192"/>
      <c r="AA206138" s="192"/>
    </row>
    <row r="206139" spans="26:27">
      <c r="Z206139" s="192"/>
      <c r="AA206139" s="192"/>
    </row>
    <row r="206140" spans="26:27">
      <c r="Z206140" s="192"/>
      <c r="AA206140" s="192"/>
    </row>
    <row r="206141" spans="26:27">
      <c r="Z206141" s="192"/>
      <c r="AA206141" s="192"/>
    </row>
    <row r="206142" spans="26:27">
      <c r="Z206142" s="192"/>
      <c r="AA206142" s="192"/>
    </row>
    <row r="206143" spans="26:27">
      <c r="Z206143" s="192"/>
      <c r="AA206143" s="192"/>
    </row>
    <row r="206144" spans="26:27">
      <c r="Z206144" s="192"/>
      <c r="AA206144" s="192"/>
    </row>
    <row r="206145" spans="26:27">
      <c r="Z206145" s="192"/>
      <c r="AA206145" s="192"/>
    </row>
    <row r="206146" spans="26:27">
      <c r="Z206146" s="192"/>
      <c r="AA206146" s="192"/>
    </row>
    <row r="206147" spans="26:27">
      <c r="Z206147" s="192"/>
      <c r="AA206147" s="192"/>
    </row>
    <row r="206148" spans="26:27">
      <c r="Z206148" s="192"/>
      <c r="AA206148" s="192"/>
    </row>
    <row r="206149" spans="26:27">
      <c r="Z206149" s="192"/>
      <c r="AA206149" s="192"/>
    </row>
    <row r="206150" spans="26:27">
      <c r="Z206150" s="192"/>
      <c r="AA206150" s="192"/>
    </row>
    <row r="206151" spans="26:27">
      <c r="Z206151" s="192"/>
      <c r="AA206151" s="192"/>
    </row>
    <row r="206152" spans="26:27">
      <c r="Z206152" s="192"/>
      <c r="AA206152" s="192"/>
    </row>
    <row r="206153" spans="26:27">
      <c r="Z206153" s="192"/>
      <c r="AA206153" s="192"/>
    </row>
    <row r="206154" spans="26:27">
      <c r="Z206154" s="192"/>
      <c r="AA206154" s="192"/>
    </row>
    <row r="206155" spans="26:27">
      <c r="Z206155" s="192"/>
      <c r="AA206155" s="192"/>
    </row>
    <row r="206156" spans="26:27">
      <c r="Z206156" s="192"/>
      <c r="AA206156" s="192"/>
    </row>
    <row r="206157" spans="26:27">
      <c r="Z206157" s="192"/>
      <c r="AA206157" s="192"/>
    </row>
    <row r="206158" spans="26:27">
      <c r="Z206158" s="192"/>
      <c r="AA206158" s="192"/>
    </row>
    <row r="206159" spans="26:27">
      <c r="Z206159" s="192"/>
      <c r="AA206159" s="192"/>
    </row>
    <row r="206160" spans="26:27">
      <c r="Z206160" s="192"/>
      <c r="AA206160" s="192"/>
    </row>
    <row r="206161" spans="26:27">
      <c r="Z206161" s="192"/>
      <c r="AA206161" s="192"/>
    </row>
    <row r="206162" spans="26:27">
      <c r="Z206162" s="192"/>
      <c r="AA206162" s="192"/>
    </row>
    <row r="206163" spans="26:27">
      <c r="Z206163" s="192"/>
      <c r="AA206163" s="192"/>
    </row>
    <row r="206164" spans="26:27">
      <c r="Z206164" s="192"/>
      <c r="AA206164" s="192"/>
    </row>
    <row r="206165" spans="26:27">
      <c r="Z206165" s="192"/>
      <c r="AA206165" s="192"/>
    </row>
    <row r="206166" spans="26:27">
      <c r="Z206166" s="192"/>
      <c r="AA206166" s="192"/>
    </row>
    <row r="206167" spans="26:27">
      <c r="Z206167" s="192"/>
      <c r="AA206167" s="192"/>
    </row>
    <row r="206168" spans="26:27">
      <c r="Z206168" s="192"/>
      <c r="AA206168" s="192"/>
    </row>
    <row r="206169" spans="26:27">
      <c r="Z206169" s="192"/>
      <c r="AA206169" s="192"/>
    </row>
    <row r="206170" spans="26:27">
      <c r="Z206170" s="192"/>
      <c r="AA206170" s="192"/>
    </row>
    <row r="206171" spans="26:27">
      <c r="Z206171" s="192"/>
      <c r="AA206171" s="192"/>
    </row>
    <row r="206172" spans="26:27">
      <c r="Z206172" s="192"/>
      <c r="AA206172" s="192"/>
    </row>
    <row r="206173" spans="26:27">
      <c r="Z206173" s="192"/>
      <c r="AA206173" s="192"/>
    </row>
    <row r="206174" spans="26:27">
      <c r="Z206174" s="192"/>
      <c r="AA206174" s="192"/>
    </row>
    <row r="206175" spans="26:27">
      <c r="Z206175" s="192"/>
      <c r="AA206175" s="192"/>
    </row>
    <row r="206176" spans="26:27">
      <c r="Z206176" s="192"/>
      <c r="AA206176" s="192"/>
    </row>
    <row r="206177" spans="26:27">
      <c r="Z206177" s="192"/>
      <c r="AA206177" s="192"/>
    </row>
    <row r="206178" spans="26:27">
      <c r="Z206178" s="192"/>
      <c r="AA206178" s="192"/>
    </row>
    <row r="206179" spans="26:27">
      <c r="Z206179" s="192"/>
      <c r="AA206179" s="192"/>
    </row>
    <row r="206180" spans="26:27">
      <c r="Z206180" s="192"/>
      <c r="AA206180" s="192"/>
    </row>
    <row r="206181" spans="26:27">
      <c r="Z206181" s="192"/>
      <c r="AA206181" s="192"/>
    </row>
    <row r="206182" spans="26:27">
      <c r="Z206182" s="192"/>
      <c r="AA206182" s="192"/>
    </row>
    <row r="206183" spans="26:27">
      <c r="Z206183" s="192"/>
      <c r="AA206183" s="192"/>
    </row>
    <row r="206184" spans="26:27">
      <c r="Z206184" s="192"/>
      <c r="AA206184" s="192"/>
    </row>
    <row r="206185" spans="26:27">
      <c r="Z206185" s="192"/>
      <c r="AA206185" s="192"/>
    </row>
    <row r="206186" spans="26:27">
      <c r="Z206186" s="192"/>
      <c r="AA206186" s="192"/>
    </row>
    <row r="206187" spans="26:27">
      <c r="Z206187" s="192"/>
      <c r="AA206187" s="192"/>
    </row>
    <row r="206188" spans="26:27">
      <c r="Z206188" s="192"/>
      <c r="AA206188" s="192"/>
    </row>
    <row r="206189" spans="26:27">
      <c r="Z206189" s="192"/>
      <c r="AA206189" s="192"/>
    </row>
    <row r="206190" spans="26:27">
      <c r="Z206190" s="192"/>
      <c r="AA206190" s="192"/>
    </row>
    <row r="206191" spans="26:27">
      <c r="Z206191" s="192"/>
      <c r="AA206191" s="192"/>
    </row>
    <row r="206192" spans="26:27">
      <c r="Z206192" s="192"/>
      <c r="AA206192" s="192"/>
    </row>
    <row r="206193" spans="26:27">
      <c r="Z206193" s="192"/>
      <c r="AA206193" s="192"/>
    </row>
    <row r="206194" spans="26:27">
      <c r="Z206194" s="192"/>
      <c r="AA206194" s="192"/>
    </row>
    <row r="206195" spans="26:27">
      <c r="Z206195" s="192"/>
      <c r="AA206195" s="192"/>
    </row>
    <row r="206196" spans="26:27">
      <c r="Z206196" s="192"/>
      <c r="AA206196" s="192"/>
    </row>
    <row r="206197" spans="26:27">
      <c r="Z206197" s="192"/>
      <c r="AA206197" s="192"/>
    </row>
    <row r="206198" spans="26:27">
      <c r="Z206198" s="192"/>
      <c r="AA206198" s="192"/>
    </row>
    <row r="206199" spans="26:27">
      <c r="Z206199" s="192"/>
      <c r="AA206199" s="192"/>
    </row>
    <row r="206200" spans="26:27">
      <c r="Z206200" s="192"/>
      <c r="AA206200" s="192"/>
    </row>
    <row r="206201" spans="26:27">
      <c r="Z206201" s="192"/>
      <c r="AA206201" s="192"/>
    </row>
    <row r="206202" spans="26:27">
      <c r="Z206202" s="192"/>
      <c r="AA206202" s="192"/>
    </row>
    <row r="206203" spans="26:27">
      <c r="Z206203" s="192"/>
      <c r="AA206203" s="192"/>
    </row>
    <row r="206204" spans="26:27">
      <c r="Z206204" s="192"/>
      <c r="AA206204" s="192"/>
    </row>
    <row r="206205" spans="26:27">
      <c r="Z206205" s="192"/>
      <c r="AA206205" s="192"/>
    </row>
    <row r="206206" spans="26:27">
      <c r="Z206206" s="192"/>
      <c r="AA206206" s="192"/>
    </row>
    <row r="206207" spans="26:27">
      <c r="Z206207" s="192"/>
      <c r="AA206207" s="192"/>
    </row>
    <row r="206208" spans="26:27">
      <c r="Z206208" s="192"/>
      <c r="AA206208" s="192"/>
    </row>
    <row r="206209" spans="26:27">
      <c r="Z206209" s="192"/>
      <c r="AA206209" s="192"/>
    </row>
    <row r="206210" spans="26:27">
      <c r="Z206210" s="192"/>
      <c r="AA206210" s="192"/>
    </row>
    <row r="206211" spans="26:27">
      <c r="Z206211" s="192"/>
      <c r="AA206211" s="192"/>
    </row>
    <row r="206212" spans="26:27">
      <c r="Z206212" s="192"/>
      <c r="AA206212" s="192"/>
    </row>
    <row r="206213" spans="26:27">
      <c r="Z206213" s="192"/>
      <c r="AA206213" s="192"/>
    </row>
    <row r="206214" spans="26:27">
      <c r="Z206214" s="192"/>
      <c r="AA206214" s="192"/>
    </row>
    <row r="206215" spans="26:27">
      <c r="Z206215" s="192"/>
      <c r="AA206215" s="192"/>
    </row>
    <row r="206216" spans="26:27">
      <c r="Z206216" s="192"/>
      <c r="AA206216" s="192"/>
    </row>
    <row r="206217" spans="26:27">
      <c r="Z206217" s="192"/>
      <c r="AA206217" s="192"/>
    </row>
    <row r="206218" spans="26:27">
      <c r="Z206218" s="192"/>
      <c r="AA206218" s="192"/>
    </row>
    <row r="206219" spans="26:27">
      <c r="Z206219" s="192"/>
      <c r="AA206219" s="192"/>
    </row>
    <row r="206220" spans="26:27">
      <c r="Z206220" s="192"/>
      <c r="AA206220" s="192"/>
    </row>
    <row r="206221" spans="26:27">
      <c r="Z206221" s="192"/>
      <c r="AA206221" s="192"/>
    </row>
    <row r="206222" spans="26:27">
      <c r="Z206222" s="192"/>
      <c r="AA206222" s="192"/>
    </row>
    <row r="206223" spans="26:27">
      <c r="Z206223" s="192"/>
      <c r="AA206223" s="192"/>
    </row>
    <row r="206224" spans="26:27">
      <c r="Z206224" s="192"/>
      <c r="AA206224" s="192"/>
    </row>
    <row r="206225" spans="26:27">
      <c r="Z206225" s="192"/>
      <c r="AA206225" s="192"/>
    </row>
    <row r="206226" spans="26:27">
      <c r="Z206226" s="192"/>
      <c r="AA206226" s="192"/>
    </row>
    <row r="206227" spans="26:27">
      <c r="Z206227" s="192"/>
      <c r="AA206227" s="192"/>
    </row>
    <row r="206228" spans="26:27">
      <c r="Z206228" s="192"/>
      <c r="AA206228" s="192"/>
    </row>
    <row r="206229" spans="26:27">
      <c r="Z206229" s="192"/>
      <c r="AA206229" s="192"/>
    </row>
    <row r="206230" spans="26:27">
      <c r="Z206230" s="192"/>
      <c r="AA206230" s="192"/>
    </row>
    <row r="206231" spans="26:27">
      <c r="Z206231" s="192"/>
      <c r="AA206231" s="192"/>
    </row>
    <row r="206232" spans="26:27">
      <c r="Z206232" s="192"/>
      <c r="AA206232" s="192"/>
    </row>
    <row r="206233" spans="26:27">
      <c r="Z206233" s="192"/>
      <c r="AA206233" s="192"/>
    </row>
    <row r="206234" spans="26:27">
      <c r="Z206234" s="192"/>
      <c r="AA206234" s="192"/>
    </row>
    <row r="206235" spans="26:27">
      <c r="Z206235" s="192"/>
      <c r="AA206235" s="192"/>
    </row>
    <row r="206236" spans="26:27">
      <c r="Z206236" s="192"/>
      <c r="AA206236" s="192"/>
    </row>
    <row r="206237" spans="26:27">
      <c r="Z206237" s="192"/>
      <c r="AA206237" s="192"/>
    </row>
    <row r="206238" spans="26:27">
      <c r="Z206238" s="192"/>
      <c r="AA206238" s="192"/>
    </row>
    <row r="206239" spans="26:27">
      <c r="Z206239" s="192"/>
      <c r="AA206239" s="192"/>
    </row>
    <row r="206240" spans="26:27">
      <c r="Z206240" s="192"/>
      <c r="AA206240" s="192"/>
    </row>
    <row r="206241" spans="26:27">
      <c r="Z206241" s="192"/>
      <c r="AA206241" s="192"/>
    </row>
    <row r="206242" spans="26:27">
      <c r="Z206242" s="192"/>
      <c r="AA206242" s="192"/>
    </row>
    <row r="206243" spans="26:27">
      <c r="Z206243" s="192"/>
      <c r="AA206243" s="192"/>
    </row>
    <row r="206244" spans="26:27">
      <c r="Z206244" s="192"/>
      <c r="AA206244" s="192"/>
    </row>
    <row r="206245" spans="26:27">
      <c r="Z206245" s="192"/>
      <c r="AA206245" s="192"/>
    </row>
    <row r="206246" spans="26:27">
      <c r="Z206246" s="192"/>
      <c r="AA206246" s="192"/>
    </row>
    <row r="206247" spans="26:27">
      <c r="Z206247" s="192"/>
      <c r="AA206247" s="192"/>
    </row>
    <row r="206248" spans="26:27">
      <c r="Z206248" s="192"/>
      <c r="AA206248" s="192"/>
    </row>
    <row r="206249" spans="26:27">
      <c r="Z206249" s="192"/>
      <c r="AA206249" s="192"/>
    </row>
    <row r="206250" spans="26:27">
      <c r="Z206250" s="192"/>
      <c r="AA206250" s="192"/>
    </row>
    <row r="206251" spans="26:27">
      <c r="Z206251" s="192"/>
      <c r="AA206251" s="192"/>
    </row>
    <row r="206252" spans="26:27">
      <c r="Z206252" s="192"/>
      <c r="AA206252" s="192"/>
    </row>
    <row r="206253" spans="26:27">
      <c r="Z206253" s="192"/>
      <c r="AA206253" s="192"/>
    </row>
    <row r="206254" spans="26:27">
      <c r="Z206254" s="192"/>
      <c r="AA206254" s="192"/>
    </row>
    <row r="206255" spans="26:27">
      <c r="Z206255" s="192"/>
      <c r="AA206255" s="192"/>
    </row>
    <row r="206256" spans="26:27">
      <c r="Z206256" s="192"/>
      <c r="AA206256" s="192"/>
    </row>
    <row r="206257" spans="26:27">
      <c r="Z206257" s="192"/>
      <c r="AA206257" s="192"/>
    </row>
    <row r="206258" spans="26:27">
      <c r="Z206258" s="192"/>
      <c r="AA206258" s="192"/>
    </row>
    <row r="206259" spans="26:27">
      <c r="Z206259" s="192"/>
      <c r="AA206259" s="192"/>
    </row>
    <row r="206260" spans="26:27">
      <c r="Z206260" s="192"/>
      <c r="AA206260" s="192"/>
    </row>
    <row r="206261" spans="26:27">
      <c r="Z206261" s="192"/>
      <c r="AA206261" s="192"/>
    </row>
    <row r="206262" spans="26:27">
      <c r="Z206262" s="192"/>
      <c r="AA206262" s="192"/>
    </row>
    <row r="206263" spans="26:27">
      <c r="Z206263" s="192"/>
      <c r="AA206263" s="192"/>
    </row>
    <row r="206264" spans="26:27">
      <c r="Z206264" s="192"/>
      <c r="AA206264" s="192"/>
    </row>
    <row r="206265" spans="26:27">
      <c r="Z206265" s="192"/>
      <c r="AA206265" s="192"/>
    </row>
    <row r="206266" spans="26:27">
      <c r="Z206266" s="192"/>
      <c r="AA206266" s="192"/>
    </row>
    <row r="206267" spans="26:27">
      <c r="Z206267" s="192"/>
      <c r="AA206267" s="192"/>
    </row>
    <row r="206268" spans="26:27">
      <c r="Z206268" s="192"/>
      <c r="AA206268" s="192"/>
    </row>
    <row r="206269" spans="26:27">
      <c r="Z206269" s="192"/>
      <c r="AA206269" s="192"/>
    </row>
    <row r="206270" spans="26:27">
      <c r="Z206270" s="192"/>
      <c r="AA206270" s="192"/>
    </row>
    <row r="206271" spans="26:27">
      <c r="Z206271" s="192"/>
      <c r="AA206271" s="192"/>
    </row>
    <row r="206272" spans="26:27">
      <c r="Z206272" s="192"/>
      <c r="AA206272" s="192"/>
    </row>
    <row r="206273" spans="26:27">
      <c r="Z206273" s="192"/>
      <c r="AA206273" s="192"/>
    </row>
    <row r="206274" spans="26:27">
      <c r="Z206274" s="192"/>
      <c r="AA206274" s="192"/>
    </row>
    <row r="206275" spans="26:27">
      <c r="Z206275" s="192"/>
      <c r="AA206275" s="192"/>
    </row>
    <row r="206276" spans="26:27">
      <c r="Z206276" s="192"/>
      <c r="AA206276" s="192"/>
    </row>
    <row r="206277" spans="26:27">
      <c r="Z206277" s="192"/>
      <c r="AA206277" s="192"/>
    </row>
    <row r="206278" spans="26:27">
      <c r="Z206278" s="192"/>
      <c r="AA206278" s="192"/>
    </row>
    <row r="206279" spans="26:27">
      <c r="Z206279" s="192"/>
      <c r="AA206279" s="192"/>
    </row>
    <row r="206280" spans="26:27">
      <c r="Z206280" s="192"/>
      <c r="AA206280" s="192"/>
    </row>
    <row r="206281" spans="26:27">
      <c r="Z206281" s="192"/>
      <c r="AA206281" s="192"/>
    </row>
    <row r="206282" spans="26:27">
      <c r="Z206282" s="192"/>
      <c r="AA206282" s="192"/>
    </row>
    <row r="206283" spans="26:27">
      <c r="Z206283" s="192"/>
      <c r="AA206283" s="192"/>
    </row>
    <row r="206284" spans="26:27">
      <c r="Z206284" s="192"/>
      <c r="AA206284" s="192"/>
    </row>
    <row r="206285" spans="26:27">
      <c r="Z206285" s="192"/>
      <c r="AA206285" s="192"/>
    </row>
    <row r="206286" spans="26:27">
      <c r="Z206286" s="192"/>
      <c r="AA206286" s="192"/>
    </row>
    <row r="206287" spans="26:27">
      <c r="Z206287" s="192"/>
      <c r="AA206287" s="192"/>
    </row>
    <row r="206288" spans="26:27">
      <c r="Z206288" s="192"/>
      <c r="AA206288" s="192"/>
    </row>
    <row r="206289" spans="26:27">
      <c r="Z206289" s="192"/>
      <c r="AA206289" s="192"/>
    </row>
    <row r="206290" spans="26:27">
      <c r="Z206290" s="192"/>
      <c r="AA206290" s="192"/>
    </row>
    <row r="206291" spans="26:27">
      <c r="Z206291" s="192"/>
      <c r="AA206291" s="192"/>
    </row>
    <row r="206292" spans="26:27">
      <c r="Z206292" s="192"/>
      <c r="AA206292" s="192"/>
    </row>
    <row r="206293" spans="26:27">
      <c r="Z206293" s="192"/>
      <c r="AA206293" s="192"/>
    </row>
    <row r="206294" spans="26:27">
      <c r="Z206294" s="192"/>
      <c r="AA206294" s="192"/>
    </row>
    <row r="206295" spans="26:27">
      <c r="Z206295" s="192"/>
      <c r="AA206295" s="192"/>
    </row>
    <row r="206296" spans="26:27">
      <c r="Z206296" s="192"/>
      <c r="AA206296" s="192"/>
    </row>
    <row r="206297" spans="26:27">
      <c r="Z206297" s="192"/>
      <c r="AA206297" s="192"/>
    </row>
    <row r="206298" spans="26:27">
      <c r="Z206298" s="192"/>
      <c r="AA206298" s="192"/>
    </row>
    <row r="206299" spans="26:27">
      <c r="Z206299" s="192"/>
      <c r="AA206299" s="192"/>
    </row>
    <row r="206300" spans="26:27">
      <c r="Z206300" s="192"/>
      <c r="AA206300" s="192"/>
    </row>
    <row r="206301" spans="26:27">
      <c r="Z206301" s="192"/>
      <c r="AA206301" s="192"/>
    </row>
    <row r="206302" spans="26:27">
      <c r="Z206302" s="192"/>
      <c r="AA206302" s="192"/>
    </row>
    <row r="206303" spans="26:27">
      <c r="Z206303" s="192"/>
      <c r="AA206303" s="192"/>
    </row>
    <row r="206304" spans="26:27">
      <c r="Z206304" s="192"/>
      <c r="AA206304" s="192"/>
    </row>
    <row r="206305" spans="26:27">
      <c r="Z206305" s="192"/>
      <c r="AA206305" s="192"/>
    </row>
    <row r="206306" spans="26:27">
      <c r="Z206306" s="192"/>
      <c r="AA206306" s="192"/>
    </row>
    <row r="206307" spans="26:27">
      <c r="Z206307" s="192"/>
      <c r="AA206307" s="192"/>
    </row>
    <row r="206308" spans="26:27">
      <c r="Z206308" s="192"/>
      <c r="AA206308" s="192"/>
    </row>
    <row r="206309" spans="26:27">
      <c r="Z206309" s="192"/>
      <c r="AA206309" s="192"/>
    </row>
    <row r="206310" spans="26:27">
      <c r="Z206310" s="192"/>
      <c r="AA206310" s="192"/>
    </row>
    <row r="206311" spans="26:27">
      <c r="Z206311" s="192"/>
      <c r="AA206311" s="192"/>
    </row>
    <row r="206312" spans="26:27">
      <c r="Z206312" s="192"/>
      <c r="AA206312" s="192"/>
    </row>
    <row r="206313" spans="26:27">
      <c r="Z206313" s="192"/>
      <c r="AA206313" s="192"/>
    </row>
    <row r="206314" spans="26:27">
      <c r="Z206314" s="192"/>
      <c r="AA206314" s="192"/>
    </row>
    <row r="206315" spans="26:27">
      <c r="Z206315" s="192"/>
      <c r="AA206315" s="192"/>
    </row>
    <row r="206316" spans="26:27">
      <c r="Z206316" s="192"/>
      <c r="AA206316" s="192"/>
    </row>
    <row r="206317" spans="26:27">
      <c r="Z206317" s="192"/>
      <c r="AA206317" s="192"/>
    </row>
    <row r="206318" spans="26:27">
      <c r="Z206318" s="192"/>
      <c r="AA206318" s="192"/>
    </row>
    <row r="206319" spans="26:27">
      <c r="Z206319" s="192"/>
      <c r="AA206319" s="192"/>
    </row>
    <row r="206320" spans="26:27">
      <c r="Z206320" s="192"/>
      <c r="AA206320" s="192"/>
    </row>
    <row r="206321" spans="26:27">
      <c r="Z206321" s="192"/>
      <c r="AA206321" s="192"/>
    </row>
    <row r="206322" spans="26:27">
      <c r="Z206322" s="192"/>
      <c r="AA206322" s="192"/>
    </row>
    <row r="206323" spans="26:27">
      <c r="Z206323" s="192"/>
      <c r="AA206323" s="192"/>
    </row>
    <row r="206324" spans="26:27">
      <c r="Z206324" s="192"/>
      <c r="AA206324" s="192"/>
    </row>
    <row r="206325" spans="26:27">
      <c r="Z206325" s="192"/>
      <c r="AA206325" s="192"/>
    </row>
    <row r="206326" spans="26:27">
      <c r="Z206326" s="192"/>
      <c r="AA206326" s="192"/>
    </row>
    <row r="206327" spans="26:27">
      <c r="Z206327" s="192"/>
      <c r="AA206327" s="192"/>
    </row>
    <row r="206328" spans="26:27">
      <c r="Z206328" s="192"/>
      <c r="AA206328" s="192"/>
    </row>
    <row r="206329" spans="26:27">
      <c r="Z206329" s="192"/>
      <c r="AA206329" s="192"/>
    </row>
    <row r="206330" spans="26:27">
      <c r="Z206330" s="192"/>
      <c r="AA206330" s="192"/>
    </row>
    <row r="206331" spans="26:27">
      <c r="Z206331" s="192"/>
      <c r="AA206331" s="192"/>
    </row>
    <row r="206332" spans="26:27">
      <c r="Z206332" s="192"/>
      <c r="AA206332" s="192"/>
    </row>
    <row r="206333" spans="26:27">
      <c r="Z206333" s="192"/>
      <c r="AA206333" s="192"/>
    </row>
    <row r="206334" spans="26:27">
      <c r="Z206334" s="192"/>
      <c r="AA206334" s="192"/>
    </row>
    <row r="206335" spans="26:27">
      <c r="Z206335" s="192"/>
      <c r="AA206335" s="192"/>
    </row>
    <row r="206336" spans="26:27">
      <c r="Z206336" s="192"/>
      <c r="AA206336" s="192"/>
    </row>
    <row r="206337" spans="26:27">
      <c r="Z206337" s="192"/>
      <c r="AA206337" s="192"/>
    </row>
    <row r="206338" spans="26:27">
      <c r="Z206338" s="192"/>
      <c r="AA206338" s="192"/>
    </row>
    <row r="206339" spans="26:27">
      <c r="Z206339" s="192"/>
      <c r="AA206339" s="192"/>
    </row>
    <row r="206340" spans="26:27">
      <c r="Z206340" s="192"/>
      <c r="AA206340" s="192"/>
    </row>
    <row r="206341" spans="26:27">
      <c r="Z206341" s="192"/>
      <c r="AA206341" s="192"/>
    </row>
    <row r="206342" spans="26:27">
      <c r="Z206342" s="192"/>
      <c r="AA206342" s="192"/>
    </row>
    <row r="206343" spans="26:27">
      <c r="Z206343" s="192"/>
      <c r="AA206343" s="192"/>
    </row>
    <row r="206344" spans="26:27">
      <c r="Z206344" s="192"/>
      <c r="AA206344" s="192"/>
    </row>
    <row r="206345" spans="26:27">
      <c r="Z206345" s="192"/>
      <c r="AA206345" s="192"/>
    </row>
    <row r="206346" spans="26:27">
      <c r="Z206346" s="192"/>
      <c r="AA206346" s="192"/>
    </row>
    <row r="206347" spans="26:27">
      <c r="Z206347" s="192"/>
      <c r="AA206347" s="192"/>
    </row>
    <row r="206348" spans="26:27">
      <c r="Z206348" s="192"/>
      <c r="AA206348" s="192"/>
    </row>
    <row r="206349" spans="26:27">
      <c r="Z206349" s="192"/>
      <c r="AA206349" s="192"/>
    </row>
    <row r="206350" spans="26:27">
      <c r="Z206350" s="192"/>
      <c r="AA206350" s="192"/>
    </row>
    <row r="206351" spans="26:27">
      <c r="Z206351" s="192"/>
      <c r="AA206351" s="192"/>
    </row>
    <row r="206352" spans="26:27">
      <c r="Z206352" s="192"/>
      <c r="AA206352" s="192"/>
    </row>
    <row r="206353" spans="26:27">
      <c r="Z206353" s="192"/>
      <c r="AA206353" s="192"/>
    </row>
    <row r="206354" spans="26:27">
      <c r="Z206354" s="192"/>
      <c r="AA206354" s="192"/>
    </row>
    <row r="206355" spans="26:27">
      <c r="Z206355" s="192"/>
      <c r="AA206355" s="192"/>
    </row>
    <row r="206356" spans="26:27">
      <c r="Z206356" s="192"/>
      <c r="AA206356" s="192"/>
    </row>
    <row r="206357" spans="26:27">
      <c r="Z206357" s="192"/>
      <c r="AA206357" s="192"/>
    </row>
    <row r="206358" spans="26:27">
      <c r="Z206358" s="192"/>
      <c r="AA206358" s="192"/>
    </row>
    <row r="206359" spans="26:27">
      <c r="Z206359" s="192"/>
      <c r="AA206359" s="192"/>
    </row>
    <row r="206360" spans="26:27">
      <c r="Z206360" s="192"/>
      <c r="AA206360" s="192"/>
    </row>
    <row r="206361" spans="26:27">
      <c r="Z206361" s="192"/>
      <c r="AA206361" s="192"/>
    </row>
    <row r="206362" spans="26:27">
      <c r="Z206362" s="192"/>
      <c r="AA206362" s="192"/>
    </row>
    <row r="206363" spans="26:27">
      <c r="Z206363" s="192"/>
      <c r="AA206363" s="192"/>
    </row>
    <row r="206364" spans="26:27">
      <c r="Z206364" s="192"/>
      <c r="AA206364" s="192"/>
    </row>
    <row r="206365" spans="26:27">
      <c r="Z206365" s="192"/>
      <c r="AA206365" s="192"/>
    </row>
    <row r="206366" spans="26:27">
      <c r="Z206366" s="192"/>
      <c r="AA206366" s="192"/>
    </row>
    <row r="206367" spans="26:27">
      <c r="Z206367" s="192"/>
      <c r="AA206367" s="192"/>
    </row>
    <row r="206368" spans="26:27">
      <c r="Z206368" s="192"/>
      <c r="AA206368" s="192"/>
    </row>
    <row r="206369" spans="26:27">
      <c r="Z206369" s="192"/>
      <c r="AA206369" s="192"/>
    </row>
    <row r="206370" spans="26:27">
      <c r="Z206370" s="192"/>
      <c r="AA206370" s="192"/>
    </row>
    <row r="206371" spans="26:27">
      <c r="Z206371" s="192"/>
      <c r="AA206371" s="192"/>
    </row>
    <row r="206372" spans="26:27">
      <c r="Z206372" s="192"/>
      <c r="AA206372" s="192"/>
    </row>
    <row r="206373" spans="26:27">
      <c r="Z206373" s="192"/>
      <c r="AA206373" s="192"/>
    </row>
    <row r="206374" spans="26:27">
      <c r="Z206374" s="192"/>
      <c r="AA206374" s="192"/>
    </row>
    <row r="206375" spans="26:27">
      <c r="Z206375" s="192"/>
      <c r="AA206375" s="192"/>
    </row>
    <row r="206376" spans="26:27">
      <c r="Z206376" s="192"/>
      <c r="AA206376" s="192"/>
    </row>
    <row r="206377" spans="26:27">
      <c r="Z206377" s="192"/>
      <c r="AA206377" s="192"/>
    </row>
    <row r="206378" spans="26:27">
      <c r="Z206378" s="192"/>
      <c r="AA206378" s="192"/>
    </row>
    <row r="206379" spans="26:27">
      <c r="Z206379" s="192"/>
      <c r="AA206379" s="192"/>
    </row>
    <row r="206380" spans="26:27">
      <c r="Z206380" s="192"/>
      <c r="AA206380" s="192"/>
    </row>
    <row r="206381" spans="26:27">
      <c r="Z206381" s="192"/>
      <c r="AA206381" s="192"/>
    </row>
    <row r="206382" spans="26:27">
      <c r="Z206382" s="192"/>
      <c r="AA206382" s="192"/>
    </row>
    <row r="206383" spans="26:27">
      <c r="Z206383" s="192"/>
      <c r="AA206383" s="192"/>
    </row>
    <row r="206384" spans="26:27">
      <c r="Z206384" s="192"/>
      <c r="AA206384" s="192"/>
    </row>
    <row r="206385" spans="26:27">
      <c r="Z206385" s="192"/>
      <c r="AA206385" s="192"/>
    </row>
    <row r="206386" spans="26:27">
      <c r="Z206386" s="192"/>
      <c r="AA206386" s="192"/>
    </row>
    <row r="206387" spans="26:27">
      <c r="Z206387" s="192"/>
      <c r="AA206387" s="192"/>
    </row>
    <row r="206388" spans="26:27">
      <c r="Z206388" s="192"/>
      <c r="AA206388" s="192"/>
    </row>
    <row r="206389" spans="26:27">
      <c r="Z206389" s="192"/>
      <c r="AA206389" s="192"/>
    </row>
    <row r="206390" spans="26:27">
      <c r="Z206390" s="192"/>
      <c r="AA206390" s="192"/>
    </row>
    <row r="206391" spans="26:27">
      <c r="Z206391" s="192"/>
      <c r="AA206391" s="192"/>
    </row>
    <row r="206392" spans="26:27">
      <c r="Z206392" s="192"/>
      <c r="AA206392" s="192"/>
    </row>
    <row r="206393" spans="26:27">
      <c r="Z206393" s="192"/>
      <c r="AA206393" s="192"/>
    </row>
    <row r="206394" spans="26:27">
      <c r="Z206394" s="192"/>
      <c r="AA206394" s="192"/>
    </row>
    <row r="206395" spans="26:27">
      <c r="Z206395" s="192"/>
      <c r="AA206395" s="192"/>
    </row>
    <row r="206396" spans="26:27">
      <c r="Z206396" s="192"/>
      <c r="AA206396" s="192"/>
    </row>
    <row r="206397" spans="26:27">
      <c r="Z206397" s="192"/>
      <c r="AA206397" s="192"/>
    </row>
    <row r="206398" spans="26:27">
      <c r="Z206398" s="192"/>
      <c r="AA206398" s="192"/>
    </row>
    <row r="206399" spans="26:27">
      <c r="Z206399" s="192"/>
      <c r="AA206399" s="192"/>
    </row>
    <row r="206400" spans="26:27">
      <c r="Z206400" s="192"/>
      <c r="AA206400" s="192"/>
    </row>
    <row r="206401" spans="26:27">
      <c r="Z206401" s="192"/>
      <c r="AA206401" s="192"/>
    </row>
    <row r="206402" spans="26:27">
      <c r="Z206402" s="192"/>
      <c r="AA206402" s="192"/>
    </row>
    <row r="206403" spans="26:27">
      <c r="Z206403" s="192"/>
      <c r="AA206403" s="192"/>
    </row>
    <row r="206404" spans="26:27">
      <c r="Z206404" s="192"/>
      <c r="AA206404" s="192"/>
    </row>
    <row r="206405" spans="26:27">
      <c r="Z206405" s="192"/>
      <c r="AA206405" s="192"/>
    </row>
    <row r="206406" spans="26:27">
      <c r="Z206406" s="192"/>
      <c r="AA206406" s="192"/>
    </row>
    <row r="206407" spans="26:27">
      <c r="Z206407" s="192"/>
      <c r="AA206407" s="192"/>
    </row>
    <row r="206408" spans="26:27">
      <c r="Z206408" s="192"/>
      <c r="AA206408" s="192"/>
    </row>
    <row r="206409" spans="26:27">
      <c r="Z206409" s="192"/>
      <c r="AA206409" s="192"/>
    </row>
    <row r="206410" spans="26:27">
      <c r="Z206410" s="192"/>
      <c r="AA206410" s="192"/>
    </row>
    <row r="206411" spans="26:27">
      <c r="Z206411" s="192"/>
      <c r="AA206411" s="192"/>
    </row>
    <row r="206412" spans="26:27">
      <c r="Z206412" s="192"/>
      <c r="AA206412" s="192"/>
    </row>
    <row r="206413" spans="26:27">
      <c r="Z206413" s="192"/>
      <c r="AA206413" s="192"/>
    </row>
    <row r="206414" spans="26:27">
      <c r="Z206414" s="192"/>
      <c r="AA206414" s="192"/>
    </row>
    <row r="206415" spans="26:27">
      <c r="Z206415" s="192"/>
      <c r="AA206415" s="192"/>
    </row>
    <row r="206416" spans="26:27">
      <c r="Z206416" s="192"/>
      <c r="AA206416" s="192"/>
    </row>
    <row r="206417" spans="26:27">
      <c r="Z206417" s="192"/>
      <c r="AA206417" s="192"/>
    </row>
    <row r="206418" spans="26:27">
      <c r="Z206418" s="192"/>
      <c r="AA206418" s="192"/>
    </row>
    <row r="206419" spans="26:27">
      <c r="Z206419" s="192"/>
      <c r="AA206419" s="192"/>
    </row>
    <row r="206420" spans="26:27">
      <c r="Z206420" s="192"/>
      <c r="AA206420" s="192"/>
    </row>
    <row r="206421" spans="26:27">
      <c r="Z206421" s="192"/>
      <c r="AA206421" s="192"/>
    </row>
    <row r="206422" spans="26:27">
      <c r="Z206422" s="192"/>
      <c r="AA206422" s="192"/>
    </row>
    <row r="206423" spans="26:27">
      <c r="Z206423" s="192"/>
      <c r="AA206423" s="192"/>
    </row>
    <row r="206424" spans="26:27">
      <c r="Z206424" s="192"/>
      <c r="AA206424" s="192"/>
    </row>
    <row r="206425" spans="26:27">
      <c r="Z206425" s="192"/>
      <c r="AA206425" s="192"/>
    </row>
    <row r="206426" spans="26:27">
      <c r="Z206426" s="192"/>
      <c r="AA206426" s="192"/>
    </row>
    <row r="206427" spans="26:27">
      <c r="Z206427" s="192"/>
      <c r="AA206427" s="192"/>
    </row>
    <row r="206428" spans="26:27">
      <c r="Z206428" s="192"/>
      <c r="AA206428" s="192"/>
    </row>
    <row r="206429" spans="26:27">
      <c r="Z206429" s="192"/>
      <c r="AA206429" s="192"/>
    </row>
    <row r="206430" spans="26:27">
      <c r="Z206430" s="192"/>
      <c r="AA206430" s="192"/>
    </row>
    <row r="206431" spans="26:27">
      <c r="Z206431" s="192"/>
      <c r="AA206431" s="192"/>
    </row>
    <row r="206432" spans="26:27">
      <c r="Z206432" s="192"/>
      <c r="AA206432" s="192"/>
    </row>
    <row r="206433" spans="26:27">
      <c r="Z206433" s="192"/>
      <c r="AA206433" s="192"/>
    </row>
    <row r="206434" spans="26:27">
      <c r="Z206434" s="192"/>
      <c r="AA206434" s="192"/>
    </row>
    <row r="206435" spans="26:27">
      <c r="Z206435" s="192"/>
      <c r="AA206435" s="192"/>
    </row>
    <row r="206436" spans="26:27">
      <c r="Z206436" s="192"/>
      <c r="AA206436" s="192"/>
    </row>
    <row r="206437" spans="26:27">
      <c r="Z206437" s="192"/>
      <c r="AA206437" s="192"/>
    </row>
    <row r="206438" spans="26:27">
      <c r="Z206438" s="192"/>
      <c r="AA206438" s="192"/>
    </row>
    <row r="206439" spans="26:27">
      <c r="Z206439" s="192"/>
      <c r="AA206439" s="192"/>
    </row>
    <row r="206440" spans="26:27">
      <c r="Z206440" s="192"/>
      <c r="AA206440" s="192"/>
    </row>
    <row r="206441" spans="26:27">
      <c r="Z206441" s="192"/>
      <c r="AA206441" s="192"/>
    </row>
    <row r="206442" spans="26:27">
      <c r="Z206442" s="192"/>
      <c r="AA206442" s="192"/>
    </row>
    <row r="206443" spans="26:27">
      <c r="Z206443" s="192"/>
      <c r="AA206443" s="192"/>
    </row>
    <row r="206444" spans="26:27">
      <c r="Z206444" s="192"/>
      <c r="AA206444" s="192"/>
    </row>
    <row r="206445" spans="26:27">
      <c r="Z206445" s="192"/>
      <c r="AA206445" s="192"/>
    </row>
    <row r="206446" spans="26:27">
      <c r="Z206446" s="192"/>
      <c r="AA206446" s="192"/>
    </row>
    <row r="206447" spans="26:27">
      <c r="Z206447" s="192"/>
      <c r="AA206447" s="192"/>
    </row>
    <row r="206448" spans="26:27">
      <c r="Z206448" s="192"/>
      <c r="AA206448" s="192"/>
    </row>
    <row r="206449" spans="26:27">
      <c r="Z206449" s="192"/>
      <c r="AA206449" s="192"/>
    </row>
    <row r="206450" spans="26:27">
      <c r="Z206450" s="192"/>
      <c r="AA206450" s="192"/>
    </row>
    <row r="206451" spans="26:27">
      <c r="Z206451" s="192"/>
      <c r="AA206451" s="192"/>
    </row>
    <row r="206452" spans="26:27">
      <c r="Z206452" s="192"/>
      <c r="AA206452" s="192"/>
    </row>
    <row r="206453" spans="26:27">
      <c r="Z206453" s="192"/>
      <c r="AA206453" s="192"/>
    </row>
    <row r="206454" spans="26:27">
      <c r="Z206454" s="192"/>
      <c r="AA206454" s="192"/>
    </row>
    <row r="206455" spans="26:27">
      <c r="Z206455" s="192"/>
      <c r="AA206455" s="192"/>
    </row>
    <row r="206456" spans="26:27">
      <c r="Z206456" s="192"/>
      <c r="AA206456" s="192"/>
    </row>
    <row r="206457" spans="26:27">
      <c r="Z206457" s="192"/>
      <c r="AA206457" s="192"/>
    </row>
    <row r="206458" spans="26:27">
      <c r="Z206458" s="192"/>
      <c r="AA206458" s="192"/>
    </row>
    <row r="206459" spans="26:27">
      <c r="Z206459" s="192"/>
      <c r="AA206459" s="192"/>
    </row>
    <row r="206460" spans="26:27">
      <c r="Z206460" s="192"/>
      <c r="AA206460" s="192"/>
    </row>
    <row r="206461" spans="26:27">
      <c r="Z206461" s="192"/>
      <c r="AA206461" s="192"/>
    </row>
    <row r="206462" spans="26:27">
      <c r="Z206462" s="192"/>
      <c r="AA206462" s="192"/>
    </row>
    <row r="206463" spans="26:27">
      <c r="Z206463" s="192"/>
      <c r="AA206463" s="192"/>
    </row>
    <row r="206464" spans="26:27">
      <c r="Z206464" s="192"/>
      <c r="AA206464" s="192"/>
    </row>
    <row r="206465" spans="26:27">
      <c r="Z206465" s="192"/>
      <c r="AA206465" s="192"/>
    </row>
    <row r="206466" spans="26:27">
      <c r="Z206466" s="192"/>
      <c r="AA206466" s="192"/>
    </row>
    <row r="206467" spans="26:27">
      <c r="Z206467" s="192"/>
      <c r="AA206467" s="192"/>
    </row>
    <row r="206468" spans="26:27">
      <c r="Z206468" s="192"/>
      <c r="AA206468" s="192"/>
    </row>
    <row r="206469" spans="26:27">
      <c r="Z206469" s="192"/>
      <c r="AA206469" s="192"/>
    </row>
    <row r="206470" spans="26:27">
      <c r="Z206470" s="192"/>
      <c r="AA206470" s="192"/>
    </row>
    <row r="206471" spans="26:27">
      <c r="Z206471" s="192"/>
      <c r="AA206471" s="192"/>
    </row>
    <row r="206472" spans="26:27">
      <c r="Z206472" s="192"/>
      <c r="AA206472" s="192"/>
    </row>
    <row r="206473" spans="26:27">
      <c r="Z206473" s="192"/>
      <c r="AA206473" s="192"/>
    </row>
    <row r="206474" spans="26:27">
      <c r="Z206474" s="192"/>
      <c r="AA206474" s="192"/>
    </row>
    <row r="206475" spans="26:27">
      <c r="Z206475" s="192"/>
      <c r="AA206475" s="192"/>
    </row>
    <row r="206476" spans="26:27">
      <c r="Z206476" s="192"/>
      <c r="AA206476" s="192"/>
    </row>
    <row r="206477" spans="26:27">
      <c r="Z206477" s="192"/>
      <c r="AA206477" s="192"/>
    </row>
    <row r="206478" spans="26:27">
      <c r="Z206478" s="192"/>
      <c r="AA206478" s="192"/>
    </row>
    <row r="206479" spans="26:27">
      <c r="Z206479" s="192"/>
      <c r="AA206479" s="192"/>
    </row>
    <row r="206480" spans="26:27">
      <c r="Z206480" s="192"/>
      <c r="AA206480" s="192"/>
    </row>
    <row r="206481" spans="26:27">
      <c r="Z206481" s="192"/>
      <c r="AA206481" s="192"/>
    </row>
    <row r="206482" spans="26:27">
      <c r="Z206482" s="192"/>
      <c r="AA206482" s="192"/>
    </row>
    <row r="206483" spans="26:27">
      <c r="Z206483" s="192"/>
      <c r="AA206483" s="192"/>
    </row>
    <row r="206484" spans="26:27">
      <c r="Z206484" s="192"/>
      <c r="AA206484" s="192"/>
    </row>
    <row r="206485" spans="26:27">
      <c r="Z206485" s="192"/>
      <c r="AA206485" s="192"/>
    </row>
    <row r="206486" spans="26:27">
      <c r="Z206486" s="192"/>
      <c r="AA206486" s="192"/>
    </row>
    <row r="206487" spans="26:27">
      <c r="Z206487" s="192"/>
      <c r="AA206487" s="192"/>
    </row>
    <row r="206488" spans="26:27">
      <c r="Z206488" s="192"/>
      <c r="AA206488" s="192"/>
    </row>
    <row r="206489" spans="26:27">
      <c r="Z206489" s="192"/>
      <c r="AA206489" s="192"/>
    </row>
    <row r="206490" spans="26:27">
      <c r="Z206490" s="192"/>
      <c r="AA206490" s="192"/>
    </row>
    <row r="206491" spans="26:27">
      <c r="Z206491" s="192"/>
      <c r="AA206491" s="192"/>
    </row>
    <row r="206492" spans="26:27">
      <c r="Z206492" s="192"/>
      <c r="AA206492" s="192"/>
    </row>
    <row r="206493" spans="26:27">
      <c r="Z206493" s="192"/>
      <c r="AA206493" s="192"/>
    </row>
    <row r="206494" spans="26:27">
      <c r="Z206494" s="192"/>
      <c r="AA206494" s="192"/>
    </row>
    <row r="206495" spans="26:27">
      <c r="Z206495" s="192"/>
      <c r="AA206495" s="192"/>
    </row>
    <row r="206496" spans="26:27">
      <c r="Z206496" s="192"/>
      <c r="AA206496" s="192"/>
    </row>
    <row r="206497" spans="26:27">
      <c r="Z206497" s="192"/>
      <c r="AA206497" s="192"/>
    </row>
    <row r="206498" spans="26:27">
      <c r="Z206498" s="192"/>
      <c r="AA206498" s="192"/>
    </row>
    <row r="206499" spans="26:27">
      <c r="Z206499" s="192"/>
      <c r="AA206499" s="192"/>
    </row>
    <row r="206500" spans="26:27">
      <c r="Z206500" s="192"/>
      <c r="AA206500" s="192"/>
    </row>
    <row r="206501" spans="26:27">
      <c r="Z206501" s="192"/>
      <c r="AA206501" s="192"/>
    </row>
    <row r="206502" spans="26:27">
      <c r="Z206502" s="192"/>
      <c r="AA206502" s="192"/>
    </row>
    <row r="206503" spans="26:27">
      <c r="Z206503" s="192"/>
      <c r="AA206503" s="192"/>
    </row>
    <row r="206504" spans="26:27">
      <c r="Z206504" s="192"/>
      <c r="AA206504" s="192"/>
    </row>
    <row r="206505" spans="26:27">
      <c r="Z206505" s="192"/>
      <c r="AA206505" s="192"/>
    </row>
    <row r="206506" spans="26:27">
      <c r="Z206506" s="192"/>
      <c r="AA206506" s="192"/>
    </row>
    <row r="206507" spans="26:27">
      <c r="Z206507" s="192"/>
      <c r="AA206507" s="192"/>
    </row>
    <row r="206508" spans="26:27">
      <c r="Z206508" s="192"/>
      <c r="AA206508" s="192"/>
    </row>
    <row r="206509" spans="26:27">
      <c r="Z206509" s="192"/>
      <c r="AA206509" s="192"/>
    </row>
    <row r="206510" spans="26:27">
      <c r="Z206510" s="192"/>
      <c r="AA206510" s="192"/>
    </row>
    <row r="206511" spans="26:27">
      <c r="Z206511" s="192"/>
      <c r="AA206511" s="192"/>
    </row>
    <row r="206512" spans="26:27">
      <c r="Z206512" s="192"/>
      <c r="AA206512" s="192"/>
    </row>
    <row r="206513" spans="26:27">
      <c r="Z206513" s="192"/>
      <c r="AA206513" s="192"/>
    </row>
    <row r="206514" spans="26:27">
      <c r="Z206514" s="192"/>
      <c r="AA206514" s="192"/>
    </row>
    <row r="206515" spans="26:27">
      <c r="Z206515" s="192"/>
      <c r="AA206515" s="192"/>
    </row>
    <row r="206516" spans="26:27">
      <c r="Z206516" s="192"/>
      <c r="AA206516" s="192"/>
    </row>
    <row r="206517" spans="26:27">
      <c r="Z206517" s="192"/>
      <c r="AA206517" s="192"/>
    </row>
    <row r="206518" spans="26:27">
      <c r="Z206518" s="192"/>
      <c r="AA206518" s="192"/>
    </row>
    <row r="206519" spans="26:27">
      <c r="Z206519" s="192"/>
      <c r="AA206519" s="192"/>
    </row>
    <row r="206520" spans="26:27">
      <c r="Z206520" s="192"/>
      <c r="AA206520" s="192"/>
    </row>
    <row r="206521" spans="26:27">
      <c r="Z206521" s="192"/>
      <c r="AA206521" s="192"/>
    </row>
    <row r="206522" spans="26:27">
      <c r="Z206522" s="192"/>
      <c r="AA206522" s="192"/>
    </row>
    <row r="206523" spans="26:27">
      <c r="Z206523" s="192"/>
      <c r="AA206523" s="192"/>
    </row>
    <row r="206524" spans="26:27">
      <c r="Z206524" s="192"/>
      <c r="AA206524" s="192"/>
    </row>
    <row r="206525" spans="26:27">
      <c r="Z206525" s="192"/>
      <c r="AA206525" s="192"/>
    </row>
    <row r="206526" spans="26:27">
      <c r="Z206526" s="192"/>
      <c r="AA206526" s="192"/>
    </row>
    <row r="206527" spans="26:27">
      <c r="Z206527" s="192"/>
      <c r="AA206527" s="192"/>
    </row>
    <row r="206528" spans="26:27">
      <c r="Z206528" s="192"/>
      <c r="AA206528" s="192"/>
    </row>
    <row r="206529" spans="26:27">
      <c r="Z206529" s="192"/>
      <c r="AA206529" s="192"/>
    </row>
    <row r="206530" spans="26:27">
      <c r="Z206530" s="192"/>
      <c r="AA206530" s="192"/>
    </row>
    <row r="206531" spans="26:27">
      <c r="Z206531" s="192"/>
      <c r="AA206531" s="192"/>
    </row>
    <row r="206532" spans="26:27">
      <c r="Z206532" s="192"/>
      <c r="AA206532" s="192"/>
    </row>
    <row r="206533" spans="26:27">
      <c r="Z206533" s="192"/>
      <c r="AA206533" s="192"/>
    </row>
    <row r="206534" spans="26:27">
      <c r="Z206534" s="192"/>
      <c r="AA206534" s="192"/>
    </row>
    <row r="206535" spans="26:27">
      <c r="Z206535" s="192"/>
      <c r="AA206535" s="192"/>
    </row>
    <row r="206536" spans="26:27">
      <c r="Z206536" s="192"/>
      <c r="AA206536" s="192"/>
    </row>
    <row r="206537" spans="26:27">
      <c r="Z206537" s="192"/>
      <c r="AA206537" s="192"/>
    </row>
    <row r="206538" spans="26:27">
      <c r="Z206538" s="192"/>
      <c r="AA206538" s="192"/>
    </row>
    <row r="206539" spans="26:27">
      <c r="Z206539" s="192"/>
      <c r="AA206539" s="192"/>
    </row>
    <row r="206540" spans="26:27">
      <c r="Z206540" s="192"/>
      <c r="AA206540" s="192"/>
    </row>
    <row r="206541" spans="26:27">
      <c r="Z206541" s="192"/>
      <c r="AA206541" s="192"/>
    </row>
    <row r="206542" spans="26:27">
      <c r="Z206542" s="192"/>
      <c r="AA206542" s="192"/>
    </row>
    <row r="206543" spans="26:27">
      <c r="Z206543" s="192"/>
      <c r="AA206543" s="192"/>
    </row>
    <row r="206544" spans="26:27">
      <c r="Z206544" s="192"/>
      <c r="AA206544" s="192"/>
    </row>
    <row r="206545" spans="26:27">
      <c r="Z206545" s="192"/>
      <c r="AA206545" s="192"/>
    </row>
    <row r="206546" spans="26:27">
      <c r="Z206546" s="192"/>
      <c r="AA206546" s="192"/>
    </row>
    <row r="206547" spans="26:27">
      <c r="Z206547" s="192"/>
      <c r="AA206547" s="192"/>
    </row>
    <row r="206548" spans="26:27">
      <c r="Z206548" s="192"/>
      <c r="AA206548" s="192"/>
    </row>
    <row r="206549" spans="26:27">
      <c r="Z206549" s="192"/>
      <c r="AA206549" s="192"/>
    </row>
    <row r="206550" spans="26:27">
      <c r="Z206550" s="192"/>
      <c r="AA206550" s="192"/>
    </row>
    <row r="206551" spans="26:27">
      <c r="Z206551" s="192"/>
      <c r="AA206551" s="192"/>
    </row>
    <row r="206552" spans="26:27">
      <c r="Z206552" s="192"/>
      <c r="AA206552" s="192"/>
    </row>
    <row r="206553" spans="26:27">
      <c r="Z206553" s="192"/>
      <c r="AA206553" s="192"/>
    </row>
    <row r="206554" spans="26:27">
      <c r="Z206554" s="192"/>
      <c r="AA206554" s="192"/>
    </row>
    <row r="206555" spans="26:27">
      <c r="Z206555" s="192"/>
      <c r="AA206555" s="192"/>
    </row>
    <row r="206556" spans="26:27">
      <c r="Z206556" s="192"/>
      <c r="AA206556" s="192"/>
    </row>
    <row r="206557" spans="26:27">
      <c r="Z206557" s="192"/>
      <c r="AA206557" s="192"/>
    </row>
    <row r="206558" spans="26:27">
      <c r="Z206558" s="192"/>
      <c r="AA206558" s="192"/>
    </row>
    <row r="206559" spans="26:27">
      <c r="Z206559" s="192"/>
      <c r="AA206559" s="192"/>
    </row>
    <row r="206560" spans="26:27">
      <c r="Z206560" s="192"/>
      <c r="AA206560" s="192"/>
    </row>
    <row r="206561" spans="26:27">
      <c r="Z206561" s="192"/>
      <c r="AA206561" s="192"/>
    </row>
    <row r="206562" spans="26:27">
      <c r="Z206562" s="192"/>
      <c r="AA206562" s="192"/>
    </row>
    <row r="206563" spans="26:27">
      <c r="Z206563" s="192"/>
      <c r="AA206563" s="192"/>
    </row>
    <row r="206564" spans="26:27">
      <c r="Z206564" s="192"/>
      <c r="AA206564" s="192"/>
    </row>
    <row r="206565" spans="26:27">
      <c r="Z206565" s="192"/>
      <c r="AA206565" s="192"/>
    </row>
    <row r="206566" spans="26:27">
      <c r="Z206566" s="192"/>
      <c r="AA206566" s="192"/>
    </row>
    <row r="206567" spans="26:27">
      <c r="Z206567" s="192"/>
      <c r="AA206567" s="192"/>
    </row>
    <row r="206568" spans="26:27">
      <c r="Z206568" s="192"/>
      <c r="AA206568" s="192"/>
    </row>
    <row r="206569" spans="26:27">
      <c r="Z206569" s="192"/>
      <c r="AA206569" s="192"/>
    </row>
    <row r="206570" spans="26:27">
      <c r="Z206570" s="192"/>
      <c r="AA206570" s="192"/>
    </row>
    <row r="206571" spans="26:27">
      <c r="Z206571" s="192"/>
      <c r="AA206571" s="192"/>
    </row>
    <row r="206572" spans="26:27">
      <c r="Z206572" s="192"/>
      <c r="AA206572" s="192"/>
    </row>
    <row r="206573" spans="26:27">
      <c r="Z206573" s="192"/>
      <c r="AA206573" s="192"/>
    </row>
    <row r="206574" spans="26:27">
      <c r="Z206574" s="192"/>
      <c r="AA206574" s="192"/>
    </row>
    <row r="206575" spans="26:27">
      <c r="Z206575" s="192"/>
      <c r="AA206575" s="192"/>
    </row>
    <row r="206576" spans="26:27">
      <c r="Z206576" s="192"/>
      <c r="AA206576" s="192"/>
    </row>
    <row r="206577" spans="26:27">
      <c r="Z206577" s="192"/>
      <c r="AA206577" s="192"/>
    </row>
    <row r="206578" spans="26:27">
      <c r="Z206578" s="192"/>
      <c r="AA206578" s="192"/>
    </row>
    <row r="206579" spans="26:27">
      <c r="Z206579" s="192"/>
      <c r="AA206579" s="192"/>
    </row>
    <row r="206580" spans="26:27">
      <c r="Z206580" s="192"/>
      <c r="AA206580" s="192"/>
    </row>
    <row r="206581" spans="26:27">
      <c r="Z206581" s="192"/>
      <c r="AA206581" s="192"/>
    </row>
    <row r="206582" spans="26:27">
      <c r="Z206582" s="192"/>
      <c r="AA206582" s="192"/>
    </row>
    <row r="206583" spans="26:27">
      <c r="Z206583" s="192"/>
      <c r="AA206583" s="192"/>
    </row>
    <row r="206584" spans="26:27">
      <c r="Z206584" s="192"/>
      <c r="AA206584" s="192"/>
    </row>
    <row r="206585" spans="26:27">
      <c r="Z206585" s="192"/>
      <c r="AA206585" s="192"/>
    </row>
    <row r="206586" spans="26:27">
      <c r="Z206586" s="192"/>
      <c r="AA206586" s="192"/>
    </row>
    <row r="206587" spans="26:27">
      <c r="Z206587" s="192"/>
      <c r="AA206587" s="192"/>
    </row>
    <row r="206588" spans="26:27">
      <c r="Z206588" s="192"/>
      <c r="AA206588" s="192"/>
    </row>
    <row r="206589" spans="26:27">
      <c r="Z206589" s="192"/>
      <c r="AA206589" s="192"/>
    </row>
    <row r="206590" spans="26:27">
      <c r="Z206590" s="192"/>
      <c r="AA206590" s="192"/>
    </row>
    <row r="206591" spans="26:27">
      <c r="Z206591" s="192"/>
      <c r="AA206591" s="192"/>
    </row>
    <row r="206592" spans="26:27">
      <c r="Z206592" s="192"/>
      <c r="AA206592" s="192"/>
    </row>
    <row r="206593" spans="26:27">
      <c r="Z206593" s="192"/>
      <c r="AA206593" s="192"/>
    </row>
    <row r="206594" spans="26:27">
      <c r="Z206594" s="192"/>
      <c r="AA206594" s="192"/>
    </row>
    <row r="206595" spans="26:27">
      <c r="Z206595" s="192"/>
      <c r="AA206595" s="192"/>
    </row>
    <row r="206596" spans="26:27">
      <c r="Z206596" s="192"/>
      <c r="AA206596" s="192"/>
    </row>
    <row r="206597" spans="26:27">
      <c r="Z206597" s="192"/>
      <c r="AA206597" s="192"/>
    </row>
    <row r="206598" spans="26:27">
      <c r="Z206598" s="192"/>
      <c r="AA206598" s="192"/>
    </row>
    <row r="206599" spans="26:27">
      <c r="Z206599" s="192"/>
      <c r="AA206599" s="192"/>
    </row>
    <row r="206600" spans="26:27">
      <c r="Z206600" s="192"/>
      <c r="AA206600" s="192"/>
    </row>
    <row r="206601" spans="26:27">
      <c r="Z206601" s="192"/>
      <c r="AA206601" s="192"/>
    </row>
    <row r="206602" spans="26:27">
      <c r="Z206602" s="192"/>
      <c r="AA206602" s="192"/>
    </row>
    <row r="206603" spans="26:27">
      <c r="Z206603" s="192"/>
      <c r="AA206603" s="192"/>
    </row>
    <row r="206604" spans="26:27">
      <c r="Z206604" s="192"/>
      <c r="AA206604" s="192"/>
    </row>
    <row r="206605" spans="26:27">
      <c r="Z206605" s="192"/>
      <c r="AA206605" s="192"/>
    </row>
    <row r="206606" spans="26:27">
      <c r="Z206606" s="192"/>
      <c r="AA206606" s="192"/>
    </row>
    <row r="206607" spans="26:27">
      <c r="Z206607" s="192"/>
      <c r="AA206607" s="192"/>
    </row>
    <row r="206608" spans="26:27">
      <c r="Z206608" s="192"/>
      <c r="AA206608" s="192"/>
    </row>
    <row r="206609" spans="26:27">
      <c r="Z206609" s="192"/>
      <c r="AA206609" s="192"/>
    </row>
    <row r="206610" spans="26:27">
      <c r="Z206610" s="192"/>
      <c r="AA206610" s="192"/>
    </row>
    <row r="206611" spans="26:27">
      <c r="Z206611" s="192"/>
      <c r="AA206611" s="192"/>
    </row>
    <row r="206612" spans="26:27">
      <c r="Z206612" s="192"/>
      <c r="AA206612" s="192"/>
    </row>
    <row r="206613" spans="26:27">
      <c r="Z206613" s="192"/>
      <c r="AA206613" s="192"/>
    </row>
    <row r="206614" spans="26:27">
      <c r="Z206614" s="192"/>
      <c r="AA206614" s="192"/>
    </row>
    <row r="206615" spans="26:27">
      <c r="Z206615" s="192"/>
      <c r="AA206615" s="192"/>
    </row>
    <row r="206616" spans="26:27">
      <c r="Z206616" s="192"/>
      <c r="AA206616" s="192"/>
    </row>
    <row r="206617" spans="26:27">
      <c r="Z206617" s="192"/>
      <c r="AA206617" s="192"/>
    </row>
    <row r="206618" spans="26:27">
      <c r="Z206618" s="192"/>
      <c r="AA206618" s="192"/>
    </row>
    <row r="206619" spans="26:27">
      <c r="Z206619" s="192"/>
      <c r="AA206619" s="192"/>
    </row>
    <row r="206620" spans="26:27">
      <c r="Z206620" s="192"/>
      <c r="AA206620" s="192"/>
    </row>
    <row r="206621" spans="26:27">
      <c r="Z206621" s="192"/>
      <c r="AA206621" s="192"/>
    </row>
    <row r="206622" spans="26:27">
      <c r="Z206622" s="192"/>
      <c r="AA206622" s="192"/>
    </row>
    <row r="206623" spans="26:27">
      <c r="Z206623" s="192"/>
      <c r="AA206623" s="192"/>
    </row>
    <row r="206624" spans="26:27">
      <c r="Z206624" s="192"/>
      <c r="AA206624" s="192"/>
    </row>
    <row r="206625" spans="26:27">
      <c r="Z206625" s="192"/>
      <c r="AA206625" s="192"/>
    </row>
    <row r="206626" spans="26:27">
      <c r="Z206626" s="192"/>
      <c r="AA206626" s="192"/>
    </row>
    <row r="206627" spans="26:27">
      <c r="Z206627" s="192"/>
      <c r="AA206627" s="192"/>
    </row>
    <row r="206628" spans="26:27">
      <c r="Z206628" s="192"/>
      <c r="AA206628" s="192"/>
    </row>
    <row r="206629" spans="26:27">
      <c r="Z206629" s="192"/>
      <c r="AA206629" s="192"/>
    </row>
    <row r="206630" spans="26:27">
      <c r="Z206630" s="192"/>
      <c r="AA206630" s="192"/>
    </row>
    <row r="206631" spans="26:27">
      <c r="Z206631" s="192"/>
      <c r="AA206631" s="192"/>
    </row>
    <row r="206632" spans="26:27">
      <c r="Z206632" s="192"/>
      <c r="AA206632" s="192"/>
    </row>
    <row r="206633" spans="26:27">
      <c r="Z206633" s="192"/>
      <c r="AA206633" s="192"/>
    </row>
    <row r="206634" spans="26:27">
      <c r="Z206634" s="192"/>
      <c r="AA206634" s="192"/>
    </row>
    <row r="206635" spans="26:27">
      <c r="Z206635" s="192"/>
      <c r="AA206635" s="192"/>
    </row>
    <row r="206636" spans="26:27">
      <c r="Z206636" s="192"/>
      <c r="AA206636" s="192"/>
    </row>
    <row r="206637" spans="26:27">
      <c r="Z206637" s="192"/>
      <c r="AA206637" s="192"/>
    </row>
    <row r="206638" spans="26:27">
      <c r="Z206638" s="192"/>
      <c r="AA206638" s="192"/>
    </row>
    <row r="206639" spans="26:27">
      <c r="Z206639" s="192"/>
      <c r="AA206639" s="192"/>
    </row>
    <row r="206640" spans="26:27">
      <c r="Z206640" s="192"/>
      <c r="AA206640" s="192"/>
    </row>
    <row r="206641" spans="26:27">
      <c r="Z206641" s="192"/>
      <c r="AA206641" s="192"/>
    </row>
    <row r="206642" spans="26:27">
      <c r="Z206642" s="192"/>
      <c r="AA206642" s="192"/>
    </row>
    <row r="206643" spans="26:27">
      <c r="Z206643" s="192"/>
      <c r="AA206643" s="192"/>
    </row>
    <row r="206644" spans="26:27">
      <c r="Z206644" s="192"/>
      <c r="AA206644" s="192"/>
    </row>
    <row r="206645" spans="26:27">
      <c r="Z206645" s="192"/>
      <c r="AA206645" s="192"/>
    </row>
    <row r="206646" spans="26:27">
      <c r="Z206646" s="192"/>
      <c r="AA206646" s="192"/>
    </row>
    <row r="206647" spans="26:27">
      <c r="Z206647" s="192"/>
      <c r="AA206647" s="192"/>
    </row>
    <row r="206648" spans="26:27">
      <c r="Z206648" s="192"/>
      <c r="AA206648" s="192"/>
    </row>
    <row r="206649" spans="26:27">
      <c r="Z206649" s="192"/>
      <c r="AA206649" s="192"/>
    </row>
    <row r="206650" spans="26:27">
      <c r="Z206650" s="192"/>
      <c r="AA206650" s="192"/>
    </row>
    <row r="206651" spans="26:27">
      <c r="Z206651" s="192"/>
      <c r="AA206651" s="192"/>
    </row>
    <row r="206652" spans="26:27">
      <c r="Z206652" s="192"/>
      <c r="AA206652" s="192"/>
    </row>
    <row r="206653" spans="26:27">
      <c r="Z206653" s="192"/>
      <c r="AA206653" s="192"/>
    </row>
    <row r="206654" spans="26:27">
      <c r="Z206654" s="192"/>
      <c r="AA206654" s="192"/>
    </row>
    <row r="206655" spans="26:27">
      <c r="Z206655" s="192"/>
      <c r="AA206655" s="192"/>
    </row>
    <row r="206656" spans="26:27">
      <c r="Z206656" s="192"/>
      <c r="AA206656" s="192"/>
    </row>
    <row r="206657" spans="26:27">
      <c r="Z206657" s="192"/>
      <c r="AA206657" s="192"/>
    </row>
    <row r="206658" spans="26:27">
      <c r="Z206658" s="192"/>
      <c r="AA206658" s="192"/>
    </row>
    <row r="206659" spans="26:27">
      <c r="Z206659" s="192"/>
      <c r="AA206659" s="192"/>
    </row>
    <row r="206660" spans="26:27">
      <c r="Z206660" s="192"/>
      <c r="AA206660" s="192"/>
    </row>
    <row r="206661" spans="26:27">
      <c r="Z206661" s="192"/>
      <c r="AA206661" s="192"/>
    </row>
    <row r="206662" spans="26:27">
      <c r="Z206662" s="192"/>
      <c r="AA206662" s="192"/>
    </row>
    <row r="206663" spans="26:27">
      <c r="Z206663" s="192"/>
      <c r="AA206663" s="192"/>
    </row>
    <row r="206664" spans="26:27">
      <c r="Z206664" s="192"/>
      <c r="AA206664" s="192"/>
    </row>
    <row r="206665" spans="26:27">
      <c r="Z206665" s="192"/>
      <c r="AA206665" s="192"/>
    </row>
    <row r="206666" spans="26:27">
      <c r="Z206666" s="192"/>
      <c r="AA206666" s="192"/>
    </row>
    <row r="206667" spans="26:27">
      <c r="Z206667" s="192"/>
      <c r="AA206667" s="192"/>
    </row>
    <row r="206668" spans="26:27">
      <c r="Z206668" s="192"/>
      <c r="AA206668" s="192"/>
    </row>
    <row r="206669" spans="26:27">
      <c r="Z206669" s="192"/>
      <c r="AA206669" s="192"/>
    </row>
    <row r="206670" spans="26:27">
      <c r="Z206670" s="192"/>
      <c r="AA206670" s="192"/>
    </row>
    <row r="206671" spans="26:27">
      <c r="Z206671" s="192"/>
      <c r="AA206671" s="192"/>
    </row>
    <row r="206672" spans="26:27">
      <c r="Z206672" s="192"/>
      <c r="AA206672" s="192"/>
    </row>
    <row r="206673" spans="26:27">
      <c r="Z206673" s="192"/>
      <c r="AA206673" s="192"/>
    </row>
    <row r="206674" spans="26:27">
      <c r="Z206674" s="192"/>
      <c r="AA206674" s="192"/>
    </row>
    <row r="206675" spans="26:27">
      <c r="Z206675" s="192"/>
      <c r="AA206675" s="192"/>
    </row>
    <row r="206676" spans="26:27">
      <c r="Z206676" s="192"/>
      <c r="AA206676" s="192"/>
    </row>
    <row r="206677" spans="26:27">
      <c r="Z206677" s="192"/>
      <c r="AA206677" s="192"/>
    </row>
    <row r="206678" spans="26:27">
      <c r="Z206678" s="192"/>
      <c r="AA206678" s="192"/>
    </row>
    <row r="206679" spans="26:27">
      <c r="Z206679" s="192"/>
      <c r="AA206679" s="192"/>
    </row>
    <row r="206680" spans="26:27">
      <c r="Z206680" s="192"/>
      <c r="AA206680" s="192"/>
    </row>
    <row r="206681" spans="26:27">
      <c r="Z206681" s="192"/>
      <c r="AA206681" s="192"/>
    </row>
    <row r="206682" spans="26:27">
      <c r="Z206682" s="192"/>
      <c r="AA206682" s="192"/>
    </row>
    <row r="206683" spans="26:27">
      <c r="Z206683" s="192"/>
      <c r="AA206683" s="192"/>
    </row>
    <row r="206684" spans="26:27">
      <c r="Z206684" s="192"/>
      <c r="AA206684" s="192"/>
    </row>
    <row r="206685" spans="26:27">
      <c r="Z206685" s="192"/>
      <c r="AA206685" s="192"/>
    </row>
    <row r="206686" spans="26:27">
      <c r="Z206686" s="192"/>
      <c r="AA206686" s="192"/>
    </row>
    <row r="206687" spans="26:27">
      <c r="Z206687" s="192"/>
      <c r="AA206687" s="192"/>
    </row>
    <row r="206688" spans="26:27">
      <c r="Z206688" s="192"/>
      <c r="AA206688" s="192"/>
    </row>
    <row r="206689" spans="26:27">
      <c r="Z206689" s="192"/>
      <c r="AA206689" s="192"/>
    </row>
    <row r="206690" spans="26:27">
      <c r="Z206690" s="192"/>
      <c r="AA206690" s="192"/>
    </row>
    <row r="206691" spans="26:27">
      <c r="Z206691" s="192"/>
      <c r="AA206691" s="192"/>
    </row>
    <row r="206692" spans="26:27">
      <c r="Z206692" s="192"/>
      <c r="AA206692" s="192"/>
    </row>
    <row r="206693" spans="26:27">
      <c r="Z206693" s="192"/>
      <c r="AA206693" s="192"/>
    </row>
    <row r="206694" spans="26:27">
      <c r="Z206694" s="192"/>
      <c r="AA206694" s="192"/>
    </row>
    <row r="206695" spans="26:27">
      <c r="Z206695" s="192"/>
      <c r="AA206695" s="192"/>
    </row>
    <row r="206696" spans="26:27">
      <c r="Z206696" s="192"/>
      <c r="AA206696" s="192"/>
    </row>
    <row r="206697" spans="26:27">
      <c r="Z206697" s="192"/>
      <c r="AA206697" s="192"/>
    </row>
    <row r="206698" spans="26:27">
      <c r="Z206698" s="192"/>
      <c r="AA206698" s="192"/>
    </row>
    <row r="206699" spans="26:27">
      <c r="Z206699" s="192"/>
      <c r="AA206699" s="192"/>
    </row>
    <row r="206700" spans="26:27">
      <c r="Z206700" s="192"/>
      <c r="AA206700" s="192"/>
    </row>
    <row r="206701" spans="26:27">
      <c r="Z206701" s="192"/>
      <c r="AA206701" s="192"/>
    </row>
    <row r="206702" spans="26:27">
      <c r="Z206702" s="192"/>
      <c r="AA206702" s="192"/>
    </row>
    <row r="206703" spans="26:27">
      <c r="Z206703" s="192"/>
      <c r="AA206703" s="192"/>
    </row>
    <row r="206704" spans="26:27">
      <c r="Z206704" s="192"/>
      <c r="AA206704" s="192"/>
    </row>
    <row r="206705" spans="26:27">
      <c r="Z206705" s="192"/>
      <c r="AA206705" s="192"/>
    </row>
    <row r="206706" spans="26:27">
      <c r="Z206706" s="192"/>
      <c r="AA206706" s="192"/>
    </row>
    <row r="206707" spans="26:27">
      <c r="Z206707" s="192"/>
      <c r="AA206707" s="192"/>
    </row>
    <row r="206708" spans="26:27">
      <c r="Z206708" s="192"/>
      <c r="AA206708" s="192"/>
    </row>
    <row r="206709" spans="26:27">
      <c r="Z206709" s="192"/>
      <c r="AA206709" s="192"/>
    </row>
    <row r="206710" spans="26:27">
      <c r="Z206710" s="192"/>
      <c r="AA206710" s="192"/>
    </row>
    <row r="206711" spans="26:27">
      <c r="Z206711" s="192"/>
      <c r="AA206711" s="192"/>
    </row>
    <row r="206712" spans="26:27">
      <c r="Z206712" s="192"/>
      <c r="AA206712" s="192"/>
    </row>
    <row r="206713" spans="26:27">
      <c r="Z206713" s="192"/>
      <c r="AA206713" s="192"/>
    </row>
    <row r="206714" spans="26:27">
      <c r="Z206714" s="192"/>
      <c r="AA206714" s="192"/>
    </row>
    <row r="206715" spans="26:27">
      <c r="Z206715" s="192"/>
      <c r="AA206715" s="192"/>
    </row>
    <row r="206716" spans="26:27">
      <c r="Z206716" s="192"/>
      <c r="AA206716" s="192"/>
    </row>
    <row r="206717" spans="26:27">
      <c r="Z206717" s="192"/>
      <c r="AA206717" s="192"/>
    </row>
    <row r="206718" spans="26:27">
      <c r="Z206718" s="192"/>
      <c r="AA206718" s="192"/>
    </row>
    <row r="206719" spans="26:27">
      <c r="Z206719" s="192"/>
      <c r="AA206719" s="192"/>
    </row>
    <row r="206720" spans="26:27">
      <c r="Z206720" s="192"/>
      <c r="AA206720" s="192"/>
    </row>
    <row r="206721" spans="26:27">
      <c r="Z206721" s="192"/>
      <c r="AA206721" s="192"/>
    </row>
    <row r="206722" spans="26:27">
      <c r="Z206722" s="192"/>
      <c r="AA206722" s="192"/>
    </row>
    <row r="206723" spans="26:27">
      <c r="Z206723" s="192"/>
      <c r="AA206723" s="192"/>
    </row>
    <row r="206724" spans="26:27">
      <c r="Z206724" s="192"/>
      <c r="AA206724" s="192"/>
    </row>
    <row r="206725" spans="26:27">
      <c r="Z206725" s="192"/>
      <c r="AA206725" s="192"/>
    </row>
    <row r="206726" spans="26:27">
      <c r="Z206726" s="192"/>
      <c r="AA206726" s="192"/>
    </row>
    <row r="206727" spans="26:27">
      <c r="Z206727" s="192"/>
      <c r="AA206727" s="192"/>
    </row>
    <row r="206728" spans="26:27">
      <c r="Z206728" s="192"/>
      <c r="AA206728" s="192"/>
    </row>
    <row r="206729" spans="26:27">
      <c r="Z206729" s="192"/>
      <c r="AA206729" s="192"/>
    </row>
    <row r="206730" spans="26:27">
      <c r="Z206730" s="192"/>
      <c r="AA206730" s="192"/>
    </row>
    <row r="206731" spans="26:27">
      <c r="Z206731" s="192"/>
      <c r="AA206731" s="192"/>
    </row>
    <row r="206732" spans="26:27">
      <c r="Z206732" s="192"/>
      <c r="AA206732" s="192"/>
    </row>
    <row r="206733" spans="26:27">
      <c r="Z206733" s="192"/>
      <c r="AA206733" s="192"/>
    </row>
    <row r="206734" spans="26:27">
      <c r="Z206734" s="192"/>
      <c r="AA206734" s="192"/>
    </row>
    <row r="206735" spans="26:27">
      <c r="Z206735" s="192"/>
      <c r="AA206735" s="192"/>
    </row>
    <row r="206736" spans="26:27">
      <c r="Z206736" s="192"/>
      <c r="AA206736" s="192"/>
    </row>
    <row r="206737" spans="26:27">
      <c r="Z206737" s="192"/>
      <c r="AA206737" s="192"/>
    </row>
    <row r="206738" spans="26:27">
      <c r="Z206738" s="192"/>
      <c r="AA206738" s="192"/>
    </row>
    <row r="206739" spans="26:27">
      <c r="Z206739" s="192"/>
      <c r="AA206739" s="192"/>
    </row>
    <row r="206740" spans="26:27">
      <c r="Z206740" s="192"/>
      <c r="AA206740" s="192"/>
    </row>
    <row r="206741" spans="26:27">
      <c r="Z206741" s="192"/>
      <c r="AA206741" s="192"/>
    </row>
    <row r="206742" spans="26:27">
      <c r="Z206742" s="192"/>
      <c r="AA206742" s="192"/>
    </row>
    <row r="206743" spans="26:27">
      <c r="Z206743" s="192"/>
      <c r="AA206743" s="192"/>
    </row>
    <row r="206744" spans="26:27">
      <c r="Z206744" s="192"/>
      <c r="AA206744" s="192"/>
    </row>
    <row r="206745" spans="26:27">
      <c r="Z206745" s="192"/>
      <c r="AA206745" s="192"/>
    </row>
    <row r="206746" spans="26:27">
      <c r="Z206746" s="192"/>
      <c r="AA206746" s="192"/>
    </row>
    <row r="206747" spans="26:27">
      <c r="Z206747" s="192"/>
      <c r="AA206747" s="192"/>
    </row>
    <row r="206748" spans="26:27">
      <c r="Z206748" s="192"/>
      <c r="AA206748" s="192"/>
    </row>
    <row r="206749" spans="26:27">
      <c r="Z206749" s="192"/>
      <c r="AA206749" s="192"/>
    </row>
    <row r="206750" spans="26:27">
      <c r="Z206750" s="192"/>
      <c r="AA206750" s="192"/>
    </row>
    <row r="206751" spans="26:27">
      <c r="Z206751" s="192"/>
      <c r="AA206751" s="192"/>
    </row>
    <row r="206752" spans="26:27">
      <c r="Z206752" s="192"/>
      <c r="AA206752" s="192"/>
    </row>
    <row r="206753" spans="26:27">
      <c r="Z206753" s="192"/>
      <c r="AA206753" s="192"/>
    </row>
    <row r="206754" spans="26:27">
      <c r="Z206754" s="192"/>
      <c r="AA206754" s="192"/>
    </row>
    <row r="206755" spans="26:27">
      <c r="Z206755" s="192"/>
      <c r="AA206755" s="192"/>
    </row>
    <row r="206756" spans="26:27">
      <c r="Z206756" s="192"/>
      <c r="AA206756" s="192"/>
    </row>
    <row r="206757" spans="26:27">
      <c r="Z206757" s="192"/>
      <c r="AA206757" s="192"/>
    </row>
    <row r="206758" spans="26:27">
      <c r="Z206758" s="192"/>
      <c r="AA206758" s="192"/>
    </row>
    <row r="206759" spans="26:27">
      <c r="Z206759" s="192"/>
      <c r="AA206759" s="192"/>
    </row>
    <row r="206760" spans="26:27">
      <c r="Z206760" s="192"/>
      <c r="AA206760" s="192"/>
    </row>
    <row r="206761" spans="26:27">
      <c r="Z206761" s="192"/>
      <c r="AA206761" s="192"/>
    </row>
    <row r="206762" spans="26:27">
      <c r="Z206762" s="192"/>
      <c r="AA206762" s="192"/>
    </row>
    <row r="206763" spans="26:27">
      <c r="Z206763" s="192"/>
      <c r="AA206763" s="192"/>
    </row>
    <row r="206764" spans="26:27">
      <c r="Z206764" s="192"/>
      <c r="AA206764" s="192"/>
    </row>
    <row r="206765" spans="26:27">
      <c r="Z206765" s="192"/>
      <c r="AA206765" s="192"/>
    </row>
    <row r="206766" spans="26:27">
      <c r="Z206766" s="192"/>
      <c r="AA206766" s="192"/>
    </row>
    <row r="206767" spans="26:27">
      <c r="Z206767" s="192"/>
      <c r="AA206767" s="192"/>
    </row>
    <row r="206768" spans="26:27">
      <c r="Z206768" s="192"/>
      <c r="AA206768" s="192"/>
    </row>
    <row r="206769" spans="26:27">
      <c r="Z206769" s="192"/>
      <c r="AA206769" s="192"/>
    </row>
    <row r="206770" spans="26:27">
      <c r="Z206770" s="192"/>
      <c r="AA206770" s="192"/>
    </row>
    <row r="206771" spans="26:27">
      <c r="Z206771" s="192"/>
      <c r="AA206771" s="192"/>
    </row>
    <row r="206772" spans="26:27">
      <c r="Z206772" s="192"/>
      <c r="AA206772" s="192"/>
    </row>
    <row r="206773" spans="26:27">
      <c r="Z206773" s="192"/>
      <c r="AA206773" s="192"/>
    </row>
    <row r="206774" spans="26:27">
      <c r="Z206774" s="192"/>
      <c r="AA206774" s="192"/>
    </row>
    <row r="206775" spans="26:27">
      <c r="Z206775" s="192"/>
      <c r="AA206775" s="192"/>
    </row>
    <row r="206776" spans="26:27">
      <c r="Z206776" s="192"/>
      <c r="AA206776" s="192"/>
    </row>
    <row r="206777" spans="26:27">
      <c r="Z206777" s="192"/>
      <c r="AA206777" s="192"/>
    </row>
    <row r="206778" spans="26:27">
      <c r="Z206778" s="192"/>
      <c r="AA206778" s="192"/>
    </row>
    <row r="206779" spans="26:27">
      <c r="Z206779" s="192"/>
      <c r="AA206779" s="192"/>
    </row>
    <row r="206780" spans="26:27">
      <c r="Z206780" s="192"/>
      <c r="AA206780" s="192"/>
    </row>
    <row r="206781" spans="26:27">
      <c r="Z206781" s="192"/>
      <c r="AA206781" s="192"/>
    </row>
    <row r="206782" spans="26:27">
      <c r="Z206782" s="192"/>
      <c r="AA206782" s="192"/>
    </row>
    <row r="206783" spans="26:27">
      <c r="Z206783" s="192"/>
      <c r="AA206783" s="192"/>
    </row>
    <row r="206784" spans="26:27">
      <c r="Z206784" s="192"/>
      <c r="AA206784" s="192"/>
    </row>
    <row r="206785" spans="26:27">
      <c r="Z206785" s="192"/>
      <c r="AA206785" s="192"/>
    </row>
    <row r="206786" spans="26:27">
      <c r="Z206786" s="192"/>
      <c r="AA206786" s="192"/>
    </row>
    <row r="206787" spans="26:27">
      <c r="Z206787" s="192"/>
      <c r="AA206787" s="192"/>
    </row>
    <row r="206788" spans="26:27">
      <c r="Z206788" s="192"/>
      <c r="AA206788" s="192"/>
    </row>
    <row r="206789" spans="26:27">
      <c r="Z206789" s="192"/>
      <c r="AA206789" s="192"/>
    </row>
    <row r="206790" spans="26:27">
      <c r="Z206790" s="192"/>
      <c r="AA206790" s="192"/>
    </row>
    <row r="206791" spans="26:27">
      <c r="Z206791" s="192"/>
      <c r="AA206791" s="192"/>
    </row>
    <row r="206792" spans="26:27">
      <c r="Z206792" s="192"/>
      <c r="AA206792" s="192"/>
    </row>
    <row r="206793" spans="26:27">
      <c r="Z206793" s="192"/>
      <c r="AA206793" s="192"/>
    </row>
    <row r="206794" spans="26:27">
      <c r="Z206794" s="192"/>
      <c r="AA206794" s="192"/>
    </row>
    <row r="206795" spans="26:27">
      <c r="Z206795" s="192"/>
      <c r="AA206795" s="192"/>
    </row>
    <row r="206796" spans="26:27">
      <c r="Z206796" s="192"/>
      <c r="AA206796" s="192"/>
    </row>
    <row r="206797" spans="26:27">
      <c r="Z206797" s="192"/>
      <c r="AA206797" s="192"/>
    </row>
    <row r="206798" spans="26:27">
      <c r="Z206798" s="192"/>
      <c r="AA206798" s="192"/>
    </row>
    <row r="206799" spans="26:27">
      <c r="Z206799" s="192"/>
      <c r="AA206799" s="192"/>
    </row>
    <row r="206800" spans="26:27">
      <c r="Z206800" s="192"/>
      <c r="AA206800" s="192"/>
    </row>
    <row r="206801" spans="26:27">
      <c r="Z206801" s="192"/>
      <c r="AA206801" s="192"/>
    </row>
    <row r="206802" spans="26:27">
      <c r="Z206802" s="192"/>
      <c r="AA206802" s="192"/>
    </row>
    <row r="206803" spans="26:27">
      <c r="Z206803" s="192"/>
      <c r="AA206803" s="192"/>
    </row>
    <row r="206804" spans="26:27">
      <c r="Z206804" s="192"/>
      <c r="AA206804" s="192"/>
    </row>
    <row r="206805" spans="26:27">
      <c r="Z206805" s="192"/>
      <c r="AA206805" s="192"/>
    </row>
    <row r="206806" spans="26:27">
      <c r="Z206806" s="192"/>
      <c r="AA206806" s="192"/>
    </row>
    <row r="206807" spans="26:27">
      <c r="Z206807" s="192"/>
      <c r="AA206807" s="192"/>
    </row>
    <row r="206808" spans="26:27">
      <c r="Z206808" s="192"/>
      <c r="AA206808" s="192"/>
    </row>
    <row r="206809" spans="26:27">
      <c r="Z206809" s="192"/>
      <c r="AA206809" s="192"/>
    </row>
    <row r="206810" spans="26:27">
      <c r="Z206810" s="192"/>
      <c r="AA206810" s="192"/>
    </row>
    <row r="206811" spans="26:27">
      <c r="Z206811" s="192"/>
      <c r="AA206811" s="192"/>
    </row>
    <row r="206812" spans="26:27">
      <c r="Z206812" s="192"/>
      <c r="AA206812" s="192"/>
    </row>
    <row r="206813" spans="26:27">
      <c r="Z206813" s="192"/>
      <c r="AA206813" s="192"/>
    </row>
    <row r="206814" spans="26:27">
      <c r="Z206814" s="192"/>
      <c r="AA206814" s="192"/>
    </row>
    <row r="206815" spans="26:27">
      <c r="Z206815" s="192"/>
      <c r="AA206815" s="192"/>
    </row>
    <row r="206816" spans="26:27">
      <c r="Z206816" s="192"/>
      <c r="AA206816" s="192"/>
    </row>
    <row r="206817" spans="26:27">
      <c r="Z206817" s="192"/>
      <c r="AA206817" s="192"/>
    </row>
    <row r="206818" spans="26:27">
      <c r="Z206818" s="192"/>
      <c r="AA206818" s="192"/>
    </row>
    <row r="206819" spans="26:27">
      <c r="Z206819" s="192"/>
      <c r="AA206819" s="192"/>
    </row>
    <row r="206820" spans="26:27">
      <c r="Z206820" s="192"/>
      <c r="AA206820" s="192"/>
    </row>
    <row r="206821" spans="26:27">
      <c r="Z206821" s="192"/>
      <c r="AA206821" s="192"/>
    </row>
    <row r="206822" spans="26:27">
      <c r="Z206822" s="192"/>
      <c r="AA206822" s="192"/>
    </row>
    <row r="206823" spans="26:27">
      <c r="Z206823" s="192"/>
      <c r="AA206823" s="192"/>
    </row>
    <row r="206824" spans="26:27">
      <c r="Z206824" s="192"/>
      <c r="AA206824" s="192"/>
    </row>
    <row r="206825" spans="26:27">
      <c r="Z206825" s="192"/>
      <c r="AA206825" s="192"/>
    </row>
    <row r="206826" spans="26:27">
      <c r="Z206826" s="192"/>
      <c r="AA206826" s="192"/>
    </row>
    <row r="206827" spans="26:27">
      <c r="Z206827" s="192"/>
      <c r="AA206827" s="192"/>
    </row>
    <row r="206828" spans="26:27">
      <c r="Z206828" s="192"/>
      <c r="AA206828" s="192"/>
    </row>
    <row r="206829" spans="26:27">
      <c r="Z206829" s="192"/>
      <c r="AA206829" s="192"/>
    </row>
    <row r="206830" spans="26:27">
      <c r="Z206830" s="192"/>
      <c r="AA206830" s="192"/>
    </row>
    <row r="206831" spans="26:27">
      <c r="Z206831" s="192"/>
      <c r="AA206831" s="192"/>
    </row>
    <row r="206832" spans="26:27">
      <c r="Z206832" s="192"/>
      <c r="AA206832" s="192"/>
    </row>
    <row r="206833" spans="26:27">
      <c r="Z206833" s="192"/>
      <c r="AA206833" s="192"/>
    </row>
    <row r="206834" spans="26:27">
      <c r="Z206834" s="192"/>
      <c r="AA206834" s="192"/>
    </row>
    <row r="206835" spans="26:27">
      <c r="Z206835" s="192"/>
      <c r="AA206835" s="192"/>
    </row>
    <row r="206836" spans="26:27">
      <c r="Z206836" s="192"/>
      <c r="AA206836" s="192"/>
    </row>
    <row r="206837" spans="26:27">
      <c r="Z206837" s="192"/>
      <c r="AA206837" s="192"/>
    </row>
    <row r="206838" spans="26:27">
      <c r="Z206838" s="192"/>
      <c r="AA206838" s="192"/>
    </row>
    <row r="206839" spans="26:27">
      <c r="Z206839" s="192"/>
      <c r="AA206839" s="192"/>
    </row>
    <row r="206840" spans="26:27">
      <c r="Z206840" s="192"/>
      <c r="AA206840" s="192"/>
    </row>
    <row r="206841" spans="26:27">
      <c r="Z206841" s="192"/>
      <c r="AA206841" s="192"/>
    </row>
    <row r="206842" spans="26:27">
      <c r="Z206842" s="192"/>
      <c r="AA206842" s="192"/>
    </row>
    <row r="206843" spans="26:27">
      <c r="Z206843" s="192"/>
      <c r="AA206843" s="192"/>
    </row>
    <row r="206844" spans="26:27">
      <c r="Z206844" s="192"/>
      <c r="AA206844" s="192"/>
    </row>
    <row r="206845" spans="26:27">
      <c r="Z206845" s="192"/>
      <c r="AA206845" s="192"/>
    </row>
    <row r="206846" spans="26:27">
      <c r="Z206846" s="192"/>
      <c r="AA206846" s="192"/>
    </row>
    <row r="206847" spans="26:27">
      <c r="Z206847" s="192"/>
      <c r="AA206847" s="192"/>
    </row>
    <row r="206848" spans="26:27">
      <c r="Z206848" s="192"/>
      <c r="AA206848" s="192"/>
    </row>
    <row r="206849" spans="26:27">
      <c r="Z206849" s="192"/>
      <c r="AA206849" s="192"/>
    </row>
    <row r="206850" spans="26:27">
      <c r="Z206850" s="192"/>
      <c r="AA206850" s="192"/>
    </row>
    <row r="206851" spans="26:27">
      <c r="Z206851" s="192"/>
      <c r="AA206851" s="192"/>
    </row>
    <row r="206852" spans="26:27">
      <c r="Z206852" s="192"/>
      <c r="AA206852" s="192"/>
    </row>
    <row r="206853" spans="26:27">
      <c r="Z206853" s="192"/>
      <c r="AA206853" s="192"/>
    </row>
    <row r="206854" spans="26:27">
      <c r="Z206854" s="192"/>
      <c r="AA206854" s="192"/>
    </row>
    <row r="206855" spans="26:27">
      <c r="Z206855" s="192"/>
      <c r="AA206855" s="192"/>
    </row>
    <row r="206856" spans="26:27">
      <c r="Z206856" s="192"/>
      <c r="AA206856" s="192"/>
    </row>
    <row r="206857" spans="26:27">
      <c r="Z206857" s="192"/>
      <c r="AA206857" s="192"/>
    </row>
    <row r="206858" spans="26:27">
      <c r="Z206858" s="192"/>
      <c r="AA206858" s="192"/>
    </row>
    <row r="206859" spans="26:27">
      <c r="Z206859" s="192"/>
      <c r="AA206859" s="192"/>
    </row>
    <row r="206860" spans="26:27">
      <c r="Z206860" s="192"/>
      <c r="AA206860" s="192"/>
    </row>
    <row r="206861" spans="26:27">
      <c r="Z206861" s="192"/>
      <c r="AA206861" s="192"/>
    </row>
    <row r="206862" spans="26:27">
      <c r="Z206862" s="192"/>
      <c r="AA206862" s="192"/>
    </row>
    <row r="206863" spans="26:27">
      <c r="Z206863" s="192"/>
      <c r="AA206863" s="192"/>
    </row>
    <row r="206864" spans="26:27">
      <c r="Z206864" s="192"/>
      <c r="AA206864" s="192"/>
    </row>
    <row r="206865" spans="26:27">
      <c r="Z206865" s="192"/>
      <c r="AA206865" s="192"/>
    </row>
    <row r="206866" spans="26:27">
      <c r="Z206866" s="192"/>
      <c r="AA206866" s="192"/>
    </row>
    <row r="206867" spans="26:27">
      <c r="Z206867" s="192"/>
      <c r="AA206867" s="192"/>
    </row>
    <row r="206868" spans="26:27">
      <c r="Z206868" s="192"/>
      <c r="AA206868" s="192"/>
    </row>
    <row r="206869" spans="26:27">
      <c r="Z206869" s="192"/>
      <c r="AA206869" s="192"/>
    </row>
    <row r="206870" spans="26:27">
      <c r="Z206870" s="192"/>
      <c r="AA206870" s="192"/>
    </row>
    <row r="206871" spans="26:27">
      <c r="Z206871" s="192"/>
      <c r="AA206871" s="192"/>
    </row>
    <row r="206872" spans="26:27">
      <c r="Z206872" s="192"/>
      <c r="AA206872" s="192"/>
    </row>
    <row r="206873" spans="26:27">
      <c r="Z206873" s="192"/>
      <c r="AA206873" s="192"/>
    </row>
    <row r="206874" spans="26:27">
      <c r="Z206874" s="192"/>
      <c r="AA206874" s="192"/>
    </row>
    <row r="206875" spans="26:27">
      <c r="Z206875" s="192"/>
      <c r="AA206875" s="192"/>
    </row>
    <row r="206876" spans="26:27">
      <c r="Z206876" s="192"/>
      <c r="AA206876" s="192"/>
    </row>
    <row r="206877" spans="26:27">
      <c r="Z206877" s="192"/>
      <c r="AA206877" s="192"/>
    </row>
    <row r="206878" spans="26:27">
      <c r="Z206878" s="192"/>
      <c r="AA206878" s="192"/>
    </row>
    <row r="206879" spans="26:27">
      <c r="Z206879" s="192"/>
      <c r="AA206879" s="192"/>
    </row>
    <row r="206880" spans="26:27">
      <c r="Z206880" s="192"/>
      <c r="AA206880" s="192"/>
    </row>
    <row r="206881" spans="26:27">
      <c r="Z206881" s="192"/>
      <c r="AA206881" s="192"/>
    </row>
    <row r="206882" spans="26:27">
      <c r="Z206882" s="192"/>
      <c r="AA206882" s="192"/>
    </row>
    <row r="206883" spans="26:27">
      <c r="Z206883" s="192"/>
      <c r="AA206883" s="192"/>
    </row>
    <row r="206884" spans="26:27">
      <c r="Z206884" s="192"/>
      <c r="AA206884" s="192"/>
    </row>
    <row r="206885" spans="26:27">
      <c r="Z206885" s="192"/>
      <c r="AA206885" s="192"/>
    </row>
    <row r="206886" spans="26:27">
      <c r="Z206886" s="192"/>
      <c r="AA206886" s="192"/>
    </row>
    <row r="206887" spans="26:27">
      <c r="Z206887" s="192"/>
      <c r="AA206887" s="192"/>
    </row>
    <row r="206888" spans="26:27">
      <c r="Z206888" s="192"/>
      <c r="AA206888" s="192"/>
    </row>
    <row r="206889" spans="26:27">
      <c r="Z206889" s="192"/>
      <c r="AA206889" s="192"/>
    </row>
    <row r="206890" spans="26:27">
      <c r="Z206890" s="192"/>
      <c r="AA206890" s="192"/>
    </row>
    <row r="206891" spans="26:27">
      <c r="Z206891" s="192"/>
      <c r="AA206891" s="192"/>
    </row>
    <row r="206892" spans="26:27">
      <c r="Z206892" s="192"/>
      <c r="AA206892" s="192"/>
    </row>
    <row r="206893" spans="26:27">
      <c r="Z206893" s="192"/>
      <c r="AA206893" s="192"/>
    </row>
    <row r="206894" spans="26:27">
      <c r="Z206894" s="192"/>
      <c r="AA206894" s="192"/>
    </row>
    <row r="206895" spans="26:27">
      <c r="Z206895" s="192"/>
      <c r="AA206895" s="192"/>
    </row>
    <row r="206896" spans="26:27">
      <c r="Z206896" s="192"/>
      <c r="AA206896" s="192"/>
    </row>
    <row r="206897" spans="26:27">
      <c r="Z206897" s="192"/>
      <c r="AA206897" s="192"/>
    </row>
    <row r="206898" spans="26:27">
      <c r="Z206898" s="192"/>
      <c r="AA206898" s="192"/>
    </row>
    <row r="206899" spans="26:27">
      <c r="Z206899" s="192"/>
      <c r="AA206899" s="192"/>
    </row>
    <row r="206900" spans="26:27">
      <c r="Z206900" s="192"/>
      <c r="AA206900" s="192"/>
    </row>
    <row r="206901" spans="26:27">
      <c r="Z206901" s="192"/>
      <c r="AA206901" s="192"/>
    </row>
    <row r="206902" spans="26:27">
      <c r="Z206902" s="192"/>
      <c r="AA206902" s="192"/>
    </row>
    <row r="206903" spans="26:27">
      <c r="Z206903" s="192"/>
      <c r="AA206903" s="192"/>
    </row>
    <row r="206904" spans="26:27">
      <c r="Z206904" s="192"/>
      <c r="AA206904" s="192"/>
    </row>
    <row r="206905" spans="26:27">
      <c r="Z206905" s="192"/>
      <c r="AA206905" s="192"/>
    </row>
    <row r="206906" spans="26:27">
      <c r="Z206906" s="192"/>
      <c r="AA206906" s="192"/>
    </row>
    <row r="206907" spans="26:27">
      <c r="Z206907" s="192"/>
      <c r="AA206907" s="192"/>
    </row>
    <row r="206908" spans="26:27">
      <c r="Z206908" s="192"/>
      <c r="AA206908" s="192"/>
    </row>
    <row r="206909" spans="26:27">
      <c r="Z206909" s="192"/>
      <c r="AA206909" s="192"/>
    </row>
    <row r="206910" spans="26:27">
      <c r="Z206910" s="192"/>
      <c r="AA206910" s="192"/>
    </row>
    <row r="206911" spans="26:27">
      <c r="Z206911" s="192"/>
      <c r="AA206911" s="192"/>
    </row>
    <row r="206912" spans="26:27">
      <c r="Z206912" s="192"/>
      <c r="AA206912" s="192"/>
    </row>
    <row r="206913" spans="26:27">
      <c r="Z206913" s="192"/>
      <c r="AA206913" s="192"/>
    </row>
    <row r="206914" spans="26:27">
      <c r="Z206914" s="192"/>
      <c r="AA206914" s="192"/>
    </row>
    <row r="206915" spans="26:27">
      <c r="Z206915" s="192"/>
      <c r="AA206915" s="192"/>
    </row>
    <row r="206916" spans="26:27">
      <c r="Z206916" s="192"/>
      <c r="AA206916" s="192"/>
    </row>
    <row r="206917" spans="26:27">
      <c r="Z206917" s="192"/>
      <c r="AA206917" s="192"/>
    </row>
    <row r="206918" spans="26:27">
      <c r="Z206918" s="192"/>
      <c r="AA206918" s="192"/>
    </row>
    <row r="206919" spans="26:27">
      <c r="Z206919" s="192"/>
      <c r="AA206919" s="192"/>
    </row>
    <row r="206920" spans="26:27">
      <c r="Z206920" s="192"/>
      <c r="AA206920" s="192"/>
    </row>
    <row r="206921" spans="26:27">
      <c r="Z206921" s="192"/>
      <c r="AA206921" s="192"/>
    </row>
    <row r="206922" spans="26:27">
      <c r="Z206922" s="192"/>
      <c r="AA206922" s="192"/>
    </row>
    <row r="206923" spans="26:27">
      <c r="Z206923" s="192"/>
      <c r="AA206923" s="192"/>
    </row>
    <row r="206924" spans="26:27">
      <c r="Z206924" s="192"/>
      <c r="AA206924" s="192"/>
    </row>
    <row r="206925" spans="26:27">
      <c r="Z206925" s="192"/>
      <c r="AA206925" s="192"/>
    </row>
    <row r="206926" spans="26:27">
      <c r="Z206926" s="192"/>
      <c r="AA206926" s="192"/>
    </row>
    <row r="206927" spans="26:27">
      <c r="Z206927" s="192"/>
      <c r="AA206927" s="192"/>
    </row>
    <row r="206928" spans="26:27">
      <c r="Z206928" s="192"/>
      <c r="AA206928" s="192"/>
    </row>
    <row r="206929" spans="26:27">
      <c r="Z206929" s="192"/>
      <c r="AA206929" s="192"/>
    </row>
    <row r="206930" spans="26:27">
      <c r="Z206930" s="192"/>
      <c r="AA206930" s="192"/>
    </row>
    <row r="206931" spans="26:27">
      <c r="Z206931" s="192"/>
      <c r="AA206931" s="192"/>
    </row>
    <row r="206932" spans="26:27">
      <c r="Z206932" s="192"/>
      <c r="AA206932" s="192"/>
    </row>
    <row r="206933" spans="26:27">
      <c r="Z206933" s="192"/>
      <c r="AA206933" s="192"/>
    </row>
    <row r="206934" spans="26:27">
      <c r="Z206934" s="192"/>
      <c r="AA206934" s="192"/>
    </row>
    <row r="206935" spans="26:27">
      <c r="Z206935" s="192"/>
      <c r="AA206935" s="192"/>
    </row>
    <row r="206936" spans="26:27">
      <c r="Z206936" s="192"/>
      <c r="AA206936" s="192"/>
    </row>
    <row r="206937" spans="26:27">
      <c r="Z206937" s="192"/>
      <c r="AA206937" s="192"/>
    </row>
    <row r="206938" spans="26:27">
      <c r="Z206938" s="192"/>
      <c r="AA206938" s="192"/>
    </row>
    <row r="206939" spans="26:27">
      <c r="Z206939" s="192"/>
      <c r="AA206939" s="192"/>
    </row>
    <row r="206940" spans="26:27">
      <c r="Z206940" s="192"/>
      <c r="AA206940" s="192"/>
    </row>
    <row r="206941" spans="26:27">
      <c r="Z206941" s="192"/>
      <c r="AA206941" s="192"/>
    </row>
    <row r="206942" spans="26:27">
      <c r="Z206942" s="192"/>
      <c r="AA206942" s="192"/>
    </row>
    <row r="206943" spans="26:27">
      <c r="Z206943" s="192"/>
      <c r="AA206943" s="192"/>
    </row>
    <row r="206944" spans="26:27">
      <c r="Z206944" s="192"/>
      <c r="AA206944" s="192"/>
    </row>
    <row r="206945" spans="26:27">
      <c r="Z206945" s="192"/>
      <c r="AA206945" s="192"/>
    </row>
    <row r="206946" spans="26:27">
      <c r="Z206946" s="192"/>
      <c r="AA206946" s="192"/>
    </row>
    <row r="206947" spans="26:27">
      <c r="Z206947" s="192"/>
      <c r="AA206947" s="192"/>
    </row>
    <row r="206948" spans="26:27">
      <c r="Z206948" s="192"/>
      <c r="AA206948" s="192"/>
    </row>
    <row r="206949" spans="26:27">
      <c r="Z206949" s="192"/>
      <c r="AA206949" s="192"/>
    </row>
    <row r="206950" spans="26:27">
      <c r="Z206950" s="192"/>
      <c r="AA206950" s="192"/>
    </row>
    <row r="206951" spans="26:27">
      <c r="Z206951" s="192"/>
      <c r="AA206951" s="192"/>
    </row>
    <row r="206952" spans="26:27">
      <c r="Z206952" s="192"/>
      <c r="AA206952" s="192"/>
    </row>
    <row r="206953" spans="26:27">
      <c r="Z206953" s="192"/>
      <c r="AA206953" s="192"/>
    </row>
    <row r="206954" spans="26:27">
      <c r="Z206954" s="192"/>
      <c r="AA206954" s="192"/>
    </row>
    <row r="206955" spans="26:27">
      <c r="Z206955" s="192"/>
      <c r="AA206955" s="192"/>
    </row>
    <row r="206956" spans="26:27">
      <c r="Z206956" s="192"/>
      <c r="AA206956" s="192"/>
    </row>
    <row r="206957" spans="26:27">
      <c r="Z206957" s="192"/>
      <c r="AA206957" s="192"/>
    </row>
    <row r="206958" spans="26:27">
      <c r="Z206958" s="192"/>
      <c r="AA206958" s="192"/>
    </row>
    <row r="206959" spans="26:27">
      <c r="Z206959" s="192"/>
      <c r="AA206959" s="192"/>
    </row>
    <row r="206960" spans="26:27">
      <c r="Z206960" s="192"/>
      <c r="AA206960" s="192"/>
    </row>
    <row r="206961" spans="26:27">
      <c r="Z206961" s="192"/>
      <c r="AA206961" s="192"/>
    </row>
    <row r="206962" spans="26:27">
      <c r="Z206962" s="192"/>
      <c r="AA206962" s="192"/>
    </row>
    <row r="206963" spans="26:27">
      <c r="Z206963" s="192"/>
      <c r="AA206963" s="192"/>
    </row>
    <row r="206964" spans="26:27">
      <c r="Z206964" s="192"/>
      <c r="AA206964" s="192"/>
    </row>
    <row r="206965" spans="26:27">
      <c r="Z206965" s="192"/>
      <c r="AA206965" s="192"/>
    </row>
    <row r="206966" spans="26:27">
      <c r="Z206966" s="192"/>
      <c r="AA206966" s="192"/>
    </row>
    <row r="206967" spans="26:27">
      <c r="Z206967" s="192"/>
      <c r="AA206967" s="192"/>
    </row>
    <row r="206968" spans="26:27">
      <c r="Z206968" s="192"/>
      <c r="AA206968" s="192"/>
    </row>
    <row r="206969" spans="26:27">
      <c r="Z206969" s="192"/>
      <c r="AA206969" s="192"/>
    </row>
    <row r="206970" spans="26:27">
      <c r="Z206970" s="192"/>
      <c r="AA206970" s="192"/>
    </row>
    <row r="206971" spans="26:27">
      <c r="Z206971" s="192"/>
      <c r="AA206971" s="192"/>
    </row>
    <row r="206972" spans="26:27">
      <c r="Z206972" s="192"/>
      <c r="AA206972" s="192"/>
    </row>
    <row r="206973" spans="26:27">
      <c r="Z206973" s="192"/>
      <c r="AA206973" s="192"/>
    </row>
    <row r="206974" spans="26:27">
      <c r="Z206974" s="192"/>
      <c r="AA206974" s="192"/>
    </row>
    <row r="206975" spans="26:27">
      <c r="Z206975" s="192"/>
      <c r="AA206975" s="192"/>
    </row>
    <row r="206976" spans="26:27">
      <c r="Z206976" s="192"/>
      <c r="AA206976" s="192"/>
    </row>
    <row r="206977" spans="26:27">
      <c r="Z206977" s="192"/>
      <c r="AA206977" s="192"/>
    </row>
    <row r="206978" spans="26:27">
      <c r="Z206978" s="192"/>
      <c r="AA206978" s="192"/>
    </row>
    <row r="206979" spans="26:27">
      <c r="Z206979" s="192"/>
      <c r="AA206979" s="192"/>
    </row>
    <row r="206980" spans="26:27">
      <c r="Z206980" s="192"/>
      <c r="AA206980" s="192"/>
    </row>
    <row r="206981" spans="26:27">
      <c r="Z206981" s="192"/>
      <c r="AA206981" s="192"/>
    </row>
    <row r="206982" spans="26:27">
      <c r="Z206982" s="192"/>
      <c r="AA206982" s="192"/>
    </row>
    <row r="206983" spans="26:27">
      <c r="Z206983" s="192"/>
      <c r="AA206983" s="192"/>
    </row>
    <row r="206984" spans="26:27">
      <c r="Z206984" s="192"/>
      <c r="AA206984" s="192"/>
    </row>
    <row r="206985" spans="26:27">
      <c r="Z206985" s="192"/>
      <c r="AA206985" s="192"/>
    </row>
    <row r="206986" spans="26:27">
      <c r="Z206986" s="192"/>
      <c r="AA206986" s="192"/>
    </row>
    <row r="206987" spans="26:27">
      <c r="Z206987" s="192"/>
      <c r="AA206987" s="192"/>
    </row>
    <row r="206988" spans="26:27">
      <c r="Z206988" s="192"/>
      <c r="AA206988" s="192"/>
    </row>
    <row r="206989" spans="26:27">
      <c r="Z206989" s="192"/>
      <c r="AA206989" s="192"/>
    </row>
    <row r="206990" spans="26:27">
      <c r="Z206990" s="192"/>
      <c r="AA206990" s="192"/>
    </row>
    <row r="206991" spans="26:27">
      <c r="Z206991" s="192"/>
      <c r="AA206991" s="192"/>
    </row>
    <row r="206992" spans="26:27">
      <c r="Z206992" s="192"/>
      <c r="AA206992" s="192"/>
    </row>
    <row r="206993" spans="26:27">
      <c r="Z206993" s="192"/>
      <c r="AA206993" s="192"/>
    </row>
    <row r="206994" spans="26:27">
      <c r="Z206994" s="192"/>
      <c r="AA206994" s="192"/>
    </row>
    <row r="206995" spans="26:27">
      <c r="Z206995" s="192"/>
      <c r="AA206995" s="192"/>
    </row>
    <row r="206996" spans="26:27">
      <c r="Z206996" s="192"/>
      <c r="AA206996" s="192"/>
    </row>
    <row r="206997" spans="26:27">
      <c r="Z206997" s="192"/>
      <c r="AA206997" s="192"/>
    </row>
    <row r="206998" spans="26:27">
      <c r="Z206998" s="192"/>
      <c r="AA206998" s="192"/>
    </row>
    <row r="206999" spans="26:27">
      <c r="Z206999" s="192"/>
      <c r="AA206999" s="192"/>
    </row>
    <row r="207000" spans="26:27">
      <c r="Z207000" s="192"/>
      <c r="AA207000" s="192"/>
    </row>
    <row r="207001" spans="26:27">
      <c r="Z207001" s="192"/>
      <c r="AA207001" s="192"/>
    </row>
    <row r="207002" spans="26:27">
      <c r="Z207002" s="192"/>
      <c r="AA207002" s="192"/>
    </row>
    <row r="207003" spans="26:27">
      <c r="Z207003" s="192"/>
      <c r="AA207003" s="192"/>
    </row>
    <row r="207004" spans="26:27">
      <c r="Z207004" s="192"/>
      <c r="AA207004" s="192"/>
    </row>
    <row r="207005" spans="26:27">
      <c r="Z207005" s="192"/>
      <c r="AA207005" s="192"/>
    </row>
    <row r="207006" spans="26:27">
      <c r="Z207006" s="192"/>
      <c r="AA207006" s="192"/>
    </row>
    <row r="207007" spans="26:27">
      <c r="Z207007" s="192"/>
      <c r="AA207007" s="192"/>
    </row>
    <row r="207008" spans="26:27">
      <c r="Z207008" s="192"/>
      <c r="AA207008" s="192"/>
    </row>
    <row r="207009" spans="26:27">
      <c r="Z207009" s="192"/>
      <c r="AA207009" s="192"/>
    </row>
    <row r="207010" spans="26:27">
      <c r="Z207010" s="192"/>
      <c r="AA207010" s="192"/>
    </row>
    <row r="207011" spans="26:27">
      <c r="Z207011" s="192"/>
      <c r="AA207011" s="192"/>
    </row>
    <row r="207012" spans="26:27">
      <c r="Z207012" s="192"/>
      <c r="AA207012" s="192"/>
    </row>
    <row r="207013" spans="26:27">
      <c r="Z207013" s="192"/>
      <c r="AA207013" s="192"/>
    </row>
    <row r="207014" spans="26:27">
      <c r="Z207014" s="192"/>
      <c r="AA207014" s="192"/>
    </row>
    <row r="207015" spans="26:27">
      <c r="Z207015" s="192"/>
      <c r="AA207015" s="192"/>
    </row>
    <row r="207016" spans="26:27">
      <c r="Z207016" s="192"/>
      <c r="AA207016" s="192"/>
    </row>
    <row r="207017" spans="26:27">
      <c r="Z207017" s="192"/>
      <c r="AA207017" s="192"/>
    </row>
    <row r="207018" spans="26:27">
      <c r="Z207018" s="192"/>
      <c r="AA207018" s="192"/>
    </row>
    <row r="207019" spans="26:27">
      <c r="Z207019" s="192"/>
      <c r="AA207019" s="192"/>
    </row>
    <row r="207020" spans="26:27">
      <c r="Z207020" s="192"/>
      <c r="AA207020" s="192"/>
    </row>
    <row r="207021" spans="26:27">
      <c r="Z207021" s="192"/>
      <c r="AA207021" s="192"/>
    </row>
    <row r="207022" spans="26:27">
      <c r="Z207022" s="192"/>
      <c r="AA207022" s="192"/>
    </row>
    <row r="207023" spans="26:27">
      <c r="Z207023" s="192"/>
      <c r="AA207023" s="192"/>
    </row>
    <row r="207024" spans="26:27">
      <c r="Z207024" s="192"/>
      <c r="AA207024" s="192"/>
    </row>
    <row r="207025" spans="26:27">
      <c r="Z207025" s="192"/>
      <c r="AA207025" s="192"/>
    </row>
    <row r="207026" spans="26:27">
      <c r="Z207026" s="192"/>
      <c r="AA207026" s="192"/>
    </row>
    <row r="207027" spans="26:27">
      <c r="Z207027" s="192"/>
      <c r="AA207027" s="192"/>
    </row>
    <row r="207028" spans="26:27">
      <c r="Z207028" s="192"/>
      <c r="AA207028" s="192"/>
    </row>
    <row r="207029" spans="26:27">
      <c r="Z207029" s="192"/>
      <c r="AA207029" s="192"/>
    </row>
    <row r="207030" spans="26:27">
      <c r="Z207030" s="192"/>
      <c r="AA207030" s="192"/>
    </row>
    <row r="207031" spans="26:27">
      <c r="Z207031" s="192"/>
      <c r="AA207031" s="192"/>
    </row>
    <row r="207032" spans="26:27">
      <c r="Z207032" s="192"/>
      <c r="AA207032" s="192"/>
    </row>
    <row r="207033" spans="26:27">
      <c r="Z207033" s="192"/>
      <c r="AA207033" s="192"/>
    </row>
    <row r="207034" spans="26:27">
      <c r="Z207034" s="192"/>
      <c r="AA207034" s="192"/>
    </row>
    <row r="207035" spans="26:27">
      <c r="Z207035" s="192"/>
      <c r="AA207035" s="192"/>
    </row>
    <row r="207036" spans="26:27">
      <c r="Z207036" s="192"/>
      <c r="AA207036" s="192"/>
    </row>
    <row r="207037" spans="26:27">
      <c r="Z207037" s="192"/>
      <c r="AA207037" s="192"/>
    </row>
    <row r="207038" spans="26:27">
      <c r="Z207038" s="192"/>
      <c r="AA207038" s="192"/>
    </row>
    <row r="207039" spans="26:27">
      <c r="Z207039" s="192"/>
      <c r="AA207039" s="192"/>
    </row>
    <row r="207040" spans="26:27">
      <c r="Z207040" s="192"/>
      <c r="AA207040" s="192"/>
    </row>
    <row r="207041" spans="26:27">
      <c r="Z207041" s="192"/>
      <c r="AA207041" s="192"/>
    </row>
    <row r="207042" spans="26:27">
      <c r="Z207042" s="192"/>
      <c r="AA207042" s="192"/>
    </row>
    <row r="207043" spans="26:27">
      <c r="Z207043" s="192"/>
      <c r="AA207043" s="192"/>
    </row>
    <row r="207044" spans="26:27">
      <c r="Z207044" s="192"/>
      <c r="AA207044" s="192"/>
    </row>
    <row r="207045" spans="26:27">
      <c r="Z207045" s="192"/>
      <c r="AA207045" s="192"/>
    </row>
    <row r="207046" spans="26:27">
      <c r="Z207046" s="192"/>
      <c r="AA207046" s="192"/>
    </row>
    <row r="207047" spans="26:27">
      <c r="Z207047" s="192"/>
      <c r="AA207047" s="192"/>
    </row>
    <row r="207048" spans="26:27">
      <c r="Z207048" s="192"/>
      <c r="AA207048" s="192"/>
    </row>
    <row r="207049" spans="26:27">
      <c r="Z207049" s="192"/>
      <c r="AA207049" s="192"/>
    </row>
    <row r="207050" spans="26:27">
      <c r="Z207050" s="192"/>
      <c r="AA207050" s="192"/>
    </row>
    <row r="207051" spans="26:27">
      <c r="Z207051" s="192"/>
      <c r="AA207051" s="192"/>
    </row>
    <row r="207052" spans="26:27">
      <c r="Z207052" s="192"/>
      <c r="AA207052" s="192"/>
    </row>
    <row r="207053" spans="26:27">
      <c r="Z207053" s="192"/>
      <c r="AA207053" s="192"/>
    </row>
    <row r="207054" spans="26:27">
      <c r="Z207054" s="192"/>
      <c r="AA207054" s="192"/>
    </row>
    <row r="207055" spans="26:27">
      <c r="Z207055" s="192"/>
      <c r="AA207055" s="192"/>
    </row>
    <row r="207056" spans="26:27">
      <c r="Z207056" s="192"/>
      <c r="AA207056" s="192"/>
    </row>
    <row r="207057" spans="26:27">
      <c r="Z207057" s="192"/>
      <c r="AA207057" s="192"/>
    </row>
    <row r="207058" spans="26:27">
      <c r="Z207058" s="192"/>
      <c r="AA207058" s="192"/>
    </row>
    <row r="207059" spans="26:27">
      <c r="Z207059" s="192"/>
      <c r="AA207059" s="192"/>
    </row>
    <row r="207060" spans="26:27">
      <c r="Z207060" s="192"/>
      <c r="AA207060" s="192"/>
    </row>
    <row r="207061" spans="26:27">
      <c r="Z207061" s="192"/>
      <c r="AA207061" s="192"/>
    </row>
    <row r="207062" spans="26:27">
      <c r="Z207062" s="192"/>
      <c r="AA207062" s="192"/>
    </row>
    <row r="207063" spans="26:27">
      <c r="Z207063" s="192"/>
      <c r="AA207063" s="192"/>
    </row>
    <row r="207064" spans="26:27">
      <c r="Z207064" s="192"/>
      <c r="AA207064" s="192"/>
    </row>
    <row r="207065" spans="26:27">
      <c r="Z207065" s="192"/>
      <c r="AA207065" s="192"/>
    </row>
    <row r="207066" spans="26:27">
      <c r="Z207066" s="192"/>
      <c r="AA207066" s="192"/>
    </row>
    <row r="207067" spans="26:27">
      <c r="Z207067" s="192"/>
      <c r="AA207067" s="192"/>
    </row>
    <row r="207068" spans="26:27">
      <c r="Z207068" s="192"/>
      <c r="AA207068" s="192"/>
    </row>
    <row r="207069" spans="26:27">
      <c r="Z207069" s="192"/>
      <c r="AA207069" s="192"/>
    </row>
    <row r="207070" spans="26:27">
      <c r="Z207070" s="192"/>
      <c r="AA207070" s="192"/>
    </row>
    <row r="207071" spans="26:27">
      <c r="Z207071" s="192"/>
      <c r="AA207071" s="192"/>
    </row>
    <row r="207072" spans="26:27">
      <c r="Z207072" s="192"/>
      <c r="AA207072" s="192"/>
    </row>
    <row r="207073" spans="26:27">
      <c r="Z207073" s="192"/>
      <c r="AA207073" s="192"/>
    </row>
    <row r="207074" spans="26:27">
      <c r="Z207074" s="192"/>
      <c r="AA207074" s="192"/>
    </row>
    <row r="207075" spans="26:27">
      <c r="Z207075" s="192"/>
      <c r="AA207075" s="192"/>
    </row>
    <row r="207076" spans="26:27">
      <c r="Z207076" s="192"/>
      <c r="AA207076" s="192"/>
    </row>
    <row r="207077" spans="26:27">
      <c r="Z207077" s="192"/>
      <c r="AA207077" s="192"/>
    </row>
    <row r="207078" spans="26:27">
      <c r="Z207078" s="192"/>
      <c r="AA207078" s="192"/>
    </row>
    <row r="207079" spans="26:27">
      <c r="Z207079" s="192"/>
      <c r="AA207079" s="192"/>
    </row>
    <row r="207080" spans="26:27">
      <c r="Z207080" s="192"/>
      <c r="AA207080" s="192"/>
    </row>
    <row r="207081" spans="26:27">
      <c r="Z207081" s="192"/>
      <c r="AA207081" s="192"/>
    </row>
    <row r="207082" spans="26:27">
      <c r="Z207082" s="192"/>
      <c r="AA207082" s="192"/>
    </row>
    <row r="207083" spans="26:27">
      <c r="Z207083" s="192"/>
      <c r="AA207083" s="192"/>
    </row>
    <row r="207084" spans="26:27">
      <c r="Z207084" s="192"/>
      <c r="AA207084" s="192"/>
    </row>
    <row r="207085" spans="26:27">
      <c r="Z207085" s="192"/>
      <c r="AA207085" s="192"/>
    </row>
    <row r="207086" spans="26:27">
      <c r="Z207086" s="192"/>
      <c r="AA207086" s="192"/>
    </row>
    <row r="207087" spans="26:27">
      <c r="Z207087" s="192"/>
      <c r="AA207087" s="192"/>
    </row>
    <row r="207088" spans="26:27">
      <c r="Z207088" s="192"/>
      <c r="AA207088" s="192"/>
    </row>
    <row r="207089" spans="26:27">
      <c r="Z207089" s="192"/>
      <c r="AA207089" s="192"/>
    </row>
    <row r="207090" spans="26:27">
      <c r="Z207090" s="192"/>
      <c r="AA207090" s="192"/>
    </row>
    <row r="207091" spans="26:27">
      <c r="Z207091" s="192"/>
      <c r="AA207091" s="192"/>
    </row>
    <row r="207092" spans="26:27">
      <c r="Z207092" s="192"/>
      <c r="AA207092" s="192"/>
    </row>
    <row r="207093" spans="26:27">
      <c r="Z207093" s="192"/>
      <c r="AA207093" s="192"/>
    </row>
    <row r="207094" spans="26:27">
      <c r="Z207094" s="192"/>
      <c r="AA207094" s="192"/>
    </row>
    <row r="207095" spans="26:27">
      <c r="Z207095" s="192"/>
      <c r="AA207095" s="192"/>
    </row>
    <row r="207096" spans="26:27">
      <c r="Z207096" s="192"/>
      <c r="AA207096" s="192"/>
    </row>
    <row r="207097" spans="26:27">
      <c r="Z207097" s="192"/>
      <c r="AA207097" s="192"/>
    </row>
    <row r="207098" spans="26:27">
      <c r="Z207098" s="192"/>
      <c r="AA207098" s="192"/>
    </row>
    <row r="207099" spans="26:27">
      <c r="Z207099" s="192"/>
      <c r="AA207099" s="192"/>
    </row>
    <row r="207100" spans="26:27">
      <c r="Z207100" s="192"/>
      <c r="AA207100" s="192"/>
    </row>
    <row r="207101" spans="26:27">
      <c r="Z207101" s="192"/>
      <c r="AA207101" s="192"/>
    </row>
    <row r="207102" spans="26:27">
      <c r="Z207102" s="192"/>
      <c r="AA207102" s="192"/>
    </row>
    <row r="207103" spans="26:27">
      <c r="Z207103" s="192"/>
      <c r="AA207103" s="192"/>
    </row>
    <row r="207104" spans="26:27">
      <c r="Z207104" s="192"/>
      <c r="AA207104" s="192"/>
    </row>
    <row r="207105" spans="26:27">
      <c r="Z207105" s="192"/>
      <c r="AA207105" s="192"/>
    </row>
    <row r="207106" spans="26:27">
      <c r="Z207106" s="192"/>
      <c r="AA207106" s="192"/>
    </row>
    <row r="207107" spans="26:27">
      <c r="Z207107" s="192"/>
      <c r="AA207107" s="192"/>
    </row>
    <row r="207108" spans="26:27">
      <c r="Z207108" s="192"/>
      <c r="AA207108" s="192"/>
    </row>
    <row r="207109" spans="26:27">
      <c r="Z207109" s="192"/>
      <c r="AA207109" s="192"/>
    </row>
    <row r="207110" spans="26:27">
      <c r="Z207110" s="192"/>
      <c r="AA207110" s="192"/>
    </row>
    <row r="207111" spans="26:27">
      <c r="Z207111" s="192"/>
      <c r="AA207111" s="192"/>
    </row>
    <row r="207112" spans="26:27">
      <c r="Z207112" s="192"/>
      <c r="AA207112" s="192"/>
    </row>
    <row r="207113" spans="26:27">
      <c r="Z207113" s="192"/>
      <c r="AA207113" s="192"/>
    </row>
    <row r="207114" spans="26:27">
      <c r="Z207114" s="192"/>
      <c r="AA207114" s="192"/>
    </row>
    <row r="207115" spans="26:27">
      <c r="Z207115" s="192"/>
      <c r="AA207115" s="192"/>
    </row>
    <row r="207116" spans="26:27">
      <c r="Z207116" s="192"/>
      <c r="AA207116" s="192"/>
    </row>
    <row r="207117" spans="26:27">
      <c r="Z207117" s="192"/>
      <c r="AA207117" s="192"/>
    </row>
    <row r="207118" spans="26:27">
      <c r="Z207118" s="192"/>
      <c r="AA207118" s="192"/>
    </row>
    <row r="207119" spans="26:27">
      <c r="Z207119" s="192"/>
      <c r="AA207119" s="192"/>
    </row>
    <row r="207120" spans="26:27">
      <c r="Z207120" s="192"/>
      <c r="AA207120" s="192"/>
    </row>
    <row r="207121" spans="26:27">
      <c r="Z207121" s="192"/>
      <c r="AA207121" s="192"/>
    </row>
    <row r="207122" spans="26:27">
      <c r="Z207122" s="192"/>
      <c r="AA207122" s="192"/>
    </row>
    <row r="207123" spans="26:27">
      <c r="Z207123" s="192"/>
      <c r="AA207123" s="192"/>
    </row>
    <row r="207124" spans="26:27">
      <c r="Z207124" s="192"/>
      <c r="AA207124" s="192"/>
    </row>
    <row r="207125" spans="26:27">
      <c r="Z207125" s="192"/>
      <c r="AA207125" s="192"/>
    </row>
    <row r="207126" spans="26:27">
      <c r="Z207126" s="192"/>
      <c r="AA207126" s="192"/>
    </row>
    <row r="207127" spans="26:27">
      <c r="Z207127" s="192"/>
      <c r="AA207127" s="192"/>
    </row>
    <row r="207128" spans="26:27">
      <c r="Z207128" s="192"/>
      <c r="AA207128" s="192"/>
    </row>
    <row r="207129" spans="26:27">
      <c r="Z207129" s="192"/>
      <c r="AA207129" s="192"/>
    </row>
    <row r="207130" spans="26:27">
      <c r="Z207130" s="192"/>
      <c r="AA207130" s="192"/>
    </row>
    <row r="207131" spans="26:27">
      <c r="Z207131" s="192"/>
      <c r="AA207131" s="192"/>
    </row>
    <row r="207132" spans="26:27">
      <c r="Z207132" s="192"/>
      <c r="AA207132" s="192"/>
    </row>
    <row r="207133" spans="26:27">
      <c r="Z207133" s="192"/>
      <c r="AA207133" s="192"/>
    </row>
    <row r="207134" spans="26:27">
      <c r="Z207134" s="192"/>
      <c r="AA207134" s="192"/>
    </row>
    <row r="207135" spans="26:27">
      <c r="Z207135" s="192"/>
      <c r="AA207135" s="192"/>
    </row>
    <row r="207136" spans="26:27">
      <c r="Z207136" s="192"/>
      <c r="AA207136" s="192"/>
    </row>
    <row r="207137" spans="26:27">
      <c r="Z207137" s="192"/>
      <c r="AA207137" s="192"/>
    </row>
    <row r="207138" spans="26:27">
      <c r="Z207138" s="192"/>
      <c r="AA207138" s="192"/>
    </row>
    <row r="207139" spans="26:27">
      <c r="Z207139" s="192"/>
      <c r="AA207139" s="192"/>
    </row>
    <row r="207140" spans="26:27">
      <c r="Z207140" s="192"/>
      <c r="AA207140" s="192"/>
    </row>
    <row r="207141" spans="26:27">
      <c r="Z207141" s="192"/>
      <c r="AA207141" s="192"/>
    </row>
    <row r="207142" spans="26:27">
      <c r="Z207142" s="192"/>
      <c r="AA207142" s="192"/>
    </row>
    <row r="207143" spans="26:27">
      <c r="Z207143" s="192"/>
      <c r="AA207143" s="192"/>
    </row>
    <row r="207144" spans="26:27">
      <c r="Z207144" s="192"/>
      <c r="AA207144" s="192"/>
    </row>
    <row r="207145" spans="26:27">
      <c r="Z207145" s="192"/>
      <c r="AA207145" s="192"/>
    </row>
    <row r="207146" spans="26:27">
      <c r="Z207146" s="192"/>
      <c r="AA207146" s="192"/>
    </row>
    <row r="207147" spans="26:27">
      <c r="Z207147" s="192"/>
      <c r="AA207147" s="192"/>
    </row>
    <row r="207148" spans="26:27">
      <c r="Z207148" s="192"/>
      <c r="AA207148" s="192"/>
    </row>
    <row r="207149" spans="26:27">
      <c r="Z207149" s="192"/>
      <c r="AA207149" s="192"/>
    </row>
    <row r="207150" spans="26:27">
      <c r="Z207150" s="192"/>
      <c r="AA207150" s="192"/>
    </row>
    <row r="207151" spans="26:27">
      <c r="Z207151" s="192"/>
      <c r="AA207151" s="192"/>
    </row>
    <row r="207152" spans="26:27">
      <c r="Z207152" s="192"/>
      <c r="AA207152" s="192"/>
    </row>
    <row r="207153" spans="26:27">
      <c r="Z207153" s="192"/>
      <c r="AA207153" s="192"/>
    </row>
    <row r="207154" spans="26:27">
      <c r="Z207154" s="192"/>
      <c r="AA207154" s="192"/>
    </row>
    <row r="207155" spans="26:27">
      <c r="Z207155" s="192"/>
      <c r="AA207155" s="192"/>
    </row>
    <row r="207156" spans="26:27">
      <c r="Z207156" s="192"/>
      <c r="AA207156" s="192"/>
    </row>
    <row r="207157" spans="26:27">
      <c r="Z207157" s="192"/>
      <c r="AA207157" s="192"/>
    </row>
    <row r="207158" spans="26:27">
      <c r="Z207158" s="192"/>
      <c r="AA207158" s="192"/>
    </row>
    <row r="207159" spans="26:27">
      <c r="Z207159" s="192"/>
      <c r="AA207159" s="192"/>
    </row>
    <row r="207160" spans="26:27">
      <c r="Z207160" s="192"/>
      <c r="AA207160" s="192"/>
    </row>
    <row r="207161" spans="26:27">
      <c r="Z207161" s="192"/>
      <c r="AA207161" s="192"/>
    </row>
    <row r="207162" spans="26:27">
      <c r="Z207162" s="192"/>
      <c r="AA207162" s="192"/>
    </row>
    <row r="207163" spans="26:27">
      <c r="Z207163" s="192"/>
      <c r="AA207163" s="192"/>
    </row>
    <row r="207164" spans="26:27">
      <c r="Z207164" s="192"/>
      <c r="AA207164" s="192"/>
    </row>
    <row r="207165" spans="26:27">
      <c r="Z207165" s="192"/>
      <c r="AA207165" s="192"/>
    </row>
    <row r="207166" spans="26:27">
      <c r="Z207166" s="192"/>
      <c r="AA207166" s="192"/>
    </row>
    <row r="207167" spans="26:27">
      <c r="Z207167" s="192"/>
      <c r="AA207167" s="192"/>
    </row>
    <row r="207168" spans="26:27">
      <c r="Z207168" s="192"/>
      <c r="AA207168" s="192"/>
    </row>
    <row r="207169" spans="26:27">
      <c r="Z207169" s="192"/>
      <c r="AA207169" s="192"/>
    </row>
    <row r="207170" spans="26:27">
      <c r="Z207170" s="192"/>
      <c r="AA207170" s="192"/>
    </row>
    <row r="207171" spans="26:27">
      <c r="Z207171" s="192"/>
      <c r="AA207171" s="192"/>
    </row>
    <row r="207172" spans="26:27">
      <c r="Z207172" s="192"/>
      <c r="AA207172" s="192"/>
    </row>
    <row r="207173" spans="26:27">
      <c r="Z207173" s="192"/>
      <c r="AA207173" s="192"/>
    </row>
    <row r="207174" spans="26:27">
      <c r="Z207174" s="192"/>
      <c r="AA207174" s="192"/>
    </row>
    <row r="207175" spans="26:27">
      <c r="Z207175" s="192"/>
      <c r="AA207175" s="192"/>
    </row>
    <row r="207176" spans="26:27">
      <c r="Z207176" s="192"/>
      <c r="AA207176" s="192"/>
    </row>
    <row r="207177" spans="26:27">
      <c r="Z207177" s="192"/>
      <c r="AA207177" s="192"/>
    </row>
    <row r="207178" spans="26:27">
      <c r="Z207178" s="192"/>
      <c r="AA207178" s="192"/>
    </row>
    <row r="207179" spans="26:27">
      <c r="Z207179" s="192"/>
      <c r="AA207179" s="192"/>
    </row>
    <row r="207180" spans="26:27">
      <c r="Z207180" s="192"/>
      <c r="AA207180" s="192"/>
    </row>
    <row r="207181" spans="26:27">
      <c r="Z207181" s="192"/>
      <c r="AA207181" s="192"/>
    </row>
    <row r="207182" spans="26:27">
      <c r="Z207182" s="192"/>
      <c r="AA207182" s="192"/>
    </row>
    <row r="207183" spans="26:27">
      <c r="Z207183" s="192"/>
      <c r="AA207183" s="192"/>
    </row>
    <row r="207184" spans="26:27">
      <c r="Z207184" s="192"/>
      <c r="AA207184" s="192"/>
    </row>
    <row r="207185" spans="26:27">
      <c r="Z207185" s="192"/>
      <c r="AA207185" s="192"/>
    </row>
    <row r="207186" spans="26:27">
      <c r="Z207186" s="192"/>
      <c r="AA207186" s="192"/>
    </row>
    <row r="207187" spans="26:27">
      <c r="Z207187" s="192"/>
      <c r="AA207187" s="192"/>
    </row>
    <row r="207188" spans="26:27">
      <c r="Z207188" s="192"/>
      <c r="AA207188" s="192"/>
    </row>
    <row r="207189" spans="26:27">
      <c r="Z207189" s="192"/>
      <c r="AA207189" s="192"/>
    </row>
    <row r="207190" spans="26:27">
      <c r="Z207190" s="192"/>
      <c r="AA207190" s="192"/>
    </row>
    <row r="207191" spans="26:27">
      <c r="Z207191" s="192"/>
      <c r="AA207191" s="192"/>
    </row>
    <row r="207192" spans="26:27">
      <c r="Z207192" s="192"/>
      <c r="AA207192" s="192"/>
    </row>
    <row r="207193" spans="26:27">
      <c r="Z207193" s="192"/>
      <c r="AA207193" s="192"/>
    </row>
    <row r="207194" spans="26:27">
      <c r="Z207194" s="192"/>
      <c r="AA207194" s="192"/>
    </row>
    <row r="207195" spans="26:27">
      <c r="Z207195" s="192"/>
      <c r="AA207195" s="192"/>
    </row>
    <row r="207196" spans="26:27">
      <c r="Z207196" s="192"/>
      <c r="AA207196" s="192"/>
    </row>
    <row r="207197" spans="26:27">
      <c r="Z207197" s="192"/>
      <c r="AA207197" s="192"/>
    </row>
    <row r="207198" spans="26:27">
      <c r="Z207198" s="192"/>
      <c r="AA207198" s="192"/>
    </row>
    <row r="207199" spans="26:27">
      <c r="Z207199" s="192"/>
      <c r="AA207199" s="192"/>
    </row>
    <row r="207200" spans="26:27">
      <c r="Z207200" s="192"/>
      <c r="AA207200" s="192"/>
    </row>
    <row r="207201" spans="26:27">
      <c r="Z207201" s="192"/>
      <c r="AA207201" s="192"/>
    </row>
    <row r="207202" spans="26:27">
      <c r="Z207202" s="192"/>
      <c r="AA207202" s="192"/>
    </row>
    <row r="207203" spans="26:27">
      <c r="Z207203" s="192"/>
      <c r="AA207203" s="192"/>
    </row>
    <row r="207204" spans="26:27">
      <c r="Z207204" s="192"/>
      <c r="AA207204" s="192"/>
    </row>
    <row r="207205" spans="26:27">
      <c r="Z207205" s="192"/>
      <c r="AA207205" s="192"/>
    </row>
    <row r="207206" spans="26:27">
      <c r="Z207206" s="192"/>
      <c r="AA207206" s="192"/>
    </row>
    <row r="207207" spans="26:27">
      <c r="Z207207" s="192"/>
      <c r="AA207207" s="192"/>
    </row>
    <row r="207208" spans="26:27">
      <c r="Z207208" s="192"/>
      <c r="AA207208" s="192"/>
    </row>
    <row r="207209" spans="26:27">
      <c r="Z207209" s="192"/>
      <c r="AA207209" s="192"/>
    </row>
    <row r="207210" spans="26:27">
      <c r="Z207210" s="192"/>
      <c r="AA207210" s="192"/>
    </row>
    <row r="207211" spans="26:27">
      <c r="Z207211" s="192"/>
      <c r="AA207211" s="192"/>
    </row>
    <row r="207212" spans="26:27">
      <c r="Z207212" s="192"/>
      <c r="AA207212" s="192"/>
    </row>
    <row r="207213" spans="26:27">
      <c r="Z207213" s="192"/>
      <c r="AA207213" s="192"/>
    </row>
    <row r="207214" spans="26:27">
      <c r="Z207214" s="192"/>
      <c r="AA207214" s="192"/>
    </row>
    <row r="207215" spans="26:27">
      <c r="Z207215" s="192"/>
      <c r="AA207215" s="192"/>
    </row>
    <row r="207216" spans="26:27">
      <c r="Z207216" s="192"/>
      <c r="AA207216" s="192"/>
    </row>
    <row r="207217" spans="26:27">
      <c r="Z207217" s="192"/>
      <c r="AA207217" s="192"/>
    </row>
    <row r="207218" spans="26:27">
      <c r="Z207218" s="192"/>
      <c r="AA207218" s="192"/>
    </row>
    <row r="207219" spans="26:27">
      <c r="Z207219" s="192"/>
      <c r="AA207219" s="192"/>
    </row>
    <row r="207220" spans="26:27">
      <c r="Z207220" s="192"/>
      <c r="AA207220" s="192"/>
    </row>
    <row r="207221" spans="26:27">
      <c r="Z207221" s="192"/>
      <c r="AA207221" s="192"/>
    </row>
    <row r="207222" spans="26:27">
      <c r="Z207222" s="192"/>
      <c r="AA207222" s="192"/>
    </row>
    <row r="207223" spans="26:27">
      <c r="Z207223" s="192"/>
      <c r="AA207223" s="192"/>
    </row>
    <row r="207224" spans="26:27">
      <c r="Z207224" s="192"/>
      <c r="AA207224" s="192"/>
    </row>
    <row r="207225" spans="26:27">
      <c r="Z207225" s="192"/>
      <c r="AA207225" s="192"/>
    </row>
    <row r="207226" spans="26:27">
      <c r="Z207226" s="192"/>
      <c r="AA207226" s="192"/>
    </row>
    <row r="207227" spans="26:27">
      <c r="Z207227" s="192"/>
      <c r="AA207227" s="192"/>
    </row>
    <row r="207228" spans="26:27">
      <c r="Z207228" s="192"/>
      <c r="AA207228" s="192"/>
    </row>
    <row r="207229" spans="26:27">
      <c r="Z207229" s="192"/>
      <c r="AA207229" s="192"/>
    </row>
    <row r="207230" spans="26:27">
      <c r="Z207230" s="192"/>
      <c r="AA207230" s="192"/>
    </row>
    <row r="207231" spans="26:27">
      <c r="Z207231" s="192"/>
      <c r="AA207231" s="192"/>
    </row>
    <row r="207232" spans="26:27">
      <c r="Z207232" s="192"/>
      <c r="AA207232" s="192"/>
    </row>
    <row r="207233" spans="26:27">
      <c r="Z207233" s="192"/>
      <c r="AA207233" s="192"/>
    </row>
    <row r="207234" spans="26:27">
      <c r="Z207234" s="192"/>
      <c r="AA207234" s="192"/>
    </row>
    <row r="207235" spans="26:27">
      <c r="Z207235" s="192"/>
      <c r="AA207235" s="192"/>
    </row>
    <row r="207236" spans="26:27">
      <c r="Z207236" s="192"/>
      <c r="AA207236" s="192"/>
    </row>
    <row r="207237" spans="26:27">
      <c r="Z207237" s="192"/>
      <c r="AA207237" s="192"/>
    </row>
    <row r="207238" spans="26:27">
      <c r="Z207238" s="192"/>
      <c r="AA207238" s="192"/>
    </row>
    <row r="207239" spans="26:27">
      <c r="Z207239" s="192"/>
      <c r="AA207239" s="192"/>
    </row>
    <row r="207240" spans="26:27">
      <c r="Z207240" s="192"/>
      <c r="AA207240" s="192"/>
    </row>
    <row r="207241" spans="26:27">
      <c r="Z207241" s="192"/>
      <c r="AA207241" s="192"/>
    </row>
    <row r="207242" spans="26:27">
      <c r="Z207242" s="192"/>
      <c r="AA207242" s="192"/>
    </row>
    <row r="207243" spans="26:27">
      <c r="Z207243" s="192"/>
      <c r="AA207243" s="192"/>
    </row>
    <row r="207244" spans="26:27">
      <c r="Z207244" s="192"/>
      <c r="AA207244" s="192"/>
    </row>
    <row r="207245" spans="26:27">
      <c r="Z207245" s="192"/>
      <c r="AA207245" s="192"/>
    </row>
    <row r="207246" spans="26:27">
      <c r="Z207246" s="192"/>
      <c r="AA207246" s="192"/>
    </row>
    <row r="207247" spans="26:27">
      <c r="Z207247" s="192"/>
      <c r="AA207247" s="192"/>
    </row>
    <row r="207248" spans="26:27">
      <c r="Z207248" s="192"/>
      <c r="AA207248" s="192"/>
    </row>
    <row r="207249" spans="26:27">
      <c r="Z207249" s="192"/>
      <c r="AA207249" s="192"/>
    </row>
    <row r="207250" spans="26:27">
      <c r="Z207250" s="192"/>
      <c r="AA207250" s="192"/>
    </row>
    <row r="207251" spans="26:27">
      <c r="Z207251" s="192"/>
      <c r="AA207251" s="192"/>
    </row>
    <row r="207252" spans="26:27">
      <c r="Z207252" s="192"/>
      <c r="AA207252" s="192"/>
    </row>
    <row r="207253" spans="26:27">
      <c r="Z207253" s="192"/>
      <c r="AA207253" s="192"/>
    </row>
    <row r="207254" spans="26:27">
      <c r="Z207254" s="192"/>
      <c r="AA207254" s="192"/>
    </row>
    <row r="207255" spans="26:27">
      <c r="Z207255" s="192"/>
      <c r="AA207255" s="192"/>
    </row>
    <row r="207256" spans="26:27">
      <c r="Z207256" s="192"/>
      <c r="AA207256" s="192"/>
    </row>
    <row r="207257" spans="26:27">
      <c r="Z207257" s="192"/>
      <c r="AA207257" s="192"/>
    </row>
    <row r="207258" spans="26:27">
      <c r="Z207258" s="192"/>
      <c r="AA207258" s="192"/>
    </row>
    <row r="207259" spans="26:27">
      <c r="Z207259" s="192"/>
      <c r="AA207259" s="192"/>
    </row>
    <row r="207260" spans="26:27">
      <c r="Z207260" s="192"/>
      <c r="AA207260" s="192"/>
    </row>
    <row r="207261" spans="26:27">
      <c r="Z207261" s="192"/>
      <c r="AA207261" s="192"/>
    </row>
    <row r="207262" spans="26:27">
      <c r="Z207262" s="192"/>
      <c r="AA207262" s="192"/>
    </row>
    <row r="207263" spans="26:27">
      <c r="Z207263" s="192"/>
      <c r="AA207263" s="192"/>
    </row>
    <row r="207264" spans="26:27">
      <c r="Z207264" s="192"/>
      <c r="AA207264" s="192"/>
    </row>
    <row r="207265" spans="26:27">
      <c r="Z207265" s="192"/>
      <c r="AA207265" s="192"/>
    </row>
    <row r="207266" spans="26:27">
      <c r="Z207266" s="192"/>
      <c r="AA207266" s="192"/>
    </row>
    <row r="207267" spans="26:27">
      <c r="Z207267" s="192"/>
      <c r="AA207267" s="192"/>
    </row>
    <row r="207268" spans="26:27">
      <c r="Z207268" s="192"/>
      <c r="AA207268" s="192"/>
    </row>
    <row r="207269" spans="26:27">
      <c r="Z207269" s="192"/>
      <c r="AA207269" s="192"/>
    </row>
    <row r="207270" spans="26:27">
      <c r="Z207270" s="192"/>
      <c r="AA207270" s="192"/>
    </row>
    <row r="207271" spans="26:27">
      <c r="Z207271" s="192"/>
      <c r="AA207271" s="192"/>
    </row>
    <row r="207272" spans="26:27">
      <c r="Z207272" s="192"/>
      <c r="AA207272" s="192"/>
    </row>
    <row r="207273" spans="26:27">
      <c r="Z207273" s="192"/>
      <c r="AA207273" s="192"/>
    </row>
    <row r="207274" spans="26:27">
      <c r="Z207274" s="192"/>
      <c r="AA207274" s="192"/>
    </row>
    <row r="207275" spans="26:27">
      <c r="Z207275" s="192"/>
      <c r="AA207275" s="192"/>
    </row>
    <row r="207276" spans="26:27">
      <c r="Z207276" s="192"/>
      <c r="AA207276" s="192"/>
    </row>
    <row r="207277" spans="26:27">
      <c r="Z207277" s="192"/>
      <c r="AA207277" s="192"/>
    </row>
    <row r="207278" spans="26:27">
      <c r="Z207278" s="192"/>
      <c r="AA207278" s="192"/>
    </row>
    <row r="207279" spans="26:27">
      <c r="Z207279" s="192"/>
      <c r="AA207279" s="192"/>
    </row>
    <row r="207280" spans="26:27">
      <c r="Z207280" s="192"/>
      <c r="AA207280" s="192"/>
    </row>
    <row r="207281" spans="26:27">
      <c r="Z207281" s="192"/>
      <c r="AA207281" s="192"/>
    </row>
    <row r="207282" spans="26:27">
      <c r="Z207282" s="192"/>
      <c r="AA207282" s="192"/>
    </row>
    <row r="207283" spans="26:27">
      <c r="Z207283" s="192"/>
      <c r="AA207283" s="192"/>
    </row>
    <row r="207284" spans="26:27">
      <c r="Z207284" s="192"/>
      <c r="AA207284" s="192"/>
    </row>
    <row r="207285" spans="26:27">
      <c r="Z207285" s="192"/>
      <c r="AA207285" s="192"/>
    </row>
    <row r="207286" spans="26:27">
      <c r="Z207286" s="192"/>
      <c r="AA207286" s="192"/>
    </row>
    <row r="207287" spans="26:27">
      <c r="Z207287" s="192"/>
      <c r="AA207287" s="192"/>
    </row>
    <row r="207288" spans="26:27">
      <c r="Z207288" s="192"/>
      <c r="AA207288" s="192"/>
    </row>
    <row r="207289" spans="26:27">
      <c r="Z207289" s="192"/>
      <c r="AA207289" s="192"/>
    </row>
    <row r="207290" spans="26:27">
      <c r="Z207290" s="192"/>
      <c r="AA207290" s="192"/>
    </row>
    <row r="207291" spans="26:27">
      <c r="Z207291" s="192"/>
      <c r="AA207291" s="192"/>
    </row>
    <row r="207292" spans="26:27">
      <c r="Z207292" s="192"/>
      <c r="AA207292" s="192"/>
    </row>
    <row r="207293" spans="26:27">
      <c r="Z207293" s="192"/>
      <c r="AA207293" s="192"/>
    </row>
    <row r="207294" spans="26:27">
      <c r="Z207294" s="192"/>
      <c r="AA207294" s="192"/>
    </row>
    <row r="207295" spans="26:27">
      <c r="Z207295" s="192"/>
      <c r="AA207295" s="192"/>
    </row>
    <row r="207296" spans="26:27">
      <c r="Z207296" s="192"/>
      <c r="AA207296" s="192"/>
    </row>
    <row r="207297" spans="26:27">
      <c r="Z207297" s="192"/>
      <c r="AA207297" s="192"/>
    </row>
    <row r="207298" spans="26:27">
      <c r="Z207298" s="192"/>
      <c r="AA207298" s="192"/>
    </row>
    <row r="207299" spans="26:27">
      <c r="Z207299" s="192"/>
      <c r="AA207299" s="192"/>
    </row>
    <row r="207300" spans="26:27">
      <c r="Z207300" s="192"/>
      <c r="AA207300" s="192"/>
    </row>
    <row r="207301" spans="26:27">
      <c r="Z207301" s="192"/>
      <c r="AA207301" s="192"/>
    </row>
    <row r="207302" spans="26:27">
      <c r="Z207302" s="192"/>
      <c r="AA207302" s="192"/>
    </row>
    <row r="207303" spans="26:27">
      <c r="Z207303" s="192"/>
      <c r="AA207303" s="192"/>
    </row>
    <row r="207304" spans="26:27">
      <c r="Z207304" s="192"/>
      <c r="AA207304" s="192"/>
    </row>
    <row r="207305" spans="26:27">
      <c r="Z207305" s="192"/>
      <c r="AA207305" s="192"/>
    </row>
    <row r="207306" spans="26:27">
      <c r="Z207306" s="192"/>
      <c r="AA207306" s="192"/>
    </row>
    <row r="207307" spans="26:27">
      <c r="Z207307" s="192"/>
      <c r="AA207307" s="192"/>
    </row>
    <row r="207308" spans="26:27">
      <c r="Z207308" s="192"/>
      <c r="AA207308" s="192"/>
    </row>
    <row r="207309" spans="26:27">
      <c r="Z207309" s="192"/>
      <c r="AA207309" s="192"/>
    </row>
    <row r="207310" spans="26:27">
      <c r="Z207310" s="192"/>
      <c r="AA207310" s="192"/>
    </row>
    <row r="207311" spans="26:27">
      <c r="Z207311" s="192"/>
      <c r="AA207311" s="192"/>
    </row>
    <row r="207312" spans="26:27">
      <c r="Z207312" s="192"/>
      <c r="AA207312" s="192"/>
    </row>
    <row r="207313" spans="26:27">
      <c r="Z207313" s="192"/>
      <c r="AA207313" s="192"/>
    </row>
    <row r="207314" spans="26:27">
      <c r="Z207314" s="192"/>
      <c r="AA207314" s="192"/>
    </row>
    <row r="207315" spans="26:27">
      <c r="Z207315" s="192"/>
      <c r="AA207315" s="192"/>
    </row>
    <row r="207316" spans="26:27">
      <c r="Z207316" s="192"/>
      <c r="AA207316" s="192"/>
    </row>
    <row r="207317" spans="26:27">
      <c r="Z207317" s="192"/>
      <c r="AA207317" s="192"/>
    </row>
    <row r="207318" spans="26:27">
      <c r="Z207318" s="192"/>
      <c r="AA207318" s="192"/>
    </row>
    <row r="207319" spans="26:27">
      <c r="Z207319" s="192"/>
      <c r="AA207319" s="192"/>
    </row>
    <row r="207320" spans="26:27">
      <c r="Z207320" s="192"/>
      <c r="AA207320" s="192"/>
    </row>
    <row r="207321" spans="26:27">
      <c r="Z207321" s="192"/>
      <c r="AA207321" s="192"/>
    </row>
    <row r="207322" spans="26:27">
      <c r="Z207322" s="192"/>
      <c r="AA207322" s="192"/>
    </row>
    <row r="207323" spans="26:27">
      <c r="Z207323" s="192"/>
      <c r="AA207323" s="192"/>
    </row>
    <row r="207324" spans="26:27">
      <c r="Z207324" s="192"/>
      <c r="AA207324" s="192"/>
    </row>
    <row r="207325" spans="26:27">
      <c r="Z207325" s="192"/>
      <c r="AA207325" s="192"/>
    </row>
    <row r="207326" spans="26:27">
      <c r="Z207326" s="192"/>
      <c r="AA207326" s="192"/>
    </row>
    <row r="207327" spans="26:27">
      <c r="Z207327" s="192"/>
      <c r="AA207327" s="192"/>
    </row>
    <row r="207328" spans="26:27">
      <c r="Z207328" s="192"/>
      <c r="AA207328" s="192"/>
    </row>
    <row r="207329" spans="26:27">
      <c r="Z207329" s="192"/>
      <c r="AA207329" s="192"/>
    </row>
    <row r="207330" spans="26:27">
      <c r="Z207330" s="192"/>
      <c r="AA207330" s="192"/>
    </row>
    <row r="207331" spans="26:27">
      <c r="Z207331" s="192"/>
      <c r="AA207331" s="192"/>
    </row>
    <row r="207332" spans="26:27">
      <c r="Z207332" s="192"/>
      <c r="AA207332" s="192"/>
    </row>
    <row r="207333" spans="26:27">
      <c r="Z207333" s="192"/>
      <c r="AA207333" s="192"/>
    </row>
    <row r="207334" spans="26:27">
      <c r="Z207334" s="192"/>
      <c r="AA207334" s="192"/>
    </row>
    <row r="207335" spans="26:27">
      <c r="Z207335" s="192"/>
      <c r="AA207335" s="192"/>
    </row>
    <row r="207336" spans="26:27">
      <c r="Z207336" s="192"/>
      <c r="AA207336" s="192"/>
    </row>
    <row r="207337" spans="26:27">
      <c r="Z207337" s="192"/>
      <c r="AA207337" s="192"/>
    </row>
    <row r="207338" spans="26:27">
      <c r="Z207338" s="192"/>
      <c r="AA207338" s="192"/>
    </row>
    <row r="207339" spans="26:27">
      <c r="Z207339" s="192"/>
      <c r="AA207339" s="192"/>
    </row>
    <row r="207340" spans="26:27">
      <c r="Z207340" s="192"/>
      <c r="AA207340" s="192"/>
    </row>
    <row r="207341" spans="26:27">
      <c r="Z207341" s="192"/>
      <c r="AA207341" s="192"/>
    </row>
    <row r="207342" spans="26:27">
      <c r="Z207342" s="192"/>
      <c r="AA207342" s="192"/>
    </row>
    <row r="207343" spans="26:27">
      <c r="Z207343" s="192"/>
      <c r="AA207343" s="192"/>
    </row>
    <row r="207344" spans="26:27">
      <c r="Z207344" s="192"/>
      <c r="AA207344" s="192"/>
    </row>
    <row r="207345" spans="26:27">
      <c r="Z207345" s="192"/>
      <c r="AA207345" s="192"/>
    </row>
    <row r="207346" spans="26:27">
      <c r="Z207346" s="192"/>
      <c r="AA207346" s="192"/>
    </row>
    <row r="207347" spans="26:27">
      <c r="Z207347" s="192"/>
      <c r="AA207347" s="192"/>
    </row>
    <row r="207348" spans="26:27">
      <c r="Z207348" s="192"/>
      <c r="AA207348" s="192"/>
    </row>
    <row r="207349" spans="26:27">
      <c r="Z207349" s="192"/>
      <c r="AA207349" s="192"/>
    </row>
    <row r="207350" spans="26:27">
      <c r="Z207350" s="192"/>
      <c r="AA207350" s="192"/>
    </row>
    <row r="207351" spans="26:27">
      <c r="Z207351" s="192"/>
      <c r="AA207351" s="192"/>
    </row>
    <row r="207352" spans="26:27">
      <c r="Z207352" s="192"/>
      <c r="AA207352" s="192"/>
    </row>
    <row r="207353" spans="26:27">
      <c r="Z207353" s="192"/>
      <c r="AA207353" s="192"/>
    </row>
    <row r="207354" spans="26:27">
      <c r="Z207354" s="192"/>
      <c r="AA207354" s="192"/>
    </row>
    <row r="207355" spans="26:27">
      <c r="Z207355" s="192"/>
      <c r="AA207355" s="192"/>
    </row>
    <row r="207356" spans="26:27">
      <c r="Z207356" s="192"/>
      <c r="AA207356" s="192"/>
    </row>
    <row r="207357" spans="26:27">
      <c r="Z207357" s="192"/>
      <c r="AA207357" s="192"/>
    </row>
    <row r="207358" spans="26:27">
      <c r="Z207358" s="192"/>
      <c r="AA207358" s="192"/>
    </row>
    <row r="207359" spans="26:27">
      <c r="Z207359" s="192"/>
      <c r="AA207359" s="192"/>
    </row>
    <row r="207360" spans="26:27">
      <c r="Z207360" s="192"/>
      <c r="AA207360" s="192"/>
    </row>
    <row r="207361" spans="26:27">
      <c r="Z207361" s="192"/>
      <c r="AA207361" s="192"/>
    </row>
    <row r="207362" spans="26:27">
      <c r="Z207362" s="192"/>
      <c r="AA207362" s="192"/>
    </row>
    <row r="207363" spans="26:27">
      <c r="Z207363" s="192"/>
      <c r="AA207363" s="192"/>
    </row>
    <row r="207364" spans="26:27">
      <c r="Z207364" s="192"/>
      <c r="AA207364" s="192"/>
    </row>
    <row r="207365" spans="26:27">
      <c r="Z207365" s="192"/>
      <c r="AA207365" s="192"/>
    </row>
    <row r="207366" spans="26:27">
      <c r="Z207366" s="192"/>
      <c r="AA207366" s="192"/>
    </row>
    <row r="207367" spans="26:27">
      <c r="Z207367" s="192"/>
      <c r="AA207367" s="192"/>
    </row>
    <row r="207368" spans="26:27">
      <c r="Z207368" s="192"/>
      <c r="AA207368" s="192"/>
    </row>
    <row r="207369" spans="26:27">
      <c r="Z207369" s="192"/>
      <c r="AA207369" s="192"/>
    </row>
    <row r="207370" spans="26:27">
      <c r="Z207370" s="192"/>
      <c r="AA207370" s="192"/>
    </row>
    <row r="207371" spans="26:27">
      <c r="Z207371" s="192"/>
      <c r="AA207371" s="192"/>
    </row>
    <row r="207372" spans="26:27">
      <c r="Z207372" s="192"/>
      <c r="AA207372" s="192"/>
    </row>
    <row r="207373" spans="26:27">
      <c r="Z207373" s="192"/>
      <c r="AA207373" s="192"/>
    </row>
    <row r="207374" spans="26:27">
      <c r="Z207374" s="192"/>
      <c r="AA207374" s="192"/>
    </row>
    <row r="207375" spans="26:27">
      <c r="Z207375" s="192"/>
      <c r="AA207375" s="192"/>
    </row>
    <row r="207376" spans="26:27">
      <c r="Z207376" s="192"/>
      <c r="AA207376" s="192"/>
    </row>
    <row r="207377" spans="26:27">
      <c r="Z207377" s="192"/>
      <c r="AA207377" s="192"/>
    </row>
    <row r="207378" spans="26:27">
      <c r="Z207378" s="192"/>
      <c r="AA207378" s="192"/>
    </row>
    <row r="207379" spans="26:27">
      <c r="Z207379" s="192"/>
      <c r="AA207379" s="192"/>
    </row>
    <row r="207380" spans="26:27">
      <c r="Z207380" s="192"/>
      <c r="AA207380" s="192"/>
    </row>
    <row r="207381" spans="26:27">
      <c r="Z207381" s="192"/>
      <c r="AA207381" s="192"/>
    </row>
    <row r="207382" spans="26:27">
      <c r="Z207382" s="192"/>
      <c r="AA207382" s="192"/>
    </row>
    <row r="207383" spans="26:27">
      <c r="Z207383" s="192"/>
      <c r="AA207383" s="192"/>
    </row>
    <row r="207384" spans="26:27">
      <c r="Z207384" s="192"/>
      <c r="AA207384" s="192"/>
    </row>
    <row r="207385" spans="26:27">
      <c r="Z207385" s="192"/>
      <c r="AA207385" s="192"/>
    </row>
    <row r="207386" spans="26:27">
      <c r="Z207386" s="192"/>
      <c r="AA207386" s="192"/>
    </row>
    <row r="207387" spans="26:27">
      <c r="Z207387" s="192"/>
      <c r="AA207387" s="192"/>
    </row>
    <row r="207388" spans="26:27">
      <c r="Z207388" s="192"/>
      <c r="AA207388" s="192"/>
    </row>
    <row r="207389" spans="26:27">
      <c r="Z207389" s="192"/>
      <c r="AA207389" s="192"/>
    </row>
    <row r="207390" spans="26:27">
      <c r="Z207390" s="192"/>
      <c r="AA207390" s="192"/>
    </row>
    <row r="207391" spans="26:27">
      <c r="Z207391" s="192"/>
      <c r="AA207391" s="192"/>
    </row>
    <row r="207392" spans="26:27">
      <c r="Z207392" s="192"/>
      <c r="AA207392" s="192"/>
    </row>
    <row r="207393" spans="26:27">
      <c r="Z207393" s="192"/>
      <c r="AA207393" s="192"/>
    </row>
    <row r="207394" spans="26:27">
      <c r="Z207394" s="192"/>
      <c r="AA207394" s="192"/>
    </row>
    <row r="207395" spans="26:27">
      <c r="Z207395" s="192"/>
      <c r="AA207395" s="192"/>
    </row>
    <row r="207396" spans="26:27">
      <c r="Z207396" s="192"/>
      <c r="AA207396" s="192"/>
    </row>
    <row r="207397" spans="26:27">
      <c r="Z207397" s="192"/>
      <c r="AA207397" s="192"/>
    </row>
    <row r="207398" spans="26:27">
      <c r="Z207398" s="192"/>
      <c r="AA207398" s="192"/>
    </row>
    <row r="207399" spans="26:27">
      <c r="Z207399" s="192"/>
      <c r="AA207399" s="192"/>
    </row>
    <row r="207400" spans="26:27">
      <c r="Z207400" s="192"/>
      <c r="AA207400" s="192"/>
    </row>
    <row r="207401" spans="26:27">
      <c r="Z207401" s="192"/>
      <c r="AA207401" s="192"/>
    </row>
    <row r="207402" spans="26:27">
      <c r="Z207402" s="192"/>
      <c r="AA207402" s="192"/>
    </row>
    <row r="207403" spans="26:27">
      <c r="Z207403" s="192"/>
      <c r="AA207403" s="192"/>
    </row>
    <row r="207404" spans="26:27">
      <c r="Z207404" s="192"/>
      <c r="AA207404" s="192"/>
    </row>
    <row r="207405" spans="26:27">
      <c r="Z207405" s="192"/>
      <c r="AA207405" s="192"/>
    </row>
    <row r="207406" spans="26:27">
      <c r="Z207406" s="192"/>
      <c r="AA207406" s="192"/>
    </row>
    <row r="207407" spans="26:27">
      <c r="Z207407" s="192"/>
      <c r="AA207407" s="192"/>
    </row>
    <row r="207408" spans="26:27">
      <c r="Z207408" s="192"/>
      <c r="AA207408" s="192"/>
    </row>
    <row r="207409" spans="26:27">
      <c r="Z207409" s="192"/>
      <c r="AA207409" s="192"/>
    </row>
    <row r="207410" spans="26:27">
      <c r="Z207410" s="192"/>
      <c r="AA207410" s="192"/>
    </row>
    <row r="207411" spans="26:27">
      <c r="Z207411" s="192"/>
      <c r="AA207411" s="192"/>
    </row>
    <row r="207412" spans="26:27">
      <c r="Z207412" s="192"/>
      <c r="AA207412" s="192"/>
    </row>
    <row r="207413" spans="26:27">
      <c r="Z207413" s="192"/>
      <c r="AA207413" s="192"/>
    </row>
    <row r="207414" spans="26:27">
      <c r="Z207414" s="192"/>
      <c r="AA207414" s="192"/>
    </row>
    <row r="207415" spans="26:27">
      <c r="Z207415" s="192"/>
      <c r="AA207415" s="192"/>
    </row>
    <row r="207416" spans="26:27">
      <c r="Z207416" s="192"/>
      <c r="AA207416" s="192"/>
    </row>
    <row r="207417" spans="26:27">
      <c r="Z207417" s="192"/>
      <c r="AA207417" s="192"/>
    </row>
    <row r="207418" spans="26:27">
      <c r="Z207418" s="192"/>
      <c r="AA207418" s="192"/>
    </row>
    <row r="207419" spans="26:27">
      <c r="Z207419" s="192"/>
      <c r="AA207419" s="192"/>
    </row>
    <row r="207420" spans="26:27">
      <c r="Z207420" s="192"/>
      <c r="AA207420" s="192"/>
    </row>
    <row r="207421" spans="26:27">
      <c r="Z207421" s="192"/>
      <c r="AA207421" s="192"/>
    </row>
    <row r="207422" spans="26:27">
      <c r="Z207422" s="192"/>
      <c r="AA207422" s="192"/>
    </row>
    <row r="207423" spans="26:27">
      <c r="Z207423" s="192"/>
      <c r="AA207423" s="192"/>
    </row>
    <row r="207424" spans="26:27">
      <c r="Z207424" s="192"/>
      <c r="AA207424" s="192"/>
    </row>
    <row r="207425" spans="26:27">
      <c r="Z207425" s="192"/>
      <c r="AA207425" s="192"/>
    </row>
    <row r="207426" spans="26:27">
      <c r="Z207426" s="192"/>
      <c r="AA207426" s="192"/>
    </row>
    <row r="207427" spans="26:27">
      <c r="Z207427" s="192"/>
      <c r="AA207427" s="192"/>
    </row>
    <row r="207428" spans="26:27">
      <c r="Z207428" s="192"/>
      <c r="AA207428" s="192"/>
    </row>
    <row r="207429" spans="26:27">
      <c r="Z207429" s="192"/>
      <c r="AA207429" s="192"/>
    </row>
    <row r="207430" spans="26:27">
      <c r="Z207430" s="192"/>
      <c r="AA207430" s="192"/>
    </row>
    <row r="207431" spans="26:27">
      <c r="Z207431" s="192"/>
      <c r="AA207431" s="192"/>
    </row>
    <row r="207432" spans="26:27">
      <c r="Z207432" s="192"/>
      <c r="AA207432" s="192"/>
    </row>
    <row r="207433" spans="26:27">
      <c r="Z207433" s="192"/>
      <c r="AA207433" s="192"/>
    </row>
    <row r="207434" spans="26:27">
      <c r="Z207434" s="192"/>
      <c r="AA207434" s="192"/>
    </row>
    <row r="207435" spans="26:27">
      <c r="Z207435" s="192"/>
      <c r="AA207435" s="192"/>
    </row>
    <row r="207436" spans="26:27">
      <c r="Z207436" s="192"/>
      <c r="AA207436" s="192"/>
    </row>
    <row r="207437" spans="26:27">
      <c r="Z207437" s="192"/>
      <c r="AA207437" s="192"/>
    </row>
    <row r="207438" spans="26:27">
      <c r="Z207438" s="192"/>
      <c r="AA207438" s="192"/>
    </row>
    <row r="207439" spans="26:27">
      <c r="Z207439" s="192"/>
      <c r="AA207439" s="192"/>
    </row>
    <row r="207440" spans="26:27">
      <c r="Z207440" s="192"/>
      <c r="AA207440" s="192"/>
    </row>
    <row r="207441" spans="26:27">
      <c r="Z207441" s="192"/>
      <c r="AA207441" s="192"/>
    </row>
    <row r="207442" spans="26:27">
      <c r="Z207442" s="192"/>
      <c r="AA207442" s="192"/>
    </row>
    <row r="207443" spans="26:27">
      <c r="Z207443" s="192"/>
      <c r="AA207443" s="192"/>
    </row>
    <row r="207444" spans="26:27">
      <c r="Z207444" s="192"/>
      <c r="AA207444" s="192"/>
    </row>
    <row r="207445" spans="26:27">
      <c r="Z207445" s="192"/>
      <c r="AA207445" s="192"/>
    </row>
    <row r="207446" spans="26:27">
      <c r="Z207446" s="192"/>
      <c r="AA207446" s="192"/>
    </row>
    <row r="207447" spans="26:27">
      <c r="Z207447" s="192"/>
      <c r="AA207447" s="192"/>
    </row>
    <row r="207448" spans="26:27">
      <c r="Z207448" s="192"/>
      <c r="AA207448" s="192"/>
    </row>
    <row r="207449" spans="26:27">
      <c r="Z207449" s="192"/>
      <c r="AA207449" s="192"/>
    </row>
    <row r="207450" spans="26:27">
      <c r="Z207450" s="192"/>
      <c r="AA207450" s="192"/>
    </row>
    <row r="207451" spans="26:27">
      <c r="Z207451" s="192"/>
      <c r="AA207451" s="192"/>
    </row>
    <row r="207452" spans="26:27">
      <c r="Z207452" s="192"/>
      <c r="AA207452" s="192"/>
    </row>
    <row r="207453" spans="26:27">
      <c r="Z207453" s="192"/>
      <c r="AA207453" s="192"/>
    </row>
    <row r="207454" spans="26:27">
      <c r="Z207454" s="192"/>
      <c r="AA207454" s="192"/>
    </row>
    <row r="207455" spans="26:27">
      <c r="Z207455" s="192"/>
      <c r="AA207455" s="192"/>
    </row>
    <row r="207456" spans="26:27">
      <c r="Z207456" s="192"/>
      <c r="AA207456" s="192"/>
    </row>
    <row r="207457" spans="26:27">
      <c r="Z207457" s="192"/>
      <c r="AA207457" s="192"/>
    </row>
    <row r="207458" spans="26:27">
      <c r="Z207458" s="192"/>
      <c r="AA207458" s="192"/>
    </row>
    <row r="207459" spans="26:27">
      <c r="Z207459" s="192"/>
      <c r="AA207459" s="192"/>
    </row>
    <row r="207460" spans="26:27">
      <c r="Z207460" s="192"/>
      <c r="AA207460" s="192"/>
    </row>
    <row r="207461" spans="26:27">
      <c r="Z207461" s="192"/>
      <c r="AA207461" s="192"/>
    </row>
    <row r="207462" spans="26:27">
      <c r="Z207462" s="192"/>
      <c r="AA207462" s="192"/>
    </row>
    <row r="207463" spans="26:27">
      <c r="Z207463" s="192"/>
      <c r="AA207463" s="192"/>
    </row>
    <row r="207464" spans="26:27">
      <c r="Z207464" s="192"/>
      <c r="AA207464" s="192"/>
    </row>
    <row r="207465" spans="26:27">
      <c r="Z207465" s="192"/>
      <c r="AA207465" s="192"/>
    </row>
    <row r="207466" spans="26:27">
      <c r="Z207466" s="192"/>
      <c r="AA207466" s="192"/>
    </row>
    <row r="207467" spans="26:27">
      <c r="Z207467" s="192"/>
      <c r="AA207467" s="192"/>
    </row>
    <row r="207468" spans="26:27">
      <c r="Z207468" s="192"/>
      <c r="AA207468" s="192"/>
    </row>
    <row r="207469" spans="26:27">
      <c r="Z207469" s="192"/>
      <c r="AA207469" s="192"/>
    </row>
    <row r="207470" spans="26:27">
      <c r="Z207470" s="192"/>
      <c r="AA207470" s="192"/>
    </row>
    <row r="207471" spans="26:27">
      <c r="Z207471" s="192"/>
      <c r="AA207471" s="192"/>
    </row>
    <row r="207472" spans="26:27">
      <c r="Z207472" s="192"/>
      <c r="AA207472" s="192"/>
    </row>
    <row r="207473" spans="26:27">
      <c r="Z207473" s="192"/>
      <c r="AA207473" s="192"/>
    </row>
    <row r="207474" spans="26:27">
      <c r="Z207474" s="192"/>
      <c r="AA207474" s="192"/>
    </row>
    <row r="207475" spans="26:27">
      <c r="Z207475" s="192"/>
      <c r="AA207475" s="192"/>
    </row>
    <row r="207476" spans="26:27">
      <c r="Z207476" s="192"/>
      <c r="AA207476" s="192"/>
    </row>
    <row r="207477" spans="26:27">
      <c r="Z207477" s="192"/>
      <c r="AA207477" s="192"/>
    </row>
    <row r="207478" spans="26:27">
      <c r="Z207478" s="192"/>
      <c r="AA207478" s="192"/>
    </row>
    <row r="207479" spans="26:27">
      <c r="Z207479" s="192"/>
      <c r="AA207479" s="192"/>
    </row>
    <row r="207480" spans="26:27">
      <c r="Z207480" s="192"/>
      <c r="AA207480" s="192"/>
    </row>
    <row r="207481" spans="26:27">
      <c r="Z207481" s="192"/>
      <c r="AA207481" s="192"/>
    </row>
    <row r="207482" spans="26:27">
      <c r="Z207482" s="192"/>
      <c r="AA207482" s="192"/>
    </row>
    <row r="207483" spans="26:27">
      <c r="Z207483" s="192"/>
      <c r="AA207483" s="192"/>
    </row>
    <row r="207484" spans="26:27">
      <c r="Z207484" s="192"/>
      <c r="AA207484" s="192"/>
    </row>
    <row r="207485" spans="26:27">
      <c r="Z207485" s="192"/>
      <c r="AA207485" s="192"/>
    </row>
    <row r="207486" spans="26:27">
      <c r="Z207486" s="192"/>
      <c r="AA207486" s="192"/>
    </row>
    <row r="207487" spans="26:27">
      <c r="Z207487" s="192"/>
      <c r="AA207487" s="192"/>
    </row>
    <row r="207488" spans="26:27">
      <c r="Z207488" s="192"/>
      <c r="AA207488" s="192"/>
    </row>
    <row r="207489" spans="26:27">
      <c r="Z207489" s="192"/>
      <c r="AA207489" s="192"/>
    </row>
    <row r="207490" spans="26:27">
      <c r="Z207490" s="192"/>
      <c r="AA207490" s="192"/>
    </row>
    <row r="207491" spans="26:27">
      <c r="Z207491" s="192"/>
      <c r="AA207491" s="192"/>
    </row>
    <row r="207492" spans="26:27">
      <c r="Z207492" s="192"/>
      <c r="AA207492" s="192"/>
    </row>
    <row r="207493" spans="26:27">
      <c r="Z207493" s="192"/>
      <c r="AA207493" s="192"/>
    </row>
    <row r="207494" spans="26:27">
      <c r="Z207494" s="192"/>
      <c r="AA207494" s="192"/>
    </row>
    <row r="207495" spans="26:27">
      <c r="Z207495" s="192"/>
      <c r="AA207495" s="192"/>
    </row>
    <row r="207496" spans="26:27">
      <c r="Z207496" s="192"/>
      <c r="AA207496" s="192"/>
    </row>
    <row r="207497" spans="26:27">
      <c r="Z207497" s="192"/>
      <c r="AA207497" s="192"/>
    </row>
    <row r="207498" spans="26:27">
      <c r="Z207498" s="192"/>
      <c r="AA207498" s="192"/>
    </row>
    <row r="207499" spans="26:27">
      <c r="Z207499" s="192"/>
      <c r="AA207499" s="192"/>
    </row>
    <row r="207500" spans="26:27">
      <c r="Z207500" s="192"/>
      <c r="AA207500" s="192"/>
    </row>
    <row r="207501" spans="26:27">
      <c r="Z207501" s="192"/>
      <c r="AA207501" s="192"/>
    </row>
    <row r="207502" spans="26:27">
      <c r="Z207502" s="192"/>
      <c r="AA207502" s="192"/>
    </row>
    <row r="207503" spans="26:27">
      <c r="Z207503" s="192"/>
      <c r="AA207503" s="192"/>
    </row>
    <row r="207504" spans="26:27">
      <c r="Z207504" s="192"/>
      <c r="AA207504" s="192"/>
    </row>
    <row r="207505" spans="26:27">
      <c r="Z207505" s="192"/>
      <c r="AA207505" s="192"/>
    </row>
    <row r="207506" spans="26:27">
      <c r="Z207506" s="192"/>
      <c r="AA207506" s="192"/>
    </row>
    <row r="207507" spans="26:27">
      <c r="Z207507" s="192"/>
      <c r="AA207507" s="192"/>
    </row>
    <row r="207508" spans="26:27">
      <c r="Z207508" s="192"/>
      <c r="AA207508" s="192"/>
    </row>
    <row r="207509" spans="26:27">
      <c r="Z207509" s="192"/>
      <c r="AA207509" s="192"/>
    </row>
    <row r="207510" spans="26:27">
      <c r="Z207510" s="192"/>
      <c r="AA207510" s="192"/>
    </row>
    <row r="207511" spans="26:27">
      <c r="Z207511" s="192"/>
      <c r="AA207511" s="192"/>
    </row>
    <row r="207512" spans="26:27">
      <c r="Z207512" s="192"/>
      <c r="AA207512" s="192"/>
    </row>
    <row r="207513" spans="26:27">
      <c r="Z207513" s="192"/>
      <c r="AA207513" s="192"/>
    </row>
    <row r="207514" spans="26:27">
      <c r="Z207514" s="192"/>
      <c r="AA207514" s="192"/>
    </row>
    <row r="207515" spans="26:27">
      <c r="Z207515" s="192"/>
      <c r="AA207515" s="192"/>
    </row>
    <row r="207516" spans="26:27">
      <c r="Z207516" s="192"/>
      <c r="AA207516" s="192"/>
    </row>
    <row r="207517" spans="26:27">
      <c r="Z207517" s="192"/>
      <c r="AA207517" s="192"/>
    </row>
    <row r="207518" spans="26:27">
      <c r="Z207518" s="192"/>
      <c r="AA207518" s="192"/>
    </row>
    <row r="207519" spans="26:27">
      <c r="Z207519" s="192"/>
      <c r="AA207519" s="192"/>
    </row>
    <row r="207520" spans="26:27">
      <c r="Z207520" s="192"/>
      <c r="AA207520" s="192"/>
    </row>
    <row r="207521" spans="26:27">
      <c r="Z207521" s="192"/>
      <c r="AA207521" s="192"/>
    </row>
    <row r="207522" spans="26:27">
      <c r="Z207522" s="192"/>
      <c r="AA207522" s="192"/>
    </row>
    <row r="207523" spans="26:27">
      <c r="Z207523" s="192"/>
      <c r="AA207523" s="192"/>
    </row>
    <row r="207524" spans="26:27">
      <c r="Z207524" s="192"/>
      <c r="AA207524" s="192"/>
    </row>
    <row r="207525" spans="26:27">
      <c r="Z207525" s="192"/>
      <c r="AA207525" s="192"/>
    </row>
    <row r="207526" spans="26:27">
      <c r="Z207526" s="192"/>
      <c r="AA207526" s="192"/>
    </row>
    <row r="207527" spans="26:27">
      <c r="Z207527" s="192"/>
      <c r="AA207527" s="192"/>
    </row>
    <row r="207528" spans="26:27">
      <c r="Z207528" s="192"/>
      <c r="AA207528" s="192"/>
    </row>
    <row r="207529" spans="26:27">
      <c r="Z207529" s="192"/>
      <c r="AA207529" s="192"/>
    </row>
    <row r="207530" spans="26:27">
      <c r="Z207530" s="192"/>
      <c r="AA207530" s="192"/>
    </row>
    <row r="207531" spans="26:27">
      <c r="Z207531" s="192"/>
      <c r="AA207531" s="192"/>
    </row>
    <row r="207532" spans="26:27">
      <c r="Z207532" s="192"/>
      <c r="AA207532" s="192"/>
    </row>
    <row r="207533" spans="26:27">
      <c r="Z207533" s="192"/>
      <c r="AA207533" s="192"/>
    </row>
    <row r="207534" spans="26:27">
      <c r="Z207534" s="192"/>
      <c r="AA207534" s="192"/>
    </row>
    <row r="207535" spans="26:27">
      <c r="Z207535" s="192"/>
      <c r="AA207535" s="192"/>
    </row>
    <row r="207536" spans="26:27">
      <c r="Z207536" s="192"/>
      <c r="AA207536" s="192"/>
    </row>
    <row r="207537" spans="26:27">
      <c r="Z207537" s="192"/>
      <c r="AA207537" s="192"/>
    </row>
    <row r="207538" spans="26:27">
      <c r="Z207538" s="192"/>
      <c r="AA207538" s="192"/>
    </row>
    <row r="207539" spans="26:27">
      <c r="Z207539" s="192"/>
      <c r="AA207539" s="192"/>
    </row>
    <row r="207540" spans="26:27">
      <c r="Z207540" s="192"/>
      <c r="AA207540" s="192"/>
    </row>
    <row r="207541" spans="26:27">
      <c r="Z207541" s="192"/>
      <c r="AA207541" s="192"/>
    </row>
    <row r="207542" spans="26:27">
      <c r="Z207542" s="192"/>
      <c r="AA207542" s="192"/>
    </row>
    <row r="207543" spans="26:27">
      <c r="Z207543" s="192"/>
      <c r="AA207543" s="192"/>
    </row>
    <row r="207544" spans="26:27">
      <c r="Z207544" s="192"/>
      <c r="AA207544" s="192"/>
    </row>
    <row r="207545" spans="26:27">
      <c r="Z207545" s="192"/>
      <c r="AA207545" s="192"/>
    </row>
    <row r="207546" spans="26:27">
      <c r="Z207546" s="192"/>
      <c r="AA207546" s="192"/>
    </row>
    <row r="207547" spans="26:27">
      <c r="Z207547" s="192"/>
      <c r="AA207547" s="192"/>
    </row>
    <row r="207548" spans="26:27">
      <c r="Z207548" s="192"/>
      <c r="AA207548" s="192"/>
    </row>
    <row r="207549" spans="26:27">
      <c r="Z207549" s="192"/>
      <c r="AA207549" s="192"/>
    </row>
    <row r="207550" spans="26:27">
      <c r="Z207550" s="192"/>
      <c r="AA207550" s="192"/>
    </row>
    <row r="207551" spans="26:27">
      <c r="Z207551" s="192"/>
      <c r="AA207551" s="192"/>
    </row>
    <row r="207552" spans="26:27">
      <c r="Z207552" s="192"/>
      <c r="AA207552" s="192"/>
    </row>
    <row r="207553" spans="26:27">
      <c r="Z207553" s="192"/>
      <c r="AA207553" s="192"/>
    </row>
    <row r="207554" spans="26:27">
      <c r="Z207554" s="192"/>
      <c r="AA207554" s="192"/>
    </row>
    <row r="207555" spans="26:27">
      <c r="Z207555" s="192"/>
      <c r="AA207555" s="192"/>
    </row>
    <row r="207556" spans="26:27">
      <c r="Z207556" s="192"/>
      <c r="AA207556" s="192"/>
    </row>
    <row r="207557" spans="26:27">
      <c r="Z207557" s="192"/>
      <c r="AA207557" s="192"/>
    </row>
    <row r="207558" spans="26:27">
      <c r="Z207558" s="192"/>
      <c r="AA207558" s="192"/>
    </row>
    <row r="207559" spans="26:27">
      <c r="Z207559" s="192"/>
      <c r="AA207559" s="192"/>
    </row>
    <row r="207560" spans="26:27">
      <c r="Z207560" s="192"/>
      <c r="AA207560" s="192"/>
    </row>
    <row r="207561" spans="26:27">
      <c r="Z207561" s="192"/>
      <c r="AA207561" s="192"/>
    </row>
    <row r="207562" spans="26:27">
      <c r="Z207562" s="192"/>
      <c r="AA207562" s="192"/>
    </row>
    <row r="207563" spans="26:27">
      <c r="Z207563" s="192"/>
      <c r="AA207563" s="192"/>
    </row>
    <row r="207564" spans="26:27">
      <c r="Z207564" s="192"/>
      <c r="AA207564" s="192"/>
    </row>
    <row r="207565" spans="26:27">
      <c r="Z207565" s="192"/>
      <c r="AA207565" s="192"/>
    </row>
    <row r="207566" spans="26:27">
      <c r="Z207566" s="192"/>
      <c r="AA207566" s="192"/>
    </row>
    <row r="207567" spans="26:27">
      <c r="Z207567" s="192"/>
      <c r="AA207567" s="192"/>
    </row>
    <row r="207568" spans="26:27">
      <c r="Z207568" s="192"/>
      <c r="AA207568" s="192"/>
    </row>
    <row r="207569" spans="26:27">
      <c r="Z207569" s="192"/>
      <c r="AA207569" s="192"/>
    </row>
    <row r="207570" spans="26:27">
      <c r="Z207570" s="192"/>
      <c r="AA207570" s="192"/>
    </row>
    <row r="207571" spans="26:27">
      <c r="Z207571" s="192"/>
      <c r="AA207571" s="192"/>
    </row>
    <row r="207572" spans="26:27">
      <c r="Z207572" s="192"/>
      <c r="AA207572" s="192"/>
    </row>
    <row r="207573" spans="26:27">
      <c r="Z207573" s="192"/>
      <c r="AA207573" s="192"/>
    </row>
    <row r="207574" spans="26:27">
      <c r="Z207574" s="192"/>
      <c r="AA207574" s="192"/>
    </row>
    <row r="207575" spans="26:27">
      <c r="Z207575" s="192"/>
      <c r="AA207575" s="192"/>
    </row>
    <row r="207576" spans="26:27">
      <c r="Z207576" s="192"/>
      <c r="AA207576" s="192"/>
    </row>
    <row r="207577" spans="26:27">
      <c r="Z207577" s="192"/>
      <c r="AA207577" s="192"/>
    </row>
    <row r="207578" spans="26:27">
      <c r="Z207578" s="192"/>
      <c r="AA207578" s="192"/>
    </row>
    <row r="207579" spans="26:27">
      <c r="Z207579" s="192"/>
      <c r="AA207579" s="192"/>
    </row>
    <row r="207580" spans="26:27">
      <c r="Z207580" s="192"/>
      <c r="AA207580" s="192"/>
    </row>
    <row r="207581" spans="26:27">
      <c r="Z207581" s="192"/>
      <c r="AA207581" s="192"/>
    </row>
    <row r="207582" spans="26:27">
      <c r="Z207582" s="192"/>
      <c r="AA207582" s="192"/>
    </row>
    <row r="207583" spans="26:27">
      <c r="Z207583" s="192"/>
      <c r="AA207583" s="192"/>
    </row>
    <row r="207584" spans="26:27">
      <c r="Z207584" s="192"/>
      <c r="AA207584" s="192"/>
    </row>
    <row r="207585" spans="26:27">
      <c r="Z207585" s="192"/>
      <c r="AA207585" s="192"/>
    </row>
    <row r="207586" spans="26:27">
      <c r="Z207586" s="192"/>
      <c r="AA207586" s="192"/>
    </row>
    <row r="207587" spans="26:27">
      <c r="Z207587" s="192"/>
      <c r="AA207587" s="192"/>
    </row>
    <row r="207588" spans="26:27">
      <c r="Z207588" s="192"/>
      <c r="AA207588" s="192"/>
    </row>
    <row r="207589" spans="26:27">
      <c r="Z207589" s="192"/>
      <c r="AA207589" s="192"/>
    </row>
    <row r="207590" spans="26:27">
      <c r="Z207590" s="192"/>
      <c r="AA207590" s="192"/>
    </row>
    <row r="207591" spans="26:27">
      <c r="Z207591" s="192"/>
      <c r="AA207591" s="192"/>
    </row>
    <row r="207592" spans="26:27">
      <c r="Z207592" s="192"/>
      <c r="AA207592" s="192"/>
    </row>
    <row r="207593" spans="26:27">
      <c r="Z207593" s="192"/>
      <c r="AA207593" s="192"/>
    </row>
    <row r="207594" spans="26:27">
      <c r="Z207594" s="192"/>
      <c r="AA207594" s="192"/>
    </row>
    <row r="207595" spans="26:27">
      <c r="Z207595" s="192"/>
      <c r="AA207595" s="192"/>
    </row>
    <row r="207596" spans="26:27">
      <c r="Z207596" s="192"/>
      <c r="AA207596" s="192"/>
    </row>
    <row r="207597" spans="26:27">
      <c r="Z207597" s="192"/>
      <c r="AA207597" s="192"/>
    </row>
    <row r="207598" spans="26:27">
      <c r="Z207598" s="192"/>
      <c r="AA207598" s="192"/>
    </row>
    <row r="207599" spans="26:27">
      <c r="Z207599" s="192"/>
      <c r="AA207599" s="192"/>
    </row>
    <row r="207600" spans="26:27">
      <c r="Z207600" s="192"/>
      <c r="AA207600" s="192"/>
    </row>
    <row r="207601" spans="26:27">
      <c r="Z207601" s="192"/>
      <c r="AA207601" s="192"/>
    </row>
    <row r="207602" spans="26:27">
      <c r="Z207602" s="192"/>
      <c r="AA207602" s="192"/>
    </row>
    <row r="207603" spans="26:27">
      <c r="Z207603" s="192"/>
      <c r="AA207603" s="192"/>
    </row>
    <row r="207604" spans="26:27">
      <c r="Z207604" s="192"/>
      <c r="AA207604" s="192"/>
    </row>
    <row r="207605" spans="26:27">
      <c r="Z207605" s="192"/>
      <c r="AA207605" s="192"/>
    </row>
    <row r="207606" spans="26:27">
      <c r="Z207606" s="192"/>
      <c r="AA207606" s="192"/>
    </row>
    <row r="207607" spans="26:27">
      <c r="Z207607" s="192"/>
      <c r="AA207607" s="192"/>
    </row>
    <row r="207608" spans="26:27">
      <c r="Z207608" s="192"/>
      <c r="AA207608" s="192"/>
    </row>
    <row r="207609" spans="26:27">
      <c r="Z207609" s="192"/>
      <c r="AA207609" s="192"/>
    </row>
    <row r="207610" spans="26:27">
      <c r="Z207610" s="192"/>
      <c r="AA207610" s="192"/>
    </row>
    <row r="207611" spans="26:27">
      <c r="Z207611" s="192"/>
      <c r="AA207611" s="192"/>
    </row>
    <row r="207612" spans="26:27">
      <c r="Z207612" s="192"/>
      <c r="AA207612" s="192"/>
    </row>
    <row r="207613" spans="26:27">
      <c r="Z207613" s="192"/>
      <c r="AA207613" s="192"/>
    </row>
    <row r="207614" spans="26:27">
      <c r="Z207614" s="192"/>
      <c r="AA207614" s="192"/>
    </row>
    <row r="207615" spans="26:27">
      <c r="Z207615" s="192"/>
      <c r="AA207615" s="192"/>
    </row>
    <row r="207616" spans="26:27">
      <c r="Z207616" s="192"/>
      <c r="AA207616" s="192"/>
    </row>
    <row r="207617" spans="26:27">
      <c r="Z207617" s="192"/>
      <c r="AA207617" s="192"/>
    </row>
    <row r="207618" spans="26:27">
      <c r="Z207618" s="192"/>
      <c r="AA207618" s="192"/>
    </row>
    <row r="207619" spans="26:27">
      <c r="Z207619" s="192"/>
      <c r="AA207619" s="192"/>
    </row>
    <row r="207620" spans="26:27">
      <c r="Z207620" s="192"/>
      <c r="AA207620" s="192"/>
    </row>
    <row r="207621" spans="26:27">
      <c r="Z207621" s="192"/>
      <c r="AA207621" s="192"/>
    </row>
    <row r="207622" spans="26:27">
      <c r="Z207622" s="192"/>
      <c r="AA207622" s="192"/>
    </row>
    <row r="207623" spans="26:27">
      <c r="Z207623" s="192"/>
      <c r="AA207623" s="192"/>
    </row>
    <row r="207624" spans="26:27">
      <c r="Z207624" s="192"/>
      <c r="AA207624" s="192"/>
    </row>
    <row r="207625" spans="26:27">
      <c r="Z207625" s="192"/>
      <c r="AA207625" s="192"/>
    </row>
    <row r="207626" spans="26:27">
      <c r="Z207626" s="192"/>
      <c r="AA207626" s="192"/>
    </row>
    <row r="207627" spans="26:27">
      <c r="Z207627" s="192"/>
      <c r="AA207627" s="192"/>
    </row>
    <row r="207628" spans="26:27">
      <c r="Z207628" s="192"/>
      <c r="AA207628" s="192"/>
    </row>
    <row r="207629" spans="26:27">
      <c r="Z207629" s="192"/>
      <c r="AA207629" s="192"/>
    </row>
    <row r="207630" spans="26:27">
      <c r="Z207630" s="192"/>
      <c r="AA207630" s="192"/>
    </row>
    <row r="207631" spans="26:27">
      <c r="Z207631" s="192"/>
      <c r="AA207631" s="192"/>
    </row>
    <row r="207632" spans="26:27">
      <c r="Z207632" s="192"/>
      <c r="AA207632" s="192"/>
    </row>
    <row r="207633" spans="26:27">
      <c r="Z207633" s="192"/>
      <c r="AA207633" s="192"/>
    </row>
    <row r="207634" spans="26:27">
      <c r="Z207634" s="192"/>
      <c r="AA207634" s="192"/>
    </row>
    <row r="207635" spans="26:27">
      <c r="Z207635" s="192"/>
      <c r="AA207635" s="192"/>
    </row>
    <row r="207636" spans="26:27">
      <c r="Z207636" s="192"/>
      <c r="AA207636" s="192"/>
    </row>
    <row r="207637" spans="26:27">
      <c r="Z207637" s="192"/>
      <c r="AA207637" s="192"/>
    </row>
    <row r="207638" spans="26:27">
      <c r="Z207638" s="192"/>
      <c r="AA207638" s="192"/>
    </row>
    <row r="207639" spans="26:27">
      <c r="Z207639" s="192"/>
      <c r="AA207639" s="192"/>
    </row>
    <row r="207640" spans="26:27">
      <c r="Z207640" s="192"/>
      <c r="AA207640" s="192"/>
    </row>
    <row r="207641" spans="26:27">
      <c r="Z207641" s="192"/>
      <c r="AA207641" s="192"/>
    </row>
    <row r="207642" spans="26:27">
      <c r="Z207642" s="192"/>
      <c r="AA207642" s="192"/>
    </row>
    <row r="207643" spans="26:27">
      <c r="Z207643" s="192"/>
      <c r="AA207643" s="192"/>
    </row>
    <row r="207644" spans="26:27">
      <c r="Z207644" s="192"/>
      <c r="AA207644" s="192"/>
    </row>
    <row r="207645" spans="26:27">
      <c r="Z207645" s="192"/>
      <c r="AA207645" s="192"/>
    </row>
    <row r="207646" spans="26:27">
      <c r="Z207646" s="192"/>
      <c r="AA207646" s="192"/>
    </row>
    <row r="207647" spans="26:27">
      <c r="Z207647" s="192"/>
      <c r="AA207647" s="192"/>
    </row>
    <row r="207648" spans="26:27">
      <c r="Z207648" s="192"/>
      <c r="AA207648" s="192"/>
    </row>
    <row r="207649" spans="26:27">
      <c r="Z207649" s="192"/>
      <c r="AA207649" s="192"/>
    </row>
    <row r="207650" spans="26:27">
      <c r="Z207650" s="192"/>
      <c r="AA207650" s="192"/>
    </row>
    <row r="207651" spans="26:27">
      <c r="Z207651" s="192"/>
      <c r="AA207651" s="192"/>
    </row>
    <row r="207652" spans="26:27">
      <c r="Z207652" s="192"/>
      <c r="AA207652" s="192"/>
    </row>
    <row r="207653" spans="26:27">
      <c r="Z207653" s="192"/>
      <c r="AA207653" s="192"/>
    </row>
    <row r="207654" spans="26:27">
      <c r="Z207654" s="192"/>
      <c r="AA207654" s="192"/>
    </row>
    <row r="207655" spans="26:27">
      <c r="Z207655" s="192"/>
      <c r="AA207655" s="192"/>
    </row>
    <row r="207656" spans="26:27">
      <c r="Z207656" s="192"/>
      <c r="AA207656" s="192"/>
    </row>
    <row r="207657" spans="26:27">
      <c r="Z207657" s="192"/>
      <c r="AA207657" s="192"/>
    </row>
    <row r="207658" spans="26:27">
      <c r="Z207658" s="192"/>
      <c r="AA207658" s="192"/>
    </row>
    <row r="207659" spans="26:27">
      <c r="Z207659" s="192"/>
      <c r="AA207659" s="192"/>
    </row>
    <row r="207660" spans="26:27">
      <c r="Z207660" s="192"/>
      <c r="AA207660" s="192"/>
    </row>
    <row r="207661" spans="26:27">
      <c r="Z207661" s="192"/>
      <c r="AA207661" s="192"/>
    </row>
    <row r="207662" spans="26:27">
      <c r="Z207662" s="192"/>
      <c r="AA207662" s="192"/>
    </row>
    <row r="207663" spans="26:27">
      <c r="Z207663" s="192"/>
      <c r="AA207663" s="192"/>
    </row>
    <row r="207664" spans="26:27">
      <c r="Z207664" s="192"/>
      <c r="AA207664" s="192"/>
    </row>
    <row r="207665" spans="26:27">
      <c r="Z207665" s="192"/>
      <c r="AA207665" s="192"/>
    </row>
    <row r="207666" spans="26:27">
      <c r="Z207666" s="192"/>
      <c r="AA207666" s="192"/>
    </row>
    <row r="207667" spans="26:27">
      <c r="Z207667" s="192"/>
      <c r="AA207667" s="192"/>
    </row>
    <row r="207668" spans="26:27">
      <c r="Z207668" s="192"/>
      <c r="AA207668" s="192"/>
    </row>
    <row r="207669" spans="26:27">
      <c r="Z207669" s="192"/>
      <c r="AA207669" s="192"/>
    </row>
    <row r="207670" spans="26:27">
      <c r="Z207670" s="192"/>
      <c r="AA207670" s="192"/>
    </row>
    <row r="207671" spans="26:27">
      <c r="Z207671" s="192"/>
      <c r="AA207671" s="192"/>
    </row>
    <row r="207672" spans="26:27">
      <c r="Z207672" s="192"/>
      <c r="AA207672" s="192"/>
    </row>
    <row r="207673" spans="26:27">
      <c r="Z207673" s="192"/>
      <c r="AA207673" s="192"/>
    </row>
    <row r="207674" spans="26:27">
      <c r="Z207674" s="192"/>
      <c r="AA207674" s="192"/>
    </row>
    <row r="207675" spans="26:27">
      <c r="Z207675" s="192"/>
      <c r="AA207675" s="192"/>
    </row>
    <row r="207676" spans="26:27">
      <c r="Z207676" s="192"/>
      <c r="AA207676" s="192"/>
    </row>
    <row r="207677" spans="26:27">
      <c r="Z207677" s="192"/>
      <c r="AA207677" s="192"/>
    </row>
    <row r="207678" spans="26:27">
      <c r="Z207678" s="192"/>
      <c r="AA207678" s="192"/>
    </row>
    <row r="207679" spans="26:27">
      <c r="Z207679" s="192"/>
      <c r="AA207679" s="192"/>
    </row>
    <row r="207680" spans="26:27">
      <c r="Z207680" s="192"/>
      <c r="AA207680" s="192"/>
    </row>
    <row r="207681" spans="26:27">
      <c r="Z207681" s="192"/>
      <c r="AA207681" s="192"/>
    </row>
    <row r="207682" spans="26:27">
      <c r="Z207682" s="192"/>
      <c r="AA207682" s="192"/>
    </row>
    <row r="207683" spans="26:27">
      <c r="Z207683" s="192"/>
      <c r="AA207683" s="192"/>
    </row>
    <row r="207684" spans="26:27">
      <c r="Z207684" s="192"/>
      <c r="AA207684" s="192"/>
    </row>
    <row r="207685" spans="26:27">
      <c r="Z207685" s="192"/>
      <c r="AA207685" s="192"/>
    </row>
    <row r="207686" spans="26:27">
      <c r="Z207686" s="192"/>
      <c r="AA207686" s="192"/>
    </row>
    <row r="207687" spans="26:27">
      <c r="Z207687" s="192"/>
      <c r="AA207687" s="192"/>
    </row>
    <row r="207688" spans="26:27">
      <c r="Z207688" s="192"/>
      <c r="AA207688" s="192"/>
    </row>
    <row r="207689" spans="26:27">
      <c r="Z207689" s="192"/>
      <c r="AA207689" s="192"/>
    </row>
    <row r="207690" spans="26:27">
      <c r="Z207690" s="192"/>
      <c r="AA207690" s="192"/>
    </row>
    <row r="207691" spans="26:27">
      <c r="Z207691" s="192"/>
      <c r="AA207691" s="192"/>
    </row>
    <row r="207692" spans="26:27">
      <c r="Z207692" s="192"/>
      <c r="AA207692" s="192"/>
    </row>
    <row r="207693" spans="26:27">
      <c r="Z207693" s="192"/>
      <c r="AA207693" s="192"/>
    </row>
    <row r="207694" spans="26:27">
      <c r="Z207694" s="192"/>
      <c r="AA207694" s="192"/>
    </row>
    <row r="207695" spans="26:27">
      <c r="Z207695" s="192"/>
      <c r="AA207695" s="192"/>
    </row>
    <row r="207696" spans="26:27">
      <c r="Z207696" s="192"/>
      <c r="AA207696" s="192"/>
    </row>
    <row r="207697" spans="26:27">
      <c r="Z207697" s="192"/>
      <c r="AA207697" s="192"/>
    </row>
    <row r="207698" spans="26:27">
      <c r="Z207698" s="192"/>
      <c r="AA207698" s="192"/>
    </row>
    <row r="207699" spans="26:27">
      <c r="Z207699" s="192"/>
      <c r="AA207699" s="192"/>
    </row>
    <row r="207700" spans="26:27">
      <c r="Z207700" s="192"/>
      <c r="AA207700" s="192"/>
    </row>
    <row r="207701" spans="26:27">
      <c r="Z207701" s="192"/>
      <c r="AA207701" s="192"/>
    </row>
    <row r="207702" spans="26:27">
      <c r="Z207702" s="192"/>
      <c r="AA207702" s="192"/>
    </row>
    <row r="207703" spans="26:27">
      <c r="Z207703" s="192"/>
      <c r="AA207703" s="192"/>
    </row>
    <row r="207704" spans="26:27">
      <c r="Z207704" s="192"/>
      <c r="AA207704" s="192"/>
    </row>
    <row r="207705" spans="26:27">
      <c r="Z207705" s="192"/>
      <c r="AA207705" s="192"/>
    </row>
    <row r="207706" spans="26:27">
      <c r="Z207706" s="192"/>
      <c r="AA207706" s="192"/>
    </row>
    <row r="207707" spans="26:27">
      <c r="Z207707" s="192"/>
      <c r="AA207707" s="192"/>
    </row>
    <row r="207708" spans="26:27">
      <c r="Z207708" s="192"/>
      <c r="AA207708" s="192"/>
    </row>
    <row r="207709" spans="26:27">
      <c r="Z207709" s="192"/>
      <c r="AA207709" s="192"/>
    </row>
    <row r="207710" spans="26:27">
      <c r="Z207710" s="192"/>
      <c r="AA207710" s="192"/>
    </row>
    <row r="207711" spans="26:27">
      <c r="Z207711" s="192"/>
      <c r="AA207711" s="192"/>
    </row>
    <row r="207712" spans="26:27">
      <c r="Z207712" s="192"/>
      <c r="AA207712" s="192"/>
    </row>
    <row r="207713" spans="26:27">
      <c r="Z207713" s="192"/>
      <c r="AA207713" s="192"/>
    </row>
    <row r="207714" spans="26:27">
      <c r="Z207714" s="192"/>
      <c r="AA207714" s="192"/>
    </row>
    <row r="207715" spans="26:27">
      <c r="Z207715" s="192"/>
      <c r="AA207715" s="192"/>
    </row>
    <row r="207716" spans="26:27">
      <c r="Z207716" s="192"/>
      <c r="AA207716" s="192"/>
    </row>
    <row r="207717" spans="26:27">
      <c r="Z207717" s="192"/>
      <c r="AA207717" s="192"/>
    </row>
    <row r="207718" spans="26:27">
      <c r="Z207718" s="192"/>
      <c r="AA207718" s="192"/>
    </row>
    <row r="207719" spans="26:27">
      <c r="Z207719" s="192"/>
      <c r="AA207719" s="192"/>
    </row>
    <row r="207720" spans="26:27">
      <c r="Z207720" s="192"/>
      <c r="AA207720" s="192"/>
    </row>
    <row r="207721" spans="26:27">
      <c r="Z207721" s="192"/>
      <c r="AA207721" s="192"/>
    </row>
    <row r="207722" spans="26:27">
      <c r="Z207722" s="192"/>
      <c r="AA207722" s="192"/>
    </row>
    <row r="207723" spans="26:27">
      <c r="Z207723" s="192"/>
      <c r="AA207723" s="192"/>
    </row>
    <row r="207724" spans="26:27">
      <c r="Z207724" s="192"/>
      <c r="AA207724" s="192"/>
    </row>
    <row r="207725" spans="26:27">
      <c r="Z207725" s="192"/>
      <c r="AA207725" s="192"/>
    </row>
    <row r="207726" spans="26:27">
      <c r="Z207726" s="192"/>
      <c r="AA207726" s="192"/>
    </row>
    <row r="207727" spans="26:27">
      <c r="Z207727" s="192"/>
      <c r="AA207727" s="192"/>
    </row>
    <row r="207728" spans="26:27">
      <c r="Z207728" s="192"/>
      <c r="AA207728" s="192"/>
    </row>
    <row r="207729" spans="26:27">
      <c r="Z207729" s="192"/>
      <c r="AA207729" s="192"/>
    </row>
    <row r="207730" spans="26:27">
      <c r="Z207730" s="192"/>
      <c r="AA207730" s="192"/>
    </row>
    <row r="207731" spans="26:27">
      <c r="Z207731" s="192"/>
      <c r="AA207731" s="192"/>
    </row>
    <row r="207732" spans="26:27">
      <c r="Z207732" s="192"/>
      <c r="AA207732" s="192"/>
    </row>
    <row r="207733" spans="26:27">
      <c r="Z207733" s="192"/>
      <c r="AA207733" s="192"/>
    </row>
    <row r="207734" spans="26:27">
      <c r="Z207734" s="192"/>
      <c r="AA207734" s="192"/>
    </row>
    <row r="207735" spans="26:27">
      <c r="Z207735" s="192"/>
      <c r="AA207735" s="192"/>
    </row>
    <row r="207736" spans="26:27">
      <c r="Z207736" s="192"/>
      <c r="AA207736" s="192"/>
    </row>
    <row r="207737" spans="26:27">
      <c r="Z207737" s="192"/>
      <c r="AA207737" s="192"/>
    </row>
    <row r="207738" spans="26:27">
      <c r="Z207738" s="192"/>
      <c r="AA207738" s="192"/>
    </row>
    <row r="207739" spans="26:27">
      <c r="Z207739" s="192"/>
      <c r="AA207739" s="192"/>
    </row>
    <row r="207740" spans="26:27">
      <c r="Z207740" s="192"/>
      <c r="AA207740" s="192"/>
    </row>
    <row r="207741" spans="26:27">
      <c r="Z207741" s="192"/>
      <c r="AA207741" s="192"/>
    </row>
    <row r="207742" spans="26:27">
      <c r="Z207742" s="192"/>
      <c r="AA207742" s="192"/>
    </row>
    <row r="207743" spans="26:27">
      <c r="Z207743" s="192"/>
      <c r="AA207743" s="192"/>
    </row>
    <row r="207744" spans="26:27">
      <c r="Z207744" s="192"/>
      <c r="AA207744" s="192"/>
    </row>
    <row r="207745" spans="26:27">
      <c r="Z207745" s="192"/>
      <c r="AA207745" s="192"/>
    </row>
    <row r="207746" spans="26:27">
      <c r="Z207746" s="192"/>
      <c r="AA207746" s="192"/>
    </row>
    <row r="207747" spans="26:27">
      <c r="Z207747" s="192"/>
      <c r="AA207747" s="192"/>
    </row>
    <row r="207748" spans="26:27">
      <c r="Z207748" s="192"/>
      <c r="AA207748" s="192"/>
    </row>
    <row r="207749" spans="26:27">
      <c r="Z207749" s="192"/>
      <c r="AA207749" s="192"/>
    </row>
    <row r="207750" spans="26:27">
      <c r="Z207750" s="192"/>
      <c r="AA207750" s="192"/>
    </row>
    <row r="207751" spans="26:27">
      <c r="Z207751" s="192"/>
      <c r="AA207751" s="192"/>
    </row>
    <row r="207752" spans="26:27">
      <c r="Z207752" s="192"/>
      <c r="AA207752" s="192"/>
    </row>
    <row r="207753" spans="26:27">
      <c r="Z207753" s="192"/>
      <c r="AA207753" s="192"/>
    </row>
    <row r="207754" spans="26:27">
      <c r="Z207754" s="192"/>
      <c r="AA207754" s="192"/>
    </row>
    <row r="207755" spans="26:27">
      <c r="Z207755" s="192"/>
      <c r="AA207755" s="192"/>
    </row>
    <row r="207756" spans="26:27">
      <c r="Z207756" s="192"/>
      <c r="AA207756" s="192"/>
    </row>
    <row r="207757" spans="26:27">
      <c r="Z207757" s="192"/>
      <c r="AA207757" s="192"/>
    </row>
    <row r="207758" spans="26:27">
      <c r="Z207758" s="192"/>
      <c r="AA207758" s="192"/>
    </row>
    <row r="207759" spans="26:27">
      <c r="Z207759" s="192"/>
      <c r="AA207759" s="192"/>
    </row>
    <row r="207760" spans="26:27">
      <c r="Z207760" s="192"/>
      <c r="AA207760" s="192"/>
    </row>
    <row r="207761" spans="26:27">
      <c r="Z207761" s="192"/>
      <c r="AA207761" s="192"/>
    </row>
    <row r="207762" spans="26:27">
      <c r="Z207762" s="192"/>
      <c r="AA207762" s="192"/>
    </row>
    <row r="207763" spans="26:27">
      <c r="Z207763" s="192"/>
      <c r="AA207763" s="192"/>
    </row>
    <row r="207764" spans="26:27">
      <c r="Z207764" s="192"/>
      <c r="AA207764" s="192"/>
    </row>
    <row r="207765" spans="26:27">
      <c r="Z207765" s="192"/>
      <c r="AA207765" s="192"/>
    </row>
    <row r="207766" spans="26:27">
      <c r="Z207766" s="192"/>
      <c r="AA207766" s="192"/>
    </row>
    <row r="207767" spans="26:27">
      <c r="Z207767" s="192"/>
      <c r="AA207767" s="192"/>
    </row>
    <row r="207768" spans="26:27">
      <c r="Z207768" s="192"/>
      <c r="AA207768" s="192"/>
    </row>
    <row r="207769" spans="26:27">
      <c r="Z207769" s="192"/>
      <c r="AA207769" s="192"/>
    </row>
    <row r="207770" spans="26:27">
      <c r="Z207770" s="192"/>
      <c r="AA207770" s="192"/>
    </row>
    <row r="207771" spans="26:27">
      <c r="Z207771" s="192"/>
      <c r="AA207771" s="192"/>
    </row>
    <row r="207772" spans="26:27">
      <c r="Z207772" s="192"/>
      <c r="AA207772" s="192"/>
    </row>
    <row r="207773" spans="26:27">
      <c r="Z207773" s="192"/>
      <c r="AA207773" s="192"/>
    </row>
    <row r="207774" spans="26:27">
      <c r="Z207774" s="192"/>
      <c r="AA207774" s="192"/>
    </row>
    <row r="207775" spans="26:27">
      <c r="Z207775" s="192"/>
      <c r="AA207775" s="192"/>
    </row>
    <row r="207776" spans="26:27">
      <c r="Z207776" s="192"/>
      <c r="AA207776" s="192"/>
    </row>
    <row r="207777" spans="26:27">
      <c r="Z207777" s="192"/>
      <c r="AA207777" s="192"/>
    </row>
    <row r="207778" spans="26:27">
      <c r="Z207778" s="192"/>
      <c r="AA207778" s="192"/>
    </row>
    <row r="207779" spans="26:27">
      <c r="Z207779" s="192"/>
      <c r="AA207779" s="192"/>
    </row>
    <row r="207780" spans="26:27">
      <c r="Z207780" s="192"/>
      <c r="AA207780" s="192"/>
    </row>
    <row r="207781" spans="26:27">
      <c r="Z207781" s="192"/>
      <c r="AA207781" s="192"/>
    </row>
    <row r="207782" spans="26:27">
      <c r="Z207782" s="192"/>
      <c r="AA207782" s="192"/>
    </row>
    <row r="207783" spans="26:27">
      <c r="Z207783" s="192"/>
      <c r="AA207783" s="192"/>
    </row>
    <row r="207784" spans="26:27">
      <c r="Z207784" s="192"/>
      <c r="AA207784" s="192"/>
    </row>
    <row r="207785" spans="26:27">
      <c r="Z207785" s="192"/>
      <c r="AA207785" s="192"/>
    </row>
    <row r="207786" spans="26:27">
      <c r="Z207786" s="192"/>
      <c r="AA207786" s="192"/>
    </row>
    <row r="207787" spans="26:27">
      <c r="Z207787" s="192"/>
      <c r="AA207787" s="192"/>
    </row>
    <row r="207788" spans="26:27">
      <c r="Z207788" s="192"/>
      <c r="AA207788" s="192"/>
    </row>
    <row r="207789" spans="26:27">
      <c r="Z207789" s="192"/>
      <c r="AA207789" s="192"/>
    </row>
    <row r="207790" spans="26:27">
      <c r="Z207790" s="192"/>
      <c r="AA207790" s="192"/>
    </row>
    <row r="207791" spans="26:27">
      <c r="Z207791" s="192"/>
      <c r="AA207791" s="192"/>
    </row>
    <row r="207792" spans="26:27">
      <c r="Z207792" s="192"/>
      <c r="AA207792" s="192"/>
    </row>
    <row r="207793" spans="26:27">
      <c r="Z207793" s="192"/>
      <c r="AA207793" s="192"/>
    </row>
    <row r="207794" spans="26:27">
      <c r="Z207794" s="192"/>
      <c r="AA207794" s="192"/>
    </row>
    <row r="207795" spans="26:27">
      <c r="Z207795" s="192"/>
      <c r="AA207795" s="192"/>
    </row>
    <row r="207796" spans="26:27">
      <c r="Z207796" s="192"/>
      <c r="AA207796" s="192"/>
    </row>
    <row r="207797" spans="26:27">
      <c r="Z207797" s="192"/>
      <c r="AA207797" s="192"/>
    </row>
    <row r="207798" spans="26:27">
      <c r="Z207798" s="192"/>
      <c r="AA207798" s="192"/>
    </row>
    <row r="207799" spans="26:27">
      <c r="Z207799" s="192"/>
      <c r="AA207799" s="192"/>
    </row>
    <row r="207800" spans="26:27">
      <c r="Z207800" s="192"/>
      <c r="AA207800" s="192"/>
    </row>
    <row r="207801" spans="26:27">
      <c r="Z207801" s="192"/>
      <c r="AA207801" s="192"/>
    </row>
    <row r="207802" spans="26:27">
      <c r="Z207802" s="192"/>
      <c r="AA207802" s="192"/>
    </row>
    <row r="207803" spans="26:27">
      <c r="Z207803" s="192"/>
      <c r="AA207803" s="192"/>
    </row>
    <row r="207804" spans="26:27">
      <c r="Z207804" s="192"/>
      <c r="AA207804" s="192"/>
    </row>
    <row r="207805" spans="26:27">
      <c r="Z207805" s="192"/>
      <c r="AA207805" s="192"/>
    </row>
    <row r="207806" spans="26:27">
      <c r="Z207806" s="192"/>
      <c r="AA207806" s="192"/>
    </row>
    <row r="207807" spans="26:27">
      <c r="Z207807" s="192"/>
      <c r="AA207807" s="192"/>
    </row>
    <row r="207808" spans="26:27">
      <c r="Z207808" s="192"/>
      <c r="AA207808" s="192"/>
    </row>
    <row r="207809" spans="26:27">
      <c r="Z207809" s="192"/>
      <c r="AA207809" s="192"/>
    </row>
    <row r="207810" spans="26:27">
      <c r="Z207810" s="192"/>
      <c r="AA207810" s="192"/>
    </row>
    <row r="207811" spans="26:27">
      <c r="Z207811" s="192"/>
      <c r="AA207811" s="192"/>
    </row>
    <row r="207812" spans="26:27">
      <c r="Z207812" s="192"/>
      <c r="AA207812" s="192"/>
    </row>
    <row r="207813" spans="26:27">
      <c r="Z207813" s="192"/>
      <c r="AA207813" s="192"/>
    </row>
    <row r="207814" spans="26:27">
      <c r="Z207814" s="192"/>
      <c r="AA207814" s="192"/>
    </row>
    <row r="207815" spans="26:27">
      <c r="Z207815" s="192"/>
      <c r="AA207815" s="192"/>
    </row>
    <row r="207816" spans="26:27">
      <c r="Z207816" s="192"/>
      <c r="AA207816" s="192"/>
    </row>
    <row r="207817" spans="26:27">
      <c r="Z207817" s="192"/>
      <c r="AA207817" s="192"/>
    </row>
    <row r="207818" spans="26:27">
      <c r="Z207818" s="192"/>
      <c r="AA207818" s="192"/>
    </row>
    <row r="207819" spans="26:27">
      <c r="Z207819" s="192"/>
      <c r="AA207819" s="192"/>
    </row>
    <row r="207820" spans="26:27">
      <c r="Z207820" s="192"/>
      <c r="AA207820" s="192"/>
    </row>
    <row r="207821" spans="26:27">
      <c r="Z207821" s="192"/>
      <c r="AA207821" s="192"/>
    </row>
    <row r="207822" spans="26:27">
      <c r="Z207822" s="192"/>
      <c r="AA207822" s="192"/>
    </row>
    <row r="207823" spans="26:27">
      <c r="Z207823" s="192"/>
      <c r="AA207823" s="192"/>
    </row>
    <row r="207824" spans="26:27">
      <c r="Z207824" s="192"/>
      <c r="AA207824" s="192"/>
    </row>
    <row r="207825" spans="26:27">
      <c r="Z207825" s="192"/>
      <c r="AA207825" s="192"/>
    </row>
    <row r="207826" spans="26:27">
      <c r="Z207826" s="192"/>
      <c r="AA207826" s="192"/>
    </row>
    <row r="207827" spans="26:27">
      <c r="Z207827" s="192"/>
      <c r="AA207827" s="192"/>
    </row>
    <row r="207828" spans="26:27">
      <c r="Z207828" s="192"/>
      <c r="AA207828" s="192"/>
    </row>
    <row r="207829" spans="26:27">
      <c r="Z207829" s="192"/>
      <c r="AA207829" s="192"/>
    </row>
    <row r="207830" spans="26:27">
      <c r="Z207830" s="192"/>
      <c r="AA207830" s="192"/>
    </row>
    <row r="207831" spans="26:27">
      <c r="Z207831" s="192"/>
      <c r="AA207831" s="192"/>
    </row>
    <row r="207832" spans="26:27">
      <c r="Z207832" s="192"/>
      <c r="AA207832" s="192"/>
    </row>
    <row r="207833" spans="26:27">
      <c r="Z207833" s="192"/>
      <c r="AA207833" s="192"/>
    </row>
    <row r="207834" spans="26:27">
      <c r="Z207834" s="192"/>
      <c r="AA207834" s="192"/>
    </row>
    <row r="207835" spans="26:27">
      <c r="Z207835" s="192"/>
      <c r="AA207835" s="192"/>
    </row>
    <row r="207836" spans="26:27">
      <c r="Z207836" s="192"/>
      <c r="AA207836" s="192"/>
    </row>
    <row r="207837" spans="26:27">
      <c r="Z207837" s="192"/>
      <c r="AA207837" s="192"/>
    </row>
    <row r="207838" spans="26:27">
      <c r="Z207838" s="192"/>
      <c r="AA207838" s="192"/>
    </row>
    <row r="207839" spans="26:27">
      <c r="Z207839" s="192"/>
      <c r="AA207839" s="192"/>
    </row>
    <row r="207840" spans="26:27">
      <c r="Z207840" s="192"/>
      <c r="AA207840" s="192"/>
    </row>
    <row r="207841" spans="26:27">
      <c r="Z207841" s="192"/>
      <c r="AA207841" s="192"/>
    </row>
    <row r="207842" spans="26:27">
      <c r="Z207842" s="192"/>
      <c r="AA207842" s="192"/>
    </row>
    <row r="207843" spans="26:27">
      <c r="Z207843" s="192"/>
      <c r="AA207843" s="192"/>
    </row>
    <row r="207844" spans="26:27">
      <c r="Z207844" s="192"/>
      <c r="AA207844" s="192"/>
    </row>
    <row r="207845" spans="26:27">
      <c r="Z207845" s="192"/>
      <c r="AA207845" s="192"/>
    </row>
    <row r="207846" spans="26:27">
      <c r="Z207846" s="192"/>
      <c r="AA207846" s="192"/>
    </row>
    <row r="207847" spans="26:27">
      <c r="Z207847" s="192"/>
      <c r="AA207847" s="192"/>
    </row>
    <row r="207848" spans="26:27">
      <c r="Z207848" s="192"/>
      <c r="AA207848" s="192"/>
    </row>
    <row r="207849" spans="26:27">
      <c r="Z207849" s="192"/>
      <c r="AA207849" s="192"/>
    </row>
    <row r="207850" spans="26:27">
      <c r="Z207850" s="192"/>
      <c r="AA207850" s="192"/>
    </row>
    <row r="207851" spans="26:27">
      <c r="Z207851" s="192"/>
      <c r="AA207851" s="192"/>
    </row>
    <row r="207852" spans="26:27">
      <c r="Z207852" s="192"/>
      <c r="AA207852" s="192"/>
    </row>
    <row r="207853" spans="26:27">
      <c r="Z207853" s="192"/>
      <c r="AA207853" s="192"/>
    </row>
    <row r="207854" spans="26:27">
      <c r="Z207854" s="192"/>
      <c r="AA207854" s="192"/>
    </row>
    <row r="207855" spans="26:27">
      <c r="Z207855" s="192"/>
      <c r="AA207855" s="192"/>
    </row>
    <row r="207856" spans="26:27">
      <c r="Z207856" s="192"/>
      <c r="AA207856" s="192"/>
    </row>
    <row r="207857" spans="26:27">
      <c r="Z207857" s="192"/>
      <c r="AA207857" s="192"/>
    </row>
    <row r="207858" spans="26:27">
      <c r="Z207858" s="192"/>
      <c r="AA207858" s="192"/>
    </row>
    <row r="207859" spans="26:27">
      <c r="Z207859" s="192"/>
      <c r="AA207859" s="192"/>
    </row>
    <row r="207860" spans="26:27">
      <c r="Z207860" s="192"/>
      <c r="AA207860" s="192"/>
    </row>
    <row r="207861" spans="26:27">
      <c r="Z207861" s="192"/>
      <c r="AA207861" s="192"/>
    </row>
    <row r="207862" spans="26:27">
      <c r="Z207862" s="192"/>
      <c r="AA207862" s="192"/>
    </row>
    <row r="207863" spans="26:27">
      <c r="Z207863" s="192"/>
      <c r="AA207863" s="192"/>
    </row>
    <row r="207864" spans="26:27">
      <c r="Z207864" s="192"/>
      <c r="AA207864" s="192"/>
    </row>
    <row r="207865" spans="26:27">
      <c r="Z207865" s="192"/>
      <c r="AA207865" s="192"/>
    </row>
    <row r="207866" spans="26:27">
      <c r="Z207866" s="192"/>
      <c r="AA207866" s="192"/>
    </row>
    <row r="207867" spans="26:27">
      <c r="Z207867" s="192"/>
      <c r="AA207867" s="192"/>
    </row>
    <row r="207868" spans="26:27">
      <c r="Z207868" s="192"/>
      <c r="AA207868" s="192"/>
    </row>
    <row r="207869" spans="26:27">
      <c r="Z207869" s="192"/>
      <c r="AA207869" s="192"/>
    </row>
    <row r="207870" spans="26:27">
      <c r="Z207870" s="192"/>
      <c r="AA207870" s="192"/>
    </row>
    <row r="207871" spans="26:27">
      <c r="Z207871" s="192"/>
      <c r="AA207871" s="192"/>
    </row>
    <row r="207872" spans="26:27">
      <c r="Z207872" s="192"/>
      <c r="AA207872" s="192"/>
    </row>
    <row r="207873" spans="26:27">
      <c r="Z207873" s="192"/>
      <c r="AA207873" s="192"/>
    </row>
    <row r="207874" spans="26:27">
      <c r="Z207874" s="192"/>
      <c r="AA207874" s="192"/>
    </row>
    <row r="207875" spans="26:27">
      <c r="Z207875" s="192"/>
      <c r="AA207875" s="192"/>
    </row>
    <row r="207876" spans="26:27">
      <c r="Z207876" s="192"/>
      <c r="AA207876" s="192"/>
    </row>
    <row r="207877" spans="26:27">
      <c r="Z207877" s="192"/>
      <c r="AA207877" s="192"/>
    </row>
    <row r="207878" spans="26:27">
      <c r="Z207878" s="192"/>
      <c r="AA207878" s="192"/>
    </row>
    <row r="207879" spans="26:27">
      <c r="Z207879" s="192"/>
      <c r="AA207879" s="192"/>
    </row>
    <row r="207880" spans="26:27">
      <c r="Z207880" s="192"/>
      <c r="AA207880" s="192"/>
    </row>
    <row r="207881" spans="26:27">
      <c r="Z207881" s="192"/>
      <c r="AA207881" s="192"/>
    </row>
    <row r="207882" spans="26:27">
      <c r="Z207882" s="192"/>
      <c r="AA207882" s="192"/>
    </row>
    <row r="207883" spans="26:27">
      <c r="Z207883" s="192"/>
      <c r="AA207883" s="192"/>
    </row>
    <row r="207884" spans="26:27">
      <c r="Z207884" s="192"/>
      <c r="AA207884" s="192"/>
    </row>
    <row r="207885" spans="26:27">
      <c r="Z207885" s="192"/>
      <c r="AA207885" s="192"/>
    </row>
    <row r="207886" spans="26:27">
      <c r="Z207886" s="192"/>
      <c r="AA207886" s="192"/>
    </row>
    <row r="207887" spans="26:27">
      <c r="Z207887" s="192"/>
      <c r="AA207887" s="192"/>
    </row>
    <row r="207888" spans="26:27">
      <c r="Z207888" s="192"/>
      <c r="AA207888" s="192"/>
    </row>
    <row r="207889" spans="26:27">
      <c r="Z207889" s="192"/>
      <c r="AA207889" s="192"/>
    </row>
    <row r="207890" spans="26:27">
      <c r="Z207890" s="192"/>
      <c r="AA207890" s="192"/>
    </row>
    <row r="207891" spans="26:27">
      <c r="Z207891" s="192"/>
      <c r="AA207891" s="192"/>
    </row>
    <row r="207892" spans="26:27">
      <c r="Z207892" s="192"/>
      <c r="AA207892" s="192"/>
    </row>
    <row r="207893" spans="26:27">
      <c r="Z207893" s="192"/>
      <c r="AA207893" s="192"/>
    </row>
    <row r="207894" spans="26:27">
      <c r="Z207894" s="192"/>
      <c r="AA207894" s="192"/>
    </row>
    <row r="207895" spans="26:27">
      <c r="Z207895" s="192"/>
      <c r="AA207895" s="192"/>
    </row>
    <row r="207896" spans="26:27">
      <c r="Z207896" s="192"/>
      <c r="AA207896" s="192"/>
    </row>
    <row r="207897" spans="26:27">
      <c r="Z207897" s="192"/>
      <c r="AA207897" s="192"/>
    </row>
    <row r="207898" spans="26:27">
      <c r="Z207898" s="192"/>
      <c r="AA207898" s="192"/>
    </row>
    <row r="207899" spans="26:27">
      <c r="Z207899" s="192"/>
      <c r="AA207899" s="192"/>
    </row>
    <row r="207900" spans="26:27">
      <c r="Z207900" s="192"/>
      <c r="AA207900" s="192"/>
    </row>
    <row r="207901" spans="26:27">
      <c r="Z207901" s="192"/>
      <c r="AA207901" s="192"/>
    </row>
    <row r="207902" spans="26:27">
      <c r="Z207902" s="192"/>
      <c r="AA207902" s="192"/>
    </row>
    <row r="207903" spans="26:27">
      <c r="Z207903" s="192"/>
      <c r="AA207903" s="192"/>
    </row>
    <row r="207904" spans="26:27">
      <c r="Z207904" s="192"/>
      <c r="AA207904" s="192"/>
    </row>
    <row r="207905" spans="26:27">
      <c r="Z207905" s="192"/>
      <c r="AA207905" s="192"/>
    </row>
    <row r="207906" spans="26:27">
      <c r="Z207906" s="192"/>
      <c r="AA207906" s="192"/>
    </row>
    <row r="207907" spans="26:27">
      <c r="Z207907" s="192"/>
      <c r="AA207907" s="192"/>
    </row>
    <row r="207908" spans="26:27">
      <c r="Z207908" s="192"/>
      <c r="AA207908" s="192"/>
    </row>
    <row r="207909" spans="26:27">
      <c r="Z207909" s="192"/>
      <c r="AA207909" s="192"/>
    </row>
    <row r="207910" spans="26:27">
      <c r="Z207910" s="192"/>
      <c r="AA207910" s="192"/>
    </row>
    <row r="207911" spans="26:27">
      <c r="Z207911" s="192"/>
      <c r="AA207911" s="192"/>
    </row>
    <row r="207912" spans="26:27">
      <c r="Z207912" s="192"/>
      <c r="AA207912" s="192"/>
    </row>
    <row r="207913" spans="26:27">
      <c r="Z207913" s="192"/>
      <c r="AA207913" s="192"/>
    </row>
    <row r="207914" spans="26:27">
      <c r="Z207914" s="192"/>
      <c r="AA207914" s="192"/>
    </row>
    <row r="207915" spans="26:27">
      <c r="Z207915" s="192"/>
      <c r="AA207915" s="192"/>
    </row>
    <row r="207916" spans="26:27">
      <c r="Z207916" s="192"/>
      <c r="AA207916" s="192"/>
    </row>
    <row r="207917" spans="26:27">
      <c r="Z207917" s="192"/>
      <c r="AA207917" s="192"/>
    </row>
    <row r="207918" spans="26:27">
      <c r="Z207918" s="192"/>
      <c r="AA207918" s="192"/>
    </row>
    <row r="207919" spans="26:27">
      <c r="Z207919" s="192"/>
      <c r="AA207919" s="192"/>
    </row>
    <row r="207920" spans="26:27">
      <c r="Z207920" s="192"/>
      <c r="AA207920" s="192"/>
    </row>
    <row r="207921" spans="26:27">
      <c r="Z207921" s="192"/>
      <c r="AA207921" s="192"/>
    </row>
    <row r="207922" spans="26:27">
      <c r="Z207922" s="192"/>
      <c r="AA207922" s="192"/>
    </row>
    <row r="207923" spans="26:27">
      <c r="Z207923" s="192"/>
      <c r="AA207923" s="192"/>
    </row>
    <row r="207924" spans="26:27">
      <c r="Z207924" s="192"/>
      <c r="AA207924" s="192"/>
    </row>
    <row r="207925" spans="26:27">
      <c r="Z207925" s="192"/>
      <c r="AA207925" s="192"/>
    </row>
    <row r="207926" spans="26:27">
      <c r="Z207926" s="192"/>
      <c r="AA207926" s="192"/>
    </row>
    <row r="207927" spans="26:27">
      <c r="Z207927" s="192"/>
      <c r="AA207927" s="192"/>
    </row>
    <row r="207928" spans="26:27">
      <c r="Z207928" s="192"/>
      <c r="AA207928" s="192"/>
    </row>
    <row r="207929" spans="26:27">
      <c r="Z207929" s="192"/>
      <c r="AA207929" s="192"/>
    </row>
    <row r="207930" spans="26:27">
      <c r="Z207930" s="192"/>
      <c r="AA207930" s="192"/>
    </row>
    <row r="207931" spans="26:27">
      <c r="Z207931" s="192"/>
      <c r="AA207931" s="192"/>
    </row>
    <row r="207932" spans="26:27">
      <c r="Z207932" s="192"/>
      <c r="AA207932" s="192"/>
    </row>
    <row r="207933" spans="26:27">
      <c r="Z207933" s="192"/>
      <c r="AA207933" s="192"/>
    </row>
    <row r="207934" spans="26:27">
      <c r="Z207934" s="192"/>
      <c r="AA207934" s="192"/>
    </row>
    <row r="207935" spans="26:27">
      <c r="Z207935" s="192"/>
      <c r="AA207935" s="192"/>
    </row>
    <row r="207936" spans="26:27">
      <c r="Z207936" s="192"/>
      <c r="AA207936" s="192"/>
    </row>
    <row r="207937" spans="26:27">
      <c r="Z207937" s="192"/>
      <c r="AA207937" s="192"/>
    </row>
    <row r="207938" spans="26:27">
      <c r="Z207938" s="192"/>
      <c r="AA207938" s="192"/>
    </row>
    <row r="207939" spans="26:27">
      <c r="Z207939" s="192"/>
      <c r="AA207939" s="192"/>
    </row>
    <row r="207940" spans="26:27">
      <c r="Z207940" s="192"/>
      <c r="AA207940" s="192"/>
    </row>
    <row r="207941" spans="26:27">
      <c r="Z207941" s="192"/>
      <c r="AA207941" s="192"/>
    </row>
    <row r="207942" spans="26:27">
      <c r="Z207942" s="192"/>
      <c r="AA207942" s="192"/>
    </row>
    <row r="207943" spans="26:27">
      <c r="Z207943" s="192"/>
      <c r="AA207943" s="192"/>
    </row>
    <row r="207944" spans="26:27">
      <c r="Z207944" s="192"/>
      <c r="AA207944" s="192"/>
    </row>
    <row r="207945" spans="26:27">
      <c r="Z207945" s="192"/>
      <c r="AA207945" s="192"/>
    </row>
    <row r="207946" spans="26:27">
      <c r="Z207946" s="192"/>
      <c r="AA207946" s="192"/>
    </row>
    <row r="207947" spans="26:27">
      <c r="Z207947" s="192"/>
      <c r="AA207947" s="192"/>
    </row>
    <row r="207948" spans="26:27">
      <c r="Z207948" s="192"/>
      <c r="AA207948" s="192"/>
    </row>
    <row r="207949" spans="26:27">
      <c r="Z207949" s="192"/>
      <c r="AA207949" s="192"/>
    </row>
    <row r="207950" spans="26:27">
      <c r="Z207950" s="192"/>
      <c r="AA207950" s="192"/>
    </row>
    <row r="207951" spans="26:27">
      <c r="Z207951" s="192"/>
      <c r="AA207951" s="192"/>
    </row>
    <row r="207952" spans="26:27">
      <c r="Z207952" s="192"/>
      <c r="AA207952" s="192"/>
    </row>
    <row r="207953" spans="26:27">
      <c r="Z207953" s="192"/>
      <c r="AA207953" s="192"/>
    </row>
    <row r="207954" spans="26:27">
      <c r="Z207954" s="192"/>
      <c r="AA207954" s="192"/>
    </row>
    <row r="207955" spans="26:27">
      <c r="Z207955" s="192"/>
      <c r="AA207955" s="192"/>
    </row>
    <row r="207956" spans="26:27">
      <c r="Z207956" s="192"/>
      <c r="AA207956" s="192"/>
    </row>
    <row r="207957" spans="26:27">
      <c r="Z207957" s="192"/>
      <c r="AA207957" s="192"/>
    </row>
    <row r="207958" spans="26:27">
      <c r="Z207958" s="192"/>
      <c r="AA207958" s="192"/>
    </row>
    <row r="207959" spans="26:27">
      <c r="Z207959" s="192"/>
      <c r="AA207959" s="192"/>
    </row>
    <row r="207960" spans="26:27">
      <c r="Z207960" s="192"/>
      <c r="AA207960" s="192"/>
    </row>
    <row r="207961" spans="26:27">
      <c r="Z207961" s="192"/>
      <c r="AA207961" s="192"/>
    </row>
    <row r="207962" spans="26:27">
      <c r="Z207962" s="192"/>
      <c r="AA207962" s="192"/>
    </row>
    <row r="207963" spans="26:27">
      <c r="Z207963" s="192"/>
      <c r="AA207963" s="192"/>
    </row>
    <row r="207964" spans="26:27">
      <c r="Z207964" s="192"/>
      <c r="AA207964" s="192"/>
    </row>
    <row r="207965" spans="26:27">
      <c r="Z207965" s="192"/>
      <c r="AA207965" s="192"/>
    </row>
    <row r="207966" spans="26:27">
      <c r="Z207966" s="192"/>
      <c r="AA207966" s="192"/>
    </row>
    <row r="207967" spans="26:27">
      <c r="Z207967" s="192"/>
      <c r="AA207967" s="192"/>
    </row>
    <row r="207968" spans="26:27">
      <c r="Z207968" s="192"/>
      <c r="AA207968" s="192"/>
    </row>
    <row r="207969" spans="26:27">
      <c r="Z207969" s="192"/>
      <c r="AA207969" s="192"/>
    </row>
    <row r="207970" spans="26:27">
      <c r="Z207970" s="192"/>
      <c r="AA207970" s="192"/>
    </row>
    <row r="207971" spans="26:27">
      <c r="Z207971" s="192"/>
      <c r="AA207971" s="192"/>
    </row>
    <row r="207972" spans="26:27">
      <c r="Z207972" s="192"/>
      <c r="AA207972" s="192"/>
    </row>
    <row r="207973" spans="26:27">
      <c r="Z207973" s="192"/>
      <c r="AA207973" s="192"/>
    </row>
    <row r="207974" spans="26:27">
      <c r="Z207974" s="192"/>
      <c r="AA207974" s="192"/>
    </row>
    <row r="207975" spans="26:27">
      <c r="Z207975" s="192"/>
      <c r="AA207975" s="192"/>
    </row>
    <row r="207976" spans="26:27">
      <c r="Z207976" s="192"/>
      <c r="AA207976" s="192"/>
    </row>
    <row r="207977" spans="26:27">
      <c r="Z207977" s="192"/>
      <c r="AA207977" s="192"/>
    </row>
    <row r="207978" spans="26:27">
      <c r="Z207978" s="192"/>
      <c r="AA207978" s="192"/>
    </row>
    <row r="207979" spans="26:27">
      <c r="Z207979" s="192"/>
      <c r="AA207979" s="192"/>
    </row>
    <row r="207980" spans="26:27">
      <c r="Z207980" s="192"/>
      <c r="AA207980" s="192"/>
    </row>
    <row r="207981" spans="26:27">
      <c r="Z207981" s="192"/>
      <c r="AA207981" s="192"/>
    </row>
    <row r="207982" spans="26:27">
      <c r="Z207982" s="192"/>
      <c r="AA207982" s="192"/>
    </row>
    <row r="207983" spans="26:27">
      <c r="Z207983" s="192"/>
      <c r="AA207983" s="192"/>
    </row>
    <row r="207984" spans="26:27">
      <c r="Z207984" s="192"/>
      <c r="AA207984" s="192"/>
    </row>
    <row r="207985" spans="26:27">
      <c r="Z207985" s="192"/>
      <c r="AA207985" s="192"/>
    </row>
    <row r="207986" spans="26:27">
      <c r="Z207986" s="192"/>
      <c r="AA207986" s="192"/>
    </row>
    <row r="207987" spans="26:27">
      <c r="Z207987" s="192"/>
      <c r="AA207987" s="192"/>
    </row>
    <row r="207988" spans="26:27">
      <c r="Z207988" s="192"/>
      <c r="AA207988" s="192"/>
    </row>
    <row r="207989" spans="26:27">
      <c r="Z207989" s="192"/>
      <c r="AA207989" s="192"/>
    </row>
    <row r="207990" spans="26:27">
      <c r="Z207990" s="192"/>
      <c r="AA207990" s="192"/>
    </row>
    <row r="207991" spans="26:27">
      <c r="Z207991" s="192"/>
      <c r="AA207991" s="192"/>
    </row>
    <row r="207992" spans="26:27">
      <c r="Z207992" s="192"/>
      <c r="AA207992" s="192"/>
    </row>
    <row r="207993" spans="26:27">
      <c r="Z207993" s="192"/>
      <c r="AA207993" s="192"/>
    </row>
    <row r="207994" spans="26:27">
      <c r="Z207994" s="192"/>
      <c r="AA207994" s="192"/>
    </row>
    <row r="207995" spans="26:27">
      <c r="Z207995" s="192"/>
      <c r="AA207995" s="192"/>
    </row>
    <row r="207996" spans="26:27">
      <c r="Z207996" s="192"/>
      <c r="AA207996" s="192"/>
    </row>
    <row r="207997" spans="26:27">
      <c r="Z207997" s="192"/>
      <c r="AA207997" s="192"/>
    </row>
    <row r="207998" spans="26:27">
      <c r="Z207998" s="192"/>
      <c r="AA207998" s="192"/>
    </row>
    <row r="207999" spans="26:27">
      <c r="Z207999" s="192"/>
      <c r="AA207999" s="192"/>
    </row>
    <row r="208000" spans="26:27">
      <c r="Z208000" s="192"/>
      <c r="AA208000" s="192"/>
    </row>
    <row r="208001" spans="26:27">
      <c r="Z208001" s="192"/>
      <c r="AA208001" s="192"/>
    </row>
    <row r="208002" spans="26:27">
      <c r="Z208002" s="192"/>
      <c r="AA208002" s="192"/>
    </row>
    <row r="208003" spans="26:27">
      <c r="Z208003" s="192"/>
      <c r="AA208003" s="192"/>
    </row>
    <row r="208004" spans="26:27">
      <c r="Z208004" s="192"/>
      <c r="AA208004" s="192"/>
    </row>
    <row r="208005" spans="26:27">
      <c r="Z208005" s="192"/>
      <c r="AA208005" s="192"/>
    </row>
    <row r="208006" spans="26:27">
      <c r="Z208006" s="192"/>
      <c r="AA208006" s="192"/>
    </row>
    <row r="208007" spans="26:27">
      <c r="Z208007" s="192"/>
      <c r="AA208007" s="192"/>
    </row>
    <row r="208008" spans="26:27">
      <c r="Z208008" s="192"/>
      <c r="AA208008" s="192"/>
    </row>
    <row r="208009" spans="26:27">
      <c r="Z208009" s="192"/>
      <c r="AA208009" s="192"/>
    </row>
    <row r="208010" spans="26:27">
      <c r="Z208010" s="192"/>
      <c r="AA208010" s="192"/>
    </row>
    <row r="208011" spans="26:27">
      <c r="Z208011" s="192"/>
      <c r="AA208011" s="192"/>
    </row>
    <row r="208012" spans="26:27">
      <c r="Z208012" s="192"/>
      <c r="AA208012" s="192"/>
    </row>
    <row r="208013" spans="26:27">
      <c r="Z208013" s="192"/>
      <c r="AA208013" s="192"/>
    </row>
    <row r="208014" spans="26:27">
      <c r="Z208014" s="192"/>
      <c r="AA208014" s="192"/>
    </row>
    <row r="208015" spans="26:27">
      <c r="Z208015" s="192"/>
      <c r="AA208015" s="192"/>
    </row>
    <row r="208016" spans="26:27">
      <c r="Z208016" s="192"/>
      <c r="AA208016" s="192"/>
    </row>
    <row r="208017" spans="26:27">
      <c r="Z208017" s="192"/>
      <c r="AA208017" s="192"/>
    </row>
    <row r="208018" spans="26:27">
      <c r="Z208018" s="192"/>
      <c r="AA208018" s="192"/>
    </row>
    <row r="208019" spans="26:27">
      <c r="Z208019" s="192"/>
      <c r="AA208019" s="192"/>
    </row>
    <row r="208020" spans="26:27">
      <c r="Z208020" s="192"/>
      <c r="AA208020" s="192"/>
    </row>
    <row r="208021" spans="26:27">
      <c r="Z208021" s="192"/>
      <c r="AA208021" s="192"/>
    </row>
    <row r="208022" spans="26:27">
      <c r="Z208022" s="192"/>
      <c r="AA208022" s="192"/>
    </row>
    <row r="208023" spans="26:27">
      <c r="Z208023" s="192"/>
      <c r="AA208023" s="192"/>
    </row>
    <row r="208024" spans="26:27">
      <c r="Z208024" s="192"/>
      <c r="AA208024" s="192"/>
    </row>
    <row r="208025" spans="26:27">
      <c r="Z208025" s="192"/>
      <c r="AA208025" s="192"/>
    </row>
    <row r="208026" spans="26:27">
      <c r="Z208026" s="192"/>
      <c r="AA208026" s="192"/>
    </row>
    <row r="208027" spans="26:27">
      <c r="Z208027" s="192"/>
      <c r="AA208027" s="192"/>
    </row>
    <row r="208028" spans="26:27">
      <c r="Z208028" s="192"/>
      <c r="AA208028" s="192"/>
    </row>
    <row r="208029" spans="26:27">
      <c r="Z208029" s="192"/>
      <c r="AA208029" s="192"/>
    </row>
    <row r="208030" spans="26:27">
      <c r="Z208030" s="192"/>
      <c r="AA208030" s="192"/>
    </row>
    <row r="208031" spans="26:27">
      <c r="Z208031" s="192"/>
      <c r="AA208031" s="192"/>
    </row>
    <row r="208032" spans="26:27">
      <c r="Z208032" s="192"/>
      <c r="AA208032" s="192"/>
    </row>
    <row r="208033" spans="26:27">
      <c r="Z208033" s="192"/>
      <c r="AA208033" s="192"/>
    </row>
    <row r="208034" spans="26:27">
      <c r="Z208034" s="192"/>
      <c r="AA208034" s="192"/>
    </row>
    <row r="208035" spans="26:27">
      <c r="Z208035" s="192"/>
      <c r="AA208035" s="192"/>
    </row>
    <row r="208036" spans="26:27">
      <c r="Z208036" s="192"/>
      <c r="AA208036" s="192"/>
    </row>
    <row r="208037" spans="26:27">
      <c r="Z208037" s="192"/>
      <c r="AA208037" s="192"/>
    </row>
    <row r="208038" spans="26:27">
      <c r="Z208038" s="192"/>
      <c r="AA208038" s="192"/>
    </row>
    <row r="208039" spans="26:27">
      <c r="Z208039" s="192"/>
      <c r="AA208039" s="192"/>
    </row>
    <row r="208040" spans="26:27">
      <c r="Z208040" s="192"/>
      <c r="AA208040" s="192"/>
    </row>
    <row r="208041" spans="26:27">
      <c r="Z208041" s="192"/>
      <c r="AA208041" s="192"/>
    </row>
    <row r="208042" spans="26:27">
      <c r="Z208042" s="192"/>
      <c r="AA208042" s="192"/>
    </row>
    <row r="208043" spans="26:27">
      <c r="Z208043" s="192"/>
      <c r="AA208043" s="192"/>
    </row>
    <row r="208044" spans="26:27">
      <c r="Z208044" s="192"/>
      <c r="AA208044" s="192"/>
    </row>
    <row r="208045" spans="26:27">
      <c r="Z208045" s="192"/>
      <c r="AA208045" s="192"/>
    </row>
    <row r="208046" spans="26:27">
      <c r="Z208046" s="192"/>
      <c r="AA208046" s="192"/>
    </row>
    <row r="208047" spans="26:27">
      <c r="Z208047" s="192"/>
      <c r="AA208047" s="192"/>
    </row>
    <row r="208048" spans="26:27">
      <c r="Z208048" s="192"/>
      <c r="AA208048" s="192"/>
    </row>
    <row r="208049" spans="26:27">
      <c r="Z208049" s="192"/>
      <c r="AA208049" s="192"/>
    </row>
    <row r="208050" spans="26:27">
      <c r="Z208050" s="192"/>
      <c r="AA208050" s="192"/>
    </row>
    <row r="208051" spans="26:27">
      <c r="Z208051" s="192"/>
      <c r="AA208051" s="192"/>
    </row>
    <row r="208052" spans="26:27">
      <c r="Z208052" s="192"/>
      <c r="AA208052" s="192"/>
    </row>
    <row r="208053" spans="26:27">
      <c r="Z208053" s="192"/>
      <c r="AA208053" s="192"/>
    </row>
    <row r="208054" spans="26:27">
      <c r="Z208054" s="192"/>
      <c r="AA208054" s="192"/>
    </row>
    <row r="208055" spans="26:27">
      <c r="Z208055" s="192"/>
      <c r="AA208055" s="192"/>
    </row>
    <row r="208056" spans="26:27">
      <c r="Z208056" s="192"/>
      <c r="AA208056" s="192"/>
    </row>
    <row r="208057" spans="26:27">
      <c r="Z208057" s="192"/>
      <c r="AA208057" s="192"/>
    </row>
    <row r="208058" spans="26:27">
      <c r="Z208058" s="192"/>
      <c r="AA208058" s="192"/>
    </row>
    <row r="208059" spans="26:27">
      <c r="Z208059" s="192"/>
      <c r="AA208059" s="192"/>
    </row>
    <row r="208060" spans="26:27">
      <c r="Z208060" s="192"/>
      <c r="AA208060" s="192"/>
    </row>
    <row r="208061" spans="26:27">
      <c r="Z208061" s="192"/>
      <c r="AA208061" s="192"/>
    </row>
    <row r="208062" spans="26:27">
      <c r="Z208062" s="192"/>
      <c r="AA208062" s="192"/>
    </row>
    <row r="208063" spans="26:27">
      <c r="Z208063" s="192"/>
      <c r="AA208063" s="192"/>
    </row>
    <row r="208064" spans="26:27">
      <c r="Z208064" s="192"/>
      <c r="AA208064" s="192"/>
    </row>
    <row r="208065" spans="26:27">
      <c r="Z208065" s="192"/>
      <c r="AA208065" s="192"/>
    </row>
    <row r="208066" spans="26:27">
      <c r="Z208066" s="192"/>
      <c r="AA208066" s="192"/>
    </row>
    <row r="208067" spans="26:27">
      <c r="Z208067" s="192"/>
      <c r="AA208067" s="192"/>
    </row>
    <row r="208068" spans="26:27">
      <c r="Z208068" s="192"/>
      <c r="AA208068" s="192"/>
    </row>
    <row r="208069" spans="26:27">
      <c r="Z208069" s="192"/>
      <c r="AA208069" s="192"/>
    </row>
    <row r="208070" spans="26:27">
      <c r="Z208070" s="192"/>
      <c r="AA208070" s="192"/>
    </row>
    <row r="208071" spans="26:27">
      <c r="Z208071" s="192"/>
      <c r="AA208071" s="192"/>
    </row>
    <row r="208072" spans="26:27">
      <c r="Z208072" s="192"/>
      <c r="AA208072" s="192"/>
    </row>
    <row r="208073" spans="26:27">
      <c r="Z208073" s="192"/>
      <c r="AA208073" s="192"/>
    </row>
    <row r="208074" spans="26:27">
      <c r="Z208074" s="192"/>
      <c r="AA208074" s="192"/>
    </row>
    <row r="208075" spans="26:27">
      <c r="Z208075" s="192"/>
      <c r="AA208075" s="192"/>
    </row>
    <row r="208076" spans="26:27">
      <c r="Z208076" s="192"/>
      <c r="AA208076" s="192"/>
    </row>
    <row r="208077" spans="26:27">
      <c r="Z208077" s="192"/>
      <c r="AA208077" s="192"/>
    </row>
    <row r="208078" spans="26:27">
      <c r="Z208078" s="192"/>
      <c r="AA208078" s="192"/>
    </row>
    <row r="208079" spans="26:27">
      <c r="Z208079" s="192"/>
      <c r="AA208079" s="192"/>
    </row>
    <row r="208080" spans="26:27">
      <c r="Z208080" s="192"/>
      <c r="AA208080" s="192"/>
    </row>
    <row r="208081" spans="26:27">
      <c r="Z208081" s="192"/>
      <c r="AA208081" s="192"/>
    </row>
    <row r="208082" spans="26:27">
      <c r="Z208082" s="192"/>
      <c r="AA208082" s="192"/>
    </row>
    <row r="208083" spans="26:27">
      <c r="Z208083" s="192"/>
      <c r="AA208083" s="192"/>
    </row>
    <row r="208084" spans="26:27">
      <c r="Z208084" s="192"/>
      <c r="AA208084" s="192"/>
    </row>
    <row r="208085" spans="26:27">
      <c r="Z208085" s="192"/>
      <c r="AA208085" s="192"/>
    </row>
    <row r="208086" spans="26:27">
      <c r="Z208086" s="192"/>
      <c r="AA208086" s="192"/>
    </row>
    <row r="208087" spans="26:27">
      <c r="Z208087" s="192"/>
      <c r="AA208087" s="192"/>
    </row>
    <row r="208088" spans="26:27">
      <c r="Z208088" s="192"/>
      <c r="AA208088" s="192"/>
    </row>
    <row r="208089" spans="26:27">
      <c r="Z208089" s="192"/>
      <c r="AA208089" s="192"/>
    </row>
    <row r="208090" spans="26:27">
      <c r="Z208090" s="192"/>
      <c r="AA208090" s="192"/>
    </row>
    <row r="208091" spans="26:27">
      <c r="Z208091" s="192"/>
      <c r="AA208091" s="192"/>
    </row>
    <row r="208092" spans="26:27">
      <c r="Z208092" s="192"/>
      <c r="AA208092" s="192"/>
    </row>
    <row r="208093" spans="26:27">
      <c r="Z208093" s="192"/>
      <c r="AA208093" s="192"/>
    </row>
    <row r="208094" spans="26:27">
      <c r="Z208094" s="192"/>
      <c r="AA208094" s="192"/>
    </row>
    <row r="208095" spans="26:27">
      <c r="Z208095" s="192"/>
      <c r="AA208095" s="192"/>
    </row>
    <row r="208096" spans="26:27">
      <c r="Z208096" s="192"/>
      <c r="AA208096" s="192"/>
    </row>
    <row r="208097" spans="26:27">
      <c r="Z208097" s="192"/>
      <c r="AA208097" s="192"/>
    </row>
    <row r="208098" spans="26:27">
      <c r="Z208098" s="192"/>
      <c r="AA208098" s="192"/>
    </row>
    <row r="208099" spans="26:27">
      <c r="Z208099" s="192"/>
      <c r="AA208099" s="192"/>
    </row>
    <row r="208100" spans="26:27">
      <c r="Z208100" s="192"/>
      <c r="AA208100" s="192"/>
    </row>
    <row r="208101" spans="26:27">
      <c r="Z208101" s="192"/>
      <c r="AA208101" s="192"/>
    </row>
    <row r="208102" spans="26:27">
      <c r="Z208102" s="192"/>
      <c r="AA208102" s="192"/>
    </row>
    <row r="208103" spans="26:27">
      <c r="Z208103" s="192"/>
      <c r="AA208103" s="192"/>
    </row>
    <row r="208104" spans="26:27">
      <c r="Z208104" s="192"/>
      <c r="AA208104" s="192"/>
    </row>
    <row r="208105" spans="26:27">
      <c r="Z208105" s="192"/>
      <c r="AA208105" s="192"/>
    </row>
    <row r="208106" spans="26:27">
      <c r="Z208106" s="192"/>
      <c r="AA208106" s="192"/>
    </row>
    <row r="208107" spans="26:27">
      <c r="Z208107" s="192"/>
      <c r="AA208107" s="192"/>
    </row>
    <row r="208108" spans="26:27">
      <c r="Z208108" s="192"/>
      <c r="AA208108" s="192"/>
    </row>
    <row r="208109" spans="26:27">
      <c r="Z208109" s="192"/>
      <c r="AA208109" s="192"/>
    </row>
    <row r="208110" spans="26:27">
      <c r="Z208110" s="192"/>
      <c r="AA208110" s="192"/>
    </row>
    <row r="208111" spans="26:27">
      <c r="Z208111" s="192"/>
      <c r="AA208111" s="192"/>
    </row>
    <row r="208112" spans="26:27">
      <c r="Z208112" s="192"/>
      <c r="AA208112" s="192"/>
    </row>
    <row r="208113" spans="26:27">
      <c r="Z208113" s="192"/>
      <c r="AA208113" s="192"/>
    </row>
    <row r="208114" spans="26:27">
      <c r="Z208114" s="192"/>
      <c r="AA208114" s="192"/>
    </row>
    <row r="208115" spans="26:27">
      <c r="Z208115" s="192"/>
      <c r="AA208115" s="192"/>
    </row>
    <row r="208116" spans="26:27">
      <c r="Z208116" s="192"/>
      <c r="AA208116" s="192"/>
    </row>
    <row r="208117" spans="26:27">
      <c r="Z208117" s="192"/>
      <c r="AA208117" s="192"/>
    </row>
    <row r="208118" spans="26:27">
      <c r="Z208118" s="192"/>
      <c r="AA208118" s="192"/>
    </row>
    <row r="208119" spans="26:27">
      <c r="Z208119" s="192"/>
      <c r="AA208119" s="192"/>
    </row>
    <row r="208120" spans="26:27">
      <c r="Z208120" s="192"/>
      <c r="AA208120" s="192"/>
    </row>
    <row r="208121" spans="26:27">
      <c r="Z208121" s="192"/>
      <c r="AA208121" s="192"/>
    </row>
    <row r="208122" spans="26:27">
      <c r="Z208122" s="192"/>
      <c r="AA208122" s="192"/>
    </row>
    <row r="208123" spans="26:27">
      <c r="Z208123" s="192"/>
      <c r="AA208123" s="192"/>
    </row>
    <row r="208124" spans="26:27">
      <c r="Z208124" s="192"/>
      <c r="AA208124" s="192"/>
    </row>
    <row r="208125" spans="26:27">
      <c r="Z208125" s="192"/>
      <c r="AA208125" s="192"/>
    </row>
    <row r="208126" spans="26:27">
      <c r="Z208126" s="192"/>
      <c r="AA208126" s="192"/>
    </row>
    <row r="208127" spans="26:27">
      <c r="Z208127" s="192"/>
      <c r="AA208127" s="192"/>
    </row>
    <row r="208128" spans="26:27">
      <c r="Z208128" s="192"/>
      <c r="AA208128" s="192"/>
    </row>
    <row r="208129" spans="26:27">
      <c r="Z208129" s="192"/>
      <c r="AA208129" s="192"/>
    </row>
    <row r="208130" spans="26:27">
      <c r="Z208130" s="192"/>
      <c r="AA208130" s="192"/>
    </row>
    <row r="208131" spans="26:27">
      <c r="Z208131" s="192"/>
      <c r="AA208131" s="192"/>
    </row>
    <row r="208132" spans="26:27">
      <c r="Z208132" s="192"/>
      <c r="AA208132" s="192"/>
    </row>
    <row r="208133" spans="26:27">
      <c r="Z208133" s="192"/>
      <c r="AA208133" s="192"/>
    </row>
    <row r="208134" spans="26:27">
      <c r="Z208134" s="192"/>
      <c r="AA208134" s="192"/>
    </row>
    <row r="208135" spans="26:27">
      <c r="Z208135" s="192"/>
      <c r="AA208135" s="192"/>
    </row>
    <row r="208136" spans="26:27">
      <c r="Z208136" s="192"/>
      <c r="AA208136" s="192"/>
    </row>
    <row r="208137" spans="26:27">
      <c r="Z208137" s="192"/>
      <c r="AA208137" s="192"/>
    </row>
    <row r="208138" spans="26:27">
      <c r="Z208138" s="192"/>
      <c r="AA208138" s="192"/>
    </row>
    <row r="208139" spans="26:27">
      <c r="Z208139" s="192"/>
      <c r="AA208139" s="192"/>
    </row>
    <row r="208140" spans="26:27">
      <c r="Z208140" s="192"/>
      <c r="AA208140" s="192"/>
    </row>
    <row r="208141" spans="26:27">
      <c r="Z208141" s="192"/>
      <c r="AA208141" s="192"/>
    </row>
    <row r="208142" spans="26:27">
      <c r="Z208142" s="192"/>
      <c r="AA208142" s="192"/>
    </row>
    <row r="208143" spans="26:27">
      <c r="Z208143" s="192"/>
      <c r="AA208143" s="192"/>
    </row>
    <row r="208144" spans="26:27">
      <c r="Z208144" s="192"/>
      <c r="AA208144" s="192"/>
    </row>
    <row r="208145" spans="26:27">
      <c r="Z208145" s="192"/>
      <c r="AA208145" s="192"/>
    </row>
    <row r="208146" spans="26:27">
      <c r="Z208146" s="192"/>
      <c r="AA208146" s="192"/>
    </row>
    <row r="208147" spans="26:27">
      <c r="Z208147" s="192"/>
      <c r="AA208147" s="192"/>
    </row>
    <row r="208148" spans="26:27">
      <c r="Z208148" s="192"/>
      <c r="AA208148" s="192"/>
    </row>
    <row r="208149" spans="26:27">
      <c r="Z208149" s="192"/>
      <c r="AA208149" s="192"/>
    </row>
    <row r="208150" spans="26:27">
      <c r="Z208150" s="192"/>
      <c r="AA208150" s="192"/>
    </row>
    <row r="208151" spans="26:27">
      <c r="Z208151" s="192"/>
      <c r="AA208151" s="192"/>
    </row>
    <row r="208152" spans="26:27">
      <c r="Z208152" s="192"/>
      <c r="AA208152" s="192"/>
    </row>
    <row r="208153" spans="26:27">
      <c r="Z208153" s="192"/>
      <c r="AA208153" s="192"/>
    </row>
    <row r="208154" spans="26:27">
      <c r="Z208154" s="192"/>
      <c r="AA208154" s="192"/>
    </row>
    <row r="208155" spans="26:27">
      <c r="Z208155" s="192"/>
      <c r="AA208155" s="192"/>
    </row>
    <row r="208156" spans="26:27">
      <c r="Z208156" s="192"/>
      <c r="AA208156" s="192"/>
    </row>
    <row r="208157" spans="26:27">
      <c r="Z208157" s="192"/>
      <c r="AA208157" s="192"/>
    </row>
    <row r="208158" spans="26:27">
      <c r="Z208158" s="192"/>
      <c r="AA208158" s="192"/>
    </row>
    <row r="208159" spans="26:27">
      <c r="Z208159" s="192"/>
      <c r="AA208159" s="192"/>
    </row>
    <row r="208160" spans="26:27">
      <c r="Z208160" s="192"/>
      <c r="AA208160" s="192"/>
    </row>
    <row r="208161" spans="26:27">
      <c r="Z208161" s="192"/>
      <c r="AA208161" s="192"/>
    </row>
    <row r="208162" spans="26:27">
      <c r="Z208162" s="192"/>
      <c r="AA208162" s="192"/>
    </row>
    <row r="208163" spans="26:27">
      <c r="Z208163" s="192"/>
      <c r="AA208163" s="192"/>
    </row>
    <row r="208164" spans="26:27">
      <c r="Z208164" s="192"/>
      <c r="AA208164" s="192"/>
    </row>
    <row r="208165" spans="26:27">
      <c r="Z208165" s="192"/>
      <c r="AA208165" s="192"/>
    </row>
    <row r="208166" spans="26:27">
      <c r="Z208166" s="192"/>
      <c r="AA208166" s="192"/>
    </row>
    <row r="208167" spans="26:27">
      <c r="Z208167" s="192"/>
      <c r="AA208167" s="192"/>
    </row>
    <row r="208168" spans="26:27">
      <c r="Z208168" s="192"/>
      <c r="AA208168" s="192"/>
    </row>
    <row r="208169" spans="26:27">
      <c r="Z208169" s="192"/>
      <c r="AA208169" s="192"/>
    </row>
    <row r="208170" spans="26:27">
      <c r="Z208170" s="192"/>
      <c r="AA208170" s="192"/>
    </row>
    <row r="208171" spans="26:27">
      <c r="Z208171" s="192"/>
      <c r="AA208171" s="192"/>
    </row>
    <row r="208172" spans="26:27">
      <c r="Z208172" s="192"/>
      <c r="AA208172" s="192"/>
    </row>
    <row r="208173" spans="26:27">
      <c r="Z208173" s="192"/>
      <c r="AA208173" s="192"/>
    </row>
    <row r="208174" spans="26:27">
      <c r="Z208174" s="192"/>
      <c r="AA208174" s="192"/>
    </row>
    <row r="208175" spans="26:27">
      <c r="Z208175" s="192"/>
      <c r="AA208175" s="192"/>
    </row>
    <row r="208176" spans="26:27">
      <c r="Z208176" s="192"/>
      <c r="AA208176" s="192"/>
    </row>
    <row r="208177" spans="26:27">
      <c r="Z208177" s="192"/>
      <c r="AA208177" s="192"/>
    </row>
    <row r="208178" spans="26:27">
      <c r="Z208178" s="192"/>
      <c r="AA208178" s="192"/>
    </row>
    <row r="208179" spans="26:27">
      <c r="Z208179" s="192"/>
      <c r="AA208179" s="192"/>
    </row>
    <row r="208180" spans="26:27">
      <c r="Z208180" s="192"/>
      <c r="AA208180" s="192"/>
    </row>
    <row r="208181" spans="26:27">
      <c r="Z208181" s="192"/>
      <c r="AA208181" s="192"/>
    </row>
    <row r="208182" spans="26:27">
      <c r="Z208182" s="192"/>
      <c r="AA208182" s="192"/>
    </row>
    <row r="208183" spans="26:27">
      <c r="Z208183" s="192"/>
      <c r="AA208183" s="192"/>
    </row>
    <row r="208184" spans="26:27">
      <c r="Z208184" s="192"/>
      <c r="AA208184" s="192"/>
    </row>
    <row r="208185" spans="26:27">
      <c r="Z208185" s="192"/>
      <c r="AA208185" s="192"/>
    </row>
    <row r="208186" spans="26:27">
      <c r="Z208186" s="192"/>
      <c r="AA208186" s="192"/>
    </row>
    <row r="208187" spans="26:27">
      <c r="Z208187" s="192"/>
      <c r="AA208187" s="192"/>
    </row>
    <row r="208188" spans="26:27">
      <c r="Z208188" s="192"/>
      <c r="AA208188" s="192"/>
    </row>
    <row r="208189" spans="26:27">
      <c r="Z208189" s="192"/>
      <c r="AA208189" s="192"/>
    </row>
    <row r="208190" spans="26:27">
      <c r="Z208190" s="192"/>
      <c r="AA208190" s="192"/>
    </row>
    <row r="208191" spans="26:27">
      <c r="Z208191" s="192"/>
      <c r="AA208191" s="192"/>
    </row>
    <row r="208192" spans="26:27">
      <c r="Z208192" s="192"/>
      <c r="AA208192" s="192"/>
    </row>
    <row r="208193" spans="26:27">
      <c r="Z208193" s="192"/>
      <c r="AA208193" s="192"/>
    </row>
    <row r="208194" spans="26:27">
      <c r="Z208194" s="192"/>
      <c r="AA208194" s="192"/>
    </row>
    <row r="208195" spans="26:27">
      <c r="Z208195" s="192"/>
      <c r="AA208195" s="192"/>
    </row>
    <row r="208196" spans="26:27">
      <c r="Z208196" s="192"/>
      <c r="AA208196" s="192"/>
    </row>
    <row r="208197" spans="26:27">
      <c r="Z208197" s="192"/>
      <c r="AA208197" s="192"/>
    </row>
    <row r="208198" spans="26:27">
      <c r="Z208198" s="192"/>
      <c r="AA208198" s="192"/>
    </row>
    <row r="208199" spans="26:27">
      <c r="Z208199" s="192"/>
      <c r="AA208199" s="192"/>
    </row>
    <row r="208200" spans="26:27">
      <c r="Z208200" s="192"/>
      <c r="AA208200" s="192"/>
    </row>
    <row r="208201" spans="26:27">
      <c r="Z208201" s="192"/>
      <c r="AA208201" s="192"/>
    </row>
    <row r="208202" spans="26:27">
      <c r="Z208202" s="192"/>
      <c r="AA208202" s="192"/>
    </row>
    <row r="208203" spans="26:27">
      <c r="Z208203" s="192"/>
      <c r="AA208203" s="192"/>
    </row>
    <row r="208204" spans="26:27">
      <c r="Z208204" s="192"/>
      <c r="AA208204" s="192"/>
    </row>
    <row r="208205" spans="26:27">
      <c r="Z208205" s="192"/>
      <c r="AA208205" s="192"/>
    </row>
    <row r="208206" spans="26:27">
      <c r="Z208206" s="192"/>
      <c r="AA208206" s="192"/>
    </row>
    <row r="208207" spans="26:27">
      <c r="Z208207" s="192"/>
      <c r="AA208207" s="192"/>
    </row>
    <row r="208208" spans="26:27">
      <c r="Z208208" s="192"/>
      <c r="AA208208" s="192"/>
    </row>
    <row r="208209" spans="26:27">
      <c r="Z208209" s="192"/>
      <c r="AA208209" s="192"/>
    </row>
    <row r="208210" spans="26:27">
      <c r="Z208210" s="192"/>
      <c r="AA208210" s="192"/>
    </row>
    <row r="208211" spans="26:27">
      <c r="Z208211" s="192"/>
      <c r="AA208211" s="192"/>
    </row>
    <row r="208212" spans="26:27">
      <c r="Z208212" s="192"/>
      <c r="AA208212" s="192"/>
    </row>
    <row r="208213" spans="26:27">
      <c r="Z208213" s="192"/>
      <c r="AA208213" s="192"/>
    </row>
    <row r="208214" spans="26:27">
      <c r="Z208214" s="192"/>
      <c r="AA208214" s="192"/>
    </row>
    <row r="208215" spans="26:27">
      <c r="Z208215" s="192"/>
      <c r="AA208215" s="192"/>
    </row>
    <row r="208216" spans="26:27">
      <c r="Z208216" s="192"/>
      <c r="AA208216" s="192"/>
    </row>
    <row r="208217" spans="26:27">
      <c r="Z208217" s="192"/>
      <c r="AA208217" s="192"/>
    </row>
    <row r="208218" spans="26:27">
      <c r="Z208218" s="192"/>
      <c r="AA208218" s="192"/>
    </row>
    <row r="208219" spans="26:27">
      <c r="Z208219" s="192"/>
      <c r="AA208219" s="192"/>
    </row>
    <row r="208220" spans="26:27">
      <c r="Z208220" s="192"/>
      <c r="AA208220" s="192"/>
    </row>
    <row r="208221" spans="26:27">
      <c r="Z208221" s="192"/>
      <c r="AA208221" s="192"/>
    </row>
    <row r="208222" spans="26:27">
      <c r="Z208222" s="192"/>
      <c r="AA208222" s="192"/>
    </row>
    <row r="208223" spans="26:27">
      <c r="Z208223" s="192"/>
      <c r="AA208223" s="192"/>
    </row>
    <row r="208224" spans="26:27">
      <c r="Z208224" s="192"/>
      <c r="AA208224" s="192"/>
    </row>
    <row r="208225" spans="26:27">
      <c r="Z208225" s="192"/>
      <c r="AA208225" s="192"/>
    </row>
    <row r="208226" spans="26:27">
      <c r="Z208226" s="192"/>
      <c r="AA208226" s="192"/>
    </row>
    <row r="208227" spans="26:27">
      <c r="Z208227" s="192"/>
      <c r="AA208227" s="192"/>
    </row>
    <row r="208228" spans="26:27">
      <c r="Z208228" s="192"/>
      <c r="AA208228" s="192"/>
    </row>
    <row r="208229" spans="26:27">
      <c r="Z208229" s="192"/>
      <c r="AA208229" s="192"/>
    </row>
    <row r="208230" spans="26:27">
      <c r="Z208230" s="192"/>
      <c r="AA208230" s="192"/>
    </row>
    <row r="208231" spans="26:27">
      <c r="Z208231" s="192"/>
      <c r="AA208231" s="192"/>
    </row>
    <row r="208232" spans="26:27">
      <c r="Z208232" s="192"/>
      <c r="AA208232" s="192"/>
    </row>
    <row r="208233" spans="26:27">
      <c r="Z208233" s="192"/>
      <c r="AA208233" s="192"/>
    </row>
    <row r="208234" spans="26:27">
      <c r="Z208234" s="192"/>
      <c r="AA208234" s="192"/>
    </row>
    <row r="208235" spans="26:27">
      <c r="Z208235" s="192"/>
      <c r="AA208235" s="192"/>
    </row>
    <row r="208236" spans="26:27">
      <c r="Z208236" s="192"/>
      <c r="AA208236" s="192"/>
    </row>
    <row r="208237" spans="26:27">
      <c r="Z208237" s="192"/>
      <c r="AA208237" s="192"/>
    </row>
    <row r="208238" spans="26:27">
      <c r="Z208238" s="192"/>
      <c r="AA208238" s="192"/>
    </row>
    <row r="208239" spans="26:27">
      <c r="Z208239" s="192"/>
      <c r="AA208239" s="192"/>
    </row>
    <row r="208240" spans="26:27">
      <c r="Z208240" s="192"/>
      <c r="AA208240" s="192"/>
    </row>
    <row r="208241" spans="26:27">
      <c r="Z208241" s="192"/>
      <c r="AA208241" s="192"/>
    </row>
    <row r="208242" spans="26:27">
      <c r="Z208242" s="192"/>
      <c r="AA208242" s="192"/>
    </row>
    <row r="208243" spans="26:27">
      <c r="Z208243" s="192"/>
      <c r="AA208243" s="192"/>
    </row>
    <row r="208244" spans="26:27">
      <c r="Z208244" s="192"/>
      <c r="AA208244" s="192"/>
    </row>
    <row r="208245" spans="26:27">
      <c r="Z208245" s="192"/>
      <c r="AA208245" s="192"/>
    </row>
    <row r="208246" spans="26:27">
      <c r="Z208246" s="192"/>
      <c r="AA208246" s="192"/>
    </row>
    <row r="208247" spans="26:27">
      <c r="Z208247" s="192"/>
      <c r="AA208247" s="192"/>
    </row>
    <row r="208248" spans="26:27">
      <c r="Z208248" s="192"/>
      <c r="AA208248" s="192"/>
    </row>
    <row r="208249" spans="26:27">
      <c r="Z208249" s="192"/>
      <c r="AA208249" s="192"/>
    </row>
    <row r="208250" spans="26:27">
      <c r="Z208250" s="192"/>
      <c r="AA208250" s="192"/>
    </row>
    <row r="208251" spans="26:27">
      <c r="Z208251" s="192"/>
      <c r="AA208251" s="192"/>
    </row>
    <row r="208252" spans="26:27">
      <c r="Z208252" s="192"/>
      <c r="AA208252" s="192"/>
    </row>
    <row r="208253" spans="26:27">
      <c r="Z208253" s="192"/>
      <c r="AA208253" s="192"/>
    </row>
    <row r="208254" spans="26:27">
      <c r="Z208254" s="192"/>
      <c r="AA208254" s="192"/>
    </row>
    <row r="208255" spans="26:27">
      <c r="Z208255" s="192"/>
      <c r="AA208255" s="192"/>
    </row>
    <row r="208256" spans="26:27">
      <c r="Z208256" s="192"/>
      <c r="AA208256" s="192"/>
    </row>
    <row r="208257" spans="26:27">
      <c r="Z208257" s="192"/>
      <c r="AA208257" s="192"/>
    </row>
    <row r="208258" spans="26:27">
      <c r="Z208258" s="192"/>
      <c r="AA208258" s="192"/>
    </row>
    <row r="208259" spans="26:27">
      <c r="Z208259" s="192"/>
      <c r="AA208259" s="192"/>
    </row>
    <row r="208260" spans="26:27">
      <c r="Z208260" s="192"/>
      <c r="AA208260" s="192"/>
    </row>
    <row r="208261" spans="26:27">
      <c r="Z208261" s="192"/>
      <c r="AA208261" s="192"/>
    </row>
    <row r="208262" spans="26:27">
      <c r="Z208262" s="192"/>
      <c r="AA208262" s="192"/>
    </row>
    <row r="208263" spans="26:27">
      <c r="Z208263" s="192"/>
      <c r="AA208263" s="192"/>
    </row>
    <row r="208264" spans="26:27">
      <c r="Z208264" s="192"/>
      <c r="AA208264" s="192"/>
    </row>
    <row r="208265" spans="26:27">
      <c r="Z208265" s="192"/>
      <c r="AA208265" s="192"/>
    </row>
    <row r="208266" spans="26:27">
      <c r="Z208266" s="192"/>
      <c r="AA208266" s="192"/>
    </row>
    <row r="208267" spans="26:27">
      <c r="Z208267" s="192"/>
      <c r="AA208267" s="192"/>
    </row>
    <row r="208268" spans="26:27">
      <c r="Z208268" s="192"/>
      <c r="AA208268" s="192"/>
    </row>
    <row r="208269" spans="26:27">
      <c r="Z208269" s="192"/>
      <c r="AA208269" s="192"/>
    </row>
    <row r="208270" spans="26:27">
      <c r="Z208270" s="192"/>
      <c r="AA208270" s="192"/>
    </row>
    <row r="208271" spans="26:27">
      <c r="Z208271" s="192"/>
      <c r="AA208271" s="192"/>
    </row>
    <row r="208272" spans="26:27">
      <c r="Z208272" s="192"/>
      <c r="AA208272" s="192"/>
    </row>
    <row r="208273" spans="26:27">
      <c r="Z208273" s="192"/>
      <c r="AA208273" s="192"/>
    </row>
    <row r="208274" spans="26:27">
      <c r="Z208274" s="192"/>
      <c r="AA208274" s="192"/>
    </row>
    <row r="208275" spans="26:27">
      <c r="Z208275" s="192"/>
      <c r="AA208275" s="192"/>
    </row>
    <row r="208276" spans="26:27">
      <c r="Z208276" s="192"/>
      <c r="AA208276" s="192"/>
    </row>
    <row r="208277" spans="26:27">
      <c r="Z208277" s="192"/>
      <c r="AA208277" s="192"/>
    </row>
    <row r="208278" spans="26:27">
      <c r="Z208278" s="192"/>
      <c r="AA208278" s="192"/>
    </row>
    <row r="208279" spans="26:27">
      <c r="Z208279" s="192"/>
      <c r="AA208279" s="192"/>
    </row>
    <row r="208280" spans="26:27">
      <c r="Z208280" s="192"/>
      <c r="AA208280" s="192"/>
    </row>
    <row r="208281" spans="26:27">
      <c r="Z208281" s="192"/>
      <c r="AA208281" s="192"/>
    </row>
    <row r="208282" spans="26:27">
      <c r="Z208282" s="192"/>
      <c r="AA208282" s="192"/>
    </row>
    <row r="208283" spans="26:27">
      <c r="Z208283" s="192"/>
      <c r="AA208283" s="192"/>
    </row>
    <row r="208284" spans="26:27">
      <c r="Z208284" s="192"/>
      <c r="AA208284" s="192"/>
    </row>
    <row r="208285" spans="26:27">
      <c r="Z208285" s="192"/>
      <c r="AA208285" s="192"/>
    </row>
    <row r="208286" spans="26:27">
      <c r="Z208286" s="192"/>
      <c r="AA208286" s="192"/>
    </row>
    <row r="208287" spans="26:27">
      <c r="Z208287" s="192"/>
      <c r="AA208287" s="192"/>
    </row>
    <row r="208288" spans="26:27">
      <c r="Z208288" s="192"/>
      <c r="AA208288" s="192"/>
    </row>
    <row r="208289" spans="26:27">
      <c r="Z208289" s="192"/>
      <c r="AA208289" s="192"/>
    </row>
    <row r="208290" spans="26:27">
      <c r="Z208290" s="192"/>
      <c r="AA208290" s="192"/>
    </row>
    <row r="208291" spans="26:27">
      <c r="Z208291" s="192"/>
      <c r="AA208291" s="192"/>
    </row>
    <row r="208292" spans="26:27">
      <c r="Z208292" s="192"/>
      <c r="AA208292" s="192"/>
    </row>
    <row r="208293" spans="26:27">
      <c r="Z208293" s="192"/>
      <c r="AA208293" s="192"/>
    </row>
    <row r="208294" spans="26:27">
      <c r="Z208294" s="192"/>
      <c r="AA208294" s="192"/>
    </row>
    <row r="208295" spans="26:27">
      <c r="Z208295" s="192"/>
      <c r="AA208295" s="192"/>
    </row>
    <row r="208296" spans="26:27">
      <c r="Z208296" s="192"/>
      <c r="AA208296" s="192"/>
    </row>
    <row r="208297" spans="26:27">
      <c r="Z208297" s="192"/>
      <c r="AA208297" s="192"/>
    </row>
    <row r="208298" spans="26:27">
      <c r="Z208298" s="192"/>
      <c r="AA208298" s="192"/>
    </row>
    <row r="208299" spans="26:27">
      <c r="Z208299" s="192"/>
      <c r="AA208299" s="192"/>
    </row>
    <row r="208300" spans="26:27">
      <c r="Z208300" s="192"/>
      <c r="AA208300" s="192"/>
    </row>
    <row r="208301" spans="26:27">
      <c r="Z208301" s="192"/>
      <c r="AA208301" s="192"/>
    </row>
    <row r="208302" spans="26:27">
      <c r="Z208302" s="192"/>
      <c r="AA208302" s="192"/>
    </row>
    <row r="208303" spans="26:27">
      <c r="Z208303" s="192"/>
      <c r="AA208303" s="192"/>
    </row>
    <row r="208304" spans="26:27">
      <c r="Z208304" s="192"/>
      <c r="AA208304" s="192"/>
    </row>
    <row r="208305" spans="26:27">
      <c r="Z208305" s="192"/>
      <c r="AA208305" s="192"/>
    </row>
    <row r="208306" spans="26:27">
      <c r="Z208306" s="192"/>
      <c r="AA208306" s="192"/>
    </row>
    <row r="208307" spans="26:27">
      <c r="Z208307" s="192"/>
      <c r="AA208307" s="192"/>
    </row>
    <row r="208308" spans="26:27">
      <c r="Z208308" s="192"/>
      <c r="AA208308" s="192"/>
    </row>
    <row r="208309" spans="26:27">
      <c r="Z208309" s="192"/>
      <c r="AA208309" s="192"/>
    </row>
    <row r="208310" spans="26:27">
      <c r="Z208310" s="192"/>
      <c r="AA208310" s="192"/>
    </row>
    <row r="208311" spans="26:27">
      <c r="Z208311" s="192"/>
      <c r="AA208311" s="192"/>
    </row>
    <row r="208312" spans="26:27">
      <c r="Z208312" s="192"/>
      <c r="AA208312" s="192"/>
    </row>
    <row r="208313" spans="26:27">
      <c r="Z208313" s="192"/>
      <c r="AA208313" s="192"/>
    </row>
    <row r="208314" spans="26:27">
      <c r="Z208314" s="192"/>
      <c r="AA208314" s="192"/>
    </row>
    <row r="208315" spans="26:27">
      <c r="Z208315" s="192"/>
      <c r="AA208315" s="192"/>
    </row>
    <row r="208316" spans="26:27">
      <c r="Z208316" s="192"/>
      <c r="AA208316" s="192"/>
    </row>
    <row r="208317" spans="26:27">
      <c r="Z208317" s="192"/>
      <c r="AA208317" s="192"/>
    </row>
    <row r="208318" spans="26:27">
      <c r="Z208318" s="192"/>
      <c r="AA208318" s="192"/>
    </row>
    <row r="208319" spans="26:27">
      <c r="Z208319" s="192"/>
      <c r="AA208319" s="192"/>
    </row>
    <row r="208320" spans="26:27">
      <c r="Z208320" s="192"/>
      <c r="AA208320" s="192"/>
    </row>
    <row r="208321" spans="26:27">
      <c r="Z208321" s="192"/>
      <c r="AA208321" s="192"/>
    </row>
    <row r="208322" spans="26:27">
      <c r="Z208322" s="192"/>
      <c r="AA208322" s="192"/>
    </row>
    <row r="208323" spans="26:27">
      <c r="Z208323" s="192"/>
      <c r="AA208323" s="192"/>
    </row>
    <row r="208324" spans="26:27">
      <c r="Z208324" s="192"/>
      <c r="AA208324" s="192"/>
    </row>
    <row r="208325" spans="26:27">
      <c r="Z208325" s="192"/>
      <c r="AA208325" s="192"/>
    </row>
    <row r="208326" spans="26:27">
      <c r="Z208326" s="192"/>
      <c r="AA208326" s="192"/>
    </row>
    <row r="208327" spans="26:27">
      <c r="Z208327" s="192"/>
      <c r="AA208327" s="192"/>
    </row>
    <row r="208328" spans="26:27">
      <c r="Z208328" s="192"/>
      <c r="AA208328" s="192"/>
    </row>
    <row r="208329" spans="26:27">
      <c r="Z208329" s="192"/>
      <c r="AA208329" s="192"/>
    </row>
    <row r="208330" spans="26:27">
      <c r="Z208330" s="192"/>
      <c r="AA208330" s="192"/>
    </row>
    <row r="208331" spans="26:27">
      <c r="Z208331" s="192"/>
      <c r="AA208331" s="192"/>
    </row>
    <row r="208332" spans="26:27">
      <c r="Z208332" s="192"/>
      <c r="AA208332" s="192"/>
    </row>
    <row r="208333" spans="26:27">
      <c r="Z208333" s="192"/>
      <c r="AA208333" s="192"/>
    </row>
    <row r="208334" spans="26:27">
      <c r="Z208334" s="192"/>
      <c r="AA208334" s="192"/>
    </row>
    <row r="208335" spans="26:27">
      <c r="Z208335" s="192"/>
      <c r="AA208335" s="192"/>
    </row>
    <row r="208336" spans="26:27">
      <c r="Z208336" s="192"/>
      <c r="AA208336" s="192"/>
    </row>
    <row r="208337" spans="26:27">
      <c r="Z208337" s="192"/>
      <c r="AA208337" s="192"/>
    </row>
    <row r="208338" spans="26:27">
      <c r="Z208338" s="192"/>
      <c r="AA208338" s="192"/>
    </row>
    <row r="208339" spans="26:27">
      <c r="Z208339" s="192"/>
      <c r="AA208339" s="192"/>
    </row>
    <row r="208340" spans="26:27">
      <c r="Z208340" s="192"/>
      <c r="AA208340" s="192"/>
    </row>
    <row r="208341" spans="26:27">
      <c r="Z208341" s="192"/>
      <c r="AA208341" s="192"/>
    </row>
    <row r="208342" spans="26:27">
      <c r="Z208342" s="192"/>
      <c r="AA208342" s="192"/>
    </row>
    <row r="208343" spans="26:27">
      <c r="Z208343" s="192"/>
      <c r="AA208343" s="192"/>
    </row>
    <row r="208344" spans="26:27">
      <c r="Z208344" s="192"/>
      <c r="AA208344" s="192"/>
    </row>
    <row r="208345" spans="26:27">
      <c r="Z208345" s="192"/>
      <c r="AA208345" s="192"/>
    </row>
    <row r="208346" spans="26:27">
      <c r="Z208346" s="192"/>
      <c r="AA208346" s="192"/>
    </row>
    <row r="208347" spans="26:27">
      <c r="Z208347" s="192"/>
      <c r="AA208347" s="192"/>
    </row>
    <row r="208348" spans="26:27">
      <c r="Z208348" s="192"/>
      <c r="AA208348" s="192"/>
    </row>
    <row r="208349" spans="26:27">
      <c r="Z208349" s="192"/>
      <c r="AA208349" s="192"/>
    </row>
    <row r="208350" spans="26:27">
      <c r="Z208350" s="192"/>
      <c r="AA208350" s="192"/>
    </row>
    <row r="208351" spans="26:27">
      <c r="Z208351" s="192"/>
      <c r="AA208351" s="192"/>
    </row>
    <row r="208352" spans="26:27">
      <c r="Z208352" s="192"/>
      <c r="AA208352" s="192"/>
    </row>
    <row r="208353" spans="26:27">
      <c r="Z208353" s="192"/>
      <c r="AA208353" s="192"/>
    </row>
    <row r="208354" spans="26:27">
      <c r="Z208354" s="192"/>
      <c r="AA208354" s="192"/>
    </row>
    <row r="208355" spans="26:27">
      <c r="Z208355" s="192"/>
      <c r="AA208355" s="192"/>
    </row>
    <row r="208356" spans="26:27">
      <c r="Z208356" s="192"/>
      <c r="AA208356" s="192"/>
    </row>
    <row r="208357" spans="26:27">
      <c r="Z208357" s="192"/>
      <c r="AA208357" s="192"/>
    </row>
    <row r="208358" spans="26:27">
      <c r="Z208358" s="192"/>
      <c r="AA208358" s="192"/>
    </row>
    <row r="208359" spans="26:27">
      <c r="Z208359" s="192"/>
      <c r="AA208359" s="192"/>
    </row>
    <row r="208360" spans="26:27">
      <c r="Z208360" s="192"/>
      <c r="AA208360" s="192"/>
    </row>
    <row r="208361" spans="26:27">
      <c r="Z208361" s="192"/>
      <c r="AA208361" s="192"/>
    </row>
    <row r="208362" spans="26:27">
      <c r="Z208362" s="192"/>
      <c r="AA208362" s="192"/>
    </row>
    <row r="208363" spans="26:27">
      <c r="Z208363" s="192"/>
      <c r="AA208363" s="192"/>
    </row>
    <row r="208364" spans="26:27">
      <c r="Z208364" s="192"/>
      <c r="AA208364" s="192"/>
    </row>
    <row r="208365" spans="26:27">
      <c r="Z208365" s="192"/>
      <c r="AA208365" s="192"/>
    </row>
    <row r="208366" spans="26:27">
      <c r="Z208366" s="192"/>
      <c r="AA208366" s="192"/>
    </row>
    <row r="208367" spans="26:27">
      <c r="Z208367" s="192"/>
      <c r="AA208367" s="192"/>
    </row>
    <row r="208368" spans="26:27">
      <c r="Z208368" s="192"/>
      <c r="AA208368" s="192"/>
    </row>
    <row r="208369" spans="26:27">
      <c r="Z208369" s="192"/>
      <c r="AA208369" s="192"/>
    </row>
    <row r="208370" spans="26:27">
      <c r="Z208370" s="192"/>
      <c r="AA208370" s="192"/>
    </row>
    <row r="208371" spans="26:27">
      <c r="Z208371" s="192"/>
      <c r="AA208371" s="192"/>
    </row>
    <row r="208372" spans="26:27">
      <c r="Z208372" s="192"/>
      <c r="AA208372" s="192"/>
    </row>
    <row r="208373" spans="26:27">
      <c r="Z208373" s="192"/>
      <c r="AA208373" s="192"/>
    </row>
    <row r="208374" spans="26:27">
      <c r="Z208374" s="192"/>
      <c r="AA208374" s="192"/>
    </row>
    <row r="208375" spans="26:27">
      <c r="Z208375" s="192"/>
      <c r="AA208375" s="192"/>
    </row>
    <row r="208376" spans="26:27">
      <c r="Z208376" s="192"/>
      <c r="AA208376" s="192"/>
    </row>
    <row r="208377" spans="26:27">
      <c r="Z208377" s="192"/>
      <c r="AA208377" s="192"/>
    </row>
    <row r="208378" spans="26:27">
      <c r="Z208378" s="192"/>
      <c r="AA208378" s="192"/>
    </row>
    <row r="208379" spans="26:27">
      <c r="Z208379" s="192"/>
      <c r="AA208379" s="192"/>
    </row>
    <row r="208380" spans="26:27">
      <c r="Z208380" s="192"/>
      <c r="AA208380" s="192"/>
    </row>
    <row r="208381" spans="26:27">
      <c r="Z208381" s="192"/>
      <c r="AA208381" s="192"/>
    </row>
    <row r="208382" spans="26:27">
      <c r="Z208382" s="192"/>
      <c r="AA208382" s="192"/>
    </row>
    <row r="208383" spans="26:27">
      <c r="Z208383" s="192"/>
      <c r="AA208383" s="192"/>
    </row>
    <row r="208384" spans="26:27">
      <c r="Z208384" s="192"/>
      <c r="AA208384" s="192"/>
    </row>
    <row r="208385" spans="26:27">
      <c r="Z208385" s="192"/>
      <c r="AA208385" s="192"/>
    </row>
    <row r="208386" spans="26:27">
      <c r="Z208386" s="192"/>
      <c r="AA208386" s="192"/>
    </row>
    <row r="208387" spans="26:27">
      <c r="Z208387" s="192"/>
      <c r="AA208387" s="192"/>
    </row>
    <row r="208388" spans="26:27">
      <c r="Z208388" s="192"/>
      <c r="AA208388" s="192"/>
    </row>
    <row r="208389" spans="26:27">
      <c r="Z208389" s="192"/>
      <c r="AA208389" s="192"/>
    </row>
    <row r="208390" spans="26:27">
      <c r="Z208390" s="192"/>
      <c r="AA208390" s="192"/>
    </row>
    <row r="208391" spans="26:27">
      <c r="Z208391" s="192"/>
      <c r="AA208391" s="192"/>
    </row>
    <row r="208392" spans="26:27">
      <c r="Z208392" s="192"/>
      <c r="AA208392" s="192"/>
    </row>
    <row r="208393" spans="26:27">
      <c r="Z208393" s="192"/>
      <c r="AA208393" s="192"/>
    </row>
    <row r="208394" spans="26:27">
      <c r="Z208394" s="192"/>
      <c r="AA208394" s="192"/>
    </row>
    <row r="208395" spans="26:27">
      <c r="Z208395" s="192"/>
      <c r="AA208395" s="192"/>
    </row>
    <row r="208396" spans="26:27">
      <c r="Z208396" s="192"/>
      <c r="AA208396" s="192"/>
    </row>
    <row r="208397" spans="26:27">
      <c r="Z208397" s="192"/>
      <c r="AA208397" s="192"/>
    </row>
    <row r="208398" spans="26:27">
      <c r="Z208398" s="192"/>
      <c r="AA208398" s="192"/>
    </row>
    <row r="208399" spans="26:27">
      <c r="Z208399" s="192"/>
      <c r="AA208399" s="192"/>
    </row>
    <row r="208400" spans="26:27">
      <c r="Z208400" s="192"/>
      <c r="AA208400" s="192"/>
    </row>
    <row r="208401" spans="26:27">
      <c r="Z208401" s="192"/>
      <c r="AA208401" s="192"/>
    </row>
    <row r="208402" spans="26:27">
      <c r="Z208402" s="192"/>
      <c r="AA208402" s="192"/>
    </row>
    <row r="208403" spans="26:27">
      <c r="Z208403" s="192"/>
      <c r="AA208403" s="192"/>
    </row>
    <row r="208404" spans="26:27">
      <c r="Z208404" s="192"/>
      <c r="AA208404" s="192"/>
    </row>
    <row r="208405" spans="26:27">
      <c r="Z208405" s="192"/>
      <c r="AA208405" s="192"/>
    </row>
    <row r="208406" spans="26:27">
      <c r="Z208406" s="192"/>
      <c r="AA208406" s="192"/>
    </row>
    <row r="208407" spans="26:27">
      <c r="Z208407" s="192"/>
      <c r="AA208407" s="192"/>
    </row>
    <row r="208408" spans="26:27">
      <c r="Z208408" s="192"/>
      <c r="AA208408" s="192"/>
    </row>
    <row r="208409" spans="26:27">
      <c r="Z208409" s="192"/>
      <c r="AA208409" s="192"/>
    </row>
    <row r="208410" spans="26:27">
      <c r="Z208410" s="192"/>
      <c r="AA208410" s="192"/>
    </row>
    <row r="208411" spans="26:27">
      <c r="Z208411" s="192"/>
      <c r="AA208411" s="192"/>
    </row>
    <row r="208412" spans="26:27">
      <c r="Z208412" s="192"/>
      <c r="AA208412" s="192"/>
    </row>
    <row r="208413" spans="26:27">
      <c r="Z208413" s="192"/>
      <c r="AA208413" s="192"/>
    </row>
    <row r="208414" spans="26:27">
      <c r="Z208414" s="192"/>
      <c r="AA208414" s="192"/>
    </row>
    <row r="208415" spans="26:27">
      <c r="Z208415" s="192"/>
      <c r="AA208415" s="192"/>
    </row>
    <row r="208416" spans="26:27">
      <c r="Z208416" s="192"/>
      <c r="AA208416" s="192"/>
    </row>
    <row r="208417" spans="26:27">
      <c r="Z208417" s="192"/>
      <c r="AA208417" s="192"/>
    </row>
    <row r="208418" spans="26:27">
      <c r="Z208418" s="192"/>
      <c r="AA208418" s="192"/>
    </row>
    <row r="208419" spans="26:27">
      <c r="Z208419" s="192"/>
      <c r="AA208419" s="192"/>
    </row>
    <row r="208420" spans="26:27">
      <c r="Z208420" s="192"/>
      <c r="AA208420" s="192"/>
    </row>
    <row r="208421" spans="26:27">
      <c r="Z208421" s="192"/>
      <c r="AA208421" s="192"/>
    </row>
    <row r="208422" spans="26:27">
      <c r="Z208422" s="192"/>
      <c r="AA208422" s="192"/>
    </row>
    <row r="208423" spans="26:27">
      <c r="Z208423" s="192"/>
      <c r="AA208423" s="192"/>
    </row>
    <row r="208424" spans="26:27">
      <c r="Z208424" s="192"/>
      <c r="AA208424" s="192"/>
    </row>
    <row r="208425" spans="26:27">
      <c r="Z208425" s="192"/>
      <c r="AA208425" s="192"/>
    </row>
    <row r="208426" spans="26:27">
      <c r="Z208426" s="192"/>
      <c r="AA208426" s="192"/>
    </row>
    <row r="208427" spans="26:27">
      <c r="Z208427" s="192"/>
      <c r="AA208427" s="192"/>
    </row>
    <row r="208428" spans="26:27">
      <c r="Z208428" s="192"/>
      <c r="AA208428" s="192"/>
    </row>
    <row r="208429" spans="26:27">
      <c r="Z208429" s="192"/>
      <c r="AA208429" s="192"/>
    </row>
    <row r="208430" spans="26:27">
      <c r="Z208430" s="192"/>
      <c r="AA208430" s="192"/>
    </row>
    <row r="208431" spans="26:27">
      <c r="Z208431" s="192"/>
      <c r="AA208431" s="192"/>
    </row>
    <row r="208432" spans="26:27">
      <c r="Z208432" s="192"/>
      <c r="AA208432" s="192"/>
    </row>
    <row r="208433" spans="26:27">
      <c r="Z208433" s="192"/>
      <c r="AA208433" s="192"/>
    </row>
    <row r="208434" spans="26:27">
      <c r="Z208434" s="192"/>
      <c r="AA208434" s="192"/>
    </row>
    <row r="208435" spans="26:27">
      <c r="Z208435" s="192"/>
      <c r="AA208435" s="192"/>
    </row>
    <row r="208436" spans="26:27">
      <c r="Z208436" s="192"/>
      <c r="AA208436" s="192"/>
    </row>
    <row r="208437" spans="26:27">
      <c r="Z208437" s="192"/>
      <c r="AA208437" s="192"/>
    </row>
    <row r="208438" spans="26:27">
      <c r="Z208438" s="192"/>
      <c r="AA208438" s="192"/>
    </row>
    <row r="208439" spans="26:27">
      <c r="Z208439" s="192"/>
      <c r="AA208439" s="192"/>
    </row>
    <row r="208440" spans="26:27">
      <c r="Z208440" s="192"/>
      <c r="AA208440" s="192"/>
    </row>
    <row r="208441" spans="26:27">
      <c r="Z208441" s="192"/>
      <c r="AA208441" s="192"/>
    </row>
    <row r="208442" spans="26:27">
      <c r="Z208442" s="192"/>
      <c r="AA208442" s="192"/>
    </row>
    <row r="208443" spans="26:27">
      <c r="Z208443" s="192"/>
      <c r="AA208443" s="192"/>
    </row>
    <row r="208444" spans="26:27">
      <c r="Z208444" s="192"/>
      <c r="AA208444" s="192"/>
    </row>
    <row r="208445" spans="26:27">
      <c r="Z208445" s="192"/>
      <c r="AA208445" s="192"/>
    </row>
    <row r="208446" spans="26:27">
      <c r="Z208446" s="192"/>
      <c r="AA208446" s="192"/>
    </row>
    <row r="208447" spans="26:27">
      <c r="Z208447" s="192"/>
      <c r="AA208447" s="192"/>
    </row>
    <row r="208448" spans="26:27">
      <c r="Z208448" s="192"/>
      <c r="AA208448" s="192"/>
    </row>
    <row r="208449" spans="26:27">
      <c r="Z208449" s="192"/>
      <c r="AA208449" s="192"/>
    </row>
    <row r="208450" spans="26:27">
      <c r="Z208450" s="192"/>
      <c r="AA208450" s="192"/>
    </row>
    <row r="208451" spans="26:27">
      <c r="Z208451" s="192"/>
      <c r="AA208451" s="192"/>
    </row>
    <row r="208452" spans="26:27">
      <c r="Z208452" s="192"/>
      <c r="AA208452" s="192"/>
    </row>
    <row r="208453" spans="26:27">
      <c r="Z208453" s="192"/>
      <c r="AA208453" s="192"/>
    </row>
    <row r="208454" spans="26:27">
      <c r="Z208454" s="192"/>
      <c r="AA208454" s="192"/>
    </row>
    <row r="208455" spans="26:27">
      <c r="Z208455" s="192"/>
      <c r="AA208455" s="192"/>
    </row>
    <row r="208456" spans="26:27">
      <c r="Z208456" s="192"/>
      <c r="AA208456" s="192"/>
    </row>
    <row r="208457" spans="26:27">
      <c r="Z208457" s="192"/>
      <c r="AA208457" s="192"/>
    </row>
    <row r="208458" spans="26:27">
      <c r="Z208458" s="192"/>
      <c r="AA208458" s="192"/>
    </row>
    <row r="208459" spans="26:27">
      <c r="Z208459" s="192"/>
      <c r="AA208459" s="192"/>
    </row>
    <row r="208460" spans="26:27">
      <c r="Z208460" s="192"/>
      <c r="AA208460" s="192"/>
    </row>
    <row r="208461" spans="26:27">
      <c r="Z208461" s="192"/>
      <c r="AA208461" s="192"/>
    </row>
    <row r="208462" spans="26:27">
      <c r="Z208462" s="192"/>
      <c r="AA208462" s="192"/>
    </row>
    <row r="208463" spans="26:27">
      <c r="Z208463" s="192"/>
      <c r="AA208463" s="192"/>
    </row>
    <row r="208464" spans="26:27">
      <c r="Z208464" s="192"/>
      <c r="AA208464" s="192"/>
    </row>
    <row r="208465" spans="26:27">
      <c r="Z208465" s="192"/>
      <c r="AA208465" s="192"/>
    </row>
    <row r="208466" spans="26:27">
      <c r="Z208466" s="192"/>
      <c r="AA208466" s="192"/>
    </row>
    <row r="208467" spans="26:27">
      <c r="Z208467" s="192"/>
      <c r="AA208467" s="192"/>
    </row>
    <row r="208468" spans="26:27">
      <c r="Z208468" s="192"/>
      <c r="AA208468" s="192"/>
    </row>
    <row r="208469" spans="26:27">
      <c r="Z208469" s="192"/>
      <c r="AA208469" s="192"/>
    </row>
    <row r="208470" spans="26:27">
      <c r="Z208470" s="192"/>
      <c r="AA208470" s="192"/>
    </row>
    <row r="208471" spans="26:27">
      <c r="Z208471" s="192"/>
      <c r="AA208471" s="192"/>
    </row>
    <row r="208472" spans="26:27">
      <c r="Z208472" s="192"/>
      <c r="AA208472" s="192"/>
    </row>
    <row r="208473" spans="26:27">
      <c r="Z208473" s="192"/>
      <c r="AA208473" s="192"/>
    </row>
    <row r="208474" spans="26:27">
      <c r="Z208474" s="192"/>
      <c r="AA208474" s="192"/>
    </row>
    <row r="208475" spans="26:27">
      <c r="Z208475" s="192"/>
      <c r="AA208475" s="192"/>
    </row>
    <row r="208476" spans="26:27">
      <c r="Z208476" s="192"/>
      <c r="AA208476" s="192"/>
    </row>
    <row r="208477" spans="26:27">
      <c r="Z208477" s="192"/>
      <c r="AA208477" s="192"/>
    </row>
    <row r="208478" spans="26:27">
      <c r="Z208478" s="192"/>
      <c r="AA208478" s="192"/>
    </row>
    <row r="208479" spans="26:27">
      <c r="Z208479" s="192"/>
      <c r="AA208479" s="192"/>
    </row>
    <row r="208480" spans="26:27">
      <c r="Z208480" s="192"/>
      <c r="AA208480" s="192"/>
    </row>
    <row r="208481" spans="26:27">
      <c r="Z208481" s="192"/>
      <c r="AA208481" s="192"/>
    </row>
    <row r="208482" spans="26:27">
      <c r="Z208482" s="192"/>
      <c r="AA208482" s="192"/>
    </row>
    <row r="208483" spans="26:27">
      <c r="Z208483" s="192"/>
      <c r="AA208483" s="192"/>
    </row>
    <row r="208484" spans="26:27">
      <c r="Z208484" s="192"/>
      <c r="AA208484" s="192"/>
    </row>
    <row r="208485" spans="26:27">
      <c r="Z208485" s="192"/>
      <c r="AA208485" s="192"/>
    </row>
    <row r="208486" spans="26:27">
      <c r="Z208486" s="192"/>
      <c r="AA208486" s="192"/>
    </row>
    <row r="208487" spans="26:27">
      <c r="Z208487" s="192"/>
      <c r="AA208487" s="192"/>
    </row>
    <row r="208488" spans="26:27">
      <c r="Z208488" s="192"/>
      <c r="AA208488" s="192"/>
    </row>
    <row r="208489" spans="26:27">
      <c r="Z208489" s="192"/>
      <c r="AA208489" s="192"/>
    </row>
    <row r="208490" spans="26:27">
      <c r="Z208490" s="192"/>
      <c r="AA208490" s="192"/>
    </row>
    <row r="208491" spans="26:27">
      <c r="Z208491" s="192"/>
      <c r="AA208491" s="192"/>
    </row>
    <row r="208492" spans="26:27">
      <c r="Z208492" s="192"/>
      <c r="AA208492" s="192"/>
    </row>
    <row r="208493" spans="26:27">
      <c r="Z208493" s="192"/>
      <c r="AA208493" s="192"/>
    </row>
    <row r="208494" spans="26:27">
      <c r="Z208494" s="192"/>
      <c r="AA208494" s="192"/>
    </row>
    <row r="208495" spans="26:27">
      <c r="Z208495" s="192"/>
      <c r="AA208495" s="192"/>
    </row>
    <row r="208496" spans="26:27">
      <c r="Z208496" s="192"/>
      <c r="AA208496" s="192"/>
    </row>
    <row r="208497" spans="26:27">
      <c r="Z208497" s="192"/>
      <c r="AA208497" s="192"/>
    </row>
    <row r="208498" spans="26:27">
      <c r="Z208498" s="192"/>
      <c r="AA208498" s="192"/>
    </row>
    <row r="208499" spans="26:27">
      <c r="Z208499" s="192"/>
      <c r="AA208499" s="192"/>
    </row>
    <row r="208500" spans="26:27">
      <c r="Z208500" s="192"/>
      <c r="AA208500" s="192"/>
    </row>
    <row r="208501" spans="26:27">
      <c r="Z208501" s="192"/>
      <c r="AA208501" s="192"/>
    </row>
    <row r="208502" spans="26:27">
      <c r="Z208502" s="192"/>
      <c r="AA208502" s="192"/>
    </row>
    <row r="208503" spans="26:27">
      <c r="Z208503" s="192"/>
      <c r="AA208503" s="192"/>
    </row>
    <row r="208504" spans="26:27">
      <c r="Z208504" s="192"/>
      <c r="AA208504" s="192"/>
    </row>
    <row r="208505" spans="26:27">
      <c r="Z208505" s="192"/>
      <c r="AA208505" s="192"/>
    </row>
    <row r="208506" spans="26:27">
      <c r="Z208506" s="192"/>
      <c r="AA208506" s="192"/>
    </row>
    <row r="208507" spans="26:27">
      <c r="Z208507" s="192"/>
      <c r="AA208507" s="192"/>
    </row>
    <row r="208508" spans="26:27">
      <c r="Z208508" s="192"/>
      <c r="AA208508" s="192"/>
    </row>
    <row r="208509" spans="26:27">
      <c r="Z208509" s="192"/>
      <c r="AA208509" s="192"/>
    </row>
    <row r="208510" spans="26:27">
      <c r="Z208510" s="192"/>
      <c r="AA208510" s="192"/>
    </row>
    <row r="208511" spans="26:27">
      <c r="Z208511" s="192"/>
      <c r="AA208511" s="192"/>
    </row>
    <row r="208512" spans="26:27">
      <c r="Z208512" s="192"/>
      <c r="AA208512" s="192"/>
    </row>
    <row r="208513" spans="26:27">
      <c r="Z208513" s="192"/>
      <c r="AA208513" s="192"/>
    </row>
    <row r="208514" spans="26:27">
      <c r="Z208514" s="192"/>
      <c r="AA208514" s="192"/>
    </row>
    <row r="208515" spans="26:27">
      <c r="Z208515" s="192"/>
      <c r="AA208515" s="192"/>
    </row>
    <row r="208516" spans="26:27">
      <c r="Z208516" s="192"/>
      <c r="AA208516" s="192"/>
    </row>
    <row r="208517" spans="26:27">
      <c r="Z208517" s="192"/>
      <c r="AA208517" s="192"/>
    </row>
    <row r="208518" spans="26:27">
      <c r="Z208518" s="192"/>
      <c r="AA208518" s="192"/>
    </row>
    <row r="208519" spans="26:27">
      <c r="Z208519" s="192"/>
      <c r="AA208519" s="192"/>
    </row>
    <row r="208520" spans="26:27">
      <c r="Z208520" s="192"/>
      <c r="AA208520" s="192"/>
    </row>
    <row r="208521" spans="26:27">
      <c r="Z208521" s="192"/>
      <c r="AA208521" s="192"/>
    </row>
    <row r="208522" spans="26:27">
      <c r="Z208522" s="192"/>
      <c r="AA208522" s="192"/>
    </row>
    <row r="208523" spans="26:27">
      <c r="Z208523" s="192"/>
      <c r="AA208523" s="192"/>
    </row>
    <row r="208524" spans="26:27">
      <c r="Z208524" s="192"/>
      <c r="AA208524" s="192"/>
    </row>
    <row r="208525" spans="26:27">
      <c r="Z208525" s="192"/>
      <c r="AA208525" s="192"/>
    </row>
    <row r="208526" spans="26:27">
      <c r="Z208526" s="192"/>
      <c r="AA208526" s="192"/>
    </row>
    <row r="208527" spans="26:27">
      <c r="Z208527" s="192"/>
      <c r="AA208527" s="192"/>
    </row>
    <row r="208528" spans="26:27">
      <c r="Z208528" s="192"/>
      <c r="AA208528" s="192"/>
    </row>
    <row r="208529" spans="26:27">
      <c r="Z208529" s="192"/>
      <c r="AA208529" s="192"/>
    </row>
    <row r="208530" spans="26:27">
      <c r="Z208530" s="192"/>
      <c r="AA208530" s="192"/>
    </row>
    <row r="208531" spans="26:27">
      <c r="Z208531" s="192"/>
      <c r="AA208531" s="192"/>
    </row>
    <row r="208532" spans="26:27">
      <c r="Z208532" s="192"/>
      <c r="AA208532" s="192"/>
    </row>
    <row r="208533" spans="26:27">
      <c r="Z208533" s="192"/>
      <c r="AA208533" s="192"/>
    </row>
    <row r="208534" spans="26:27">
      <c r="Z208534" s="192"/>
      <c r="AA208534" s="192"/>
    </row>
    <row r="208535" spans="26:27">
      <c r="Z208535" s="192"/>
      <c r="AA208535" s="192"/>
    </row>
    <row r="208536" spans="26:27">
      <c r="Z208536" s="192"/>
      <c r="AA208536" s="192"/>
    </row>
    <row r="208537" spans="26:27">
      <c r="Z208537" s="192"/>
      <c r="AA208537" s="192"/>
    </row>
    <row r="208538" spans="26:27">
      <c r="Z208538" s="192"/>
      <c r="AA208538" s="192"/>
    </row>
    <row r="208539" spans="26:27">
      <c r="Z208539" s="192"/>
      <c r="AA208539" s="192"/>
    </row>
    <row r="208540" spans="26:27">
      <c r="Z208540" s="192"/>
      <c r="AA208540" s="192"/>
    </row>
    <row r="208541" spans="26:27">
      <c r="Z208541" s="192"/>
      <c r="AA208541" s="192"/>
    </row>
    <row r="208542" spans="26:27">
      <c r="Z208542" s="192"/>
      <c r="AA208542" s="192"/>
    </row>
    <row r="208543" spans="26:27">
      <c r="Z208543" s="192"/>
      <c r="AA208543" s="192"/>
    </row>
    <row r="208544" spans="26:27">
      <c r="Z208544" s="192"/>
      <c r="AA208544" s="192"/>
    </row>
    <row r="208545" spans="26:27">
      <c r="Z208545" s="192"/>
      <c r="AA208545" s="192"/>
    </row>
    <row r="208546" spans="26:27">
      <c r="Z208546" s="192"/>
      <c r="AA208546" s="192"/>
    </row>
    <row r="208547" spans="26:27">
      <c r="Z208547" s="192"/>
      <c r="AA208547" s="192"/>
    </row>
    <row r="208548" spans="26:27">
      <c r="Z208548" s="192"/>
      <c r="AA208548" s="192"/>
    </row>
    <row r="208549" spans="26:27">
      <c r="Z208549" s="192"/>
      <c r="AA208549" s="192"/>
    </row>
    <row r="208550" spans="26:27">
      <c r="Z208550" s="192"/>
      <c r="AA208550" s="192"/>
    </row>
    <row r="208551" spans="26:27">
      <c r="Z208551" s="192"/>
      <c r="AA208551" s="192"/>
    </row>
    <row r="208552" spans="26:27">
      <c r="Z208552" s="192"/>
      <c r="AA208552" s="192"/>
    </row>
    <row r="208553" spans="26:27">
      <c r="Z208553" s="192"/>
      <c r="AA208553" s="192"/>
    </row>
    <row r="208554" spans="26:27">
      <c r="Z208554" s="192"/>
      <c r="AA208554" s="192"/>
    </row>
    <row r="208555" spans="26:27">
      <c r="Z208555" s="192"/>
      <c r="AA208555" s="192"/>
    </row>
    <row r="208556" spans="26:27">
      <c r="Z208556" s="192"/>
      <c r="AA208556" s="192"/>
    </row>
    <row r="208557" spans="26:27">
      <c r="Z208557" s="192"/>
      <c r="AA208557" s="192"/>
    </row>
    <row r="208558" spans="26:27">
      <c r="Z208558" s="192"/>
      <c r="AA208558" s="192"/>
    </row>
    <row r="208559" spans="26:27">
      <c r="Z208559" s="192"/>
      <c r="AA208559" s="192"/>
    </row>
    <row r="208560" spans="26:27">
      <c r="Z208560" s="192"/>
      <c r="AA208560" s="192"/>
    </row>
    <row r="208561" spans="26:27">
      <c r="Z208561" s="192"/>
      <c r="AA208561" s="192"/>
    </row>
    <row r="208562" spans="26:27">
      <c r="Z208562" s="192"/>
      <c r="AA208562" s="192"/>
    </row>
    <row r="208563" spans="26:27">
      <c r="Z208563" s="192"/>
      <c r="AA208563" s="192"/>
    </row>
    <row r="208564" spans="26:27">
      <c r="Z208564" s="192"/>
      <c r="AA208564" s="192"/>
    </row>
    <row r="208565" spans="26:27">
      <c r="Z208565" s="192"/>
      <c r="AA208565" s="192"/>
    </row>
    <row r="208566" spans="26:27">
      <c r="Z208566" s="192"/>
      <c r="AA208566" s="192"/>
    </row>
    <row r="208567" spans="26:27">
      <c r="Z208567" s="192"/>
      <c r="AA208567" s="192"/>
    </row>
    <row r="208568" spans="26:27">
      <c r="Z208568" s="192"/>
      <c r="AA208568" s="192"/>
    </row>
    <row r="208569" spans="26:27">
      <c r="Z208569" s="192"/>
      <c r="AA208569" s="192"/>
    </row>
    <row r="208570" spans="26:27">
      <c r="Z208570" s="192"/>
      <c r="AA208570" s="192"/>
    </row>
    <row r="208571" spans="26:27">
      <c r="Z208571" s="192"/>
      <c r="AA208571" s="192"/>
    </row>
    <row r="208572" spans="26:27">
      <c r="Z208572" s="192"/>
      <c r="AA208572" s="192"/>
    </row>
    <row r="208573" spans="26:27">
      <c r="Z208573" s="192"/>
      <c r="AA208573" s="192"/>
    </row>
    <row r="208574" spans="26:27">
      <c r="Z208574" s="192"/>
      <c r="AA208574" s="192"/>
    </row>
    <row r="208575" spans="26:27">
      <c r="Z208575" s="192"/>
      <c r="AA208575" s="192"/>
    </row>
    <row r="208576" spans="26:27">
      <c r="Z208576" s="192"/>
      <c r="AA208576" s="192"/>
    </row>
    <row r="208577" spans="26:27">
      <c r="Z208577" s="192"/>
      <c r="AA208577" s="192"/>
    </row>
    <row r="208578" spans="26:27">
      <c r="Z208578" s="192"/>
      <c r="AA208578" s="192"/>
    </row>
    <row r="208579" spans="26:27">
      <c r="Z208579" s="192"/>
      <c r="AA208579" s="192"/>
    </row>
    <row r="208580" spans="26:27">
      <c r="Z208580" s="192"/>
      <c r="AA208580" s="192"/>
    </row>
    <row r="208581" spans="26:27">
      <c r="Z208581" s="192"/>
      <c r="AA208581" s="192"/>
    </row>
    <row r="208582" spans="26:27">
      <c r="Z208582" s="192"/>
      <c r="AA208582" s="192"/>
    </row>
    <row r="208583" spans="26:27">
      <c r="Z208583" s="192"/>
      <c r="AA208583" s="192"/>
    </row>
    <row r="208584" spans="26:27">
      <c r="Z208584" s="192"/>
      <c r="AA208584" s="192"/>
    </row>
    <row r="208585" spans="26:27">
      <c r="Z208585" s="192"/>
      <c r="AA208585" s="192"/>
    </row>
    <row r="208586" spans="26:27">
      <c r="Z208586" s="192"/>
      <c r="AA208586" s="192"/>
    </row>
    <row r="208587" spans="26:27">
      <c r="Z208587" s="192"/>
      <c r="AA208587" s="192"/>
    </row>
    <row r="208588" spans="26:27">
      <c r="Z208588" s="192"/>
      <c r="AA208588" s="192"/>
    </row>
    <row r="208589" spans="26:27">
      <c r="Z208589" s="192"/>
      <c r="AA208589" s="192"/>
    </row>
    <row r="208590" spans="26:27">
      <c r="Z208590" s="192"/>
      <c r="AA208590" s="192"/>
    </row>
    <row r="208591" spans="26:27">
      <c r="Z208591" s="192"/>
      <c r="AA208591" s="192"/>
    </row>
    <row r="208592" spans="26:27">
      <c r="Z208592" s="192"/>
      <c r="AA208592" s="192"/>
    </row>
    <row r="208593" spans="26:27">
      <c r="Z208593" s="192"/>
      <c r="AA208593" s="192"/>
    </row>
    <row r="208594" spans="26:27">
      <c r="Z208594" s="192"/>
      <c r="AA208594" s="192"/>
    </row>
    <row r="208595" spans="26:27">
      <c r="Z208595" s="192"/>
      <c r="AA208595" s="192"/>
    </row>
    <row r="208596" spans="26:27">
      <c r="Z208596" s="192"/>
      <c r="AA208596" s="192"/>
    </row>
    <row r="208597" spans="26:27">
      <c r="Z208597" s="192"/>
      <c r="AA208597" s="192"/>
    </row>
    <row r="208598" spans="26:27">
      <c r="Z208598" s="192"/>
      <c r="AA208598" s="192"/>
    </row>
    <row r="208599" spans="26:27">
      <c r="Z208599" s="192"/>
      <c r="AA208599" s="192"/>
    </row>
    <row r="208600" spans="26:27">
      <c r="Z208600" s="192"/>
      <c r="AA208600" s="192"/>
    </row>
    <row r="208601" spans="26:27">
      <c r="Z208601" s="192"/>
      <c r="AA208601" s="192"/>
    </row>
    <row r="208602" spans="26:27">
      <c r="Z208602" s="192"/>
      <c r="AA208602" s="192"/>
    </row>
    <row r="208603" spans="26:27">
      <c r="Z208603" s="192"/>
      <c r="AA208603" s="192"/>
    </row>
    <row r="208604" spans="26:27">
      <c r="Z208604" s="192"/>
      <c r="AA208604" s="192"/>
    </row>
    <row r="208605" spans="26:27">
      <c r="Z208605" s="192"/>
      <c r="AA208605" s="192"/>
    </row>
    <row r="208606" spans="26:27">
      <c r="Z208606" s="192"/>
      <c r="AA208606" s="192"/>
    </row>
    <row r="208607" spans="26:27">
      <c r="Z208607" s="192"/>
      <c r="AA208607" s="192"/>
    </row>
    <row r="208608" spans="26:27">
      <c r="Z208608" s="192"/>
      <c r="AA208608" s="192"/>
    </row>
    <row r="208609" spans="26:27">
      <c r="Z208609" s="192"/>
      <c r="AA208609" s="192"/>
    </row>
    <row r="208610" spans="26:27">
      <c r="Z208610" s="192"/>
      <c r="AA208610" s="192"/>
    </row>
    <row r="208611" spans="26:27">
      <c r="Z208611" s="192"/>
      <c r="AA208611" s="192"/>
    </row>
    <row r="208612" spans="26:27">
      <c r="Z208612" s="192"/>
      <c r="AA208612" s="192"/>
    </row>
    <row r="208613" spans="26:27">
      <c r="Z208613" s="192"/>
      <c r="AA208613" s="192"/>
    </row>
    <row r="208614" spans="26:27">
      <c r="Z208614" s="192"/>
      <c r="AA208614" s="192"/>
    </row>
    <row r="208615" spans="26:27">
      <c r="Z208615" s="192"/>
      <c r="AA208615" s="192"/>
    </row>
    <row r="208616" spans="26:27">
      <c r="Z208616" s="192"/>
      <c r="AA208616" s="192"/>
    </row>
    <row r="208617" spans="26:27">
      <c r="Z208617" s="192"/>
      <c r="AA208617" s="192"/>
    </row>
    <row r="208618" spans="26:27">
      <c r="Z208618" s="192"/>
      <c r="AA208618" s="192"/>
    </row>
    <row r="208619" spans="26:27">
      <c r="Z208619" s="192"/>
      <c r="AA208619" s="192"/>
    </row>
    <row r="208620" spans="26:27">
      <c r="Z208620" s="192"/>
      <c r="AA208620" s="192"/>
    </row>
    <row r="208621" spans="26:27">
      <c r="Z208621" s="192"/>
      <c r="AA208621" s="192"/>
    </row>
    <row r="208622" spans="26:27">
      <c r="Z208622" s="192"/>
      <c r="AA208622" s="192"/>
    </row>
    <row r="208623" spans="26:27">
      <c r="Z208623" s="192"/>
      <c r="AA208623" s="192"/>
    </row>
    <row r="208624" spans="26:27">
      <c r="Z208624" s="192"/>
      <c r="AA208624" s="192"/>
    </row>
    <row r="208625" spans="26:27">
      <c r="Z208625" s="192"/>
      <c r="AA208625" s="192"/>
    </row>
    <row r="208626" spans="26:27">
      <c r="Z208626" s="192"/>
      <c r="AA208626" s="192"/>
    </row>
    <row r="208627" spans="26:27">
      <c r="Z208627" s="192"/>
      <c r="AA208627" s="192"/>
    </row>
    <row r="208628" spans="26:27">
      <c r="Z208628" s="192"/>
      <c r="AA208628" s="192"/>
    </row>
    <row r="208629" spans="26:27">
      <c r="Z208629" s="192"/>
      <c r="AA208629" s="192"/>
    </row>
    <row r="208630" spans="26:27">
      <c r="Z208630" s="192"/>
      <c r="AA208630" s="192"/>
    </row>
    <row r="208631" spans="26:27">
      <c r="Z208631" s="192"/>
      <c r="AA208631" s="192"/>
    </row>
    <row r="208632" spans="26:27">
      <c r="Z208632" s="192"/>
      <c r="AA208632" s="192"/>
    </row>
    <row r="208633" spans="26:27">
      <c r="Z208633" s="192"/>
      <c r="AA208633" s="192"/>
    </row>
    <row r="208634" spans="26:27">
      <c r="Z208634" s="192"/>
      <c r="AA208634" s="192"/>
    </row>
    <row r="208635" spans="26:27">
      <c r="Z208635" s="192"/>
      <c r="AA208635" s="192"/>
    </row>
    <row r="208636" spans="26:27">
      <c r="Z208636" s="192"/>
      <c r="AA208636" s="192"/>
    </row>
    <row r="208637" spans="26:27">
      <c r="Z208637" s="192"/>
      <c r="AA208637" s="192"/>
    </row>
    <row r="208638" spans="26:27">
      <c r="Z208638" s="192"/>
      <c r="AA208638" s="192"/>
    </row>
    <row r="208639" spans="26:27">
      <c r="Z208639" s="192"/>
      <c r="AA208639" s="192"/>
    </row>
    <row r="208640" spans="26:27">
      <c r="Z208640" s="192"/>
      <c r="AA208640" s="192"/>
    </row>
    <row r="208641" spans="26:27">
      <c r="Z208641" s="192"/>
      <c r="AA208641" s="192"/>
    </row>
    <row r="208642" spans="26:27">
      <c r="Z208642" s="192"/>
      <c r="AA208642" s="192"/>
    </row>
    <row r="208643" spans="26:27">
      <c r="Z208643" s="192"/>
      <c r="AA208643" s="192"/>
    </row>
    <row r="208644" spans="26:27">
      <c r="Z208644" s="192"/>
      <c r="AA208644" s="192"/>
    </row>
    <row r="208645" spans="26:27">
      <c r="Z208645" s="192"/>
      <c r="AA208645" s="192"/>
    </row>
    <row r="208646" spans="26:27">
      <c r="Z208646" s="192"/>
      <c r="AA208646" s="192"/>
    </row>
    <row r="208647" spans="26:27">
      <c r="Z208647" s="192"/>
      <c r="AA208647" s="192"/>
    </row>
    <row r="208648" spans="26:27">
      <c r="Z208648" s="192"/>
      <c r="AA208648" s="192"/>
    </row>
    <row r="208649" spans="26:27">
      <c r="Z208649" s="192"/>
      <c r="AA208649" s="192"/>
    </row>
    <row r="208650" spans="26:27">
      <c r="Z208650" s="192"/>
      <c r="AA208650" s="192"/>
    </row>
    <row r="208651" spans="26:27">
      <c r="Z208651" s="192"/>
      <c r="AA208651" s="192"/>
    </row>
    <row r="208652" spans="26:27">
      <c r="Z208652" s="192"/>
      <c r="AA208652" s="192"/>
    </row>
    <row r="208653" spans="26:27">
      <c r="Z208653" s="192"/>
      <c r="AA208653" s="192"/>
    </row>
    <row r="208654" spans="26:27">
      <c r="Z208654" s="192"/>
      <c r="AA208654" s="192"/>
    </row>
    <row r="208655" spans="26:27">
      <c r="Z208655" s="192"/>
      <c r="AA208655" s="192"/>
    </row>
    <row r="208656" spans="26:27">
      <c r="Z208656" s="192"/>
      <c r="AA208656" s="192"/>
    </row>
    <row r="208657" spans="26:27">
      <c r="Z208657" s="192"/>
      <c r="AA208657" s="192"/>
    </row>
    <row r="208658" spans="26:27">
      <c r="Z208658" s="192"/>
      <c r="AA208658" s="192"/>
    </row>
    <row r="208659" spans="26:27">
      <c r="Z208659" s="192"/>
      <c r="AA208659" s="192"/>
    </row>
    <row r="208660" spans="26:27">
      <c r="Z208660" s="192"/>
      <c r="AA208660" s="192"/>
    </row>
    <row r="208661" spans="26:27">
      <c r="Z208661" s="192"/>
      <c r="AA208661" s="192"/>
    </row>
    <row r="208662" spans="26:27">
      <c r="Z208662" s="192"/>
      <c r="AA208662" s="192"/>
    </row>
    <row r="208663" spans="26:27">
      <c r="Z208663" s="192"/>
      <c r="AA208663" s="192"/>
    </row>
    <row r="208664" spans="26:27">
      <c r="Z208664" s="192"/>
      <c r="AA208664" s="192"/>
    </row>
    <row r="208665" spans="26:27">
      <c r="Z208665" s="192"/>
      <c r="AA208665" s="192"/>
    </row>
    <row r="208666" spans="26:27">
      <c r="Z208666" s="192"/>
      <c r="AA208666" s="192"/>
    </row>
    <row r="208667" spans="26:27">
      <c r="Z208667" s="192"/>
      <c r="AA208667" s="192"/>
    </row>
    <row r="208668" spans="26:27">
      <c r="Z208668" s="192"/>
      <c r="AA208668" s="192"/>
    </row>
    <row r="208669" spans="26:27">
      <c r="Z208669" s="192"/>
      <c r="AA208669" s="192"/>
    </row>
    <row r="208670" spans="26:27">
      <c r="Z208670" s="192"/>
      <c r="AA208670" s="192"/>
    </row>
    <row r="208671" spans="26:27">
      <c r="Z208671" s="192"/>
      <c r="AA208671" s="192"/>
    </row>
    <row r="208672" spans="26:27">
      <c r="Z208672" s="192"/>
      <c r="AA208672" s="192"/>
    </row>
    <row r="208673" spans="26:27">
      <c r="Z208673" s="192"/>
      <c r="AA208673" s="192"/>
    </row>
    <row r="208674" spans="26:27">
      <c r="Z208674" s="192"/>
      <c r="AA208674" s="192"/>
    </row>
    <row r="208675" spans="26:27">
      <c r="Z208675" s="192"/>
      <c r="AA208675" s="192"/>
    </row>
    <row r="208676" spans="26:27">
      <c r="Z208676" s="192"/>
      <c r="AA208676" s="192"/>
    </row>
    <row r="208677" spans="26:27">
      <c r="Z208677" s="192"/>
      <c r="AA208677" s="192"/>
    </row>
    <row r="208678" spans="26:27">
      <c r="Z208678" s="192"/>
      <c r="AA208678" s="192"/>
    </row>
    <row r="208679" spans="26:27">
      <c r="Z208679" s="192"/>
      <c r="AA208679" s="192"/>
    </row>
    <row r="208680" spans="26:27">
      <c r="Z208680" s="192"/>
      <c r="AA208680" s="192"/>
    </row>
    <row r="208681" spans="26:27">
      <c r="Z208681" s="192"/>
      <c r="AA208681" s="192"/>
    </row>
    <row r="208682" spans="26:27">
      <c r="Z208682" s="192"/>
      <c r="AA208682" s="192"/>
    </row>
    <row r="208683" spans="26:27">
      <c r="Z208683" s="192"/>
      <c r="AA208683" s="192"/>
    </row>
    <row r="208684" spans="26:27">
      <c r="Z208684" s="192"/>
      <c r="AA208684" s="192"/>
    </row>
    <row r="208685" spans="26:27">
      <c r="Z208685" s="192"/>
      <c r="AA208685" s="192"/>
    </row>
    <row r="208686" spans="26:27">
      <c r="Z208686" s="192"/>
      <c r="AA208686" s="192"/>
    </row>
    <row r="208687" spans="26:27">
      <c r="Z208687" s="192"/>
      <c r="AA208687" s="192"/>
    </row>
    <row r="208688" spans="26:27">
      <c r="Z208688" s="192"/>
      <c r="AA208688" s="192"/>
    </row>
    <row r="208689" spans="26:27">
      <c r="Z208689" s="192"/>
      <c r="AA208689" s="192"/>
    </row>
    <row r="208690" spans="26:27">
      <c r="Z208690" s="192"/>
      <c r="AA208690" s="192"/>
    </row>
    <row r="208691" spans="26:27">
      <c r="Z208691" s="192"/>
      <c r="AA208691" s="192"/>
    </row>
    <row r="208692" spans="26:27">
      <c r="Z208692" s="192"/>
      <c r="AA208692" s="192"/>
    </row>
    <row r="208693" spans="26:27">
      <c r="Z208693" s="192"/>
      <c r="AA208693" s="192"/>
    </row>
    <row r="208694" spans="26:27">
      <c r="Z208694" s="192"/>
      <c r="AA208694" s="192"/>
    </row>
    <row r="208695" spans="26:27">
      <c r="Z208695" s="192"/>
      <c r="AA208695" s="192"/>
    </row>
    <row r="208696" spans="26:27">
      <c r="Z208696" s="192"/>
      <c r="AA208696" s="192"/>
    </row>
    <row r="208697" spans="26:27">
      <c r="Z208697" s="192"/>
      <c r="AA208697" s="192"/>
    </row>
    <row r="208698" spans="26:27">
      <c r="Z208698" s="192"/>
      <c r="AA208698" s="192"/>
    </row>
    <row r="208699" spans="26:27">
      <c r="Z208699" s="192"/>
      <c r="AA208699" s="192"/>
    </row>
    <row r="208700" spans="26:27">
      <c r="Z208700" s="192"/>
      <c r="AA208700" s="192"/>
    </row>
    <row r="208701" spans="26:27">
      <c r="Z208701" s="192"/>
      <c r="AA208701" s="192"/>
    </row>
    <row r="208702" spans="26:27">
      <c r="Z208702" s="192"/>
      <c r="AA208702" s="192"/>
    </row>
    <row r="208703" spans="26:27">
      <c r="Z208703" s="192"/>
      <c r="AA208703" s="192"/>
    </row>
    <row r="208704" spans="26:27">
      <c r="Z208704" s="192"/>
      <c r="AA208704" s="192"/>
    </row>
    <row r="208705" spans="26:27">
      <c r="Z208705" s="192"/>
      <c r="AA208705" s="192"/>
    </row>
    <row r="208706" spans="26:27">
      <c r="Z208706" s="192"/>
      <c r="AA208706" s="192"/>
    </row>
    <row r="208707" spans="26:27">
      <c r="Z208707" s="192"/>
      <c r="AA208707" s="192"/>
    </row>
    <row r="208708" spans="26:27">
      <c r="Z208708" s="192"/>
      <c r="AA208708" s="192"/>
    </row>
    <row r="208709" spans="26:27">
      <c r="Z208709" s="192"/>
      <c r="AA208709" s="192"/>
    </row>
    <row r="208710" spans="26:27">
      <c r="Z208710" s="192"/>
      <c r="AA208710" s="192"/>
    </row>
    <row r="208711" spans="26:27">
      <c r="Z208711" s="192"/>
      <c r="AA208711" s="192"/>
    </row>
    <row r="208712" spans="26:27">
      <c r="Z208712" s="192"/>
      <c r="AA208712" s="192"/>
    </row>
    <row r="208713" spans="26:27">
      <c r="Z208713" s="192"/>
      <c r="AA208713" s="192"/>
    </row>
    <row r="208714" spans="26:27">
      <c r="Z208714" s="192"/>
      <c r="AA208714" s="192"/>
    </row>
    <row r="208715" spans="26:27">
      <c r="Z208715" s="192"/>
      <c r="AA208715" s="192"/>
    </row>
    <row r="208716" spans="26:27">
      <c r="Z208716" s="192"/>
      <c r="AA208716" s="192"/>
    </row>
    <row r="208717" spans="26:27">
      <c r="Z208717" s="192"/>
      <c r="AA208717" s="192"/>
    </row>
    <row r="208718" spans="26:27">
      <c r="Z208718" s="192"/>
      <c r="AA208718" s="192"/>
    </row>
    <row r="208719" spans="26:27">
      <c r="Z208719" s="192"/>
      <c r="AA208719" s="192"/>
    </row>
    <row r="208720" spans="26:27">
      <c r="Z208720" s="192"/>
      <c r="AA208720" s="192"/>
    </row>
    <row r="208721" spans="26:27">
      <c r="Z208721" s="192"/>
      <c r="AA208721" s="192"/>
    </row>
    <row r="208722" spans="26:27">
      <c r="Z208722" s="192"/>
      <c r="AA208722" s="192"/>
    </row>
    <row r="208723" spans="26:27">
      <c r="Z208723" s="192"/>
      <c r="AA208723" s="192"/>
    </row>
    <row r="208724" spans="26:27">
      <c r="Z208724" s="192"/>
      <c r="AA208724" s="192"/>
    </row>
    <row r="208725" spans="26:27">
      <c r="Z208725" s="192"/>
      <c r="AA208725" s="192"/>
    </row>
    <row r="208726" spans="26:27">
      <c r="Z208726" s="192"/>
      <c r="AA208726" s="192"/>
    </row>
    <row r="208727" spans="26:27">
      <c r="Z208727" s="192"/>
      <c r="AA208727" s="192"/>
    </row>
    <row r="208728" spans="26:27">
      <c r="Z208728" s="192"/>
      <c r="AA208728" s="192"/>
    </row>
    <row r="208729" spans="26:27">
      <c r="Z208729" s="192"/>
      <c r="AA208729" s="192"/>
    </row>
    <row r="208730" spans="26:27">
      <c r="Z208730" s="192"/>
      <c r="AA208730" s="192"/>
    </row>
    <row r="208731" spans="26:27">
      <c r="Z208731" s="192"/>
      <c r="AA208731" s="192"/>
    </row>
    <row r="208732" spans="26:27">
      <c r="Z208732" s="192"/>
      <c r="AA208732" s="192"/>
    </row>
    <row r="208733" spans="26:27">
      <c r="Z208733" s="192"/>
      <c r="AA208733" s="192"/>
    </row>
    <row r="208734" spans="26:27">
      <c r="Z208734" s="192"/>
      <c r="AA208734" s="192"/>
    </row>
    <row r="208735" spans="26:27">
      <c r="Z208735" s="192"/>
      <c r="AA208735" s="192"/>
    </row>
    <row r="208736" spans="26:27">
      <c r="Z208736" s="192"/>
      <c r="AA208736" s="192"/>
    </row>
    <row r="208737" spans="26:27">
      <c r="Z208737" s="192"/>
      <c r="AA208737" s="192"/>
    </row>
    <row r="208738" spans="26:27">
      <c r="Z208738" s="192"/>
      <c r="AA208738" s="192"/>
    </row>
    <row r="208739" spans="26:27">
      <c r="Z208739" s="192"/>
      <c r="AA208739" s="192"/>
    </row>
    <row r="208740" spans="26:27">
      <c r="Z208740" s="192"/>
      <c r="AA208740" s="192"/>
    </row>
    <row r="208741" spans="26:27">
      <c r="Z208741" s="192"/>
      <c r="AA208741" s="192"/>
    </row>
    <row r="208742" spans="26:27">
      <c r="Z208742" s="192"/>
      <c r="AA208742" s="192"/>
    </row>
    <row r="208743" spans="26:27">
      <c r="Z208743" s="192"/>
      <c r="AA208743" s="192"/>
    </row>
    <row r="208744" spans="26:27">
      <c r="Z208744" s="192"/>
      <c r="AA208744" s="192"/>
    </row>
    <row r="208745" spans="26:27">
      <c r="Z208745" s="192"/>
      <c r="AA208745" s="192"/>
    </row>
    <row r="208746" spans="26:27">
      <c r="Z208746" s="192"/>
      <c r="AA208746" s="192"/>
    </row>
    <row r="208747" spans="26:27">
      <c r="Z208747" s="192"/>
      <c r="AA208747" s="192"/>
    </row>
    <row r="208748" spans="26:27">
      <c r="Z208748" s="192"/>
      <c r="AA208748" s="192"/>
    </row>
    <row r="208749" spans="26:27">
      <c r="Z208749" s="192"/>
      <c r="AA208749" s="192"/>
    </row>
    <row r="208750" spans="26:27">
      <c r="Z208750" s="192"/>
      <c r="AA208750" s="192"/>
    </row>
    <row r="208751" spans="26:27">
      <c r="Z208751" s="192"/>
      <c r="AA208751" s="192"/>
    </row>
    <row r="208752" spans="26:27">
      <c r="Z208752" s="192"/>
      <c r="AA208752" s="192"/>
    </row>
    <row r="208753" spans="26:27">
      <c r="Z208753" s="192"/>
      <c r="AA208753" s="192"/>
    </row>
    <row r="208754" spans="26:27">
      <c r="Z208754" s="192"/>
      <c r="AA208754" s="192"/>
    </row>
    <row r="208755" spans="26:27">
      <c r="Z208755" s="192"/>
      <c r="AA208755" s="192"/>
    </row>
    <row r="208756" spans="26:27">
      <c r="Z208756" s="192"/>
      <c r="AA208756" s="192"/>
    </row>
    <row r="208757" spans="26:27">
      <c r="Z208757" s="192"/>
      <c r="AA208757" s="192"/>
    </row>
    <row r="208758" spans="26:27">
      <c r="Z208758" s="192"/>
      <c r="AA208758" s="192"/>
    </row>
    <row r="208759" spans="26:27">
      <c r="Z208759" s="192"/>
      <c r="AA208759" s="192"/>
    </row>
    <row r="208760" spans="26:27">
      <c r="Z208760" s="192"/>
      <c r="AA208760" s="192"/>
    </row>
    <row r="208761" spans="26:27">
      <c r="Z208761" s="192"/>
      <c r="AA208761" s="192"/>
    </row>
    <row r="208762" spans="26:27">
      <c r="Z208762" s="192"/>
      <c r="AA208762" s="192"/>
    </row>
    <row r="208763" spans="26:27">
      <c r="Z208763" s="192"/>
      <c r="AA208763" s="192"/>
    </row>
    <row r="208764" spans="26:27">
      <c r="Z208764" s="192"/>
      <c r="AA208764" s="192"/>
    </row>
    <row r="208765" spans="26:27">
      <c r="Z208765" s="192"/>
      <c r="AA208765" s="192"/>
    </row>
    <row r="208766" spans="26:27">
      <c r="Z208766" s="192"/>
      <c r="AA208766" s="192"/>
    </row>
    <row r="208767" spans="26:27">
      <c r="Z208767" s="192"/>
      <c r="AA208767" s="192"/>
    </row>
    <row r="208768" spans="26:27">
      <c r="Z208768" s="192"/>
      <c r="AA208768" s="192"/>
    </row>
    <row r="208769" spans="26:27">
      <c r="Z208769" s="192"/>
      <c r="AA208769" s="192"/>
    </row>
    <row r="208770" spans="26:27">
      <c r="Z208770" s="192"/>
      <c r="AA208770" s="192"/>
    </row>
    <row r="208771" spans="26:27">
      <c r="Z208771" s="192"/>
      <c r="AA208771" s="192"/>
    </row>
    <row r="208772" spans="26:27">
      <c r="Z208772" s="192"/>
      <c r="AA208772" s="192"/>
    </row>
    <row r="208773" spans="26:27">
      <c r="Z208773" s="192"/>
      <c r="AA208773" s="192"/>
    </row>
    <row r="208774" spans="26:27">
      <c r="Z208774" s="192"/>
      <c r="AA208774" s="192"/>
    </row>
    <row r="208775" spans="26:27">
      <c r="Z208775" s="192"/>
      <c r="AA208775" s="192"/>
    </row>
    <row r="208776" spans="26:27">
      <c r="Z208776" s="192"/>
      <c r="AA208776" s="192"/>
    </row>
    <row r="208777" spans="26:27">
      <c r="Z208777" s="192"/>
      <c r="AA208777" s="192"/>
    </row>
    <row r="208778" spans="26:27">
      <c r="Z208778" s="192"/>
      <c r="AA208778" s="192"/>
    </row>
    <row r="208779" spans="26:27">
      <c r="Z208779" s="192"/>
      <c r="AA208779" s="192"/>
    </row>
    <row r="208780" spans="26:27">
      <c r="Z208780" s="192"/>
      <c r="AA208780" s="192"/>
    </row>
    <row r="208781" spans="26:27">
      <c r="Z208781" s="192"/>
      <c r="AA208781" s="192"/>
    </row>
    <row r="208782" spans="26:27">
      <c r="Z208782" s="192"/>
      <c r="AA208782" s="192"/>
    </row>
    <row r="208783" spans="26:27">
      <c r="Z208783" s="192"/>
      <c r="AA208783" s="192"/>
    </row>
    <row r="208784" spans="26:27">
      <c r="Z208784" s="192"/>
      <c r="AA208784" s="192"/>
    </row>
    <row r="208785" spans="26:27">
      <c r="Z208785" s="192"/>
      <c r="AA208785" s="192"/>
    </row>
    <row r="208786" spans="26:27">
      <c r="Z208786" s="192"/>
      <c r="AA208786" s="192"/>
    </row>
    <row r="208787" spans="26:27">
      <c r="Z208787" s="192"/>
      <c r="AA208787" s="192"/>
    </row>
    <row r="208788" spans="26:27">
      <c r="Z208788" s="192"/>
      <c r="AA208788" s="192"/>
    </row>
    <row r="208789" spans="26:27">
      <c r="Z208789" s="192"/>
      <c r="AA208789" s="192"/>
    </row>
    <row r="208790" spans="26:27">
      <c r="Z208790" s="192"/>
      <c r="AA208790" s="192"/>
    </row>
    <row r="208791" spans="26:27">
      <c r="Z208791" s="192"/>
      <c r="AA208791" s="192"/>
    </row>
    <row r="208792" spans="26:27">
      <c r="Z208792" s="192"/>
      <c r="AA208792" s="192"/>
    </row>
    <row r="208793" spans="26:27">
      <c r="Z208793" s="192"/>
      <c r="AA208793" s="192"/>
    </row>
    <row r="208794" spans="26:27">
      <c r="Z208794" s="192"/>
      <c r="AA208794" s="192"/>
    </row>
    <row r="208795" spans="26:27">
      <c r="Z208795" s="192"/>
      <c r="AA208795" s="192"/>
    </row>
    <row r="208796" spans="26:27">
      <c r="Z208796" s="192"/>
      <c r="AA208796" s="192"/>
    </row>
    <row r="208797" spans="26:27">
      <c r="Z208797" s="192"/>
      <c r="AA208797" s="192"/>
    </row>
    <row r="208798" spans="26:27">
      <c r="Z208798" s="192"/>
      <c r="AA208798" s="192"/>
    </row>
    <row r="208799" spans="26:27">
      <c r="Z208799" s="192"/>
      <c r="AA208799" s="192"/>
    </row>
    <row r="208800" spans="26:27">
      <c r="Z208800" s="192"/>
      <c r="AA208800" s="192"/>
    </row>
    <row r="208801" spans="26:27">
      <c r="Z208801" s="192"/>
      <c r="AA208801" s="192"/>
    </row>
    <row r="208802" spans="26:27">
      <c r="Z208802" s="192"/>
      <c r="AA208802" s="192"/>
    </row>
    <row r="208803" spans="26:27">
      <c r="Z208803" s="192"/>
      <c r="AA208803" s="192"/>
    </row>
    <row r="208804" spans="26:27">
      <c r="Z208804" s="192"/>
      <c r="AA208804" s="192"/>
    </row>
    <row r="208805" spans="26:27">
      <c r="Z208805" s="192"/>
      <c r="AA208805" s="192"/>
    </row>
    <row r="208806" spans="26:27">
      <c r="Z208806" s="192"/>
      <c r="AA208806" s="192"/>
    </row>
    <row r="208807" spans="26:27">
      <c r="Z208807" s="192"/>
      <c r="AA208807" s="192"/>
    </row>
    <row r="208808" spans="26:27">
      <c r="Z208808" s="192"/>
      <c r="AA208808" s="192"/>
    </row>
    <row r="208809" spans="26:27">
      <c r="Z208809" s="192"/>
      <c r="AA208809" s="192"/>
    </row>
    <row r="208810" spans="26:27">
      <c r="Z208810" s="192"/>
      <c r="AA208810" s="192"/>
    </row>
    <row r="208811" spans="26:27">
      <c r="Z208811" s="192"/>
      <c r="AA208811" s="192"/>
    </row>
    <row r="208812" spans="26:27">
      <c r="Z208812" s="192"/>
      <c r="AA208812" s="192"/>
    </row>
    <row r="208813" spans="26:27">
      <c r="Z208813" s="192"/>
      <c r="AA208813" s="192"/>
    </row>
    <row r="208814" spans="26:27">
      <c r="Z208814" s="192"/>
      <c r="AA208814" s="192"/>
    </row>
    <row r="208815" spans="26:27">
      <c r="Z208815" s="192"/>
      <c r="AA208815" s="192"/>
    </row>
    <row r="208816" spans="26:27">
      <c r="Z208816" s="192"/>
      <c r="AA208816" s="192"/>
    </row>
    <row r="208817" spans="26:27">
      <c r="Z208817" s="192"/>
      <c r="AA208817" s="192"/>
    </row>
    <row r="208818" spans="26:27">
      <c r="Z208818" s="192"/>
      <c r="AA208818" s="192"/>
    </row>
    <row r="208819" spans="26:27">
      <c r="Z208819" s="192"/>
      <c r="AA208819" s="192"/>
    </row>
    <row r="208820" spans="26:27">
      <c r="Z208820" s="192"/>
      <c r="AA208820" s="192"/>
    </row>
    <row r="208821" spans="26:27">
      <c r="Z208821" s="192"/>
      <c r="AA208821" s="192"/>
    </row>
    <row r="208822" spans="26:27">
      <c r="Z208822" s="192"/>
      <c r="AA208822" s="192"/>
    </row>
    <row r="208823" spans="26:27">
      <c r="Z208823" s="192"/>
      <c r="AA208823" s="192"/>
    </row>
    <row r="208824" spans="26:27">
      <c r="Z208824" s="192"/>
      <c r="AA208824" s="192"/>
    </row>
    <row r="208825" spans="26:27">
      <c r="Z208825" s="192"/>
      <c r="AA208825" s="192"/>
    </row>
    <row r="208826" spans="26:27">
      <c r="Z208826" s="192"/>
      <c r="AA208826" s="192"/>
    </row>
    <row r="208827" spans="26:27">
      <c r="Z208827" s="192"/>
      <c r="AA208827" s="192"/>
    </row>
    <row r="208828" spans="26:27">
      <c r="Z208828" s="192"/>
      <c r="AA208828" s="192"/>
    </row>
    <row r="208829" spans="26:27">
      <c r="Z208829" s="192"/>
      <c r="AA208829" s="192"/>
    </row>
    <row r="208830" spans="26:27">
      <c r="Z208830" s="192"/>
      <c r="AA208830" s="192"/>
    </row>
    <row r="208831" spans="26:27">
      <c r="Z208831" s="192"/>
      <c r="AA208831" s="192"/>
    </row>
    <row r="208832" spans="26:27">
      <c r="Z208832" s="192"/>
      <c r="AA208832" s="192"/>
    </row>
    <row r="208833" spans="26:27">
      <c r="Z208833" s="192"/>
      <c r="AA208833" s="192"/>
    </row>
    <row r="208834" spans="26:27">
      <c r="Z208834" s="192"/>
      <c r="AA208834" s="192"/>
    </row>
    <row r="208835" spans="26:27">
      <c r="Z208835" s="192"/>
      <c r="AA208835" s="192"/>
    </row>
    <row r="208836" spans="26:27">
      <c r="Z208836" s="192"/>
      <c r="AA208836" s="192"/>
    </row>
    <row r="208837" spans="26:27">
      <c r="Z208837" s="192"/>
      <c r="AA208837" s="192"/>
    </row>
    <row r="208838" spans="26:27">
      <c r="Z208838" s="192"/>
      <c r="AA208838" s="192"/>
    </row>
    <row r="208839" spans="26:27">
      <c r="Z208839" s="192"/>
      <c r="AA208839" s="192"/>
    </row>
    <row r="208840" spans="26:27">
      <c r="Z208840" s="192"/>
      <c r="AA208840" s="192"/>
    </row>
    <row r="208841" spans="26:27">
      <c r="Z208841" s="192"/>
      <c r="AA208841" s="192"/>
    </row>
    <row r="208842" spans="26:27">
      <c r="Z208842" s="192"/>
      <c r="AA208842" s="192"/>
    </row>
    <row r="208843" spans="26:27">
      <c r="Z208843" s="192"/>
      <c r="AA208843" s="192"/>
    </row>
    <row r="208844" spans="26:27">
      <c r="Z208844" s="192"/>
      <c r="AA208844" s="192"/>
    </row>
    <row r="208845" spans="26:27">
      <c r="Z208845" s="192"/>
      <c r="AA208845" s="192"/>
    </row>
    <row r="208846" spans="26:27">
      <c r="Z208846" s="192"/>
      <c r="AA208846" s="192"/>
    </row>
    <row r="208847" spans="26:27">
      <c r="Z208847" s="192"/>
      <c r="AA208847" s="192"/>
    </row>
    <row r="208848" spans="26:27">
      <c r="Z208848" s="192"/>
      <c r="AA208848" s="192"/>
    </row>
    <row r="208849" spans="26:27">
      <c r="Z208849" s="192"/>
      <c r="AA208849" s="192"/>
    </row>
    <row r="208850" spans="26:27">
      <c r="Z208850" s="192"/>
      <c r="AA208850" s="192"/>
    </row>
    <row r="208851" spans="26:27">
      <c r="Z208851" s="192"/>
      <c r="AA208851" s="192"/>
    </row>
    <row r="208852" spans="26:27">
      <c r="Z208852" s="192"/>
      <c r="AA208852" s="192"/>
    </row>
    <row r="208853" spans="26:27">
      <c r="Z208853" s="192"/>
      <c r="AA208853" s="192"/>
    </row>
    <row r="208854" spans="26:27">
      <c r="Z208854" s="192"/>
      <c r="AA208854" s="192"/>
    </row>
    <row r="208855" spans="26:27">
      <c r="Z208855" s="192"/>
      <c r="AA208855" s="192"/>
    </row>
    <row r="208856" spans="26:27">
      <c r="Z208856" s="192"/>
      <c r="AA208856" s="192"/>
    </row>
    <row r="208857" spans="26:27">
      <c r="Z208857" s="192"/>
      <c r="AA208857" s="192"/>
    </row>
    <row r="208858" spans="26:27">
      <c r="Z208858" s="192"/>
      <c r="AA208858" s="192"/>
    </row>
    <row r="208859" spans="26:27">
      <c r="Z208859" s="192"/>
      <c r="AA208859" s="192"/>
    </row>
    <row r="208860" spans="26:27">
      <c r="Z208860" s="192"/>
      <c r="AA208860" s="192"/>
    </row>
    <row r="208861" spans="26:27">
      <c r="Z208861" s="192"/>
      <c r="AA208861" s="192"/>
    </row>
    <row r="208862" spans="26:27">
      <c r="Z208862" s="192"/>
      <c r="AA208862" s="192"/>
    </row>
    <row r="208863" spans="26:27">
      <c r="Z208863" s="192"/>
      <c r="AA208863" s="192"/>
    </row>
    <row r="208864" spans="26:27">
      <c r="Z208864" s="192"/>
      <c r="AA208864" s="192"/>
    </row>
    <row r="208865" spans="26:27">
      <c r="Z208865" s="192"/>
      <c r="AA208865" s="192"/>
    </row>
    <row r="208866" spans="26:27">
      <c r="Z208866" s="192"/>
      <c r="AA208866" s="192"/>
    </row>
    <row r="208867" spans="26:27">
      <c r="Z208867" s="192"/>
      <c r="AA208867" s="192"/>
    </row>
    <row r="208868" spans="26:27">
      <c r="Z208868" s="192"/>
      <c r="AA208868" s="192"/>
    </row>
    <row r="208869" spans="26:27">
      <c r="Z208869" s="192"/>
      <c r="AA208869" s="192"/>
    </row>
    <row r="208870" spans="26:27">
      <c r="Z208870" s="192"/>
      <c r="AA208870" s="192"/>
    </row>
    <row r="208871" spans="26:27">
      <c r="Z208871" s="192"/>
      <c r="AA208871" s="192"/>
    </row>
    <row r="208872" spans="26:27">
      <c r="Z208872" s="192"/>
      <c r="AA208872" s="192"/>
    </row>
    <row r="208873" spans="26:27">
      <c r="Z208873" s="192"/>
      <c r="AA208873" s="192"/>
    </row>
    <row r="208874" spans="26:27">
      <c r="Z208874" s="192"/>
      <c r="AA208874" s="192"/>
    </row>
    <row r="208875" spans="26:27">
      <c r="Z208875" s="192"/>
      <c r="AA208875" s="192"/>
    </row>
    <row r="208876" spans="26:27">
      <c r="Z208876" s="192"/>
      <c r="AA208876" s="192"/>
    </row>
    <row r="208877" spans="26:27">
      <c r="Z208877" s="192"/>
      <c r="AA208877" s="192"/>
    </row>
    <row r="208878" spans="26:27">
      <c r="Z208878" s="192"/>
      <c r="AA208878" s="192"/>
    </row>
    <row r="208879" spans="26:27">
      <c r="Z208879" s="192"/>
      <c r="AA208879" s="192"/>
    </row>
    <row r="208880" spans="26:27">
      <c r="Z208880" s="192"/>
      <c r="AA208880" s="192"/>
    </row>
    <row r="208881" spans="26:27">
      <c r="Z208881" s="192"/>
      <c r="AA208881" s="192"/>
    </row>
    <row r="208882" spans="26:27">
      <c r="Z208882" s="192"/>
      <c r="AA208882" s="192"/>
    </row>
    <row r="208883" spans="26:27">
      <c r="Z208883" s="192"/>
      <c r="AA208883" s="192"/>
    </row>
    <row r="208884" spans="26:27">
      <c r="Z208884" s="192"/>
      <c r="AA208884" s="192"/>
    </row>
    <row r="208885" spans="26:27">
      <c r="Z208885" s="192"/>
      <c r="AA208885" s="192"/>
    </row>
    <row r="208886" spans="26:27">
      <c r="Z208886" s="192"/>
      <c r="AA208886" s="192"/>
    </row>
    <row r="208887" spans="26:27">
      <c r="Z208887" s="192"/>
      <c r="AA208887" s="192"/>
    </row>
    <row r="208888" spans="26:27">
      <c r="Z208888" s="192"/>
      <c r="AA208888" s="192"/>
    </row>
    <row r="208889" spans="26:27">
      <c r="Z208889" s="192"/>
      <c r="AA208889" s="192"/>
    </row>
    <row r="208890" spans="26:27">
      <c r="Z208890" s="192"/>
      <c r="AA208890" s="192"/>
    </row>
    <row r="208891" spans="26:27">
      <c r="Z208891" s="192"/>
      <c r="AA208891" s="192"/>
    </row>
    <row r="208892" spans="26:27">
      <c r="Z208892" s="192"/>
      <c r="AA208892" s="192"/>
    </row>
    <row r="208893" spans="26:27">
      <c r="Z208893" s="192"/>
      <c r="AA208893" s="192"/>
    </row>
    <row r="208894" spans="26:27">
      <c r="Z208894" s="192"/>
      <c r="AA208894" s="192"/>
    </row>
    <row r="208895" spans="26:27">
      <c r="Z208895" s="192"/>
      <c r="AA208895" s="192"/>
    </row>
    <row r="208896" spans="26:27">
      <c r="Z208896" s="192"/>
      <c r="AA208896" s="192"/>
    </row>
    <row r="208897" spans="26:27">
      <c r="Z208897" s="192"/>
      <c r="AA208897" s="192"/>
    </row>
    <row r="208898" spans="26:27">
      <c r="Z208898" s="192"/>
      <c r="AA208898" s="192"/>
    </row>
    <row r="208899" spans="26:27">
      <c r="Z208899" s="192"/>
      <c r="AA208899" s="192"/>
    </row>
    <row r="208900" spans="26:27">
      <c r="Z208900" s="192"/>
      <c r="AA208900" s="192"/>
    </row>
    <row r="208901" spans="26:27">
      <c r="Z208901" s="192"/>
      <c r="AA208901" s="192"/>
    </row>
    <row r="208902" spans="26:27">
      <c r="Z208902" s="192"/>
      <c r="AA208902" s="192"/>
    </row>
    <row r="208903" spans="26:27">
      <c r="Z208903" s="192"/>
      <c r="AA208903" s="192"/>
    </row>
    <row r="208904" spans="26:27">
      <c r="Z208904" s="192"/>
      <c r="AA208904" s="192"/>
    </row>
    <row r="208905" spans="26:27">
      <c r="Z208905" s="192"/>
      <c r="AA208905" s="192"/>
    </row>
    <row r="208906" spans="26:27">
      <c r="Z208906" s="192"/>
      <c r="AA208906" s="192"/>
    </row>
    <row r="208907" spans="26:27">
      <c r="Z208907" s="192"/>
      <c r="AA208907" s="192"/>
    </row>
    <row r="208908" spans="26:27">
      <c r="Z208908" s="192"/>
      <c r="AA208908" s="192"/>
    </row>
    <row r="208909" spans="26:27">
      <c r="Z208909" s="192"/>
      <c r="AA208909" s="192"/>
    </row>
    <row r="208910" spans="26:27">
      <c r="Z208910" s="192"/>
      <c r="AA208910" s="192"/>
    </row>
    <row r="208911" spans="26:27">
      <c r="Z208911" s="192"/>
      <c r="AA208911" s="192"/>
    </row>
    <row r="208912" spans="26:27">
      <c r="Z208912" s="192"/>
      <c r="AA208912" s="192"/>
    </row>
    <row r="208913" spans="26:27">
      <c r="Z208913" s="192"/>
      <c r="AA208913" s="192"/>
    </row>
    <row r="208914" spans="26:27">
      <c r="Z208914" s="192"/>
      <c r="AA208914" s="192"/>
    </row>
    <row r="208915" spans="26:27">
      <c r="Z208915" s="192"/>
      <c r="AA208915" s="192"/>
    </row>
    <row r="208916" spans="26:27">
      <c r="Z208916" s="192"/>
      <c r="AA208916" s="192"/>
    </row>
    <row r="208917" spans="26:27">
      <c r="Z208917" s="192"/>
      <c r="AA208917" s="192"/>
    </row>
    <row r="208918" spans="26:27">
      <c r="Z208918" s="192"/>
      <c r="AA208918" s="192"/>
    </row>
    <row r="208919" spans="26:27">
      <c r="Z208919" s="192"/>
      <c r="AA208919" s="192"/>
    </row>
    <row r="208920" spans="26:27">
      <c r="Z208920" s="192"/>
      <c r="AA208920" s="192"/>
    </row>
    <row r="208921" spans="26:27">
      <c r="Z208921" s="192"/>
      <c r="AA208921" s="192"/>
    </row>
    <row r="208922" spans="26:27">
      <c r="Z208922" s="192"/>
      <c r="AA208922" s="192"/>
    </row>
    <row r="208923" spans="26:27">
      <c r="Z208923" s="192"/>
      <c r="AA208923" s="192"/>
    </row>
    <row r="208924" spans="26:27">
      <c r="Z208924" s="192"/>
      <c r="AA208924" s="192"/>
    </row>
    <row r="208925" spans="26:27">
      <c r="Z208925" s="192"/>
      <c r="AA208925" s="192"/>
    </row>
    <row r="208926" spans="26:27">
      <c r="Z208926" s="192"/>
      <c r="AA208926" s="192"/>
    </row>
    <row r="208927" spans="26:27">
      <c r="Z208927" s="192"/>
      <c r="AA208927" s="192"/>
    </row>
    <row r="208928" spans="26:27">
      <c r="Z208928" s="192"/>
      <c r="AA208928" s="192"/>
    </row>
    <row r="208929" spans="26:27">
      <c r="Z208929" s="192"/>
      <c r="AA208929" s="192"/>
    </row>
    <row r="208930" spans="26:27">
      <c r="Z208930" s="192"/>
      <c r="AA208930" s="192"/>
    </row>
    <row r="208931" spans="26:27">
      <c r="Z208931" s="192"/>
      <c r="AA208931" s="192"/>
    </row>
    <row r="208932" spans="26:27">
      <c r="Z208932" s="192"/>
      <c r="AA208932" s="192"/>
    </row>
    <row r="208933" spans="26:27">
      <c r="Z208933" s="192"/>
      <c r="AA208933" s="192"/>
    </row>
    <row r="208934" spans="26:27">
      <c r="Z208934" s="192"/>
      <c r="AA208934" s="192"/>
    </row>
    <row r="208935" spans="26:27">
      <c r="Z208935" s="192"/>
      <c r="AA208935" s="192"/>
    </row>
    <row r="208936" spans="26:27">
      <c r="Z208936" s="192"/>
      <c r="AA208936" s="192"/>
    </row>
    <row r="208937" spans="26:27">
      <c r="Z208937" s="192"/>
      <c r="AA208937" s="192"/>
    </row>
    <row r="208938" spans="26:27">
      <c r="Z208938" s="192"/>
      <c r="AA208938" s="192"/>
    </row>
    <row r="208939" spans="26:27">
      <c r="Z208939" s="192"/>
      <c r="AA208939" s="192"/>
    </row>
    <row r="208940" spans="26:27">
      <c r="Z208940" s="192"/>
      <c r="AA208940" s="192"/>
    </row>
    <row r="208941" spans="26:27">
      <c r="Z208941" s="192"/>
      <c r="AA208941" s="192"/>
    </row>
    <row r="208942" spans="26:27">
      <c r="Z208942" s="192"/>
      <c r="AA208942" s="192"/>
    </row>
    <row r="208943" spans="26:27">
      <c r="Z208943" s="192"/>
      <c r="AA208943" s="192"/>
    </row>
    <row r="208944" spans="26:27">
      <c r="Z208944" s="192"/>
      <c r="AA208944" s="192"/>
    </row>
    <row r="208945" spans="26:27">
      <c r="Z208945" s="192"/>
      <c r="AA208945" s="192"/>
    </row>
    <row r="208946" spans="26:27">
      <c r="Z208946" s="192"/>
      <c r="AA208946" s="192"/>
    </row>
    <row r="208947" spans="26:27">
      <c r="Z208947" s="192"/>
      <c r="AA208947" s="192"/>
    </row>
    <row r="208948" spans="26:27">
      <c r="Z208948" s="192"/>
      <c r="AA208948" s="192"/>
    </row>
    <row r="208949" spans="26:27">
      <c r="Z208949" s="192"/>
      <c r="AA208949" s="192"/>
    </row>
    <row r="208950" spans="26:27">
      <c r="Z208950" s="192"/>
      <c r="AA208950" s="192"/>
    </row>
    <row r="208951" spans="26:27">
      <c r="Z208951" s="192"/>
      <c r="AA208951" s="192"/>
    </row>
    <row r="208952" spans="26:27">
      <c r="Z208952" s="192"/>
      <c r="AA208952" s="192"/>
    </row>
    <row r="208953" spans="26:27">
      <c r="Z208953" s="192"/>
      <c r="AA208953" s="192"/>
    </row>
    <row r="208954" spans="26:27">
      <c r="Z208954" s="192"/>
      <c r="AA208954" s="192"/>
    </row>
    <row r="208955" spans="26:27">
      <c r="Z208955" s="192"/>
      <c r="AA208955" s="192"/>
    </row>
    <row r="208956" spans="26:27">
      <c r="Z208956" s="192"/>
      <c r="AA208956" s="192"/>
    </row>
    <row r="208957" spans="26:27">
      <c r="Z208957" s="192"/>
      <c r="AA208957" s="192"/>
    </row>
    <row r="208958" spans="26:27">
      <c r="Z208958" s="192"/>
      <c r="AA208958" s="192"/>
    </row>
    <row r="208959" spans="26:27">
      <c r="Z208959" s="192"/>
      <c r="AA208959" s="192"/>
    </row>
    <row r="208960" spans="26:27">
      <c r="Z208960" s="192"/>
      <c r="AA208960" s="192"/>
    </row>
    <row r="208961" spans="26:27">
      <c r="Z208961" s="192"/>
      <c r="AA208961" s="192"/>
    </row>
    <row r="208962" spans="26:27">
      <c r="Z208962" s="192"/>
      <c r="AA208962" s="192"/>
    </row>
    <row r="208963" spans="26:27">
      <c r="Z208963" s="192"/>
      <c r="AA208963" s="192"/>
    </row>
    <row r="208964" spans="26:27">
      <c r="Z208964" s="192"/>
      <c r="AA208964" s="192"/>
    </row>
    <row r="208965" spans="26:27">
      <c r="Z208965" s="192"/>
      <c r="AA208965" s="192"/>
    </row>
    <row r="208966" spans="26:27">
      <c r="Z208966" s="192"/>
      <c r="AA208966" s="192"/>
    </row>
    <row r="208967" spans="26:27">
      <c r="Z208967" s="192"/>
      <c r="AA208967" s="192"/>
    </row>
    <row r="208968" spans="26:27">
      <c r="Z208968" s="192"/>
      <c r="AA208968" s="192"/>
    </row>
    <row r="208969" spans="26:27">
      <c r="Z208969" s="192"/>
      <c r="AA208969" s="192"/>
    </row>
    <row r="208970" spans="26:27">
      <c r="Z208970" s="192"/>
      <c r="AA208970" s="192"/>
    </row>
    <row r="208971" spans="26:27">
      <c r="Z208971" s="192"/>
      <c r="AA208971" s="192"/>
    </row>
    <row r="208972" spans="26:27">
      <c r="Z208972" s="192"/>
      <c r="AA208972" s="192"/>
    </row>
    <row r="208973" spans="26:27">
      <c r="Z208973" s="192"/>
      <c r="AA208973" s="192"/>
    </row>
    <row r="208974" spans="26:27">
      <c r="Z208974" s="192"/>
      <c r="AA208974" s="192"/>
    </row>
    <row r="208975" spans="26:27">
      <c r="Z208975" s="192"/>
      <c r="AA208975" s="192"/>
    </row>
    <row r="208976" spans="26:27">
      <c r="Z208976" s="192"/>
      <c r="AA208976" s="192"/>
    </row>
    <row r="208977" spans="26:27">
      <c r="Z208977" s="192"/>
      <c r="AA208977" s="192"/>
    </row>
    <row r="208978" spans="26:27">
      <c r="Z208978" s="192"/>
      <c r="AA208978" s="192"/>
    </row>
    <row r="208979" spans="26:27">
      <c r="Z208979" s="192"/>
      <c r="AA208979" s="192"/>
    </row>
    <row r="208980" spans="26:27">
      <c r="Z208980" s="192"/>
      <c r="AA208980" s="192"/>
    </row>
    <row r="208981" spans="26:27">
      <c r="Z208981" s="192"/>
      <c r="AA208981" s="192"/>
    </row>
    <row r="208982" spans="26:27">
      <c r="Z208982" s="192"/>
      <c r="AA208982" s="192"/>
    </row>
    <row r="208983" spans="26:27">
      <c r="Z208983" s="192"/>
      <c r="AA208983" s="192"/>
    </row>
    <row r="208984" spans="26:27">
      <c r="Z208984" s="192"/>
      <c r="AA208984" s="192"/>
    </row>
    <row r="208985" spans="26:27">
      <c r="Z208985" s="192"/>
      <c r="AA208985" s="192"/>
    </row>
    <row r="208986" spans="26:27">
      <c r="Z208986" s="192"/>
      <c r="AA208986" s="192"/>
    </row>
    <row r="208987" spans="26:27">
      <c r="Z208987" s="192"/>
      <c r="AA208987" s="192"/>
    </row>
    <row r="208988" spans="26:27">
      <c r="Z208988" s="192"/>
      <c r="AA208988" s="192"/>
    </row>
    <row r="208989" spans="26:27">
      <c r="Z208989" s="192"/>
      <c r="AA208989" s="192"/>
    </row>
    <row r="208990" spans="26:27">
      <c r="Z208990" s="192"/>
      <c r="AA208990" s="192"/>
    </row>
    <row r="208991" spans="26:27">
      <c r="Z208991" s="192"/>
      <c r="AA208991" s="192"/>
    </row>
    <row r="208992" spans="26:27">
      <c r="Z208992" s="192"/>
      <c r="AA208992" s="192"/>
    </row>
    <row r="208993" spans="26:27">
      <c r="Z208993" s="192"/>
      <c r="AA208993" s="192"/>
    </row>
    <row r="208994" spans="26:27">
      <c r="Z208994" s="192"/>
      <c r="AA208994" s="192"/>
    </row>
    <row r="208995" spans="26:27">
      <c r="Z208995" s="192"/>
      <c r="AA208995" s="192"/>
    </row>
    <row r="208996" spans="26:27">
      <c r="Z208996" s="192"/>
      <c r="AA208996" s="192"/>
    </row>
    <row r="208997" spans="26:27">
      <c r="Z208997" s="192"/>
      <c r="AA208997" s="192"/>
    </row>
    <row r="208998" spans="26:27">
      <c r="Z208998" s="192"/>
      <c r="AA208998" s="192"/>
    </row>
    <row r="208999" spans="26:27">
      <c r="Z208999" s="192"/>
      <c r="AA208999" s="192"/>
    </row>
    <row r="209000" spans="26:27">
      <c r="Z209000" s="192"/>
      <c r="AA209000" s="192"/>
    </row>
    <row r="209001" spans="26:27">
      <c r="Z209001" s="192"/>
      <c r="AA209001" s="192"/>
    </row>
    <row r="209002" spans="26:27">
      <c r="Z209002" s="192"/>
      <c r="AA209002" s="192"/>
    </row>
    <row r="209003" spans="26:27">
      <c r="Z209003" s="192"/>
      <c r="AA209003" s="192"/>
    </row>
    <row r="209004" spans="26:27">
      <c r="Z209004" s="192"/>
      <c r="AA209004" s="192"/>
    </row>
    <row r="209005" spans="26:27">
      <c r="Z209005" s="192"/>
      <c r="AA209005" s="192"/>
    </row>
    <row r="209006" spans="26:27">
      <c r="Z209006" s="192"/>
      <c r="AA209006" s="192"/>
    </row>
    <row r="209007" spans="26:27">
      <c r="Z209007" s="192"/>
      <c r="AA209007" s="192"/>
    </row>
    <row r="209008" spans="26:27">
      <c r="Z209008" s="192"/>
      <c r="AA209008" s="192"/>
    </row>
    <row r="209009" spans="26:27">
      <c r="Z209009" s="192"/>
      <c r="AA209009" s="192"/>
    </row>
    <row r="209010" spans="26:27">
      <c r="Z209010" s="192"/>
      <c r="AA209010" s="192"/>
    </row>
    <row r="209011" spans="26:27">
      <c r="Z209011" s="192"/>
      <c r="AA209011" s="192"/>
    </row>
    <row r="209012" spans="26:27">
      <c r="Z209012" s="192"/>
      <c r="AA209012" s="192"/>
    </row>
    <row r="209013" spans="26:27">
      <c r="Z209013" s="192"/>
      <c r="AA209013" s="192"/>
    </row>
    <row r="209014" spans="26:27">
      <c r="Z209014" s="192"/>
      <c r="AA209014" s="192"/>
    </row>
    <row r="209015" spans="26:27">
      <c r="Z209015" s="192"/>
      <c r="AA209015" s="192"/>
    </row>
    <row r="209016" spans="26:27">
      <c r="Z209016" s="192"/>
      <c r="AA209016" s="192"/>
    </row>
    <row r="209017" spans="26:27">
      <c r="Z209017" s="192"/>
      <c r="AA209017" s="192"/>
    </row>
    <row r="209018" spans="26:27">
      <c r="Z209018" s="192"/>
      <c r="AA209018" s="192"/>
    </row>
    <row r="209019" spans="26:27">
      <c r="Z209019" s="192"/>
      <c r="AA209019" s="192"/>
    </row>
    <row r="209020" spans="26:27">
      <c r="Z209020" s="192"/>
      <c r="AA209020" s="192"/>
    </row>
    <row r="209021" spans="26:27">
      <c r="Z209021" s="192"/>
      <c r="AA209021" s="192"/>
    </row>
    <row r="209022" spans="26:27">
      <c r="Z209022" s="192"/>
      <c r="AA209022" s="192"/>
    </row>
    <row r="209023" spans="26:27">
      <c r="Z209023" s="192"/>
      <c r="AA209023" s="192"/>
    </row>
    <row r="209024" spans="26:27">
      <c r="Z209024" s="192"/>
      <c r="AA209024" s="192"/>
    </row>
    <row r="209025" spans="26:27">
      <c r="Z209025" s="192"/>
      <c r="AA209025" s="192"/>
    </row>
    <row r="209026" spans="26:27">
      <c r="Z209026" s="192"/>
      <c r="AA209026" s="192"/>
    </row>
    <row r="209027" spans="26:27">
      <c r="Z209027" s="192"/>
      <c r="AA209027" s="192"/>
    </row>
    <row r="209028" spans="26:27">
      <c r="Z209028" s="192"/>
      <c r="AA209028" s="192"/>
    </row>
    <row r="209029" spans="26:27">
      <c r="Z209029" s="192"/>
      <c r="AA209029" s="192"/>
    </row>
    <row r="209030" spans="26:27">
      <c r="Z209030" s="192"/>
      <c r="AA209030" s="192"/>
    </row>
    <row r="209031" spans="26:27">
      <c r="Z209031" s="192"/>
      <c r="AA209031" s="192"/>
    </row>
    <row r="209032" spans="26:27">
      <c r="Z209032" s="192"/>
      <c r="AA209032" s="192"/>
    </row>
    <row r="209033" spans="26:27">
      <c r="Z209033" s="192"/>
      <c r="AA209033" s="192"/>
    </row>
    <row r="209034" spans="26:27">
      <c r="Z209034" s="192"/>
      <c r="AA209034" s="192"/>
    </row>
    <row r="209035" spans="26:27">
      <c r="Z209035" s="192"/>
      <c r="AA209035" s="192"/>
    </row>
    <row r="209036" spans="26:27">
      <c r="Z209036" s="192"/>
      <c r="AA209036" s="192"/>
    </row>
    <row r="209037" spans="26:27">
      <c r="Z209037" s="192"/>
      <c r="AA209037" s="192"/>
    </row>
    <row r="209038" spans="26:27">
      <c r="Z209038" s="192"/>
      <c r="AA209038" s="192"/>
    </row>
    <row r="209039" spans="26:27">
      <c r="Z209039" s="192"/>
      <c r="AA209039" s="192"/>
    </row>
    <row r="209040" spans="26:27">
      <c r="Z209040" s="192"/>
      <c r="AA209040" s="192"/>
    </row>
    <row r="209041" spans="26:27">
      <c r="Z209041" s="192"/>
      <c r="AA209041" s="192"/>
    </row>
    <row r="209042" spans="26:27">
      <c r="Z209042" s="192"/>
      <c r="AA209042" s="192"/>
    </row>
    <row r="209043" spans="26:27">
      <c r="Z209043" s="192"/>
      <c r="AA209043" s="192"/>
    </row>
    <row r="209044" spans="26:27">
      <c r="Z209044" s="192"/>
      <c r="AA209044" s="192"/>
    </row>
    <row r="209045" spans="26:27">
      <c r="Z209045" s="192"/>
      <c r="AA209045" s="192"/>
    </row>
    <row r="209046" spans="26:27">
      <c r="Z209046" s="192"/>
      <c r="AA209046" s="192"/>
    </row>
    <row r="209047" spans="26:27">
      <c r="Z209047" s="192"/>
      <c r="AA209047" s="192"/>
    </row>
    <row r="209048" spans="26:27">
      <c r="Z209048" s="192"/>
      <c r="AA209048" s="192"/>
    </row>
    <row r="209049" spans="26:27">
      <c r="Z209049" s="192"/>
      <c r="AA209049" s="192"/>
    </row>
    <row r="209050" spans="26:27">
      <c r="Z209050" s="192"/>
      <c r="AA209050" s="192"/>
    </row>
    <row r="209051" spans="26:27">
      <c r="Z209051" s="192"/>
      <c r="AA209051" s="192"/>
    </row>
    <row r="209052" spans="26:27">
      <c r="Z209052" s="192"/>
      <c r="AA209052" s="192"/>
    </row>
    <row r="209053" spans="26:27">
      <c r="Z209053" s="192"/>
      <c r="AA209053" s="192"/>
    </row>
    <row r="209054" spans="26:27">
      <c r="Z209054" s="192"/>
      <c r="AA209054" s="192"/>
    </row>
    <row r="209055" spans="26:27">
      <c r="Z209055" s="192"/>
      <c r="AA209055" s="192"/>
    </row>
    <row r="209056" spans="26:27">
      <c r="Z209056" s="192"/>
      <c r="AA209056" s="192"/>
    </row>
    <row r="209057" spans="26:27">
      <c r="Z209057" s="192"/>
      <c r="AA209057" s="192"/>
    </row>
    <row r="209058" spans="26:27">
      <c r="Z209058" s="192"/>
      <c r="AA209058" s="192"/>
    </row>
    <row r="209059" spans="26:27">
      <c r="Z209059" s="192"/>
      <c r="AA209059" s="192"/>
    </row>
    <row r="209060" spans="26:27">
      <c r="Z209060" s="192"/>
      <c r="AA209060" s="192"/>
    </row>
    <row r="209061" spans="26:27">
      <c r="Z209061" s="192"/>
      <c r="AA209061" s="192"/>
    </row>
    <row r="209062" spans="26:27">
      <c r="Z209062" s="192"/>
      <c r="AA209062" s="192"/>
    </row>
    <row r="209063" spans="26:27">
      <c r="Z209063" s="192"/>
      <c r="AA209063" s="192"/>
    </row>
    <row r="209064" spans="26:27">
      <c r="Z209064" s="192"/>
      <c r="AA209064" s="192"/>
    </row>
    <row r="209065" spans="26:27">
      <c r="Z209065" s="192"/>
      <c r="AA209065" s="192"/>
    </row>
    <row r="209066" spans="26:27">
      <c r="Z209066" s="192"/>
      <c r="AA209066" s="192"/>
    </row>
    <row r="209067" spans="26:27">
      <c r="Z209067" s="192"/>
      <c r="AA209067" s="192"/>
    </row>
    <row r="209068" spans="26:27">
      <c r="Z209068" s="192"/>
      <c r="AA209068" s="192"/>
    </row>
    <row r="209069" spans="26:27">
      <c r="Z209069" s="192"/>
      <c r="AA209069" s="192"/>
    </row>
    <row r="209070" spans="26:27">
      <c r="Z209070" s="192"/>
      <c r="AA209070" s="192"/>
    </row>
    <row r="209071" spans="26:27">
      <c r="Z209071" s="192"/>
      <c r="AA209071" s="192"/>
    </row>
    <row r="209072" spans="26:27">
      <c r="Z209072" s="192"/>
      <c r="AA209072" s="192"/>
    </row>
    <row r="209073" spans="26:27">
      <c r="Z209073" s="192"/>
      <c r="AA209073" s="192"/>
    </row>
    <row r="209074" spans="26:27">
      <c r="Z209074" s="192"/>
      <c r="AA209074" s="192"/>
    </row>
    <row r="209075" spans="26:27">
      <c r="Z209075" s="192"/>
      <c r="AA209075" s="192"/>
    </row>
    <row r="209076" spans="26:27">
      <c r="Z209076" s="192"/>
      <c r="AA209076" s="192"/>
    </row>
    <row r="209077" spans="26:27">
      <c r="Z209077" s="192"/>
      <c r="AA209077" s="192"/>
    </row>
    <row r="209078" spans="26:27">
      <c r="Z209078" s="192"/>
      <c r="AA209078" s="192"/>
    </row>
    <row r="209079" spans="26:27">
      <c r="Z209079" s="192"/>
      <c r="AA209079" s="192"/>
    </row>
    <row r="209080" spans="26:27">
      <c r="Z209080" s="192"/>
      <c r="AA209080" s="192"/>
    </row>
    <row r="209081" spans="26:27">
      <c r="Z209081" s="192"/>
      <c r="AA209081" s="192"/>
    </row>
    <row r="209082" spans="26:27">
      <c r="Z209082" s="192"/>
      <c r="AA209082" s="192"/>
    </row>
    <row r="209083" spans="26:27">
      <c r="Z209083" s="192"/>
      <c r="AA209083" s="192"/>
    </row>
    <row r="209084" spans="26:27">
      <c r="Z209084" s="192"/>
      <c r="AA209084" s="192"/>
    </row>
    <row r="209085" spans="26:27">
      <c r="Z209085" s="192"/>
      <c r="AA209085" s="192"/>
    </row>
    <row r="209086" spans="26:27">
      <c r="Z209086" s="192"/>
      <c r="AA209086" s="192"/>
    </row>
    <row r="209087" spans="26:27">
      <c r="Z209087" s="192"/>
      <c r="AA209087" s="192"/>
    </row>
    <row r="209088" spans="26:27">
      <c r="Z209088" s="192"/>
      <c r="AA209088" s="192"/>
    </row>
    <row r="209089" spans="26:27">
      <c r="Z209089" s="192"/>
      <c r="AA209089" s="192"/>
    </row>
    <row r="209090" spans="26:27">
      <c r="Z209090" s="192"/>
      <c r="AA209090" s="192"/>
    </row>
    <row r="209091" spans="26:27">
      <c r="Z209091" s="192"/>
      <c r="AA209091" s="192"/>
    </row>
    <row r="209092" spans="26:27">
      <c r="Z209092" s="192"/>
      <c r="AA209092" s="192"/>
    </row>
    <row r="209093" spans="26:27">
      <c r="Z209093" s="192"/>
      <c r="AA209093" s="192"/>
    </row>
    <row r="209094" spans="26:27">
      <c r="Z209094" s="192"/>
      <c r="AA209094" s="192"/>
    </row>
    <row r="209095" spans="26:27">
      <c r="Z209095" s="192"/>
      <c r="AA209095" s="192"/>
    </row>
    <row r="209096" spans="26:27">
      <c r="Z209096" s="192"/>
      <c r="AA209096" s="192"/>
    </row>
    <row r="209097" spans="26:27">
      <c r="Z209097" s="192"/>
      <c r="AA209097" s="192"/>
    </row>
    <row r="209098" spans="26:27">
      <c r="Z209098" s="192"/>
      <c r="AA209098" s="192"/>
    </row>
    <row r="209099" spans="26:27">
      <c r="Z209099" s="192"/>
      <c r="AA209099" s="192"/>
    </row>
    <row r="209100" spans="26:27">
      <c r="Z209100" s="192"/>
      <c r="AA209100" s="192"/>
    </row>
    <row r="209101" spans="26:27">
      <c r="Z209101" s="192"/>
      <c r="AA209101" s="192"/>
    </row>
    <row r="209102" spans="26:27">
      <c r="Z209102" s="192"/>
      <c r="AA209102" s="192"/>
    </row>
    <row r="209103" spans="26:27">
      <c r="Z209103" s="192"/>
      <c r="AA209103" s="192"/>
    </row>
    <row r="209104" spans="26:27">
      <c r="Z209104" s="192"/>
      <c r="AA209104" s="192"/>
    </row>
    <row r="209105" spans="26:27">
      <c r="Z209105" s="192"/>
      <c r="AA209105" s="192"/>
    </row>
    <row r="209106" spans="26:27">
      <c r="Z209106" s="192"/>
      <c r="AA209106" s="192"/>
    </row>
    <row r="209107" spans="26:27">
      <c r="Z209107" s="192"/>
      <c r="AA209107" s="192"/>
    </row>
    <row r="209108" spans="26:27">
      <c r="Z209108" s="192"/>
      <c r="AA209108" s="192"/>
    </row>
    <row r="209109" spans="26:27">
      <c r="Z209109" s="192"/>
      <c r="AA209109" s="192"/>
    </row>
    <row r="209110" spans="26:27">
      <c r="Z209110" s="192"/>
      <c r="AA209110" s="192"/>
    </row>
    <row r="209111" spans="26:27">
      <c r="Z209111" s="192"/>
      <c r="AA209111" s="192"/>
    </row>
    <row r="209112" spans="26:27">
      <c r="Z209112" s="192"/>
      <c r="AA209112" s="192"/>
    </row>
    <row r="209113" spans="26:27">
      <c r="Z209113" s="192"/>
      <c r="AA209113" s="192"/>
    </row>
    <row r="209114" spans="26:27">
      <c r="Z209114" s="192"/>
      <c r="AA209114" s="192"/>
    </row>
    <row r="209115" spans="26:27">
      <c r="Z209115" s="192"/>
      <c r="AA209115" s="192"/>
    </row>
    <row r="209116" spans="26:27">
      <c r="Z209116" s="192"/>
      <c r="AA209116" s="192"/>
    </row>
    <row r="209117" spans="26:27">
      <c r="Z209117" s="192"/>
      <c r="AA209117" s="192"/>
    </row>
    <row r="209118" spans="26:27">
      <c r="Z209118" s="192"/>
      <c r="AA209118" s="192"/>
    </row>
    <row r="209119" spans="26:27">
      <c r="Z209119" s="192"/>
      <c r="AA209119" s="192"/>
    </row>
    <row r="209120" spans="26:27">
      <c r="Z209120" s="192"/>
      <c r="AA209120" s="192"/>
    </row>
    <row r="209121" spans="26:27">
      <c r="Z209121" s="192"/>
      <c r="AA209121" s="192"/>
    </row>
    <row r="209122" spans="26:27">
      <c r="Z209122" s="192"/>
      <c r="AA209122" s="192"/>
    </row>
    <row r="209123" spans="26:27">
      <c r="Z209123" s="192"/>
      <c r="AA209123" s="192"/>
    </row>
    <row r="209124" spans="26:27">
      <c r="Z209124" s="192"/>
      <c r="AA209124" s="192"/>
    </row>
    <row r="209125" spans="26:27">
      <c r="Z209125" s="192"/>
      <c r="AA209125" s="192"/>
    </row>
    <row r="209126" spans="26:27">
      <c r="Z209126" s="192"/>
      <c r="AA209126" s="192"/>
    </row>
    <row r="209127" spans="26:27">
      <c r="Z209127" s="192"/>
      <c r="AA209127" s="192"/>
    </row>
    <row r="209128" spans="26:27">
      <c r="Z209128" s="192"/>
      <c r="AA209128" s="192"/>
    </row>
    <row r="209129" spans="26:27">
      <c r="Z209129" s="192"/>
      <c r="AA209129" s="192"/>
    </row>
    <row r="209130" spans="26:27">
      <c r="Z209130" s="192"/>
      <c r="AA209130" s="192"/>
    </row>
    <row r="209131" spans="26:27">
      <c r="Z209131" s="192"/>
      <c r="AA209131" s="192"/>
    </row>
    <row r="209132" spans="26:27">
      <c r="Z209132" s="192"/>
      <c r="AA209132" s="192"/>
    </row>
    <row r="209133" spans="26:27">
      <c r="Z209133" s="192"/>
      <c r="AA209133" s="192"/>
    </row>
    <row r="209134" spans="26:27">
      <c r="Z209134" s="192"/>
      <c r="AA209134" s="192"/>
    </row>
    <row r="209135" spans="26:27">
      <c r="Z209135" s="192"/>
      <c r="AA209135" s="192"/>
    </row>
    <row r="209136" spans="26:27">
      <c r="Z209136" s="192"/>
      <c r="AA209136" s="192"/>
    </row>
    <row r="209137" spans="26:27">
      <c r="Z209137" s="192"/>
      <c r="AA209137" s="192"/>
    </row>
    <row r="209138" spans="26:27">
      <c r="Z209138" s="192"/>
      <c r="AA209138" s="192"/>
    </row>
    <row r="209139" spans="26:27">
      <c r="Z209139" s="192"/>
      <c r="AA209139" s="192"/>
    </row>
    <row r="209140" spans="26:27">
      <c r="Z209140" s="192"/>
      <c r="AA209140" s="192"/>
    </row>
    <row r="209141" spans="26:27">
      <c r="Z209141" s="192"/>
      <c r="AA209141" s="192"/>
    </row>
    <row r="209142" spans="26:27">
      <c r="Z209142" s="192"/>
      <c r="AA209142" s="192"/>
    </row>
    <row r="209143" spans="26:27">
      <c r="Z209143" s="192"/>
      <c r="AA209143" s="192"/>
    </row>
    <row r="209144" spans="26:27">
      <c r="Z209144" s="192"/>
      <c r="AA209144" s="192"/>
    </row>
    <row r="209145" spans="26:27">
      <c r="Z209145" s="192"/>
      <c r="AA209145" s="192"/>
    </row>
    <row r="209146" spans="26:27">
      <c r="Z209146" s="192"/>
      <c r="AA209146" s="192"/>
    </row>
    <row r="209147" spans="26:27">
      <c r="Z209147" s="192"/>
      <c r="AA209147" s="192"/>
    </row>
    <row r="209148" spans="26:27">
      <c r="Z209148" s="192"/>
      <c r="AA209148" s="192"/>
    </row>
    <row r="209149" spans="26:27">
      <c r="Z209149" s="192"/>
      <c r="AA209149" s="192"/>
    </row>
    <row r="209150" spans="26:27">
      <c r="Z209150" s="192"/>
      <c r="AA209150" s="192"/>
    </row>
    <row r="209151" spans="26:27">
      <c r="Z209151" s="192"/>
      <c r="AA209151" s="192"/>
    </row>
    <row r="209152" spans="26:27">
      <c r="Z209152" s="192"/>
      <c r="AA209152" s="192"/>
    </row>
    <row r="209153" spans="26:27">
      <c r="Z209153" s="192"/>
      <c r="AA209153" s="192"/>
    </row>
    <row r="209154" spans="26:27">
      <c r="Z209154" s="192"/>
      <c r="AA209154" s="192"/>
    </row>
    <row r="209155" spans="26:27">
      <c r="Z209155" s="192"/>
      <c r="AA209155" s="192"/>
    </row>
    <row r="209156" spans="26:27">
      <c r="Z209156" s="192"/>
      <c r="AA209156" s="192"/>
    </row>
    <row r="209157" spans="26:27">
      <c r="Z209157" s="192"/>
      <c r="AA209157" s="192"/>
    </row>
    <row r="209158" spans="26:27">
      <c r="Z209158" s="192"/>
      <c r="AA209158" s="192"/>
    </row>
    <row r="209159" spans="26:27">
      <c r="Z209159" s="192"/>
      <c r="AA209159" s="192"/>
    </row>
    <row r="209160" spans="26:27">
      <c r="Z209160" s="192"/>
      <c r="AA209160" s="192"/>
    </row>
    <row r="209161" spans="26:27">
      <c r="Z209161" s="192"/>
      <c r="AA209161" s="192"/>
    </row>
    <row r="209162" spans="26:27">
      <c r="Z209162" s="192"/>
      <c r="AA209162" s="192"/>
    </row>
    <row r="209163" spans="26:27">
      <c r="Z209163" s="192"/>
      <c r="AA209163" s="192"/>
    </row>
    <row r="209164" spans="26:27">
      <c r="Z209164" s="192"/>
      <c r="AA209164" s="192"/>
    </row>
    <row r="209165" spans="26:27">
      <c r="Z209165" s="192"/>
      <c r="AA209165" s="192"/>
    </row>
    <row r="209166" spans="26:27">
      <c r="Z209166" s="192"/>
      <c r="AA209166" s="192"/>
    </row>
    <row r="209167" spans="26:27">
      <c r="Z209167" s="192"/>
      <c r="AA209167" s="192"/>
    </row>
    <row r="209168" spans="26:27">
      <c r="Z209168" s="192"/>
      <c r="AA209168" s="192"/>
    </row>
    <row r="209169" spans="26:27">
      <c r="Z209169" s="192"/>
      <c r="AA209169" s="192"/>
    </row>
    <row r="209170" spans="26:27">
      <c r="Z209170" s="192"/>
      <c r="AA209170" s="192"/>
    </row>
    <row r="209171" spans="26:27">
      <c r="Z209171" s="192"/>
      <c r="AA209171" s="192"/>
    </row>
    <row r="209172" spans="26:27">
      <c r="Z209172" s="192"/>
      <c r="AA209172" s="192"/>
    </row>
    <row r="209173" spans="26:27">
      <c r="Z209173" s="192"/>
      <c r="AA209173" s="192"/>
    </row>
    <row r="209174" spans="26:27">
      <c r="Z209174" s="192"/>
      <c r="AA209174" s="192"/>
    </row>
    <row r="209175" spans="26:27">
      <c r="Z209175" s="192"/>
      <c r="AA209175" s="192"/>
    </row>
    <row r="209176" spans="26:27">
      <c r="Z209176" s="192"/>
      <c r="AA209176" s="192"/>
    </row>
    <row r="209177" spans="26:27">
      <c r="Z209177" s="192"/>
      <c r="AA209177" s="192"/>
    </row>
    <row r="209178" spans="26:27">
      <c r="Z209178" s="192"/>
      <c r="AA209178" s="192"/>
    </row>
    <row r="209179" spans="26:27">
      <c r="Z209179" s="192"/>
      <c r="AA209179" s="192"/>
    </row>
    <row r="209180" spans="26:27">
      <c r="Z209180" s="192"/>
      <c r="AA209180" s="192"/>
    </row>
    <row r="209181" spans="26:27">
      <c r="Z209181" s="192"/>
      <c r="AA209181" s="192"/>
    </row>
    <row r="209182" spans="26:27">
      <c r="Z209182" s="192"/>
      <c r="AA209182" s="192"/>
    </row>
    <row r="209183" spans="26:27">
      <c r="Z209183" s="192"/>
      <c r="AA209183" s="192"/>
    </row>
    <row r="209184" spans="26:27">
      <c r="Z209184" s="192"/>
      <c r="AA209184" s="192"/>
    </row>
    <row r="209185" spans="26:27">
      <c r="Z209185" s="192"/>
      <c r="AA209185" s="192"/>
    </row>
    <row r="209186" spans="26:27">
      <c r="Z209186" s="192"/>
      <c r="AA209186" s="192"/>
    </row>
    <row r="209187" spans="26:27">
      <c r="Z209187" s="192"/>
      <c r="AA209187" s="192"/>
    </row>
    <row r="209188" spans="26:27">
      <c r="Z209188" s="192"/>
      <c r="AA209188" s="192"/>
    </row>
    <row r="209189" spans="26:27">
      <c r="Z209189" s="192"/>
      <c r="AA209189" s="192"/>
    </row>
    <row r="209190" spans="26:27">
      <c r="Z209190" s="192"/>
      <c r="AA209190" s="192"/>
    </row>
    <row r="209191" spans="26:27">
      <c r="Z209191" s="192"/>
      <c r="AA209191" s="192"/>
    </row>
    <row r="209192" spans="26:27">
      <c r="Z209192" s="192"/>
      <c r="AA209192" s="192"/>
    </row>
    <row r="209193" spans="26:27">
      <c r="Z209193" s="192"/>
      <c r="AA209193" s="192"/>
    </row>
    <row r="209194" spans="26:27">
      <c r="Z209194" s="192"/>
      <c r="AA209194" s="192"/>
    </row>
    <row r="209195" spans="26:27">
      <c r="Z209195" s="192"/>
      <c r="AA209195" s="192"/>
    </row>
    <row r="209196" spans="26:27">
      <c r="Z209196" s="192"/>
      <c r="AA209196" s="192"/>
    </row>
    <row r="209197" spans="26:27">
      <c r="Z209197" s="192"/>
      <c r="AA209197" s="192"/>
    </row>
    <row r="209198" spans="26:27">
      <c r="Z209198" s="192"/>
      <c r="AA209198" s="192"/>
    </row>
    <row r="209199" spans="26:27">
      <c r="Z209199" s="192"/>
      <c r="AA209199" s="192"/>
    </row>
    <row r="209200" spans="26:27">
      <c r="Z209200" s="192"/>
      <c r="AA209200" s="192"/>
    </row>
    <row r="209201" spans="26:27">
      <c r="Z209201" s="192"/>
      <c r="AA209201" s="192"/>
    </row>
    <row r="209202" spans="26:27">
      <c r="Z209202" s="192"/>
      <c r="AA209202" s="192"/>
    </row>
    <row r="209203" spans="26:27">
      <c r="Z209203" s="192"/>
      <c r="AA209203" s="192"/>
    </row>
    <row r="209204" spans="26:27">
      <c r="Z209204" s="192"/>
      <c r="AA209204" s="192"/>
    </row>
    <row r="209205" spans="26:27">
      <c r="Z209205" s="192"/>
      <c r="AA209205" s="192"/>
    </row>
    <row r="209206" spans="26:27">
      <c r="Z209206" s="192"/>
      <c r="AA209206" s="192"/>
    </row>
    <row r="209207" spans="26:27">
      <c r="Z209207" s="192"/>
      <c r="AA209207" s="192"/>
    </row>
    <row r="209208" spans="26:27">
      <c r="Z209208" s="192"/>
      <c r="AA209208" s="192"/>
    </row>
    <row r="209209" spans="26:27">
      <c r="Z209209" s="192"/>
      <c r="AA209209" s="192"/>
    </row>
    <row r="209210" spans="26:27">
      <c r="Z209210" s="192"/>
      <c r="AA209210" s="192"/>
    </row>
    <row r="209211" spans="26:27">
      <c r="Z209211" s="192"/>
      <c r="AA209211" s="192"/>
    </row>
    <row r="209212" spans="26:27">
      <c r="Z209212" s="192"/>
      <c r="AA209212" s="192"/>
    </row>
    <row r="209213" spans="26:27">
      <c r="Z209213" s="192"/>
      <c r="AA209213" s="192"/>
    </row>
    <row r="209214" spans="26:27">
      <c r="Z209214" s="192"/>
      <c r="AA209214" s="192"/>
    </row>
    <row r="209215" spans="26:27">
      <c r="Z209215" s="192"/>
      <c r="AA209215" s="192"/>
    </row>
    <row r="209216" spans="26:27">
      <c r="Z209216" s="192"/>
      <c r="AA209216" s="192"/>
    </row>
    <row r="209217" spans="26:27">
      <c r="Z209217" s="192"/>
      <c r="AA209217" s="192"/>
    </row>
    <row r="209218" spans="26:27">
      <c r="Z209218" s="192"/>
      <c r="AA209218" s="192"/>
    </row>
    <row r="209219" spans="26:27">
      <c r="Z209219" s="192"/>
      <c r="AA209219" s="192"/>
    </row>
    <row r="209220" spans="26:27">
      <c r="Z209220" s="192"/>
      <c r="AA209220" s="192"/>
    </row>
    <row r="209221" spans="26:27">
      <c r="Z209221" s="192"/>
      <c r="AA209221" s="192"/>
    </row>
    <row r="209222" spans="26:27">
      <c r="Z209222" s="192"/>
      <c r="AA209222" s="192"/>
    </row>
    <row r="209223" spans="26:27">
      <c r="Z209223" s="192"/>
      <c r="AA209223" s="192"/>
    </row>
    <row r="209224" spans="26:27">
      <c r="Z209224" s="192"/>
      <c r="AA209224" s="192"/>
    </row>
    <row r="209225" spans="26:27">
      <c r="Z209225" s="192"/>
      <c r="AA209225" s="192"/>
    </row>
    <row r="209226" spans="26:27">
      <c r="Z209226" s="192"/>
      <c r="AA209226" s="192"/>
    </row>
    <row r="209227" spans="26:27">
      <c r="Z209227" s="192"/>
      <c r="AA209227" s="192"/>
    </row>
    <row r="209228" spans="26:27">
      <c r="Z209228" s="192"/>
      <c r="AA209228" s="192"/>
    </row>
    <row r="209229" spans="26:27">
      <c r="Z209229" s="192"/>
      <c r="AA209229" s="192"/>
    </row>
    <row r="209230" spans="26:27">
      <c r="Z209230" s="192"/>
      <c r="AA209230" s="192"/>
    </row>
    <row r="209231" spans="26:27">
      <c r="Z209231" s="192"/>
      <c r="AA209231" s="192"/>
    </row>
    <row r="209232" spans="26:27">
      <c r="Z209232" s="192"/>
      <c r="AA209232" s="192"/>
    </row>
    <row r="209233" spans="26:27">
      <c r="Z209233" s="192"/>
      <c r="AA209233" s="192"/>
    </row>
    <row r="209234" spans="26:27">
      <c r="Z209234" s="192"/>
      <c r="AA209234" s="192"/>
    </row>
    <row r="209235" spans="26:27">
      <c r="Z209235" s="192"/>
      <c r="AA209235" s="192"/>
    </row>
    <row r="209236" spans="26:27">
      <c r="Z209236" s="192"/>
      <c r="AA209236" s="192"/>
    </row>
    <row r="209237" spans="26:27">
      <c r="Z209237" s="192"/>
      <c r="AA209237" s="192"/>
    </row>
    <row r="209238" spans="26:27">
      <c r="Z209238" s="192"/>
      <c r="AA209238" s="192"/>
    </row>
    <row r="209239" spans="26:27">
      <c r="Z209239" s="192"/>
      <c r="AA209239" s="192"/>
    </row>
    <row r="209240" spans="26:27">
      <c r="Z209240" s="192"/>
      <c r="AA209240" s="192"/>
    </row>
    <row r="209241" spans="26:27">
      <c r="Z209241" s="192"/>
      <c r="AA209241" s="192"/>
    </row>
    <row r="209242" spans="26:27">
      <c r="Z209242" s="192"/>
      <c r="AA209242" s="192"/>
    </row>
    <row r="209243" spans="26:27">
      <c r="Z209243" s="192"/>
      <c r="AA209243" s="192"/>
    </row>
    <row r="209244" spans="26:27">
      <c r="Z209244" s="192"/>
      <c r="AA209244" s="192"/>
    </row>
    <row r="209245" spans="26:27">
      <c r="Z209245" s="192"/>
      <c r="AA209245" s="192"/>
    </row>
    <row r="209246" spans="26:27">
      <c r="Z209246" s="192"/>
      <c r="AA209246" s="192"/>
    </row>
    <row r="209247" spans="26:27">
      <c r="Z209247" s="192"/>
      <c r="AA209247" s="192"/>
    </row>
    <row r="209248" spans="26:27">
      <c r="Z209248" s="192"/>
      <c r="AA209248" s="192"/>
    </row>
    <row r="209249" spans="26:27">
      <c r="Z209249" s="192"/>
      <c r="AA209249" s="192"/>
    </row>
    <row r="209250" spans="26:27">
      <c r="Z209250" s="192"/>
      <c r="AA209250" s="192"/>
    </row>
    <row r="209251" spans="26:27">
      <c r="Z209251" s="192"/>
      <c r="AA209251" s="192"/>
    </row>
    <row r="209252" spans="26:27">
      <c r="Z209252" s="192"/>
      <c r="AA209252" s="192"/>
    </row>
    <row r="209253" spans="26:27">
      <c r="Z209253" s="192"/>
      <c r="AA209253" s="192"/>
    </row>
    <row r="209254" spans="26:27">
      <c r="Z209254" s="192"/>
      <c r="AA209254" s="192"/>
    </row>
    <row r="209255" spans="26:27">
      <c r="Z209255" s="192"/>
      <c r="AA209255" s="192"/>
    </row>
    <row r="209256" spans="26:27">
      <c r="Z209256" s="192"/>
      <c r="AA209256" s="192"/>
    </row>
    <row r="209257" spans="26:27">
      <c r="Z209257" s="192"/>
      <c r="AA209257" s="192"/>
    </row>
    <row r="209258" spans="26:27">
      <c r="Z209258" s="192"/>
      <c r="AA209258" s="192"/>
    </row>
    <row r="209259" spans="26:27">
      <c r="Z209259" s="192"/>
      <c r="AA209259" s="192"/>
    </row>
    <row r="209260" spans="26:27">
      <c r="Z209260" s="192"/>
      <c r="AA209260" s="192"/>
    </row>
    <row r="209261" spans="26:27">
      <c r="Z209261" s="192"/>
      <c r="AA209261" s="192"/>
    </row>
    <row r="209262" spans="26:27">
      <c r="Z209262" s="192"/>
      <c r="AA209262" s="192"/>
    </row>
    <row r="209263" spans="26:27">
      <c r="Z209263" s="192"/>
      <c r="AA209263" s="192"/>
    </row>
    <row r="209264" spans="26:27">
      <c r="Z209264" s="192"/>
      <c r="AA209264" s="192"/>
    </row>
    <row r="209265" spans="26:27">
      <c r="Z209265" s="192"/>
      <c r="AA209265" s="192"/>
    </row>
    <row r="209266" spans="26:27">
      <c r="Z209266" s="192"/>
      <c r="AA209266" s="192"/>
    </row>
    <row r="209267" spans="26:27">
      <c r="Z209267" s="192"/>
      <c r="AA209267" s="192"/>
    </row>
    <row r="209268" spans="26:27">
      <c r="Z209268" s="192"/>
      <c r="AA209268" s="192"/>
    </row>
    <row r="209269" spans="26:27">
      <c r="Z209269" s="192"/>
      <c r="AA209269" s="192"/>
    </row>
    <row r="209270" spans="26:27">
      <c r="Z209270" s="192"/>
      <c r="AA209270" s="192"/>
    </row>
    <row r="209271" spans="26:27">
      <c r="Z209271" s="192"/>
      <c r="AA209271" s="192"/>
    </row>
    <row r="209272" spans="26:27">
      <c r="Z209272" s="192"/>
      <c r="AA209272" s="192"/>
    </row>
    <row r="209273" spans="26:27">
      <c r="Z209273" s="192"/>
      <c r="AA209273" s="192"/>
    </row>
    <row r="209274" spans="26:27">
      <c r="Z209274" s="192"/>
      <c r="AA209274" s="192"/>
    </row>
    <row r="209275" spans="26:27">
      <c r="Z209275" s="192"/>
      <c r="AA209275" s="192"/>
    </row>
    <row r="209276" spans="26:27">
      <c r="Z209276" s="192"/>
      <c r="AA209276" s="192"/>
    </row>
    <row r="209277" spans="26:27">
      <c r="Z209277" s="192"/>
      <c r="AA209277" s="192"/>
    </row>
    <row r="209278" spans="26:27">
      <c r="Z209278" s="192"/>
      <c r="AA209278" s="192"/>
    </row>
    <row r="209279" spans="26:27">
      <c r="Z209279" s="192"/>
      <c r="AA209279" s="192"/>
    </row>
    <row r="209280" spans="26:27">
      <c r="Z209280" s="192"/>
      <c r="AA209280" s="192"/>
    </row>
    <row r="209281" spans="26:27">
      <c r="Z209281" s="192"/>
      <c r="AA209281" s="192"/>
    </row>
    <row r="209282" spans="26:27">
      <c r="Z209282" s="192"/>
      <c r="AA209282" s="192"/>
    </row>
    <row r="209283" spans="26:27">
      <c r="Z209283" s="192"/>
      <c r="AA209283" s="192"/>
    </row>
    <row r="209284" spans="26:27">
      <c r="Z209284" s="192"/>
      <c r="AA209284" s="192"/>
    </row>
    <row r="209285" spans="26:27">
      <c r="Z209285" s="192"/>
      <c r="AA209285" s="192"/>
    </row>
    <row r="209286" spans="26:27">
      <c r="Z209286" s="192"/>
      <c r="AA209286" s="192"/>
    </row>
    <row r="209287" spans="26:27">
      <c r="Z209287" s="192"/>
      <c r="AA209287" s="192"/>
    </row>
    <row r="209288" spans="26:27">
      <c r="Z209288" s="192"/>
      <c r="AA209288" s="192"/>
    </row>
    <row r="209289" spans="26:27">
      <c r="Z209289" s="192"/>
      <c r="AA209289" s="192"/>
    </row>
    <row r="209290" spans="26:27">
      <c r="Z209290" s="192"/>
      <c r="AA209290" s="192"/>
    </row>
    <row r="209291" spans="26:27">
      <c r="Z209291" s="192"/>
      <c r="AA209291" s="192"/>
    </row>
    <row r="209292" spans="26:27">
      <c r="Z209292" s="192"/>
      <c r="AA209292" s="192"/>
    </row>
    <row r="209293" spans="26:27">
      <c r="Z209293" s="192"/>
      <c r="AA209293" s="192"/>
    </row>
    <row r="209294" spans="26:27">
      <c r="Z209294" s="192"/>
      <c r="AA209294" s="192"/>
    </row>
    <row r="209295" spans="26:27">
      <c r="Z209295" s="192"/>
      <c r="AA209295" s="192"/>
    </row>
    <row r="209296" spans="26:27">
      <c r="Z209296" s="192"/>
      <c r="AA209296" s="192"/>
    </row>
    <row r="209297" spans="26:27">
      <c r="Z209297" s="192"/>
      <c r="AA209297" s="192"/>
    </row>
    <row r="209298" spans="26:27">
      <c r="Z209298" s="192"/>
      <c r="AA209298" s="192"/>
    </row>
    <row r="209299" spans="26:27">
      <c r="Z209299" s="192"/>
      <c r="AA209299" s="192"/>
    </row>
    <row r="209300" spans="26:27">
      <c r="Z209300" s="192"/>
      <c r="AA209300" s="192"/>
    </row>
    <row r="209301" spans="26:27">
      <c r="Z209301" s="192"/>
      <c r="AA209301" s="192"/>
    </row>
    <row r="209302" spans="26:27">
      <c r="Z209302" s="192"/>
      <c r="AA209302" s="192"/>
    </row>
    <row r="209303" spans="26:27">
      <c r="Z209303" s="192"/>
      <c r="AA209303" s="192"/>
    </row>
    <row r="209304" spans="26:27">
      <c r="Z209304" s="192"/>
      <c r="AA209304" s="192"/>
    </row>
    <row r="209305" spans="26:27">
      <c r="Z209305" s="192"/>
      <c r="AA209305" s="192"/>
    </row>
    <row r="209306" spans="26:27">
      <c r="Z209306" s="192"/>
      <c r="AA209306" s="192"/>
    </row>
    <row r="209307" spans="26:27">
      <c r="Z209307" s="192"/>
      <c r="AA209307" s="192"/>
    </row>
    <row r="209308" spans="26:27">
      <c r="Z209308" s="192"/>
      <c r="AA209308" s="192"/>
    </row>
    <row r="209309" spans="26:27">
      <c r="Z209309" s="192"/>
      <c r="AA209309" s="192"/>
    </row>
    <row r="209310" spans="26:27">
      <c r="Z209310" s="192"/>
      <c r="AA209310" s="192"/>
    </row>
    <row r="209311" spans="26:27">
      <c r="Z209311" s="192"/>
      <c r="AA209311" s="192"/>
    </row>
    <row r="209312" spans="26:27">
      <c r="Z209312" s="192"/>
      <c r="AA209312" s="192"/>
    </row>
    <row r="209313" spans="26:27">
      <c r="Z209313" s="192"/>
      <c r="AA209313" s="192"/>
    </row>
    <row r="209314" spans="26:27">
      <c r="Z209314" s="192"/>
      <c r="AA209314" s="192"/>
    </row>
    <row r="209315" spans="26:27">
      <c r="Z209315" s="192"/>
      <c r="AA209315" s="192"/>
    </row>
    <row r="209316" spans="26:27">
      <c r="Z209316" s="192"/>
      <c r="AA209316" s="192"/>
    </row>
    <row r="209317" spans="26:27">
      <c r="Z209317" s="192"/>
      <c r="AA209317" s="192"/>
    </row>
    <row r="209318" spans="26:27">
      <c r="Z209318" s="192"/>
      <c r="AA209318" s="192"/>
    </row>
    <row r="209319" spans="26:27">
      <c r="Z209319" s="192"/>
      <c r="AA209319" s="192"/>
    </row>
    <row r="209320" spans="26:27">
      <c r="Z209320" s="192"/>
      <c r="AA209320" s="192"/>
    </row>
    <row r="209321" spans="26:27">
      <c r="Z209321" s="192"/>
      <c r="AA209321" s="192"/>
    </row>
    <row r="209322" spans="26:27">
      <c r="Z209322" s="192"/>
      <c r="AA209322" s="192"/>
    </row>
    <row r="209323" spans="26:27">
      <c r="Z209323" s="192"/>
      <c r="AA209323" s="192"/>
    </row>
    <row r="209324" spans="26:27">
      <c r="Z209324" s="192"/>
      <c r="AA209324" s="192"/>
    </row>
    <row r="209325" spans="26:27">
      <c r="Z209325" s="192"/>
      <c r="AA209325" s="192"/>
    </row>
    <row r="209326" spans="26:27">
      <c r="Z209326" s="192"/>
      <c r="AA209326" s="192"/>
    </row>
    <row r="209327" spans="26:27">
      <c r="Z209327" s="192"/>
      <c r="AA209327" s="192"/>
    </row>
    <row r="209328" spans="26:27">
      <c r="Z209328" s="192"/>
      <c r="AA209328" s="192"/>
    </row>
    <row r="209329" spans="26:27">
      <c r="Z209329" s="192"/>
      <c r="AA209329" s="192"/>
    </row>
    <row r="209330" spans="26:27">
      <c r="Z209330" s="192"/>
      <c r="AA209330" s="192"/>
    </row>
    <row r="209331" spans="26:27">
      <c r="Z209331" s="192"/>
      <c r="AA209331" s="192"/>
    </row>
    <row r="209332" spans="26:27">
      <c r="Z209332" s="192"/>
      <c r="AA209332" s="192"/>
    </row>
    <row r="209333" spans="26:27">
      <c r="Z209333" s="192"/>
      <c r="AA209333" s="192"/>
    </row>
    <row r="209334" spans="26:27">
      <c r="Z209334" s="192"/>
      <c r="AA209334" s="192"/>
    </row>
    <row r="209335" spans="26:27">
      <c r="Z209335" s="192"/>
      <c r="AA209335" s="192"/>
    </row>
    <row r="209336" spans="26:27">
      <c r="Z209336" s="192"/>
      <c r="AA209336" s="192"/>
    </row>
    <row r="209337" spans="26:27">
      <c r="Z209337" s="192"/>
      <c r="AA209337" s="192"/>
    </row>
    <row r="209338" spans="26:27">
      <c r="Z209338" s="192"/>
      <c r="AA209338" s="192"/>
    </row>
    <row r="209339" spans="26:27">
      <c r="Z209339" s="192"/>
      <c r="AA209339" s="192"/>
    </row>
    <row r="209340" spans="26:27">
      <c r="Z209340" s="192"/>
      <c r="AA209340" s="192"/>
    </row>
    <row r="209341" spans="26:27">
      <c r="Z209341" s="192"/>
      <c r="AA209341" s="192"/>
    </row>
    <row r="209342" spans="26:27">
      <c r="Z209342" s="192"/>
      <c r="AA209342" s="192"/>
    </row>
    <row r="209343" spans="26:27">
      <c r="Z209343" s="192"/>
      <c r="AA209343" s="192"/>
    </row>
    <row r="209344" spans="26:27">
      <c r="Z209344" s="192"/>
      <c r="AA209344" s="192"/>
    </row>
    <row r="209345" spans="26:27">
      <c r="Z209345" s="192"/>
      <c r="AA209345" s="192"/>
    </row>
    <row r="209346" spans="26:27">
      <c r="Z209346" s="192"/>
      <c r="AA209346" s="192"/>
    </row>
    <row r="209347" spans="26:27">
      <c r="Z209347" s="192"/>
      <c r="AA209347" s="192"/>
    </row>
    <row r="209348" spans="26:27">
      <c r="Z209348" s="192"/>
      <c r="AA209348" s="192"/>
    </row>
    <row r="209349" spans="26:27">
      <c r="Z209349" s="192"/>
      <c r="AA209349" s="192"/>
    </row>
    <row r="209350" spans="26:27">
      <c r="Z209350" s="192"/>
      <c r="AA209350" s="192"/>
    </row>
    <row r="209351" spans="26:27">
      <c r="Z209351" s="192"/>
      <c r="AA209351" s="192"/>
    </row>
    <row r="209352" spans="26:27">
      <c r="Z209352" s="192"/>
      <c r="AA209352" s="192"/>
    </row>
    <row r="209353" spans="26:27">
      <c r="Z209353" s="192"/>
      <c r="AA209353" s="192"/>
    </row>
    <row r="209354" spans="26:27">
      <c r="Z209354" s="192"/>
      <c r="AA209354" s="192"/>
    </row>
    <row r="209355" spans="26:27">
      <c r="Z209355" s="192"/>
      <c r="AA209355" s="192"/>
    </row>
    <row r="209356" spans="26:27">
      <c r="Z209356" s="192"/>
      <c r="AA209356" s="192"/>
    </row>
    <row r="209357" spans="26:27">
      <c r="Z209357" s="192"/>
      <c r="AA209357" s="192"/>
    </row>
    <row r="209358" spans="26:27">
      <c r="Z209358" s="192"/>
      <c r="AA209358" s="192"/>
    </row>
    <row r="209359" spans="26:27">
      <c r="Z209359" s="192"/>
      <c r="AA209359" s="192"/>
    </row>
    <row r="209360" spans="26:27">
      <c r="Z209360" s="192"/>
      <c r="AA209360" s="192"/>
    </row>
    <row r="209361" spans="26:27">
      <c r="Z209361" s="192"/>
      <c r="AA209361" s="192"/>
    </row>
    <row r="209362" spans="26:27">
      <c r="Z209362" s="192"/>
      <c r="AA209362" s="192"/>
    </row>
    <row r="209363" spans="26:27">
      <c r="Z209363" s="192"/>
      <c r="AA209363" s="192"/>
    </row>
    <row r="209364" spans="26:27">
      <c r="Z209364" s="192"/>
      <c r="AA209364" s="192"/>
    </row>
    <row r="209365" spans="26:27">
      <c r="Z209365" s="192"/>
      <c r="AA209365" s="192"/>
    </row>
    <row r="209366" spans="26:27">
      <c r="Z209366" s="192"/>
      <c r="AA209366" s="192"/>
    </row>
    <row r="209367" spans="26:27">
      <c r="Z209367" s="192"/>
      <c r="AA209367" s="192"/>
    </row>
    <row r="209368" spans="26:27">
      <c r="Z209368" s="192"/>
      <c r="AA209368" s="192"/>
    </row>
    <row r="209369" spans="26:27">
      <c r="Z209369" s="192"/>
      <c r="AA209369" s="192"/>
    </row>
    <row r="209370" spans="26:27">
      <c r="Z209370" s="192"/>
      <c r="AA209370" s="192"/>
    </row>
    <row r="209371" spans="26:27">
      <c r="Z209371" s="192"/>
      <c r="AA209371" s="192"/>
    </row>
    <row r="209372" spans="26:27">
      <c r="Z209372" s="192"/>
      <c r="AA209372" s="192"/>
    </row>
    <row r="209373" spans="26:27">
      <c r="Z209373" s="192"/>
      <c r="AA209373" s="192"/>
    </row>
    <row r="209374" spans="26:27">
      <c r="Z209374" s="192"/>
      <c r="AA209374" s="192"/>
    </row>
    <row r="209375" spans="26:27">
      <c r="Z209375" s="192"/>
      <c r="AA209375" s="192"/>
    </row>
    <row r="209376" spans="26:27">
      <c r="Z209376" s="192"/>
      <c r="AA209376" s="192"/>
    </row>
    <row r="209377" spans="26:27">
      <c r="Z209377" s="192"/>
      <c r="AA209377" s="192"/>
    </row>
    <row r="209378" spans="26:27">
      <c r="Z209378" s="192"/>
      <c r="AA209378" s="192"/>
    </row>
    <row r="209379" spans="26:27">
      <c r="Z209379" s="192"/>
      <c r="AA209379" s="192"/>
    </row>
    <row r="209380" spans="26:27">
      <c r="Z209380" s="192"/>
      <c r="AA209380" s="192"/>
    </row>
    <row r="209381" spans="26:27">
      <c r="Z209381" s="192"/>
      <c r="AA209381" s="192"/>
    </row>
    <row r="209382" spans="26:27">
      <c r="Z209382" s="192"/>
      <c r="AA209382" s="192"/>
    </row>
    <row r="209383" spans="26:27">
      <c r="Z209383" s="192"/>
      <c r="AA209383" s="192"/>
    </row>
    <row r="209384" spans="26:27">
      <c r="Z209384" s="192"/>
      <c r="AA209384" s="192"/>
    </row>
    <row r="209385" spans="26:27">
      <c r="Z209385" s="192"/>
      <c r="AA209385" s="192"/>
    </row>
    <row r="209386" spans="26:27">
      <c r="Z209386" s="192"/>
      <c r="AA209386" s="192"/>
    </row>
    <row r="209387" spans="26:27">
      <c r="Z209387" s="192"/>
      <c r="AA209387" s="192"/>
    </row>
    <row r="209388" spans="26:27">
      <c r="Z209388" s="192"/>
      <c r="AA209388" s="192"/>
    </row>
    <row r="209389" spans="26:27">
      <c r="Z209389" s="192"/>
      <c r="AA209389" s="192"/>
    </row>
    <row r="209390" spans="26:27">
      <c r="Z209390" s="192"/>
      <c r="AA209390" s="192"/>
    </row>
    <row r="209391" spans="26:27">
      <c r="Z209391" s="192"/>
      <c r="AA209391" s="192"/>
    </row>
    <row r="209392" spans="26:27">
      <c r="Z209392" s="192"/>
      <c r="AA209392" s="192"/>
    </row>
    <row r="209393" spans="26:27">
      <c r="Z209393" s="192"/>
      <c r="AA209393" s="192"/>
    </row>
    <row r="209394" spans="26:27">
      <c r="Z209394" s="192"/>
      <c r="AA209394" s="192"/>
    </row>
    <row r="209395" spans="26:27">
      <c r="Z209395" s="192"/>
      <c r="AA209395" s="192"/>
    </row>
    <row r="209396" spans="26:27">
      <c r="Z209396" s="192"/>
      <c r="AA209396" s="192"/>
    </row>
    <row r="209397" spans="26:27">
      <c r="Z209397" s="192"/>
      <c r="AA209397" s="192"/>
    </row>
    <row r="209398" spans="26:27">
      <c r="Z209398" s="192"/>
      <c r="AA209398" s="192"/>
    </row>
    <row r="209399" spans="26:27">
      <c r="Z209399" s="192"/>
      <c r="AA209399" s="192"/>
    </row>
    <row r="209400" spans="26:27">
      <c r="Z209400" s="192"/>
      <c r="AA209400" s="192"/>
    </row>
    <row r="209401" spans="26:27">
      <c r="Z209401" s="192"/>
      <c r="AA209401" s="192"/>
    </row>
    <row r="209402" spans="26:27">
      <c r="Z209402" s="192"/>
      <c r="AA209402" s="192"/>
    </row>
    <row r="209403" spans="26:27">
      <c r="Z209403" s="192"/>
      <c r="AA209403" s="192"/>
    </row>
    <row r="209404" spans="26:27">
      <c r="Z209404" s="192"/>
      <c r="AA209404" s="192"/>
    </row>
    <row r="209405" spans="26:27">
      <c r="Z209405" s="192"/>
      <c r="AA209405" s="192"/>
    </row>
    <row r="209406" spans="26:27">
      <c r="Z209406" s="192"/>
      <c r="AA209406" s="192"/>
    </row>
    <row r="209407" spans="26:27">
      <c r="Z209407" s="192"/>
      <c r="AA209407" s="192"/>
    </row>
    <row r="209408" spans="26:27">
      <c r="Z209408" s="192"/>
      <c r="AA209408" s="192"/>
    </row>
    <row r="209409" spans="26:27">
      <c r="Z209409" s="192"/>
      <c r="AA209409" s="192"/>
    </row>
    <row r="209410" spans="26:27">
      <c r="Z209410" s="192"/>
      <c r="AA209410" s="192"/>
    </row>
    <row r="209411" spans="26:27">
      <c r="Z209411" s="192"/>
      <c r="AA209411" s="192"/>
    </row>
    <row r="209412" spans="26:27">
      <c r="Z209412" s="192"/>
      <c r="AA209412" s="192"/>
    </row>
    <row r="209413" spans="26:27">
      <c r="Z209413" s="192"/>
      <c r="AA209413" s="192"/>
    </row>
    <row r="209414" spans="26:27">
      <c r="Z209414" s="192"/>
      <c r="AA209414" s="192"/>
    </row>
    <row r="209415" spans="26:27">
      <c r="Z209415" s="192"/>
      <c r="AA209415" s="192"/>
    </row>
    <row r="209416" spans="26:27">
      <c r="Z209416" s="192"/>
      <c r="AA209416" s="192"/>
    </row>
    <row r="209417" spans="26:27">
      <c r="Z209417" s="192"/>
      <c r="AA209417" s="192"/>
    </row>
    <row r="209418" spans="26:27">
      <c r="Z209418" s="192"/>
      <c r="AA209418" s="192"/>
    </row>
    <row r="209419" spans="26:27">
      <c r="Z209419" s="192"/>
      <c r="AA209419" s="192"/>
    </row>
    <row r="209420" spans="26:27">
      <c r="Z209420" s="192"/>
      <c r="AA209420" s="192"/>
    </row>
    <row r="209421" spans="26:27">
      <c r="Z209421" s="192"/>
      <c r="AA209421" s="192"/>
    </row>
    <row r="209422" spans="26:27">
      <c r="Z209422" s="192"/>
      <c r="AA209422" s="192"/>
    </row>
    <row r="209423" spans="26:27">
      <c r="Z209423" s="192"/>
      <c r="AA209423" s="192"/>
    </row>
    <row r="209424" spans="26:27">
      <c r="Z209424" s="192"/>
      <c r="AA209424" s="192"/>
    </row>
    <row r="209425" spans="26:27">
      <c r="Z209425" s="192"/>
      <c r="AA209425" s="192"/>
    </row>
    <row r="209426" spans="26:27">
      <c r="Z209426" s="192"/>
      <c r="AA209426" s="192"/>
    </row>
    <row r="209427" spans="26:27">
      <c r="Z209427" s="192"/>
      <c r="AA209427" s="192"/>
    </row>
    <row r="209428" spans="26:27">
      <c r="Z209428" s="192"/>
      <c r="AA209428" s="192"/>
    </row>
    <row r="209429" spans="26:27">
      <c r="Z209429" s="192"/>
      <c r="AA209429" s="192"/>
    </row>
    <row r="209430" spans="26:27">
      <c r="Z209430" s="192"/>
      <c r="AA209430" s="192"/>
    </row>
    <row r="209431" spans="26:27">
      <c r="Z209431" s="192"/>
      <c r="AA209431" s="192"/>
    </row>
    <row r="209432" spans="26:27">
      <c r="Z209432" s="192"/>
      <c r="AA209432" s="192"/>
    </row>
    <row r="209433" spans="26:27">
      <c r="Z209433" s="192"/>
      <c r="AA209433" s="192"/>
    </row>
    <row r="209434" spans="26:27">
      <c r="Z209434" s="192"/>
      <c r="AA209434" s="192"/>
    </row>
    <row r="209435" spans="26:27">
      <c r="Z209435" s="192"/>
      <c r="AA209435" s="192"/>
    </row>
    <row r="209436" spans="26:27">
      <c r="Z209436" s="192"/>
      <c r="AA209436" s="192"/>
    </row>
    <row r="209437" spans="26:27">
      <c r="Z209437" s="192"/>
      <c r="AA209437" s="192"/>
    </row>
    <row r="209438" spans="26:27">
      <c r="Z209438" s="192"/>
      <c r="AA209438" s="192"/>
    </row>
    <row r="209439" spans="26:27">
      <c r="Z209439" s="192"/>
      <c r="AA209439" s="192"/>
    </row>
    <row r="209440" spans="26:27">
      <c r="Z209440" s="192"/>
      <c r="AA209440" s="192"/>
    </row>
    <row r="209441" spans="26:27">
      <c r="Z209441" s="192"/>
      <c r="AA209441" s="192"/>
    </row>
    <row r="209442" spans="26:27">
      <c r="Z209442" s="192"/>
      <c r="AA209442" s="192"/>
    </row>
    <row r="209443" spans="26:27">
      <c r="Z209443" s="192"/>
      <c r="AA209443" s="192"/>
    </row>
    <row r="209444" spans="26:27">
      <c r="Z209444" s="192"/>
      <c r="AA209444" s="192"/>
    </row>
    <row r="209445" spans="26:27">
      <c r="Z209445" s="192"/>
      <c r="AA209445" s="192"/>
    </row>
    <row r="209446" spans="26:27">
      <c r="Z209446" s="192"/>
      <c r="AA209446" s="192"/>
    </row>
    <row r="209447" spans="26:27">
      <c r="Z209447" s="192"/>
      <c r="AA209447" s="192"/>
    </row>
    <row r="209448" spans="26:27">
      <c r="Z209448" s="192"/>
      <c r="AA209448" s="192"/>
    </row>
    <row r="209449" spans="26:27">
      <c r="Z209449" s="192"/>
      <c r="AA209449" s="192"/>
    </row>
    <row r="209450" spans="26:27">
      <c r="Z209450" s="192"/>
      <c r="AA209450" s="192"/>
    </row>
    <row r="209451" spans="26:27">
      <c r="Z209451" s="192"/>
      <c r="AA209451" s="192"/>
    </row>
    <row r="209452" spans="26:27">
      <c r="Z209452" s="192"/>
      <c r="AA209452" s="192"/>
    </row>
    <row r="209453" spans="26:27">
      <c r="Z209453" s="192"/>
      <c r="AA209453" s="192"/>
    </row>
    <row r="209454" spans="26:27">
      <c r="Z209454" s="192"/>
      <c r="AA209454" s="192"/>
    </row>
    <row r="209455" spans="26:27">
      <c r="Z209455" s="192"/>
      <c r="AA209455" s="192"/>
    </row>
    <row r="209456" spans="26:27">
      <c r="Z209456" s="192"/>
      <c r="AA209456" s="192"/>
    </row>
    <row r="209457" spans="26:27">
      <c r="Z209457" s="192"/>
      <c r="AA209457" s="192"/>
    </row>
    <row r="209458" spans="26:27">
      <c r="Z209458" s="192"/>
      <c r="AA209458" s="192"/>
    </row>
    <row r="209459" spans="26:27">
      <c r="Z209459" s="192"/>
      <c r="AA209459" s="192"/>
    </row>
    <row r="209460" spans="26:27">
      <c r="Z209460" s="192"/>
      <c r="AA209460" s="192"/>
    </row>
    <row r="209461" spans="26:27">
      <c r="Z209461" s="192"/>
      <c r="AA209461" s="192"/>
    </row>
    <row r="209462" spans="26:27">
      <c r="Z209462" s="192"/>
      <c r="AA209462" s="192"/>
    </row>
    <row r="209463" spans="26:27">
      <c r="Z209463" s="192"/>
      <c r="AA209463" s="192"/>
    </row>
    <row r="209464" spans="26:27">
      <c r="Z209464" s="192"/>
      <c r="AA209464" s="192"/>
    </row>
    <row r="209465" spans="26:27">
      <c r="Z209465" s="192"/>
      <c r="AA209465" s="192"/>
    </row>
    <row r="209466" spans="26:27">
      <c r="Z209466" s="192"/>
      <c r="AA209466" s="192"/>
    </row>
    <row r="209467" spans="26:27">
      <c r="Z209467" s="192"/>
      <c r="AA209467" s="192"/>
    </row>
    <row r="209468" spans="26:27">
      <c r="Z209468" s="192"/>
      <c r="AA209468" s="192"/>
    </row>
    <row r="209469" spans="26:27">
      <c r="Z209469" s="192"/>
      <c r="AA209469" s="192"/>
    </row>
    <row r="209470" spans="26:27">
      <c r="Z209470" s="192"/>
      <c r="AA209470" s="192"/>
    </row>
    <row r="209471" spans="26:27">
      <c r="Z209471" s="192"/>
      <c r="AA209471" s="192"/>
    </row>
    <row r="209472" spans="26:27">
      <c r="Z209472" s="192"/>
      <c r="AA209472" s="192"/>
    </row>
    <row r="209473" spans="26:27">
      <c r="Z209473" s="192"/>
      <c r="AA209473" s="192"/>
    </row>
    <row r="209474" spans="26:27">
      <c r="Z209474" s="192"/>
      <c r="AA209474" s="192"/>
    </row>
    <row r="209475" spans="26:27">
      <c r="Z209475" s="192"/>
      <c r="AA209475" s="192"/>
    </row>
    <row r="209476" spans="26:27">
      <c r="Z209476" s="192"/>
      <c r="AA209476" s="192"/>
    </row>
    <row r="209477" spans="26:27">
      <c r="Z209477" s="192"/>
      <c r="AA209477" s="192"/>
    </row>
    <row r="209478" spans="26:27">
      <c r="Z209478" s="192"/>
      <c r="AA209478" s="192"/>
    </row>
    <row r="209479" spans="26:27">
      <c r="Z209479" s="192"/>
      <c r="AA209479" s="192"/>
    </row>
    <row r="209480" spans="26:27">
      <c r="Z209480" s="192"/>
      <c r="AA209480" s="192"/>
    </row>
    <row r="209481" spans="26:27">
      <c r="Z209481" s="192"/>
      <c r="AA209481" s="192"/>
    </row>
    <row r="209482" spans="26:27">
      <c r="Z209482" s="192"/>
      <c r="AA209482" s="192"/>
    </row>
    <row r="209483" spans="26:27">
      <c r="Z209483" s="192"/>
      <c r="AA209483" s="192"/>
    </row>
    <row r="209484" spans="26:27">
      <c r="Z209484" s="192"/>
      <c r="AA209484" s="192"/>
    </row>
    <row r="209485" spans="26:27">
      <c r="Z209485" s="192"/>
      <c r="AA209485" s="192"/>
    </row>
    <row r="209486" spans="26:27">
      <c r="Z209486" s="192"/>
      <c r="AA209486" s="192"/>
    </row>
    <row r="209487" spans="26:27">
      <c r="Z209487" s="192"/>
      <c r="AA209487" s="192"/>
    </row>
    <row r="209488" spans="26:27">
      <c r="Z209488" s="192"/>
      <c r="AA209488" s="192"/>
    </row>
    <row r="209489" spans="26:27">
      <c r="Z209489" s="192"/>
      <c r="AA209489" s="192"/>
    </row>
    <row r="209490" spans="26:27">
      <c r="Z209490" s="192"/>
      <c r="AA209490" s="192"/>
    </row>
    <row r="209491" spans="26:27">
      <c r="Z209491" s="192"/>
      <c r="AA209491" s="192"/>
    </row>
    <row r="209492" spans="26:27">
      <c r="Z209492" s="192"/>
      <c r="AA209492" s="192"/>
    </row>
    <row r="209493" spans="26:27">
      <c r="Z209493" s="192"/>
      <c r="AA209493" s="192"/>
    </row>
    <row r="209494" spans="26:27">
      <c r="Z209494" s="192"/>
      <c r="AA209494" s="192"/>
    </row>
    <row r="209495" spans="26:27">
      <c r="Z209495" s="192"/>
      <c r="AA209495" s="192"/>
    </row>
    <row r="209496" spans="26:27">
      <c r="Z209496" s="192"/>
      <c r="AA209496" s="192"/>
    </row>
    <row r="209497" spans="26:27">
      <c r="Z209497" s="192"/>
      <c r="AA209497" s="192"/>
    </row>
    <row r="209498" spans="26:27">
      <c r="Z209498" s="192"/>
      <c r="AA209498" s="192"/>
    </row>
    <row r="209499" spans="26:27">
      <c r="Z209499" s="192"/>
      <c r="AA209499" s="192"/>
    </row>
    <row r="209500" spans="26:27">
      <c r="Z209500" s="192"/>
      <c r="AA209500" s="192"/>
    </row>
    <row r="209501" spans="26:27">
      <c r="Z209501" s="192"/>
      <c r="AA209501" s="192"/>
    </row>
    <row r="209502" spans="26:27">
      <c r="Z209502" s="192"/>
      <c r="AA209502" s="192"/>
    </row>
    <row r="209503" spans="26:27">
      <c r="Z209503" s="192"/>
      <c r="AA209503" s="192"/>
    </row>
    <row r="209504" spans="26:27">
      <c r="Z209504" s="192"/>
      <c r="AA209504" s="192"/>
    </row>
    <row r="209505" spans="26:27">
      <c r="Z209505" s="192"/>
      <c r="AA209505" s="192"/>
    </row>
    <row r="209506" spans="26:27">
      <c r="Z209506" s="192"/>
      <c r="AA209506" s="192"/>
    </row>
    <row r="209507" spans="26:27">
      <c r="Z209507" s="192"/>
      <c r="AA209507" s="192"/>
    </row>
    <row r="209508" spans="26:27">
      <c r="Z209508" s="192"/>
      <c r="AA209508" s="192"/>
    </row>
    <row r="209509" spans="26:27">
      <c r="Z209509" s="192"/>
      <c r="AA209509" s="192"/>
    </row>
    <row r="209510" spans="26:27">
      <c r="Z209510" s="192"/>
      <c r="AA209510" s="192"/>
    </row>
    <row r="209511" spans="26:27">
      <c r="Z209511" s="192"/>
      <c r="AA209511" s="192"/>
    </row>
    <row r="209512" spans="26:27">
      <c r="Z209512" s="192"/>
      <c r="AA209512" s="192"/>
    </row>
    <row r="209513" spans="26:27">
      <c r="Z209513" s="192"/>
      <c r="AA209513" s="192"/>
    </row>
    <row r="209514" spans="26:27">
      <c r="Z209514" s="192"/>
      <c r="AA209514" s="192"/>
    </row>
    <row r="209515" spans="26:27">
      <c r="Z209515" s="192"/>
      <c r="AA209515" s="192"/>
    </row>
    <row r="209516" spans="26:27">
      <c r="Z209516" s="192"/>
      <c r="AA209516" s="192"/>
    </row>
    <row r="209517" spans="26:27">
      <c r="Z209517" s="192"/>
      <c r="AA209517" s="192"/>
    </row>
    <row r="209518" spans="26:27">
      <c r="Z209518" s="192"/>
      <c r="AA209518" s="192"/>
    </row>
    <row r="209519" spans="26:27">
      <c r="Z209519" s="192"/>
      <c r="AA209519" s="192"/>
    </row>
    <row r="209520" spans="26:27">
      <c r="Z209520" s="192"/>
      <c r="AA209520" s="192"/>
    </row>
    <row r="209521" spans="26:27">
      <c r="Z209521" s="192"/>
      <c r="AA209521" s="192"/>
    </row>
    <row r="209522" spans="26:27">
      <c r="Z209522" s="192"/>
      <c r="AA209522" s="192"/>
    </row>
    <row r="209523" spans="26:27">
      <c r="Z209523" s="192"/>
      <c r="AA209523" s="192"/>
    </row>
    <row r="209524" spans="26:27">
      <c r="Z209524" s="192"/>
      <c r="AA209524" s="192"/>
    </row>
    <row r="209525" spans="26:27">
      <c r="Z209525" s="192"/>
      <c r="AA209525" s="192"/>
    </row>
    <row r="209526" spans="26:27">
      <c r="Z209526" s="192"/>
      <c r="AA209526" s="192"/>
    </row>
    <row r="209527" spans="26:27">
      <c r="Z209527" s="192"/>
      <c r="AA209527" s="192"/>
    </row>
    <row r="209528" spans="26:27">
      <c r="Z209528" s="192"/>
      <c r="AA209528" s="192"/>
    </row>
    <row r="209529" spans="26:27">
      <c r="Z209529" s="192"/>
      <c r="AA209529" s="192"/>
    </row>
    <row r="209530" spans="26:27">
      <c r="Z209530" s="192"/>
      <c r="AA209530" s="192"/>
    </row>
    <row r="209531" spans="26:27">
      <c r="Z209531" s="192"/>
      <c r="AA209531" s="192"/>
    </row>
    <row r="209532" spans="26:27">
      <c r="Z209532" s="192"/>
      <c r="AA209532" s="192"/>
    </row>
    <row r="209533" spans="26:27">
      <c r="Z209533" s="192"/>
      <c r="AA209533" s="192"/>
    </row>
    <row r="209534" spans="26:27">
      <c r="Z209534" s="192"/>
      <c r="AA209534" s="192"/>
    </row>
    <row r="209535" spans="26:27">
      <c r="Z209535" s="192"/>
      <c r="AA209535" s="192"/>
    </row>
    <row r="209536" spans="26:27">
      <c r="Z209536" s="192"/>
      <c r="AA209536" s="192"/>
    </row>
    <row r="209537" spans="26:27">
      <c r="Z209537" s="192"/>
      <c r="AA209537" s="192"/>
    </row>
    <row r="209538" spans="26:27">
      <c r="Z209538" s="192"/>
      <c r="AA209538" s="192"/>
    </row>
    <row r="209539" spans="26:27">
      <c r="Z209539" s="192"/>
      <c r="AA209539" s="192"/>
    </row>
    <row r="209540" spans="26:27">
      <c r="Z209540" s="192"/>
      <c r="AA209540" s="192"/>
    </row>
    <row r="209541" spans="26:27">
      <c r="Z209541" s="192"/>
      <c r="AA209541" s="192"/>
    </row>
    <row r="209542" spans="26:27">
      <c r="Z209542" s="192"/>
      <c r="AA209542" s="192"/>
    </row>
    <row r="209543" spans="26:27">
      <c r="Z209543" s="192"/>
      <c r="AA209543" s="192"/>
    </row>
    <row r="209544" spans="26:27">
      <c r="Z209544" s="192"/>
      <c r="AA209544" s="192"/>
    </row>
    <row r="209545" spans="26:27">
      <c r="Z209545" s="192"/>
      <c r="AA209545" s="192"/>
    </row>
    <row r="209546" spans="26:27">
      <c r="Z209546" s="192"/>
      <c r="AA209546" s="192"/>
    </row>
    <row r="209547" spans="26:27">
      <c r="Z209547" s="192"/>
      <c r="AA209547" s="192"/>
    </row>
    <row r="209548" spans="26:27">
      <c r="Z209548" s="192"/>
      <c r="AA209548" s="192"/>
    </row>
    <row r="209549" spans="26:27">
      <c r="Z209549" s="192"/>
      <c r="AA209549" s="192"/>
    </row>
    <row r="209550" spans="26:27">
      <c r="Z209550" s="192"/>
      <c r="AA209550" s="192"/>
    </row>
    <row r="209551" spans="26:27">
      <c r="Z209551" s="192"/>
      <c r="AA209551" s="192"/>
    </row>
    <row r="209552" spans="26:27">
      <c r="Z209552" s="192"/>
      <c r="AA209552" s="192"/>
    </row>
    <row r="209553" spans="26:27">
      <c r="Z209553" s="192"/>
      <c r="AA209553" s="192"/>
    </row>
    <row r="209554" spans="26:27">
      <c r="Z209554" s="192"/>
      <c r="AA209554" s="192"/>
    </row>
    <row r="209555" spans="26:27">
      <c r="Z209555" s="192"/>
      <c r="AA209555" s="192"/>
    </row>
    <row r="209556" spans="26:27">
      <c r="Z209556" s="192"/>
      <c r="AA209556" s="192"/>
    </row>
    <row r="209557" spans="26:27">
      <c r="Z209557" s="192"/>
      <c r="AA209557" s="192"/>
    </row>
    <row r="209558" spans="26:27">
      <c r="Z209558" s="192"/>
      <c r="AA209558" s="192"/>
    </row>
    <row r="209559" spans="26:27">
      <c r="Z209559" s="192"/>
      <c r="AA209559" s="192"/>
    </row>
    <row r="209560" spans="26:27">
      <c r="Z209560" s="192"/>
      <c r="AA209560" s="192"/>
    </row>
    <row r="209561" spans="26:27">
      <c r="Z209561" s="192"/>
      <c r="AA209561" s="192"/>
    </row>
    <row r="209562" spans="26:27">
      <c r="Z209562" s="192"/>
      <c r="AA209562" s="192"/>
    </row>
    <row r="209563" spans="26:27">
      <c r="Z209563" s="192"/>
      <c r="AA209563" s="192"/>
    </row>
    <row r="209564" spans="26:27">
      <c r="Z209564" s="192"/>
      <c r="AA209564" s="192"/>
    </row>
    <row r="209565" spans="26:27">
      <c r="Z209565" s="192"/>
      <c r="AA209565" s="192"/>
    </row>
    <row r="209566" spans="26:27">
      <c r="Z209566" s="192"/>
      <c r="AA209566" s="192"/>
    </row>
    <row r="209567" spans="26:27">
      <c r="Z209567" s="192"/>
      <c r="AA209567" s="192"/>
    </row>
    <row r="209568" spans="26:27">
      <c r="Z209568" s="192"/>
      <c r="AA209568" s="192"/>
    </row>
    <row r="209569" spans="26:27">
      <c r="Z209569" s="192"/>
      <c r="AA209569" s="192"/>
    </row>
    <row r="209570" spans="26:27">
      <c r="Z209570" s="192"/>
      <c r="AA209570" s="192"/>
    </row>
    <row r="209571" spans="26:27">
      <c r="Z209571" s="192"/>
      <c r="AA209571" s="192"/>
    </row>
    <row r="209572" spans="26:27">
      <c r="Z209572" s="192"/>
      <c r="AA209572" s="192"/>
    </row>
    <row r="209573" spans="26:27">
      <c r="Z209573" s="192"/>
      <c r="AA209573" s="192"/>
    </row>
    <row r="209574" spans="26:27">
      <c r="Z209574" s="192"/>
      <c r="AA209574" s="192"/>
    </row>
    <row r="209575" spans="26:27">
      <c r="Z209575" s="192"/>
      <c r="AA209575" s="192"/>
    </row>
    <row r="209576" spans="26:27">
      <c r="Z209576" s="192"/>
      <c r="AA209576" s="192"/>
    </row>
    <row r="209577" spans="26:27">
      <c r="Z209577" s="192"/>
      <c r="AA209577" s="192"/>
    </row>
    <row r="209578" spans="26:27">
      <c r="Z209578" s="192"/>
      <c r="AA209578" s="192"/>
    </row>
    <row r="209579" spans="26:27">
      <c r="Z209579" s="192"/>
      <c r="AA209579" s="192"/>
    </row>
    <row r="209580" spans="26:27">
      <c r="Z209580" s="192"/>
      <c r="AA209580" s="192"/>
    </row>
    <row r="209581" spans="26:27">
      <c r="Z209581" s="192"/>
      <c r="AA209581" s="192"/>
    </row>
    <row r="209582" spans="26:27">
      <c r="Z209582" s="192"/>
      <c r="AA209582" s="192"/>
    </row>
    <row r="209583" spans="26:27">
      <c r="Z209583" s="192"/>
      <c r="AA209583" s="192"/>
    </row>
    <row r="209584" spans="26:27">
      <c r="Z209584" s="192"/>
      <c r="AA209584" s="192"/>
    </row>
    <row r="209585" spans="26:27">
      <c r="Z209585" s="192"/>
      <c r="AA209585" s="192"/>
    </row>
    <row r="209586" spans="26:27">
      <c r="Z209586" s="192"/>
      <c r="AA209586" s="192"/>
    </row>
    <row r="209587" spans="26:27">
      <c r="Z209587" s="192"/>
      <c r="AA209587" s="192"/>
    </row>
    <row r="209588" spans="26:27">
      <c r="Z209588" s="192"/>
      <c r="AA209588" s="192"/>
    </row>
    <row r="209589" spans="26:27">
      <c r="Z209589" s="192"/>
      <c r="AA209589" s="192"/>
    </row>
    <row r="209590" spans="26:27">
      <c r="Z209590" s="192"/>
      <c r="AA209590" s="192"/>
    </row>
    <row r="209591" spans="26:27">
      <c r="Z209591" s="192"/>
      <c r="AA209591" s="192"/>
    </row>
    <row r="209592" spans="26:27">
      <c r="Z209592" s="192"/>
      <c r="AA209592" s="192"/>
    </row>
    <row r="209593" spans="26:27">
      <c r="Z209593" s="192"/>
      <c r="AA209593" s="192"/>
    </row>
    <row r="209594" spans="26:27">
      <c r="Z209594" s="192"/>
      <c r="AA209594" s="192"/>
    </row>
    <row r="209595" spans="26:27">
      <c r="Z209595" s="192"/>
      <c r="AA209595" s="192"/>
    </row>
    <row r="209596" spans="26:27">
      <c r="Z209596" s="192"/>
      <c r="AA209596" s="192"/>
    </row>
    <row r="209597" spans="26:27">
      <c r="Z209597" s="192"/>
      <c r="AA209597" s="192"/>
    </row>
    <row r="209598" spans="26:27">
      <c r="Z209598" s="192"/>
      <c r="AA209598" s="192"/>
    </row>
    <row r="209599" spans="26:27">
      <c r="Z209599" s="192"/>
      <c r="AA209599" s="192"/>
    </row>
    <row r="209600" spans="26:27">
      <c r="Z209600" s="192"/>
      <c r="AA209600" s="192"/>
    </row>
    <row r="209601" spans="26:27">
      <c r="Z209601" s="192"/>
      <c r="AA209601" s="192"/>
    </row>
    <row r="209602" spans="26:27">
      <c r="Z209602" s="192"/>
      <c r="AA209602" s="192"/>
    </row>
    <row r="209603" spans="26:27">
      <c r="Z209603" s="192"/>
      <c r="AA209603" s="192"/>
    </row>
    <row r="209604" spans="26:27">
      <c r="Z209604" s="192"/>
      <c r="AA209604" s="192"/>
    </row>
    <row r="209605" spans="26:27">
      <c r="Z209605" s="192"/>
      <c r="AA209605" s="192"/>
    </row>
    <row r="209606" spans="26:27">
      <c r="Z209606" s="192"/>
      <c r="AA209606" s="192"/>
    </row>
    <row r="209607" spans="26:27">
      <c r="Z209607" s="192"/>
      <c r="AA209607" s="192"/>
    </row>
    <row r="209608" spans="26:27">
      <c r="Z209608" s="192"/>
      <c r="AA209608" s="192"/>
    </row>
    <row r="209609" spans="26:27">
      <c r="Z209609" s="192"/>
      <c r="AA209609" s="192"/>
    </row>
    <row r="209610" spans="26:27">
      <c r="Z209610" s="192"/>
      <c r="AA209610" s="192"/>
    </row>
    <row r="209611" spans="26:27">
      <c r="Z209611" s="192"/>
      <c r="AA209611" s="192"/>
    </row>
    <row r="209612" spans="26:27">
      <c r="Z209612" s="192"/>
      <c r="AA209612" s="192"/>
    </row>
    <row r="209613" spans="26:27">
      <c r="Z209613" s="192"/>
      <c r="AA209613" s="192"/>
    </row>
    <row r="209614" spans="26:27">
      <c r="Z209614" s="192"/>
      <c r="AA209614" s="192"/>
    </row>
    <row r="209615" spans="26:27">
      <c r="Z209615" s="192"/>
      <c r="AA209615" s="192"/>
    </row>
    <row r="209616" spans="26:27">
      <c r="Z209616" s="192"/>
      <c r="AA209616" s="192"/>
    </row>
    <row r="209617" spans="26:27">
      <c r="Z209617" s="192"/>
      <c r="AA209617" s="192"/>
    </row>
    <row r="209618" spans="26:27">
      <c r="Z209618" s="192"/>
      <c r="AA209618" s="192"/>
    </row>
    <row r="209619" spans="26:27">
      <c r="Z209619" s="192"/>
      <c r="AA209619" s="192"/>
    </row>
    <row r="209620" spans="26:27">
      <c r="Z209620" s="192"/>
      <c r="AA209620" s="192"/>
    </row>
    <row r="209621" spans="26:27">
      <c r="Z209621" s="192"/>
      <c r="AA209621" s="192"/>
    </row>
    <row r="209622" spans="26:27">
      <c r="Z209622" s="192"/>
      <c r="AA209622" s="192"/>
    </row>
    <row r="209623" spans="26:27">
      <c r="Z209623" s="192"/>
      <c r="AA209623" s="192"/>
    </row>
    <row r="209624" spans="26:27">
      <c r="Z209624" s="192"/>
      <c r="AA209624" s="192"/>
    </row>
    <row r="209625" spans="26:27">
      <c r="Z209625" s="192"/>
      <c r="AA209625" s="192"/>
    </row>
    <row r="209626" spans="26:27">
      <c r="Z209626" s="192"/>
      <c r="AA209626" s="192"/>
    </row>
    <row r="209627" spans="26:27">
      <c r="Z209627" s="192"/>
      <c r="AA209627" s="192"/>
    </row>
    <row r="209628" spans="26:27">
      <c r="Z209628" s="192"/>
      <c r="AA209628" s="192"/>
    </row>
    <row r="209629" spans="26:27">
      <c r="Z209629" s="192"/>
      <c r="AA209629" s="192"/>
    </row>
    <row r="209630" spans="26:27">
      <c r="Z209630" s="192"/>
      <c r="AA209630" s="192"/>
    </row>
    <row r="209631" spans="26:27">
      <c r="Z209631" s="192"/>
      <c r="AA209631" s="192"/>
    </row>
    <row r="209632" spans="26:27">
      <c r="Z209632" s="192"/>
      <c r="AA209632" s="192"/>
    </row>
    <row r="209633" spans="26:27">
      <c r="Z209633" s="192"/>
      <c r="AA209633" s="192"/>
    </row>
    <row r="209634" spans="26:27">
      <c r="Z209634" s="192"/>
      <c r="AA209634" s="192"/>
    </row>
    <row r="209635" spans="26:27">
      <c r="Z209635" s="192"/>
      <c r="AA209635" s="192"/>
    </row>
    <row r="209636" spans="26:27">
      <c r="Z209636" s="192"/>
      <c r="AA209636" s="192"/>
    </row>
    <row r="209637" spans="26:27">
      <c r="Z209637" s="192"/>
      <c r="AA209637" s="192"/>
    </row>
    <row r="209638" spans="26:27">
      <c r="Z209638" s="192"/>
      <c r="AA209638" s="192"/>
    </row>
    <row r="209639" spans="26:27">
      <c r="Z209639" s="192"/>
      <c r="AA209639" s="192"/>
    </row>
    <row r="209640" spans="26:27">
      <c r="Z209640" s="192"/>
      <c r="AA209640" s="192"/>
    </row>
    <row r="209641" spans="26:27">
      <c r="Z209641" s="192"/>
      <c r="AA209641" s="192"/>
    </row>
    <row r="209642" spans="26:27">
      <c r="Z209642" s="192"/>
      <c r="AA209642" s="192"/>
    </row>
    <row r="209643" spans="26:27">
      <c r="Z209643" s="192"/>
      <c r="AA209643" s="192"/>
    </row>
    <row r="209644" spans="26:27">
      <c r="Z209644" s="192"/>
      <c r="AA209644" s="192"/>
    </row>
    <row r="209645" spans="26:27">
      <c r="Z209645" s="192"/>
      <c r="AA209645" s="192"/>
    </row>
    <row r="209646" spans="26:27">
      <c r="Z209646" s="192"/>
      <c r="AA209646" s="192"/>
    </row>
    <row r="209647" spans="26:27">
      <c r="Z209647" s="192"/>
      <c r="AA209647" s="192"/>
    </row>
    <row r="209648" spans="26:27">
      <c r="Z209648" s="192"/>
      <c r="AA209648" s="192"/>
    </row>
    <row r="209649" spans="26:27">
      <c r="Z209649" s="192"/>
      <c r="AA209649" s="192"/>
    </row>
    <row r="209650" spans="26:27">
      <c r="Z209650" s="192"/>
      <c r="AA209650" s="192"/>
    </row>
    <row r="209651" spans="26:27">
      <c r="Z209651" s="192"/>
      <c r="AA209651" s="192"/>
    </row>
    <row r="209652" spans="26:27">
      <c r="Z209652" s="192"/>
      <c r="AA209652" s="192"/>
    </row>
    <row r="209653" spans="26:27">
      <c r="Z209653" s="192"/>
      <c r="AA209653" s="192"/>
    </row>
    <row r="209654" spans="26:27">
      <c r="Z209654" s="192"/>
      <c r="AA209654" s="192"/>
    </row>
    <row r="209655" spans="26:27">
      <c r="Z209655" s="192"/>
      <c r="AA209655" s="192"/>
    </row>
    <row r="209656" spans="26:27">
      <c r="Z209656" s="192"/>
      <c r="AA209656" s="192"/>
    </row>
    <row r="209657" spans="26:27">
      <c r="Z209657" s="192"/>
      <c r="AA209657" s="192"/>
    </row>
    <row r="209658" spans="26:27">
      <c r="Z209658" s="192"/>
      <c r="AA209658" s="192"/>
    </row>
    <row r="209659" spans="26:27">
      <c r="Z209659" s="192"/>
      <c r="AA209659" s="192"/>
    </row>
    <row r="209660" spans="26:27">
      <c r="Z209660" s="192"/>
      <c r="AA209660" s="192"/>
    </row>
    <row r="209661" spans="26:27">
      <c r="Z209661" s="192"/>
      <c r="AA209661" s="192"/>
    </row>
    <row r="209662" spans="26:27">
      <c r="Z209662" s="192"/>
      <c r="AA209662" s="192"/>
    </row>
    <row r="209663" spans="26:27">
      <c r="Z209663" s="192"/>
      <c r="AA209663" s="192"/>
    </row>
    <row r="209664" spans="26:27">
      <c r="Z209664" s="192"/>
      <c r="AA209664" s="192"/>
    </row>
    <row r="209665" spans="26:27">
      <c r="Z209665" s="192"/>
      <c r="AA209665" s="192"/>
    </row>
    <row r="209666" spans="26:27">
      <c r="Z209666" s="192"/>
      <c r="AA209666" s="192"/>
    </row>
    <row r="209667" spans="26:27">
      <c r="Z209667" s="192"/>
      <c r="AA209667" s="192"/>
    </row>
    <row r="209668" spans="26:27">
      <c r="Z209668" s="192"/>
      <c r="AA209668" s="192"/>
    </row>
    <row r="209669" spans="26:27">
      <c r="Z209669" s="192"/>
      <c r="AA209669" s="192"/>
    </row>
    <row r="209670" spans="26:27">
      <c r="Z209670" s="192"/>
      <c r="AA209670" s="192"/>
    </row>
    <row r="209671" spans="26:27">
      <c r="Z209671" s="192"/>
      <c r="AA209671" s="192"/>
    </row>
    <row r="209672" spans="26:27">
      <c r="Z209672" s="192"/>
      <c r="AA209672" s="192"/>
    </row>
    <row r="209673" spans="26:27">
      <c r="Z209673" s="192"/>
      <c r="AA209673" s="192"/>
    </row>
    <row r="209674" spans="26:27">
      <c r="Z209674" s="192"/>
      <c r="AA209674" s="192"/>
    </row>
    <row r="209675" spans="26:27">
      <c r="Z209675" s="192"/>
      <c r="AA209675" s="192"/>
    </row>
    <row r="209676" spans="26:27">
      <c r="Z209676" s="192"/>
      <c r="AA209676" s="192"/>
    </row>
    <row r="209677" spans="26:27">
      <c r="Z209677" s="192"/>
      <c r="AA209677" s="192"/>
    </row>
    <row r="209678" spans="26:27">
      <c r="Z209678" s="192"/>
      <c r="AA209678" s="192"/>
    </row>
    <row r="209679" spans="26:27">
      <c r="Z209679" s="192"/>
      <c r="AA209679" s="192"/>
    </row>
    <row r="209680" spans="26:27">
      <c r="Z209680" s="192"/>
      <c r="AA209680" s="192"/>
    </row>
    <row r="209681" spans="26:27">
      <c r="Z209681" s="192"/>
      <c r="AA209681" s="192"/>
    </row>
    <row r="209682" spans="26:27">
      <c r="Z209682" s="192"/>
      <c r="AA209682" s="192"/>
    </row>
    <row r="209683" spans="26:27">
      <c r="Z209683" s="192"/>
      <c r="AA209683" s="192"/>
    </row>
    <row r="209684" spans="26:27">
      <c r="Z209684" s="192"/>
      <c r="AA209684" s="192"/>
    </row>
    <row r="209685" spans="26:27">
      <c r="Z209685" s="192"/>
      <c r="AA209685" s="192"/>
    </row>
    <row r="209686" spans="26:27">
      <c r="Z209686" s="192"/>
      <c r="AA209686" s="192"/>
    </row>
    <row r="209687" spans="26:27">
      <c r="Z209687" s="192"/>
      <c r="AA209687" s="192"/>
    </row>
    <row r="209688" spans="26:27">
      <c r="Z209688" s="192"/>
      <c r="AA209688" s="192"/>
    </row>
    <row r="209689" spans="26:27">
      <c r="Z209689" s="192"/>
      <c r="AA209689" s="192"/>
    </row>
    <row r="209690" spans="26:27">
      <c r="Z209690" s="192"/>
      <c r="AA209690" s="192"/>
    </row>
    <row r="209691" spans="26:27">
      <c r="Z209691" s="192"/>
      <c r="AA209691" s="192"/>
    </row>
    <row r="209692" spans="26:27">
      <c r="Z209692" s="192"/>
      <c r="AA209692" s="192"/>
    </row>
    <row r="209693" spans="26:27">
      <c r="Z209693" s="192"/>
      <c r="AA209693" s="192"/>
    </row>
    <row r="209694" spans="26:27">
      <c r="Z209694" s="192"/>
      <c r="AA209694" s="192"/>
    </row>
    <row r="209695" spans="26:27">
      <c r="Z209695" s="192"/>
      <c r="AA209695" s="192"/>
    </row>
    <row r="209696" spans="26:27">
      <c r="Z209696" s="192"/>
      <c r="AA209696" s="192"/>
    </row>
    <row r="209697" spans="26:27">
      <c r="Z209697" s="192"/>
      <c r="AA209697" s="192"/>
    </row>
    <row r="209698" spans="26:27">
      <c r="Z209698" s="192"/>
      <c r="AA209698" s="192"/>
    </row>
    <row r="209699" spans="26:27">
      <c r="Z209699" s="192"/>
      <c r="AA209699" s="192"/>
    </row>
    <row r="209700" spans="26:27">
      <c r="Z209700" s="192"/>
      <c r="AA209700" s="192"/>
    </row>
    <row r="209701" spans="26:27">
      <c r="Z209701" s="192"/>
      <c r="AA209701" s="192"/>
    </row>
    <row r="209702" spans="26:27">
      <c r="Z209702" s="192"/>
      <c r="AA209702" s="192"/>
    </row>
    <row r="209703" spans="26:27">
      <c r="Z209703" s="192"/>
      <c r="AA209703" s="192"/>
    </row>
    <row r="209704" spans="26:27">
      <c r="Z209704" s="192"/>
      <c r="AA209704" s="192"/>
    </row>
    <row r="209705" spans="26:27">
      <c r="Z209705" s="192"/>
      <c r="AA209705" s="192"/>
    </row>
    <row r="209706" spans="26:27">
      <c r="Z209706" s="192"/>
      <c r="AA209706" s="192"/>
    </row>
    <row r="209707" spans="26:27">
      <c r="Z209707" s="192"/>
      <c r="AA209707" s="192"/>
    </row>
    <row r="209708" spans="26:27">
      <c r="Z209708" s="192"/>
      <c r="AA209708" s="192"/>
    </row>
    <row r="209709" spans="26:27">
      <c r="Z209709" s="192"/>
      <c r="AA209709" s="192"/>
    </row>
    <row r="209710" spans="26:27">
      <c r="Z209710" s="192"/>
      <c r="AA209710" s="192"/>
    </row>
    <row r="209711" spans="26:27">
      <c r="Z209711" s="192"/>
      <c r="AA209711" s="192"/>
    </row>
    <row r="209712" spans="26:27">
      <c r="Z209712" s="192"/>
      <c r="AA209712" s="192"/>
    </row>
    <row r="209713" spans="26:27">
      <c r="Z209713" s="192"/>
      <c r="AA209713" s="192"/>
    </row>
    <row r="209714" spans="26:27">
      <c r="Z209714" s="192"/>
      <c r="AA209714" s="192"/>
    </row>
    <row r="209715" spans="26:27">
      <c r="Z209715" s="192"/>
      <c r="AA209715" s="192"/>
    </row>
    <row r="209716" spans="26:27">
      <c r="Z209716" s="192"/>
      <c r="AA209716" s="192"/>
    </row>
    <row r="209717" spans="26:27">
      <c r="Z209717" s="192"/>
      <c r="AA209717" s="192"/>
    </row>
    <row r="209718" spans="26:27">
      <c r="Z209718" s="192"/>
      <c r="AA209718" s="192"/>
    </row>
    <row r="209719" spans="26:27">
      <c r="Z209719" s="192"/>
      <c r="AA209719" s="192"/>
    </row>
    <row r="209720" spans="26:27">
      <c r="Z209720" s="192"/>
      <c r="AA209720" s="192"/>
    </row>
    <row r="209721" spans="26:27">
      <c r="Z209721" s="192"/>
      <c r="AA209721" s="192"/>
    </row>
    <row r="209722" spans="26:27">
      <c r="Z209722" s="192"/>
      <c r="AA209722" s="192"/>
    </row>
    <row r="209723" spans="26:27">
      <c r="Z209723" s="192"/>
      <c r="AA209723" s="192"/>
    </row>
    <row r="209724" spans="26:27">
      <c r="Z209724" s="192"/>
      <c r="AA209724" s="192"/>
    </row>
    <row r="209725" spans="26:27">
      <c r="Z209725" s="192"/>
      <c r="AA209725" s="192"/>
    </row>
    <row r="209726" spans="26:27">
      <c r="Z209726" s="192"/>
      <c r="AA209726" s="192"/>
    </row>
    <row r="209727" spans="26:27">
      <c r="Z209727" s="192"/>
      <c r="AA209727" s="192"/>
    </row>
    <row r="209728" spans="26:27">
      <c r="Z209728" s="192"/>
      <c r="AA209728" s="192"/>
    </row>
    <row r="209729" spans="26:27">
      <c r="Z209729" s="192"/>
      <c r="AA209729" s="192"/>
    </row>
    <row r="209730" spans="26:27">
      <c r="Z209730" s="192"/>
      <c r="AA209730" s="192"/>
    </row>
    <row r="209731" spans="26:27">
      <c r="Z209731" s="192"/>
      <c r="AA209731" s="192"/>
    </row>
    <row r="209732" spans="26:27">
      <c r="Z209732" s="192"/>
      <c r="AA209732" s="192"/>
    </row>
    <row r="209733" spans="26:27">
      <c r="Z209733" s="192"/>
      <c r="AA209733" s="192"/>
    </row>
    <row r="209734" spans="26:27">
      <c r="Z209734" s="192"/>
      <c r="AA209734" s="192"/>
    </row>
    <row r="209735" spans="26:27">
      <c r="Z209735" s="192"/>
      <c r="AA209735" s="192"/>
    </row>
    <row r="209736" spans="26:27">
      <c r="Z209736" s="192"/>
      <c r="AA209736" s="192"/>
    </row>
    <row r="209737" spans="26:27">
      <c r="Z209737" s="192"/>
      <c r="AA209737" s="192"/>
    </row>
    <row r="209738" spans="26:27">
      <c r="Z209738" s="192"/>
      <c r="AA209738" s="192"/>
    </row>
    <row r="209739" spans="26:27">
      <c r="Z209739" s="192"/>
      <c r="AA209739" s="192"/>
    </row>
    <row r="209740" spans="26:27">
      <c r="Z209740" s="192"/>
      <c r="AA209740" s="192"/>
    </row>
    <row r="209741" spans="26:27">
      <c r="Z209741" s="192"/>
      <c r="AA209741" s="192"/>
    </row>
    <row r="209742" spans="26:27">
      <c r="Z209742" s="192"/>
      <c r="AA209742" s="192"/>
    </row>
    <row r="209743" spans="26:27">
      <c r="Z209743" s="192"/>
      <c r="AA209743" s="192"/>
    </row>
    <row r="209744" spans="26:27">
      <c r="Z209744" s="192"/>
      <c r="AA209744" s="192"/>
    </row>
    <row r="209745" spans="26:27">
      <c r="Z209745" s="192"/>
      <c r="AA209745" s="192"/>
    </row>
    <row r="209746" spans="26:27">
      <c r="Z209746" s="192"/>
      <c r="AA209746" s="192"/>
    </row>
    <row r="209747" spans="26:27">
      <c r="Z209747" s="192"/>
      <c r="AA209747" s="192"/>
    </row>
    <row r="209748" spans="26:27">
      <c r="Z209748" s="192"/>
      <c r="AA209748" s="192"/>
    </row>
    <row r="209749" spans="26:27">
      <c r="Z209749" s="192"/>
      <c r="AA209749" s="192"/>
    </row>
    <row r="209750" spans="26:27">
      <c r="Z209750" s="192"/>
      <c r="AA209750" s="192"/>
    </row>
    <row r="209751" spans="26:27">
      <c r="Z209751" s="192"/>
      <c r="AA209751" s="192"/>
    </row>
    <row r="209752" spans="26:27">
      <c r="Z209752" s="192"/>
      <c r="AA209752" s="192"/>
    </row>
    <row r="209753" spans="26:27">
      <c r="Z209753" s="192"/>
      <c r="AA209753" s="192"/>
    </row>
    <row r="209754" spans="26:27">
      <c r="Z209754" s="192"/>
      <c r="AA209754" s="192"/>
    </row>
    <row r="209755" spans="26:27">
      <c r="Z209755" s="192"/>
      <c r="AA209755" s="192"/>
    </row>
    <row r="209756" spans="26:27">
      <c r="Z209756" s="192"/>
      <c r="AA209756" s="192"/>
    </row>
    <row r="209757" spans="26:27">
      <c r="Z209757" s="192"/>
      <c r="AA209757" s="192"/>
    </row>
    <row r="209758" spans="26:27">
      <c r="Z209758" s="192"/>
      <c r="AA209758" s="192"/>
    </row>
    <row r="209759" spans="26:27">
      <c r="Z209759" s="192"/>
      <c r="AA209759" s="192"/>
    </row>
    <row r="209760" spans="26:27">
      <c r="Z209760" s="192"/>
      <c r="AA209760" s="192"/>
    </row>
    <row r="209761" spans="26:27">
      <c r="Z209761" s="192"/>
      <c r="AA209761" s="192"/>
    </row>
    <row r="209762" spans="26:27">
      <c r="Z209762" s="192"/>
      <c r="AA209762" s="192"/>
    </row>
    <row r="209763" spans="26:27">
      <c r="Z209763" s="192"/>
      <c r="AA209763" s="192"/>
    </row>
    <row r="209764" spans="26:27">
      <c r="Z209764" s="192"/>
      <c r="AA209764" s="192"/>
    </row>
    <row r="209765" spans="26:27">
      <c r="Z209765" s="192"/>
      <c r="AA209765" s="192"/>
    </row>
    <row r="209766" spans="26:27">
      <c r="Z209766" s="192"/>
      <c r="AA209766" s="192"/>
    </row>
    <row r="209767" spans="26:27">
      <c r="Z209767" s="192"/>
      <c r="AA209767" s="192"/>
    </row>
    <row r="209768" spans="26:27">
      <c r="Z209768" s="192"/>
      <c r="AA209768" s="192"/>
    </row>
    <row r="209769" spans="26:27">
      <c r="Z209769" s="192"/>
      <c r="AA209769" s="192"/>
    </row>
    <row r="209770" spans="26:27">
      <c r="Z209770" s="192"/>
      <c r="AA209770" s="192"/>
    </row>
    <row r="209771" spans="26:27">
      <c r="Z209771" s="192"/>
      <c r="AA209771" s="192"/>
    </row>
    <row r="209772" spans="26:27">
      <c r="Z209772" s="192"/>
      <c r="AA209772" s="192"/>
    </row>
    <row r="209773" spans="26:27">
      <c r="Z209773" s="192"/>
      <c r="AA209773" s="192"/>
    </row>
    <row r="209774" spans="26:27">
      <c r="Z209774" s="192"/>
      <c r="AA209774" s="192"/>
    </row>
    <row r="209775" spans="26:27">
      <c r="Z209775" s="192"/>
      <c r="AA209775" s="192"/>
    </row>
    <row r="209776" spans="26:27">
      <c r="Z209776" s="192"/>
      <c r="AA209776" s="192"/>
    </row>
    <row r="209777" spans="26:27">
      <c r="Z209777" s="192"/>
      <c r="AA209777" s="192"/>
    </row>
    <row r="209778" spans="26:27">
      <c r="Z209778" s="192"/>
      <c r="AA209778" s="192"/>
    </row>
    <row r="209779" spans="26:27">
      <c r="Z209779" s="192"/>
      <c r="AA209779" s="192"/>
    </row>
    <row r="209780" spans="26:27">
      <c r="Z209780" s="192"/>
      <c r="AA209780" s="192"/>
    </row>
    <row r="209781" spans="26:27">
      <c r="Z209781" s="192"/>
      <c r="AA209781" s="192"/>
    </row>
    <row r="209782" spans="26:27">
      <c r="Z209782" s="192"/>
      <c r="AA209782" s="192"/>
    </row>
    <row r="209783" spans="26:27">
      <c r="Z209783" s="192"/>
      <c r="AA209783" s="192"/>
    </row>
    <row r="209784" spans="26:27">
      <c r="Z209784" s="192"/>
      <c r="AA209784" s="192"/>
    </row>
    <row r="209785" spans="26:27">
      <c r="Z209785" s="192"/>
      <c r="AA209785" s="192"/>
    </row>
    <row r="209786" spans="26:27">
      <c r="Z209786" s="192"/>
      <c r="AA209786" s="192"/>
    </row>
    <row r="209787" spans="26:27">
      <c r="Z209787" s="192"/>
      <c r="AA209787" s="192"/>
    </row>
    <row r="209788" spans="26:27">
      <c r="Z209788" s="192"/>
      <c r="AA209788" s="192"/>
    </row>
    <row r="209789" spans="26:27">
      <c r="Z209789" s="192"/>
      <c r="AA209789" s="192"/>
    </row>
    <row r="209790" spans="26:27">
      <c r="Z209790" s="192"/>
      <c r="AA209790" s="192"/>
    </row>
    <row r="209791" spans="26:27">
      <c r="Z209791" s="192"/>
      <c r="AA209791" s="192"/>
    </row>
    <row r="209792" spans="26:27">
      <c r="Z209792" s="192"/>
      <c r="AA209792" s="192"/>
    </row>
    <row r="209793" spans="26:27">
      <c r="Z209793" s="192"/>
      <c r="AA209793" s="192"/>
    </row>
    <row r="209794" spans="26:27">
      <c r="Z209794" s="192"/>
      <c r="AA209794" s="192"/>
    </row>
    <row r="209795" spans="26:27">
      <c r="Z209795" s="192"/>
      <c r="AA209795" s="192"/>
    </row>
    <row r="209796" spans="26:27">
      <c r="Z209796" s="192"/>
      <c r="AA209796" s="192"/>
    </row>
    <row r="209797" spans="26:27">
      <c r="Z209797" s="192"/>
      <c r="AA209797" s="192"/>
    </row>
    <row r="209798" spans="26:27">
      <c r="Z209798" s="192"/>
      <c r="AA209798" s="192"/>
    </row>
    <row r="209799" spans="26:27">
      <c r="Z209799" s="192"/>
      <c r="AA209799" s="192"/>
    </row>
    <row r="209800" spans="26:27">
      <c r="Z209800" s="192"/>
      <c r="AA209800" s="192"/>
    </row>
    <row r="209801" spans="26:27">
      <c r="Z209801" s="192"/>
      <c r="AA209801" s="192"/>
    </row>
    <row r="209802" spans="26:27">
      <c r="Z209802" s="192"/>
      <c r="AA209802" s="192"/>
    </row>
    <row r="209803" spans="26:27">
      <c r="Z209803" s="192"/>
      <c r="AA209803" s="192"/>
    </row>
    <row r="209804" spans="26:27">
      <c r="Z209804" s="192"/>
      <c r="AA209804" s="192"/>
    </row>
    <row r="209805" spans="26:27">
      <c r="Z209805" s="192"/>
      <c r="AA209805" s="192"/>
    </row>
    <row r="209806" spans="26:27">
      <c r="Z209806" s="192"/>
      <c r="AA209806" s="192"/>
    </row>
    <row r="209807" spans="26:27">
      <c r="Z209807" s="192"/>
      <c r="AA209807" s="192"/>
    </row>
    <row r="209808" spans="26:27">
      <c r="Z209808" s="192"/>
      <c r="AA209808" s="192"/>
    </row>
    <row r="209809" spans="26:27">
      <c r="Z209809" s="192"/>
      <c r="AA209809" s="192"/>
    </row>
    <row r="209810" spans="26:27">
      <c r="Z209810" s="192"/>
      <c r="AA209810" s="192"/>
    </row>
    <row r="209811" spans="26:27">
      <c r="Z209811" s="192"/>
      <c r="AA209811" s="192"/>
    </row>
    <row r="209812" spans="26:27">
      <c r="Z209812" s="192"/>
      <c r="AA209812" s="192"/>
    </row>
    <row r="209813" spans="26:27">
      <c r="Z209813" s="192"/>
      <c r="AA209813" s="192"/>
    </row>
    <row r="209814" spans="26:27">
      <c r="Z209814" s="192"/>
      <c r="AA209814" s="192"/>
    </row>
    <row r="209815" spans="26:27">
      <c r="Z209815" s="192"/>
      <c r="AA209815" s="192"/>
    </row>
    <row r="209816" spans="26:27">
      <c r="Z209816" s="192"/>
      <c r="AA209816" s="192"/>
    </row>
    <row r="209817" spans="26:27">
      <c r="Z209817" s="192"/>
      <c r="AA209817" s="192"/>
    </row>
    <row r="209818" spans="26:27">
      <c r="Z209818" s="192"/>
      <c r="AA209818" s="192"/>
    </row>
    <row r="209819" spans="26:27">
      <c r="Z209819" s="192"/>
      <c r="AA209819" s="192"/>
    </row>
    <row r="209820" spans="26:27">
      <c r="Z209820" s="192"/>
      <c r="AA209820" s="192"/>
    </row>
    <row r="209821" spans="26:27">
      <c r="Z209821" s="192"/>
      <c r="AA209821" s="192"/>
    </row>
    <row r="209822" spans="26:27">
      <c r="Z209822" s="192"/>
      <c r="AA209822" s="192"/>
    </row>
    <row r="209823" spans="26:27">
      <c r="Z209823" s="192"/>
      <c r="AA209823" s="192"/>
    </row>
    <row r="209824" spans="26:27">
      <c r="Z209824" s="192"/>
      <c r="AA209824" s="192"/>
    </row>
    <row r="209825" spans="26:27">
      <c r="Z209825" s="192"/>
      <c r="AA209825" s="192"/>
    </row>
    <row r="209826" spans="26:27">
      <c r="Z209826" s="192"/>
      <c r="AA209826" s="192"/>
    </row>
    <row r="209827" spans="26:27">
      <c r="Z209827" s="192"/>
      <c r="AA209827" s="192"/>
    </row>
    <row r="209828" spans="26:27">
      <c r="Z209828" s="192"/>
      <c r="AA209828" s="192"/>
    </row>
    <row r="209829" spans="26:27">
      <c r="Z209829" s="192"/>
      <c r="AA209829" s="192"/>
    </row>
    <row r="209830" spans="26:27">
      <c r="Z209830" s="192"/>
      <c r="AA209830" s="192"/>
    </row>
    <row r="209831" spans="26:27">
      <c r="Z209831" s="192"/>
      <c r="AA209831" s="192"/>
    </row>
    <row r="209832" spans="26:27">
      <c r="Z209832" s="192"/>
      <c r="AA209832" s="192"/>
    </row>
    <row r="209833" spans="26:27">
      <c r="Z209833" s="192"/>
      <c r="AA209833" s="192"/>
    </row>
    <row r="209834" spans="26:27">
      <c r="Z209834" s="192"/>
      <c r="AA209834" s="192"/>
    </row>
    <row r="209835" spans="26:27">
      <c r="Z209835" s="192"/>
      <c r="AA209835" s="192"/>
    </row>
    <row r="209836" spans="26:27">
      <c r="Z209836" s="192"/>
      <c r="AA209836" s="192"/>
    </row>
    <row r="209837" spans="26:27">
      <c r="Z209837" s="192"/>
      <c r="AA209837" s="192"/>
    </row>
    <row r="209838" spans="26:27">
      <c r="Z209838" s="192"/>
      <c r="AA209838" s="192"/>
    </row>
    <row r="209839" spans="26:27">
      <c r="Z209839" s="192"/>
      <c r="AA209839" s="192"/>
    </row>
    <row r="209840" spans="26:27">
      <c r="Z209840" s="192"/>
      <c r="AA209840" s="192"/>
    </row>
    <row r="209841" spans="26:27">
      <c r="Z209841" s="192"/>
      <c r="AA209841" s="192"/>
    </row>
    <row r="209842" spans="26:27">
      <c r="Z209842" s="192"/>
      <c r="AA209842" s="192"/>
    </row>
    <row r="209843" spans="26:27">
      <c r="Z209843" s="192"/>
      <c r="AA209843" s="192"/>
    </row>
    <row r="209844" spans="26:27">
      <c r="Z209844" s="192"/>
      <c r="AA209844" s="192"/>
    </row>
    <row r="209845" spans="26:27">
      <c r="Z209845" s="192"/>
      <c r="AA209845" s="192"/>
    </row>
    <row r="209846" spans="26:27">
      <c r="Z209846" s="192"/>
      <c r="AA209846" s="192"/>
    </row>
    <row r="209847" spans="26:27">
      <c r="Z209847" s="192"/>
      <c r="AA209847" s="192"/>
    </row>
    <row r="209848" spans="26:27">
      <c r="Z209848" s="192"/>
      <c r="AA209848" s="192"/>
    </row>
    <row r="209849" spans="26:27">
      <c r="Z209849" s="192"/>
      <c r="AA209849" s="192"/>
    </row>
    <row r="209850" spans="26:27">
      <c r="Z209850" s="192"/>
      <c r="AA209850" s="192"/>
    </row>
    <row r="209851" spans="26:27">
      <c r="Z209851" s="192"/>
      <c r="AA209851" s="192"/>
    </row>
    <row r="209852" spans="26:27">
      <c r="Z209852" s="192"/>
      <c r="AA209852" s="192"/>
    </row>
    <row r="209853" spans="26:27">
      <c r="Z209853" s="192"/>
      <c r="AA209853" s="192"/>
    </row>
    <row r="209854" spans="26:27">
      <c r="Z209854" s="192"/>
      <c r="AA209854" s="192"/>
    </row>
    <row r="209855" spans="26:27">
      <c r="Z209855" s="192"/>
      <c r="AA209855" s="192"/>
    </row>
    <row r="209856" spans="26:27">
      <c r="Z209856" s="192"/>
      <c r="AA209856" s="192"/>
    </row>
    <row r="209857" spans="26:27">
      <c r="Z209857" s="192"/>
      <c r="AA209857" s="192"/>
    </row>
    <row r="209858" spans="26:27">
      <c r="Z209858" s="192"/>
      <c r="AA209858" s="192"/>
    </row>
    <row r="209859" spans="26:27">
      <c r="Z209859" s="192"/>
      <c r="AA209859" s="192"/>
    </row>
    <row r="209860" spans="26:27">
      <c r="Z209860" s="192"/>
      <c r="AA209860" s="192"/>
    </row>
    <row r="209861" spans="26:27">
      <c r="Z209861" s="192"/>
      <c r="AA209861" s="192"/>
    </row>
    <row r="209862" spans="26:27">
      <c r="Z209862" s="192"/>
      <c r="AA209862" s="192"/>
    </row>
    <row r="209863" spans="26:27">
      <c r="Z209863" s="192"/>
      <c r="AA209863" s="192"/>
    </row>
    <row r="209864" spans="26:27">
      <c r="Z209864" s="192"/>
      <c r="AA209864" s="192"/>
    </row>
    <row r="209865" spans="26:27">
      <c r="Z209865" s="192"/>
      <c r="AA209865" s="192"/>
    </row>
    <row r="209866" spans="26:27">
      <c r="Z209866" s="192"/>
      <c r="AA209866" s="192"/>
    </row>
    <row r="209867" spans="26:27">
      <c r="Z209867" s="192"/>
      <c r="AA209867" s="192"/>
    </row>
    <row r="209868" spans="26:27">
      <c r="Z209868" s="192"/>
      <c r="AA209868" s="192"/>
    </row>
    <row r="209869" spans="26:27">
      <c r="Z209869" s="192"/>
      <c r="AA209869" s="192"/>
    </row>
    <row r="209870" spans="26:27">
      <c r="Z209870" s="192"/>
      <c r="AA209870" s="192"/>
    </row>
    <row r="209871" spans="26:27">
      <c r="Z209871" s="192"/>
      <c r="AA209871" s="192"/>
    </row>
    <row r="209872" spans="26:27">
      <c r="Z209872" s="192"/>
      <c r="AA209872" s="192"/>
    </row>
    <row r="209873" spans="26:27">
      <c r="Z209873" s="192"/>
      <c r="AA209873" s="192"/>
    </row>
    <row r="209874" spans="26:27">
      <c r="Z209874" s="192"/>
      <c r="AA209874" s="192"/>
    </row>
    <row r="209875" spans="26:27">
      <c r="Z209875" s="192"/>
      <c r="AA209875" s="192"/>
    </row>
    <row r="209876" spans="26:27">
      <c r="Z209876" s="192"/>
      <c r="AA209876" s="192"/>
    </row>
    <row r="209877" spans="26:27">
      <c r="Z209877" s="192"/>
      <c r="AA209877" s="192"/>
    </row>
    <row r="209878" spans="26:27">
      <c r="Z209878" s="192"/>
      <c r="AA209878" s="192"/>
    </row>
    <row r="209879" spans="26:27">
      <c r="Z209879" s="192"/>
      <c r="AA209879" s="192"/>
    </row>
    <row r="209880" spans="26:27">
      <c r="Z209880" s="192"/>
      <c r="AA209880" s="192"/>
    </row>
    <row r="209881" spans="26:27">
      <c r="Z209881" s="192"/>
      <c r="AA209881" s="192"/>
    </row>
    <row r="209882" spans="26:27">
      <c r="Z209882" s="192"/>
      <c r="AA209882" s="192"/>
    </row>
    <row r="209883" spans="26:27">
      <c r="Z209883" s="192"/>
      <c r="AA209883" s="192"/>
    </row>
    <row r="209884" spans="26:27">
      <c r="Z209884" s="192"/>
      <c r="AA209884" s="192"/>
    </row>
    <row r="209885" spans="26:27">
      <c r="Z209885" s="192"/>
      <c r="AA209885" s="192"/>
    </row>
    <row r="209886" spans="26:27">
      <c r="Z209886" s="192"/>
      <c r="AA209886" s="192"/>
    </row>
    <row r="209887" spans="26:27">
      <c r="Z209887" s="192"/>
      <c r="AA209887" s="192"/>
    </row>
    <row r="209888" spans="26:27">
      <c r="Z209888" s="192"/>
      <c r="AA209888" s="192"/>
    </row>
    <row r="209889" spans="26:27">
      <c r="Z209889" s="192"/>
      <c r="AA209889" s="192"/>
    </row>
    <row r="209890" spans="26:27">
      <c r="Z209890" s="192"/>
      <c r="AA209890" s="192"/>
    </row>
    <row r="209891" spans="26:27">
      <c r="Z209891" s="192"/>
      <c r="AA209891" s="192"/>
    </row>
    <row r="209892" spans="26:27">
      <c r="Z209892" s="192"/>
      <c r="AA209892" s="192"/>
    </row>
    <row r="209893" spans="26:27">
      <c r="Z209893" s="192"/>
      <c r="AA209893" s="192"/>
    </row>
    <row r="209894" spans="26:27">
      <c r="Z209894" s="192"/>
      <c r="AA209894" s="192"/>
    </row>
    <row r="209895" spans="26:27">
      <c r="Z209895" s="192"/>
      <c r="AA209895" s="192"/>
    </row>
    <row r="209896" spans="26:27">
      <c r="Z209896" s="192"/>
      <c r="AA209896" s="192"/>
    </row>
    <row r="209897" spans="26:27">
      <c r="Z209897" s="192"/>
      <c r="AA209897" s="192"/>
    </row>
    <row r="209898" spans="26:27">
      <c r="Z209898" s="192"/>
      <c r="AA209898" s="192"/>
    </row>
    <row r="209899" spans="26:27">
      <c r="Z209899" s="192"/>
      <c r="AA209899" s="192"/>
    </row>
    <row r="209900" spans="26:27">
      <c r="Z209900" s="192"/>
      <c r="AA209900" s="192"/>
    </row>
    <row r="209901" spans="26:27">
      <c r="Z209901" s="192"/>
      <c r="AA209901" s="192"/>
    </row>
    <row r="209902" spans="26:27">
      <c r="Z209902" s="192"/>
      <c r="AA209902" s="192"/>
    </row>
    <row r="209903" spans="26:27">
      <c r="Z209903" s="192"/>
      <c r="AA209903" s="192"/>
    </row>
    <row r="209904" spans="26:27">
      <c r="Z209904" s="192"/>
      <c r="AA209904" s="192"/>
    </row>
    <row r="209905" spans="26:27">
      <c r="Z209905" s="192"/>
      <c r="AA209905" s="192"/>
    </row>
    <row r="209906" spans="26:27">
      <c r="Z209906" s="192"/>
      <c r="AA209906" s="192"/>
    </row>
    <row r="209907" spans="26:27">
      <c r="Z209907" s="192"/>
      <c r="AA209907" s="192"/>
    </row>
    <row r="209908" spans="26:27">
      <c r="Z209908" s="192"/>
      <c r="AA209908" s="192"/>
    </row>
    <row r="209909" spans="26:27">
      <c r="Z209909" s="192"/>
      <c r="AA209909" s="192"/>
    </row>
    <row r="209910" spans="26:27">
      <c r="Z209910" s="192"/>
      <c r="AA209910" s="192"/>
    </row>
    <row r="209911" spans="26:27">
      <c r="Z209911" s="192"/>
      <c r="AA209911" s="192"/>
    </row>
    <row r="209912" spans="26:27">
      <c r="Z209912" s="192"/>
      <c r="AA209912" s="192"/>
    </row>
    <row r="209913" spans="26:27">
      <c r="Z209913" s="192"/>
      <c r="AA209913" s="192"/>
    </row>
    <row r="209914" spans="26:27">
      <c r="Z209914" s="192"/>
      <c r="AA209914" s="192"/>
    </row>
    <row r="209915" spans="26:27">
      <c r="Z209915" s="192"/>
      <c r="AA209915" s="192"/>
    </row>
    <row r="209916" spans="26:27">
      <c r="Z209916" s="192"/>
      <c r="AA209916" s="192"/>
    </row>
    <row r="209917" spans="26:27">
      <c r="Z209917" s="192"/>
      <c r="AA209917" s="192"/>
    </row>
    <row r="209918" spans="26:27">
      <c r="Z209918" s="192"/>
      <c r="AA209918" s="192"/>
    </row>
    <row r="209919" spans="26:27">
      <c r="Z209919" s="192"/>
      <c r="AA209919" s="192"/>
    </row>
    <row r="209920" spans="26:27">
      <c r="Z209920" s="192"/>
      <c r="AA209920" s="192"/>
    </row>
    <row r="209921" spans="26:27">
      <c r="Z209921" s="192"/>
      <c r="AA209921" s="192"/>
    </row>
    <row r="209922" spans="26:27">
      <c r="Z209922" s="192"/>
      <c r="AA209922" s="192"/>
    </row>
    <row r="209923" spans="26:27">
      <c r="Z209923" s="192"/>
      <c r="AA209923" s="192"/>
    </row>
    <row r="209924" spans="26:27">
      <c r="Z209924" s="192"/>
      <c r="AA209924" s="192"/>
    </row>
    <row r="209925" spans="26:27">
      <c r="Z209925" s="192"/>
      <c r="AA209925" s="192"/>
    </row>
    <row r="209926" spans="26:27">
      <c r="Z209926" s="192"/>
      <c r="AA209926" s="192"/>
    </row>
    <row r="209927" spans="26:27">
      <c r="Z209927" s="192"/>
      <c r="AA209927" s="192"/>
    </row>
    <row r="209928" spans="26:27">
      <c r="Z209928" s="192"/>
      <c r="AA209928" s="192"/>
    </row>
    <row r="209929" spans="26:27">
      <c r="Z209929" s="192"/>
      <c r="AA209929" s="192"/>
    </row>
    <row r="209930" spans="26:27">
      <c r="Z209930" s="192"/>
      <c r="AA209930" s="192"/>
    </row>
    <row r="209931" spans="26:27">
      <c r="Z209931" s="192"/>
      <c r="AA209931" s="192"/>
    </row>
    <row r="209932" spans="26:27">
      <c r="Z209932" s="192"/>
      <c r="AA209932" s="192"/>
    </row>
    <row r="209933" spans="26:27">
      <c r="Z209933" s="192"/>
      <c r="AA209933" s="192"/>
    </row>
    <row r="209934" spans="26:27">
      <c r="Z209934" s="192"/>
      <c r="AA209934" s="192"/>
    </row>
    <row r="209935" spans="26:27">
      <c r="Z209935" s="192"/>
      <c r="AA209935" s="192"/>
    </row>
    <row r="209936" spans="26:27">
      <c r="Z209936" s="192"/>
      <c r="AA209936" s="192"/>
    </row>
    <row r="209937" spans="26:27">
      <c r="Z209937" s="192"/>
      <c r="AA209937" s="192"/>
    </row>
    <row r="209938" spans="26:27">
      <c r="Z209938" s="192"/>
      <c r="AA209938" s="192"/>
    </row>
    <row r="209939" spans="26:27">
      <c r="Z209939" s="192"/>
      <c r="AA209939" s="192"/>
    </row>
    <row r="209940" spans="26:27">
      <c r="Z209940" s="192"/>
      <c r="AA209940" s="192"/>
    </row>
    <row r="209941" spans="26:27">
      <c r="Z209941" s="192"/>
      <c r="AA209941" s="192"/>
    </row>
    <row r="209942" spans="26:27">
      <c r="Z209942" s="192"/>
      <c r="AA209942" s="192"/>
    </row>
    <row r="209943" spans="26:27">
      <c r="Z209943" s="192"/>
      <c r="AA209943" s="192"/>
    </row>
    <row r="209944" spans="26:27">
      <c r="Z209944" s="192"/>
      <c r="AA209944" s="192"/>
    </row>
    <row r="209945" spans="26:27">
      <c r="Z209945" s="192"/>
      <c r="AA209945" s="192"/>
    </row>
    <row r="209946" spans="26:27">
      <c r="Z209946" s="192"/>
      <c r="AA209946" s="192"/>
    </row>
    <row r="209947" spans="26:27">
      <c r="Z209947" s="192"/>
      <c r="AA209947" s="192"/>
    </row>
    <row r="209948" spans="26:27">
      <c r="Z209948" s="192"/>
      <c r="AA209948" s="192"/>
    </row>
    <row r="209949" spans="26:27">
      <c r="Z209949" s="192"/>
      <c r="AA209949" s="192"/>
    </row>
    <row r="209950" spans="26:27">
      <c r="Z209950" s="192"/>
      <c r="AA209950" s="192"/>
    </row>
    <row r="209951" spans="26:27">
      <c r="Z209951" s="192"/>
      <c r="AA209951" s="192"/>
    </row>
    <row r="209952" spans="26:27">
      <c r="Z209952" s="192"/>
      <c r="AA209952" s="192"/>
    </row>
    <row r="209953" spans="26:27">
      <c r="Z209953" s="192"/>
      <c r="AA209953" s="192"/>
    </row>
    <row r="209954" spans="26:27">
      <c r="Z209954" s="192"/>
      <c r="AA209954" s="192"/>
    </row>
    <row r="209955" spans="26:27">
      <c r="Z209955" s="192"/>
      <c r="AA209955" s="192"/>
    </row>
    <row r="209956" spans="26:27">
      <c r="Z209956" s="192"/>
      <c r="AA209956" s="192"/>
    </row>
    <row r="209957" spans="26:27">
      <c r="Z209957" s="192"/>
      <c r="AA209957" s="192"/>
    </row>
    <row r="209958" spans="26:27">
      <c r="Z209958" s="192"/>
      <c r="AA209958" s="192"/>
    </row>
    <row r="209959" spans="26:27">
      <c r="Z209959" s="192"/>
      <c r="AA209959" s="192"/>
    </row>
    <row r="209960" spans="26:27">
      <c r="Z209960" s="192"/>
      <c r="AA209960" s="192"/>
    </row>
    <row r="209961" spans="26:27">
      <c r="Z209961" s="192"/>
      <c r="AA209961" s="192"/>
    </row>
    <row r="209962" spans="26:27">
      <c r="Z209962" s="192"/>
      <c r="AA209962" s="192"/>
    </row>
    <row r="209963" spans="26:27">
      <c r="Z209963" s="192"/>
      <c r="AA209963" s="192"/>
    </row>
    <row r="209964" spans="26:27">
      <c r="Z209964" s="192"/>
      <c r="AA209964" s="192"/>
    </row>
    <row r="209965" spans="26:27">
      <c r="Z209965" s="192"/>
      <c r="AA209965" s="192"/>
    </row>
    <row r="209966" spans="26:27">
      <c r="Z209966" s="192"/>
      <c r="AA209966" s="192"/>
    </row>
    <row r="209967" spans="26:27">
      <c r="Z209967" s="192"/>
      <c r="AA209967" s="192"/>
    </row>
    <row r="209968" spans="26:27">
      <c r="Z209968" s="192"/>
      <c r="AA209968" s="192"/>
    </row>
    <row r="209969" spans="26:27">
      <c r="Z209969" s="192"/>
      <c r="AA209969" s="192"/>
    </row>
    <row r="209970" spans="26:27">
      <c r="Z209970" s="192"/>
      <c r="AA209970" s="192"/>
    </row>
    <row r="209971" spans="26:27">
      <c r="Z209971" s="192"/>
      <c r="AA209971" s="192"/>
    </row>
    <row r="209972" spans="26:27">
      <c r="Z209972" s="192"/>
      <c r="AA209972" s="192"/>
    </row>
    <row r="209973" spans="26:27">
      <c r="Z209973" s="192"/>
      <c r="AA209973" s="192"/>
    </row>
    <row r="209974" spans="26:27">
      <c r="Z209974" s="192"/>
      <c r="AA209974" s="192"/>
    </row>
    <row r="209975" spans="26:27">
      <c r="Z209975" s="192"/>
      <c r="AA209975" s="192"/>
    </row>
    <row r="209976" spans="26:27">
      <c r="Z209976" s="192"/>
      <c r="AA209976" s="192"/>
    </row>
    <row r="209977" spans="26:27">
      <c r="Z209977" s="192"/>
      <c r="AA209977" s="192"/>
    </row>
    <row r="209978" spans="26:27">
      <c r="Z209978" s="192"/>
      <c r="AA209978" s="192"/>
    </row>
    <row r="209979" spans="26:27">
      <c r="Z209979" s="192"/>
      <c r="AA209979" s="192"/>
    </row>
    <row r="209980" spans="26:27">
      <c r="Z209980" s="192"/>
      <c r="AA209980" s="192"/>
    </row>
    <row r="209981" spans="26:27">
      <c r="Z209981" s="192"/>
      <c r="AA209981" s="192"/>
    </row>
    <row r="209982" spans="26:27">
      <c r="Z209982" s="192"/>
      <c r="AA209982" s="192"/>
    </row>
    <row r="209983" spans="26:27">
      <c r="Z209983" s="192"/>
      <c r="AA209983" s="192"/>
    </row>
    <row r="209984" spans="26:27">
      <c r="Z209984" s="192"/>
      <c r="AA209984" s="192"/>
    </row>
    <row r="209985" spans="26:27">
      <c r="Z209985" s="192"/>
      <c r="AA209985" s="192"/>
    </row>
    <row r="209986" spans="26:27">
      <c r="Z209986" s="192"/>
      <c r="AA209986" s="192"/>
    </row>
    <row r="209987" spans="26:27">
      <c r="Z209987" s="192"/>
      <c r="AA209987" s="192"/>
    </row>
    <row r="209988" spans="26:27">
      <c r="Z209988" s="192"/>
      <c r="AA209988" s="192"/>
    </row>
    <row r="209989" spans="26:27">
      <c r="Z209989" s="192"/>
      <c r="AA209989" s="192"/>
    </row>
    <row r="209990" spans="26:27">
      <c r="Z209990" s="192"/>
      <c r="AA209990" s="192"/>
    </row>
    <row r="209991" spans="26:27">
      <c r="Z209991" s="192"/>
      <c r="AA209991" s="192"/>
    </row>
    <row r="209992" spans="26:27">
      <c r="Z209992" s="192"/>
      <c r="AA209992" s="192"/>
    </row>
    <row r="209993" spans="26:27">
      <c r="Z209993" s="192"/>
      <c r="AA209993" s="192"/>
    </row>
    <row r="209994" spans="26:27">
      <c r="Z209994" s="192"/>
      <c r="AA209994" s="192"/>
    </row>
    <row r="209995" spans="26:27">
      <c r="Z209995" s="192"/>
      <c r="AA209995" s="192"/>
    </row>
    <row r="209996" spans="26:27">
      <c r="Z209996" s="192"/>
      <c r="AA209996" s="192"/>
    </row>
    <row r="209997" spans="26:27">
      <c r="Z209997" s="192"/>
      <c r="AA209997" s="192"/>
    </row>
    <row r="209998" spans="26:27">
      <c r="Z209998" s="192"/>
      <c r="AA209998" s="192"/>
    </row>
    <row r="209999" spans="26:27">
      <c r="Z209999" s="192"/>
      <c r="AA209999" s="192"/>
    </row>
    <row r="210000" spans="26:27">
      <c r="Z210000" s="192"/>
      <c r="AA210000" s="192"/>
    </row>
    <row r="210001" spans="26:27">
      <c r="Z210001" s="192"/>
      <c r="AA210001" s="192"/>
    </row>
    <row r="210002" spans="26:27">
      <c r="Z210002" s="192"/>
      <c r="AA210002" s="192"/>
    </row>
    <row r="210003" spans="26:27">
      <c r="Z210003" s="192"/>
      <c r="AA210003" s="192"/>
    </row>
    <row r="210004" spans="26:27">
      <c r="Z210004" s="192"/>
      <c r="AA210004" s="192"/>
    </row>
    <row r="210005" spans="26:27">
      <c r="Z210005" s="192"/>
      <c r="AA210005" s="192"/>
    </row>
    <row r="210006" spans="26:27">
      <c r="Z210006" s="192"/>
      <c r="AA210006" s="192"/>
    </row>
    <row r="210007" spans="26:27">
      <c r="Z210007" s="192"/>
      <c r="AA210007" s="192"/>
    </row>
    <row r="210008" spans="26:27">
      <c r="Z210008" s="192"/>
      <c r="AA210008" s="192"/>
    </row>
    <row r="210009" spans="26:27">
      <c r="Z210009" s="192"/>
      <c r="AA210009" s="192"/>
    </row>
    <row r="210010" spans="26:27">
      <c r="Z210010" s="192"/>
      <c r="AA210010" s="192"/>
    </row>
    <row r="210011" spans="26:27">
      <c r="Z210011" s="192"/>
      <c r="AA210011" s="192"/>
    </row>
    <row r="210012" spans="26:27">
      <c r="Z210012" s="192"/>
      <c r="AA210012" s="192"/>
    </row>
    <row r="210013" spans="26:27">
      <c r="Z210013" s="192"/>
      <c r="AA210013" s="192"/>
    </row>
    <row r="210014" spans="26:27">
      <c r="Z210014" s="192"/>
      <c r="AA210014" s="192"/>
    </row>
    <row r="210015" spans="26:27">
      <c r="Z210015" s="192"/>
      <c r="AA210015" s="192"/>
    </row>
    <row r="210016" spans="26:27">
      <c r="Z210016" s="192"/>
      <c r="AA210016" s="192"/>
    </row>
    <row r="210017" spans="26:27">
      <c r="Z210017" s="192"/>
      <c r="AA210017" s="192"/>
    </row>
    <row r="210018" spans="26:27">
      <c r="Z210018" s="192"/>
      <c r="AA210018" s="192"/>
    </row>
    <row r="210019" spans="26:27">
      <c r="Z210019" s="192"/>
      <c r="AA210019" s="192"/>
    </row>
    <row r="210020" spans="26:27">
      <c r="Z210020" s="192"/>
      <c r="AA210020" s="192"/>
    </row>
    <row r="210021" spans="26:27">
      <c r="Z210021" s="192"/>
      <c r="AA210021" s="192"/>
    </row>
    <row r="210022" spans="26:27">
      <c r="Z210022" s="192"/>
      <c r="AA210022" s="192"/>
    </row>
    <row r="210023" spans="26:27">
      <c r="Z210023" s="192"/>
      <c r="AA210023" s="192"/>
    </row>
    <row r="210024" spans="26:27">
      <c r="Z210024" s="192"/>
      <c r="AA210024" s="192"/>
    </row>
    <row r="210025" spans="26:27">
      <c r="Z210025" s="192"/>
      <c r="AA210025" s="192"/>
    </row>
    <row r="210026" spans="26:27">
      <c r="Z210026" s="192"/>
      <c r="AA210026" s="192"/>
    </row>
    <row r="210027" spans="26:27">
      <c r="Z210027" s="192"/>
      <c r="AA210027" s="192"/>
    </row>
    <row r="210028" spans="26:27">
      <c r="Z210028" s="192"/>
      <c r="AA210028" s="192"/>
    </row>
    <row r="210029" spans="26:27">
      <c r="Z210029" s="192"/>
      <c r="AA210029" s="192"/>
    </row>
    <row r="210030" spans="26:27">
      <c r="Z210030" s="192"/>
      <c r="AA210030" s="192"/>
    </row>
    <row r="210031" spans="26:27">
      <c r="Z210031" s="192"/>
      <c r="AA210031" s="192"/>
    </row>
    <row r="210032" spans="26:27">
      <c r="Z210032" s="192"/>
      <c r="AA210032" s="192"/>
    </row>
    <row r="210033" spans="26:27">
      <c r="Z210033" s="192"/>
      <c r="AA210033" s="192"/>
    </row>
    <row r="210034" spans="26:27">
      <c r="Z210034" s="192"/>
      <c r="AA210034" s="192"/>
    </row>
    <row r="210035" spans="26:27">
      <c r="Z210035" s="192"/>
      <c r="AA210035" s="192"/>
    </row>
    <row r="210036" spans="26:27">
      <c r="Z210036" s="192"/>
      <c r="AA210036" s="192"/>
    </row>
    <row r="210037" spans="26:27">
      <c r="Z210037" s="192"/>
      <c r="AA210037" s="192"/>
    </row>
    <row r="210038" spans="26:27">
      <c r="Z210038" s="192"/>
      <c r="AA210038" s="192"/>
    </row>
    <row r="210039" spans="26:27">
      <c r="Z210039" s="192"/>
      <c r="AA210039" s="192"/>
    </row>
    <row r="210040" spans="26:27">
      <c r="Z210040" s="192"/>
      <c r="AA210040" s="192"/>
    </row>
    <row r="210041" spans="26:27">
      <c r="Z210041" s="192"/>
      <c r="AA210041" s="192"/>
    </row>
    <row r="210042" spans="26:27">
      <c r="Z210042" s="192"/>
      <c r="AA210042" s="192"/>
    </row>
    <row r="210043" spans="26:27">
      <c r="Z210043" s="192"/>
      <c r="AA210043" s="192"/>
    </row>
    <row r="210044" spans="26:27">
      <c r="Z210044" s="192"/>
      <c r="AA210044" s="192"/>
    </row>
    <row r="210045" spans="26:27">
      <c r="Z210045" s="192"/>
      <c r="AA210045" s="192"/>
    </row>
    <row r="210046" spans="26:27">
      <c r="Z210046" s="192"/>
      <c r="AA210046" s="192"/>
    </row>
    <row r="210047" spans="26:27">
      <c r="Z210047" s="192"/>
      <c r="AA210047" s="192"/>
    </row>
    <row r="210048" spans="26:27">
      <c r="Z210048" s="192"/>
      <c r="AA210048" s="192"/>
    </row>
    <row r="210049" spans="26:27">
      <c r="Z210049" s="192"/>
      <c r="AA210049" s="192"/>
    </row>
    <row r="210050" spans="26:27">
      <c r="Z210050" s="192"/>
      <c r="AA210050" s="192"/>
    </row>
    <row r="210051" spans="26:27">
      <c r="Z210051" s="192"/>
      <c r="AA210051" s="192"/>
    </row>
    <row r="210052" spans="26:27">
      <c r="Z210052" s="192"/>
      <c r="AA210052" s="192"/>
    </row>
    <row r="210053" spans="26:27">
      <c r="Z210053" s="192"/>
      <c r="AA210053" s="192"/>
    </row>
    <row r="210054" spans="26:27">
      <c r="Z210054" s="192"/>
      <c r="AA210054" s="192"/>
    </row>
    <row r="210055" spans="26:27">
      <c r="Z210055" s="192"/>
      <c r="AA210055" s="192"/>
    </row>
    <row r="210056" spans="26:27">
      <c r="Z210056" s="192"/>
      <c r="AA210056" s="192"/>
    </row>
    <row r="210057" spans="26:27">
      <c r="Z210057" s="192"/>
      <c r="AA210057" s="192"/>
    </row>
    <row r="210058" spans="26:27">
      <c r="Z210058" s="192"/>
      <c r="AA210058" s="192"/>
    </row>
    <row r="210059" spans="26:27">
      <c r="Z210059" s="192"/>
      <c r="AA210059" s="192"/>
    </row>
    <row r="210060" spans="26:27">
      <c r="Z210060" s="192"/>
      <c r="AA210060" s="192"/>
    </row>
    <row r="210061" spans="26:27">
      <c r="Z210061" s="192"/>
      <c r="AA210061" s="192"/>
    </row>
    <row r="210062" spans="26:27">
      <c r="Z210062" s="192"/>
      <c r="AA210062" s="192"/>
    </row>
    <row r="210063" spans="26:27">
      <c r="Z210063" s="192"/>
      <c r="AA210063" s="192"/>
    </row>
    <row r="210064" spans="26:27">
      <c r="Z210064" s="192"/>
      <c r="AA210064" s="192"/>
    </row>
    <row r="210065" spans="26:27">
      <c r="Z210065" s="192"/>
      <c r="AA210065" s="192"/>
    </row>
    <row r="210066" spans="26:27">
      <c r="Z210066" s="192"/>
      <c r="AA210066" s="192"/>
    </row>
    <row r="210067" spans="26:27">
      <c r="Z210067" s="192"/>
      <c r="AA210067" s="192"/>
    </row>
    <row r="210068" spans="26:27">
      <c r="Z210068" s="192"/>
      <c r="AA210068" s="192"/>
    </row>
    <row r="210069" spans="26:27">
      <c r="Z210069" s="192"/>
      <c r="AA210069" s="192"/>
    </row>
    <row r="210070" spans="26:27">
      <c r="Z210070" s="192"/>
      <c r="AA210070" s="192"/>
    </row>
    <row r="210071" spans="26:27">
      <c r="Z210071" s="192"/>
      <c r="AA210071" s="192"/>
    </row>
    <row r="210072" spans="26:27">
      <c r="Z210072" s="192"/>
      <c r="AA210072" s="192"/>
    </row>
    <row r="210073" spans="26:27">
      <c r="Z210073" s="192"/>
      <c r="AA210073" s="192"/>
    </row>
    <row r="210074" spans="26:27">
      <c r="Z210074" s="192"/>
      <c r="AA210074" s="192"/>
    </row>
    <row r="210075" spans="26:27">
      <c r="Z210075" s="192"/>
      <c r="AA210075" s="192"/>
    </row>
    <row r="210076" spans="26:27">
      <c r="Z210076" s="192"/>
      <c r="AA210076" s="192"/>
    </row>
    <row r="210077" spans="26:27">
      <c r="Z210077" s="192"/>
      <c r="AA210077" s="192"/>
    </row>
    <row r="210078" spans="26:27">
      <c r="Z210078" s="192"/>
      <c r="AA210078" s="192"/>
    </row>
    <row r="210079" spans="26:27">
      <c r="Z210079" s="192"/>
      <c r="AA210079" s="192"/>
    </row>
    <row r="210080" spans="26:27">
      <c r="Z210080" s="192"/>
      <c r="AA210080" s="192"/>
    </row>
    <row r="210081" spans="26:27">
      <c r="Z210081" s="192"/>
      <c r="AA210081" s="192"/>
    </row>
    <row r="210082" spans="26:27">
      <c r="Z210082" s="192"/>
      <c r="AA210082" s="192"/>
    </row>
    <row r="210083" spans="26:27">
      <c r="Z210083" s="192"/>
      <c r="AA210083" s="192"/>
    </row>
    <row r="210084" spans="26:27">
      <c r="Z210084" s="192"/>
      <c r="AA210084" s="192"/>
    </row>
    <row r="210085" spans="26:27">
      <c r="Z210085" s="192"/>
      <c r="AA210085" s="192"/>
    </row>
    <row r="210086" spans="26:27">
      <c r="Z210086" s="192"/>
      <c r="AA210086" s="192"/>
    </row>
    <row r="210087" spans="26:27">
      <c r="Z210087" s="192"/>
      <c r="AA210087" s="192"/>
    </row>
    <row r="210088" spans="26:27">
      <c r="Z210088" s="192"/>
      <c r="AA210088" s="192"/>
    </row>
    <row r="210089" spans="26:27">
      <c r="Z210089" s="192"/>
      <c r="AA210089" s="192"/>
    </row>
    <row r="210090" spans="26:27">
      <c r="Z210090" s="192"/>
      <c r="AA210090" s="192"/>
    </row>
    <row r="210091" spans="26:27">
      <c r="Z210091" s="192"/>
      <c r="AA210091" s="192"/>
    </row>
    <row r="210092" spans="26:27">
      <c r="Z210092" s="192"/>
      <c r="AA210092" s="192"/>
    </row>
    <row r="210093" spans="26:27">
      <c r="Z210093" s="192"/>
      <c r="AA210093" s="192"/>
    </row>
    <row r="210094" spans="26:27">
      <c r="Z210094" s="192"/>
      <c r="AA210094" s="192"/>
    </row>
    <row r="210095" spans="26:27">
      <c r="Z210095" s="192"/>
      <c r="AA210095" s="192"/>
    </row>
    <row r="210096" spans="26:27">
      <c r="Z210096" s="192"/>
      <c r="AA210096" s="192"/>
    </row>
    <row r="210097" spans="26:27">
      <c r="Z210097" s="192"/>
      <c r="AA210097" s="192"/>
    </row>
    <row r="210098" spans="26:27">
      <c r="Z210098" s="192"/>
      <c r="AA210098" s="192"/>
    </row>
    <row r="210099" spans="26:27">
      <c r="Z210099" s="192"/>
      <c r="AA210099" s="192"/>
    </row>
    <row r="210100" spans="26:27">
      <c r="Z210100" s="192"/>
      <c r="AA210100" s="192"/>
    </row>
    <row r="210101" spans="26:27">
      <c r="Z210101" s="192"/>
      <c r="AA210101" s="192"/>
    </row>
    <row r="210102" spans="26:27">
      <c r="Z210102" s="192"/>
      <c r="AA210102" s="192"/>
    </row>
    <row r="210103" spans="26:27">
      <c r="Z210103" s="192"/>
      <c r="AA210103" s="192"/>
    </row>
    <row r="210104" spans="26:27">
      <c r="Z210104" s="192"/>
      <c r="AA210104" s="192"/>
    </row>
    <row r="210105" spans="26:27">
      <c r="Z210105" s="192"/>
      <c r="AA210105" s="192"/>
    </row>
    <row r="210106" spans="26:27">
      <c r="Z210106" s="192"/>
      <c r="AA210106" s="192"/>
    </row>
    <row r="210107" spans="26:27">
      <c r="Z210107" s="192"/>
      <c r="AA210107" s="192"/>
    </row>
    <row r="210108" spans="26:27">
      <c r="Z210108" s="192"/>
      <c r="AA210108" s="192"/>
    </row>
    <row r="210109" spans="26:27">
      <c r="Z210109" s="192"/>
      <c r="AA210109" s="192"/>
    </row>
    <row r="210110" spans="26:27">
      <c r="Z210110" s="192"/>
      <c r="AA210110" s="192"/>
    </row>
    <row r="210111" spans="26:27">
      <c r="Z210111" s="192"/>
      <c r="AA210111" s="192"/>
    </row>
    <row r="210112" spans="26:27">
      <c r="Z210112" s="192"/>
      <c r="AA210112" s="192"/>
    </row>
    <row r="210113" spans="26:27">
      <c r="Z210113" s="192"/>
      <c r="AA210113" s="192"/>
    </row>
    <row r="210114" spans="26:27">
      <c r="Z210114" s="192"/>
      <c r="AA210114" s="192"/>
    </row>
    <row r="210115" spans="26:27">
      <c r="Z210115" s="192"/>
      <c r="AA210115" s="192"/>
    </row>
    <row r="210116" spans="26:27">
      <c r="Z210116" s="192"/>
      <c r="AA210116" s="192"/>
    </row>
    <row r="210117" spans="26:27">
      <c r="Z210117" s="192"/>
      <c r="AA210117" s="192"/>
    </row>
    <row r="210118" spans="26:27">
      <c r="Z210118" s="192"/>
      <c r="AA210118" s="192"/>
    </row>
    <row r="210119" spans="26:27">
      <c r="Z210119" s="192"/>
      <c r="AA210119" s="192"/>
    </row>
    <row r="210120" spans="26:27">
      <c r="Z210120" s="192"/>
      <c r="AA210120" s="192"/>
    </row>
    <row r="210121" spans="26:27">
      <c r="Z210121" s="192"/>
      <c r="AA210121" s="192"/>
    </row>
    <row r="210122" spans="26:27">
      <c r="Z210122" s="192"/>
      <c r="AA210122" s="192"/>
    </row>
    <row r="210123" spans="26:27">
      <c r="Z210123" s="192"/>
      <c r="AA210123" s="192"/>
    </row>
    <row r="210124" spans="26:27">
      <c r="Z210124" s="192"/>
      <c r="AA210124" s="192"/>
    </row>
    <row r="210125" spans="26:27">
      <c r="Z210125" s="192"/>
      <c r="AA210125" s="192"/>
    </row>
    <row r="210126" spans="26:27">
      <c r="Z210126" s="192"/>
      <c r="AA210126" s="192"/>
    </row>
    <row r="210127" spans="26:27">
      <c r="Z210127" s="192"/>
      <c r="AA210127" s="192"/>
    </row>
    <row r="210128" spans="26:27">
      <c r="Z210128" s="192"/>
      <c r="AA210128" s="192"/>
    </row>
    <row r="210129" spans="26:27">
      <c r="Z210129" s="192"/>
      <c r="AA210129" s="192"/>
    </row>
    <row r="210130" spans="26:27">
      <c r="Z210130" s="192"/>
      <c r="AA210130" s="192"/>
    </row>
    <row r="210131" spans="26:27">
      <c r="Z210131" s="192"/>
      <c r="AA210131" s="192"/>
    </row>
    <row r="210132" spans="26:27">
      <c r="Z210132" s="192"/>
      <c r="AA210132" s="192"/>
    </row>
    <row r="210133" spans="26:27">
      <c r="Z210133" s="192"/>
      <c r="AA210133" s="192"/>
    </row>
    <row r="210134" spans="26:27">
      <c r="Z210134" s="192"/>
      <c r="AA210134" s="192"/>
    </row>
    <row r="210135" spans="26:27">
      <c r="Z210135" s="192"/>
      <c r="AA210135" s="192"/>
    </row>
    <row r="210136" spans="26:27">
      <c r="Z210136" s="192"/>
      <c r="AA210136" s="192"/>
    </row>
    <row r="210137" spans="26:27">
      <c r="Z210137" s="192"/>
      <c r="AA210137" s="192"/>
    </row>
    <row r="210138" spans="26:27">
      <c r="Z210138" s="192"/>
      <c r="AA210138" s="192"/>
    </row>
    <row r="210139" spans="26:27">
      <c r="Z210139" s="192"/>
      <c r="AA210139" s="192"/>
    </row>
    <row r="210140" spans="26:27">
      <c r="Z210140" s="192"/>
      <c r="AA210140" s="192"/>
    </row>
    <row r="210141" spans="26:27">
      <c r="Z210141" s="192"/>
      <c r="AA210141" s="192"/>
    </row>
    <row r="210142" spans="26:27">
      <c r="Z210142" s="192"/>
      <c r="AA210142" s="192"/>
    </row>
    <row r="210143" spans="26:27">
      <c r="Z210143" s="192"/>
      <c r="AA210143" s="192"/>
    </row>
    <row r="210144" spans="26:27">
      <c r="Z210144" s="192"/>
      <c r="AA210144" s="192"/>
    </row>
    <row r="210145" spans="26:27">
      <c r="Z210145" s="192"/>
      <c r="AA210145" s="192"/>
    </row>
    <row r="210146" spans="26:27">
      <c r="Z210146" s="192"/>
      <c r="AA210146" s="192"/>
    </row>
    <row r="210147" spans="26:27">
      <c r="Z210147" s="192"/>
      <c r="AA210147" s="192"/>
    </row>
    <row r="210148" spans="26:27">
      <c r="Z210148" s="192"/>
      <c r="AA210148" s="192"/>
    </row>
    <row r="210149" spans="26:27">
      <c r="Z210149" s="192"/>
      <c r="AA210149" s="192"/>
    </row>
    <row r="210150" spans="26:27">
      <c r="Z210150" s="192"/>
      <c r="AA210150" s="192"/>
    </row>
    <row r="210151" spans="26:27">
      <c r="Z210151" s="192"/>
      <c r="AA210151" s="192"/>
    </row>
    <row r="210152" spans="26:27">
      <c r="Z210152" s="192"/>
      <c r="AA210152" s="192"/>
    </row>
    <row r="210153" spans="26:27">
      <c r="Z210153" s="192"/>
      <c r="AA210153" s="192"/>
    </row>
    <row r="210154" spans="26:27">
      <c r="Z210154" s="192"/>
      <c r="AA210154" s="192"/>
    </row>
    <row r="210155" spans="26:27">
      <c r="Z210155" s="192"/>
      <c r="AA210155" s="192"/>
    </row>
    <row r="210156" spans="26:27">
      <c r="Z210156" s="192"/>
      <c r="AA210156" s="192"/>
    </row>
    <row r="210157" spans="26:27">
      <c r="Z210157" s="192"/>
      <c r="AA210157" s="192"/>
    </row>
    <row r="210158" spans="26:27">
      <c r="Z210158" s="192"/>
      <c r="AA210158" s="192"/>
    </row>
    <row r="210159" spans="26:27">
      <c r="Z210159" s="192"/>
      <c r="AA210159" s="192"/>
    </row>
    <row r="210160" spans="26:27">
      <c r="Z210160" s="192"/>
      <c r="AA210160" s="192"/>
    </row>
    <row r="210161" spans="26:27">
      <c r="Z210161" s="192"/>
      <c r="AA210161" s="192"/>
    </row>
    <row r="210162" spans="26:27">
      <c r="Z210162" s="192"/>
      <c r="AA210162" s="192"/>
    </row>
    <row r="210163" spans="26:27">
      <c r="Z210163" s="192"/>
      <c r="AA210163" s="192"/>
    </row>
    <row r="210164" spans="26:27">
      <c r="Z210164" s="192"/>
      <c r="AA210164" s="192"/>
    </row>
    <row r="210165" spans="26:27">
      <c r="Z210165" s="192"/>
      <c r="AA210165" s="192"/>
    </row>
    <row r="210166" spans="26:27">
      <c r="Z210166" s="192"/>
      <c r="AA210166" s="192"/>
    </row>
    <row r="210167" spans="26:27">
      <c r="Z210167" s="192"/>
      <c r="AA210167" s="192"/>
    </row>
    <row r="210168" spans="26:27">
      <c r="Z210168" s="192"/>
      <c r="AA210168" s="192"/>
    </row>
    <row r="210169" spans="26:27">
      <c r="Z210169" s="192"/>
      <c r="AA210169" s="192"/>
    </row>
    <row r="210170" spans="26:27">
      <c r="Z210170" s="192"/>
      <c r="AA210170" s="192"/>
    </row>
    <row r="210171" spans="26:27">
      <c r="Z210171" s="192"/>
      <c r="AA210171" s="192"/>
    </row>
    <row r="210172" spans="26:27">
      <c r="Z210172" s="192"/>
      <c r="AA210172" s="192"/>
    </row>
    <row r="210173" spans="26:27">
      <c r="Z210173" s="192"/>
      <c r="AA210173" s="192"/>
    </row>
    <row r="210174" spans="26:27">
      <c r="Z210174" s="192"/>
      <c r="AA210174" s="192"/>
    </row>
    <row r="210175" spans="26:27">
      <c r="Z210175" s="192"/>
      <c r="AA210175" s="192"/>
    </row>
    <row r="210176" spans="26:27">
      <c r="Z210176" s="192"/>
      <c r="AA210176" s="192"/>
    </row>
    <row r="210177" spans="26:27">
      <c r="Z210177" s="192"/>
      <c r="AA210177" s="192"/>
    </row>
    <row r="210178" spans="26:27">
      <c r="Z210178" s="192"/>
      <c r="AA210178" s="192"/>
    </row>
    <row r="210179" spans="26:27">
      <c r="Z210179" s="192"/>
      <c r="AA210179" s="192"/>
    </row>
    <row r="210180" spans="26:27">
      <c r="Z210180" s="192"/>
      <c r="AA210180" s="192"/>
    </row>
    <row r="210181" spans="26:27">
      <c r="Z210181" s="192"/>
      <c r="AA210181" s="192"/>
    </row>
    <row r="210182" spans="26:27">
      <c r="Z210182" s="192"/>
      <c r="AA210182" s="192"/>
    </row>
    <row r="210183" spans="26:27">
      <c r="Z210183" s="192"/>
      <c r="AA210183" s="192"/>
    </row>
    <row r="210184" spans="26:27">
      <c r="Z210184" s="192"/>
      <c r="AA210184" s="192"/>
    </row>
    <row r="210185" spans="26:27">
      <c r="Z210185" s="192"/>
      <c r="AA210185" s="192"/>
    </row>
    <row r="210186" spans="26:27">
      <c r="Z210186" s="192"/>
      <c r="AA210186" s="192"/>
    </row>
    <row r="210187" spans="26:27">
      <c r="Z210187" s="192"/>
      <c r="AA210187" s="192"/>
    </row>
    <row r="210188" spans="26:27">
      <c r="Z210188" s="192"/>
      <c r="AA210188" s="192"/>
    </row>
    <row r="210189" spans="26:27">
      <c r="Z210189" s="192"/>
      <c r="AA210189" s="192"/>
    </row>
    <row r="210190" spans="26:27">
      <c r="Z210190" s="192"/>
      <c r="AA210190" s="192"/>
    </row>
    <row r="210191" spans="26:27">
      <c r="Z210191" s="192"/>
      <c r="AA210191" s="192"/>
    </row>
    <row r="210192" spans="26:27">
      <c r="Z210192" s="192"/>
      <c r="AA210192" s="192"/>
    </row>
    <row r="210193" spans="26:27">
      <c r="Z210193" s="192"/>
      <c r="AA210193" s="192"/>
    </row>
    <row r="210194" spans="26:27">
      <c r="Z210194" s="192"/>
      <c r="AA210194" s="192"/>
    </row>
    <row r="210195" spans="26:27">
      <c r="Z210195" s="192"/>
      <c r="AA210195" s="192"/>
    </row>
    <row r="210196" spans="26:27">
      <c r="Z210196" s="192"/>
      <c r="AA210196" s="192"/>
    </row>
    <row r="210197" spans="26:27">
      <c r="Z210197" s="192"/>
      <c r="AA210197" s="192"/>
    </row>
    <row r="210198" spans="26:27">
      <c r="Z210198" s="192"/>
      <c r="AA210198" s="192"/>
    </row>
    <row r="210199" spans="26:27">
      <c r="Z210199" s="192"/>
      <c r="AA210199" s="192"/>
    </row>
    <row r="210200" spans="26:27">
      <c r="Z210200" s="192"/>
      <c r="AA210200" s="192"/>
    </row>
    <row r="210201" spans="26:27">
      <c r="Z210201" s="192"/>
      <c r="AA210201" s="192"/>
    </row>
    <row r="210202" spans="26:27">
      <c r="Z210202" s="192"/>
      <c r="AA210202" s="192"/>
    </row>
    <row r="210203" spans="26:27">
      <c r="Z210203" s="192"/>
      <c r="AA210203" s="192"/>
    </row>
    <row r="210204" spans="26:27">
      <c r="Z210204" s="192"/>
      <c r="AA210204" s="192"/>
    </row>
    <row r="210205" spans="26:27">
      <c r="Z210205" s="192"/>
      <c r="AA210205" s="192"/>
    </row>
    <row r="210206" spans="26:27">
      <c r="Z210206" s="192"/>
      <c r="AA210206" s="192"/>
    </row>
    <row r="210207" spans="26:27">
      <c r="Z210207" s="192"/>
      <c r="AA210207" s="192"/>
    </row>
    <row r="210208" spans="26:27">
      <c r="Z210208" s="192"/>
      <c r="AA210208" s="192"/>
    </row>
    <row r="210209" spans="26:27">
      <c r="Z210209" s="192"/>
      <c r="AA210209" s="192"/>
    </row>
    <row r="210210" spans="26:27">
      <c r="Z210210" s="192"/>
      <c r="AA210210" s="192"/>
    </row>
    <row r="210211" spans="26:27">
      <c r="Z210211" s="192"/>
      <c r="AA210211" s="192"/>
    </row>
    <row r="210212" spans="26:27">
      <c r="Z210212" s="192"/>
      <c r="AA210212" s="192"/>
    </row>
    <row r="210213" spans="26:27">
      <c r="Z210213" s="192"/>
      <c r="AA210213" s="192"/>
    </row>
    <row r="210214" spans="26:27">
      <c r="Z210214" s="192"/>
      <c r="AA210214" s="192"/>
    </row>
    <row r="210215" spans="26:27">
      <c r="Z210215" s="192"/>
      <c r="AA210215" s="192"/>
    </row>
    <row r="210216" spans="26:27">
      <c r="Z210216" s="192"/>
      <c r="AA210216" s="192"/>
    </row>
    <row r="210217" spans="26:27">
      <c r="Z210217" s="192"/>
      <c r="AA210217" s="192"/>
    </row>
    <row r="210218" spans="26:27">
      <c r="Z210218" s="192"/>
      <c r="AA210218" s="192"/>
    </row>
    <row r="210219" spans="26:27">
      <c r="Z210219" s="192"/>
      <c r="AA210219" s="192"/>
    </row>
    <row r="210220" spans="26:27">
      <c r="Z210220" s="192"/>
      <c r="AA210220" s="192"/>
    </row>
    <row r="210221" spans="26:27">
      <c r="Z210221" s="192"/>
      <c r="AA210221" s="192"/>
    </row>
    <row r="210222" spans="26:27">
      <c r="Z210222" s="192"/>
      <c r="AA210222" s="192"/>
    </row>
    <row r="210223" spans="26:27">
      <c r="Z210223" s="192"/>
      <c r="AA210223" s="192"/>
    </row>
    <row r="210224" spans="26:27">
      <c r="Z210224" s="192"/>
      <c r="AA210224" s="192"/>
    </row>
    <row r="210225" spans="26:27">
      <c r="Z210225" s="192"/>
      <c r="AA210225" s="192"/>
    </row>
    <row r="210226" spans="26:27">
      <c r="Z210226" s="192"/>
      <c r="AA210226" s="192"/>
    </row>
    <row r="210227" spans="26:27">
      <c r="Z210227" s="192"/>
      <c r="AA210227" s="192"/>
    </row>
    <row r="210228" spans="26:27">
      <c r="Z210228" s="192"/>
      <c r="AA210228" s="192"/>
    </row>
    <row r="210229" spans="26:27">
      <c r="Z210229" s="192"/>
      <c r="AA210229" s="192"/>
    </row>
    <row r="210230" spans="26:27">
      <c r="Z210230" s="192"/>
      <c r="AA210230" s="192"/>
    </row>
    <row r="210231" spans="26:27">
      <c r="Z210231" s="192"/>
      <c r="AA210231" s="192"/>
    </row>
    <row r="210232" spans="26:27">
      <c r="Z210232" s="192"/>
      <c r="AA210232" s="192"/>
    </row>
    <row r="210233" spans="26:27">
      <c r="Z210233" s="192"/>
      <c r="AA210233" s="192"/>
    </row>
    <row r="210234" spans="26:27">
      <c r="Z210234" s="192"/>
      <c r="AA210234" s="192"/>
    </row>
    <row r="210235" spans="26:27">
      <c r="Z210235" s="192"/>
      <c r="AA210235" s="192"/>
    </row>
    <row r="210236" spans="26:27">
      <c r="Z210236" s="192"/>
      <c r="AA210236" s="192"/>
    </row>
    <row r="210237" spans="26:27">
      <c r="Z210237" s="192"/>
      <c r="AA210237" s="192"/>
    </row>
    <row r="210238" spans="26:27">
      <c r="Z210238" s="192"/>
      <c r="AA210238" s="192"/>
    </row>
    <row r="210239" spans="26:27">
      <c r="Z210239" s="192"/>
      <c r="AA210239" s="192"/>
    </row>
    <row r="210240" spans="26:27">
      <c r="Z210240" s="192"/>
      <c r="AA210240" s="192"/>
    </row>
    <row r="210241" spans="26:27">
      <c r="Z210241" s="192"/>
      <c r="AA210241" s="192"/>
    </row>
    <row r="210242" spans="26:27">
      <c r="Z210242" s="192"/>
      <c r="AA210242" s="192"/>
    </row>
    <row r="210243" spans="26:27">
      <c r="Z210243" s="192"/>
      <c r="AA210243" s="192"/>
    </row>
    <row r="210244" spans="26:27">
      <c r="Z210244" s="192"/>
      <c r="AA210244" s="192"/>
    </row>
    <row r="210245" spans="26:27">
      <c r="Z210245" s="192"/>
      <c r="AA210245" s="192"/>
    </row>
    <row r="210246" spans="26:27">
      <c r="Z210246" s="192"/>
      <c r="AA210246" s="192"/>
    </row>
    <row r="210247" spans="26:27">
      <c r="Z210247" s="192"/>
      <c r="AA210247" s="192"/>
    </row>
    <row r="210248" spans="26:27">
      <c r="Z210248" s="192"/>
      <c r="AA210248" s="192"/>
    </row>
    <row r="210249" spans="26:27">
      <c r="Z210249" s="192"/>
      <c r="AA210249" s="192"/>
    </row>
    <row r="210250" spans="26:27">
      <c r="Z210250" s="192"/>
      <c r="AA210250" s="192"/>
    </row>
    <row r="210251" spans="26:27">
      <c r="Z210251" s="192"/>
      <c r="AA210251" s="192"/>
    </row>
    <row r="210252" spans="26:27">
      <c r="Z210252" s="192"/>
      <c r="AA210252" s="192"/>
    </row>
    <row r="210253" spans="26:27">
      <c r="Z210253" s="192"/>
      <c r="AA210253" s="192"/>
    </row>
    <row r="210254" spans="26:27">
      <c r="Z210254" s="192"/>
      <c r="AA210254" s="192"/>
    </row>
    <row r="210255" spans="26:27">
      <c r="Z210255" s="192"/>
      <c r="AA210255" s="192"/>
    </row>
    <row r="210256" spans="26:27">
      <c r="Z210256" s="192"/>
      <c r="AA210256" s="192"/>
    </row>
    <row r="210257" spans="26:27">
      <c r="Z210257" s="192"/>
      <c r="AA210257" s="192"/>
    </row>
    <row r="210258" spans="26:27">
      <c r="Z210258" s="192"/>
      <c r="AA210258" s="192"/>
    </row>
    <row r="210259" spans="26:27">
      <c r="Z210259" s="192"/>
      <c r="AA210259" s="192"/>
    </row>
    <row r="210260" spans="26:27">
      <c r="Z210260" s="192"/>
      <c r="AA210260" s="192"/>
    </row>
    <row r="210261" spans="26:27">
      <c r="Z210261" s="192"/>
      <c r="AA210261" s="192"/>
    </row>
    <row r="210262" spans="26:27">
      <c r="Z210262" s="192"/>
      <c r="AA210262" s="192"/>
    </row>
    <row r="210263" spans="26:27">
      <c r="Z210263" s="192"/>
      <c r="AA210263" s="192"/>
    </row>
    <row r="210264" spans="26:27">
      <c r="Z210264" s="192"/>
      <c r="AA210264" s="192"/>
    </row>
    <row r="210265" spans="26:27">
      <c r="Z210265" s="192"/>
      <c r="AA210265" s="192"/>
    </row>
    <row r="210266" spans="26:27">
      <c r="Z210266" s="192"/>
      <c r="AA210266" s="192"/>
    </row>
    <row r="210267" spans="26:27">
      <c r="Z210267" s="192"/>
      <c r="AA210267" s="192"/>
    </row>
    <row r="210268" spans="26:27">
      <c r="Z210268" s="192"/>
      <c r="AA210268" s="192"/>
    </row>
    <row r="210269" spans="26:27">
      <c r="Z210269" s="192"/>
      <c r="AA210269" s="192"/>
    </row>
    <row r="210270" spans="26:27">
      <c r="Z210270" s="192"/>
      <c r="AA210270" s="192"/>
    </row>
    <row r="210271" spans="26:27">
      <c r="Z210271" s="192"/>
      <c r="AA210271" s="192"/>
    </row>
    <row r="210272" spans="26:27">
      <c r="Z210272" s="192"/>
      <c r="AA210272" s="192"/>
    </row>
    <row r="210273" spans="26:27">
      <c r="Z210273" s="192"/>
      <c r="AA210273" s="192"/>
    </row>
    <row r="210274" spans="26:27">
      <c r="Z210274" s="192"/>
      <c r="AA210274" s="192"/>
    </row>
    <row r="210275" spans="26:27">
      <c r="Z210275" s="192"/>
      <c r="AA210275" s="192"/>
    </row>
    <row r="210276" spans="26:27">
      <c r="Z210276" s="192"/>
      <c r="AA210276" s="192"/>
    </row>
    <row r="210277" spans="26:27">
      <c r="Z210277" s="192"/>
      <c r="AA210277" s="192"/>
    </row>
    <row r="210278" spans="26:27">
      <c r="Z210278" s="192"/>
      <c r="AA210278" s="192"/>
    </row>
    <row r="210279" spans="26:27">
      <c r="Z210279" s="192"/>
      <c r="AA210279" s="192"/>
    </row>
    <row r="210280" spans="26:27">
      <c r="Z210280" s="192"/>
      <c r="AA210280" s="192"/>
    </row>
    <row r="210281" spans="26:27">
      <c r="Z210281" s="192"/>
      <c r="AA210281" s="192"/>
    </row>
    <row r="210282" spans="26:27">
      <c r="Z210282" s="192"/>
      <c r="AA210282" s="192"/>
    </row>
    <row r="210283" spans="26:27">
      <c r="Z210283" s="192"/>
      <c r="AA210283" s="192"/>
    </row>
    <row r="210284" spans="26:27">
      <c r="Z210284" s="192"/>
      <c r="AA210284" s="192"/>
    </row>
    <row r="210285" spans="26:27">
      <c r="Z210285" s="192"/>
      <c r="AA210285" s="192"/>
    </row>
    <row r="210286" spans="26:27">
      <c r="Z210286" s="192"/>
      <c r="AA210286" s="192"/>
    </row>
    <row r="210287" spans="26:27">
      <c r="Z210287" s="192"/>
      <c r="AA210287" s="192"/>
    </row>
    <row r="210288" spans="26:27">
      <c r="Z210288" s="192"/>
      <c r="AA210288" s="192"/>
    </row>
    <row r="210289" spans="26:27">
      <c r="Z210289" s="192"/>
      <c r="AA210289" s="192"/>
    </row>
    <row r="210290" spans="26:27">
      <c r="Z210290" s="192"/>
      <c r="AA210290" s="192"/>
    </row>
    <row r="210291" spans="26:27">
      <c r="Z210291" s="192"/>
      <c r="AA210291" s="192"/>
    </row>
    <row r="210292" spans="26:27">
      <c r="Z210292" s="192"/>
      <c r="AA210292" s="192"/>
    </row>
    <row r="210293" spans="26:27">
      <c r="Z210293" s="192"/>
      <c r="AA210293" s="192"/>
    </row>
    <row r="210294" spans="26:27">
      <c r="Z210294" s="192"/>
      <c r="AA210294" s="192"/>
    </row>
    <row r="210295" spans="26:27">
      <c r="Z210295" s="192"/>
      <c r="AA210295" s="192"/>
    </row>
    <row r="210296" spans="26:27">
      <c r="Z210296" s="192"/>
      <c r="AA210296" s="192"/>
    </row>
    <row r="210297" spans="26:27">
      <c r="Z210297" s="192"/>
      <c r="AA210297" s="192"/>
    </row>
    <row r="210298" spans="26:27">
      <c r="Z210298" s="192"/>
      <c r="AA210298" s="192"/>
    </row>
    <row r="210299" spans="26:27">
      <c r="Z210299" s="192"/>
      <c r="AA210299" s="192"/>
    </row>
    <row r="210300" spans="26:27">
      <c r="Z210300" s="192"/>
      <c r="AA210300" s="192"/>
    </row>
    <row r="210301" spans="26:27">
      <c r="Z210301" s="192"/>
      <c r="AA210301" s="192"/>
    </row>
    <row r="210302" spans="26:27">
      <c r="Z210302" s="192"/>
      <c r="AA210302" s="192"/>
    </row>
    <row r="210303" spans="26:27">
      <c r="Z210303" s="192"/>
      <c r="AA210303" s="192"/>
    </row>
    <row r="210304" spans="26:27">
      <c r="Z210304" s="192"/>
      <c r="AA210304" s="192"/>
    </row>
    <row r="210305" spans="26:27">
      <c r="Z210305" s="192"/>
      <c r="AA210305" s="192"/>
    </row>
    <row r="210306" spans="26:27">
      <c r="Z210306" s="192"/>
      <c r="AA210306" s="192"/>
    </row>
    <row r="210307" spans="26:27">
      <c r="Z210307" s="192"/>
      <c r="AA210307" s="192"/>
    </row>
    <row r="210308" spans="26:27">
      <c r="Z210308" s="192"/>
      <c r="AA210308" s="192"/>
    </row>
    <row r="210309" spans="26:27">
      <c r="Z210309" s="192"/>
      <c r="AA210309" s="192"/>
    </row>
    <row r="210310" spans="26:27">
      <c r="Z210310" s="192"/>
      <c r="AA210310" s="192"/>
    </row>
    <row r="210311" spans="26:27">
      <c r="Z210311" s="192"/>
      <c r="AA210311" s="192"/>
    </row>
    <row r="210312" spans="26:27">
      <c r="Z210312" s="192"/>
      <c r="AA210312" s="192"/>
    </row>
    <row r="210313" spans="26:27">
      <c r="Z210313" s="192"/>
      <c r="AA210313" s="192"/>
    </row>
    <row r="210314" spans="26:27">
      <c r="Z210314" s="192"/>
      <c r="AA210314" s="192"/>
    </row>
    <row r="210315" spans="26:27">
      <c r="Z210315" s="192"/>
      <c r="AA210315" s="192"/>
    </row>
    <row r="210316" spans="26:27">
      <c r="Z210316" s="192"/>
      <c r="AA210316" s="192"/>
    </row>
    <row r="210317" spans="26:27">
      <c r="Z210317" s="192"/>
      <c r="AA210317" s="192"/>
    </row>
    <row r="210318" spans="26:27">
      <c r="Z210318" s="192"/>
      <c r="AA210318" s="192"/>
    </row>
    <row r="210319" spans="26:27">
      <c r="Z210319" s="192"/>
      <c r="AA210319" s="192"/>
    </row>
    <row r="210320" spans="26:27">
      <c r="Z210320" s="192"/>
      <c r="AA210320" s="192"/>
    </row>
    <row r="210321" spans="26:27">
      <c r="Z210321" s="192"/>
      <c r="AA210321" s="192"/>
    </row>
    <row r="210322" spans="26:27">
      <c r="Z210322" s="192"/>
      <c r="AA210322" s="192"/>
    </row>
    <row r="210323" spans="26:27">
      <c r="Z210323" s="192"/>
      <c r="AA210323" s="192"/>
    </row>
    <row r="210324" spans="26:27">
      <c r="Z210324" s="192"/>
      <c r="AA210324" s="192"/>
    </row>
    <row r="210325" spans="26:27">
      <c r="Z210325" s="192"/>
      <c r="AA210325" s="192"/>
    </row>
    <row r="210326" spans="26:27">
      <c r="Z210326" s="192"/>
      <c r="AA210326" s="192"/>
    </row>
    <row r="210327" spans="26:27">
      <c r="Z210327" s="192"/>
      <c r="AA210327" s="192"/>
    </row>
    <row r="210328" spans="26:27">
      <c r="Z210328" s="192"/>
      <c r="AA210328" s="192"/>
    </row>
    <row r="210329" spans="26:27">
      <c r="Z210329" s="192"/>
      <c r="AA210329" s="192"/>
    </row>
    <row r="210330" spans="26:27">
      <c r="Z210330" s="192"/>
      <c r="AA210330" s="192"/>
    </row>
    <row r="210331" spans="26:27">
      <c r="Z210331" s="192"/>
      <c r="AA210331" s="192"/>
    </row>
    <row r="210332" spans="26:27">
      <c r="Z210332" s="192"/>
      <c r="AA210332" s="192"/>
    </row>
    <row r="210333" spans="26:27">
      <c r="Z210333" s="192"/>
      <c r="AA210333" s="192"/>
    </row>
    <row r="210334" spans="26:27">
      <c r="Z210334" s="192"/>
      <c r="AA210334" s="192"/>
    </row>
    <row r="210335" spans="26:27">
      <c r="Z210335" s="192"/>
      <c r="AA210335" s="192"/>
    </row>
    <row r="210336" spans="26:27">
      <c r="Z210336" s="192"/>
      <c r="AA210336" s="192"/>
    </row>
    <row r="210337" spans="26:27">
      <c r="Z210337" s="192"/>
      <c r="AA210337" s="192"/>
    </row>
    <row r="210338" spans="26:27">
      <c r="Z210338" s="192"/>
      <c r="AA210338" s="192"/>
    </row>
    <row r="210339" spans="26:27">
      <c r="Z210339" s="192"/>
      <c r="AA210339" s="192"/>
    </row>
    <row r="210340" spans="26:27">
      <c r="Z210340" s="192"/>
      <c r="AA210340" s="192"/>
    </row>
    <row r="210341" spans="26:27">
      <c r="Z210341" s="192"/>
      <c r="AA210341" s="192"/>
    </row>
    <row r="210342" spans="26:27">
      <c r="Z210342" s="192"/>
      <c r="AA210342" s="192"/>
    </row>
    <row r="210343" spans="26:27">
      <c r="Z210343" s="192"/>
      <c r="AA210343" s="192"/>
    </row>
    <row r="210344" spans="26:27">
      <c r="Z210344" s="192"/>
      <c r="AA210344" s="192"/>
    </row>
    <row r="210345" spans="26:27">
      <c r="Z210345" s="192"/>
      <c r="AA210345" s="192"/>
    </row>
    <row r="210346" spans="26:27">
      <c r="Z210346" s="192"/>
      <c r="AA210346" s="192"/>
    </row>
    <row r="210347" spans="26:27">
      <c r="Z210347" s="192"/>
      <c r="AA210347" s="192"/>
    </row>
    <row r="210348" spans="26:27">
      <c r="Z210348" s="192"/>
      <c r="AA210348" s="192"/>
    </row>
    <row r="210349" spans="26:27">
      <c r="Z210349" s="192"/>
      <c r="AA210349" s="192"/>
    </row>
    <row r="210350" spans="26:27">
      <c r="Z210350" s="192"/>
      <c r="AA210350" s="192"/>
    </row>
    <row r="210351" spans="26:27">
      <c r="Z210351" s="192"/>
      <c r="AA210351" s="192"/>
    </row>
    <row r="210352" spans="26:27">
      <c r="Z210352" s="192"/>
      <c r="AA210352" s="192"/>
    </row>
    <row r="210353" spans="26:27">
      <c r="Z210353" s="192"/>
      <c r="AA210353" s="192"/>
    </row>
    <row r="210354" spans="26:27">
      <c r="Z210354" s="192"/>
      <c r="AA210354" s="192"/>
    </row>
    <row r="210355" spans="26:27">
      <c r="Z210355" s="192"/>
      <c r="AA210355" s="192"/>
    </row>
    <row r="210356" spans="26:27">
      <c r="Z210356" s="192"/>
      <c r="AA210356" s="192"/>
    </row>
    <row r="210357" spans="26:27">
      <c r="Z210357" s="192"/>
      <c r="AA210357" s="192"/>
    </row>
    <row r="210358" spans="26:27">
      <c r="Z210358" s="192"/>
      <c r="AA210358" s="192"/>
    </row>
    <row r="210359" spans="26:27">
      <c r="Z210359" s="192"/>
      <c r="AA210359" s="192"/>
    </row>
    <row r="210360" spans="26:27">
      <c r="Z210360" s="192"/>
      <c r="AA210360" s="192"/>
    </row>
    <row r="210361" spans="26:27">
      <c r="Z210361" s="192"/>
      <c r="AA210361" s="192"/>
    </row>
    <row r="210362" spans="26:27">
      <c r="Z210362" s="192"/>
      <c r="AA210362" s="192"/>
    </row>
    <row r="210363" spans="26:27">
      <c r="Z210363" s="192"/>
      <c r="AA210363" s="192"/>
    </row>
    <row r="210364" spans="26:27">
      <c r="Z210364" s="192"/>
      <c r="AA210364" s="192"/>
    </row>
    <row r="210365" spans="26:27">
      <c r="Z210365" s="192"/>
      <c r="AA210365" s="192"/>
    </row>
    <row r="210366" spans="26:27">
      <c r="Z210366" s="192"/>
      <c r="AA210366" s="192"/>
    </row>
    <row r="210367" spans="26:27">
      <c r="Z210367" s="192"/>
      <c r="AA210367" s="192"/>
    </row>
    <row r="210368" spans="26:27">
      <c r="Z210368" s="192"/>
      <c r="AA210368" s="192"/>
    </row>
    <row r="210369" spans="26:27">
      <c r="Z210369" s="192"/>
      <c r="AA210369" s="192"/>
    </row>
    <row r="210370" spans="26:27">
      <c r="Z210370" s="192"/>
      <c r="AA210370" s="192"/>
    </row>
    <row r="210371" spans="26:27">
      <c r="Z210371" s="192"/>
      <c r="AA210371" s="192"/>
    </row>
    <row r="210372" spans="26:27">
      <c r="Z210372" s="192"/>
      <c r="AA210372" s="192"/>
    </row>
    <row r="210373" spans="26:27">
      <c r="Z210373" s="192"/>
      <c r="AA210373" s="192"/>
    </row>
    <row r="210374" spans="26:27">
      <c r="Z210374" s="192"/>
      <c r="AA210374" s="192"/>
    </row>
    <row r="210375" spans="26:27">
      <c r="Z210375" s="192"/>
      <c r="AA210375" s="192"/>
    </row>
    <row r="210376" spans="26:27">
      <c r="Z210376" s="192"/>
      <c r="AA210376" s="192"/>
    </row>
    <row r="210377" spans="26:27">
      <c r="Z210377" s="192"/>
      <c r="AA210377" s="192"/>
    </row>
    <row r="210378" spans="26:27">
      <c r="Z210378" s="192"/>
      <c r="AA210378" s="192"/>
    </row>
    <row r="210379" spans="26:27">
      <c r="Z210379" s="192"/>
      <c r="AA210379" s="192"/>
    </row>
    <row r="210380" spans="26:27">
      <c r="Z210380" s="192"/>
      <c r="AA210380" s="192"/>
    </row>
    <row r="210381" spans="26:27">
      <c r="Z210381" s="192"/>
      <c r="AA210381" s="192"/>
    </row>
    <row r="210382" spans="26:27">
      <c r="Z210382" s="192"/>
      <c r="AA210382" s="192"/>
    </row>
    <row r="210383" spans="26:27">
      <c r="Z210383" s="192"/>
      <c r="AA210383" s="192"/>
    </row>
    <row r="210384" spans="26:27">
      <c r="Z210384" s="192"/>
      <c r="AA210384" s="192"/>
    </row>
    <row r="210385" spans="26:27">
      <c r="Z210385" s="192"/>
      <c r="AA210385" s="192"/>
    </row>
    <row r="210386" spans="26:27">
      <c r="Z210386" s="192"/>
      <c r="AA210386" s="192"/>
    </row>
    <row r="210387" spans="26:27">
      <c r="Z210387" s="192"/>
      <c r="AA210387" s="192"/>
    </row>
    <row r="210388" spans="26:27">
      <c r="Z210388" s="192"/>
      <c r="AA210388" s="192"/>
    </row>
    <row r="210389" spans="26:27">
      <c r="Z210389" s="192"/>
      <c r="AA210389" s="192"/>
    </row>
    <row r="210390" spans="26:27">
      <c r="Z210390" s="192"/>
      <c r="AA210390" s="192"/>
    </row>
    <row r="210391" spans="26:27">
      <c r="Z210391" s="192"/>
      <c r="AA210391" s="192"/>
    </row>
    <row r="210392" spans="26:27">
      <c r="Z210392" s="192"/>
      <c r="AA210392" s="192"/>
    </row>
    <row r="210393" spans="26:27">
      <c r="Z210393" s="192"/>
      <c r="AA210393" s="192"/>
    </row>
    <row r="210394" spans="26:27">
      <c r="Z210394" s="192"/>
      <c r="AA210394" s="192"/>
    </row>
    <row r="210395" spans="26:27">
      <c r="Z210395" s="192"/>
      <c r="AA210395" s="192"/>
    </row>
    <row r="210396" spans="26:27">
      <c r="Z210396" s="192"/>
      <c r="AA210396" s="192"/>
    </row>
    <row r="210397" spans="26:27">
      <c r="Z210397" s="192"/>
      <c r="AA210397" s="192"/>
    </row>
    <row r="210398" spans="26:27">
      <c r="Z210398" s="192"/>
      <c r="AA210398" s="192"/>
    </row>
    <row r="210399" spans="26:27">
      <c r="Z210399" s="192"/>
      <c r="AA210399" s="192"/>
    </row>
    <row r="210400" spans="26:27">
      <c r="Z210400" s="192"/>
      <c r="AA210400" s="192"/>
    </row>
    <row r="210401" spans="26:27">
      <c r="Z210401" s="192"/>
      <c r="AA210401" s="192"/>
    </row>
    <row r="210402" spans="26:27">
      <c r="Z210402" s="192"/>
      <c r="AA210402" s="192"/>
    </row>
    <row r="210403" spans="26:27">
      <c r="Z210403" s="192"/>
      <c r="AA210403" s="192"/>
    </row>
    <row r="210404" spans="26:27">
      <c r="Z210404" s="192"/>
      <c r="AA210404" s="192"/>
    </row>
    <row r="210405" spans="26:27">
      <c r="Z210405" s="192"/>
      <c r="AA210405" s="192"/>
    </row>
    <row r="210406" spans="26:27">
      <c r="Z210406" s="192"/>
      <c r="AA210406" s="192"/>
    </row>
    <row r="210407" spans="26:27">
      <c r="Z210407" s="192"/>
      <c r="AA210407" s="192"/>
    </row>
    <row r="210408" spans="26:27">
      <c r="Z210408" s="192"/>
      <c r="AA210408" s="192"/>
    </row>
    <row r="210409" spans="26:27">
      <c r="Z210409" s="192"/>
      <c r="AA210409" s="192"/>
    </row>
    <row r="210410" spans="26:27">
      <c r="Z210410" s="192"/>
      <c r="AA210410" s="192"/>
    </row>
    <row r="210411" spans="26:27">
      <c r="Z210411" s="192"/>
      <c r="AA210411" s="192"/>
    </row>
    <row r="210412" spans="26:27">
      <c r="Z210412" s="192"/>
      <c r="AA210412" s="192"/>
    </row>
    <row r="210413" spans="26:27">
      <c r="Z210413" s="192"/>
      <c r="AA210413" s="192"/>
    </row>
    <row r="210414" spans="26:27">
      <c r="Z210414" s="192"/>
      <c r="AA210414" s="192"/>
    </row>
    <row r="210415" spans="26:27">
      <c r="Z210415" s="192"/>
      <c r="AA210415" s="192"/>
    </row>
    <row r="210416" spans="26:27">
      <c r="Z210416" s="192"/>
      <c r="AA210416" s="192"/>
    </row>
    <row r="210417" spans="26:27">
      <c r="Z210417" s="192"/>
      <c r="AA210417" s="192"/>
    </row>
    <row r="210418" spans="26:27">
      <c r="Z210418" s="192"/>
      <c r="AA210418" s="192"/>
    </row>
    <row r="210419" spans="26:27">
      <c r="Z210419" s="192"/>
      <c r="AA210419" s="192"/>
    </row>
    <row r="210420" spans="26:27">
      <c r="Z210420" s="192"/>
      <c r="AA210420" s="192"/>
    </row>
    <row r="210421" spans="26:27">
      <c r="Z210421" s="192"/>
      <c r="AA210421" s="192"/>
    </row>
    <row r="210422" spans="26:27">
      <c r="Z210422" s="192"/>
      <c r="AA210422" s="192"/>
    </row>
    <row r="210423" spans="26:27">
      <c r="Z210423" s="192"/>
      <c r="AA210423" s="192"/>
    </row>
    <row r="210424" spans="26:27">
      <c r="Z210424" s="192"/>
      <c r="AA210424" s="192"/>
    </row>
    <row r="210425" spans="26:27">
      <c r="Z210425" s="192"/>
      <c r="AA210425" s="192"/>
    </row>
    <row r="210426" spans="26:27">
      <c r="Z210426" s="192"/>
      <c r="AA210426" s="192"/>
    </row>
    <row r="210427" spans="26:27">
      <c r="Z210427" s="192"/>
      <c r="AA210427" s="192"/>
    </row>
    <row r="210428" spans="26:27">
      <c r="Z210428" s="192"/>
      <c r="AA210428" s="192"/>
    </row>
    <row r="210429" spans="26:27">
      <c r="Z210429" s="192"/>
      <c r="AA210429" s="192"/>
    </row>
    <row r="210430" spans="26:27">
      <c r="Z210430" s="192"/>
      <c r="AA210430" s="192"/>
    </row>
    <row r="210431" spans="26:27">
      <c r="Z210431" s="192"/>
      <c r="AA210431" s="192"/>
    </row>
    <row r="210432" spans="26:27">
      <c r="Z210432" s="192"/>
      <c r="AA210432" s="192"/>
    </row>
    <row r="210433" spans="26:27">
      <c r="Z210433" s="192"/>
      <c r="AA210433" s="192"/>
    </row>
    <row r="210434" spans="26:27">
      <c r="Z210434" s="192"/>
      <c r="AA210434" s="192"/>
    </row>
    <row r="210435" spans="26:27">
      <c r="Z210435" s="192"/>
      <c r="AA210435" s="192"/>
    </row>
    <row r="210436" spans="26:27">
      <c r="Z210436" s="192"/>
      <c r="AA210436" s="192"/>
    </row>
    <row r="210437" spans="26:27">
      <c r="Z210437" s="192"/>
      <c r="AA210437" s="192"/>
    </row>
    <row r="210438" spans="26:27">
      <c r="Z210438" s="192"/>
      <c r="AA210438" s="192"/>
    </row>
    <row r="210439" spans="26:27">
      <c r="Z210439" s="192"/>
      <c r="AA210439" s="192"/>
    </row>
    <row r="210440" spans="26:27">
      <c r="Z210440" s="192"/>
      <c r="AA210440" s="192"/>
    </row>
    <row r="210441" spans="26:27">
      <c r="Z210441" s="192"/>
      <c r="AA210441" s="192"/>
    </row>
    <row r="210442" spans="26:27">
      <c r="Z210442" s="192"/>
      <c r="AA210442" s="192"/>
    </row>
    <row r="210443" spans="26:27">
      <c r="Z210443" s="192"/>
      <c r="AA210443" s="192"/>
    </row>
    <row r="210444" spans="26:27">
      <c r="Z210444" s="192"/>
      <c r="AA210444" s="192"/>
    </row>
    <row r="210445" spans="26:27">
      <c r="Z210445" s="192"/>
      <c r="AA210445" s="192"/>
    </row>
    <row r="210446" spans="26:27">
      <c r="Z210446" s="192"/>
      <c r="AA210446" s="192"/>
    </row>
    <row r="210447" spans="26:27">
      <c r="Z210447" s="192"/>
      <c r="AA210447" s="192"/>
    </row>
    <row r="210448" spans="26:27">
      <c r="Z210448" s="192"/>
      <c r="AA210448" s="192"/>
    </row>
    <row r="210449" spans="26:27">
      <c r="Z210449" s="192"/>
      <c r="AA210449" s="192"/>
    </row>
    <row r="210450" spans="26:27">
      <c r="Z210450" s="192"/>
      <c r="AA210450" s="192"/>
    </row>
    <row r="210451" spans="26:27">
      <c r="Z210451" s="192"/>
      <c r="AA210451" s="192"/>
    </row>
    <row r="210452" spans="26:27">
      <c r="Z210452" s="192"/>
      <c r="AA210452" s="192"/>
    </row>
    <row r="210453" spans="26:27">
      <c r="Z210453" s="192"/>
      <c r="AA210453" s="192"/>
    </row>
    <row r="210454" spans="26:27">
      <c r="Z210454" s="192"/>
      <c r="AA210454" s="192"/>
    </row>
    <row r="210455" spans="26:27">
      <c r="Z210455" s="192"/>
      <c r="AA210455" s="192"/>
    </row>
    <row r="210456" spans="26:27">
      <c r="Z210456" s="192"/>
      <c r="AA210456" s="192"/>
    </row>
    <row r="210457" spans="26:27">
      <c r="Z210457" s="192"/>
      <c r="AA210457" s="192"/>
    </row>
    <row r="210458" spans="26:27">
      <c r="Z210458" s="192"/>
      <c r="AA210458" s="192"/>
    </row>
    <row r="210459" spans="26:27">
      <c r="Z210459" s="192"/>
      <c r="AA210459" s="192"/>
    </row>
    <row r="210460" spans="26:27">
      <c r="Z210460" s="192"/>
      <c r="AA210460" s="192"/>
    </row>
    <row r="210461" spans="26:27">
      <c r="Z210461" s="192"/>
      <c r="AA210461" s="192"/>
    </row>
    <row r="210462" spans="26:27">
      <c r="Z210462" s="192"/>
      <c r="AA210462" s="192"/>
    </row>
    <row r="210463" spans="26:27">
      <c r="Z210463" s="192"/>
      <c r="AA210463" s="192"/>
    </row>
    <row r="210464" spans="26:27">
      <c r="Z210464" s="192"/>
      <c r="AA210464" s="192"/>
    </row>
    <row r="210465" spans="26:27">
      <c r="Z210465" s="192"/>
      <c r="AA210465" s="192"/>
    </row>
    <row r="210466" spans="26:27">
      <c r="Z210466" s="192"/>
      <c r="AA210466" s="192"/>
    </row>
    <row r="210467" spans="26:27">
      <c r="Z210467" s="192"/>
      <c r="AA210467" s="192"/>
    </row>
    <row r="210468" spans="26:27">
      <c r="Z210468" s="192"/>
      <c r="AA210468" s="192"/>
    </row>
    <row r="210469" spans="26:27">
      <c r="Z210469" s="192"/>
      <c r="AA210469" s="192"/>
    </row>
    <row r="210470" spans="26:27">
      <c r="Z210470" s="192"/>
      <c r="AA210470" s="192"/>
    </row>
    <row r="210471" spans="26:27">
      <c r="Z210471" s="192"/>
      <c r="AA210471" s="192"/>
    </row>
    <row r="210472" spans="26:27">
      <c r="Z210472" s="192"/>
      <c r="AA210472" s="192"/>
    </row>
    <row r="210473" spans="26:27">
      <c r="Z210473" s="192"/>
      <c r="AA210473" s="192"/>
    </row>
    <row r="210474" spans="26:27">
      <c r="Z210474" s="192"/>
      <c r="AA210474" s="192"/>
    </row>
    <row r="210475" spans="26:27">
      <c r="Z210475" s="192"/>
      <c r="AA210475" s="192"/>
    </row>
    <row r="210476" spans="26:27">
      <c r="Z210476" s="192"/>
      <c r="AA210476" s="192"/>
    </row>
    <row r="210477" spans="26:27">
      <c r="Z210477" s="192"/>
      <c r="AA210477" s="192"/>
    </row>
    <row r="210478" spans="26:27">
      <c r="Z210478" s="192"/>
      <c r="AA210478" s="192"/>
    </row>
    <row r="210479" spans="26:27">
      <c r="Z210479" s="192"/>
      <c r="AA210479" s="192"/>
    </row>
    <row r="210480" spans="26:27">
      <c r="Z210480" s="192"/>
      <c r="AA210480" s="192"/>
    </row>
    <row r="210481" spans="26:27">
      <c r="Z210481" s="192"/>
      <c r="AA210481" s="192"/>
    </row>
    <row r="210482" spans="26:27">
      <c r="Z210482" s="192"/>
      <c r="AA210482" s="192"/>
    </row>
    <row r="210483" spans="26:27">
      <c r="Z210483" s="192"/>
      <c r="AA210483" s="192"/>
    </row>
    <row r="210484" spans="26:27">
      <c r="Z210484" s="192"/>
      <c r="AA210484" s="192"/>
    </row>
    <row r="210485" spans="26:27">
      <c r="Z210485" s="192"/>
      <c r="AA210485" s="192"/>
    </row>
    <row r="210486" spans="26:27">
      <c r="Z210486" s="192"/>
      <c r="AA210486" s="192"/>
    </row>
    <row r="210487" spans="26:27">
      <c r="Z210487" s="192"/>
      <c r="AA210487" s="192"/>
    </row>
    <row r="210488" spans="26:27">
      <c r="Z210488" s="192"/>
      <c r="AA210488" s="192"/>
    </row>
    <row r="210489" spans="26:27">
      <c r="Z210489" s="192"/>
      <c r="AA210489" s="192"/>
    </row>
    <row r="210490" spans="26:27">
      <c r="Z210490" s="192"/>
      <c r="AA210490" s="192"/>
    </row>
    <row r="210491" spans="26:27">
      <c r="Z210491" s="192"/>
      <c r="AA210491" s="192"/>
    </row>
    <row r="210492" spans="26:27">
      <c r="Z210492" s="192"/>
      <c r="AA210492" s="192"/>
    </row>
    <row r="210493" spans="26:27">
      <c r="Z210493" s="192"/>
      <c r="AA210493" s="192"/>
    </row>
    <row r="210494" spans="26:27">
      <c r="Z210494" s="192"/>
      <c r="AA210494" s="192"/>
    </row>
    <row r="210495" spans="26:27">
      <c r="Z210495" s="192"/>
      <c r="AA210495" s="192"/>
    </row>
    <row r="210496" spans="26:27">
      <c r="Z210496" s="192"/>
      <c r="AA210496" s="192"/>
    </row>
    <row r="210497" spans="26:27">
      <c r="Z210497" s="192"/>
      <c r="AA210497" s="192"/>
    </row>
    <row r="210498" spans="26:27">
      <c r="Z210498" s="192"/>
      <c r="AA210498" s="192"/>
    </row>
    <row r="210499" spans="26:27">
      <c r="Z210499" s="192"/>
      <c r="AA210499" s="192"/>
    </row>
    <row r="210500" spans="26:27">
      <c r="Z210500" s="192"/>
      <c r="AA210500" s="192"/>
    </row>
    <row r="210501" spans="26:27">
      <c r="Z210501" s="192"/>
      <c r="AA210501" s="192"/>
    </row>
    <row r="210502" spans="26:27">
      <c r="Z210502" s="192"/>
      <c r="AA210502" s="192"/>
    </row>
    <row r="210503" spans="26:27">
      <c r="Z210503" s="192"/>
      <c r="AA210503" s="192"/>
    </row>
    <row r="210504" spans="26:27">
      <c r="Z210504" s="192"/>
      <c r="AA210504" s="192"/>
    </row>
    <row r="210505" spans="26:27">
      <c r="Z210505" s="192"/>
      <c r="AA210505" s="192"/>
    </row>
    <row r="210506" spans="26:27">
      <c r="Z210506" s="192"/>
      <c r="AA210506" s="192"/>
    </row>
    <row r="210507" spans="26:27">
      <c r="Z210507" s="192"/>
      <c r="AA210507" s="192"/>
    </row>
    <row r="210508" spans="26:27">
      <c r="Z210508" s="192"/>
      <c r="AA210508" s="192"/>
    </row>
    <row r="210509" spans="26:27">
      <c r="Z210509" s="192"/>
      <c r="AA210509" s="192"/>
    </row>
    <row r="210510" spans="26:27">
      <c r="Z210510" s="192"/>
      <c r="AA210510" s="192"/>
    </row>
    <row r="210511" spans="26:27">
      <c r="Z210511" s="192"/>
      <c r="AA210511" s="192"/>
    </row>
    <row r="210512" spans="26:27">
      <c r="Z210512" s="192"/>
      <c r="AA210512" s="192"/>
    </row>
    <row r="210513" spans="26:27">
      <c r="Z210513" s="192"/>
      <c r="AA210513" s="192"/>
    </row>
    <row r="210514" spans="26:27">
      <c r="Z210514" s="192"/>
      <c r="AA210514" s="192"/>
    </row>
    <row r="210515" spans="26:27">
      <c r="Z210515" s="192"/>
      <c r="AA210515" s="192"/>
    </row>
    <row r="210516" spans="26:27">
      <c r="Z210516" s="192"/>
      <c r="AA210516" s="192"/>
    </row>
    <row r="210517" spans="26:27">
      <c r="Z210517" s="192"/>
      <c r="AA210517" s="192"/>
    </row>
    <row r="210518" spans="26:27">
      <c r="Z210518" s="192"/>
      <c r="AA210518" s="192"/>
    </row>
    <row r="210519" spans="26:27">
      <c r="Z210519" s="192"/>
      <c r="AA210519" s="192"/>
    </row>
    <row r="210520" spans="26:27">
      <c r="Z210520" s="192"/>
      <c r="AA210520" s="192"/>
    </row>
    <row r="210521" spans="26:27">
      <c r="Z210521" s="192"/>
      <c r="AA210521" s="192"/>
    </row>
    <row r="210522" spans="26:27">
      <c r="Z210522" s="192"/>
      <c r="AA210522" s="192"/>
    </row>
    <row r="210523" spans="26:27">
      <c r="Z210523" s="192"/>
      <c r="AA210523" s="192"/>
    </row>
    <row r="210524" spans="26:27">
      <c r="Z210524" s="192"/>
      <c r="AA210524" s="192"/>
    </row>
    <row r="210525" spans="26:27">
      <c r="Z210525" s="192"/>
      <c r="AA210525" s="192"/>
    </row>
    <row r="210526" spans="26:27">
      <c r="Z210526" s="192"/>
      <c r="AA210526" s="192"/>
    </row>
    <row r="210527" spans="26:27">
      <c r="Z210527" s="192"/>
      <c r="AA210527" s="192"/>
    </row>
    <row r="210528" spans="26:27">
      <c r="Z210528" s="192"/>
      <c r="AA210528" s="192"/>
    </row>
    <row r="210529" spans="26:27">
      <c r="Z210529" s="192"/>
      <c r="AA210529" s="192"/>
    </row>
    <row r="210530" spans="26:27">
      <c r="Z210530" s="192"/>
      <c r="AA210530" s="192"/>
    </row>
    <row r="210531" spans="26:27">
      <c r="Z210531" s="192"/>
      <c r="AA210531" s="192"/>
    </row>
    <row r="210532" spans="26:27">
      <c r="Z210532" s="192"/>
      <c r="AA210532" s="192"/>
    </row>
    <row r="210533" spans="26:27">
      <c r="Z210533" s="192"/>
      <c r="AA210533" s="192"/>
    </row>
    <row r="210534" spans="26:27">
      <c r="Z210534" s="192"/>
      <c r="AA210534" s="192"/>
    </row>
    <row r="210535" spans="26:27">
      <c r="Z210535" s="192"/>
      <c r="AA210535" s="192"/>
    </row>
    <row r="210536" spans="26:27">
      <c r="Z210536" s="192"/>
      <c r="AA210536" s="192"/>
    </row>
    <row r="210537" spans="26:27">
      <c r="Z210537" s="192"/>
      <c r="AA210537" s="192"/>
    </row>
    <row r="210538" spans="26:27">
      <c r="Z210538" s="192"/>
      <c r="AA210538" s="192"/>
    </row>
    <row r="210539" spans="26:27">
      <c r="Z210539" s="192"/>
      <c r="AA210539" s="192"/>
    </row>
    <row r="210540" spans="26:27">
      <c r="Z210540" s="192"/>
      <c r="AA210540" s="192"/>
    </row>
    <row r="210541" spans="26:27">
      <c r="Z210541" s="192"/>
      <c r="AA210541" s="192"/>
    </row>
    <row r="210542" spans="26:27">
      <c r="Z210542" s="192"/>
      <c r="AA210542" s="192"/>
    </row>
    <row r="210543" spans="26:27">
      <c r="Z210543" s="192"/>
      <c r="AA210543" s="192"/>
    </row>
    <row r="210544" spans="26:27">
      <c r="Z210544" s="192"/>
      <c r="AA210544" s="192"/>
    </row>
    <row r="210545" spans="26:27">
      <c r="Z210545" s="192"/>
      <c r="AA210545" s="192"/>
    </row>
    <row r="210546" spans="26:27">
      <c r="Z210546" s="192"/>
      <c r="AA210546" s="192"/>
    </row>
    <row r="210547" spans="26:27">
      <c r="Z210547" s="192"/>
      <c r="AA210547" s="192"/>
    </row>
    <row r="210548" spans="26:27">
      <c r="Z210548" s="192"/>
      <c r="AA210548" s="192"/>
    </row>
    <row r="210549" spans="26:27">
      <c r="Z210549" s="192"/>
      <c r="AA210549" s="192"/>
    </row>
    <row r="210550" spans="26:27">
      <c r="Z210550" s="192"/>
      <c r="AA210550" s="192"/>
    </row>
    <row r="210551" spans="26:27">
      <c r="Z210551" s="192"/>
      <c r="AA210551" s="192"/>
    </row>
    <row r="210552" spans="26:27">
      <c r="Z210552" s="192"/>
      <c r="AA210552" s="192"/>
    </row>
    <row r="210553" spans="26:27">
      <c r="Z210553" s="192"/>
      <c r="AA210553" s="192"/>
    </row>
    <row r="210554" spans="26:27">
      <c r="Z210554" s="192"/>
      <c r="AA210554" s="192"/>
    </row>
    <row r="210555" spans="26:27">
      <c r="Z210555" s="192"/>
      <c r="AA210555" s="192"/>
    </row>
    <row r="210556" spans="26:27">
      <c r="Z210556" s="192"/>
      <c r="AA210556" s="192"/>
    </row>
    <row r="210557" spans="26:27">
      <c r="Z210557" s="192"/>
      <c r="AA210557" s="192"/>
    </row>
    <row r="210558" spans="26:27">
      <c r="Z210558" s="192"/>
      <c r="AA210558" s="192"/>
    </row>
    <row r="210559" spans="26:27">
      <c r="Z210559" s="192"/>
      <c r="AA210559" s="192"/>
    </row>
    <row r="210560" spans="26:27">
      <c r="Z210560" s="192"/>
      <c r="AA210560" s="192"/>
    </row>
    <row r="210561" spans="26:27">
      <c r="Z210561" s="192"/>
      <c r="AA210561" s="192"/>
    </row>
    <row r="210562" spans="26:27">
      <c r="Z210562" s="192"/>
      <c r="AA210562" s="192"/>
    </row>
    <row r="210563" spans="26:27">
      <c r="Z210563" s="192"/>
      <c r="AA210563" s="192"/>
    </row>
    <row r="210564" spans="26:27">
      <c r="Z210564" s="192"/>
      <c r="AA210564" s="192"/>
    </row>
    <row r="210565" spans="26:27">
      <c r="Z210565" s="192"/>
      <c r="AA210565" s="192"/>
    </row>
    <row r="210566" spans="26:27">
      <c r="Z210566" s="192"/>
      <c r="AA210566" s="192"/>
    </row>
    <row r="210567" spans="26:27">
      <c r="Z210567" s="192"/>
      <c r="AA210567" s="192"/>
    </row>
    <row r="210568" spans="26:27">
      <c r="Z210568" s="192"/>
      <c r="AA210568" s="192"/>
    </row>
    <row r="210569" spans="26:27">
      <c r="Z210569" s="192"/>
      <c r="AA210569" s="192"/>
    </row>
    <row r="210570" spans="26:27">
      <c r="Z210570" s="192"/>
      <c r="AA210570" s="192"/>
    </row>
    <row r="210571" spans="26:27">
      <c r="Z210571" s="192"/>
      <c r="AA210571" s="192"/>
    </row>
    <row r="210572" spans="26:27">
      <c r="Z210572" s="192"/>
      <c r="AA210572" s="192"/>
    </row>
    <row r="210573" spans="26:27">
      <c r="Z210573" s="192"/>
      <c r="AA210573" s="192"/>
    </row>
    <row r="210574" spans="26:27">
      <c r="Z210574" s="192"/>
      <c r="AA210574" s="192"/>
    </row>
    <row r="210575" spans="26:27">
      <c r="Z210575" s="192"/>
      <c r="AA210575" s="192"/>
    </row>
    <row r="210576" spans="26:27">
      <c r="Z210576" s="192"/>
      <c r="AA210576" s="192"/>
    </row>
    <row r="210577" spans="26:27">
      <c r="Z210577" s="192"/>
      <c r="AA210577" s="192"/>
    </row>
    <row r="210578" spans="26:27">
      <c r="Z210578" s="192"/>
      <c r="AA210578" s="192"/>
    </row>
    <row r="210579" spans="26:27">
      <c r="Z210579" s="192"/>
      <c r="AA210579" s="192"/>
    </row>
    <row r="210580" spans="26:27">
      <c r="Z210580" s="192"/>
      <c r="AA210580" s="192"/>
    </row>
    <row r="210581" spans="26:27">
      <c r="Z210581" s="192"/>
      <c r="AA210581" s="192"/>
    </row>
    <row r="210582" spans="26:27">
      <c r="Z210582" s="192"/>
      <c r="AA210582" s="192"/>
    </row>
    <row r="210583" spans="26:27">
      <c r="Z210583" s="192"/>
      <c r="AA210583" s="192"/>
    </row>
    <row r="210584" spans="26:27">
      <c r="Z210584" s="192"/>
      <c r="AA210584" s="192"/>
    </row>
    <row r="210585" spans="26:27">
      <c r="Z210585" s="192"/>
      <c r="AA210585" s="192"/>
    </row>
    <row r="210586" spans="26:27">
      <c r="Z210586" s="192"/>
      <c r="AA210586" s="192"/>
    </row>
    <row r="210587" spans="26:27">
      <c r="Z210587" s="192"/>
      <c r="AA210587" s="192"/>
    </row>
    <row r="210588" spans="26:27">
      <c r="Z210588" s="192"/>
      <c r="AA210588" s="192"/>
    </row>
    <row r="210589" spans="26:27">
      <c r="Z210589" s="192"/>
      <c r="AA210589" s="192"/>
    </row>
    <row r="210590" spans="26:27">
      <c r="Z210590" s="192"/>
      <c r="AA210590" s="192"/>
    </row>
    <row r="210591" spans="26:27">
      <c r="Z210591" s="192"/>
      <c r="AA210591" s="192"/>
    </row>
    <row r="210592" spans="26:27">
      <c r="Z210592" s="192"/>
      <c r="AA210592" s="192"/>
    </row>
    <row r="210593" spans="26:27">
      <c r="Z210593" s="192"/>
      <c r="AA210593" s="192"/>
    </row>
    <row r="210594" spans="26:27">
      <c r="Z210594" s="192"/>
      <c r="AA210594" s="192"/>
    </row>
    <row r="210595" spans="26:27">
      <c r="Z210595" s="192"/>
      <c r="AA210595" s="192"/>
    </row>
    <row r="210596" spans="26:27">
      <c r="Z210596" s="192"/>
      <c r="AA210596" s="192"/>
    </row>
    <row r="210597" spans="26:27">
      <c r="Z210597" s="192"/>
      <c r="AA210597" s="192"/>
    </row>
    <row r="210598" spans="26:27">
      <c r="Z210598" s="192"/>
      <c r="AA210598" s="192"/>
    </row>
    <row r="210599" spans="26:27">
      <c r="Z210599" s="192"/>
      <c r="AA210599" s="192"/>
    </row>
    <row r="210600" spans="26:27">
      <c r="Z210600" s="192"/>
      <c r="AA210600" s="192"/>
    </row>
    <row r="210601" spans="26:27">
      <c r="Z210601" s="192"/>
      <c r="AA210601" s="192"/>
    </row>
    <row r="210602" spans="26:27">
      <c r="Z210602" s="192"/>
      <c r="AA210602" s="192"/>
    </row>
    <row r="210603" spans="26:27">
      <c r="Z210603" s="192"/>
      <c r="AA210603" s="192"/>
    </row>
    <row r="210604" spans="26:27">
      <c r="Z210604" s="192"/>
      <c r="AA210604" s="192"/>
    </row>
    <row r="210605" spans="26:27">
      <c r="Z210605" s="192"/>
      <c r="AA210605" s="192"/>
    </row>
    <row r="210606" spans="26:27">
      <c r="Z210606" s="192"/>
      <c r="AA210606" s="192"/>
    </row>
    <row r="210607" spans="26:27">
      <c r="Z210607" s="192"/>
      <c r="AA210607" s="192"/>
    </row>
    <row r="210608" spans="26:27">
      <c r="Z210608" s="192"/>
      <c r="AA210608" s="192"/>
    </row>
    <row r="210609" spans="26:27">
      <c r="Z210609" s="192"/>
      <c r="AA210609" s="192"/>
    </row>
    <row r="210610" spans="26:27">
      <c r="Z210610" s="192"/>
      <c r="AA210610" s="192"/>
    </row>
    <row r="210611" spans="26:27">
      <c r="Z210611" s="192"/>
      <c r="AA210611" s="192"/>
    </row>
    <row r="210612" spans="26:27">
      <c r="Z210612" s="192"/>
      <c r="AA210612" s="192"/>
    </row>
    <row r="210613" spans="26:27">
      <c r="Z210613" s="192"/>
      <c r="AA210613" s="192"/>
    </row>
    <row r="210614" spans="26:27">
      <c r="Z210614" s="192"/>
      <c r="AA210614" s="192"/>
    </row>
    <row r="210615" spans="26:27">
      <c r="Z210615" s="192"/>
      <c r="AA210615" s="192"/>
    </row>
    <row r="210616" spans="26:27">
      <c r="Z210616" s="192"/>
      <c r="AA210616" s="192"/>
    </row>
    <row r="210617" spans="26:27">
      <c r="Z210617" s="192"/>
      <c r="AA210617" s="192"/>
    </row>
    <row r="210618" spans="26:27">
      <c r="Z210618" s="192"/>
      <c r="AA210618" s="192"/>
    </row>
    <row r="210619" spans="26:27">
      <c r="Z210619" s="192"/>
      <c r="AA210619" s="192"/>
    </row>
    <row r="210620" spans="26:27">
      <c r="Z210620" s="192"/>
      <c r="AA210620" s="192"/>
    </row>
    <row r="210621" spans="26:27">
      <c r="Z210621" s="192"/>
      <c r="AA210621" s="192"/>
    </row>
    <row r="210622" spans="26:27">
      <c r="Z210622" s="192"/>
      <c r="AA210622" s="192"/>
    </row>
    <row r="210623" spans="26:27">
      <c r="Z210623" s="192"/>
      <c r="AA210623" s="192"/>
    </row>
    <row r="210624" spans="26:27">
      <c r="Z210624" s="192"/>
      <c r="AA210624" s="192"/>
    </row>
    <row r="210625" spans="26:27">
      <c r="Z210625" s="192"/>
      <c r="AA210625" s="192"/>
    </row>
    <row r="210626" spans="26:27">
      <c r="Z210626" s="192"/>
      <c r="AA210626" s="192"/>
    </row>
    <row r="210627" spans="26:27">
      <c r="Z210627" s="192"/>
      <c r="AA210627" s="192"/>
    </row>
    <row r="210628" spans="26:27">
      <c r="Z210628" s="192"/>
      <c r="AA210628" s="192"/>
    </row>
    <row r="210629" spans="26:27">
      <c r="Z210629" s="192"/>
      <c r="AA210629" s="192"/>
    </row>
    <row r="210630" spans="26:27">
      <c r="Z210630" s="192"/>
      <c r="AA210630" s="192"/>
    </row>
    <row r="210631" spans="26:27">
      <c r="Z210631" s="192"/>
      <c r="AA210631" s="192"/>
    </row>
    <row r="210632" spans="26:27">
      <c r="Z210632" s="192"/>
      <c r="AA210632" s="192"/>
    </row>
    <row r="210633" spans="26:27">
      <c r="Z210633" s="192"/>
      <c r="AA210633" s="192"/>
    </row>
    <row r="210634" spans="26:27">
      <c r="Z210634" s="192"/>
      <c r="AA210634" s="192"/>
    </row>
    <row r="210635" spans="26:27">
      <c r="Z210635" s="192"/>
      <c r="AA210635" s="192"/>
    </row>
    <row r="210636" spans="26:27">
      <c r="Z210636" s="192"/>
      <c r="AA210636" s="192"/>
    </row>
    <row r="210637" spans="26:27">
      <c r="Z210637" s="192"/>
      <c r="AA210637" s="192"/>
    </row>
    <row r="210638" spans="26:27">
      <c r="Z210638" s="192"/>
      <c r="AA210638" s="192"/>
    </row>
    <row r="210639" spans="26:27">
      <c r="Z210639" s="192"/>
      <c r="AA210639" s="192"/>
    </row>
    <row r="210640" spans="26:27">
      <c r="Z210640" s="192"/>
      <c r="AA210640" s="192"/>
    </row>
    <row r="210641" spans="26:27">
      <c r="Z210641" s="192"/>
      <c r="AA210641" s="192"/>
    </row>
    <row r="210642" spans="26:27">
      <c r="Z210642" s="192"/>
      <c r="AA210642" s="192"/>
    </row>
    <row r="210643" spans="26:27">
      <c r="Z210643" s="192"/>
      <c r="AA210643" s="192"/>
    </row>
    <row r="210644" spans="26:27">
      <c r="Z210644" s="192"/>
      <c r="AA210644" s="192"/>
    </row>
    <row r="210645" spans="26:27">
      <c r="Z210645" s="192"/>
      <c r="AA210645" s="192"/>
    </row>
    <row r="210646" spans="26:27">
      <c r="Z210646" s="192"/>
      <c r="AA210646" s="192"/>
    </row>
    <row r="210647" spans="26:27">
      <c r="Z210647" s="192"/>
      <c r="AA210647" s="192"/>
    </row>
    <row r="210648" spans="26:27">
      <c r="Z210648" s="192"/>
      <c r="AA210648" s="192"/>
    </row>
    <row r="210649" spans="26:27">
      <c r="Z210649" s="192"/>
      <c r="AA210649" s="192"/>
    </row>
    <row r="210650" spans="26:27">
      <c r="Z210650" s="192"/>
      <c r="AA210650" s="192"/>
    </row>
    <row r="210651" spans="26:27">
      <c r="Z210651" s="192"/>
      <c r="AA210651" s="192"/>
    </row>
    <row r="210652" spans="26:27">
      <c r="Z210652" s="192"/>
      <c r="AA210652" s="192"/>
    </row>
    <row r="210653" spans="26:27">
      <c r="Z210653" s="192"/>
      <c r="AA210653" s="192"/>
    </row>
    <row r="210654" spans="26:27">
      <c r="Z210654" s="192"/>
      <c r="AA210654" s="192"/>
    </row>
    <row r="210655" spans="26:27">
      <c r="Z210655" s="192"/>
      <c r="AA210655" s="192"/>
    </row>
    <row r="210656" spans="26:27">
      <c r="Z210656" s="192"/>
      <c r="AA210656" s="192"/>
    </row>
    <row r="210657" spans="26:27">
      <c r="Z210657" s="192"/>
      <c r="AA210657" s="192"/>
    </row>
    <row r="210658" spans="26:27">
      <c r="Z210658" s="192"/>
      <c r="AA210658" s="192"/>
    </row>
    <row r="210659" spans="26:27">
      <c r="Z210659" s="192"/>
      <c r="AA210659" s="192"/>
    </row>
    <row r="210660" spans="26:27">
      <c r="Z210660" s="192"/>
      <c r="AA210660" s="192"/>
    </row>
    <row r="210661" spans="26:27">
      <c r="Z210661" s="192"/>
      <c r="AA210661" s="192"/>
    </row>
    <row r="210662" spans="26:27">
      <c r="Z210662" s="192"/>
      <c r="AA210662" s="192"/>
    </row>
    <row r="210663" spans="26:27">
      <c r="Z210663" s="192"/>
      <c r="AA210663" s="192"/>
    </row>
    <row r="210664" spans="26:27">
      <c r="Z210664" s="192"/>
      <c r="AA210664" s="192"/>
    </row>
    <row r="210665" spans="26:27">
      <c r="Z210665" s="192"/>
      <c r="AA210665" s="192"/>
    </row>
    <row r="210666" spans="26:27">
      <c r="Z210666" s="192"/>
      <c r="AA210666" s="192"/>
    </row>
    <row r="210667" spans="26:27">
      <c r="Z210667" s="192"/>
      <c r="AA210667" s="192"/>
    </row>
    <row r="210668" spans="26:27">
      <c r="Z210668" s="192"/>
      <c r="AA210668" s="192"/>
    </row>
    <row r="210669" spans="26:27">
      <c r="Z210669" s="192"/>
      <c r="AA210669" s="192"/>
    </row>
    <row r="210670" spans="26:27">
      <c r="Z210670" s="192"/>
      <c r="AA210670" s="192"/>
    </row>
    <row r="210671" spans="26:27">
      <c r="Z210671" s="192"/>
      <c r="AA210671" s="192"/>
    </row>
    <row r="210672" spans="26:27">
      <c r="Z210672" s="192"/>
      <c r="AA210672" s="192"/>
    </row>
    <row r="210673" spans="26:27">
      <c r="Z210673" s="192"/>
      <c r="AA210673" s="192"/>
    </row>
    <row r="210674" spans="26:27">
      <c r="Z210674" s="192"/>
      <c r="AA210674" s="192"/>
    </row>
    <row r="210675" spans="26:27">
      <c r="Z210675" s="192"/>
      <c r="AA210675" s="192"/>
    </row>
    <row r="210676" spans="26:27">
      <c r="Z210676" s="192"/>
      <c r="AA210676" s="192"/>
    </row>
    <row r="210677" spans="26:27">
      <c r="Z210677" s="192"/>
      <c r="AA210677" s="192"/>
    </row>
    <row r="210678" spans="26:27">
      <c r="Z210678" s="192"/>
      <c r="AA210678" s="192"/>
    </row>
    <row r="210679" spans="26:27">
      <c r="Z210679" s="192"/>
      <c r="AA210679" s="192"/>
    </row>
    <row r="210680" spans="26:27">
      <c r="Z210680" s="192"/>
      <c r="AA210680" s="192"/>
    </row>
    <row r="210681" spans="26:27">
      <c r="Z210681" s="192"/>
      <c r="AA210681" s="192"/>
    </row>
    <row r="210682" spans="26:27">
      <c r="Z210682" s="192"/>
      <c r="AA210682" s="192"/>
    </row>
    <row r="210683" spans="26:27">
      <c r="Z210683" s="192"/>
      <c r="AA210683" s="192"/>
    </row>
    <row r="210684" spans="26:27">
      <c r="Z210684" s="192"/>
      <c r="AA210684" s="192"/>
    </row>
    <row r="210685" spans="26:27">
      <c r="Z210685" s="192"/>
      <c r="AA210685" s="192"/>
    </row>
    <row r="210686" spans="26:27">
      <c r="Z210686" s="192"/>
      <c r="AA210686" s="192"/>
    </row>
    <row r="210687" spans="26:27">
      <c r="Z210687" s="192"/>
      <c r="AA210687" s="192"/>
    </row>
    <row r="210688" spans="26:27">
      <c r="Z210688" s="192"/>
      <c r="AA210688" s="192"/>
    </row>
    <row r="210689" spans="26:27">
      <c r="Z210689" s="192"/>
      <c r="AA210689" s="192"/>
    </row>
    <row r="210690" spans="26:27">
      <c r="Z210690" s="192"/>
      <c r="AA210690" s="192"/>
    </row>
    <row r="210691" spans="26:27">
      <c r="Z210691" s="192"/>
      <c r="AA210691" s="192"/>
    </row>
    <row r="210692" spans="26:27">
      <c r="Z210692" s="192"/>
      <c r="AA210692" s="192"/>
    </row>
    <row r="210693" spans="26:27">
      <c r="Z210693" s="192"/>
      <c r="AA210693" s="192"/>
    </row>
    <row r="210694" spans="26:27">
      <c r="Z210694" s="192"/>
      <c r="AA210694" s="192"/>
    </row>
    <row r="210695" spans="26:27">
      <c r="Z210695" s="192"/>
      <c r="AA210695" s="192"/>
    </row>
    <row r="210696" spans="26:27">
      <c r="Z210696" s="192"/>
      <c r="AA210696" s="192"/>
    </row>
    <row r="210697" spans="26:27">
      <c r="Z210697" s="192"/>
      <c r="AA210697" s="192"/>
    </row>
    <row r="210698" spans="26:27">
      <c r="Z210698" s="192"/>
      <c r="AA210698" s="192"/>
    </row>
    <row r="210699" spans="26:27">
      <c r="Z210699" s="192"/>
      <c r="AA210699" s="192"/>
    </row>
    <row r="210700" spans="26:27">
      <c r="Z210700" s="192"/>
      <c r="AA210700" s="192"/>
    </row>
    <row r="210701" spans="26:27">
      <c r="Z210701" s="192"/>
      <c r="AA210701" s="192"/>
    </row>
    <row r="210702" spans="26:27">
      <c r="Z210702" s="192"/>
      <c r="AA210702" s="192"/>
    </row>
    <row r="210703" spans="26:27">
      <c r="Z210703" s="192"/>
      <c r="AA210703" s="192"/>
    </row>
    <row r="210704" spans="26:27">
      <c r="Z210704" s="192"/>
      <c r="AA210704" s="192"/>
    </row>
    <row r="210705" spans="26:27">
      <c r="Z210705" s="192"/>
      <c r="AA210705" s="192"/>
    </row>
    <row r="210706" spans="26:27">
      <c r="Z210706" s="192"/>
      <c r="AA210706" s="192"/>
    </row>
    <row r="210707" spans="26:27">
      <c r="Z210707" s="192"/>
      <c r="AA210707" s="192"/>
    </row>
    <row r="210708" spans="26:27">
      <c r="Z210708" s="192"/>
      <c r="AA210708" s="192"/>
    </row>
    <row r="210709" spans="26:27">
      <c r="Z210709" s="192"/>
      <c r="AA210709" s="192"/>
    </row>
    <row r="210710" spans="26:27">
      <c r="Z210710" s="192"/>
      <c r="AA210710" s="192"/>
    </row>
    <row r="210711" spans="26:27">
      <c r="Z210711" s="192"/>
      <c r="AA210711" s="192"/>
    </row>
    <row r="210712" spans="26:27">
      <c r="Z210712" s="192"/>
      <c r="AA210712" s="192"/>
    </row>
    <row r="210713" spans="26:27">
      <c r="Z210713" s="192"/>
      <c r="AA210713" s="192"/>
    </row>
    <row r="210714" spans="26:27">
      <c r="Z210714" s="192"/>
      <c r="AA210714" s="192"/>
    </row>
    <row r="210715" spans="26:27">
      <c r="Z210715" s="192"/>
      <c r="AA210715" s="192"/>
    </row>
    <row r="210716" spans="26:27">
      <c r="Z210716" s="192"/>
      <c r="AA210716" s="192"/>
    </row>
    <row r="210717" spans="26:27">
      <c r="Z210717" s="192"/>
      <c r="AA210717" s="192"/>
    </row>
    <row r="210718" spans="26:27">
      <c r="Z210718" s="192"/>
      <c r="AA210718" s="192"/>
    </row>
    <row r="210719" spans="26:27">
      <c r="Z210719" s="192"/>
      <c r="AA210719" s="192"/>
    </row>
    <row r="210720" spans="26:27">
      <c r="Z210720" s="192"/>
      <c r="AA210720" s="192"/>
    </row>
    <row r="210721" spans="26:27">
      <c r="Z210721" s="192"/>
      <c r="AA210721" s="192"/>
    </row>
    <row r="210722" spans="26:27">
      <c r="Z210722" s="192"/>
      <c r="AA210722" s="192"/>
    </row>
    <row r="210723" spans="26:27">
      <c r="Z210723" s="192"/>
      <c r="AA210723" s="192"/>
    </row>
    <row r="210724" spans="26:27">
      <c r="Z210724" s="192"/>
      <c r="AA210724" s="192"/>
    </row>
    <row r="210725" spans="26:27">
      <c r="Z210725" s="192"/>
      <c r="AA210725" s="192"/>
    </row>
    <row r="210726" spans="26:27">
      <c r="Z210726" s="192"/>
      <c r="AA210726" s="192"/>
    </row>
    <row r="210727" spans="26:27">
      <c r="Z210727" s="192"/>
      <c r="AA210727" s="192"/>
    </row>
    <row r="210728" spans="26:27">
      <c r="Z210728" s="192"/>
      <c r="AA210728" s="192"/>
    </row>
    <row r="210729" spans="26:27">
      <c r="Z210729" s="192"/>
      <c r="AA210729" s="192"/>
    </row>
    <row r="210730" spans="26:27">
      <c r="Z210730" s="192"/>
      <c r="AA210730" s="192"/>
    </row>
    <row r="210731" spans="26:27">
      <c r="Z210731" s="192"/>
      <c r="AA210731" s="192"/>
    </row>
    <row r="210732" spans="26:27">
      <c r="Z210732" s="192"/>
      <c r="AA210732" s="192"/>
    </row>
    <row r="210733" spans="26:27">
      <c r="Z210733" s="192"/>
      <c r="AA210733" s="192"/>
    </row>
    <row r="210734" spans="26:27">
      <c r="Z210734" s="192"/>
      <c r="AA210734" s="192"/>
    </row>
    <row r="210735" spans="26:27">
      <c r="Z210735" s="192"/>
      <c r="AA210735" s="192"/>
    </row>
    <row r="210736" spans="26:27">
      <c r="Z210736" s="192"/>
      <c r="AA210736" s="192"/>
    </row>
    <row r="210737" spans="26:27">
      <c r="Z210737" s="192"/>
      <c r="AA210737" s="192"/>
    </row>
    <row r="210738" spans="26:27">
      <c r="Z210738" s="192"/>
      <c r="AA210738" s="192"/>
    </row>
    <row r="210739" spans="26:27">
      <c r="Z210739" s="192"/>
      <c r="AA210739" s="192"/>
    </row>
    <row r="210740" spans="26:27">
      <c r="Z210740" s="192"/>
      <c r="AA210740" s="192"/>
    </row>
    <row r="210741" spans="26:27">
      <c r="Z210741" s="192"/>
      <c r="AA210741" s="192"/>
    </row>
    <row r="210742" spans="26:27">
      <c r="Z210742" s="192"/>
      <c r="AA210742" s="192"/>
    </row>
    <row r="210743" spans="26:27">
      <c r="Z210743" s="192"/>
      <c r="AA210743" s="192"/>
    </row>
    <row r="210744" spans="26:27">
      <c r="Z210744" s="192"/>
      <c r="AA210744" s="192"/>
    </row>
    <row r="210745" spans="26:27">
      <c r="Z210745" s="192"/>
      <c r="AA210745" s="192"/>
    </row>
    <row r="210746" spans="26:27">
      <c r="Z210746" s="192"/>
      <c r="AA210746" s="192"/>
    </row>
    <row r="210747" spans="26:27">
      <c r="Z210747" s="192"/>
      <c r="AA210747" s="192"/>
    </row>
    <row r="210748" spans="26:27">
      <c r="Z210748" s="192"/>
      <c r="AA210748" s="192"/>
    </row>
    <row r="210749" spans="26:27">
      <c r="Z210749" s="192"/>
      <c r="AA210749" s="192"/>
    </row>
    <row r="210750" spans="26:27">
      <c r="Z210750" s="192"/>
      <c r="AA210750" s="192"/>
    </row>
    <row r="210751" spans="26:27">
      <c r="Z210751" s="192"/>
      <c r="AA210751" s="192"/>
    </row>
    <row r="210752" spans="26:27">
      <c r="Z210752" s="192"/>
      <c r="AA210752" s="192"/>
    </row>
    <row r="210753" spans="26:27">
      <c r="Z210753" s="192"/>
      <c r="AA210753" s="192"/>
    </row>
    <row r="210754" spans="26:27">
      <c r="Z210754" s="192"/>
      <c r="AA210754" s="192"/>
    </row>
    <row r="210755" spans="26:27">
      <c r="Z210755" s="192"/>
      <c r="AA210755" s="192"/>
    </row>
    <row r="210756" spans="26:27">
      <c r="Z210756" s="192"/>
      <c r="AA210756" s="192"/>
    </row>
    <row r="210757" spans="26:27">
      <c r="Z210757" s="192"/>
      <c r="AA210757" s="192"/>
    </row>
    <row r="210758" spans="26:27">
      <c r="Z210758" s="192"/>
      <c r="AA210758" s="192"/>
    </row>
    <row r="210759" spans="26:27">
      <c r="Z210759" s="192"/>
      <c r="AA210759" s="192"/>
    </row>
    <row r="210760" spans="26:27">
      <c r="Z210760" s="192"/>
      <c r="AA210760" s="192"/>
    </row>
    <row r="210761" spans="26:27">
      <c r="Z210761" s="192"/>
      <c r="AA210761" s="192"/>
    </row>
    <row r="210762" spans="26:27">
      <c r="Z210762" s="192"/>
      <c r="AA210762" s="192"/>
    </row>
    <row r="210763" spans="26:27">
      <c r="Z210763" s="192"/>
      <c r="AA210763" s="192"/>
    </row>
    <row r="210764" spans="26:27">
      <c r="Z210764" s="192"/>
      <c r="AA210764" s="192"/>
    </row>
    <row r="210765" spans="26:27">
      <c r="Z210765" s="192"/>
      <c r="AA210765" s="192"/>
    </row>
    <row r="210766" spans="26:27">
      <c r="Z210766" s="192"/>
      <c r="AA210766" s="192"/>
    </row>
    <row r="210767" spans="26:27">
      <c r="Z210767" s="192"/>
      <c r="AA210767" s="192"/>
    </row>
    <row r="210768" spans="26:27">
      <c r="Z210768" s="192"/>
      <c r="AA210768" s="192"/>
    </row>
    <row r="210769" spans="26:27">
      <c r="Z210769" s="192"/>
      <c r="AA210769" s="192"/>
    </row>
    <row r="210770" spans="26:27">
      <c r="Z210770" s="192"/>
      <c r="AA210770" s="192"/>
    </row>
    <row r="210771" spans="26:27">
      <c r="Z210771" s="192"/>
      <c r="AA210771" s="192"/>
    </row>
    <row r="210772" spans="26:27">
      <c r="Z210772" s="192"/>
      <c r="AA210772" s="192"/>
    </row>
    <row r="210773" spans="26:27">
      <c r="Z210773" s="192"/>
      <c r="AA210773" s="192"/>
    </row>
    <row r="210774" spans="26:27">
      <c r="Z210774" s="192"/>
      <c r="AA210774" s="192"/>
    </row>
    <row r="210775" spans="26:27">
      <c r="Z210775" s="192"/>
      <c r="AA210775" s="192"/>
    </row>
    <row r="210776" spans="26:27">
      <c r="Z210776" s="192"/>
      <c r="AA210776" s="192"/>
    </row>
    <row r="210777" spans="26:27">
      <c r="Z210777" s="192"/>
      <c r="AA210777" s="192"/>
    </row>
    <row r="210778" spans="26:27">
      <c r="Z210778" s="192"/>
      <c r="AA210778" s="192"/>
    </row>
    <row r="210779" spans="26:27">
      <c r="Z210779" s="192"/>
      <c r="AA210779" s="192"/>
    </row>
    <row r="210780" spans="26:27">
      <c r="Z210780" s="192"/>
      <c r="AA210780" s="192"/>
    </row>
    <row r="210781" spans="26:27">
      <c r="Z210781" s="192"/>
      <c r="AA210781" s="192"/>
    </row>
    <row r="210782" spans="26:27">
      <c r="Z210782" s="192"/>
      <c r="AA210782" s="192"/>
    </row>
    <row r="210783" spans="26:27">
      <c r="Z210783" s="192"/>
      <c r="AA210783" s="192"/>
    </row>
    <row r="210784" spans="26:27">
      <c r="Z210784" s="192"/>
      <c r="AA210784" s="192"/>
    </row>
    <row r="210785" spans="26:27">
      <c r="Z210785" s="192"/>
      <c r="AA210785" s="192"/>
    </row>
    <row r="210786" spans="26:27">
      <c r="Z210786" s="192"/>
      <c r="AA210786" s="192"/>
    </row>
    <row r="210787" spans="26:27">
      <c r="Z210787" s="192"/>
      <c r="AA210787" s="192"/>
    </row>
    <row r="210788" spans="26:27">
      <c r="Z210788" s="192"/>
      <c r="AA210788" s="192"/>
    </row>
    <row r="210789" spans="26:27">
      <c r="Z210789" s="192"/>
      <c r="AA210789" s="192"/>
    </row>
    <row r="210790" spans="26:27">
      <c r="Z210790" s="192"/>
      <c r="AA210790" s="192"/>
    </row>
    <row r="210791" spans="26:27">
      <c r="Z210791" s="192"/>
      <c r="AA210791" s="192"/>
    </row>
    <row r="210792" spans="26:27">
      <c r="Z210792" s="192"/>
      <c r="AA210792" s="192"/>
    </row>
    <row r="210793" spans="26:27">
      <c r="Z210793" s="192"/>
      <c r="AA210793" s="192"/>
    </row>
    <row r="210794" spans="26:27">
      <c r="Z210794" s="192"/>
      <c r="AA210794" s="192"/>
    </row>
    <row r="210795" spans="26:27">
      <c r="Z210795" s="192"/>
      <c r="AA210795" s="192"/>
    </row>
    <row r="210796" spans="26:27">
      <c r="Z210796" s="192"/>
      <c r="AA210796" s="192"/>
    </row>
    <row r="210797" spans="26:27">
      <c r="Z210797" s="192"/>
      <c r="AA210797" s="192"/>
    </row>
    <row r="210798" spans="26:27">
      <c r="Z210798" s="192"/>
      <c r="AA210798" s="192"/>
    </row>
    <row r="210799" spans="26:27">
      <c r="Z210799" s="192"/>
      <c r="AA210799" s="192"/>
    </row>
    <row r="210800" spans="26:27">
      <c r="Z210800" s="192"/>
      <c r="AA210800" s="192"/>
    </row>
    <row r="210801" spans="26:27">
      <c r="Z210801" s="192"/>
      <c r="AA210801" s="192"/>
    </row>
    <row r="210802" spans="26:27">
      <c r="Z210802" s="192"/>
      <c r="AA210802" s="192"/>
    </row>
    <row r="210803" spans="26:27">
      <c r="Z210803" s="192"/>
      <c r="AA210803" s="192"/>
    </row>
    <row r="210804" spans="26:27">
      <c r="Z210804" s="192"/>
      <c r="AA210804" s="192"/>
    </row>
    <row r="210805" spans="26:27">
      <c r="Z210805" s="192"/>
      <c r="AA210805" s="192"/>
    </row>
    <row r="210806" spans="26:27">
      <c r="Z210806" s="192"/>
      <c r="AA210806" s="192"/>
    </row>
    <row r="210807" spans="26:27">
      <c r="Z210807" s="192"/>
      <c r="AA210807" s="192"/>
    </row>
    <row r="210808" spans="26:27">
      <c r="Z210808" s="192"/>
      <c r="AA210808" s="192"/>
    </row>
    <row r="210809" spans="26:27">
      <c r="Z210809" s="192"/>
      <c r="AA210809" s="192"/>
    </row>
    <row r="210810" spans="26:27">
      <c r="Z210810" s="192"/>
      <c r="AA210810" s="192"/>
    </row>
    <row r="210811" spans="26:27">
      <c r="Z210811" s="192"/>
      <c r="AA210811" s="192"/>
    </row>
    <row r="210812" spans="26:27">
      <c r="Z210812" s="192"/>
      <c r="AA210812" s="192"/>
    </row>
    <row r="210813" spans="26:27">
      <c r="Z210813" s="192"/>
      <c r="AA210813" s="192"/>
    </row>
    <row r="210814" spans="26:27">
      <c r="Z210814" s="192"/>
      <c r="AA210814" s="192"/>
    </row>
    <row r="210815" spans="26:27">
      <c r="Z210815" s="192"/>
      <c r="AA210815" s="192"/>
    </row>
    <row r="210816" spans="26:27">
      <c r="Z210816" s="192"/>
      <c r="AA210816" s="192"/>
    </row>
    <row r="210817" spans="26:27">
      <c r="Z210817" s="192"/>
      <c r="AA210817" s="192"/>
    </row>
    <row r="210818" spans="26:27">
      <c r="Z210818" s="192"/>
      <c r="AA210818" s="192"/>
    </row>
    <row r="210819" spans="26:27">
      <c r="Z210819" s="192"/>
      <c r="AA210819" s="192"/>
    </row>
    <row r="210820" spans="26:27">
      <c r="Z210820" s="192"/>
      <c r="AA210820" s="192"/>
    </row>
    <row r="210821" spans="26:27">
      <c r="Z210821" s="192"/>
      <c r="AA210821" s="192"/>
    </row>
    <row r="210822" spans="26:27">
      <c r="Z210822" s="192"/>
      <c r="AA210822" s="192"/>
    </row>
    <row r="210823" spans="26:27">
      <c r="Z210823" s="192"/>
      <c r="AA210823" s="192"/>
    </row>
    <row r="210824" spans="26:27">
      <c r="Z210824" s="192"/>
      <c r="AA210824" s="192"/>
    </row>
    <row r="210825" spans="26:27">
      <c r="Z210825" s="192"/>
      <c r="AA210825" s="192"/>
    </row>
    <row r="210826" spans="26:27">
      <c r="Z210826" s="192"/>
      <c r="AA210826" s="192"/>
    </row>
    <row r="210827" spans="26:27">
      <c r="Z210827" s="192"/>
      <c r="AA210827" s="192"/>
    </row>
    <row r="210828" spans="26:27">
      <c r="Z210828" s="192"/>
      <c r="AA210828" s="192"/>
    </row>
    <row r="210829" spans="26:27">
      <c r="Z210829" s="192"/>
      <c r="AA210829" s="192"/>
    </row>
    <row r="210830" spans="26:27">
      <c r="Z210830" s="192"/>
      <c r="AA210830" s="192"/>
    </row>
    <row r="210831" spans="26:27">
      <c r="Z210831" s="192"/>
      <c r="AA210831" s="192"/>
    </row>
    <row r="210832" spans="26:27">
      <c r="Z210832" s="192"/>
      <c r="AA210832" s="192"/>
    </row>
    <row r="210833" spans="26:27">
      <c r="Z210833" s="192"/>
      <c r="AA210833" s="192"/>
    </row>
    <row r="210834" spans="26:27">
      <c r="Z210834" s="192"/>
      <c r="AA210834" s="192"/>
    </row>
    <row r="210835" spans="26:27">
      <c r="Z210835" s="192"/>
      <c r="AA210835" s="192"/>
    </row>
    <row r="210836" spans="26:27">
      <c r="Z210836" s="192"/>
      <c r="AA210836" s="192"/>
    </row>
    <row r="210837" spans="26:27">
      <c r="Z210837" s="192"/>
      <c r="AA210837" s="192"/>
    </row>
    <row r="210838" spans="26:27">
      <c r="Z210838" s="192"/>
      <c r="AA210838" s="192"/>
    </row>
    <row r="210839" spans="26:27">
      <c r="Z210839" s="192"/>
      <c r="AA210839" s="192"/>
    </row>
    <row r="210840" spans="26:27">
      <c r="Z210840" s="192"/>
      <c r="AA210840" s="192"/>
    </row>
    <row r="210841" spans="26:27">
      <c r="Z210841" s="192"/>
      <c r="AA210841" s="192"/>
    </row>
    <row r="210842" spans="26:27">
      <c r="Z210842" s="192"/>
      <c r="AA210842" s="192"/>
    </row>
    <row r="210843" spans="26:27">
      <c r="Z210843" s="192"/>
      <c r="AA210843" s="192"/>
    </row>
    <row r="210844" spans="26:27">
      <c r="Z210844" s="192"/>
      <c r="AA210844" s="192"/>
    </row>
    <row r="210845" spans="26:27">
      <c r="Z210845" s="192"/>
      <c r="AA210845" s="192"/>
    </row>
    <row r="210846" spans="26:27">
      <c r="Z210846" s="192"/>
      <c r="AA210846" s="192"/>
    </row>
    <row r="210847" spans="26:27">
      <c r="Z210847" s="192"/>
      <c r="AA210847" s="192"/>
    </row>
    <row r="210848" spans="26:27">
      <c r="Z210848" s="192"/>
      <c r="AA210848" s="192"/>
    </row>
    <row r="210849" spans="26:27">
      <c r="Z210849" s="192"/>
      <c r="AA210849" s="192"/>
    </row>
    <row r="210850" spans="26:27">
      <c r="Z210850" s="192"/>
      <c r="AA210850" s="192"/>
    </row>
    <row r="210851" spans="26:27">
      <c r="Z210851" s="192"/>
      <c r="AA210851" s="192"/>
    </row>
    <row r="210852" spans="26:27">
      <c r="Z210852" s="192"/>
      <c r="AA210852" s="192"/>
    </row>
    <row r="210853" spans="26:27">
      <c r="Z210853" s="192"/>
      <c r="AA210853" s="192"/>
    </row>
    <row r="210854" spans="26:27">
      <c r="Z210854" s="192"/>
      <c r="AA210854" s="192"/>
    </row>
    <row r="210855" spans="26:27">
      <c r="Z210855" s="192"/>
      <c r="AA210855" s="192"/>
    </row>
    <row r="210856" spans="26:27">
      <c r="Z210856" s="192"/>
      <c r="AA210856" s="192"/>
    </row>
    <row r="210857" spans="26:27">
      <c r="Z210857" s="192"/>
      <c r="AA210857" s="192"/>
    </row>
    <row r="210858" spans="26:27">
      <c r="Z210858" s="192"/>
      <c r="AA210858" s="192"/>
    </row>
    <row r="210859" spans="26:27">
      <c r="Z210859" s="192"/>
      <c r="AA210859" s="192"/>
    </row>
    <row r="210860" spans="26:27">
      <c r="Z210860" s="192"/>
      <c r="AA210860" s="192"/>
    </row>
    <row r="210861" spans="26:27">
      <c r="Z210861" s="192"/>
      <c r="AA210861" s="192"/>
    </row>
    <row r="210862" spans="26:27">
      <c r="Z210862" s="192"/>
      <c r="AA210862" s="192"/>
    </row>
    <row r="210863" spans="26:27">
      <c r="Z210863" s="192"/>
      <c r="AA210863" s="192"/>
    </row>
    <row r="210864" spans="26:27">
      <c r="Z210864" s="192"/>
      <c r="AA210864" s="192"/>
    </row>
    <row r="210865" spans="26:27">
      <c r="Z210865" s="192"/>
      <c r="AA210865" s="192"/>
    </row>
    <row r="210866" spans="26:27">
      <c r="Z210866" s="192"/>
      <c r="AA210866" s="192"/>
    </row>
    <row r="210867" spans="26:27">
      <c r="Z210867" s="192"/>
      <c r="AA210867" s="192"/>
    </row>
    <row r="210868" spans="26:27">
      <c r="Z210868" s="192"/>
      <c r="AA210868" s="192"/>
    </row>
    <row r="210869" spans="26:27">
      <c r="Z210869" s="192"/>
      <c r="AA210869" s="192"/>
    </row>
    <row r="210870" spans="26:27">
      <c r="Z210870" s="192"/>
      <c r="AA210870" s="192"/>
    </row>
    <row r="210871" spans="26:27">
      <c r="Z210871" s="192"/>
      <c r="AA210871" s="192"/>
    </row>
    <row r="210872" spans="26:27">
      <c r="Z210872" s="192"/>
      <c r="AA210872" s="192"/>
    </row>
    <row r="210873" spans="26:27">
      <c r="Z210873" s="192"/>
      <c r="AA210873" s="192"/>
    </row>
    <row r="210874" spans="26:27">
      <c r="Z210874" s="192"/>
      <c r="AA210874" s="192"/>
    </row>
    <row r="210875" spans="26:27">
      <c r="Z210875" s="192"/>
      <c r="AA210875" s="192"/>
    </row>
    <row r="210876" spans="26:27">
      <c r="Z210876" s="192"/>
      <c r="AA210876" s="192"/>
    </row>
    <row r="210877" spans="26:27">
      <c r="Z210877" s="192"/>
      <c r="AA210877" s="192"/>
    </row>
    <row r="210878" spans="26:27">
      <c r="Z210878" s="192"/>
      <c r="AA210878" s="192"/>
    </row>
    <row r="210879" spans="26:27">
      <c r="Z210879" s="192"/>
      <c r="AA210879" s="192"/>
    </row>
    <row r="210880" spans="26:27">
      <c r="Z210880" s="192"/>
      <c r="AA210880" s="192"/>
    </row>
    <row r="210881" spans="26:27">
      <c r="Z210881" s="192"/>
      <c r="AA210881" s="192"/>
    </row>
    <row r="210882" spans="26:27">
      <c r="Z210882" s="192"/>
      <c r="AA210882" s="192"/>
    </row>
    <row r="210883" spans="26:27">
      <c r="Z210883" s="192"/>
      <c r="AA210883" s="192"/>
    </row>
    <row r="210884" spans="26:27">
      <c r="Z210884" s="192"/>
      <c r="AA210884" s="192"/>
    </row>
    <row r="210885" spans="26:27">
      <c r="Z210885" s="192"/>
      <c r="AA210885" s="192"/>
    </row>
    <row r="210886" spans="26:27">
      <c r="Z210886" s="192"/>
      <c r="AA210886" s="192"/>
    </row>
    <row r="210887" spans="26:27">
      <c r="Z210887" s="192"/>
      <c r="AA210887" s="192"/>
    </row>
    <row r="210888" spans="26:27">
      <c r="Z210888" s="192"/>
      <c r="AA210888" s="192"/>
    </row>
    <row r="210889" spans="26:27">
      <c r="Z210889" s="192"/>
      <c r="AA210889" s="192"/>
    </row>
    <row r="210890" spans="26:27">
      <c r="Z210890" s="192"/>
      <c r="AA210890" s="192"/>
    </row>
    <row r="210891" spans="26:27">
      <c r="Z210891" s="192"/>
      <c r="AA210891" s="192"/>
    </row>
    <row r="210892" spans="26:27">
      <c r="Z210892" s="192"/>
      <c r="AA210892" s="192"/>
    </row>
    <row r="210893" spans="26:27">
      <c r="Z210893" s="192"/>
      <c r="AA210893" s="192"/>
    </row>
    <row r="210894" spans="26:27">
      <c r="Z210894" s="192"/>
      <c r="AA210894" s="192"/>
    </row>
    <row r="210895" spans="26:27">
      <c r="Z210895" s="192"/>
      <c r="AA210895" s="192"/>
    </row>
    <row r="210896" spans="26:27">
      <c r="Z210896" s="192"/>
      <c r="AA210896" s="192"/>
    </row>
    <row r="210897" spans="26:27">
      <c r="Z210897" s="192"/>
      <c r="AA210897" s="192"/>
    </row>
    <row r="210898" spans="26:27">
      <c r="Z210898" s="192"/>
      <c r="AA210898" s="192"/>
    </row>
    <row r="210899" spans="26:27">
      <c r="Z210899" s="192"/>
      <c r="AA210899" s="192"/>
    </row>
    <row r="210900" spans="26:27">
      <c r="Z210900" s="192"/>
      <c r="AA210900" s="192"/>
    </row>
    <row r="210901" spans="26:27">
      <c r="Z210901" s="192"/>
      <c r="AA210901" s="192"/>
    </row>
    <row r="210902" spans="26:27">
      <c r="Z210902" s="192"/>
      <c r="AA210902" s="192"/>
    </row>
    <row r="210903" spans="26:27">
      <c r="Z210903" s="192"/>
      <c r="AA210903" s="192"/>
    </row>
    <row r="210904" spans="26:27">
      <c r="Z210904" s="192"/>
      <c r="AA210904" s="192"/>
    </row>
    <row r="210905" spans="26:27">
      <c r="Z210905" s="192"/>
      <c r="AA210905" s="192"/>
    </row>
    <row r="210906" spans="26:27">
      <c r="Z210906" s="192"/>
      <c r="AA210906" s="192"/>
    </row>
    <row r="210907" spans="26:27">
      <c r="Z210907" s="192"/>
      <c r="AA210907" s="192"/>
    </row>
    <row r="210908" spans="26:27">
      <c r="Z210908" s="192"/>
      <c r="AA210908" s="192"/>
    </row>
    <row r="210909" spans="26:27">
      <c r="Z210909" s="192"/>
      <c r="AA210909" s="192"/>
    </row>
    <row r="210910" spans="26:27">
      <c r="Z210910" s="192"/>
      <c r="AA210910" s="192"/>
    </row>
    <row r="210911" spans="26:27">
      <c r="Z210911" s="192"/>
      <c r="AA210911" s="192"/>
    </row>
    <row r="210912" spans="26:27">
      <c r="Z210912" s="192"/>
      <c r="AA210912" s="192"/>
    </row>
    <row r="210913" spans="26:27">
      <c r="Z210913" s="192"/>
      <c r="AA210913" s="192"/>
    </row>
    <row r="210914" spans="26:27">
      <c r="Z210914" s="192"/>
      <c r="AA210914" s="192"/>
    </row>
    <row r="210915" spans="26:27">
      <c r="Z210915" s="192"/>
      <c r="AA210915" s="192"/>
    </row>
    <row r="210916" spans="26:27">
      <c r="Z210916" s="192"/>
      <c r="AA210916" s="192"/>
    </row>
    <row r="210917" spans="26:27">
      <c r="Z210917" s="192"/>
      <c r="AA210917" s="192"/>
    </row>
    <row r="210918" spans="26:27">
      <c r="Z210918" s="192"/>
      <c r="AA210918" s="192"/>
    </row>
    <row r="210919" spans="26:27">
      <c r="Z210919" s="192"/>
      <c r="AA210919" s="192"/>
    </row>
    <row r="210920" spans="26:27">
      <c r="Z210920" s="192"/>
      <c r="AA210920" s="192"/>
    </row>
    <row r="210921" spans="26:27">
      <c r="Z210921" s="192"/>
      <c r="AA210921" s="192"/>
    </row>
    <row r="210922" spans="26:27">
      <c r="Z210922" s="192"/>
      <c r="AA210922" s="192"/>
    </row>
    <row r="210923" spans="26:27">
      <c r="Z210923" s="192"/>
      <c r="AA210923" s="192"/>
    </row>
    <row r="210924" spans="26:27">
      <c r="Z210924" s="192"/>
      <c r="AA210924" s="192"/>
    </row>
    <row r="210925" spans="26:27">
      <c r="Z210925" s="192"/>
      <c r="AA210925" s="192"/>
    </row>
    <row r="210926" spans="26:27">
      <c r="Z210926" s="192"/>
      <c r="AA210926" s="192"/>
    </row>
    <row r="210927" spans="26:27">
      <c r="Z210927" s="192"/>
      <c r="AA210927" s="192"/>
    </row>
    <row r="210928" spans="26:27">
      <c r="Z210928" s="192"/>
      <c r="AA210928" s="192"/>
    </row>
    <row r="210929" spans="26:27">
      <c r="Z210929" s="192"/>
      <c r="AA210929" s="192"/>
    </row>
    <row r="210930" spans="26:27">
      <c r="Z210930" s="192"/>
      <c r="AA210930" s="192"/>
    </row>
    <row r="210931" spans="26:27">
      <c r="Z210931" s="192"/>
      <c r="AA210931" s="192"/>
    </row>
    <row r="210932" spans="26:27">
      <c r="Z210932" s="192"/>
      <c r="AA210932" s="192"/>
    </row>
    <row r="210933" spans="26:27">
      <c r="Z210933" s="192"/>
      <c r="AA210933" s="192"/>
    </row>
    <row r="210934" spans="26:27">
      <c r="Z210934" s="192"/>
      <c r="AA210934" s="192"/>
    </row>
    <row r="210935" spans="26:27">
      <c r="Z210935" s="192"/>
      <c r="AA210935" s="192"/>
    </row>
    <row r="210936" spans="26:27">
      <c r="Z210936" s="192"/>
      <c r="AA210936" s="192"/>
    </row>
    <row r="210937" spans="26:27">
      <c r="Z210937" s="192"/>
      <c r="AA210937" s="192"/>
    </row>
    <row r="210938" spans="26:27">
      <c r="Z210938" s="192"/>
      <c r="AA210938" s="192"/>
    </row>
    <row r="210939" spans="26:27">
      <c r="Z210939" s="192"/>
      <c r="AA210939" s="192"/>
    </row>
    <row r="210940" spans="26:27">
      <c r="Z210940" s="192"/>
      <c r="AA210940" s="192"/>
    </row>
    <row r="210941" spans="26:27">
      <c r="Z210941" s="192"/>
      <c r="AA210941" s="192"/>
    </row>
    <row r="210942" spans="26:27">
      <c r="Z210942" s="192"/>
      <c r="AA210942" s="192"/>
    </row>
    <row r="210943" spans="26:27">
      <c r="Z210943" s="192"/>
      <c r="AA210943" s="192"/>
    </row>
    <row r="210944" spans="26:27">
      <c r="Z210944" s="192"/>
      <c r="AA210944" s="192"/>
    </row>
    <row r="210945" spans="26:27">
      <c r="Z210945" s="192"/>
      <c r="AA210945" s="192"/>
    </row>
    <row r="210946" spans="26:27">
      <c r="Z210946" s="192"/>
      <c r="AA210946" s="192"/>
    </row>
    <row r="210947" spans="26:27">
      <c r="Z210947" s="192"/>
      <c r="AA210947" s="192"/>
    </row>
    <row r="210948" spans="26:27">
      <c r="Z210948" s="192"/>
      <c r="AA210948" s="192"/>
    </row>
    <row r="210949" spans="26:27">
      <c r="Z210949" s="192"/>
      <c r="AA210949" s="192"/>
    </row>
    <row r="210950" spans="26:27">
      <c r="Z210950" s="192"/>
      <c r="AA210950" s="192"/>
    </row>
    <row r="210951" spans="26:27">
      <c r="Z210951" s="192"/>
      <c r="AA210951" s="192"/>
    </row>
    <row r="210952" spans="26:27">
      <c r="Z210952" s="192"/>
      <c r="AA210952" s="192"/>
    </row>
    <row r="210953" spans="26:27">
      <c r="Z210953" s="192"/>
      <c r="AA210953" s="192"/>
    </row>
    <row r="210954" spans="26:27">
      <c r="Z210954" s="192"/>
      <c r="AA210954" s="192"/>
    </row>
    <row r="210955" spans="26:27">
      <c r="Z210955" s="192"/>
      <c r="AA210955" s="192"/>
    </row>
    <row r="210956" spans="26:27">
      <c r="Z210956" s="192"/>
      <c r="AA210956" s="192"/>
    </row>
    <row r="210957" spans="26:27">
      <c r="Z210957" s="192"/>
      <c r="AA210957" s="192"/>
    </row>
    <row r="210958" spans="26:27">
      <c r="Z210958" s="192"/>
      <c r="AA210958" s="192"/>
    </row>
    <row r="210959" spans="26:27">
      <c r="Z210959" s="192"/>
      <c r="AA210959" s="192"/>
    </row>
    <row r="210960" spans="26:27">
      <c r="Z210960" s="192"/>
      <c r="AA210960" s="192"/>
    </row>
    <row r="210961" spans="26:27">
      <c r="Z210961" s="192"/>
      <c r="AA210961" s="192"/>
    </row>
    <row r="210962" spans="26:27">
      <c r="Z210962" s="192"/>
      <c r="AA210962" s="192"/>
    </row>
    <row r="210963" spans="26:27">
      <c r="Z210963" s="192"/>
      <c r="AA210963" s="192"/>
    </row>
    <row r="210964" spans="26:27">
      <c r="Z210964" s="192"/>
      <c r="AA210964" s="192"/>
    </row>
    <row r="210965" spans="26:27">
      <c r="Z210965" s="192"/>
      <c r="AA210965" s="192"/>
    </row>
    <row r="210966" spans="26:27">
      <c r="Z210966" s="192"/>
      <c r="AA210966" s="192"/>
    </row>
    <row r="210967" spans="26:27">
      <c r="Z210967" s="192"/>
      <c r="AA210967" s="192"/>
    </row>
    <row r="210968" spans="26:27">
      <c r="Z210968" s="192"/>
      <c r="AA210968" s="192"/>
    </row>
    <row r="210969" spans="26:27">
      <c r="Z210969" s="192"/>
      <c r="AA210969" s="192"/>
    </row>
    <row r="210970" spans="26:27">
      <c r="Z210970" s="192"/>
      <c r="AA210970" s="192"/>
    </row>
    <row r="210971" spans="26:27">
      <c r="Z210971" s="192"/>
      <c r="AA210971" s="192"/>
    </row>
    <row r="210972" spans="26:27">
      <c r="Z210972" s="192"/>
      <c r="AA210972" s="192"/>
    </row>
    <row r="210973" spans="26:27">
      <c r="Z210973" s="192"/>
      <c r="AA210973" s="192"/>
    </row>
    <row r="210974" spans="26:27">
      <c r="Z210974" s="192"/>
      <c r="AA210974" s="192"/>
    </row>
    <row r="210975" spans="26:27">
      <c r="Z210975" s="192"/>
      <c r="AA210975" s="192"/>
    </row>
    <row r="210976" spans="26:27">
      <c r="Z210976" s="192"/>
      <c r="AA210976" s="192"/>
    </row>
    <row r="210977" spans="26:27">
      <c r="Z210977" s="192"/>
      <c r="AA210977" s="192"/>
    </row>
    <row r="210978" spans="26:27">
      <c r="Z210978" s="192"/>
      <c r="AA210978" s="192"/>
    </row>
    <row r="210979" spans="26:27">
      <c r="Z210979" s="192"/>
      <c r="AA210979" s="192"/>
    </row>
    <row r="210980" spans="26:27">
      <c r="Z210980" s="192"/>
      <c r="AA210980" s="192"/>
    </row>
    <row r="210981" spans="26:27">
      <c r="Z210981" s="192"/>
      <c r="AA210981" s="192"/>
    </row>
    <row r="210982" spans="26:27">
      <c r="Z210982" s="192"/>
      <c r="AA210982" s="192"/>
    </row>
    <row r="210983" spans="26:27">
      <c r="Z210983" s="192"/>
      <c r="AA210983" s="192"/>
    </row>
    <row r="210984" spans="26:27">
      <c r="Z210984" s="192"/>
      <c r="AA210984" s="192"/>
    </row>
    <row r="210985" spans="26:27">
      <c r="Z210985" s="192"/>
      <c r="AA210985" s="192"/>
    </row>
    <row r="210986" spans="26:27">
      <c r="Z210986" s="192"/>
      <c r="AA210986" s="192"/>
    </row>
    <row r="210987" spans="26:27">
      <c r="Z210987" s="192"/>
      <c r="AA210987" s="192"/>
    </row>
    <row r="210988" spans="26:27">
      <c r="Z210988" s="192"/>
      <c r="AA210988" s="192"/>
    </row>
    <row r="210989" spans="26:27">
      <c r="Z210989" s="192"/>
      <c r="AA210989" s="192"/>
    </row>
    <row r="210990" spans="26:27">
      <c r="Z210990" s="192"/>
      <c r="AA210990" s="192"/>
    </row>
    <row r="210991" spans="26:27">
      <c r="Z210991" s="192"/>
      <c r="AA210991" s="192"/>
    </row>
    <row r="210992" spans="26:27">
      <c r="Z210992" s="192"/>
      <c r="AA210992" s="192"/>
    </row>
    <row r="210993" spans="26:27">
      <c r="Z210993" s="192"/>
      <c r="AA210993" s="192"/>
    </row>
    <row r="210994" spans="26:27">
      <c r="Z210994" s="192"/>
      <c r="AA210994" s="192"/>
    </row>
    <row r="210995" spans="26:27">
      <c r="Z210995" s="192"/>
      <c r="AA210995" s="192"/>
    </row>
    <row r="210996" spans="26:27">
      <c r="Z210996" s="192"/>
      <c r="AA210996" s="192"/>
    </row>
    <row r="210997" spans="26:27">
      <c r="Z210997" s="192"/>
      <c r="AA210997" s="192"/>
    </row>
    <row r="210998" spans="26:27">
      <c r="Z210998" s="192"/>
      <c r="AA210998" s="192"/>
    </row>
    <row r="210999" spans="26:27">
      <c r="Z210999" s="192"/>
      <c r="AA210999" s="192"/>
    </row>
    <row r="211000" spans="26:27">
      <c r="Z211000" s="192"/>
      <c r="AA211000" s="192"/>
    </row>
    <row r="211001" spans="26:27">
      <c r="Z211001" s="192"/>
      <c r="AA211001" s="192"/>
    </row>
    <row r="211002" spans="26:27">
      <c r="Z211002" s="192"/>
      <c r="AA211002" s="192"/>
    </row>
    <row r="211003" spans="26:27">
      <c r="Z211003" s="192"/>
      <c r="AA211003" s="192"/>
    </row>
    <row r="211004" spans="26:27">
      <c r="Z211004" s="192"/>
      <c r="AA211004" s="192"/>
    </row>
    <row r="211005" spans="26:27">
      <c r="Z211005" s="192"/>
      <c r="AA211005" s="192"/>
    </row>
    <row r="211006" spans="26:27">
      <c r="Z211006" s="192"/>
      <c r="AA211006" s="192"/>
    </row>
    <row r="211007" spans="26:27">
      <c r="Z211007" s="192"/>
      <c r="AA211007" s="192"/>
    </row>
    <row r="211008" spans="26:27">
      <c r="Z211008" s="192"/>
      <c r="AA211008" s="192"/>
    </row>
    <row r="211009" spans="26:27">
      <c r="Z211009" s="192"/>
      <c r="AA211009" s="192"/>
    </row>
    <row r="211010" spans="26:27">
      <c r="Z211010" s="192"/>
      <c r="AA211010" s="192"/>
    </row>
    <row r="211011" spans="26:27">
      <c r="Z211011" s="192"/>
      <c r="AA211011" s="192"/>
    </row>
    <row r="211012" spans="26:27">
      <c r="Z211012" s="192"/>
      <c r="AA211012" s="192"/>
    </row>
    <row r="211013" spans="26:27">
      <c r="Z211013" s="192"/>
      <c r="AA211013" s="192"/>
    </row>
    <row r="211014" spans="26:27">
      <c r="Z211014" s="192"/>
      <c r="AA211014" s="192"/>
    </row>
    <row r="211015" spans="26:27">
      <c r="Z211015" s="192"/>
      <c r="AA211015" s="192"/>
    </row>
    <row r="211016" spans="26:27">
      <c r="Z211016" s="192"/>
      <c r="AA211016" s="192"/>
    </row>
    <row r="211017" spans="26:27">
      <c r="Z211017" s="192"/>
      <c r="AA211017" s="192"/>
    </row>
    <row r="211018" spans="26:27">
      <c r="Z211018" s="192"/>
      <c r="AA211018" s="192"/>
    </row>
    <row r="211019" spans="26:27">
      <c r="Z211019" s="192"/>
      <c r="AA211019" s="192"/>
    </row>
    <row r="211020" spans="26:27">
      <c r="Z211020" s="192"/>
      <c r="AA211020" s="192"/>
    </row>
    <row r="211021" spans="26:27">
      <c r="Z211021" s="192"/>
      <c r="AA211021" s="192"/>
    </row>
    <row r="211022" spans="26:27">
      <c r="Z211022" s="192"/>
      <c r="AA211022" s="192"/>
    </row>
    <row r="211023" spans="26:27">
      <c r="Z211023" s="192"/>
      <c r="AA211023" s="192"/>
    </row>
    <row r="211024" spans="26:27">
      <c r="Z211024" s="192"/>
      <c r="AA211024" s="192"/>
    </row>
    <row r="211025" spans="26:27">
      <c r="Z211025" s="192"/>
      <c r="AA211025" s="192"/>
    </row>
    <row r="211026" spans="26:27">
      <c r="Z211026" s="192"/>
      <c r="AA211026" s="192"/>
    </row>
    <row r="211027" spans="26:27">
      <c r="Z211027" s="192"/>
      <c r="AA211027" s="192"/>
    </row>
    <row r="211028" spans="26:27">
      <c r="Z211028" s="192"/>
      <c r="AA211028" s="192"/>
    </row>
    <row r="211029" spans="26:27">
      <c r="Z211029" s="192"/>
      <c r="AA211029" s="192"/>
    </row>
    <row r="211030" spans="26:27">
      <c r="Z211030" s="192"/>
      <c r="AA211030" s="192"/>
    </row>
    <row r="211031" spans="26:27">
      <c r="Z211031" s="192"/>
      <c r="AA211031" s="192"/>
    </row>
    <row r="211032" spans="26:27">
      <c r="Z211032" s="192"/>
      <c r="AA211032" s="192"/>
    </row>
    <row r="211033" spans="26:27">
      <c r="Z211033" s="192"/>
      <c r="AA211033" s="192"/>
    </row>
    <row r="211034" spans="26:27">
      <c r="Z211034" s="192"/>
      <c r="AA211034" s="192"/>
    </row>
    <row r="211035" spans="26:27">
      <c r="Z211035" s="192"/>
      <c r="AA211035" s="192"/>
    </row>
    <row r="211036" spans="26:27">
      <c r="Z211036" s="192"/>
      <c r="AA211036" s="192"/>
    </row>
    <row r="211037" spans="26:27">
      <c r="Z211037" s="192"/>
      <c r="AA211037" s="192"/>
    </row>
    <row r="211038" spans="26:27">
      <c r="Z211038" s="192"/>
      <c r="AA211038" s="192"/>
    </row>
    <row r="211039" spans="26:27">
      <c r="Z211039" s="192"/>
      <c r="AA211039" s="192"/>
    </row>
    <row r="211040" spans="26:27">
      <c r="Z211040" s="192"/>
      <c r="AA211040" s="192"/>
    </row>
    <row r="211041" spans="26:27">
      <c r="Z211041" s="192"/>
      <c r="AA211041" s="192"/>
    </row>
    <row r="211042" spans="26:27">
      <c r="Z211042" s="192"/>
      <c r="AA211042" s="192"/>
    </row>
    <row r="211043" spans="26:27">
      <c r="Z211043" s="192"/>
      <c r="AA211043" s="192"/>
    </row>
    <row r="211044" spans="26:27">
      <c r="Z211044" s="192"/>
      <c r="AA211044" s="192"/>
    </row>
    <row r="211045" spans="26:27">
      <c r="Z211045" s="192"/>
      <c r="AA211045" s="192"/>
    </row>
    <row r="211046" spans="26:27">
      <c r="Z211046" s="192"/>
      <c r="AA211046" s="192"/>
    </row>
    <row r="211047" spans="26:27">
      <c r="Z211047" s="192"/>
      <c r="AA211047" s="192"/>
    </row>
    <row r="211048" spans="26:27">
      <c r="Z211048" s="192"/>
      <c r="AA211048" s="192"/>
    </row>
    <row r="211049" spans="26:27">
      <c r="Z211049" s="192"/>
      <c r="AA211049" s="192"/>
    </row>
    <row r="211050" spans="26:27">
      <c r="Z211050" s="192"/>
      <c r="AA211050" s="192"/>
    </row>
    <row r="211051" spans="26:27">
      <c r="Z211051" s="192"/>
      <c r="AA211051" s="192"/>
    </row>
    <row r="211052" spans="26:27">
      <c r="Z211052" s="192"/>
      <c r="AA211052" s="192"/>
    </row>
    <row r="211053" spans="26:27">
      <c r="Z211053" s="192"/>
      <c r="AA211053" s="192"/>
    </row>
    <row r="211054" spans="26:27">
      <c r="Z211054" s="192"/>
      <c r="AA211054" s="192"/>
    </row>
    <row r="211055" spans="26:27">
      <c r="Z211055" s="192"/>
      <c r="AA211055" s="192"/>
    </row>
    <row r="211056" spans="26:27">
      <c r="Z211056" s="192"/>
      <c r="AA211056" s="192"/>
    </row>
    <row r="211057" spans="26:27">
      <c r="Z211057" s="192"/>
      <c r="AA211057" s="192"/>
    </row>
    <row r="211058" spans="26:27">
      <c r="Z211058" s="192"/>
      <c r="AA211058" s="192"/>
    </row>
    <row r="211059" spans="26:27">
      <c r="Z211059" s="192"/>
      <c r="AA211059" s="192"/>
    </row>
    <row r="211060" spans="26:27">
      <c r="Z211060" s="192"/>
      <c r="AA211060" s="192"/>
    </row>
    <row r="211061" spans="26:27">
      <c r="Z211061" s="192"/>
      <c r="AA211061" s="192"/>
    </row>
    <row r="211062" spans="26:27">
      <c r="Z211062" s="192"/>
      <c r="AA211062" s="192"/>
    </row>
    <row r="211063" spans="26:27">
      <c r="Z211063" s="192"/>
      <c r="AA211063" s="192"/>
    </row>
    <row r="211064" spans="26:27">
      <c r="Z211064" s="192"/>
      <c r="AA211064" s="192"/>
    </row>
    <row r="211065" spans="26:27">
      <c r="Z211065" s="192"/>
      <c r="AA211065" s="192"/>
    </row>
    <row r="211066" spans="26:27">
      <c r="Z211066" s="192"/>
      <c r="AA211066" s="192"/>
    </row>
    <row r="211067" spans="26:27">
      <c r="Z211067" s="192"/>
      <c r="AA211067" s="192"/>
    </row>
    <row r="211068" spans="26:27">
      <c r="Z211068" s="192"/>
      <c r="AA211068" s="192"/>
    </row>
    <row r="211069" spans="26:27">
      <c r="Z211069" s="192"/>
      <c r="AA211069" s="192"/>
    </row>
    <row r="211070" spans="26:27">
      <c r="Z211070" s="192"/>
      <c r="AA211070" s="192"/>
    </row>
    <row r="211071" spans="26:27">
      <c r="Z211071" s="192"/>
      <c r="AA211071" s="192"/>
    </row>
    <row r="211072" spans="26:27">
      <c r="Z211072" s="192"/>
      <c r="AA211072" s="192"/>
    </row>
    <row r="211073" spans="26:27">
      <c r="Z211073" s="192"/>
      <c r="AA211073" s="192"/>
    </row>
    <row r="211074" spans="26:27">
      <c r="Z211074" s="192"/>
      <c r="AA211074" s="192"/>
    </row>
    <row r="211075" spans="26:27">
      <c r="Z211075" s="192"/>
      <c r="AA211075" s="192"/>
    </row>
    <row r="211076" spans="26:27">
      <c r="Z211076" s="192"/>
      <c r="AA211076" s="192"/>
    </row>
    <row r="211077" spans="26:27">
      <c r="Z211077" s="192"/>
      <c r="AA211077" s="192"/>
    </row>
    <row r="211078" spans="26:27">
      <c r="Z211078" s="192"/>
      <c r="AA211078" s="192"/>
    </row>
    <row r="211079" spans="26:27">
      <c r="Z211079" s="192"/>
      <c r="AA211079" s="192"/>
    </row>
    <row r="211080" spans="26:27">
      <c r="Z211080" s="192"/>
      <c r="AA211080" s="192"/>
    </row>
    <row r="211081" spans="26:27">
      <c r="Z211081" s="192"/>
      <c r="AA211081" s="192"/>
    </row>
    <row r="211082" spans="26:27">
      <c r="Z211082" s="192"/>
      <c r="AA211082" s="192"/>
    </row>
    <row r="211083" spans="26:27">
      <c r="Z211083" s="192"/>
      <c r="AA211083" s="192"/>
    </row>
    <row r="211084" spans="26:27">
      <c r="Z211084" s="192"/>
      <c r="AA211084" s="192"/>
    </row>
    <row r="211085" spans="26:27">
      <c r="Z211085" s="192"/>
      <c r="AA211085" s="192"/>
    </row>
    <row r="211086" spans="26:27">
      <c r="Z211086" s="192"/>
      <c r="AA211086" s="192"/>
    </row>
    <row r="211087" spans="26:27">
      <c r="Z211087" s="192"/>
      <c r="AA211087" s="192"/>
    </row>
    <row r="211088" spans="26:27">
      <c r="Z211088" s="192"/>
      <c r="AA211088" s="192"/>
    </row>
    <row r="211089" spans="26:27">
      <c r="Z211089" s="192"/>
      <c r="AA211089" s="192"/>
    </row>
    <row r="211090" spans="26:27">
      <c r="Z211090" s="192"/>
      <c r="AA211090" s="192"/>
    </row>
    <row r="211091" spans="26:27">
      <c r="Z211091" s="192"/>
      <c r="AA211091" s="192"/>
    </row>
    <row r="211092" spans="26:27">
      <c r="Z211092" s="192"/>
      <c r="AA211092" s="192"/>
    </row>
    <row r="211093" spans="26:27">
      <c r="Z211093" s="192"/>
      <c r="AA211093" s="192"/>
    </row>
    <row r="211094" spans="26:27">
      <c r="Z211094" s="192"/>
      <c r="AA211094" s="192"/>
    </row>
    <row r="211095" spans="26:27">
      <c r="Z211095" s="192"/>
      <c r="AA211095" s="192"/>
    </row>
    <row r="211096" spans="26:27">
      <c r="Z211096" s="192"/>
      <c r="AA211096" s="192"/>
    </row>
    <row r="211097" spans="26:27">
      <c r="Z211097" s="192"/>
      <c r="AA211097" s="192"/>
    </row>
    <row r="211098" spans="26:27">
      <c r="Z211098" s="192"/>
      <c r="AA211098" s="192"/>
    </row>
    <row r="211099" spans="26:27">
      <c r="Z211099" s="192"/>
      <c r="AA211099" s="192"/>
    </row>
    <row r="211100" spans="26:27">
      <c r="Z211100" s="192"/>
      <c r="AA211100" s="192"/>
    </row>
    <row r="211101" spans="26:27">
      <c r="Z211101" s="192"/>
      <c r="AA211101" s="192"/>
    </row>
    <row r="211102" spans="26:27">
      <c r="Z211102" s="192"/>
      <c r="AA211102" s="192"/>
    </row>
    <row r="211103" spans="26:27">
      <c r="Z211103" s="192"/>
      <c r="AA211103" s="192"/>
    </row>
    <row r="211104" spans="26:27">
      <c r="Z211104" s="192"/>
      <c r="AA211104" s="192"/>
    </row>
    <row r="211105" spans="26:27">
      <c r="Z211105" s="192"/>
      <c r="AA211105" s="192"/>
    </row>
    <row r="211106" spans="26:27">
      <c r="Z211106" s="192"/>
      <c r="AA211106" s="192"/>
    </row>
    <row r="211107" spans="26:27">
      <c r="Z211107" s="192"/>
      <c r="AA211107" s="192"/>
    </row>
    <row r="211108" spans="26:27">
      <c r="Z211108" s="192"/>
      <c r="AA211108" s="192"/>
    </row>
    <row r="211109" spans="26:27">
      <c r="Z211109" s="192"/>
      <c r="AA211109" s="192"/>
    </row>
    <row r="211110" spans="26:27">
      <c r="Z211110" s="192"/>
      <c r="AA211110" s="192"/>
    </row>
    <row r="211111" spans="26:27">
      <c r="Z211111" s="192"/>
      <c r="AA211111" s="192"/>
    </row>
    <row r="211112" spans="26:27">
      <c r="Z211112" s="192"/>
      <c r="AA211112" s="192"/>
    </row>
    <row r="211113" spans="26:27">
      <c r="Z211113" s="192"/>
      <c r="AA211113" s="192"/>
    </row>
    <row r="211114" spans="26:27">
      <c r="Z211114" s="192"/>
      <c r="AA211114" s="192"/>
    </row>
    <row r="211115" spans="26:27">
      <c r="Z211115" s="192"/>
      <c r="AA211115" s="192"/>
    </row>
    <row r="211116" spans="26:27">
      <c r="Z211116" s="192"/>
      <c r="AA211116" s="192"/>
    </row>
    <row r="211117" spans="26:27">
      <c r="Z211117" s="192"/>
      <c r="AA211117" s="192"/>
    </row>
    <row r="211118" spans="26:27">
      <c r="Z211118" s="192"/>
      <c r="AA211118" s="192"/>
    </row>
    <row r="211119" spans="26:27">
      <c r="Z211119" s="192"/>
      <c r="AA211119" s="192"/>
    </row>
    <row r="211120" spans="26:27">
      <c r="Z211120" s="192"/>
      <c r="AA211120" s="192"/>
    </row>
    <row r="211121" spans="26:27">
      <c r="Z211121" s="192"/>
      <c r="AA211121" s="192"/>
    </row>
    <row r="211122" spans="26:27">
      <c r="Z211122" s="192"/>
      <c r="AA211122" s="192"/>
    </row>
    <row r="211123" spans="26:27">
      <c r="Z211123" s="192"/>
      <c r="AA211123" s="192"/>
    </row>
    <row r="211124" spans="26:27">
      <c r="Z211124" s="192"/>
      <c r="AA211124" s="192"/>
    </row>
    <row r="211125" spans="26:27">
      <c r="Z211125" s="192"/>
      <c r="AA211125" s="192"/>
    </row>
    <row r="211126" spans="26:27">
      <c r="Z211126" s="192"/>
      <c r="AA211126" s="192"/>
    </row>
    <row r="211127" spans="26:27">
      <c r="Z211127" s="192"/>
      <c r="AA211127" s="192"/>
    </row>
    <row r="211128" spans="26:27">
      <c r="Z211128" s="192"/>
      <c r="AA211128" s="192"/>
    </row>
    <row r="211129" spans="26:27">
      <c r="Z211129" s="192"/>
      <c r="AA211129" s="192"/>
    </row>
    <row r="211130" spans="26:27">
      <c r="Z211130" s="192"/>
      <c r="AA211130" s="192"/>
    </row>
    <row r="211131" spans="26:27">
      <c r="Z211131" s="192"/>
      <c r="AA211131" s="192"/>
    </row>
    <row r="211132" spans="26:27">
      <c r="Z211132" s="192"/>
      <c r="AA211132" s="192"/>
    </row>
    <row r="211133" spans="26:27">
      <c r="Z211133" s="192"/>
      <c r="AA211133" s="192"/>
    </row>
    <row r="211134" spans="26:27">
      <c r="Z211134" s="192"/>
      <c r="AA211134" s="192"/>
    </row>
    <row r="211135" spans="26:27">
      <c r="Z211135" s="192"/>
      <c r="AA211135" s="192"/>
    </row>
    <row r="211136" spans="26:27">
      <c r="Z211136" s="192"/>
      <c r="AA211136" s="192"/>
    </row>
    <row r="211137" spans="26:27">
      <c r="Z211137" s="192"/>
      <c r="AA211137" s="192"/>
    </row>
    <row r="211138" spans="26:27">
      <c r="Z211138" s="192"/>
      <c r="AA211138" s="192"/>
    </row>
    <row r="211139" spans="26:27">
      <c r="Z211139" s="192"/>
      <c r="AA211139" s="192"/>
    </row>
    <row r="211140" spans="26:27">
      <c r="Z211140" s="192"/>
      <c r="AA211140" s="192"/>
    </row>
    <row r="211141" spans="26:27">
      <c r="Z211141" s="192"/>
      <c r="AA211141" s="192"/>
    </row>
    <row r="211142" spans="26:27">
      <c r="Z211142" s="192"/>
      <c r="AA211142" s="192"/>
    </row>
    <row r="211143" spans="26:27">
      <c r="Z211143" s="192"/>
      <c r="AA211143" s="192"/>
    </row>
    <row r="211144" spans="26:27">
      <c r="Z211144" s="192"/>
      <c r="AA211144" s="192"/>
    </row>
    <row r="211145" spans="26:27">
      <c r="Z211145" s="192"/>
      <c r="AA211145" s="192"/>
    </row>
    <row r="211146" spans="26:27">
      <c r="Z211146" s="192"/>
      <c r="AA211146" s="192"/>
    </row>
    <row r="211147" spans="26:27">
      <c r="Z211147" s="192"/>
      <c r="AA211147" s="192"/>
    </row>
    <row r="211148" spans="26:27">
      <c r="Z211148" s="192"/>
      <c r="AA211148" s="192"/>
    </row>
    <row r="211149" spans="26:27">
      <c r="Z211149" s="192"/>
      <c r="AA211149" s="192"/>
    </row>
    <row r="211150" spans="26:27">
      <c r="Z211150" s="192"/>
      <c r="AA211150" s="192"/>
    </row>
    <row r="211151" spans="26:27">
      <c r="Z211151" s="192"/>
      <c r="AA211151" s="192"/>
    </row>
    <row r="211152" spans="26:27">
      <c r="Z211152" s="192"/>
      <c r="AA211152" s="192"/>
    </row>
    <row r="211153" spans="26:27">
      <c r="Z211153" s="192"/>
      <c r="AA211153" s="192"/>
    </row>
    <row r="211154" spans="26:27">
      <c r="Z211154" s="192"/>
      <c r="AA211154" s="192"/>
    </row>
    <row r="211155" spans="26:27">
      <c r="Z211155" s="192"/>
      <c r="AA211155" s="192"/>
    </row>
    <row r="211156" spans="26:27">
      <c r="Z211156" s="192"/>
      <c r="AA211156" s="192"/>
    </row>
    <row r="211157" spans="26:27">
      <c r="Z211157" s="192"/>
      <c r="AA211157" s="192"/>
    </row>
    <row r="211158" spans="26:27">
      <c r="Z211158" s="192"/>
      <c r="AA211158" s="192"/>
    </row>
    <row r="211159" spans="26:27">
      <c r="Z211159" s="192"/>
      <c r="AA211159" s="192"/>
    </row>
    <row r="211160" spans="26:27">
      <c r="Z211160" s="192"/>
      <c r="AA211160" s="192"/>
    </row>
    <row r="211161" spans="26:27">
      <c r="Z211161" s="192"/>
      <c r="AA211161" s="192"/>
    </row>
    <row r="211162" spans="26:27">
      <c r="Z211162" s="192"/>
      <c r="AA211162" s="192"/>
    </row>
    <row r="211163" spans="26:27">
      <c r="Z211163" s="192"/>
      <c r="AA211163" s="192"/>
    </row>
    <row r="211164" spans="26:27">
      <c r="Z211164" s="192"/>
      <c r="AA211164" s="192"/>
    </row>
    <row r="211165" spans="26:27">
      <c r="Z211165" s="192"/>
      <c r="AA211165" s="192"/>
    </row>
    <row r="211166" spans="26:27">
      <c r="Z211166" s="192"/>
      <c r="AA211166" s="192"/>
    </row>
    <row r="211167" spans="26:27">
      <c r="Z211167" s="192"/>
      <c r="AA211167" s="192"/>
    </row>
    <row r="211168" spans="26:27">
      <c r="Z211168" s="192"/>
      <c r="AA211168" s="192"/>
    </row>
    <row r="211169" spans="26:27">
      <c r="Z211169" s="192"/>
      <c r="AA211169" s="192"/>
    </row>
    <row r="211170" spans="26:27">
      <c r="Z211170" s="192"/>
      <c r="AA211170" s="192"/>
    </row>
    <row r="211171" spans="26:27">
      <c r="Z211171" s="192"/>
      <c r="AA211171" s="192"/>
    </row>
    <row r="211172" spans="26:27">
      <c r="Z211172" s="192"/>
      <c r="AA211172" s="192"/>
    </row>
    <row r="211173" spans="26:27">
      <c r="Z211173" s="192"/>
      <c r="AA211173" s="192"/>
    </row>
    <row r="211174" spans="26:27">
      <c r="Z211174" s="192"/>
      <c r="AA211174" s="192"/>
    </row>
    <row r="211175" spans="26:27">
      <c r="Z211175" s="192"/>
      <c r="AA211175" s="192"/>
    </row>
    <row r="211176" spans="26:27">
      <c r="Z211176" s="192"/>
      <c r="AA211176" s="192"/>
    </row>
    <row r="211177" spans="26:27">
      <c r="Z211177" s="192"/>
      <c r="AA211177" s="192"/>
    </row>
    <row r="211178" spans="26:27">
      <c r="Z211178" s="192"/>
      <c r="AA211178" s="192"/>
    </row>
    <row r="211179" spans="26:27">
      <c r="Z211179" s="192"/>
      <c r="AA211179" s="192"/>
    </row>
    <row r="211180" spans="26:27">
      <c r="Z211180" s="192"/>
      <c r="AA211180" s="192"/>
    </row>
    <row r="211181" spans="26:27">
      <c r="Z211181" s="192"/>
      <c r="AA211181" s="192"/>
    </row>
    <row r="211182" spans="26:27">
      <c r="Z211182" s="192"/>
      <c r="AA211182" s="192"/>
    </row>
    <row r="211183" spans="26:27">
      <c r="Z211183" s="192"/>
      <c r="AA211183" s="192"/>
    </row>
    <row r="211184" spans="26:27">
      <c r="Z211184" s="192"/>
      <c r="AA211184" s="192"/>
    </row>
    <row r="211185" spans="26:27">
      <c r="Z211185" s="192"/>
      <c r="AA211185" s="192"/>
    </row>
    <row r="211186" spans="26:27">
      <c r="Z211186" s="192"/>
      <c r="AA211186" s="192"/>
    </row>
    <row r="211187" spans="26:27">
      <c r="Z211187" s="192"/>
      <c r="AA211187" s="192"/>
    </row>
    <row r="211188" spans="26:27">
      <c r="Z211188" s="192"/>
      <c r="AA211188" s="192"/>
    </row>
    <row r="211189" spans="26:27">
      <c r="Z211189" s="192"/>
      <c r="AA211189" s="192"/>
    </row>
    <row r="211190" spans="26:27">
      <c r="Z211190" s="192"/>
      <c r="AA211190" s="192"/>
    </row>
    <row r="211191" spans="26:27">
      <c r="Z211191" s="192"/>
      <c r="AA211191" s="192"/>
    </row>
    <row r="211192" spans="26:27">
      <c r="Z211192" s="192"/>
      <c r="AA211192" s="192"/>
    </row>
    <row r="211193" spans="26:27">
      <c r="Z211193" s="192"/>
      <c r="AA211193" s="192"/>
    </row>
    <row r="211194" spans="26:27">
      <c r="Z211194" s="192"/>
      <c r="AA211194" s="192"/>
    </row>
    <row r="211195" spans="26:27">
      <c r="Z211195" s="192"/>
      <c r="AA211195" s="192"/>
    </row>
    <row r="211196" spans="26:27">
      <c r="Z211196" s="192"/>
      <c r="AA211196" s="192"/>
    </row>
    <row r="211197" spans="26:27">
      <c r="Z211197" s="192"/>
      <c r="AA211197" s="192"/>
    </row>
    <row r="211198" spans="26:27">
      <c r="Z211198" s="192"/>
      <c r="AA211198" s="192"/>
    </row>
    <row r="211199" spans="26:27">
      <c r="Z211199" s="192"/>
      <c r="AA211199" s="192"/>
    </row>
    <row r="211200" spans="26:27">
      <c r="Z211200" s="192"/>
      <c r="AA211200" s="192"/>
    </row>
    <row r="211201" spans="26:27">
      <c r="Z211201" s="192"/>
      <c r="AA211201" s="192"/>
    </row>
    <row r="211202" spans="26:27">
      <c r="Z211202" s="192"/>
      <c r="AA211202" s="192"/>
    </row>
    <row r="211203" spans="26:27">
      <c r="Z211203" s="192"/>
      <c r="AA211203" s="192"/>
    </row>
    <row r="211204" spans="26:27">
      <c r="Z211204" s="192"/>
      <c r="AA211204" s="192"/>
    </row>
    <row r="211205" spans="26:27">
      <c r="Z211205" s="192"/>
      <c r="AA211205" s="192"/>
    </row>
    <row r="211206" spans="26:27">
      <c r="Z211206" s="192"/>
      <c r="AA211206" s="192"/>
    </row>
    <row r="211207" spans="26:27">
      <c r="Z211207" s="192"/>
      <c r="AA211207" s="192"/>
    </row>
    <row r="211208" spans="26:27">
      <c r="Z211208" s="192"/>
      <c r="AA211208" s="192"/>
    </row>
    <row r="211209" spans="26:27">
      <c r="Z211209" s="192"/>
      <c r="AA211209" s="192"/>
    </row>
    <row r="211210" spans="26:27">
      <c r="Z211210" s="192"/>
      <c r="AA211210" s="192"/>
    </row>
    <row r="211211" spans="26:27">
      <c r="Z211211" s="192"/>
      <c r="AA211211" s="192"/>
    </row>
    <row r="211212" spans="26:27">
      <c r="Z211212" s="192"/>
      <c r="AA211212" s="192"/>
    </row>
    <row r="211213" spans="26:27">
      <c r="Z211213" s="192"/>
      <c r="AA211213" s="192"/>
    </row>
    <row r="211214" spans="26:27">
      <c r="Z211214" s="192"/>
      <c r="AA211214" s="192"/>
    </row>
    <row r="211215" spans="26:27">
      <c r="Z211215" s="192"/>
      <c r="AA211215" s="192"/>
    </row>
    <row r="211216" spans="26:27">
      <c r="Z211216" s="192"/>
      <c r="AA211216" s="192"/>
    </row>
    <row r="211217" spans="26:27">
      <c r="Z211217" s="192"/>
      <c r="AA211217" s="192"/>
    </row>
    <row r="211218" spans="26:27">
      <c r="Z211218" s="192"/>
      <c r="AA211218" s="192"/>
    </row>
    <row r="211219" spans="26:27">
      <c r="Z211219" s="192"/>
      <c r="AA211219" s="192"/>
    </row>
    <row r="211220" spans="26:27">
      <c r="Z211220" s="192"/>
      <c r="AA211220" s="192"/>
    </row>
    <row r="211221" spans="26:27">
      <c r="Z211221" s="192"/>
      <c r="AA211221" s="192"/>
    </row>
    <row r="211222" spans="26:27">
      <c r="Z211222" s="192"/>
      <c r="AA211222" s="192"/>
    </row>
    <row r="211223" spans="26:27">
      <c r="Z211223" s="192"/>
      <c r="AA211223" s="192"/>
    </row>
    <row r="211224" spans="26:27">
      <c r="Z211224" s="192"/>
      <c r="AA211224" s="192"/>
    </row>
    <row r="211225" spans="26:27">
      <c r="Z211225" s="192"/>
      <c r="AA211225" s="192"/>
    </row>
    <row r="211226" spans="26:27">
      <c r="Z211226" s="192"/>
      <c r="AA211226" s="192"/>
    </row>
    <row r="211227" spans="26:27">
      <c r="Z211227" s="192"/>
      <c r="AA211227" s="192"/>
    </row>
    <row r="211228" spans="26:27">
      <c r="Z211228" s="192"/>
      <c r="AA211228" s="192"/>
    </row>
    <row r="211229" spans="26:27">
      <c r="Z211229" s="192"/>
      <c r="AA211229" s="192"/>
    </row>
    <row r="211230" spans="26:27">
      <c r="Z211230" s="192"/>
      <c r="AA211230" s="192"/>
    </row>
    <row r="211231" spans="26:27">
      <c r="Z211231" s="192"/>
      <c r="AA211231" s="192"/>
    </row>
    <row r="211232" spans="26:27">
      <c r="Z211232" s="192"/>
      <c r="AA211232" s="192"/>
    </row>
    <row r="211233" spans="26:27">
      <c r="Z211233" s="192"/>
      <c r="AA211233" s="192"/>
    </row>
    <row r="211234" spans="26:27">
      <c r="Z211234" s="192"/>
      <c r="AA211234" s="192"/>
    </row>
    <row r="211235" spans="26:27">
      <c r="Z211235" s="192"/>
      <c r="AA211235" s="192"/>
    </row>
    <row r="211236" spans="26:27">
      <c r="Z211236" s="192"/>
      <c r="AA211236" s="192"/>
    </row>
    <row r="211237" spans="26:27">
      <c r="Z211237" s="192"/>
      <c r="AA211237" s="192"/>
    </row>
    <row r="211238" spans="26:27">
      <c r="Z211238" s="192"/>
      <c r="AA211238" s="192"/>
    </row>
    <row r="211239" spans="26:27">
      <c r="Z211239" s="192"/>
      <c r="AA211239" s="192"/>
    </row>
    <row r="211240" spans="26:27">
      <c r="Z211240" s="192"/>
      <c r="AA211240" s="192"/>
    </row>
    <row r="211241" spans="26:27">
      <c r="Z211241" s="192"/>
      <c r="AA211241" s="192"/>
    </row>
    <row r="211242" spans="26:27">
      <c r="Z211242" s="192"/>
      <c r="AA211242" s="192"/>
    </row>
    <row r="211243" spans="26:27">
      <c r="Z211243" s="192"/>
      <c r="AA211243" s="192"/>
    </row>
    <row r="211244" spans="26:27">
      <c r="Z211244" s="192"/>
      <c r="AA211244" s="192"/>
    </row>
    <row r="211245" spans="26:27">
      <c r="Z211245" s="192"/>
      <c r="AA211245" s="192"/>
    </row>
    <row r="211246" spans="26:27">
      <c r="Z211246" s="192"/>
      <c r="AA211246" s="192"/>
    </row>
    <row r="211247" spans="26:27">
      <c r="Z211247" s="192"/>
      <c r="AA211247" s="192"/>
    </row>
    <row r="211248" spans="26:27">
      <c r="Z211248" s="192"/>
      <c r="AA211248" s="192"/>
    </row>
    <row r="211249" spans="26:27">
      <c r="Z211249" s="192"/>
      <c r="AA211249" s="192"/>
    </row>
    <row r="211250" spans="26:27">
      <c r="Z211250" s="192"/>
      <c r="AA211250" s="192"/>
    </row>
    <row r="211251" spans="26:27">
      <c r="Z211251" s="192"/>
      <c r="AA211251" s="192"/>
    </row>
    <row r="211252" spans="26:27">
      <c r="Z211252" s="192"/>
      <c r="AA211252" s="192"/>
    </row>
    <row r="211253" spans="26:27">
      <c r="Z211253" s="192"/>
      <c r="AA211253" s="192"/>
    </row>
    <row r="211254" spans="26:27">
      <c r="Z211254" s="192"/>
      <c r="AA211254" s="192"/>
    </row>
    <row r="211255" spans="26:27">
      <c r="Z211255" s="192"/>
      <c r="AA211255" s="192"/>
    </row>
    <row r="211256" spans="26:27">
      <c r="Z211256" s="192"/>
      <c r="AA211256" s="192"/>
    </row>
    <row r="211257" spans="26:27">
      <c r="Z211257" s="192"/>
      <c r="AA211257" s="192"/>
    </row>
    <row r="211258" spans="26:27">
      <c r="Z211258" s="192"/>
      <c r="AA211258" s="192"/>
    </row>
    <row r="211259" spans="26:27">
      <c r="Z211259" s="192"/>
      <c r="AA211259" s="192"/>
    </row>
    <row r="211260" spans="26:27">
      <c r="Z211260" s="192"/>
      <c r="AA211260" s="192"/>
    </row>
    <row r="211261" spans="26:27">
      <c r="Z211261" s="192"/>
      <c r="AA211261" s="192"/>
    </row>
    <row r="211262" spans="26:27">
      <c r="Z211262" s="192"/>
      <c r="AA211262" s="192"/>
    </row>
    <row r="211263" spans="26:27">
      <c r="Z211263" s="192"/>
      <c r="AA211263" s="192"/>
    </row>
    <row r="211264" spans="26:27">
      <c r="Z211264" s="192"/>
      <c r="AA211264" s="192"/>
    </row>
    <row r="211265" spans="26:27">
      <c r="Z211265" s="192"/>
      <c r="AA211265" s="192"/>
    </row>
    <row r="211266" spans="26:27">
      <c r="Z211266" s="192"/>
      <c r="AA211266" s="192"/>
    </row>
    <row r="211267" spans="26:27">
      <c r="Z211267" s="192"/>
      <c r="AA211267" s="192"/>
    </row>
    <row r="211268" spans="26:27">
      <c r="Z211268" s="192"/>
      <c r="AA211268" s="192"/>
    </row>
    <row r="211269" spans="26:27">
      <c r="Z211269" s="192"/>
      <c r="AA211269" s="192"/>
    </row>
    <row r="211270" spans="26:27">
      <c r="Z211270" s="192"/>
      <c r="AA211270" s="192"/>
    </row>
    <row r="211271" spans="26:27">
      <c r="Z211271" s="192"/>
      <c r="AA211271" s="192"/>
    </row>
    <row r="211272" spans="26:27">
      <c r="Z211272" s="192"/>
      <c r="AA211272" s="192"/>
    </row>
    <row r="211273" spans="26:27">
      <c r="Z211273" s="192"/>
      <c r="AA211273" s="192"/>
    </row>
    <row r="211274" spans="26:27">
      <c r="Z211274" s="192"/>
      <c r="AA211274" s="192"/>
    </row>
    <row r="211275" spans="26:27">
      <c r="Z211275" s="192"/>
      <c r="AA211275" s="192"/>
    </row>
    <row r="211276" spans="26:27">
      <c r="Z211276" s="192"/>
      <c r="AA211276" s="192"/>
    </row>
    <row r="211277" spans="26:27">
      <c r="Z211277" s="192"/>
      <c r="AA211277" s="192"/>
    </row>
    <row r="211278" spans="26:27">
      <c r="Z211278" s="192"/>
      <c r="AA211278" s="192"/>
    </row>
    <row r="211279" spans="26:27">
      <c r="Z211279" s="192"/>
      <c r="AA211279" s="192"/>
    </row>
    <row r="211280" spans="26:27">
      <c r="Z211280" s="192"/>
      <c r="AA211280" s="192"/>
    </row>
    <row r="211281" spans="26:27">
      <c r="Z211281" s="192"/>
      <c r="AA211281" s="192"/>
    </row>
    <row r="211282" spans="26:27">
      <c r="Z211282" s="192"/>
      <c r="AA211282" s="192"/>
    </row>
    <row r="211283" spans="26:27">
      <c r="Z211283" s="192"/>
      <c r="AA211283" s="192"/>
    </row>
    <row r="211284" spans="26:27">
      <c r="Z211284" s="192"/>
      <c r="AA211284" s="192"/>
    </row>
    <row r="211285" spans="26:27">
      <c r="Z211285" s="192"/>
      <c r="AA211285" s="192"/>
    </row>
    <row r="211286" spans="26:27">
      <c r="Z211286" s="192"/>
      <c r="AA211286" s="192"/>
    </row>
    <row r="211287" spans="26:27">
      <c r="Z211287" s="192"/>
      <c r="AA211287" s="192"/>
    </row>
    <row r="211288" spans="26:27">
      <c r="Z211288" s="192"/>
      <c r="AA211288" s="192"/>
    </row>
    <row r="211289" spans="26:27">
      <c r="Z211289" s="192"/>
      <c r="AA211289" s="192"/>
    </row>
    <row r="211290" spans="26:27">
      <c r="Z211290" s="192"/>
      <c r="AA211290" s="192"/>
    </row>
    <row r="211291" spans="26:27">
      <c r="Z211291" s="192"/>
      <c r="AA211291" s="192"/>
    </row>
    <row r="211292" spans="26:27">
      <c r="Z211292" s="192"/>
      <c r="AA211292" s="192"/>
    </row>
    <row r="211293" spans="26:27">
      <c r="Z211293" s="192"/>
      <c r="AA211293" s="192"/>
    </row>
    <row r="211294" spans="26:27">
      <c r="Z211294" s="192"/>
      <c r="AA211294" s="192"/>
    </row>
    <row r="211295" spans="26:27">
      <c r="Z211295" s="192"/>
      <c r="AA211295" s="192"/>
    </row>
    <row r="211296" spans="26:27">
      <c r="Z211296" s="192"/>
      <c r="AA211296" s="192"/>
    </row>
    <row r="211297" spans="26:27">
      <c r="Z211297" s="192"/>
      <c r="AA211297" s="192"/>
    </row>
    <row r="211298" spans="26:27">
      <c r="Z211298" s="192"/>
      <c r="AA211298" s="192"/>
    </row>
    <row r="211299" spans="26:27">
      <c r="Z211299" s="192"/>
      <c r="AA211299" s="192"/>
    </row>
    <row r="211300" spans="26:27">
      <c r="Z211300" s="192"/>
      <c r="AA211300" s="192"/>
    </row>
    <row r="211301" spans="26:27">
      <c r="Z211301" s="192"/>
      <c r="AA211301" s="192"/>
    </row>
    <row r="211302" spans="26:27">
      <c r="Z211302" s="192"/>
      <c r="AA211302" s="192"/>
    </row>
    <row r="211303" spans="26:27">
      <c r="Z211303" s="192"/>
      <c r="AA211303" s="192"/>
    </row>
    <row r="211304" spans="26:27">
      <c r="Z211304" s="192"/>
      <c r="AA211304" s="192"/>
    </row>
    <row r="211305" spans="26:27">
      <c r="Z211305" s="192"/>
      <c r="AA211305" s="192"/>
    </row>
    <row r="211306" spans="26:27">
      <c r="Z211306" s="192"/>
      <c r="AA211306" s="192"/>
    </row>
    <row r="211307" spans="26:27">
      <c r="Z211307" s="192"/>
      <c r="AA211307" s="192"/>
    </row>
    <row r="211308" spans="26:27">
      <c r="Z211308" s="192"/>
      <c r="AA211308" s="192"/>
    </row>
    <row r="211309" spans="26:27">
      <c r="Z211309" s="192"/>
      <c r="AA211309" s="192"/>
    </row>
    <row r="211310" spans="26:27">
      <c r="Z211310" s="192"/>
      <c r="AA211310" s="192"/>
    </row>
    <row r="211311" spans="26:27">
      <c r="Z211311" s="192"/>
      <c r="AA211311" s="192"/>
    </row>
    <row r="211312" spans="26:27">
      <c r="Z211312" s="192"/>
      <c r="AA211312" s="192"/>
    </row>
    <row r="211313" spans="26:27">
      <c r="Z211313" s="192"/>
      <c r="AA211313" s="192"/>
    </row>
    <row r="211314" spans="26:27">
      <c r="Z211314" s="192"/>
      <c r="AA211314" s="192"/>
    </row>
    <row r="211315" spans="26:27">
      <c r="Z211315" s="192"/>
      <c r="AA211315" s="192"/>
    </row>
    <row r="211316" spans="26:27">
      <c r="Z211316" s="192"/>
      <c r="AA211316" s="192"/>
    </row>
    <row r="211317" spans="26:27">
      <c r="Z211317" s="192"/>
      <c r="AA211317" s="192"/>
    </row>
    <row r="211318" spans="26:27">
      <c r="Z211318" s="192"/>
      <c r="AA211318" s="192"/>
    </row>
    <row r="211319" spans="26:27">
      <c r="Z211319" s="192"/>
      <c r="AA211319" s="192"/>
    </row>
    <row r="211320" spans="26:27">
      <c r="Z211320" s="192"/>
      <c r="AA211320" s="192"/>
    </row>
    <row r="211321" spans="26:27">
      <c r="Z211321" s="192"/>
      <c r="AA211321" s="192"/>
    </row>
    <row r="211322" spans="26:27">
      <c r="Z211322" s="192"/>
      <c r="AA211322" s="192"/>
    </row>
    <row r="211323" spans="26:27">
      <c r="Z211323" s="192"/>
      <c r="AA211323" s="192"/>
    </row>
    <row r="211324" spans="26:27">
      <c r="Z211324" s="192"/>
      <c r="AA211324" s="192"/>
    </row>
    <row r="211325" spans="26:27">
      <c r="Z211325" s="192"/>
      <c r="AA211325" s="192"/>
    </row>
    <row r="211326" spans="26:27">
      <c r="Z211326" s="192"/>
      <c r="AA211326" s="192"/>
    </row>
    <row r="211327" spans="26:27">
      <c r="Z211327" s="192"/>
      <c r="AA211327" s="192"/>
    </row>
    <row r="211328" spans="26:27">
      <c r="Z211328" s="192"/>
      <c r="AA211328" s="192"/>
    </row>
    <row r="211329" spans="26:27">
      <c r="Z211329" s="192"/>
      <c r="AA211329" s="192"/>
    </row>
    <row r="211330" spans="26:27">
      <c r="Z211330" s="192"/>
      <c r="AA211330" s="192"/>
    </row>
    <row r="211331" spans="26:27">
      <c r="Z211331" s="192"/>
      <c r="AA211331" s="192"/>
    </row>
    <row r="211332" spans="26:27">
      <c r="Z211332" s="192"/>
      <c r="AA211332" s="192"/>
    </row>
    <row r="211333" spans="26:27">
      <c r="Z211333" s="192"/>
      <c r="AA211333" s="192"/>
    </row>
    <row r="211334" spans="26:27">
      <c r="Z211334" s="192"/>
      <c r="AA211334" s="192"/>
    </row>
    <row r="211335" spans="26:27">
      <c r="Z211335" s="192"/>
      <c r="AA211335" s="192"/>
    </row>
    <row r="211336" spans="26:27">
      <c r="Z211336" s="192"/>
      <c r="AA211336" s="192"/>
    </row>
    <row r="211337" spans="26:27">
      <c r="Z211337" s="192"/>
      <c r="AA211337" s="192"/>
    </row>
    <row r="211338" spans="26:27">
      <c r="Z211338" s="192"/>
      <c r="AA211338" s="192"/>
    </row>
    <row r="211339" spans="26:27">
      <c r="Z211339" s="192"/>
      <c r="AA211339" s="192"/>
    </row>
    <row r="211340" spans="26:27">
      <c r="Z211340" s="192"/>
      <c r="AA211340" s="192"/>
    </row>
    <row r="211341" spans="26:27">
      <c r="Z211341" s="192"/>
      <c r="AA211341" s="192"/>
    </row>
    <row r="211342" spans="26:27">
      <c r="Z211342" s="192"/>
      <c r="AA211342" s="192"/>
    </row>
    <row r="211343" spans="26:27">
      <c r="Z211343" s="192"/>
      <c r="AA211343" s="192"/>
    </row>
    <row r="211344" spans="26:27">
      <c r="Z211344" s="192"/>
      <c r="AA211344" s="192"/>
    </row>
    <row r="211345" spans="26:27">
      <c r="Z211345" s="192"/>
      <c r="AA211345" s="192"/>
    </row>
    <row r="211346" spans="26:27">
      <c r="Z211346" s="192"/>
      <c r="AA211346" s="192"/>
    </row>
    <row r="211347" spans="26:27">
      <c r="Z211347" s="192"/>
      <c r="AA211347" s="192"/>
    </row>
    <row r="211348" spans="26:27">
      <c r="Z211348" s="192"/>
      <c r="AA211348" s="192"/>
    </row>
    <row r="211349" spans="26:27">
      <c r="Z211349" s="192"/>
      <c r="AA211349" s="192"/>
    </row>
    <row r="211350" spans="26:27">
      <c r="Z211350" s="192"/>
      <c r="AA211350" s="192"/>
    </row>
    <row r="211351" spans="26:27">
      <c r="Z211351" s="192"/>
      <c r="AA211351" s="192"/>
    </row>
    <row r="211352" spans="26:27">
      <c r="Z211352" s="192"/>
      <c r="AA211352" s="192"/>
    </row>
    <row r="211353" spans="26:27">
      <c r="Z211353" s="192"/>
      <c r="AA211353" s="192"/>
    </row>
    <row r="211354" spans="26:27">
      <c r="Z211354" s="192"/>
      <c r="AA211354" s="192"/>
    </row>
    <row r="211355" spans="26:27">
      <c r="Z211355" s="192"/>
      <c r="AA211355" s="192"/>
    </row>
    <row r="211356" spans="26:27">
      <c r="Z211356" s="192"/>
      <c r="AA211356" s="192"/>
    </row>
    <row r="211357" spans="26:27">
      <c r="Z211357" s="192"/>
      <c r="AA211357" s="192"/>
    </row>
    <row r="211358" spans="26:27">
      <c r="Z211358" s="192"/>
      <c r="AA211358" s="192"/>
    </row>
    <row r="211359" spans="26:27">
      <c r="Z211359" s="192"/>
      <c r="AA211359" s="192"/>
    </row>
    <row r="211360" spans="26:27">
      <c r="Z211360" s="192"/>
      <c r="AA211360" s="192"/>
    </row>
    <row r="211361" spans="26:27">
      <c r="Z211361" s="192"/>
      <c r="AA211361" s="192"/>
    </row>
    <row r="211362" spans="26:27">
      <c r="Z211362" s="192"/>
      <c r="AA211362" s="192"/>
    </row>
    <row r="211363" spans="26:27">
      <c r="Z211363" s="192"/>
      <c r="AA211363" s="192"/>
    </row>
    <row r="211364" spans="26:27">
      <c r="Z211364" s="192"/>
      <c r="AA211364" s="192"/>
    </row>
    <row r="211365" spans="26:27">
      <c r="Z211365" s="192"/>
      <c r="AA211365" s="192"/>
    </row>
    <row r="211366" spans="26:27">
      <c r="Z211366" s="192"/>
      <c r="AA211366" s="192"/>
    </row>
    <row r="211367" spans="26:27">
      <c r="Z211367" s="192"/>
      <c r="AA211367" s="192"/>
    </row>
    <row r="211368" spans="26:27">
      <c r="Z211368" s="192"/>
      <c r="AA211368" s="192"/>
    </row>
    <row r="211369" spans="26:27">
      <c r="Z211369" s="192"/>
      <c r="AA211369" s="192"/>
    </row>
    <row r="211370" spans="26:27">
      <c r="Z211370" s="192"/>
      <c r="AA211370" s="192"/>
    </row>
    <row r="211371" spans="26:27">
      <c r="Z211371" s="192"/>
      <c r="AA211371" s="192"/>
    </row>
    <row r="211372" spans="26:27">
      <c r="Z211372" s="192"/>
      <c r="AA211372" s="192"/>
    </row>
    <row r="211373" spans="26:27">
      <c r="Z211373" s="192"/>
      <c r="AA211373" s="192"/>
    </row>
    <row r="211374" spans="26:27">
      <c r="Z211374" s="192"/>
      <c r="AA211374" s="192"/>
    </row>
    <row r="211375" spans="26:27">
      <c r="Z211375" s="192"/>
      <c r="AA211375" s="192"/>
    </row>
    <row r="211376" spans="26:27">
      <c r="Z211376" s="192"/>
      <c r="AA211376" s="192"/>
    </row>
    <row r="211377" spans="26:27">
      <c r="Z211377" s="192"/>
      <c r="AA211377" s="192"/>
    </row>
    <row r="211378" spans="26:27">
      <c r="Z211378" s="192"/>
      <c r="AA211378" s="192"/>
    </row>
    <row r="211379" spans="26:27">
      <c r="Z211379" s="192"/>
      <c r="AA211379" s="192"/>
    </row>
    <row r="211380" spans="26:27">
      <c r="Z211380" s="192"/>
      <c r="AA211380" s="192"/>
    </row>
    <row r="211381" spans="26:27">
      <c r="Z211381" s="192"/>
      <c r="AA211381" s="192"/>
    </row>
    <row r="211382" spans="26:27">
      <c r="Z211382" s="192"/>
      <c r="AA211382" s="192"/>
    </row>
    <row r="211383" spans="26:27">
      <c r="Z211383" s="192"/>
      <c r="AA211383" s="192"/>
    </row>
    <row r="211384" spans="26:27">
      <c r="Z211384" s="192"/>
      <c r="AA211384" s="192"/>
    </row>
    <row r="211385" spans="26:27">
      <c r="Z211385" s="192"/>
      <c r="AA211385" s="192"/>
    </row>
    <row r="211386" spans="26:27">
      <c r="Z211386" s="192"/>
      <c r="AA211386" s="192"/>
    </row>
    <row r="211387" spans="26:27">
      <c r="Z211387" s="192"/>
      <c r="AA211387" s="192"/>
    </row>
    <row r="211388" spans="26:27">
      <c r="Z211388" s="192"/>
      <c r="AA211388" s="192"/>
    </row>
    <row r="211389" spans="26:27">
      <c r="Z211389" s="192"/>
      <c r="AA211389" s="192"/>
    </row>
    <row r="211390" spans="26:27">
      <c r="Z211390" s="192"/>
      <c r="AA211390" s="192"/>
    </row>
    <row r="211391" spans="26:27">
      <c r="Z211391" s="192"/>
      <c r="AA211391" s="192"/>
    </row>
    <row r="211392" spans="26:27">
      <c r="Z211392" s="192"/>
      <c r="AA211392" s="192"/>
    </row>
    <row r="211393" spans="26:27">
      <c r="Z211393" s="192"/>
      <c r="AA211393" s="192"/>
    </row>
    <row r="211394" spans="26:27">
      <c r="Z211394" s="192"/>
      <c r="AA211394" s="192"/>
    </row>
    <row r="211395" spans="26:27">
      <c r="Z211395" s="192"/>
      <c r="AA211395" s="192"/>
    </row>
    <row r="211396" spans="26:27">
      <c r="Z211396" s="192"/>
      <c r="AA211396" s="192"/>
    </row>
    <row r="211397" spans="26:27">
      <c r="Z211397" s="192"/>
      <c r="AA211397" s="192"/>
    </row>
    <row r="211398" spans="26:27">
      <c r="Z211398" s="192"/>
      <c r="AA211398" s="192"/>
    </row>
    <row r="211399" spans="26:27">
      <c r="Z211399" s="192"/>
      <c r="AA211399" s="192"/>
    </row>
    <row r="211400" spans="26:27">
      <c r="Z211400" s="192"/>
      <c r="AA211400" s="192"/>
    </row>
    <row r="211401" spans="26:27">
      <c r="Z211401" s="192"/>
      <c r="AA211401" s="192"/>
    </row>
    <row r="211402" spans="26:27">
      <c r="Z211402" s="192"/>
      <c r="AA211402" s="192"/>
    </row>
    <row r="211403" spans="26:27">
      <c r="Z211403" s="192"/>
      <c r="AA211403" s="192"/>
    </row>
    <row r="211404" spans="26:27">
      <c r="Z211404" s="192"/>
      <c r="AA211404" s="192"/>
    </row>
    <row r="211405" spans="26:27">
      <c r="Z211405" s="192"/>
      <c r="AA211405" s="192"/>
    </row>
    <row r="211406" spans="26:27">
      <c r="Z211406" s="192"/>
      <c r="AA211406" s="192"/>
    </row>
    <row r="211407" spans="26:27">
      <c r="Z211407" s="192"/>
      <c r="AA211407" s="192"/>
    </row>
    <row r="211408" spans="26:27">
      <c r="Z211408" s="192"/>
      <c r="AA211408" s="192"/>
    </row>
    <row r="211409" spans="26:27">
      <c r="Z211409" s="192"/>
      <c r="AA211409" s="192"/>
    </row>
    <row r="211410" spans="26:27">
      <c r="Z211410" s="192"/>
      <c r="AA211410" s="192"/>
    </row>
    <row r="211411" spans="26:27">
      <c r="Z211411" s="192"/>
      <c r="AA211411" s="192"/>
    </row>
    <row r="211412" spans="26:27">
      <c r="Z211412" s="192"/>
      <c r="AA211412" s="192"/>
    </row>
    <row r="211413" spans="26:27">
      <c r="Z211413" s="192"/>
      <c r="AA211413" s="192"/>
    </row>
    <row r="211414" spans="26:27">
      <c r="Z211414" s="192"/>
      <c r="AA211414" s="192"/>
    </row>
    <row r="211415" spans="26:27">
      <c r="Z211415" s="192"/>
      <c r="AA211415" s="192"/>
    </row>
    <row r="211416" spans="26:27">
      <c r="Z211416" s="192"/>
      <c r="AA211416" s="192"/>
    </row>
    <row r="211417" spans="26:27">
      <c r="Z211417" s="192"/>
      <c r="AA211417" s="192"/>
    </row>
    <row r="211418" spans="26:27">
      <c r="Z211418" s="192"/>
      <c r="AA211418" s="192"/>
    </row>
    <row r="211419" spans="26:27">
      <c r="Z211419" s="192"/>
      <c r="AA211419" s="192"/>
    </row>
    <row r="211420" spans="26:27">
      <c r="Z211420" s="192"/>
      <c r="AA211420" s="192"/>
    </row>
    <row r="211421" spans="26:27">
      <c r="Z211421" s="192"/>
      <c r="AA211421" s="192"/>
    </row>
    <row r="211422" spans="26:27">
      <c r="Z211422" s="192"/>
      <c r="AA211422" s="192"/>
    </row>
    <row r="211423" spans="26:27">
      <c r="Z211423" s="192"/>
      <c r="AA211423" s="192"/>
    </row>
    <row r="211424" spans="26:27">
      <c r="Z211424" s="192"/>
      <c r="AA211424" s="192"/>
    </row>
    <row r="211425" spans="26:27">
      <c r="Z211425" s="192"/>
      <c r="AA211425" s="192"/>
    </row>
    <row r="211426" spans="26:27">
      <c r="Z211426" s="192"/>
      <c r="AA211426" s="192"/>
    </row>
    <row r="211427" spans="26:27">
      <c r="Z211427" s="192"/>
      <c r="AA211427" s="192"/>
    </row>
    <row r="211428" spans="26:27">
      <c r="Z211428" s="192"/>
      <c r="AA211428" s="192"/>
    </row>
    <row r="211429" spans="26:27">
      <c r="Z211429" s="192"/>
      <c r="AA211429" s="192"/>
    </row>
    <row r="211430" spans="26:27">
      <c r="Z211430" s="192"/>
      <c r="AA211430" s="192"/>
    </row>
    <row r="211431" spans="26:27">
      <c r="Z211431" s="192"/>
      <c r="AA211431" s="192"/>
    </row>
    <row r="211432" spans="26:27">
      <c r="Z211432" s="192"/>
      <c r="AA211432" s="192"/>
    </row>
    <row r="211433" spans="26:27">
      <c r="Z211433" s="192"/>
      <c r="AA211433" s="192"/>
    </row>
    <row r="211434" spans="26:27">
      <c r="Z211434" s="192"/>
      <c r="AA211434" s="192"/>
    </row>
    <row r="211435" spans="26:27">
      <c r="Z211435" s="192"/>
      <c r="AA211435" s="192"/>
    </row>
    <row r="211436" spans="26:27">
      <c r="Z211436" s="192"/>
      <c r="AA211436" s="192"/>
    </row>
    <row r="211437" spans="26:27">
      <c r="Z211437" s="192"/>
      <c r="AA211437" s="192"/>
    </row>
    <row r="211438" spans="26:27">
      <c r="Z211438" s="192"/>
      <c r="AA211438" s="192"/>
    </row>
    <row r="211439" spans="26:27">
      <c r="Z211439" s="192"/>
      <c r="AA211439" s="192"/>
    </row>
    <row r="211440" spans="26:27">
      <c r="Z211440" s="192"/>
      <c r="AA211440" s="192"/>
    </row>
    <row r="211441" spans="26:27">
      <c r="Z211441" s="192"/>
      <c r="AA211441" s="192"/>
    </row>
    <row r="211442" spans="26:27">
      <c r="Z211442" s="192"/>
      <c r="AA211442" s="192"/>
    </row>
    <row r="211443" spans="26:27">
      <c r="Z211443" s="192"/>
      <c r="AA211443" s="192"/>
    </row>
    <row r="211444" spans="26:27">
      <c r="Z211444" s="192"/>
      <c r="AA211444" s="192"/>
    </row>
    <row r="211445" spans="26:27">
      <c r="Z211445" s="192"/>
      <c r="AA211445" s="192"/>
    </row>
    <row r="211446" spans="26:27">
      <c r="Z211446" s="192"/>
      <c r="AA211446" s="192"/>
    </row>
    <row r="211447" spans="26:27">
      <c r="Z211447" s="192"/>
      <c r="AA211447" s="192"/>
    </row>
    <row r="211448" spans="26:27">
      <c r="Z211448" s="192"/>
      <c r="AA211448" s="192"/>
    </row>
    <row r="211449" spans="26:27">
      <c r="Z211449" s="192"/>
      <c r="AA211449" s="192"/>
    </row>
    <row r="211450" spans="26:27">
      <c r="Z211450" s="192"/>
      <c r="AA211450" s="192"/>
    </row>
    <row r="211451" spans="26:27">
      <c r="Z211451" s="192"/>
      <c r="AA211451" s="192"/>
    </row>
    <row r="211452" spans="26:27">
      <c r="Z211452" s="192"/>
      <c r="AA211452" s="192"/>
    </row>
    <row r="211453" spans="26:27">
      <c r="Z211453" s="192"/>
      <c r="AA211453" s="192"/>
    </row>
    <row r="211454" spans="26:27">
      <c r="Z211454" s="192"/>
      <c r="AA211454" s="192"/>
    </row>
    <row r="211455" spans="26:27">
      <c r="Z211455" s="192"/>
      <c r="AA211455" s="192"/>
    </row>
    <row r="211456" spans="26:27">
      <c r="Z211456" s="192"/>
      <c r="AA211456" s="192"/>
    </row>
    <row r="211457" spans="26:27">
      <c r="Z211457" s="192"/>
      <c r="AA211457" s="192"/>
    </row>
    <row r="211458" spans="26:27">
      <c r="Z211458" s="192"/>
      <c r="AA211458" s="192"/>
    </row>
    <row r="211459" spans="26:27">
      <c r="Z211459" s="192"/>
      <c r="AA211459" s="192"/>
    </row>
    <row r="211460" spans="26:27">
      <c r="Z211460" s="192"/>
      <c r="AA211460" s="192"/>
    </row>
    <row r="211461" spans="26:27">
      <c r="Z211461" s="192"/>
      <c r="AA211461" s="192"/>
    </row>
    <row r="211462" spans="26:27">
      <c r="Z211462" s="192"/>
      <c r="AA211462" s="192"/>
    </row>
    <row r="211463" spans="26:27">
      <c r="Z211463" s="192"/>
      <c r="AA211463" s="192"/>
    </row>
    <row r="211464" spans="26:27">
      <c r="Z211464" s="192"/>
      <c r="AA211464" s="192"/>
    </row>
    <row r="211465" spans="26:27">
      <c r="Z211465" s="192"/>
      <c r="AA211465" s="192"/>
    </row>
    <row r="211466" spans="26:27">
      <c r="Z211466" s="192"/>
      <c r="AA211466" s="192"/>
    </row>
    <row r="211467" spans="26:27">
      <c r="Z211467" s="192"/>
      <c r="AA211467" s="192"/>
    </row>
    <row r="211468" spans="26:27">
      <c r="Z211468" s="192"/>
      <c r="AA211468" s="192"/>
    </row>
    <row r="211469" spans="26:27">
      <c r="Z211469" s="192"/>
      <c r="AA211469" s="192"/>
    </row>
    <row r="211470" spans="26:27">
      <c r="Z211470" s="192"/>
      <c r="AA211470" s="192"/>
    </row>
    <row r="211471" spans="26:27">
      <c r="Z211471" s="192"/>
      <c r="AA211471" s="192"/>
    </row>
    <row r="211472" spans="26:27">
      <c r="Z211472" s="192"/>
      <c r="AA211472" s="192"/>
    </row>
    <row r="211473" spans="26:27">
      <c r="Z211473" s="192"/>
      <c r="AA211473" s="192"/>
    </row>
    <row r="211474" spans="26:27">
      <c r="Z211474" s="192"/>
      <c r="AA211474" s="192"/>
    </row>
    <row r="211475" spans="26:27">
      <c r="Z211475" s="192"/>
      <c r="AA211475" s="192"/>
    </row>
    <row r="211476" spans="26:27">
      <c r="Z211476" s="192"/>
      <c r="AA211476" s="192"/>
    </row>
    <row r="211477" spans="26:27">
      <c r="Z211477" s="192"/>
      <c r="AA211477" s="192"/>
    </row>
    <row r="211478" spans="26:27">
      <c r="Z211478" s="192"/>
      <c r="AA211478" s="192"/>
    </row>
    <row r="211479" spans="26:27">
      <c r="Z211479" s="192"/>
      <c r="AA211479" s="192"/>
    </row>
    <row r="211480" spans="26:27">
      <c r="Z211480" s="192"/>
      <c r="AA211480" s="192"/>
    </row>
    <row r="211481" spans="26:27">
      <c r="Z211481" s="192"/>
      <c r="AA211481" s="192"/>
    </row>
    <row r="211482" spans="26:27">
      <c r="Z211482" s="192"/>
      <c r="AA211482" s="192"/>
    </row>
    <row r="211483" spans="26:27">
      <c r="Z211483" s="192"/>
      <c r="AA211483" s="192"/>
    </row>
    <row r="211484" spans="26:27">
      <c r="Z211484" s="192"/>
      <c r="AA211484" s="192"/>
    </row>
    <row r="211485" spans="26:27">
      <c r="Z211485" s="192"/>
      <c r="AA211485" s="192"/>
    </row>
    <row r="211486" spans="26:27">
      <c r="Z211486" s="192"/>
      <c r="AA211486" s="192"/>
    </row>
    <row r="211487" spans="26:27">
      <c r="Z211487" s="192"/>
      <c r="AA211487" s="192"/>
    </row>
    <row r="211488" spans="26:27">
      <c r="Z211488" s="192"/>
      <c r="AA211488" s="192"/>
    </row>
    <row r="211489" spans="26:27">
      <c r="Z211489" s="192"/>
      <c r="AA211489" s="192"/>
    </row>
    <row r="211490" spans="26:27">
      <c r="Z211490" s="192"/>
      <c r="AA211490" s="192"/>
    </row>
    <row r="211491" spans="26:27">
      <c r="Z211491" s="192"/>
      <c r="AA211491" s="192"/>
    </row>
    <row r="211492" spans="26:27">
      <c r="Z211492" s="192"/>
      <c r="AA211492" s="192"/>
    </row>
    <row r="211493" spans="26:27">
      <c r="Z211493" s="192"/>
      <c r="AA211493" s="192"/>
    </row>
    <row r="211494" spans="26:27">
      <c r="Z211494" s="192"/>
      <c r="AA211494" s="192"/>
    </row>
    <row r="211495" spans="26:27">
      <c r="Z211495" s="192"/>
      <c r="AA211495" s="192"/>
    </row>
    <row r="211496" spans="26:27">
      <c r="Z211496" s="192"/>
      <c r="AA211496" s="192"/>
    </row>
    <row r="211497" spans="26:27">
      <c r="Z211497" s="192"/>
      <c r="AA211497" s="192"/>
    </row>
    <row r="211498" spans="26:27">
      <c r="Z211498" s="192"/>
      <c r="AA211498" s="192"/>
    </row>
    <row r="211499" spans="26:27">
      <c r="Z211499" s="192"/>
      <c r="AA211499" s="192"/>
    </row>
    <row r="211500" spans="26:27">
      <c r="Z211500" s="192"/>
      <c r="AA211500" s="192"/>
    </row>
    <row r="211501" spans="26:27">
      <c r="Z211501" s="192"/>
      <c r="AA211501" s="192"/>
    </row>
    <row r="211502" spans="26:27">
      <c r="Z211502" s="192"/>
      <c r="AA211502" s="192"/>
    </row>
    <row r="211503" spans="26:27">
      <c r="Z211503" s="192"/>
      <c r="AA211503" s="192"/>
    </row>
    <row r="211504" spans="26:27">
      <c r="Z211504" s="192"/>
      <c r="AA211504" s="192"/>
    </row>
    <row r="211505" spans="26:27">
      <c r="Z211505" s="192"/>
      <c r="AA211505" s="192"/>
    </row>
    <row r="211506" spans="26:27">
      <c r="Z211506" s="192"/>
      <c r="AA211506" s="192"/>
    </row>
    <row r="211507" spans="26:27">
      <c r="Z211507" s="192"/>
      <c r="AA211507" s="192"/>
    </row>
    <row r="211508" spans="26:27">
      <c r="Z211508" s="192"/>
      <c r="AA211508" s="192"/>
    </row>
    <row r="211509" spans="26:27">
      <c r="Z211509" s="192"/>
      <c r="AA211509" s="192"/>
    </row>
    <row r="211510" spans="26:27">
      <c r="Z211510" s="192"/>
      <c r="AA211510" s="192"/>
    </row>
    <row r="211511" spans="26:27">
      <c r="Z211511" s="192"/>
      <c r="AA211511" s="192"/>
    </row>
    <row r="211512" spans="26:27">
      <c r="Z211512" s="192"/>
      <c r="AA211512" s="192"/>
    </row>
    <row r="211513" spans="26:27">
      <c r="Z211513" s="192"/>
      <c r="AA211513" s="192"/>
    </row>
    <row r="211514" spans="26:27">
      <c r="Z211514" s="192"/>
      <c r="AA211514" s="192"/>
    </row>
    <row r="211515" spans="26:27">
      <c r="Z211515" s="192"/>
      <c r="AA211515" s="192"/>
    </row>
    <row r="211516" spans="26:27">
      <c r="Z211516" s="192"/>
      <c r="AA211516" s="192"/>
    </row>
    <row r="211517" spans="26:27">
      <c r="Z211517" s="192"/>
      <c r="AA211517" s="192"/>
    </row>
    <row r="211518" spans="26:27">
      <c r="Z211518" s="192"/>
      <c r="AA211518" s="192"/>
    </row>
    <row r="211519" spans="26:27">
      <c r="Z211519" s="192"/>
      <c r="AA211519" s="192"/>
    </row>
    <row r="211520" spans="26:27">
      <c r="Z211520" s="192"/>
      <c r="AA211520" s="192"/>
    </row>
    <row r="211521" spans="26:27">
      <c r="Z211521" s="192"/>
      <c r="AA211521" s="192"/>
    </row>
    <row r="211522" spans="26:27">
      <c r="Z211522" s="192"/>
      <c r="AA211522" s="192"/>
    </row>
    <row r="211523" spans="26:27">
      <c r="Z211523" s="192"/>
      <c r="AA211523" s="192"/>
    </row>
    <row r="211524" spans="26:27">
      <c r="Z211524" s="192"/>
      <c r="AA211524" s="192"/>
    </row>
    <row r="211525" spans="26:27">
      <c r="Z211525" s="192"/>
      <c r="AA211525" s="192"/>
    </row>
    <row r="211526" spans="26:27">
      <c r="Z211526" s="192"/>
      <c r="AA211526" s="192"/>
    </row>
    <row r="211527" spans="26:27">
      <c r="Z211527" s="192"/>
      <c r="AA211527" s="192"/>
    </row>
    <row r="211528" spans="26:27">
      <c r="Z211528" s="192"/>
      <c r="AA211528" s="192"/>
    </row>
    <row r="211529" spans="26:27">
      <c r="Z211529" s="192"/>
      <c r="AA211529" s="192"/>
    </row>
    <row r="211530" spans="26:27">
      <c r="Z211530" s="192"/>
      <c r="AA211530" s="192"/>
    </row>
    <row r="211531" spans="26:27">
      <c r="Z211531" s="192"/>
      <c r="AA211531" s="192"/>
    </row>
    <row r="211532" spans="26:27">
      <c r="Z211532" s="192"/>
      <c r="AA211532" s="192"/>
    </row>
    <row r="211533" spans="26:27">
      <c r="Z211533" s="192"/>
      <c r="AA211533" s="192"/>
    </row>
    <row r="211534" spans="26:27">
      <c r="Z211534" s="192"/>
      <c r="AA211534" s="192"/>
    </row>
    <row r="211535" spans="26:27">
      <c r="Z211535" s="192"/>
      <c r="AA211535" s="192"/>
    </row>
    <row r="211536" spans="26:27">
      <c r="Z211536" s="192"/>
      <c r="AA211536" s="192"/>
    </row>
    <row r="211537" spans="26:27">
      <c r="Z211537" s="192"/>
      <c r="AA211537" s="192"/>
    </row>
    <row r="211538" spans="26:27">
      <c r="Z211538" s="192"/>
      <c r="AA211538" s="192"/>
    </row>
    <row r="211539" spans="26:27">
      <c r="Z211539" s="192"/>
      <c r="AA211539" s="192"/>
    </row>
    <row r="211540" spans="26:27">
      <c r="Z211540" s="192"/>
      <c r="AA211540" s="192"/>
    </row>
    <row r="211541" spans="26:27">
      <c r="Z211541" s="192"/>
      <c r="AA211541" s="192"/>
    </row>
    <row r="211542" spans="26:27">
      <c r="Z211542" s="192"/>
      <c r="AA211542" s="192"/>
    </row>
    <row r="211543" spans="26:27">
      <c r="Z211543" s="192"/>
      <c r="AA211543" s="192"/>
    </row>
    <row r="211544" spans="26:27">
      <c r="Z211544" s="192"/>
      <c r="AA211544" s="192"/>
    </row>
    <row r="211545" spans="26:27">
      <c r="Z211545" s="192"/>
      <c r="AA211545" s="192"/>
    </row>
    <row r="211546" spans="26:27">
      <c r="Z211546" s="192"/>
      <c r="AA211546" s="192"/>
    </row>
    <row r="211547" spans="26:27">
      <c r="Z211547" s="192"/>
      <c r="AA211547" s="192"/>
    </row>
    <row r="211548" spans="26:27">
      <c r="Z211548" s="192"/>
      <c r="AA211548" s="192"/>
    </row>
    <row r="211549" spans="26:27">
      <c r="Z211549" s="192"/>
      <c r="AA211549" s="192"/>
    </row>
    <row r="211550" spans="26:27">
      <c r="Z211550" s="192"/>
      <c r="AA211550" s="192"/>
    </row>
    <row r="211551" spans="26:27">
      <c r="Z211551" s="192"/>
      <c r="AA211551" s="192"/>
    </row>
    <row r="211552" spans="26:27">
      <c r="Z211552" s="192"/>
      <c r="AA211552" s="192"/>
    </row>
    <row r="211553" spans="26:27">
      <c r="Z211553" s="192"/>
      <c r="AA211553" s="192"/>
    </row>
    <row r="211554" spans="26:27">
      <c r="Z211554" s="192"/>
      <c r="AA211554" s="192"/>
    </row>
    <row r="211555" spans="26:27">
      <c r="Z211555" s="192"/>
      <c r="AA211555" s="192"/>
    </row>
    <row r="211556" spans="26:27">
      <c r="Z211556" s="192"/>
      <c r="AA211556" s="192"/>
    </row>
    <row r="211557" spans="26:27">
      <c r="Z211557" s="192"/>
      <c r="AA211557" s="192"/>
    </row>
    <row r="211558" spans="26:27">
      <c r="Z211558" s="192"/>
      <c r="AA211558" s="192"/>
    </row>
    <row r="211559" spans="26:27">
      <c r="Z211559" s="192"/>
      <c r="AA211559" s="192"/>
    </row>
    <row r="211560" spans="26:27">
      <c r="Z211560" s="192"/>
      <c r="AA211560" s="192"/>
    </row>
    <row r="211561" spans="26:27">
      <c r="Z211561" s="192"/>
      <c r="AA211561" s="192"/>
    </row>
    <row r="211562" spans="26:27">
      <c r="Z211562" s="192"/>
      <c r="AA211562" s="192"/>
    </row>
    <row r="211563" spans="26:27">
      <c r="Z211563" s="192"/>
      <c r="AA211563" s="192"/>
    </row>
    <row r="211564" spans="26:27">
      <c r="Z211564" s="192"/>
      <c r="AA211564" s="192"/>
    </row>
    <row r="211565" spans="26:27">
      <c r="Z211565" s="192"/>
      <c r="AA211565" s="192"/>
    </row>
    <row r="211566" spans="26:27">
      <c r="Z211566" s="192"/>
      <c r="AA211566" s="192"/>
    </row>
    <row r="211567" spans="26:27">
      <c r="Z211567" s="192"/>
      <c r="AA211567" s="192"/>
    </row>
    <row r="211568" spans="26:27">
      <c r="Z211568" s="192"/>
      <c r="AA211568" s="192"/>
    </row>
    <row r="211569" spans="26:27">
      <c r="Z211569" s="192"/>
      <c r="AA211569" s="192"/>
    </row>
    <row r="211570" spans="26:27">
      <c r="Z211570" s="192"/>
      <c r="AA211570" s="192"/>
    </row>
    <row r="211571" spans="26:27">
      <c r="Z211571" s="192"/>
      <c r="AA211571" s="192"/>
    </row>
    <row r="211572" spans="26:27">
      <c r="Z211572" s="192"/>
      <c r="AA211572" s="192"/>
    </row>
    <row r="211573" spans="26:27">
      <c r="Z211573" s="192"/>
      <c r="AA211573" s="192"/>
    </row>
    <row r="211574" spans="26:27">
      <c r="Z211574" s="192"/>
      <c r="AA211574" s="192"/>
    </row>
    <row r="211575" spans="26:27">
      <c r="Z211575" s="192"/>
      <c r="AA211575" s="192"/>
    </row>
    <row r="211576" spans="26:27">
      <c r="Z211576" s="192"/>
      <c r="AA211576" s="192"/>
    </row>
    <row r="211577" spans="26:27">
      <c r="Z211577" s="192"/>
      <c r="AA211577" s="192"/>
    </row>
    <row r="211578" spans="26:27">
      <c r="Z211578" s="192"/>
      <c r="AA211578" s="192"/>
    </row>
    <row r="211579" spans="26:27">
      <c r="Z211579" s="192"/>
      <c r="AA211579" s="192"/>
    </row>
    <row r="211580" spans="26:27">
      <c r="Z211580" s="192"/>
      <c r="AA211580" s="192"/>
    </row>
    <row r="211581" spans="26:27">
      <c r="Z211581" s="192"/>
      <c r="AA211581" s="192"/>
    </row>
    <row r="211582" spans="26:27">
      <c r="Z211582" s="192"/>
      <c r="AA211582" s="192"/>
    </row>
    <row r="211583" spans="26:27">
      <c r="Z211583" s="192"/>
      <c r="AA211583" s="192"/>
    </row>
    <row r="211584" spans="26:27">
      <c r="Z211584" s="192"/>
      <c r="AA211584" s="192"/>
    </row>
    <row r="211585" spans="26:27">
      <c r="Z211585" s="192"/>
      <c r="AA211585" s="192"/>
    </row>
    <row r="211586" spans="26:27">
      <c r="Z211586" s="192"/>
      <c r="AA211586" s="192"/>
    </row>
    <row r="211587" spans="26:27">
      <c r="Z211587" s="192"/>
      <c r="AA211587" s="192"/>
    </row>
    <row r="211588" spans="26:27">
      <c r="Z211588" s="192"/>
      <c r="AA211588" s="192"/>
    </row>
    <row r="211589" spans="26:27">
      <c r="Z211589" s="192"/>
      <c r="AA211589" s="192"/>
    </row>
    <row r="211590" spans="26:27">
      <c r="Z211590" s="192"/>
      <c r="AA211590" s="192"/>
    </row>
    <row r="211591" spans="26:27">
      <c r="Z211591" s="192"/>
      <c r="AA211591" s="192"/>
    </row>
    <row r="211592" spans="26:27">
      <c r="Z211592" s="192"/>
      <c r="AA211592" s="192"/>
    </row>
    <row r="211593" spans="26:27">
      <c r="Z211593" s="192"/>
      <c r="AA211593" s="192"/>
    </row>
    <row r="211594" spans="26:27">
      <c r="Z211594" s="192"/>
      <c r="AA211594" s="192"/>
    </row>
    <row r="211595" spans="26:27">
      <c r="Z211595" s="192"/>
      <c r="AA211595" s="192"/>
    </row>
    <row r="211596" spans="26:27">
      <c r="Z211596" s="192"/>
      <c r="AA211596" s="192"/>
    </row>
    <row r="211597" spans="26:27">
      <c r="Z211597" s="192"/>
      <c r="AA211597" s="192"/>
    </row>
    <row r="211598" spans="26:27">
      <c r="Z211598" s="192"/>
      <c r="AA211598" s="192"/>
    </row>
    <row r="211599" spans="26:27">
      <c r="Z211599" s="192"/>
      <c r="AA211599" s="192"/>
    </row>
    <row r="211600" spans="26:27">
      <c r="Z211600" s="192"/>
      <c r="AA211600" s="192"/>
    </row>
    <row r="211601" spans="26:27">
      <c r="Z211601" s="192"/>
      <c r="AA211601" s="192"/>
    </row>
    <row r="211602" spans="26:27">
      <c r="Z211602" s="192"/>
      <c r="AA211602" s="192"/>
    </row>
    <row r="211603" spans="26:27">
      <c r="Z211603" s="192"/>
      <c r="AA211603" s="192"/>
    </row>
    <row r="211604" spans="26:27">
      <c r="Z211604" s="192"/>
      <c r="AA211604" s="192"/>
    </row>
    <row r="211605" spans="26:27">
      <c r="Z211605" s="192"/>
      <c r="AA211605" s="192"/>
    </row>
    <row r="211606" spans="26:27">
      <c r="Z211606" s="192"/>
      <c r="AA211606" s="192"/>
    </row>
    <row r="211607" spans="26:27">
      <c r="Z211607" s="192"/>
      <c r="AA211607" s="192"/>
    </row>
    <row r="211608" spans="26:27">
      <c r="Z211608" s="192"/>
      <c r="AA211608" s="192"/>
    </row>
    <row r="211609" spans="26:27">
      <c r="Z211609" s="192"/>
      <c r="AA211609" s="192"/>
    </row>
    <row r="211610" spans="26:27">
      <c r="Z211610" s="192"/>
      <c r="AA211610" s="192"/>
    </row>
    <row r="211611" spans="26:27">
      <c r="Z211611" s="192"/>
      <c r="AA211611" s="192"/>
    </row>
    <row r="211612" spans="26:27">
      <c r="Z211612" s="192"/>
      <c r="AA211612" s="192"/>
    </row>
    <row r="211613" spans="26:27">
      <c r="Z211613" s="192"/>
      <c r="AA211613" s="192"/>
    </row>
    <row r="211614" spans="26:27">
      <c r="Z211614" s="192"/>
      <c r="AA211614" s="192"/>
    </row>
    <row r="211615" spans="26:27">
      <c r="Z211615" s="192"/>
      <c r="AA211615" s="192"/>
    </row>
    <row r="211616" spans="26:27">
      <c r="Z211616" s="192"/>
      <c r="AA211616" s="192"/>
    </row>
    <row r="211617" spans="26:27">
      <c r="Z211617" s="192"/>
      <c r="AA211617" s="192"/>
    </row>
    <row r="211618" spans="26:27">
      <c r="Z211618" s="192"/>
      <c r="AA211618" s="192"/>
    </row>
    <row r="211619" spans="26:27">
      <c r="Z211619" s="192"/>
      <c r="AA211619" s="192"/>
    </row>
    <row r="211620" spans="26:27">
      <c r="Z211620" s="192"/>
      <c r="AA211620" s="192"/>
    </row>
    <row r="211621" spans="26:27">
      <c r="Z211621" s="192"/>
      <c r="AA211621" s="192"/>
    </row>
    <row r="211622" spans="26:27">
      <c r="Z211622" s="192"/>
      <c r="AA211622" s="192"/>
    </row>
    <row r="211623" spans="26:27">
      <c r="Z211623" s="192"/>
      <c r="AA211623" s="192"/>
    </row>
    <row r="211624" spans="26:27">
      <c r="Z211624" s="192"/>
      <c r="AA211624" s="192"/>
    </row>
    <row r="211625" spans="26:27">
      <c r="Z211625" s="192"/>
      <c r="AA211625" s="192"/>
    </row>
    <row r="211626" spans="26:27">
      <c r="Z211626" s="192"/>
      <c r="AA211626" s="192"/>
    </row>
    <row r="211627" spans="26:27">
      <c r="Z211627" s="192"/>
      <c r="AA211627" s="192"/>
    </row>
    <row r="211628" spans="26:27">
      <c r="Z211628" s="192"/>
      <c r="AA211628" s="192"/>
    </row>
    <row r="211629" spans="26:27">
      <c r="Z211629" s="192"/>
      <c r="AA211629" s="192"/>
    </row>
    <row r="211630" spans="26:27">
      <c r="Z211630" s="192"/>
      <c r="AA211630" s="192"/>
    </row>
    <row r="211631" spans="26:27">
      <c r="Z211631" s="192"/>
      <c r="AA211631" s="192"/>
    </row>
    <row r="211632" spans="26:27">
      <c r="Z211632" s="192"/>
      <c r="AA211632" s="192"/>
    </row>
    <row r="211633" spans="26:27">
      <c r="Z211633" s="192"/>
      <c r="AA211633" s="192"/>
    </row>
    <row r="211634" spans="26:27">
      <c r="Z211634" s="192"/>
      <c r="AA211634" s="192"/>
    </row>
    <row r="211635" spans="26:27">
      <c r="Z211635" s="192"/>
      <c r="AA211635" s="192"/>
    </row>
    <row r="211636" spans="26:27">
      <c r="Z211636" s="192"/>
      <c r="AA211636" s="192"/>
    </row>
    <row r="211637" spans="26:27">
      <c r="Z211637" s="192"/>
      <c r="AA211637" s="192"/>
    </row>
    <row r="211638" spans="26:27">
      <c r="Z211638" s="192"/>
      <c r="AA211638" s="192"/>
    </row>
    <row r="211639" spans="26:27">
      <c r="Z211639" s="192"/>
      <c r="AA211639" s="192"/>
    </row>
    <row r="211640" spans="26:27">
      <c r="Z211640" s="192"/>
      <c r="AA211640" s="192"/>
    </row>
    <row r="211641" spans="26:27">
      <c r="Z211641" s="192"/>
      <c r="AA211641" s="192"/>
    </row>
    <row r="211642" spans="26:27">
      <c r="Z211642" s="192"/>
      <c r="AA211642" s="192"/>
    </row>
    <row r="211643" spans="26:27">
      <c r="Z211643" s="192"/>
      <c r="AA211643" s="192"/>
    </row>
    <row r="211644" spans="26:27">
      <c r="Z211644" s="192"/>
      <c r="AA211644" s="192"/>
    </row>
    <row r="211645" spans="26:27">
      <c r="Z211645" s="192"/>
      <c r="AA211645" s="192"/>
    </row>
    <row r="211646" spans="26:27">
      <c r="Z211646" s="192"/>
      <c r="AA211646" s="192"/>
    </row>
    <row r="211647" spans="26:27">
      <c r="Z211647" s="192"/>
      <c r="AA211647" s="192"/>
    </row>
    <row r="211648" spans="26:27">
      <c r="Z211648" s="192"/>
      <c r="AA211648" s="192"/>
    </row>
    <row r="211649" spans="26:27">
      <c r="Z211649" s="192"/>
      <c r="AA211649" s="192"/>
    </row>
    <row r="211650" spans="26:27">
      <c r="Z211650" s="192"/>
      <c r="AA211650" s="192"/>
    </row>
    <row r="211651" spans="26:27">
      <c r="Z211651" s="192"/>
      <c r="AA211651" s="192"/>
    </row>
    <row r="211652" spans="26:27">
      <c r="Z211652" s="192"/>
      <c r="AA211652" s="192"/>
    </row>
    <row r="211653" spans="26:27">
      <c r="Z211653" s="192"/>
      <c r="AA211653" s="192"/>
    </row>
    <row r="211654" spans="26:27">
      <c r="Z211654" s="192"/>
      <c r="AA211654" s="192"/>
    </row>
    <row r="211655" spans="26:27">
      <c r="Z211655" s="192"/>
      <c r="AA211655" s="192"/>
    </row>
    <row r="211656" spans="26:27">
      <c r="Z211656" s="192"/>
      <c r="AA211656" s="192"/>
    </row>
    <row r="211657" spans="26:27">
      <c r="Z211657" s="192"/>
      <c r="AA211657" s="192"/>
    </row>
    <row r="211658" spans="26:27">
      <c r="Z211658" s="192"/>
      <c r="AA211658" s="192"/>
    </row>
    <row r="211659" spans="26:27">
      <c r="Z211659" s="192"/>
      <c r="AA211659" s="192"/>
    </row>
    <row r="211660" spans="26:27">
      <c r="Z211660" s="192"/>
      <c r="AA211660" s="192"/>
    </row>
    <row r="211661" spans="26:27">
      <c r="Z211661" s="192"/>
      <c r="AA211661" s="192"/>
    </row>
    <row r="211662" spans="26:27">
      <c r="Z211662" s="192"/>
      <c r="AA211662" s="192"/>
    </row>
    <row r="211663" spans="26:27">
      <c r="Z211663" s="192"/>
      <c r="AA211663" s="192"/>
    </row>
    <row r="211664" spans="26:27">
      <c r="Z211664" s="192"/>
      <c r="AA211664" s="192"/>
    </row>
    <row r="211665" spans="26:27">
      <c r="Z211665" s="192"/>
      <c r="AA211665" s="192"/>
    </row>
    <row r="211666" spans="26:27">
      <c r="Z211666" s="192"/>
      <c r="AA211666" s="192"/>
    </row>
    <row r="211667" spans="26:27">
      <c r="Z211667" s="192"/>
      <c r="AA211667" s="192"/>
    </row>
    <row r="211668" spans="26:27">
      <c r="Z211668" s="192"/>
      <c r="AA211668" s="192"/>
    </row>
    <row r="211669" spans="26:27">
      <c r="Z211669" s="192"/>
      <c r="AA211669" s="192"/>
    </row>
    <row r="211670" spans="26:27">
      <c r="Z211670" s="192"/>
      <c r="AA211670" s="192"/>
    </row>
    <row r="211671" spans="26:27">
      <c r="Z211671" s="192"/>
      <c r="AA211671" s="192"/>
    </row>
    <row r="211672" spans="26:27">
      <c r="Z211672" s="192"/>
      <c r="AA211672" s="192"/>
    </row>
    <row r="211673" spans="26:27">
      <c r="Z211673" s="192"/>
      <c r="AA211673" s="192"/>
    </row>
    <row r="211674" spans="26:27">
      <c r="Z211674" s="192"/>
      <c r="AA211674" s="192"/>
    </row>
    <row r="211675" spans="26:27">
      <c r="Z211675" s="192"/>
      <c r="AA211675" s="192"/>
    </row>
    <row r="211676" spans="26:27">
      <c r="Z211676" s="192"/>
      <c r="AA211676" s="192"/>
    </row>
    <row r="211677" spans="26:27">
      <c r="Z211677" s="192"/>
      <c r="AA211677" s="192"/>
    </row>
    <row r="211678" spans="26:27">
      <c r="Z211678" s="192"/>
      <c r="AA211678" s="192"/>
    </row>
    <row r="211679" spans="26:27">
      <c r="Z211679" s="192"/>
      <c r="AA211679" s="192"/>
    </row>
    <row r="211680" spans="26:27">
      <c r="Z211680" s="192"/>
      <c r="AA211680" s="192"/>
    </row>
    <row r="211681" spans="26:27">
      <c r="Z211681" s="192"/>
      <c r="AA211681" s="192"/>
    </row>
    <row r="211682" spans="26:27">
      <c r="Z211682" s="192"/>
      <c r="AA211682" s="192"/>
    </row>
    <row r="211683" spans="26:27">
      <c r="Z211683" s="192"/>
      <c r="AA211683" s="192"/>
    </row>
    <row r="211684" spans="26:27">
      <c r="Z211684" s="192"/>
      <c r="AA211684" s="192"/>
    </row>
    <row r="211685" spans="26:27">
      <c r="Z211685" s="192"/>
      <c r="AA211685" s="192"/>
    </row>
    <row r="211686" spans="26:27">
      <c r="Z211686" s="192"/>
      <c r="AA211686" s="192"/>
    </row>
    <row r="211687" spans="26:27">
      <c r="Z211687" s="192"/>
      <c r="AA211687" s="192"/>
    </row>
    <row r="211688" spans="26:27">
      <c r="Z211688" s="192"/>
      <c r="AA211688" s="192"/>
    </row>
    <row r="211689" spans="26:27">
      <c r="Z211689" s="192"/>
      <c r="AA211689" s="192"/>
    </row>
    <row r="211690" spans="26:27">
      <c r="Z211690" s="192"/>
      <c r="AA211690" s="192"/>
    </row>
    <row r="211691" spans="26:27">
      <c r="Z211691" s="192"/>
      <c r="AA211691" s="192"/>
    </row>
    <row r="211692" spans="26:27">
      <c r="Z211692" s="192"/>
      <c r="AA211692" s="192"/>
    </row>
    <row r="211693" spans="26:27">
      <c r="Z211693" s="192"/>
      <c r="AA211693" s="192"/>
    </row>
    <row r="211694" spans="26:27">
      <c r="Z211694" s="192"/>
      <c r="AA211694" s="192"/>
    </row>
    <row r="211695" spans="26:27">
      <c r="Z211695" s="192"/>
      <c r="AA211695" s="192"/>
    </row>
    <row r="211696" spans="26:27">
      <c r="Z211696" s="192"/>
      <c r="AA211696" s="192"/>
    </row>
    <row r="211697" spans="26:27">
      <c r="Z211697" s="192"/>
      <c r="AA211697" s="192"/>
    </row>
    <row r="211698" spans="26:27">
      <c r="Z211698" s="192"/>
      <c r="AA211698" s="192"/>
    </row>
    <row r="211699" spans="26:27">
      <c r="Z211699" s="192"/>
      <c r="AA211699" s="192"/>
    </row>
    <row r="211700" spans="26:27">
      <c r="Z211700" s="192"/>
      <c r="AA211700" s="192"/>
    </row>
    <row r="211701" spans="26:27">
      <c r="Z211701" s="192"/>
      <c r="AA211701" s="192"/>
    </row>
    <row r="211702" spans="26:27">
      <c r="Z211702" s="192"/>
      <c r="AA211702" s="192"/>
    </row>
    <row r="211703" spans="26:27">
      <c r="Z211703" s="192"/>
      <c r="AA211703" s="192"/>
    </row>
    <row r="211704" spans="26:27">
      <c r="Z211704" s="192"/>
      <c r="AA211704" s="192"/>
    </row>
    <row r="211705" spans="26:27">
      <c r="Z211705" s="192"/>
      <c r="AA211705" s="192"/>
    </row>
    <row r="211706" spans="26:27">
      <c r="Z211706" s="192"/>
      <c r="AA211706" s="192"/>
    </row>
    <row r="211707" spans="26:27">
      <c r="Z211707" s="192"/>
      <c r="AA211707" s="192"/>
    </row>
    <row r="211708" spans="26:27">
      <c r="Z211708" s="192"/>
      <c r="AA211708" s="192"/>
    </row>
    <row r="211709" spans="26:27">
      <c r="Z211709" s="192"/>
      <c r="AA211709" s="192"/>
    </row>
    <row r="211710" spans="26:27">
      <c r="Z211710" s="192"/>
      <c r="AA211710" s="192"/>
    </row>
    <row r="211711" spans="26:27">
      <c r="Z211711" s="192"/>
      <c r="AA211711" s="192"/>
    </row>
    <row r="211712" spans="26:27">
      <c r="Z211712" s="192"/>
      <c r="AA211712" s="192"/>
    </row>
    <row r="211713" spans="26:27">
      <c r="Z211713" s="192"/>
      <c r="AA211713" s="192"/>
    </row>
    <row r="211714" spans="26:27">
      <c r="Z211714" s="192"/>
      <c r="AA211714" s="192"/>
    </row>
    <row r="211715" spans="26:27">
      <c r="Z211715" s="192"/>
      <c r="AA211715" s="192"/>
    </row>
    <row r="211716" spans="26:27">
      <c r="Z211716" s="192"/>
      <c r="AA211716" s="192"/>
    </row>
    <row r="211717" spans="26:27">
      <c r="Z211717" s="192"/>
      <c r="AA211717" s="192"/>
    </row>
    <row r="211718" spans="26:27">
      <c r="Z211718" s="192"/>
      <c r="AA211718" s="192"/>
    </row>
    <row r="211719" spans="26:27">
      <c r="Z211719" s="192"/>
      <c r="AA211719" s="192"/>
    </row>
    <row r="211720" spans="26:27">
      <c r="Z211720" s="192"/>
      <c r="AA211720" s="192"/>
    </row>
    <row r="211721" spans="26:27">
      <c r="Z211721" s="192"/>
      <c r="AA211721" s="192"/>
    </row>
    <row r="211722" spans="26:27">
      <c r="Z211722" s="192"/>
      <c r="AA211722" s="192"/>
    </row>
    <row r="211723" spans="26:27">
      <c r="Z211723" s="192"/>
      <c r="AA211723" s="192"/>
    </row>
    <row r="211724" spans="26:27">
      <c r="Z211724" s="192"/>
      <c r="AA211724" s="192"/>
    </row>
    <row r="211725" spans="26:27">
      <c r="Z211725" s="192"/>
      <c r="AA211725" s="192"/>
    </row>
    <row r="211726" spans="26:27">
      <c r="Z211726" s="192"/>
      <c r="AA211726" s="192"/>
    </row>
    <row r="211727" spans="26:27">
      <c r="Z211727" s="192"/>
      <c r="AA211727" s="192"/>
    </row>
    <row r="211728" spans="26:27">
      <c r="Z211728" s="192"/>
      <c r="AA211728" s="192"/>
    </row>
    <row r="211729" spans="26:27">
      <c r="Z211729" s="192"/>
      <c r="AA211729" s="192"/>
    </row>
    <row r="211730" spans="26:27">
      <c r="Z211730" s="192"/>
      <c r="AA211730" s="192"/>
    </row>
    <row r="211731" spans="26:27">
      <c r="Z211731" s="192"/>
      <c r="AA211731" s="192"/>
    </row>
    <row r="211732" spans="26:27">
      <c r="Z211732" s="192"/>
      <c r="AA211732" s="192"/>
    </row>
    <row r="211733" spans="26:27">
      <c r="Z211733" s="192"/>
      <c r="AA211733" s="192"/>
    </row>
    <row r="211734" spans="26:27">
      <c r="Z211734" s="192"/>
      <c r="AA211734" s="192"/>
    </row>
    <row r="211735" spans="26:27">
      <c r="Z211735" s="192"/>
      <c r="AA211735" s="192"/>
    </row>
    <row r="211736" spans="26:27">
      <c r="Z211736" s="192"/>
      <c r="AA211736" s="192"/>
    </row>
    <row r="211737" spans="26:27">
      <c r="Z211737" s="192"/>
      <c r="AA211737" s="192"/>
    </row>
    <row r="211738" spans="26:27">
      <c r="Z211738" s="192"/>
      <c r="AA211738" s="192"/>
    </row>
    <row r="211739" spans="26:27">
      <c r="Z211739" s="192"/>
      <c r="AA211739" s="192"/>
    </row>
    <row r="211740" spans="26:27">
      <c r="Z211740" s="192"/>
      <c r="AA211740" s="192"/>
    </row>
    <row r="211741" spans="26:27">
      <c r="Z211741" s="192"/>
      <c r="AA211741" s="192"/>
    </row>
    <row r="211742" spans="26:27">
      <c r="Z211742" s="192"/>
      <c r="AA211742" s="192"/>
    </row>
    <row r="211743" spans="26:27">
      <c r="Z211743" s="192"/>
      <c r="AA211743" s="192"/>
    </row>
    <row r="211744" spans="26:27">
      <c r="Z211744" s="192"/>
      <c r="AA211744" s="192"/>
    </row>
    <row r="211745" spans="26:27">
      <c r="Z211745" s="192"/>
      <c r="AA211745" s="192"/>
    </row>
    <row r="211746" spans="26:27">
      <c r="Z211746" s="192"/>
      <c r="AA211746" s="192"/>
    </row>
    <row r="211747" spans="26:27">
      <c r="Z211747" s="192"/>
      <c r="AA211747" s="192"/>
    </row>
    <row r="211748" spans="26:27">
      <c r="Z211748" s="192"/>
      <c r="AA211748" s="192"/>
    </row>
    <row r="211749" spans="26:27">
      <c r="Z211749" s="192"/>
      <c r="AA211749" s="192"/>
    </row>
    <row r="211750" spans="26:27">
      <c r="Z211750" s="192"/>
      <c r="AA211750" s="192"/>
    </row>
    <row r="211751" spans="26:27">
      <c r="Z211751" s="192"/>
      <c r="AA211751" s="192"/>
    </row>
    <row r="211752" spans="26:27">
      <c r="Z211752" s="192"/>
      <c r="AA211752" s="192"/>
    </row>
    <row r="211753" spans="26:27">
      <c r="Z211753" s="192"/>
      <c r="AA211753" s="192"/>
    </row>
    <row r="211754" spans="26:27">
      <c r="Z211754" s="192"/>
      <c r="AA211754" s="192"/>
    </row>
    <row r="211755" spans="26:27">
      <c r="Z211755" s="192"/>
      <c r="AA211755" s="192"/>
    </row>
    <row r="211756" spans="26:27">
      <c r="Z211756" s="192"/>
      <c r="AA211756" s="192"/>
    </row>
    <row r="211757" spans="26:27">
      <c r="Z211757" s="192"/>
      <c r="AA211757" s="192"/>
    </row>
    <row r="211758" spans="26:27">
      <c r="Z211758" s="192"/>
      <c r="AA211758" s="192"/>
    </row>
    <row r="211759" spans="26:27">
      <c r="Z211759" s="192"/>
      <c r="AA211759" s="192"/>
    </row>
    <row r="211760" spans="26:27">
      <c r="Z211760" s="192"/>
      <c r="AA211760" s="192"/>
    </row>
    <row r="211761" spans="26:27">
      <c r="Z211761" s="192"/>
      <c r="AA211761" s="192"/>
    </row>
    <row r="211762" spans="26:27">
      <c r="Z211762" s="192"/>
      <c r="AA211762" s="192"/>
    </row>
    <row r="211763" spans="26:27">
      <c r="Z211763" s="192"/>
      <c r="AA211763" s="192"/>
    </row>
    <row r="211764" spans="26:27">
      <c r="Z211764" s="192"/>
      <c r="AA211764" s="192"/>
    </row>
    <row r="211765" spans="26:27">
      <c r="Z211765" s="192"/>
      <c r="AA211765" s="192"/>
    </row>
    <row r="211766" spans="26:27">
      <c r="Z211766" s="192"/>
      <c r="AA211766" s="192"/>
    </row>
    <row r="211767" spans="26:27">
      <c r="Z211767" s="192"/>
      <c r="AA211767" s="192"/>
    </row>
    <row r="211768" spans="26:27">
      <c r="Z211768" s="192"/>
      <c r="AA211768" s="192"/>
    </row>
    <row r="211769" spans="26:27">
      <c r="Z211769" s="192"/>
      <c r="AA211769" s="192"/>
    </row>
    <row r="211770" spans="26:27">
      <c r="Z211770" s="192"/>
      <c r="AA211770" s="192"/>
    </row>
    <row r="211771" spans="26:27">
      <c r="Z211771" s="192"/>
      <c r="AA211771" s="192"/>
    </row>
    <row r="211772" spans="26:27">
      <c r="Z211772" s="192"/>
      <c r="AA211772" s="192"/>
    </row>
    <row r="211773" spans="26:27">
      <c r="Z211773" s="192"/>
      <c r="AA211773" s="192"/>
    </row>
    <row r="211774" spans="26:27">
      <c r="Z211774" s="192"/>
      <c r="AA211774" s="192"/>
    </row>
    <row r="211775" spans="26:27">
      <c r="Z211775" s="192"/>
      <c r="AA211775" s="192"/>
    </row>
    <row r="211776" spans="26:27">
      <c r="Z211776" s="192"/>
      <c r="AA211776" s="192"/>
    </row>
    <row r="211777" spans="26:27">
      <c r="Z211777" s="192"/>
      <c r="AA211777" s="192"/>
    </row>
    <row r="211778" spans="26:27">
      <c r="Z211778" s="192"/>
      <c r="AA211778" s="192"/>
    </row>
    <row r="211779" spans="26:27">
      <c r="Z211779" s="192"/>
      <c r="AA211779" s="192"/>
    </row>
    <row r="211780" spans="26:27">
      <c r="Z211780" s="192"/>
      <c r="AA211780" s="192"/>
    </row>
    <row r="211781" spans="26:27">
      <c r="Z211781" s="192"/>
      <c r="AA211781" s="192"/>
    </row>
    <row r="211782" spans="26:27">
      <c r="Z211782" s="192"/>
      <c r="AA211782" s="192"/>
    </row>
    <row r="211783" spans="26:27">
      <c r="Z211783" s="192"/>
      <c r="AA211783" s="192"/>
    </row>
    <row r="211784" spans="26:27">
      <c r="Z211784" s="192"/>
      <c r="AA211784" s="192"/>
    </row>
    <row r="211785" spans="26:27">
      <c r="Z211785" s="192"/>
      <c r="AA211785" s="192"/>
    </row>
    <row r="211786" spans="26:27">
      <c r="Z211786" s="192"/>
      <c r="AA211786" s="192"/>
    </row>
    <row r="211787" spans="26:27">
      <c r="Z211787" s="192"/>
      <c r="AA211787" s="192"/>
    </row>
    <row r="211788" spans="26:27">
      <c r="Z211788" s="192"/>
      <c r="AA211788" s="192"/>
    </row>
    <row r="211789" spans="26:27">
      <c r="Z211789" s="192"/>
      <c r="AA211789" s="192"/>
    </row>
    <row r="211790" spans="26:27">
      <c r="Z211790" s="192"/>
      <c r="AA211790" s="192"/>
    </row>
    <row r="211791" spans="26:27">
      <c r="Z211791" s="192"/>
      <c r="AA211791" s="192"/>
    </row>
    <row r="211792" spans="26:27">
      <c r="Z211792" s="192"/>
      <c r="AA211792" s="192"/>
    </row>
    <row r="211793" spans="26:27">
      <c r="Z211793" s="192"/>
      <c r="AA211793" s="192"/>
    </row>
    <row r="211794" spans="26:27">
      <c r="Z211794" s="192"/>
      <c r="AA211794" s="192"/>
    </row>
    <row r="211795" spans="26:27">
      <c r="Z211795" s="192"/>
      <c r="AA211795" s="192"/>
    </row>
    <row r="211796" spans="26:27">
      <c r="Z211796" s="192"/>
      <c r="AA211796" s="192"/>
    </row>
    <row r="211797" spans="26:27">
      <c r="Z211797" s="192"/>
      <c r="AA211797" s="192"/>
    </row>
    <row r="211798" spans="26:27">
      <c r="Z211798" s="192"/>
      <c r="AA211798" s="192"/>
    </row>
    <row r="211799" spans="26:27">
      <c r="Z211799" s="192"/>
      <c r="AA211799" s="192"/>
    </row>
    <row r="211800" spans="26:27">
      <c r="Z211800" s="192"/>
      <c r="AA211800" s="192"/>
    </row>
    <row r="211801" spans="26:27">
      <c r="Z211801" s="192"/>
      <c r="AA211801" s="192"/>
    </row>
    <row r="211802" spans="26:27">
      <c r="Z211802" s="192"/>
      <c r="AA211802" s="192"/>
    </row>
    <row r="211803" spans="26:27">
      <c r="Z211803" s="192"/>
      <c r="AA211803" s="192"/>
    </row>
    <row r="211804" spans="26:27">
      <c r="Z211804" s="192"/>
      <c r="AA211804" s="192"/>
    </row>
    <row r="211805" spans="26:27">
      <c r="Z211805" s="192"/>
      <c r="AA211805" s="192"/>
    </row>
    <row r="211806" spans="26:27">
      <c r="Z211806" s="192"/>
      <c r="AA211806" s="192"/>
    </row>
    <row r="211807" spans="26:27">
      <c r="Z211807" s="192"/>
      <c r="AA211807" s="192"/>
    </row>
    <row r="211808" spans="26:27">
      <c r="Z211808" s="192"/>
      <c r="AA211808" s="192"/>
    </row>
    <row r="211809" spans="26:27">
      <c r="Z211809" s="192"/>
      <c r="AA211809" s="192"/>
    </row>
    <row r="211810" spans="26:27">
      <c r="Z211810" s="192"/>
      <c r="AA211810" s="192"/>
    </row>
    <row r="211811" spans="26:27">
      <c r="Z211811" s="192"/>
      <c r="AA211811" s="192"/>
    </row>
    <row r="211812" spans="26:27">
      <c r="Z211812" s="192"/>
      <c r="AA211812" s="192"/>
    </row>
    <row r="211813" spans="26:27">
      <c r="Z211813" s="192"/>
      <c r="AA211813" s="192"/>
    </row>
    <row r="211814" spans="26:27">
      <c r="Z211814" s="192"/>
      <c r="AA211814" s="192"/>
    </row>
    <row r="211815" spans="26:27">
      <c r="Z211815" s="192"/>
      <c r="AA211815" s="192"/>
    </row>
    <row r="211816" spans="26:27">
      <c r="Z211816" s="192"/>
      <c r="AA211816" s="192"/>
    </row>
    <row r="211817" spans="26:27">
      <c r="Z211817" s="192"/>
      <c r="AA211817" s="192"/>
    </row>
    <row r="211818" spans="26:27">
      <c r="Z211818" s="192"/>
      <c r="AA211818" s="192"/>
    </row>
    <row r="211819" spans="26:27">
      <c r="Z211819" s="192"/>
      <c r="AA211819" s="192"/>
    </row>
    <row r="211820" spans="26:27">
      <c r="Z211820" s="192"/>
      <c r="AA211820" s="192"/>
    </row>
    <row r="211821" spans="26:27">
      <c r="Z211821" s="192"/>
      <c r="AA211821" s="192"/>
    </row>
    <row r="211822" spans="26:27">
      <c r="Z211822" s="192"/>
      <c r="AA211822" s="192"/>
    </row>
    <row r="211823" spans="26:27">
      <c r="Z211823" s="192"/>
      <c r="AA211823" s="192"/>
    </row>
    <row r="211824" spans="26:27">
      <c r="Z211824" s="192"/>
      <c r="AA211824" s="192"/>
    </row>
    <row r="211825" spans="26:27">
      <c r="Z211825" s="192"/>
      <c r="AA211825" s="192"/>
    </row>
    <row r="211826" spans="26:27">
      <c r="Z211826" s="192"/>
      <c r="AA211826" s="192"/>
    </row>
    <row r="211827" spans="26:27">
      <c r="Z211827" s="192"/>
      <c r="AA211827" s="192"/>
    </row>
    <row r="211828" spans="26:27">
      <c r="Z211828" s="192"/>
      <c r="AA211828" s="192"/>
    </row>
    <row r="211829" spans="26:27">
      <c r="Z211829" s="192"/>
      <c r="AA211829" s="192"/>
    </row>
    <row r="211830" spans="26:27">
      <c r="Z211830" s="192"/>
      <c r="AA211830" s="192"/>
    </row>
    <row r="211831" spans="26:27">
      <c r="Z211831" s="192"/>
      <c r="AA211831" s="192"/>
    </row>
    <row r="211832" spans="26:27">
      <c r="Z211832" s="192"/>
      <c r="AA211832" s="192"/>
    </row>
    <row r="211833" spans="26:27">
      <c r="Z211833" s="192"/>
      <c r="AA211833" s="192"/>
    </row>
    <row r="211834" spans="26:27">
      <c r="Z211834" s="192"/>
      <c r="AA211834" s="192"/>
    </row>
    <row r="211835" spans="26:27">
      <c r="Z211835" s="192"/>
      <c r="AA211835" s="192"/>
    </row>
    <row r="211836" spans="26:27">
      <c r="Z211836" s="192"/>
      <c r="AA211836" s="192"/>
    </row>
    <row r="211837" spans="26:27">
      <c r="Z211837" s="192"/>
      <c r="AA211837" s="192"/>
    </row>
    <row r="211838" spans="26:27">
      <c r="Z211838" s="192"/>
      <c r="AA211838" s="192"/>
    </row>
    <row r="211839" spans="26:27">
      <c r="Z211839" s="192"/>
      <c r="AA211839" s="192"/>
    </row>
    <row r="211840" spans="26:27">
      <c r="Z211840" s="192"/>
      <c r="AA211840" s="192"/>
    </row>
    <row r="211841" spans="26:27">
      <c r="Z211841" s="192"/>
      <c r="AA211841" s="192"/>
    </row>
    <row r="211842" spans="26:27">
      <c r="Z211842" s="192"/>
      <c r="AA211842" s="192"/>
    </row>
    <row r="211843" spans="26:27">
      <c r="Z211843" s="192"/>
      <c r="AA211843" s="192"/>
    </row>
    <row r="211844" spans="26:27">
      <c r="Z211844" s="192"/>
      <c r="AA211844" s="192"/>
    </row>
    <row r="211845" spans="26:27">
      <c r="Z211845" s="192"/>
      <c r="AA211845" s="192"/>
    </row>
    <row r="211846" spans="26:27">
      <c r="Z211846" s="192"/>
      <c r="AA211846" s="192"/>
    </row>
    <row r="211847" spans="26:27">
      <c r="Z211847" s="192"/>
      <c r="AA211847" s="192"/>
    </row>
    <row r="211848" spans="26:27">
      <c r="Z211848" s="192"/>
      <c r="AA211848" s="192"/>
    </row>
    <row r="211849" spans="26:27">
      <c r="Z211849" s="192"/>
      <c r="AA211849" s="192"/>
    </row>
    <row r="211850" spans="26:27">
      <c r="Z211850" s="192"/>
      <c r="AA211850" s="192"/>
    </row>
    <row r="211851" spans="26:27">
      <c r="Z211851" s="192"/>
      <c r="AA211851" s="192"/>
    </row>
    <row r="211852" spans="26:27">
      <c r="Z211852" s="192"/>
      <c r="AA211852" s="192"/>
    </row>
    <row r="211853" spans="26:27">
      <c r="Z211853" s="192"/>
      <c r="AA211853" s="192"/>
    </row>
    <row r="211854" spans="26:27">
      <c r="Z211854" s="192"/>
      <c r="AA211854" s="192"/>
    </row>
    <row r="211855" spans="26:27">
      <c r="Z211855" s="192"/>
      <c r="AA211855" s="192"/>
    </row>
    <row r="211856" spans="26:27">
      <c r="Z211856" s="192"/>
      <c r="AA211856" s="192"/>
    </row>
    <row r="211857" spans="26:27">
      <c r="Z211857" s="192"/>
      <c r="AA211857" s="192"/>
    </row>
    <row r="211858" spans="26:27">
      <c r="Z211858" s="192"/>
      <c r="AA211858" s="192"/>
    </row>
    <row r="211859" spans="26:27">
      <c r="Z211859" s="192"/>
      <c r="AA211859" s="192"/>
    </row>
    <row r="211860" spans="26:27">
      <c r="Z211860" s="192"/>
      <c r="AA211860" s="192"/>
    </row>
    <row r="211861" spans="26:27">
      <c r="Z211861" s="192"/>
      <c r="AA211861" s="192"/>
    </row>
    <row r="211862" spans="26:27">
      <c r="Z211862" s="192"/>
      <c r="AA211862" s="192"/>
    </row>
    <row r="211863" spans="26:27">
      <c r="Z211863" s="192"/>
      <c r="AA211863" s="192"/>
    </row>
    <row r="211864" spans="26:27">
      <c r="Z211864" s="192"/>
      <c r="AA211864" s="192"/>
    </row>
    <row r="211865" spans="26:27">
      <c r="Z211865" s="192"/>
      <c r="AA211865" s="192"/>
    </row>
    <row r="211866" spans="26:27">
      <c r="Z211866" s="192"/>
      <c r="AA211866" s="192"/>
    </row>
    <row r="211867" spans="26:27">
      <c r="Z211867" s="192"/>
      <c r="AA211867" s="192"/>
    </row>
    <row r="211868" spans="26:27">
      <c r="Z211868" s="192"/>
      <c r="AA211868" s="192"/>
    </row>
    <row r="211869" spans="26:27">
      <c r="Z211869" s="192"/>
      <c r="AA211869" s="192"/>
    </row>
    <row r="211870" spans="26:27">
      <c r="Z211870" s="192"/>
      <c r="AA211870" s="192"/>
    </row>
    <row r="211871" spans="26:27">
      <c r="Z211871" s="192"/>
      <c r="AA211871" s="192"/>
    </row>
    <row r="211872" spans="26:27">
      <c r="Z211872" s="192"/>
      <c r="AA211872" s="192"/>
    </row>
    <row r="211873" spans="26:27">
      <c r="Z211873" s="192"/>
      <c r="AA211873" s="192"/>
    </row>
    <row r="211874" spans="26:27">
      <c r="Z211874" s="192"/>
      <c r="AA211874" s="192"/>
    </row>
    <row r="211875" spans="26:27">
      <c r="Z211875" s="192"/>
      <c r="AA211875" s="192"/>
    </row>
    <row r="211876" spans="26:27">
      <c r="Z211876" s="192"/>
      <c r="AA211876" s="192"/>
    </row>
    <row r="211877" spans="26:27">
      <c r="Z211877" s="192"/>
      <c r="AA211877" s="192"/>
    </row>
    <row r="211878" spans="26:27">
      <c r="Z211878" s="192"/>
      <c r="AA211878" s="192"/>
    </row>
    <row r="211879" spans="26:27">
      <c r="Z211879" s="192"/>
      <c r="AA211879" s="192"/>
    </row>
    <row r="211880" spans="26:27">
      <c r="Z211880" s="192"/>
      <c r="AA211880" s="192"/>
    </row>
    <row r="211881" spans="26:27">
      <c r="Z211881" s="192"/>
      <c r="AA211881" s="192"/>
    </row>
    <row r="211882" spans="26:27">
      <c r="Z211882" s="192"/>
      <c r="AA211882" s="192"/>
    </row>
    <row r="211883" spans="26:27">
      <c r="Z211883" s="192"/>
      <c r="AA211883" s="192"/>
    </row>
    <row r="211884" spans="26:27">
      <c r="Z211884" s="192"/>
      <c r="AA211884" s="192"/>
    </row>
    <row r="211885" spans="26:27">
      <c r="Z211885" s="192"/>
      <c r="AA211885" s="192"/>
    </row>
    <row r="211886" spans="26:27">
      <c r="Z211886" s="192"/>
      <c r="AA211886" s="192"/>
    </row>
    <row r="211887" spans="26:27">
      <c r="Z211887" s="192"/>
      <c r="AA211887" s="192"/>
    </row>
    <row r="211888" spans="26:27">
      <c r="Z211888" s="192"/>
      <c r="AA211888" s="192"/>
    </row>
    <row r="211889" spans="26:27">
      <c r="Z211889" s="192"/>
      <c r="AA211889" s="192"/>
    </row>
    <row r="211890" spans="26:27">
      <c r="Z211890" s="192"/>
      <c r="AA211890" s="192"/>
    </row>
    <row r="211891" spans="26:27">
      <c r="Z211891" s="192"/>
      <c r="AA211891" s="192"/>
    </row>
    <row r="211892" spans="26:27">
      <c r="Z211892" s="192"/>
      <c r="AA211892" s="192"/>
    </row>
    <row r="211893" spans="26:27">
      <c r="Z211893" s="192"/>
      <c r="AA211893" s="192"/>
    </row>
    <row r="211894" spans="26:27">
      <c r="Z211894" s="192"/>
      <c r="AA211894" s="192"/>
    </row>
    <row r="211895" spans="26:27">
      <c r="Z211895" s="192"/>
      <c r="AA211895" s="192"/>
    </row>
    <row r="211896" spans="26:27">
      <c r="Z211896" s="192"/>
      <c r="AA211896" s="192"/>
    </row>
    <row r="211897" spans="26:27">
      <c r="Z211897" s="192"/>
      <c r="AA211897" s="192"/>
    </row>
    <row r="211898" spans="26:27">
      <c r="Z211898" s="192"/>
      <c r="AA211898" s="192"/>
    </row>
    <row r="211899" spans="26:27">
      <c r="Z211899" s="192"/>
      <c r="AA211899" s="192"/>
    </row>
    <row r="211900" spans="26:27">
      <c r="Z211900" s="192"/>
      <c r="AA211900" s="192"/>
    </row>
    <row r="211901" spans="26:27">
      <c r="Z211901" s="192"/>
      <c r="AA211901" s="192"/>
    </row>
    <row r="211902" spans="26:27">
      <c r="Z211902" s="192"/>
      <c r="AA211902" s="192"/>
    </row>
    <row r="211903" spans="26:27">
      <c r="Z211903" s="192"/>
      <c r="AA211903" s="192"/>
    </row>
    <row r="211904" spans="26:27">
      <c r="Z211904" s="192"/>
      <c r="AA211904" s="192"/>
    </row>
    <row r="211905" spans="26:27">
      <c r="Z211905" s="192"/>
      <c r="AA211905" s="192"/>
    </row>
    <row r="211906" spans="26:27">
      <c r="Z211906" s="192"/>
      <c r="AA211906" s="192"/>
    </row>
    <row r="211907" spans="26:27">
      <c r="Z211907" s="192"/>
      <c r="AA211907" s="192"/>
    </row>
    <row r="211908" spans="26:27">
      <c r="Z211908" s="192"/>
      <c r="AA211908" s="192"/>
    </row>
    <row r="211909" spans="26:27">
      <c r="Z211909" s="192"/>
      <c r="AA211909" s="192"/>
    </row>
    <row r="211910" spans="26:27">
      <c r="Z211910" s="192"/>
      <c r="AA211910" s="192"/>
    </row>
    <row r="211911" spans="26:27">
      <c r="Z211911" s="192"/>
      <c r="AA211911" s="192"/>
    </row>
    <row r="211912" spans="26:27">
      <c r="Z211912" s="192"/>
      <c r="AA211912" s="192"/>
    </row>
    <row r="211913" spans="26:27">
      <c r="Z211913" s="192"/>
      <c r="AA211913" s="192"/>
    </row>
    <row r="211914" spans="26:27">
      <c r="Z211914" s="192"/>
      <c r="AA211914" s="192"/>
    </row>
    <row r="211915" spans="26:27">
      <c r="Z211915" s="192"/>
      <c r="AA211915" s="192"/>
    </row>
    <row r="211916" spans="26:27">
      <c r="Z211916" s="192"/>
      <c r="AA211916" s="192"/>
    </row>
    <row r="211917" spans="26:27">
      <c r="Z211917" s="192"/>
      <c r="AA211917" s="192"/>
    </row>
    <row r="211918" spans="26:27">
      <c r="Z211918" s="192"/>
      <c r="AA211918" s="192"/>
    </row>
    <row r="211919" spans="26:27">
      <c r="Z211919" s="192"/>
      <c r="AA211919" s="192"/>
    </row>
    <row r="211920" spans="26:27">
      <c r="Z211920" s="192"/>
      <c r="AA211920" s="192"/>
    </row>
    <row r="211921" spans="26:27">
      <c r="Z211921" s="192"/>
      <c r="AA211921" s="192"/>
    </row>
    <row r="211922" spans="26:27">
      <c r="Z211922" s="192"/>
      <c r="AA211922" s="192"/>
    </row>
    <row r="211923" spans="26:27">
      <c r="Z211923" s="192"/>
      <c r="AA211923" s="192"/>
    </row>
    <row r="211924" spans="26:27">
      <c r="Z211924" s="192"/>
      <c r="AA211924" s="192"/>
    </row>
    <row r="211925" spans="26:27">
      <c r="Z211925" s="192"/>
      <c r="AA211925" s="192"/>
    </row>
    <row r="211926" spans="26:27">
      <c r="Z211926" s="192"/>
      <c r="AA211926" s="192"/>
    </row>
    <row r="211927" spans="26:27">
      <c r="Z211927" s="192"/>
      <c r="AA211927" s="192"/>
    </row>
    <row r="211928" spans="26:27">
      <c r="Z211928" s="192"/>
      <c r="AA211928" s="192"/>
    </row>
    <row r="211929" spans="26:27">
      <c r="Z211929" s="192"/>
      <c r="AA211929" s="192"/>
    </row>
    <row r="211930" spans="26:27">
      <c r="Z211930" s="192"/>
      <c r="AA211930" s="192"/>
    </row>
    <row r="211931" spans="26:27">
      <c r="Z211931" s="192"/>
      <c r="AA211931" s="192"/>
    </row>
    <row r="211932" spans="26:27">
      <c r="Z211932" s="192"/>
      <c r="AA211932" s="192"/>
    </row>
    <row r="211933" spans="26:27">
      <c r="Z211933" s="192"/>
      <c r="AA211933" s="192"/>
    </row>
    <row r="211934" spans="26:27">
      <c r="Z211934" s="192"/>
      <c r="AA211934" s="192"/>
    </row>
    <row r="211935" spans="26:27">
      <c r="Z211935" s="192"/>
      <c r="AA211935" s="192"/>
    </row>
    <row r="211936" spans="26:27">
      <c r="Z211936" s="192"/>
      <c r="AA211936" s="192"/>
    </row>
    <row r="211937" spans="26:27">
      <c r="Z211937" s="192"/>
      <c r="AA211937" s="192"/>
    </row>
    <row r="211938" spans="26:27">
      <c r="Z211938" s="192"/>
      <c r="AA211938" s="192"/>
    </row>
    <row r="211939" spans="26:27">
      <c r="Z211939" s="192"/>
      <c r="AA211939" s="192"/>
    </row>
    <row r="211940" spans="26:27">
      <c r="Z211940" s="192"/>
      <c r="AA211940" s="192"/>
    </row>
    <row r="211941" spans="26:27">
      <c r="Z211941" s="192"/>
      <c r="AA211941" s="192"/>
    </row>
    <row r="211942" spans="26:27">
      <c r="Z211942" s="192"/>
      <c r="AA211942" s="192"/>
    </row>
    <row r="211943" spans="26:27">
      <c r="Z211943" s="192"/>
      <c r="AA211943" s="192"/>
    </row>
    <row r="211944" spans="26:27">
      <c r="Z211944" s="192"/>
      <c r="AA211944" s="192"/>
    </row>
    <row r="211945" spans="26:27">
      <c r="Z211945" s="192"/>
      <c r="AA211945" s="192"/>
    </row>
    <row r="211946" spans="26:27">
      <c r="Z211946" s="192"/>
      <c r="AA211946" s="192"/>
    </row>
    <row r="211947" spans="26:27">
      <c r="Z211947" s="192"/>
      <c r="AA211947" s="192"/>
    </row>
    <row r="211948" spans="26:27">
      <c r="Z211948" s="192"/>
      <c r="AA211948" s="192"/>
    </row>
    <row r="211949" spans="26:27">
      <c r="Z211949" s="192"/>
      <c r="AA211949" s="192"/>
    </row>
    <row r="211950" spans="26:27">
      <c r="Z211950" s="192"/>
      <c r="AA211950" s="192"/>
    </row>
    <row r="211951" spans="26:27">
      <c r="Z211951" s="192"/>
      <c r="AA211951" s="192"/>
    </row>
    <row r="211952" spans="26:27">
      <c r="Z211952" s="192"/>
      <c r="AA211952" s="192"/>
    </row>
    <row r="211953" spans="26:27">
      <c r="Z211953" s="192"/>
      <c r="AA211953" s="192"/>
    </row>
    <row r="211954" spans="26:27">
      <c r="Z211954" s="192"/>
      <c r="AA211954" s="192"/>
    </row>
    <row r="211955" spans="26:27">
      <c r="Z211955" s="192"/>
      <c r="AA211955" s="192"/>
    </row>
    <row r="211956" spans="26:27">
      <c r="Z211956" s="192"/>
      <c r="AA211956" s="192"/>
    </row>
    <row r="211957" spans="26:27">
      <c r="Z211957" s="192"/>
      <c r="AA211957" s="192"/>
    </row>
    <row r="211958" spans="26:27">
      <c r="Z211958" s="192"/>
      <c r="AA211958" s="192"/>
    </row>
    <row r="211959" spans="26:27">
      <c r="Z211959" s="192"/>
      <c r="AA211959" s="192"/>
    </row>
    <row r="211960" spans="26:27">
      <c r="Z211960" s="192"/>
      <c r="AA211960" s="192"/>
    </row>
    <row r="211961" spans="26:27">
      <c r="Z211961" s="192"/>
      <c r="AA211961" s="192"/>
    </row>
    <row r="211962" spans="26:27">
      <c r="Z211962" s="192"/>
      <c r="AA211962" s="192"/>
    </row>
    <row r="211963" spans="26:27">
      <c r="Z211963" s="192"/>
      <c r="AA211963" s="192"/>
    </row>
    <row r="211964" spans="26:27">
      <c r="Z211964" s="192"/>
      <c r="AA211964" s="192"/>
    </row>
    <row r="211965" spans="26:27">
      <c r="Z211965" s="192"/>
      <c r="AA211965" s="192"/>
    </row>
    <row r="211966" spans="26:27">
      <c r="Z211966" s="192"/>
      <c r="AA211966" s="192"/>
    </row>
    <row r="211967" spans="26:27">
      <c r="Z211967" s="192"/>
      <c r="AA211967" s="192"/>
    </row>
    <row r="211968" spans="26:27">
      <c r="Z211968" s="192"/>
      <c r="AA211968" s="192"/>
    </row>
    <row r="211969" spans="26:27">
      <c r="Z211969" s="192"/>
      <c r="AA211969" s="192"/>
    </row>
    <row r="211970" spans="26:27">
      <c r="Z211970" s="192"/>
      <c r="AA211970" s="192"/>
    </row>
    <row r="211971" spans="26:27">
      <c r="Z211971" s="192"/>
      <c r="AA211971" s="192"/>
    </row>
    <row r="211972" spans="26:27">
      <c r="Z211972" s="192"/>
      <c r="AA211972" s="192"/>
    </row>
    <row r="211973" spans="26:27">
      <c r="Z211973" s="192"/>
      <c r="AA211973" s="192"/>
    </row>
    <row r="211974" spans="26:27">
      <c r="Z211974" s="192"/>
      <c r="AA211974" s="192"/>
    </row>
    <row r="211975" spans="26:27">
      <c r="Z211975" s="192"/>
      <c r="AA211975" s="192"/>
    </row>
    <row r="211976" spans="26:27">
      <c r="Z211976" s="192"/>
      <c r="AA211976" s="192"/>
    </row>
    <row r="211977" spans="26:27">
      <c r="Z211977" s="192"/>
      <c r="AA211977" s="192"/>
    </row>
    <row r="211978" spans="26:27">
      <c r="Z211978" s="192"/>
      <c r="AA211978" s="192"/>
    </row>
    <row r="211979" spans="26:27">
      <c r="Z211979" s="192"/>
      <c r="AA211979" s="192"/>
    </row>
    <row r="211980" spans="26:27">
      <c r="Z211980" s="192"/>
      <c r="AA211980" s="192"/>
    </row>
    <row r="211981" spans="26:27">
      <c r="Z211981" s="192"/>
      <c r="AA211981" s="192"/>
    </row>
    <row r="211982" spans="26:27">
      <c r="Z211982" s="192"/>
      <c r="AA211982" s="192"/>
    </row>
    <row r="211983" spans="26:27">
      <c r="Z211983" s="192"/>
      <c r="AA211983" s="192"/>
    </row>
    <row r="211984" spans="26:27">
      <c r="Z211984" s="192"/>
      <c r="AA211984" s="192"/>
    </row>
    <row r="211985" spans="26:27">
      <c r="Z211985" s="192"/>
      <c r="AA211985" s="192"/>
    </row>
    <row r="211986" spans="26:27">
      <c r="Z211986" s="192"/>
      <c r="AA211986" s="192"/>
    </row>
    <row r="211987" spans="26:27">
      <c r="Z211987" s="192"/>
      <c r="AA211987" s="192"/>
    </row>
    <row r="211988" spans="26:27">
      <c r="Z211988" s="192"/>
      <c r="AA211988" s="192"/>
    </row>
    <row r="211989" spans="26:27">
      <c r="Z211989" s="192"/>
      <c r="AA211989" s="192"/>
    </row>
    <row r="211990" spans="26:27">
      <c r="Z211990" s="192"/>
      <c r="AA211990" s="192"/>
    </row>
    <row r="211991" spans="26:27">
      <c r="Z211991" s="192"/>
      <c r="AA211991" s="192"/>
    </row>
    <row r="211992" spans="26:27">
      <c r="Z211992" s="192"/>
      <c r="AA211992" s="192"/>
    </row>
    <row r="211993" spans="26:27">
      <c r="Z211993" s="192"/>
      <c r="AA211993" s="192"/>
    </row>
    <row r="211994" spans="26:27">
      <c r="Z211994" s="192"/>
      <c r="AA211994" s="192"/>
    </row>
    <row r="211995" spans="26:27">
      <c r="Z211995" s="192"/>
      <c r="AA211995" s="192"/>
    </row>
    <row r="211996" spans="26:27">
      <c r="Z211996" s="192"/>
      <c r="AA211996" s="192"/>
    </row>
    <row r="211997" spans="26:27">
      <c r="Z211997" s="192"/>
      <c r="AA211997" s="192"/>
    </row>
    <row r="211998" spans="26:27">
      <c r="Z211998" s="192"/>
      <c r="AA211998" s="192"/>
    </row>
    <row r="211999" spans="26:27">
      <c r="Z211999" s="192"/>
      <c r="AA211999" s="192"/>
    </row>
    <row r="212000" spans="26:27">
      <c r="Z212000" s="192"/>
      <c r="AA212000" s="192"/>
    </row>
    <row r="212001" spans="26:27">
      <c r="Z212001" s="192"/>
      <c r="AA212001" s="192"/>
    </row>
    <row r="212002" spans="26:27">
      <c r="Z212002" s="192"/>
      <c r="AA212002" s="192"/>
    </row>
    <row r="212003" spans="26:27">
      <c r="Z212003" s="192"/>
      <c r="AA212003" s="192"/>
    </row>
    <row r="212004" spans="26:27">
      <c r="Z212004" s="192"/>
      <c r="AA212004" s="192"/>
    </row>
    <row r="212005" spans="26:27">
      <c r="Z212005" s="192"/>
      <c r="AA212005" s="192"/>
    </row>
    <row r="212006" spans="26:27">
      <c r="Z212006" s="192"/>
      <c r="AA212006" s="192"/>
    </row>
    <row r="212007" spans="26:27">
      <c r="Z212007" s="192"/>
      <c r="AA212007" s="192"/>
    </row>
    <row r="212008" spans="26:27">
      <c r="Z212008" s="192"/>
      <c r="AA212008" s="192"/>
    </row>
    <row r="212009" spans="26:27">
      <c r="Z212009" s="192"/>
      <c r="AA212009" s="192"/>
    </row>
    <row r="212010" spans="26:27">
      <c r="Z212010" s="192"/>
      <c r="AA212010" s="192"/>
    </row>
    <row r="212011" spans="26:27">
      <c r="Z212011" s="192"/>
      <c r="AA212011" s="192"/>
    </row>
    <row r="212012" spans="26:27">
      <c r="Z212012" s="192"/>
      <c r="AA212012" s="192"/>
    </row>
    <row r="212013" spans="26:27">
      <c r="Z212013" s="192"/>
      <c r="AA212013" s="192"/>
    </row>
    <row r="212014" spans="26:27">
      <c r="Z212014" s="192"/>
      <c r="AA212014" s="192"/>
    </row>
    <row r="212015" spans="26:27">
      <c r="Z212015" s="192"/>
      <c r="AA212015" s="192"/>
    </row>
    <row r="212016" spans="26:27">
      <c r="Z212016" s="192"/>
      <c r="AA212016" s="192"/>
    </row>
    <row r="212017" spans="26:27">
      <c r="Z212017" s="192"/>
      <c r="AA212017" s="192"/>
    </row>
    <row r="212018" spans="26:27">
      <c r="Z212018" s="192"/>
      <c r="AA212018" s="192"/>
    </row>
    <row r="212019" spans="26:27">
      <c r="Z212019" s="192"/>
      <c r="AA212019" s="192"/>
    </row>
    <row r="212020" spans="26:27">
      <c r="Z212020" s="192"/>
      <c r="AA212020" s="192"/>
    </row>
    <row r="212021" spans="26:27">
      <c r="Z212021" s="192"/>
      <c r="AA212021" s="192"/>
    </row>
    <row r="212022" spans="26:27">
      <c r="Z212022" s="192"/>
      <c r="AA212022" s="192"/>
    </row>
    <row r="212023" spans="26:27">
      <c r="Z212023" s="192"/>
      <c r="AA212023" s="192"/>
    </row>
    <row r="212024" spans="26:27">
      <c r="Z212024" s="192"/>
      <c r="AA212024" s="192"/>
    </row>
    <row r="212025" spans="26:27">
      <c r="Z212025" s="192"/>
      <c r="AA212025" s="192"/>
    </row>
    <row r="212026" spans="26:27">
      <c r="Z212026" s="192"/>
      <c r="AA212026" s="192"/>
    </row>
    <row r="212027" spans="26:27">
      <c r="Z212027" s="192"/>
      <c r="AA212027" s="192"/>
    </row>
    <row r="212028" spans="26:27">
      <c r="Z212028" s="192"/>
      <c r="AA212028" s="192"/>
    </row>
    <row r="212029" spans="26:27">
      <c r="Z212029" s="192"/>
      <c r="AA212029" s="192"/>
    </row>
    <row r="212030" spans="26:27">
      <c r="Z212030" s="192"/>
      <c r="AA212030" s="192"/>
    </row>
    <row r="212031" spans="26:27">
      <c r="Z212031" s="192"/>
      <c r="AA212031" s="192"/>
    </row>
    <row r="212032" spans="26:27">
      <c r="Z212032" s="192"/>
      <c r="AA212032" s="192"/>
    </row>
    <row r="212033" spans="26:27">
      <c r="Z212033" s="192"/>
      <c r="AA212033" s="192"/>
    </row>
    <row r="212034" spans="26:27">
      <c r="Z212034" s="192"/>
      <c r="AA212034" s="192"/>
    </row>
    <row r="212035" spans="26:27">
      <c r="Z212035" s="192"/>
      <c r="AA212035" s="192"/>
    </row>
    <row r="212036" spans="26:27">
      <c r="Z212036" s="192"/>
      <c r="AA212036" s="192"/>
    </row>
    <row r="212037" spans="26:27">
      <c r="Z212037" s="192"/>
      <c r="AA212037" s="192"/>
    </row>
    <row r="212038" spans="26:27">
      <c r="Z212038" s="192"/>
      <c r="AA212038" s="192"/>
    </row>
    <row r="212039" spans="26:27">
      <c r="Z212039" s="192"/>
      <c r="AA212039" s="192"/>
    </row>
    <row r="212040" spans="26:27">
      <c r="Z212040" s="192"/>
      <c r="AA212040" s="192"/>
    </row>
    <row r="212041" spans="26:27">
      <c r="Z212041" s="192"/>
      <c r="AA212041" s="192"/>
    </row>
    <row r="212042" spans="26:27">
      <c r="Z212042" s="192"/>
      <c r="AA212042" s="192"/>
    </row>
    <row r="212043" spans="26:27">
      <c r="Z212043" s="192"/>
      <c r="AA212043" s="192"/>
    </row>
    <row r="212044" spans="26:27">
      <c r="Z212044" s="192"/>
      <c r="AA212044" s="192"/>
    </row>
    <row r="212045" spans="26:27">
      <c r="Z212045" s="192"/>
      <c r="AA212045" s="192"/>
    </row>
    <row r="212046" spans="26:27">
      <c r="Z212046" s="192"/>
      <c r="AA212046" s="192"/>
    </row>
    <row r="212047" spans="26:27">
      <c r="Z212047" s="192"/>
      <c r="AA212047" s="192"/>
    </row>
    <row r="212048" spans="26:27">
      <c r="Z212048" s="192"/>
      <c r="AA212048" s="192"/>
    </row>
    <row r="212049" spans="26:27">
      <c r="Z212049" s="192"/>
      <c r="AA212049" s="192"/>
    </row>
    <row r="212050" spans="26:27">
      <c r="Z212050" s="192"/>
      <c r="AA212050" s="192"/>
    </row>
    <row r="212051" spans="26:27">
      <c r="Z212051" s="192"/>
      <c r="AA212051" s="192"/>
    </row>
    <row r="212052" spans="26:27">
      <c r="Z212052" s="192"/>
      <c r="AA212052" s="192"/>
    </row>
    <row r="212053" spans="26:27">
      <c r="Z212053" s="192"/>
      <c r="AA212053" s="192"/>
    </row>
    <row r="212054" spans="26:27">
      <c r="Z212054" s="192"/>
      <c r="AA212054" s="192"/>
    </row>
    <row r="212055" spans="26:27">
      <c r="Z212055" s="192"/>
      <c r="AA212055" s="192"/>
    </row>
    <row r="212056" spans="26:27">
      <c r="Z212056" s="192"/>
      <c r="AA212056" s="192"/>
    </row>
    <row r="212057" spans="26:27">
      <c r="Z212057" s="192"/>
      <c r="AA212057" s="192"/>
    </row>
    <row r="212058" spans="26:27">
      <c r="Z212058" s="192"/>
      <c r="AA212058" s="192"/>
    </row>
    <row r="212059" spans="26:27">
      <c r="Z212059" s="192"/>
      <c r="AA212059" s="192"/>
    </row>
    <row r="212060" spans="26:27">
      <c r="Z212060" s="192"/>
      <c r="AA212060" s="192"/>
    </row>
    <row r="212061" spans="26:27">
      <c r="Z212061" s="192"/>
      <c r="AA212061" s="192"/>
    </row>
    <row r="212062" spans="26:27">
      <c r="Z212062" s="192"/>
      <c r="AA212062" s="192"/>
    </row>
    <row r="212063" spans="26:27">
      <c r="Z212063" s="192"/>
      <c r="AA212063" s="192"/>
    </row>
    <row r="212064" spans="26:27">
      <c r="Z212064" s="192"/>
      <c r="AA212064" s="192"/>
    </row>
    <row r="212065" spans="26:27">
      <c r="Z212065" s="192"/>
      <c r="AA212065" s="192"/>
    </row>
    <row r="212066" spans="26:27">
      <c r="Z212066" s="192"/>
      <c r="AA212066" s="192"/>
    </row>
    <row r="212067" spans="26:27">
      <c r="Z212067" s="192"/>
      <c r="AA212067" s="192"/>
    </row>
    <row r="212068" spans="26:27">
      <c r="Z212068" s="192"/>
      <c r="AA212068" s="192"/>
    </row>
    <row r="212069" spans="26:27">
      <c r="Z212069" s="192"/>
      <c r="AA212069" s="192"/>
    </row>
    <row r="212070" spans="26:27">
      <c r="Z212070" s="192"/>
      <c r="AA212070" s="192"/>
    </row>
    <row r="212071" spans="26:27">
      <c r="Z212071" s="192"/>
      <c r="AA212071" s="192"/>
    </row>
    <row r="212072" spans="26:27">
      <c r="Z212072" s="192"/>
      <c r="AA212072" s="192"/>
    </row>
    <row r="212073" spans="26:27">
      <c r="Z212073" s="192"/>
      <c r="AA212073" s="192"/>
    </row>
    <row r="212074" spans="26:27">
      <c r="Z212074" s="192"/>
      <c r="AA212074" s="192"/>
    </row>
    <row r="212075" spans="26:27">
      <c r="Z212075" s="192"/>
      <c r="AA212075" s="192"/>
    </row>
    <row r="212076" spans="26:27">
      <c r="Z212076" s="192"/>
      <c r="AA212076" s="192"/>
    </row>
    <row r="212077" spans="26:27">
      <c r="Z212077" s="192"/>
      <c r="AA212077" s="192"/>
    </row>
    <row r="212078" spans="26:27">
      <c r="Z212078" s="192"/>
      <c r="AA212078" s="192"/>
    </row>
    <row r="212079" spans="26:27">
      <c r="Z212079" s="192"/>
      <c r="AA212079" s="192"/>
    </row>
    <row r="212080" spans="26:27">
      <c r="Z212080" s="192"/>
      <c r="AA212080" s="192"/>
    </row>
    <row r="212081" spans="26:27">
      <c r="Z212081" s="192"/>
      <c r="AA212081" s="192"/>
    </row>
    <row r="212082" spans="26:27">
      <c r="Z212082" s="192"/>
      <c r="AA212082" s="192"/>
    </row>
    <row r="212083" spans="26:27">
      <c r="Z212083" s="192"/>
      <c r="AA212083" s="192"/>
    </row>
    <row r="212084" spans="26:27">
      <c r="Z212084" s="192"/>
      <c r="AA212084" s="192"/>
    </row>
    <row r="212085" spans="26:27">
      <c r="Z212085" s="192"/>
      <c r="AA212085" s="192"/>
    </row>
    <row r="212086" spans="26:27">
      <c r="Z212086" s="192"/>
      <c r="AA212086" s="192"/>
    </row>
    <row r="212087" spans="26:27">
      <c r="Z212087" s="192"/>
      <c r="AA212087" s="192"/>
    </row>
    <row r="212088" spans="26:27">
      <c r="Z212088" s="192"/>
      <c r="AA212088" s="192"/>
    </row>
    <row r="212089" spans="26:27">
      <c r="Z212089" s="192"/>
      <c r="AA212089" s="192"/>
    </row>
    <row r="212090" spans="26:27">
      <c r="Z212090" s="192"/>
      <c r="AA212090" s="192"/>
    </row>
    <row r="212091" spans="26:27">
      <c r="Z212091" s="192"/>
      <c r="AA212091" s="192"/>
    </row>
    <row r="212092" spans="26:27">
      <c r="Z212092" s="192"/>
      <c r="AA212092" s="192"/>
    </row>
    <row r="212093" spans="26:27">
      <c r="Z212093" s="192"/>
      <c r="AA212093" s="192"/>
    </row>
    <row r="212094" spans="26:27">
      <c r="Z212094" s="192"/>
      <c r="AA212094" s="192"/>
    </row>
    <row r="212095" spans="26:27">
      <c r="Z212095" s="192"/>
      <c r="AA212095" s="192"/>
    </row>
    <row r="212096" spans="26:27">
      <c r="Z212096" s="192"/>
      <c r="AA212096" s="192"/>
    </row>
    <row r="212097" spans="26:27">
      <c r="Z212097" s="192"/>
      <c r="AA212097" s="192"/>
    </row>
    <row r="212098" spans="26:27">
      <c r="Z212098" s="192"/>
      <c r="AA212098" s="192"/>
    </row>
    <row r="212099" spans="26:27">
      <c r="Z212099" s="192"/>
      <c r="AA212099" s="192"/>
    </row>
    <row r="212100" spans="26:27">
      <c r="Z212100" s="192"/>
      <c r="AA212100" s="192"/>
    </row>
    <row r="212101" spans="26:27">
      <c r="Z212101" s="192"/>
      <c r="AA212101" s="192"/>
    </row>
    <row r="212102" spans="26:27">
      <c r="Z212102" s="192"/>
      <c r="AA212102" s="192"/>
    </row>
    <row r="212103" spans="26:27">
      <c r="Z212103" s="192"/>
      <c r="AA212103" s="192"/>
    </row>
    <row r="212104" spans="26:27">
      <c r="Z212104" s="192"/>
      <c r="AA212104" s="192"/>
    </row>
    <row r="212105" spans="26:27">
      <c r="Z212105" s="192"/>
      <c r="AA212105" s="192"/>
    </row>
    <row r="212106" spans="26:27">
      <c r="Z212106" s="192"/>
      <c r="AA212106" s="192"/>
    </row>
    <row r="212107" spans="26:27">
      <c r="Z212107" s="192"/>
      <c r="AA212107" s="192"/>
    </row>
    <row r="212108" spans="26:27">
      <c r="Z212108" s="192"/>
      <c r="AA212108" s="192"/>
    </row>
    <row r="212109" spans="26:27">
      <c r="Z212109" s="192"/>
      <c r="AA212109" s="192"/>
    </row>
    <row r="212110" spans="26:27">
      <c r="Z212110" s="192"/>
      <c r="AA212110" s="192"/>
    </row>
    <row r="212111" spans="26:27">
      <c r="Z212111" s="192"/>
      <c r="AA212111" s="192"/>
    </row>
    <row r="212112" spans="26:27">
      <c r="Z212112" s="192"/>
      <c r="AA212112" s="192"/>
    </row>
    <row r="212113" spans="26:27">
      <c r="Z212113" s="192"/>
      <c r="AA212113" s="192"/>
    </row>
    <row r="212114" spans="26:27">
      <c r="Z212114" s="192"/>
      <c r="AA212114" s="192"/>
    </row>
    <row r="212115" spans="26:27">
      <c r="Z212115" s="192"/>
      <c r="AA212115" s="192"/>
    </row>
    <row r="212116" spans="26:27">
      <c r="Z212116" s="192"/>
      <c r="AA212116" s="192"/>
    </row>
    <row r="212117" spans="26:27">
      <c r="Z212117" s="192"/>
      <c r="AA212117" s="192"/>
    </row>
    <row r="212118" spans="26:27">
      <c r="Z212118" s="192"/>
      <c r="AA212118" s="192"/>
    </row>
    <row r="212119" spans="26:27">
      <c r="Z212119" s="192"/>
      <c r="AA212119" s="192"/>
    </row>
    <row r="212120" spans="26:27">
      <c r="Z212120" s="192"/>
      <c r="AA212120" s="192"/>
    </row>
    <row r="212121" spans="26:27">
      <c r="Z212121" s="192"/>
      <c r="AA212121" s="192"/>
    </row>
    <row r="212122" spans="26:27">
      <c r="Z212122" s="192"/>
      <c r="AA212122" s="192"/>
    </row>
    <row r="212123" spans="26:27">
      <c r="Z212123" s="192"/>
      <c r="AA212123" s="192"/>
    </row>
    <row r="212124" spans="26:27">
      <c r="Z212124" s="192"/>
      <c r="AA212124" s="192"/>
    </row>
    <row r="212125" spans="26:27">
      <c r="Z212125" s="192"/>
      <c r="AA212125" s="192"/>
    </row>
    <row r="212126" spans="26:27">
      <c r="Z212126" s="192"/>
      <c r="AA212126" s="192"/>
    </row>
    <row r="212127" spans="26:27">
      <c r="Z212127" s="192"/>
      <c r="AA212127" s="192"/>
    </row>
    <row r="212128" spans="26:27">
      <c r="Z212128" s="192"/>
      <c r="AA212128" s="192"/>
    </row>
    <row r="212129" spans="26:27">
      <c r="Z212129" s="192"/>
      <c r="AA212129" s="192"/>
    </row>
    <row r="212130" spans="26:27">
      <c r="Z212130" s="192"/>
      <c r="AA212130" s="192"/>
    </row>
    <row r="212131" spans="26:27">
      <c r="Z212131" s="192"/>
      <c r="AA212131" s="192"/>
    </row>
    <row r="212132" spans="26:27">
      <c r="Z212132" s="192"/>
      <c r="AA212132" s="192"/>
    </row>
    <row r="212133" spans="26:27">
      <c r="Z212133" s="192"/>
      <c r="AA212133" s="192"/>
    </row>
    <row r="212134" spans="26:27">
      <c r="Z212134" s="192"/>
      <c r="AA212134" s="192"/>
    </row>
    <row r="212135" spans="26:27">
      <c r="Z212135" s="192"/>
      <c r="AA212135" s="192"/>
    </row>
    <row r="212136" spans="26:27">
      <c r="Z212136" s="192"/>
      <c r="AA212136" s="192"/>
    </row>
    <row r="212137" spans="26:27">
      <c r="Z212137" s="192"/>
      <c r="AA212137" s="192"/>
    </row>
    <row r="212138" spans="26:27">
      <c r="Z212138" s="192"/>
      <c r="AA212138" s="192"/>
    </row>
    <row r="212139" spans="26:27">
      <c r="Z212139" s="192"/>
      <c r="AA212139" s="192"/>
    </row>
    <row r="212140" spans="26:27">
      <c r="Z212140" s="192"/>
      <c r="AA212140" s="192"/>
    </row>
    <row r="212141" spans="26:27">
      <c r="Z212141" s="192"/>
      <c r="AA212141" s="192"/>
    </row>
    <row r="212142" spans="26:27">
      <c r="Z212142" s="192"/>
      <c r="AA212142" s="192"/>
    </row>
    <row r="212143" spans="26:27">
      <c r="Z212143" s="192"/>
      <c r="AA212143" s="192"/>
    </row>
    <row r="212144" spans="26:27">
      <c r="Z212144" s="192"/>
      <c r="AA212144" s="192"/>
    </row>
    <row r="212145" spans="26:27">
      <c r="Z212145" s="192"/>
      <c r="AA212145" s="192"/>
    </row>
    <row r="212146" spans="26:27">
      <c r="Z212146" s="192"/>
      <c r="AA212146" s="192"/>
    </row>
    <row r="212147" spans="26:27">
      <c r="Z212147" s="192"/>
      <c r="AA212147" s="192"/>
    </row>
    <row r="212148" spans="26:27">
      <c r="Z212148" s="192"/>
      <c r="AA212148" s="192"/>
    </row>
    <row r="212149" spans="26:27">
      <c r="Z212149" s="192"/>
      <c r="AA212149" s="192"/>
    </row>
    <row r="212150" spans="26:27">
      <c r="Z212150" s="192"/>
      <c r="AA212150" s="192"/>
    </row>
    <row r="212151" spans="26:27">
      <c r="Z212151" s="192"/>
      <c r="AA212151" s="192"/>
    </row>
    <row r="212152" spans="26:27">
      <c r="Z212152" s="192"/>
      <c r="AA212152" s="192"/>
    </row>
    <row r="212153" spans="26:27">
      <c r="Z212153" s="192"/>
      <c r="AA212153" s="192"/>
    </row>
    <row r="212154" spans="26:27">
      <c r="Z212154" s="192"/>
      <c r="AA212154" s="192"/>
    </row>
    <row r="212155" spans="26:27">
      <c r="Z212155" s="192"/>
      <c r="AA212155" s="192"/>
    </row>
    <row r="212156" spans="26:27">
      <c r="Z212156" s="192"/>
      <c r="AA212156" s="192"/>
    </row>
    <row r="212157" spans="26:27">
      <c r="Z212157" s="192"/>
      <c r="AA212157" s="192"/>
    </row>
    <row r="212158" spans="26:27">
      <c r="Z212158" s="192"/>
      <c r="AA212158" s="192"/>
    </row>
    <row r="212159" spans="26:27">
      <c r="Z212159" s="192"/>
      <c r="AA212159" s="192"/>
    </row>
    <row r="212160" spans="26:27">
      <c r="Z212160" s="192"/>
      <c r="AA212160" s="192"/>
    </row>
    <row r="212161" spans="26:27">
      <c r="Z212161" s="192"/>
      <c r="AA212161" s="192"/>
    </row>
    <row r="212162" spans="26:27">
      <c r="Z212162" s="192"/>
      <c r="AA212162" s="192"/>
    </row>
    <row r="212163" spans="26:27">
      <c r="Z212163" s="192"/>
      <c r="AA212163" s="192"/>
    </row>
    <row r="212164" spans="26:27">
      <c r="Z212164" s="192"/>
      <c r="AA212164" s="192"/>
    </row>
    <row r="212165" spans="26:27">
      <c r="Z212165" s="192"/>
      <c r="AA212165" s="192"/>
    </row>
    <row r="212166" spans="26:27">
      <c r="Z212166" s="192"/>
      <c r="AA212166" s="192"/>
    </row>
    <row r="212167" spans="26:27">
      <c r="Z212167" s="192"/>
      <c r="AA212167" s="192"/>
    </row>
    <row r="212168" spans="26:27">
      <c r="Z212168" s="192"/>
      <c r="AA212168" s="192"/>
    </row>
    <row r="212169" spans="26:27">
      <c r="Z212169" s="192"/>
      <c r="AA212169" s="192"/>
    </row>
    <row r="212170" spans="26:27">
      <c r="Z212170" s="192"/>
      <c r="AA212170" s="192"/>
    </row>
    <row r="212171" spans="26:27">
      <c r="Z212171" s="192"/>
      <c r="AA212171" s="192"/>
    </row>
    <row r="212172" spans="26:27">
      <c r="Z212172" s="192"/>
      <c r="AA212172" s="192"/>
    </row>
    <row r="212173" spans="26:27">
      <c r="Z212173" s="192"/>
      <c r="AA212173" s="192"/>
    </row>
    <row r="212174" spans="26:27">
      <c r="Z212174" s="192"/>
      <c r="AA212174" s="192"/>
    </row>
    <row r="212175" spans="26:27">
      <c r="Z212175" s="192"/>
      <c r="AA212175" s="192"/>
    </row>
    <row r="212176" spans="26:27">
      <c r="Z212176" s="192"/>
      <c r="AA212176" s="192"/>
    </row>
    <row r="212177" spans="26:27">
      <c r="Z212177" s="192"/>
      <c r="AA212177" s="192"/>
    </row>
    <row r="212178" spans="26:27">
      <c r="Z212178" s="192"/>
      <c r="AA212178" s="192"/>
    </row>
    <row r="212179" spans="26:27">
      <c r="Z212179" s="192"/>
      <c r="AA212179" s="192"/>
    </row>
    <row r="212180" spans="26:27">
      <c r="Z212180" s="192"/>
      <c r="AA212180" s="192"/>
    </row>
    <row r="212181" spans="26:27">
      <c r="Z212181" s="192"/>
      <c r="AA212181" s="192"/>
    </row>
    <row r="212182" spans="26:27">
      <c r="Z212182" s="192"/>
      <c r="AA212182" s="192"/>
    </row>
    <row r="212183" spans="26:27">
      <c r="Z212183" s="192"/>
      <c r="AA212183" s="192"/>
    </row>
    <row r="212184" spans="26:27">
      <c r="Z212184" s="192"/>
      <c r="AA212184" s="192"/>
    </row>
    <row r="212185" spans="26:27">
      <c r="Z212185" s="192"/>
      <c r="AA212185" s="192"/>
    </row>
    <row r="212186" spans="26:27">
      <c r="Z212186" s="192"/>
      <c r="AA212186" s="192"/>
    </row>
    <row r="212187" spans="26:27">
      <c r="Z212187" s="192"/>
      <c r="AA212187" s="192"/>
    </row>
    <row r="212188" spans="26:27">
      <c r="Z212188" s="192"/>
      <c r="AA212188" s="192"/>
    </row>
    <row r="212189" spans="26:27">
      <c r="Z212189" s="192"/>
      <c r="AA212189" s="192"/>
    </row>
    <row r="212190" spans="26:27">
      <c r="Z212190" s="192"/>
      <c r="AA212190" s="192"/>
    </row>
    <row r="212191" spans="26:27">
      <c r="Z212191" s="192"/>
      <c r="AA212191" s="192"/>
    </row>
    <row r="212192" spans="26:27">
      <c r="Z212192" s="192"/>
      <c r="AA212192" s="192"/>
    </row>
    <row r="212193" spans="26:27">
      <c r="Z212193" s="192"/>
      <c r="AA212193" s="192"/>
    </row>
    <row r="212194" spans="26:27">
      <c r="Z212194" s="192"/>
      <c r="AA212194" s="192"/>
    </row>
    <row r="212195" spans="26:27">
      <c r="Z212195" s="192"/>
      <c r="AA212195" s="192"/>
    </row>
    <row r="212196" spans="26:27">
      <c r="Z212196" s="192"/>
      <c r="AA212196" s="192"/>
    </row>
    <row r="212197" spans="26:27">
      <c r="Z212197" s="192"/>
      <c r="AA212197" s="192"/>
    </row>
    <row r="212198" spans="26:27">
      <c r="Z212198" s="192"/>
      <c r="AA212198" s="192"/>
    </row>
    <row r="212199" spans="26:27">
      <c r="Z212199" s="192"/>
      <c r="AA212199" s="192"/>
    </row>
    <row r="212200" spans="26:27">
      <c r="Z212200" s="192"/>
      <c r="AA212200" s="192"/>
    </row>
    <row r="212201" spans="26:27">
      <c r="Z212201" s="192"/>
      <c r="AA212201" s="192"/>
    </row>
    <row r="212202" spans="26:27">
      <c r="Z212202" s="192"/>
      <c r="AA212202" s="192"/>
    </row>
    <row r="212203" spans="26:27">
      <c r="Z212203" s="192"/>
      <c r="AA212203" s="192"/>
    </row>
    <row r="212204" spans="26:27">
      <c r="Z212204" s="192"/>
      <c r="AA212204" s="192"/>
    </row>
    <row r="212205" spans="26:27">
      <c r="Z212205" s="192"/>
      <c r="AA212205" s="192"/>
    </row>
    <row r="212206" spans="26:27">
      <c r="Z212206" s="192"/>
      <c r="AA212206" s="192"/>
    </row>
    <row r="212207" spans="26:27">
      <c r="Z212207" s="192"/>
      <c r="AA212207" s="192"/>
    </row>
    <row r="212208" spans="26:27">
      <c r="Z212208" s="192"/>
      <c r="AA212208" s="192"/>
    </row>
    <row r="212209" spans="26:27">
      <c r="Z212209" s="192"/>
      <c r="AA212209" s="192"/>
    </row>
    <row r="212210" spans="26:27">
      <c r="Z212210" s="192"/>
      <c r="AA212210" s="192"/>
    </row>
    <row r="212211" spans="26:27">
      <c r="Z212211" s="192"/>
      <c r="AA212211" s="192"/>
    </row>
    <row r="212212" spans="26:27">
      <c r="Z212212" s="192"/>
      <c r="AA212212" s="192"/>
    </row>
    <row r="212213" spans="26:27">
      <c r="Z212213" s="192"/>
      <c r="AA212213" s="192"/>
    </row>
    <row r="212214" spans="26:27">
      <c r="Z212214" s="192"/>
      <c r="AA212214" s="192"/>
    </row>
    <row r="212215" spans="26:27">
      <c r="Z212215" s="192"/>
      <c r="AA212215" s="192"/>
    </row>
    <row r="212216" spans="26:27">
      <c r="Z212216" s="192"/>
      <c r="AA212216" s="192"/>
    </row>
    <row r="212217" spans="26:27">
      <c r="Z212217" s="192"/>
      <c r="AA212217" s="192"/>
    </row>
    <row r="212218" spans="26:27">
      <c r="Z212218" s="192"/>
      <c r="AA212218" s="192"/>
    </row>
    <row r="212219" spans="26:27">
      <c r="Z212219" s="192"/>
      <c r="AA212219" s="192"/>
    </row>
    <row r="212220" spans="26:27">
      <c r="Z212220" s="192"/>
      <c r="AA212220" s="192"/>
    </row>
    <row r="212221" spans="26:27">
      <c r="Z212221" s="192"/>
      <c r="AA212221" s="192"/>
    </row>
    <row r="212222" spans="26:27">
      <c r="Z212222" s="192"/>
      <c r="AA212222" s="192"/>
    </row>
    <row r="212223" spans="26:27">
      <c r="Z212223" s="192"/>
      <c r="AA212223" s="192"/>
    </row>
    <row r="212224" spans="26:27">
      <c r="Z212224" s="192"/>
      <c r="AA212224" s="192"/>
    </row>
    <row r="212225" spans="26:27">
      <c r="Z212225" s="192"/>
      <c r="AA212225" s="192"/>
    </row>
    <row r="212226" spans="26:27">
      <c r="Z212226" s="192"/>
      <c r="AA212226" s="192"/>
    </row>
    <row r="212227" spans="26:27">
      <c r="Z212227" s="192"/>
      <c r="AA212227" s="192"/>
    </row>
    <row r="212228" spans="26:27">
      <c r="Z212228" s="192"/>
      <c r="AA212228" s="192"/>
    </row>
    <row r="212229" spans="26:27">
      <c r="Z212229" s="192"/>
      <c r="AA212229" s="192"/>
    </row>
    <row r="212230" spans="26:27">
      <c r="Z212230" s="192"/>
      <c r="AA212230" s="192"/>
    </row>
    <row r="212231" spans="26:27">
      <c r="Z212231" s="192"/>
      <c r="AA212231" s="192"/>
    </row>
    <row r="212232" spans="26:27">
      <c r="Z212232" s="192"/>
      <c r="AA212232" s="192"/>
    </row>
    <row r="212233" spans="26:27">
      <c r="Z212233" s="192"/>
      <c r="AA212233" s="192"/>
    </row>
    <row r="212234" spans="26:27">
      <c r="Z212234" s="192"/>
      <c r="AA212234" s="192"/>
    </row>
    <row r="212235" spans="26:27">
      <c r="Z212235" s="192"/>
      <c r="AA212235" s="192"/>
    </row>
    <row r="212236" spans="26:27">
      <c r="Z212236" s="192"/>
      <c r="AA212236" s="192"/>
    </row>
    <row r="212237" spans="26:27">
      <c r="Z212237" s="192"/>
      <c r="AA212237" s="192"/>
    </row>
    <row r="212238" spans="26:27">
      <c r="Z212238" s="192"/>
      <c r="AA212238" s="192"/>
    </row>
    <row r="212239" spans="26:27">
      <c r="Z212239" s="192"/>
      <c r="AA212239" s="192"/>
    </row>
    <row r="212240" spans="26:27">
      <c r="Z212240" s="192"/>
      <c r="AA212240" s="192"/>
    </row>
    <row r="212241" spans="26:27">
      <c r="Z212241" s="192"/>
      <c r="AA212241" s="192"/>
    </row>
    <row r="212242" spans="26:27">
      <c r="Z212242" s="192"/>
      <c r="AA212242" s="192"/>
    </row>
    <row r="212243" spans="26:27">
      <c r="Z212243" s="192"/>
      <c r="AA212243" s="192"/>
    </row>
    <row r="212244" spans="26:27">
      <c r="Z212244" s="192"/>
      <c r="AA212244" s="192"/>
    </row>
    <row r="212245" spans="26:27">
      <c r="Z212245" s="192"/>
      <c r="AA212245" s="192"/>
    </row>
    <row r="212246" spans="26:27">
      <c r="Z212246" s="192"/>
      <c r="AA212246" s="192"/>
    </row>
    <row r="212247" spans="26:27">
      <c r="Z212247" s="192"/>
      <c r="AA212247" s="192"/>
    </row>
    <row r="212248" spans="26:27">
      <c r="Z212248" s="192"/>
      <c r="AA212248" s="192"/>
    </row>
    <row r="212249" spans="26:27">
      <c r="Z212249" s="192"/>
      <c r="AA212249" s="192"/>
    </row>
    <row r="212250" spans="26:27">
      <c r="Z212250" s="192"/>
      <c r="AA212250" s="192"/>
    </row>
    <row r="212251" spans="26:27">
      <c r="Z212251" s="192"/>
      <c r="AA212251" s="192"/>
    </row>
    <row r="212252" spans="26:27">
      <c r="Z212252" s="192"/>
      <c r="AA212252" s="192"/>
    </row>
    <row r="212253" spans="26:27">
      <c r="Z212253" s="192"/>
      <c r="AA212253" s="192"/>
    </row>
    <row r="212254" spans="26:27">
      <c r="Z212254" s="192"/>
      <c r="AA212254" s="192"/>
    </row>
    <row r="212255" spans="26:27">
      <c r="Z212255" s="192"/>
      <c r="AA212255" s="192"/>
    </row>
    <row r="212256" spans="26:27">
      <c r="Z212256" s="192"/>
      <c r="AA212256" s="192"/>
    </row>
    <row r="212257" spans="26:27">
      <c r="Z212257" s="192"/>
      <c r="AA212257" s="192"/>
    </row>
    <row r="212258" spans="26:27">
      <c r="Z212258" s="192"/>
      <c r="AA212258" s="192"/>
    </row>
    <row r="212259" spans="26:27">
      <c r="Z212259" s="192"/>
      <c r="AA212259" s="192"/>
    </row>
    <row r="212260" spans="26:27">
      <c r="Z212260" s="192"/>
      <c r="AA212260" s="192"/>
    </row>
    <row r="212261" spans="26:27">
      <c r="Z212261" s="192"/>
      <c r="AA212261" s="192"/>
    </row>
    <row r="212262" spans="26:27">
      <c r="Z212262" s="192"/>
      <c r="AA212262" s="192"/>
    </row>
    <row r="212263" spans="26:27">
      <c r="Z212263" s="192"/>
      <c r="AA212263" s="192"/>
    </row>
    <row r="212264" spans="26:27">
      <c r="Z212264" s="192"/>
      <c r="AA212264" s="192"/>
    </row>
    <row r="212265" spans="26:27">
      <c r="Z212265" s="192"/>
      <c r="AA212265" s="192"/>
    </row>
    <row r="212266" spans="26:27">
      <c r="Z212266" s="192"/>
      <c r="AA212266" s="192"/>
    </row>
    <row r="212267" spans="26:27">
      <c r="Z212267" s="192"/>
      <c r="AA212267" s="192"/>
    </row>
    <row r="212268" spans="26:27">
      <c r="Z212268" s="192"/>
      <c r="AA212268" s="192"/>
    </row>
    <row r="212269" spans="26:27">
      <c r="Z212269" s="192"/>
      <c r="AA212269" s="192"/>
    </row>
    <row r="212270" spans="26:27">
      <c r="Z212270" s="192"/>
      <c r="AA212270" s="192"/>
    </row>
    <row r="212271" spans="26:27">
      <c r="Z212271" s="192"/>
      <c r="AA212271" s="192"/>
    </row>
    <row r="212272" spans="26:27">
      <c r="Z212272" s="192"/>
      <c r="AA212272" s="192"/>
    </row>
    <row r="212273" spans="26:27">
      <c r="Z212273" s="192"/>
      <c r="AA212273" s="192"/>
    </row>
    <row r="212274" spans="26:27">
      <c r="Z212274" s="192"/>
      <c r="AA212274" s="192"/>
    </row>
    <row r="212275" spans="26:27">
      <c r="Z212275" s="192"/>
      <c r="AA212275" s="192"/>
    </row>
    <row r="212276" spans="26:27">
      <c r="Z212276" s="192"/>
      <c r="AA212276" s="192"/>
    </row>
    <row r="212277" spans="26:27">
      <c r="Z212277" s="192"/>
      <c r="AA212277" s="192"/>
    </row>
    <row r="212278" spans="26:27">
      <c r="Z212278" s="192"/>
      <c r="AA212278" s="192"/>
    </row>
    <row r="212279" spans="26:27">
      <c r="Z212279" s="192"/>
      <c r="AA212279" s="192"/>
    </row>
    <row r="212280" spans="26:27">
      <c r="Z212280" s="192"/>
      <c r="AA212280" s="192"/>
    </row>
    <row r="212281" spans="26:27">
      <c r="Z212281" s="192"/>
      <c r="AA212281" s="192"/>
    </row>
    <row r="212282" spans="26:27">
      <c r="Z212282" s="192"/>
      <c r="AA212282" s="192"/>
    </row>
    <row r="212283" spans="26:27">
      <c r="Z212283" s="192"/>
      <c r="AA212283" s="192"/>
    </row>
    <row r="212284" spans="26:27">
      <c r="Z212284" s="192"/>
      <c r="AA212284" s="192"/>
    </row>
    <row r="212285" spans="26:27">
      <c r="Z212285" s="192"/>
      <c r="AA212285" s="192"/>
    </row>
    <row r="212286" spans="26:27">
      <c r="Z212286" s="192"/>
      <c r="AA212286" s="192"/>
    </row>
    <row r="212287" spans="26:27">
      <c r="Z212287" s="192"/>
      <c r="AA212287" s="192"/>
    </row>
    <row r="212288" spans="26:27">
      <c r="Z212288" s="192"/>
      <c r="AA212288" s="192"/>
    </row>
    <row r="212289" spans="26:27">
      <c r="Z212289" s="192"/>
      <c r="AA212289" s="192"/>
    </row>
    <row r="212290" spans="26:27">
      <c r="Z212290" s="192"/>
      <c r="AA212290" s="192"/>
    </row>
    <row r="212291" spans="26:27">
      <c r="Z212291" s="192"/>
      <c r="AA212291" s="192"/>
    </row>
    <row r="212292" spans="26:27">
      <c r="Z212292" s="192"/>
      <c r="AA212292" s="192"/>
    </row>
    <row r="212293" spans="26:27">
      <c r="Z212293" s="192"/>
      <c r="AA212293" s="192"/>
    </row>
    <row r="212294" spans="26:27">
      <c r="Z212294" s="192"/>
      <c r="AA212294" s="192"/>
    </row>
    <row r="212295" spans="26:27">
      <c r="Z212295" s="192"/>
      <c r="AA212295" s="192"/>
    </row>
    <row r="212296" spans="26:27">
      <c r="Z212296" s="192"/>
      <c r="AA212296" s="192"/>
    </row>
    <row r="212297" spans="26:27">
      <c r="Z212297" s="192"/>
      <c r="AA212297" s="192"/>
    </row>
    <row r="212298" spans="26:27">
      <c r="Z212298" s="192"/>
      <c r="AA212298" s="192"/>
    </row>
    <row r="212299" spans="26:27">
      <c r="Z212299" s="192"/>
      <c r="AA212299" s="192"/>
    </row>
    <row r="212300" spans="26:27">
      <c r="Z212300" s="192"/>
      <c r="AA212300" s="192"/>
    </row>
    <row r="212301" spans="26:27">
      <c r="Z212301" s="192"/>
      <c r="AA212301" s="192"/>
    </row>
    <row r="212302" spans="26:27">
      <c r="Z212302" s="192"/>
      <c r="AA212302" s="192"/>
    </row>
    <row r="212303" spans="26:27">
      <c r="Z212303" s="192"/>
      <c r="AA212303" s="192"/>
    </row>
    <row r="212304" spans="26:27">
      <c r="Z212304" s="192"/>
      <c r="AA212304" s="192"/>
    </row>
    <row r="212305" spans="26:27">
      <c r="Z212305" s="192"/>
      <c r="AA212305" s="192"/>
    </row>
    <row r="212306" spans="26:27">
      <c r="Z212306" s="192"/>
      <c r="AA212306" s="192"/>
    </row>
    <row r="212307" spans="26:27">
      <c r="Z212307" s="192"/>
      <c r="AA212307" s="192"/>
    </row>
    <row r="212308" spans="26:27">
      <c r="Z212308" s="192"/>
      <c r="AA212308" s="192"/>
    </row>
    <row r="212309" spans="26:27">
      <c r="Z212309" s="192"/>
      <c r="AA212309" s="192"/>
    </row>
    <row r="212310" spans="26:27">
      <c r="Z212310" s="192"/>
      <c r="AA212310" s="192"/>
    </row>
    <row r="212311" spans="26:27">
      <c r="Z212311" s="192"/>
      <c r="AA212311" s="192"/>
    </row>
    <row r="212312" spans="26:27">
      <c r="Z212312" s="192"/>
      <c r="AA212312" s="192"/>
    </row>
    <row r="212313" spans="26:27">
      <c r="Z212313" s="192"/>
      <c r="AA212313" s="192"/>
    </row>
    <row r="212314" spans="26:27">
      <c r="Z212314" s="192"/>
      <c r="AA212314" s="192"/>
    </row>
    <row r="212315" spans="26:27">
      <c r="Z212315" s="192"/>
      <c r="AA212315" s="192"/>
    </row>
    <row r="212316" spans="26:27">
      <c r="Z212316" s="192"/>
      <c r="AA212316" s="192"/>
    </row>
    <row r="212317" spans="26:27">
      <c r="Z212317" s="192"/>
      <c r="AA212317" s="192"/>
    </row>
    <row r="212318" spans="26:27">
      <c r="Z212318" s="192"/>
      <c r="AA212318" s="192"/>
    </row>
    <row r="212319" spans="26:27">
      <c r="Z212319" s="192"/>
      <c r="AA212319" s="192"/>
    </row>
    <row r="212320" spans="26:27">
      <c r="Z212320" s="192"/>
      <c r="AA212320" s="192"/>
    </row>
    <row r="212321" spans="26:27">
      <c r="Z212321" s="192"/>
      <c r="AA212321" s="192"/>
    </row>
    <row r="212322" spans="26:27">
      <c r="Z212322" s="192"/>
      <c r="AA212322" s="192"/>
    </row>
    <row r="212323" spans="26:27">
      <c r="Z212323" s="192"/>
      <c r="AA212323" s="192"/>
    </row>
    <row r="212324" spans="26:27">
      <c r="Z212324" s="192"/>
      <c r="AA212324" s="192"/>
    </row>
    <row r="212325" spans="26:27">
      <c r="Z212325" s="192"/>
      <c r="AA212325" s="192"/>
    </row>
    <row r="212326" spans="26:27">
      <c r="Z212326" s="192"/>
      <c r="AA212326" s="192"/>
    </row>
    <row r="212327" spans="26:27">
      <c r="Z212327" s="192"/>
      <c r="AA212327" s="192"/>
    </row>
    <row r="212328" spans="26:27">
      <c r="Z212328" s="192"/>
      <c r="AA212328" s="192"/>
    </row>
    <row r="212329" spans="26:27">
      <c r="Z212329" s="192"/>
      <c r="AA212329" s="192"/>
    </row>
    <row r="212330" spans="26:27">
      <c r="Z212330" s="192"/>
      <c r="AA212330" s="192"/>
    </row>
    <row r="212331" spans="26:27">
      <c r="Z212331" s="192"/>
      <c r="AA212331" s="192"/>
    </row>
    <row r="212332" spans="26:27">
      <c r="Z212332" s="192"/>
      <c r="AA212332" s="192"/>
    </row>
    <row r="212333" spans="26:27">
      <c r="Z212333" s="192"/>
      <c r="AA212333" s="192"/>
    </row>
    <row r="212334" spans="26:27">
      <c r="Z212334" s="192"/>
      <c r="AA212334" s="192"/>
    </row>
    <row r="212335" spans="26:27">
      <c r="Z212335" s="192"/>
      <c r="AA212335" s="192"/>
    </row>
    <row r="212336" spans="26:27">
      <c r="Z212336" s="192"/>
      <c r="AA212336" s="192"/>
    </row>
    <row r="212337" spans="26:27">
      <c r="Z212337" s="192"/>
      <c r="AA212337" s="192"/>
    </row>
    <row r="212338" spans="26:27">
      <c r="Z212338" s="192"/>
      <c r="AA212338" s="192"/>
    </row>
    <row r="212339" spans="26:27">
      <c r="Z212339" s="192"/>
      <c r="AA212339" s="192"/>
    </row>
    <row r="212340" spans="26:27">
      <c r="Z212340" s="192"/>
      <c r="AA212340" s="192"/>
    </row>
    <row r="212341" spans="26:27">
      <c r="Z212341" s="192"/>
      <c r="AA212341" s="192"/>
    </row>
    <row r="212342" spans="26:27">
      <c r="Z212342" s="192"/>
      <c r="AA212342" s="192"/>
    </row>
    <row r="212343" spans="26:27">
      <c r="Z212343" s="192"/>
      <c r="AA212343" s="192"/>
    </row>
    <row r="212344" spans="26:27">
      <c r="Z212344" s="192"/>
      <c r="AA212344" s="192"/>
    </row>
    <row r="212345" spans="26:27">
      <c r="Z212345" s="192"/>
      <c r="AA212345" s="192"/>
    </row>
    <row r="212346" spans="26:27">
      <c r="Z212346" s="192"/>
      <c r="AA212346" s="192"/>
    </row>
    <row r="212347" spans="26:27">
      <c r="Z212347" s="192"/>
      <c r="AA212347" s="192"/>
    </row>
    <row r="212348" spans="26:27">
      <c r="Z212348" s="192"/>
      <c r="AA212348" s="192"/>
    </row>
    <row r="212349" spans="26:27">
      <c r="Z212349" s="192"/>
      <c r="AA212349" s="192"/>
    </row>
    <row r="212350" spans="26:27">
      <c r="Z212350" s="192"/>
      <c r="AA212350" s="192"/>
    </row>
    <row r="212351" spans="26:27">
      <c r="Z212351" s="192"/>
      <c r="AA212351" s="192"/>
    </row>
    <row r="212352" spans="26:27">
      <c r="Z212352" s="192"/>
      <c r="AA212352" s="192"/>
    </row>
    <row r="212353" spans="26:27">
      <c r="Z212353" s="192"/>
      <c r="AA212353" s="192"/>
    </row>
    <row r="212354" spans="26:27">
      <c r="Z212354" s="192"/>
      <c r="AA212354" s="192"/>
    </row>
    <row r="212355" spans="26:27">
      <c r="Z212355" s="192"/>
      <c r="AA212355" s="192"/>
    </row>
    <row r="212356" spans="26:27">
      <c r="Z212356" s="192"/>
      <c r="AA212356" s="192"/>
    </row>
    <row r="212357" spans="26:27">
      <c r="Z212357" s="192"/>
      <c r="AA212357" s="192"/>
    </row>
    <row r="212358" spans="26:27">
      <c r="Z212358" s="192"/>
      <c r="AA212358" s="192"/>
    </row>
    <row r="212359" spans="26:27">
      <c r="Z212359" s="192"/>
      <c r="AA212359" s="192"/>
    </row>
    <row r="212360" spans="26:27">
      <c r="Z212360" s="192"/>
      <c r="AA212360" s="192"/>
    </row>
    <row r="212361" spans="26:27">
      <c r="Z212361" s="192"/>
      <c r="AA212361" s="192"/>
    </row>
    <row r="212362" spans="26:27">
      <c r="Z212362" s="192"/>
      <c r="AA212362" s="192"/>
    </row>
    <row r="212363" spans="26:27">
      <c r="Z212363" s="192"/>
      <c r="AA212363" s="192"/>
    </row>
    <row r="212364" spans="26:27">
      <c r="Z212364" s="192"/>
      <c r="AA212364" s="192"/>
    </row>
    <row r="212365" spans="26:27">
      <c r="Z212365" s="192"/>
      <c r="AA212365" s="192"/>
    </row>
    <row r="212366" spans="26:27">
      <c r="Z212366" s="192"/>
      <c r="AA212366" s="192"/>
    </row>
    <row r="212367" spans="26:27">
      <c r="Z212367" s="192"/>
      <c r="AA212367" s="192"/>
    </row>
    <row r="212368" spans="26:27">
      <c r="Z212368" s="192"/>
      <c r="AA212368" s="192"/>
    </row>
    <row r="212369" spans="26:27">
      <c r="Z212369" s="192"/>
      <c r="AA212369" s="192"/>
    </row>
    <row r="212370" spans="26:27">
      <c r="Z212370" s="192"/>
      <c r="AA212370" s="192"/>
    </row>
    <row r="212371" spans="26:27">
      <c r="Z212371" s="192"/>
      <c r="AA212371" s="192"/>
    </row>
    <row r="212372" spans="26:27">
      <c r="Z212372" s="192"/>
      <c r="AA212372" s="192"/>
    </row>
    <row r="212373" spans="26:27">
      <c r="Z212373" s="192"/>
      <c r="AA212373" s="192"/>
    </row>
    <row r="212374" spans="26:27">
      <c r="Z212374" s="192"/>
      <c r="AA212374" s="192"/>
    </row>
    <row r="212375" spans="26:27">
      <c r="Z212375" s="192"/>
      <c r="AA212375" s="192"/>
    </row>
    <row r="212376" spans="26:27">
      <c r="Z212376" s="192"/>
      <c r="AA212376" s="192"/>
    </row>
    <row r="212377" spans="26:27">
      <c r="Z212377" s="192"/>
      <c r="AA212377" s="192"/>
    </row>
    <row r="212378" spans="26:27">
      <c r="Z212378" s="192"/>
      <c r="AA212378" s="192"/>
    </row>
    <row r="212379" spans="26:27">
      <c r="Z212379" s="192"/>
      <c r="AA212379" s="192"/>
    </row>
    <row r="212380" spans="26:27">
      <c r="Z212380" s="192"/>
      <c r="AA212380" s="192"/>
    </row>
    <row r="212381" spans="26:27">
      <c r="Z212381" s="192"/>
      <c r="AA212381" s="192"/>
    </row>
    <row r="212382" spans="26:27">
      <c r="Z212382" s="192"/>
      <c r="AA212382" s="192"/>
    </row>
    <row r="212383" spans="26:27">
      <c r="Z212383" s="192"/>
      <c r="AA212383" s="192"/>
    </row>
    <row r="212384" spans="26:27">
      <c r="Z212384" s="192"/>
      <c r="AA212384" s="192"/>
    </row>
    <row r="212385" spans="26:27">
      <c r="Z212385" s="192"/>
      <c r="AA212385" s="192"/>
    </row>
    <row r="212386" spans="26:27">
      <c r="Z212386" s="192"/>
      <c r="AA212386" s="192"/>
    </row>
    <row r="212387" spans="26:27">
      <c r="Z212387" s="192"/>
      <c r="AA212387" s="192"/>
    </row>
    <row r="212388" spans="26:27">
      <c r="Z212388" s="192"/>
      <c r="AA212388" s="192"/>
    </row>
    <row r="212389" spans="26:27">
      <c r="Z212389" s="192"/>
      <c r="AA212389" s="192"/>
    </row>
    <row r="212390" spans="26:27">
      <c r="Z212390" s="192"/>
      <c r="AA212390" s="192"/>
    </row>
    <row r="212391" spans="26:27">
      <c r="Z212391" s="192"/>
      <c r="AA212391" s="192"/>
    </row>
    <row r="212392" spans="26:27">
      <c r="Z212392" s="192"/>
      <c r="AA212392" s="192"/>
    </row>
    <row r="212393" spans="26:27">
      <c r="Z212393" s="192"/>
      <c r="AA212393" s="192"/>
    </row>
    <row r="212394" spans="26:27">
      <c r="Z212394" s="192"/>
      <c r="AA212394" s="192"/>
    </row>
    <row r="212395" spans="26:27">
      <c r="Z212395" s="192"/>
      <c r="AA212395" s="192"/>
    </row>
    <row r="212396" spans="26:27">
      <c r="Z212396" s="192"/>
      <c r="AA212396" s="192"/>
    </row>
    <row r="212397" spans="26:27">
      <c r="Z212397" s="192"/>
      <c r="AA212397" s="192"/>
    </row>
    <row r="212398" spans="26:27">
      <c r="Z212398" s="192"/>
      <c r="AA212398" s="192"/>
    </row>
    <row r="212399" spans="26:27">
      <c r="Z212399" s="192"/>
      <c r="AA212399" s="192"/>
    </row>
    <row r="212400" spans="26:27">
      <c r="Z212400" s="192"/>
      <c r="AA212400" s="192"/>
    </row>
    <row r="212401" spans="26:27">
      <c r="Z212401" s="192"/>
      <c r="AA212401" s="192"/>
    </row>
    <row r="212402" spans="26:27">
      <c r="Z212402" s="192"/>
      <c r="AA212402" s="192"/>
    </row>
    <row r="212403" spans="26:27">
      <c r="Z212403" s="192"/>
      <c r="AA212403" s="192"/>
    </row>
    <row r="212404" spans="26:27">
      <c r="Z212404" s="192"/>
      <c r="AA212404" s="192"/>
    </row>
    <row r="212405" spans="26:27">
      <c r="Z212405" s="192"/>
      <c r="AA212405" s="192"/>
    </row>
    <row r="212406" spans="26:27">
      <c r="Z212406" s="192"/>
      <c r="AA212406" s="192"/>
    </row>
    <row r="212407" spans="26:27">
      <c r="Z212407" s="192"/>
      <c r="AA212407" s="192"/>
    </row>
    <row r="212408" spans="26:27">
      <c r="Z212408" s="192"/>
      <c r="AA212408" s="192"/>
    </row>
    <row r="212409" spans="26:27">
      <c r="Z212409" s="192"/>
      <c r="AA212409" s="192"/>
    </row>
    <row r="212410" spans="26:27">
      <c r="Z212410" s="192"/>
      <c r="AA212410" s="192"/>
    </row>
    <row r="212411" spans="26:27">
      <c r="Z212411" s="192"/>
      <c r="AA212411" s="192"/>
    </row>
    <row r="212412" spans="26:27">
      <c r="Z212412" s="192"/>
      <c r="AA212412" s="192"/>
    </row>
    <row r="212413" spans="26:27">
      <c r="Z212413" s="192"/>
      <c r="AA212413" s="192"/>
    </row>
    <row r="212414" spans="26:27">
      <c r="Z212414" s="192"/>
      <c r="AA212414" s="192"/>
    </row>
    <row r="212415" spans="26:27">
      <c r="Z212415" s="192"/>
      <c r="AA212415" s="192"/>
    </row>
    <row r="212416" spans="26:27">
      <c r="Z212416" s="192"/>
      <c r="AA212416" s="192"/>
    </row>
    <row r="212417" spans="26:27">
      <c r="Z212417" s="192"/>
      <c r="AA212417" s="192"/>
    </row>
    <row r="212418" spans="26:27">
      <c r="Z212418" s="192"/>
      <c r="AA212418" s="192"/>
    </row>
    <row r="212419" spans="26:27">
      <c r="Z212419" s="192"/>
      <c r="AA212419" s="192"/>
    </row>
    <row r="212420" spans="26:27">
      <c r="Z212420" s="192"/>
      <c r="AA212420" s="192"/>
    </row>
    <row r="212421" spans="26:27">
      <c r="Z212421" s="192"/>
      <c r="AA212421" s="192"/>
    </row>
    <row r="212422" spans="26:27">
      <c r="Z212422" s="192"/>
      <c r="AA212422" s="192"/>
    </row>
    <row r="212423" spans="26:27">
      <c r="Z212423" s="192"/>
      <c r="AA212423" s="192"/>
    </row>
    <row r="212424" spans="26:27">
      <c r="Z212424" s="192"/>
      <c r="AA212424" s="192"/>
    </row>
    <row r="212425" spans="26:27">
      <c r="Z212425" s="192"/>
      <c r="AA212425" s="192"/>
    </row>
    <row r="212426" spans="26:27">
      <c r="Z212426" s="192"/>
      <c r="AA212426" s="192"/>
    </row>
    <row r="212427" spans="26:27">
      <c r="Z212427" s="192"/>
      <c r="AA212427" s="192"/>
    </row>
    <row r="212428" spans="26:27">
      <c r="Z212428" s="192"/>
      <c r="AA212428" s="192"/>
    </row>
    <row r="212429" spans="26:27">
      <c r="Z212429" s="192"/>
      <c r="AA212429" s="192"/>
    </row>
    <row r="212430" spans="26:27">
      <c r="Z212430" s="192"/>
      <c r="AA212430" s="192"/>
    </row>
    <row r="212431" spans="26:27">
      <c r="Z212431" s="192"/>
      <c r="AA212431" s="192"/>
    </row>
    <row r="212432" spans="26:27">
      <c r="Z212432" s="192"/>
      <c r="AA212432" s="192"/>
    </row>
    <row r="212433" spans="26:27">
      <c r="Z212433" s="192"/>
      <c r="AA212433" s="192"/>
    </row>
    <row r="212434" spans="26:27">
      <c r="Z212434" s="192"/>
      <c r="AA212434" s="192"/>
    </row>
    <row r="212435" spans="26:27">
      <c r="Z212435" s="192"/>
      <c r="AA212435" s="192"/>
    </row>
    <row r="212436" spans="26:27">
      <c r="Z212436" s="192"/>
      <c r="AA212436" s="192"/>
    </row>
    <row r="212437" spans="26:27">
      <c r="Z212437" s="192"/>
      <c r="AA212437" s="192"/>
    </row>
    <row r="212438" spans="26:27">
      <c r="Z212438" s="192"/>
      <c r="AA212438" s="192"/>
    </row>
    <row r="212439" spans="26:27">
      <c r="Z212439" s="192"/>
      <c r="AA212439" s="192"/>
    </row>
    <row r="212440" spans="26:27">
      <c r="Z212440" s="192"/>
      <c r="AA212440" s="192"/>
    </row>
    <row r="212441" spans="26:27">
      <c r="Z212441" s="192"/>
      <c r="AA212441" s="192"/>
    </row>
    <row r="212442" spans="26:27">
      <c r="Z212442" s="192"/>
      <c r="AA212442" s="192"/>
    </row>
    <row r="212443" spans="26:27">
      <c r="Z212443" s="192"/>
      <c r="AA212443" s="192"/>
    </row>
    <row r="212444" spans="26:27">
      <c r="Z212444" s="192"/>
      <c r="AA212444" s="192"/>
    </row>
    <row r="212445" spans="26:27">
      <c r="Z212445" s="192"/>
      <c r="AA212445" s="192"/>
    </row>
    <row r="212446" spans="26:27">
      <c r="Z212446" s="192"/>
      <c r="AA212446" s="192"/>
    </row>
    <row r="212447" spans="26:27">
      <c r="Z212447" s="192"/>
      <c r="AA212447" s="192"/>
    </row>
    <row r="212448" spans="26:27">
      <c r="Z212448" s="192"/>
      <c r="AA212448" s="192"/>
    </row>
    <row r="212449" spans="26:27">
      <c r="Z212449" s="192"/>
      <c r="AA212449" s="192"/>
    </row>
    <row r="212450" spans="26:27">
      <c r="Z212450" s="192"/>
      <c r="AA212450" s="192"/>
    </row>
    <row r="212451" spans="26:27">
      <c r="Z212451" s="192"/>
      <c r="AA212451" s="192"/>
    </row>
    <row r="212452" spans="26:27">
      <c r="Z212452" s="192"/>
      <c r="AA212452" s="192"/>
    </row>
    <row r="212453" spans="26:27">
      <c r="Z212453" s="192"/>
      <c r="AA212453" s="192"/>
    </row>
    <row r="212454" spans="26:27">
      <c r="Z212454" s="192"/>
      <c r="AA212454" s="192"/>
    </row>
    <row r="212455" spans="26:27">
      <c r="Z212455" s="192"/>
      <c r="AA212455" s="192"/>
    </row>
    <row r="212456" spans="26:27">
      <c r="Z212456" s="192"/>
      <c r="AA212456" s="192"/>
    </row>
    <row r="212457" spans="26:27">
      <c r="Z212457" s="192"/>
      <c r="AA212457" s="192"/>
    </row>
    <row r="212458" spans="26:27">
      <c r="Z212458" s="192"/>
      <c r="AA212458" s="192"/>
    </row>
    <row r="212459" spans="26:27">
      <c r="Z212459" s="192"/>
      <c r="AA212459" s="192"/>
    </row>
    <row r="212460" spans="26:27">
      <c r="Z212460" s="192"/>
      <c r="AA212460" s="192"/>
    </row>
    <row r="212461" spans="26:27">
      <c r="Z212461" s="192"/>
      <c r="AA212461" s="192"/>
    </row>
    <row r="212462" spans="26:27">
      <c r="Z212462" s="192"/>
      <c r="AA212462" s="192"/>
    </row>
    <row r="212463" spans="26:27">
      <c r="Z212463" s="192"/>
      <c r="AA212463" s="192"/>
    </row>
    <row r="212464" spans="26:27">
      <c r="Z212464" s="192"/>
      <c r="AA212464" s="192"/>
    </row>
    <row r="212465" spans="26:27">
      <c r="Z212465" s="192"/>
      <c r="AA212465" s="192"/>
    </row>
    <row r="212466" spans="26:27">
      <c r="Z212466" s="192"/>
      <c r="AA212466" s="192"/>
    </row>
    <row r="212467" spans="26:27">
      <c r="Z212467" s="192"/>
      <c r="AA212467" s="192"/>
    </row>
    <row r="212468" spans="26:27">
      <c r="Z212468" s="192"/>
      <c r="AA212468" s="192"/>
    </row>
    <row r="212469" spans="26:27">
      <c r="Z212469" s="192"/>
      <c r="AA212469" s="192"/>
    </row>
    <row r="212470" spans="26:27">
      <c r="Z212470" s="192"/>
      <c r="AA212470" s="192"/>
    </row>
    <row r="212471" spans="26:27">
      <c r="Z212471" s="192"/>
      <c r="AA212471" s="192"/>
    </row>
    <row r="212472" spans="26:27">
      <c r="Z212472" s="192"/>
      <c r="AA212472" s="192"/>
    </row>
    <row r="212473" spans="26:27">
      <c r="Z212473" s="192"/>
      <c r="AA212473" s="192"/>
    </row>
    <row r="212474" spans="26:27">
      <c r="Z212474" s="192"/>
      <c r="AA212474" s="192"/>
    </row>
    <row r="212475" spans="26:27">
      <c r="Z212475" s="192"/>
      <c r="AA212475" s="192"/>
    </row>
    <row r="212476" spans="26:27">
      <c r="Z212476" s="192"/>
      <c r="AA212476" s="192"/>
    </row>
    <row r="212477" spans="26:27">
      <c r="Z212477" s="192"/>
      <c r="AA212477" s="192"/>
    </row>
    <row r="212478" spans="26:27">
      <c r="Z212478" s="192"/>
      <c r="AA212478" s="192"/>
    </row>
    <row r="212479" spans="26:27">
      <c r="Z212479" s="192"/>
      <c r="AA212479" s="192"/>
    </row>
    <row r="212480" spans="26:27">
      <c r="Z212480" s="192"/>
      <c r="AA212480" s="192"/>
    </row>
    <row r="212481" spans="26:27">
      <c r="Z212481" s="192"/>
      <c r="AA212481" s="192"/>
    </row>
    <row r="212482" spans="26:27">
      <c r="Z212482" s="192"/>
      <c r="AA212482" s="192"/>
    </row>
    <row r="212483" spans="26:27">
      <c r="Z212483" s="192"/>
      <c r="AA212483" s="192"/>
    </row>
    <row r="212484" spans="26:27">
      <c r="Z212484" s="192"/>
      <c r="AA212484" s="192"/>
    </row>
    <row r="212485" spans="26:27">
      <c r="Z212485" s="192"/>
      <c r="AA212485" s="192"/>
    </row>
    <row r="212486" spans="26:27">
      <c r="Z212486" s="192"/>
      <c r="AA212486" s="192"/>
    </row>
    <row r="212487" spans="26:27">
      <c r="Z212487" s="192"/>
      <c r="AA212487" s="192"/>
    </row>
    <row r="212488" spans="26:27">
      <c r="Z212488" s="192"/>
      <c r="AA212488" s="192"/>
    </row>
    <row r="212489" spans="26:27">
      <c r="Z212489" s="192"/>
      <c r="AA212489" s="192"/>
    </row>
    <row r="212490" spans="26:27">
      <c r="Z212490" s="192"/>
      <c r="AA212490" s="192"/>
    </row>
    <row r="212491" spans="26:27">
      <c r="Z212491" s="192"/>
      <c r="AA212491" s="192"/>
    </row>
    <row r="212492" spans="26:27">
      <c r="Z212492" s="192"/>
      <c r="AA212492" s="192"/>
    </row>
    <row r="212493" spans="26:27">
      <c r="Z212493" s="192"/>
      <c r="AA212493" s="192"/>
    </row>
    <row r="212494" spans="26:27">
      <c r="Z212494" s="192"/>
      <c r="AA212494" s="192"/>
    </row>
    <row r="212495" spans="26:27">
      <c r="Z212495" s="192"/>
      <c r="AA212495" s="192"/>
    </row>
    <row r="212496" spans="26:27">
      <c r="Z212496" s="192"/>
      <c r="AA212496" s="192"/>
    </row>
    <row r="212497" spans="26:27">
      <c r="Z212497" s="192"/>
      <c r="AA212497" s="192"/>
    </row>
    <row r="212498" spans="26:27">
      <c r="Z212498" s="192"/>
      <c r="AA212498" s="192"/>
    </row>
    <row r="212499" spans="26:27">
      <c r="Z212499" s="192"/>
      <c r="AA212499" s="192"/>
    </row>
    <row r="212500" spans="26:27">
      <c r="Z212500" s="192"/>
      <c r="AA212500" s="192"/>
    </row>
    <row r="212501" spans="26:27">
      <c r="Z212501" s="192"/>
      <c r="AA212501" s="192"/>
    </row>
    <row r="212502" spans="26:27">
      <c r="Z212502" s="192"/>
      <c r="AA212502" s="192"/>
    </row>
    <row r="212503" spans="26:27">
      <c r="Z212503" s="192"/>
      <c r="AA212503" s="192"/>
    </row>
    <row r="212504" spans="26:27">
      <c r="Z212504" s="192"/>
      <c r="AA212504" s="192"/>
    </row>
    <row r="212505" spans="26:27">
      <c r="Z212505" s="192"/>
      <c r="AA212505" s="192"/>
    </row>
    <row r="212506" spans="26:27">
      <c r="Z212506" s="192"/>
      <c r="AA212506" s="192"/>
    </row>
    <row r="212507" spans="26:27">
      <c r="Z212507" s="192"/>
      <c r="AA212507" s="192"/>
    </row>
    <row r="212508" spans="26:27">
      <c r="Z212508" s="192"/>
      <c r="AA212508" s="192"/>
    </row>
    <row r="212509" spans="26:27">
      <c r="Z212509" s="192"/>
      <c r="AA212509" s="192"/>
    </row>
    <row r="212510" spans="26:27">
      <c r="Z212510" s="192"/>
      <c r="AA212510" s="192"/>
    </row>
    <row r="212511" spans="26:27">
      <c r="Z212511" s="192"/>
      <c r="AA212511" s="192"/>
    </row>
    <row r="212512" spans="26:27">
      <c r="Z212512" s="192"/>
      <c r="AA212512" s="192"/>
    </row>
    <row r="212513" spans="26:27">
      <c r="Z212513" s="192"/>
      <c r="AA212513" s="192"/>
    </row>
    <row r="212514" spans="26:27">
      <c r="Z212514" s="192"/>
      <c r="AA212514" s="192"/>
    </row>
    <row r="212515" spans="26:27">
      <c r="Z212515" s="192"/>
      <c r="AA212515" s="192"/>
    </row>
    <row r="212516" spans="26:27">
      <c r="Z212516" s="192"/>
      <c r="AA212516" s="192"/>
    </row>
    <row r="212517" spans="26:27">
      <c r="Z212517" s="192"/>
      <c r="AA212517" s="192"/>
    </row>
    <row r="212518" spans="26:27">
      <c r="Z212518" s="192"/>
      <c r="AA212518" s="192"/>
    </row>
    <row r="212519" spans="26:27">
      <c r="Z212519" s="192"/>
      <c r="AA212519" s="192"/>
    </row>
    <row r="212520" spans="26:27">
      <c r="Z212520" s="192"/>
      <c r="AA212520" s="192"/>
    </row>
    <row r="212521" spans="26:27">
      <c r="Z212521" s="192"/>
      <c r="AA212521" s="192"/>
    </row>
    <row r="212522" spans="26:27">
      <c r="Z212522" s="192"/>
      <c r="AA212522" s="192"/>
    </row>
    <row r="212523" spans="26:27">
      <c r="Z212523" s="192"/>
      <c r="AA212523" s="192"/>
    </row>
    <row r="212524" spans="26:27">
      <c r="Z212524" s="192"/>
      <c r="AA212524" s="192"/>
    </row>
    <row r="212525" spans="26:27">
      <c r="Z212525" s="192"/>
      <c r="AA212525" s="192"/>
    </row>
    <row r="212526" spans="26:27">
      <c r="Z212526" s="192"/>
      <c r="AA212526" s="192"/>
    </row>
    <row r="212527" spans="26:27">
      <c r="Z212527" s="192"/>
      <c r="AA212527" s="192"/>
    </row>
    <row r="212528" spans="26:27">
      <c r="Z212528" s="192"/>
      <c r="AA212528" s="192"/>
    </row>
    <row r="212529" spans="26:27">
      <c r="Z212529" s="192"/>
      <c r="AA212529" s="192"/>
    </row>
    <row r="212530" spans="26:27">
      <c r="Z212530" s="192"/>
      <c r="AA212530" s="192"/>
    </row>
    <row r="212531" spans="26:27">
      <c r="Z212531" s="192"/>
      <c r="AA212531" s="192"/>
    </row>
    <row r="212532" spans="26:27">
      <c r="Z212532" s="192"/>
      <c r="AA212532" s="192"/>
    </row>
    <row r="212533" spans="26:27">
      <c r="Z212533" s="192"/>
      <c r="AA212533" s="192"/>
    </row>
    <row r="212534" spans="26:27">
      <c r="Z212534" s="192"/>
      <c r="AA212534" s="192"/>
    </row>
    <row r="212535" spans="26:27">
      <c r="Z212535" s="192"/>
      <c r="AA212535" s="192"/>
    </row>
    <row r="212536" spans="26:27">
      <c r="Z212536" s="192"/>
      <c r="AA212536" s="192"/>
    </row>
    <row r="212537" spans="26:27">
      <c r="Z212537" s="192"/>
      <c r="AA212537" s="192"/>
    </row>
    <row r="212538" spans="26:27">
      <c r="Z212538" s="192"/>
      <c r="AA212538" s="192"/>
    </row>
    <row r="212539" spans="26:27">
      <c r="Z212539" s="192"/>
      <c r="AA212539" s="192"/>
    </row>
    <row r="212540" spans="26:27">
      <c r="Z212540" s="192"/>
      <c r="AA212540" s="192"/>
    </row>
    <row r="212541" spans="26:27">
      <c r="Z212541" s="192"/>
      <c r="AA212541" s="192"/>
    </row>
    <row r="212542" spans="26:27">
      <c r="Z212542" s="192"/>
      <c r="AA212542" s="192"/>
    </row>
    <row r="212543" spans="26:27">
      <c r="Z212543" s="192"/>
      <c r="AA212543" s="192"/>
    </row>
    <row r="212544" spans="26:27">
      <c r="Z212544" s="192"/>
      <c r="AA212544" s="192"/>
    </row>
    <row r="212545" spans="26:27">
      <c r="Z212545" s="192"/>
      <c r="AA212545" s="192"/>
    </row>
    <row r="212546" spans="26:27">
      <c r="Z212546" s="192"/>
      <c r="AA212546" s="192"/>
    </row>
    <row r="212547" spans="26:27">
      <c r="Z212547" s="192"/>
      <c r="AA212547" s="192"/>
    </row>
    <row r="212548" spans="26:27">
      <c r="Z212548" s="192"/>
      <c r="AA212548" s="192"/>
    </row>
    <row r="212549" spans="26:27">
      <c r="Z212549" s="192"/>
      <c r="AA212549" s="192"/>
    </row>
    <row r="212550" spans="26:27">
      <c r="Z212550" s="192"/>
      <c r="AA212550" s="192"/>
    </row>
    <row r="212551" spans="26:27">
      <c r="Z212551" s="192"/>
      <c r="AA212551" s="192"/>
    </row>
    <row r="212552" spans="26:27">
      <c r="Z212552" s="192"/>
      <c r="AA212552" s="192"/>
    </row>
    <row r="212553" spans="26:27">
      <c r="Z212553" s="192"/>
      <c r="AA212553" s="192"/>
    </row>
    <row r="212554" spans="26:27">
      <c r="Z212554" s="192"/>
      <c r="AA212554" s="192"/>
    </row>
    <row r="212555" spans="26:27">
      <c r="Z212555" s="192"/>
      <c r="AA212555" s="192"/>
    </row>
    <row r="212556" spans="26:27">
      <c r="Z212556" s="192"/>
      <c r="AA212556" s="192"/>
    </row>
    <row r="212557" spans="26:27">
      <c r="Z212557" s="192"/>
      <c r="AA212557" s="192"/>
    </row>
    <row r="212558" spans="26:27">
      <c r="Z212558" s="192"/>
      <c r="AA212558" s="192"/>
    </row>
    <row r="212559" spans="26:27">
      <c r="Z212559" s="192"/>
      <c r="AA212559" s="192"/>
    </row>
    <row r="212560" spans="26:27">
      <c r="Z212560" s="192"/>
      <c r="AA212560" s="192"/>
    </row>
    <row r="212561" spans="26:27">
      <c r="Z212561" s="192"/>
      <c r="AA212561" s="192"/>
    </row>
    <row r="212562" spans="26:27">
      <c r="Z212562" s="192"/>
      <c r="AA212562" s="192"/>
    </row>
    <row r="212563" spans="26:27">
      <c r="Z212563" s="192"/>
      <c r="AA212563" s="192"/>
    </row>
    <row r="212564" spans="26:27">
      <c r="Z212564" s="192"/>
      <c r="AA212564" s="192"/>
    </row>
    <row r="212565" spans="26:27">
      <c r="Z212565" s="192"/>
      <c r="AA212565" s="192"/>
    </row>
    <row r="212566" spans="26:27">
      <c r="Z212566" s="192"/>
      <c r="AA212566" s="192"/>
    </row>
    <row r="212567" spans="26:27">
      <c r="Z212567" s="192"/>
      <c r="AA212567" s="192"/>
    </row>
    <row r="212568" spans="26:27">
      <c r="Z212568" s="192"/>
      <c r="AA212568" s="192"/>
    </row>
    <row r="212569" spans="26:27">
      <c r="Z212569" s="192"/>
      <c r="AA212569" s="192"/>
    </row>
    <row r="212570" spans="26:27">
      <c r="Z212570" s="192"/>
      <c r="AA212570" s="192"/>
    </row>
    <row r="212571" spans="26:27">
      <c r="Z212571" s="192"/>
      <c r="AA212571" s="192"/>
    </row>
    <row r="212572" spans="26:27">
      <c r="Z212572" s="192"/>
      <c r="AA212572" s="192"/>
    </row>
    <row r="212573" spans="26:27">
      <c r="Z212573" s="192"/>
      <c r="AA212573" s="192"/>
    </row>
    <row r="212574" spans="26:27">
      <c r="Z212574" s="192"/>
      <c r="AA212574" s="192"/>
    </row>
    <row r="212575" spans="26:27">
      <c r="Z212575" s="192"/>
      <c r="AA212575" s="192"/>
    </row>
    <row r="212576" spans="26:27">
      <c r="Z212576" s="192"/>
      <c r="AA212576" s="192"/>
    </row>
    <row r="212577" spans="26:27">
      <c r="Z212577" s="192"/>
      <c r="AA212577" s="192"/>
    </row>
    <row r="212578" spans="26:27">
      <c r="Z212578" s="192"/>
      <c r="AA212578" s="192"/>
    </row>
    <row r="212579" spans="26:27">
      <c r="Z212579" s="192"/>
      <c r="AA212579" s="192"/>
    </row>
    <row r="212580" spans="26:27">
      <c r="Z212580" s="192"/>
      <c r="AA212580" s="192"/>
    </row>
    <row r="212581" spans="26:27">
      <c r="Z212581" s="192"/>
      <c r="AA212581" s="192"/>
    </row>
    <row r="212582" spans="26:27">
      <c r="Z212582" s="192"/>
      <c r="AA212582" s="192"/>
    </row>
    <row r="212583" spans="26:27">
      <c r="Z212583" s="192"/>
      <c r="AA212583" s="192"/>
    </row>
    <row r="212584" spans="26:27">
      <c r="Z212584" s="192"/>
      <c r="AA212584" s="192"/>
    </row>
    <row r="212585" spans="26:27">
      <c r="Z212585" s="192"/>
      <c r="AA212585" s="192"/>
    </row>
    <row r="212586" spans="26:27">
      <c r="Z212586" s="192"/>
      <c r="AA212586" s="192"/>
    </row>
    <row r="212587" spans="26:27">
      <c r="Z212587" s="192"/>
      <c r="AA212587" s="192"/>
    </row>
    <row r="212588" spans="26:27">
      <c r="Z212588" s="192"/>
      <c r="AA212588" s="192"/>
    </row>
    <row r="212589" spans="26:27">
      <c r="Z212589" s="192"/>
      <c r="AA212589" s="192"/>
    </row>
    <row r="212590" spans="26:27">
      <c r="Z212590" s="192"/>
      <c r="AA212590" s="192"/>
    </row>
    <row r="212591" spans="26:27">
      <c r="Z212591" s="192"/>
      <c r="AA212591" s="192"/>
    </row>
    <row r="212592" spans="26:27">
      <c r="Z212592" s="192"/>
      <c r="AA212592" s="192"/>
    </row>
    <row r="212593" spans="26:27">
      <c r="Z212593" s="192"/>
      <c r="AA212593" s="192"/>
    </row>
    <row r="212594" spans="26:27">
      <c r="Z212594" s="192"/>
      <c r="AA212594" s="192"/>
    </row>
    <row r="212595" spans="26:27">
      <c r="Z212595" s="192"/>
      <c r="AA212595" s="192"/>
    </row>
    <row r="212596" spans="26:27">
      <c r="Z212596" s="192"/>
      <c r="AA212596" s="192"/>
    </row>
    <row r="212597" spans="26:27">
      <c r="Z212597" s="192"/>
      <c r="AA212597" s="192"/>
    </row>
    <row r="212598" spans="26:27">
      <c r="Z212598" s="192"/>
      <c r="AA212598" s="192"/>
    </row>
    <row r="212599" spans="26:27">
      <c r="Z212599" s="192"/>
      <c r="AA212599" s="192"/>
    </row>
    <row r="212600" spans="26:27">
      <c r="Z212600" s="192"/>
      <c r="AA212600" s="192"/>
    </row>
    <row r="212601" spans="26:27">
      <c r="Z212601" s="192"/>
      <c r="AA212601" s="192"/>
    </row>
    <row r="212602" spans="26:27">
      <c r="Z212602" s="192"/>
      <c r="AA212602" s="192"/>
    </row>
    <row r="212603" spans="26:27">
      <c r="Z212603" s="192"/>
      <c r="AA212603" s="192"/>
    </row>
    <row r="212604" spans="26:27">
      <c r="Z212604" s="192"/>
      <c r="AA212604" s="192"/>
    </row>
    <row r="212605" spans="26:27">
      <c r="Z212605" s="192"/>
      <c r="AA212605" s="192"/>
    </row>
    <row r="212606" spans="26:27">
      <c r="Z212606" s="192"/>
      <c r="AA212606" s="192"/>
    </row>
    <row r="212607" spans="26:27">
      <c r="Z212607" s="192"/>
      <c r="AA212607" s="192"/>
    </row>
    <row r="212608" spans="26:27">
      <c r="Z212608" s="192"/>
      <c r="AA212608" s="192"/>
    </row>
    <row r="212609" spans="26:27">
      <c r="Z212609" s="192"/>
      <c r="AA212609" s="192"/>
    </row>
    <row r="212610" spans="26:27">
      <c r="Z212610" s="192"/>
      <c r="AA212610" s="192"/>
    </row>
    <row r="212611" spans="26:27">
      <c r="Z212611" s="192"/>
      <c r="AA212611" s="192"/>
    </row>
    <row r="212612" spans="26:27">
      <c r="Z212612" s="192"/>
      <c r="AA212612" s="192"/>
    </row>
    <row r="212613" spans="26:27">
      <c r="Z212613" s="192"/>
      <c r="AA212613" s="192"/>
    </row>
    <row r="212614" spans="26:27">
      <c r="Z212614" s="192"/>
      <c r="AA212614" s="192"/>
    </row>
    <row r="212615" spans="26:27">
      <c r="Z212615" s="192"/>
      <c r="AA212615" s="192"/>
    </row>
    <row r="212616" spans="26:27">
      <c r="Z212616" s="192"/>
      <c r="AA212616" s="192"/>
    </row>
    <row r="212617" spans="26:27">
      <c r="Z212617" s="192"/>
      <c r="AA212617" s="192"/>
    </row>
    <row r="212618" spans="26:27">
      <c r="Z212618" s="192"/>
      <c r="AA212618" s="192"/>
    </row>
    <row r="212619" spans="26:27">
      <c r="Z212619" s="192"/>
      <c r="AA212619" s="192"/>
    </row>
    <row r="212620" spans="26:27">
      <c r="Z212620" s="192"/>
      <c r="AA212620" s="192"/>
    </row>
    <row r="212621" spans="26:27">
      <c r="Z212621" s="192"/>
      <c r="AA212621" s="192"/>
    </row>
    <row r="212622" spans="26:27">
      <c r="Z212622" s="192"/>
      <c r="AA212622" s="192"/>
    </row>
    <row r="212623" spans="26:27">
      <c r="Z212623" s="192"/>
      <c r="AA212623" s="192"/>
    </row>
    <row r="212624" spans="26:27">
      <c r="Z212624" s="192"/>
      <c r="AA212624" s="192"/>
    </row>
    <row r="212625" spans="26:27">
      <c r="Z212625" s="192"/>
      <c r="AA212625" s="192"/>
    </row>
    <row r="212626" spans="26:27">
      <c r="Z212626" s="192"/>
      <c r="AA212626" s="192"/>
    </row>
    <row r="212627" spans="26:27">
      <c r="Z212627" s="192"/>
      <c r="AA212627" s="192"/>
    </row>
    <row r="212628" spans="26:27">
      <c r="Z212628" s="192"/>
      <c r="AA212628" s="192"/>
    </row>
    <row r="212629" spans="26:27">
      <c r="Z212629" s="192"/>
      <c r="AA212629" s="192"/>
    </row>
    <row r="212630" spans="26:27">
      <c r="Z212630" s="192"/>
      <c r="AA212630" s="192"/>
    </row>
    <row r="212631" spans="26:27">
      <c r="Z212631" s="192"/>
      <c r="AA212631" s="192"/>
    </row>
    <row r="212632" spans="26:27">
      <c r="Z212632" s="192"/>
      <c r="AA212632" s="192"/>
    </row>
    <row r="212633" spans="26:27">
      <c r="Z212633" s="192"/>
      <c r="AA212633" s="192"/>
    </row>
    <row r="212634" spans="26:27">
      <c r="Z212634" s="192"/>
      <c r="AA212634" s="192"/>
    </row>
    <row r="212635" spans="26:27">
      <c r="Z212635" s="192"/>
      <c r="AA212635" s="192"/>
    </row>
    <row r="212636" spans="26:27">
      <c r="Z212636" s="192"/>
      <c r="AA212636" s="192"/>
    </row>
    <row r="212637" spans="26:27">
      <c r="Z212637" s="192"/>
      <c r="AA212637" s="192"/>
    </row>
    <row r="212638" spans="26:27">
      <c r="Z212638" s="192"/>
      <c r="AA212638" s="192"/>
    </row>
    <row r="212639" spans="26:27">
      <c r="Z212639" s="192"/>
      <c r="AA212639" s="192"/>
    </row>
    <row r="212640" spans="26:27">
      <c r="Z212640" s="192"/>
      <c r="AA212640" s="192"/>
    </row>
    <row r="212641" spans="26:27">
      <c r="Z212641" s="192"/>
      <c r="AA212641" s="192"/>
    </row>
    <row r="212642" spans="26:27">
      <c r="Z212642" s="192"/>
      <c r="AA212642" s="192"/>
    </row>
    <row r="212643" spans="26:27">
      <c r="Z212643" s="192"/>
      <c r="AA212643" s="192"/>
    </row>
    <row r="212644" spans="26:27">
      <c r="Z212644" s="192"/>
      <c r="AA212644" s="192"/>
    </row>
    <row r="212645" spans="26:27">
      <c r="Z212645" s="192"/>
      <c r="AA212645" s="192"/>
    </row>
    <row r="212646" spans="26:27">
      <c r="Z212646" s="192"/>
      <c r="AA212646" s="192"/>
    </row>
    <row r="212647" spans="26:27">
      <c r="Z212647" s="192"/>
      <c r="AA212647" s="192"/>
    </row>
    <row r="212648" spans="26:27">
      <c r="Z212648" s="192"/>
      <c r="AA212648" s="192"/>
    </row>
    <row r="212649" spans="26:27">
      <c r="Z212649" s="192"/>
      <c r="AA212649" s="192"/>
    </row>
    <row r="212650" spans="26:27">
      <c r="Z212650" s="192"/>
      <c r="AA212650" s="192"/>
    </row>
    <row r="212651" spans="26:27">
      <c r="Z212651" s="192"/>
      <c r="AA212651" s="192"/>
    </row>
    <row r="212652" spans="26:27">
      <c r="Z212652" s="192"/>
      <c r="AA212652" s="192"/>
    </row>
    <row r="212653" spans="26:27">
      <c r="Z212653" s="192"/>
      <c r="AA212653" s="192"/>
    </row>
    <row r="212654" spans="26:27">
      <c r="Z212654" s="192"/>
      <c r="AA212654" s="192"/>
    </row>
    <row r="212655" spans="26:27">
      <c r="Z212655" s="192"/>
      <c r="AA212655" s="192"/>
    </row>
    <row r="212656" spans="26:27">
      <c r="Z212656" s="192"/>
      <c r="AA212656" s="192"/>
    </row>
    <row r="212657" spans="26:27">
      <c r="Z212657" s="192"/>
      <c r="AA212657" s="192"/>
    </row>
    <row r="212658" spans="26:27">
      <c r="Z212658" s="192"/>
      <c r="AA212658" s="192"/>
    </row>
    <row r="212659" spans="26:27">
      <c r="Z212659" s="192"/>
      <c r="AA212659" s="192"/>
    </row>
    <row r="212660" spans="26:27">
      <c r="Z212660" s="192"/>
      <c r="AA212660" s="192"/>
    </row>
    <row r="212661" spans="26:27">
      <c r="Z212661" s="192"/>
      <c r="AA212661" s="192"/>
    </row>
    <row r="212662" spans="26:27">
      <c r="Z212662" s="192"/>
      <c r="AA212662" s="192"/>
    </row>
    <row r="212663" spans="26:27">
      <c r="Z212663" s="192"/>
      <c r="AA212663" s="192"/>
    </row>
    <row r="212664" spans="26:27">
      <c r="Z212664" s="192"/>
      <c r="AA212664" s="192"/>
    </row>
    <row r="212665" spans="26:27">
      <c r="Z212665" s="192"/>
      <c r="AA212665" s="192"/>
    </row>
    <row r="212666" spans="26:27">
      <c r="Z212666" s="192"/>
      <c r="AA212666" s="192"/>
    </row>
    <row r="212667" spans="26:27">
      <c r="Z212667" s="192"/>
      <c r="AA212667" s="192"/>
    </row>
    <row r="212668" spans="26:27">
      <c r="Z212668" s="192"/>
      <c r="AA212668" s="192"/>
    </row>
    <row r="212669" spans="26:27">
      <c r="Z212669" s="192"/>
      <c r="AA212669" s="192"/>
    </row>
    <row r="212670" spans="26:27">
      <c r="Z212670" s="192"/>
      <c r="AA212670" s="192"/>
    </row>
    <row r="212671" spans="26:27">
      <c r="Z212671" s="192"/>
      <c r="AA212671" s="192"/>
    </row>
    <row r="212672" spans="26:27">
      <c r="Z212672" s="192"/>
      <c r="AA212672" s="192"/>
    </row>
    <row r="212673" spans="26:27">
      <c r="Z212673" s="192"/>
      <c r="AA212673" s="192"/>
    </row>
    <row r="212674" spans="26:27">
      <c r="Z212674" s="192"/>
      <c r="AA212674" s="192"/>
    </row>
    <row r="212675" spans="26:27">
      <c r="Z212675" s="192"/>
      <c r="AA212675" s="192"/>
    </row>
    <row r="212676" spans="26:27">
      <c r="Z212676" s="192"/>
      <c r="AA212676" s="192"/>
    </row>
    <row r="212677" spans="26:27">
      <c r="Z212677" s="192"/>
      <c r="AA212677" s="192"/>
    </row>
    <row r="212678" spans="26:27">
      <c r="Z212678" s="192"/>
      <c r="AA212678" s="192"/>
    </row>
    <row r="212679" spans="26:27">
      <c r="Z212679" s="192"/>
      <c r="AA212679" s="192"/>
    </row>
    <row r="212680" spans="26:27">
      <c r="Z212680" s="192"/>
      <c r="AA212680" s="192"/>
    </row>
    <row r="212681" spans="26:27">
      <c r="Z212681" s="192"/>
      <c r="AA212681" s="192"/>
    </row>
    <row r="212682" spans="26:27">
      <c r="Z212682" s="192"/>
      <c r="AA212682" s="192"/>
    </row>
    <row r="212683" spans="26:27">
      <c r="Z212683" s="192"/>
      <c r="AA212683" s="192"/>
    </row>
    <row r="212684" spans="26:27">
      <c r="Z212684" s="192"/>
      <c r="AA212684" s="192"/>
    </row>
    <row r="212685" spans="26:27">
      <c r="Z212685" s="192"/>
      <c r="AA212685" s="192"/>
    </row>
    <row r="212686" spans="26:27">
      <c r="Z212686" s="192"/>
      <c r="AA212686" s="192"/>
    </row>
    <row r="212687" spans="26:27">
      <c r="Z212687" s="192"/>
      <c r="AA212687" s="192"/>
    </row>
    <row r="212688" spans="26:27">
      <c r="Z212688" s="192"/>
      <c r="AA212688" s="192"/>
    </row>
    <row r="212689" spans="26:27">
      <c r="Z212689" s="192"/>
      <c r="AA212689" s="192"/>
    </row>
    <row r="212690" spans="26:27">
      <c r="Z212690" s="192"/>
      <c r="AA212690" s="192"/>
    </row>
    <row r="212691" spans="26:27">
      <c r="Z212691" s="192"/>
      <c r="AA212691" s="192"/>
    </row>
    <row r="212692" spans="26:27">
      <c r="Z212692" s="192"/>
      <c r="AA212692" s="192"/>
    </row>
    <row r="212693" spans="26:27">
      <c r="Z212693" s="192"/>
      <c r="AA212693" s="192"/>
    </row>
    <row r="212694" spans="26:27">
      <c r="Z212694" s="192"/>
      <c r="AA212694" s="192"/>
    </row>
    <row r="212695" spans="26:27">
      <c r="Z212695" s="192"/>
      <c r="AA212695" s="192"/>
    </row>
    <row r="212696" spans="26:27">
      <c r="Z212696" s="192"/>
      <c r="AA212696" s="192"/>
    </row>
    <row r="212697" spans="26:27">
      <c r="Z212697" s="192"/>
      <c r="AA212697" s="192"/>
    </row>
    <row r="212698" spans="26:27">
      <c r="Z212698" s="192"/>
      <c r="AA212698" s="192"/>
    </row>
    <row r="212699" spans="26:27">
      <c r="Z212699" s="192"/>
      <c r="AA212699" s="192"/>
    </row>
    <row r="212700" spans="26:27">
      <c r="Z212700" s="192"/>
      <c r="AA212700" s="192"/>
    </row>
    <row r="212701" spans="26:27">
      <c r="Z212701" s="192"/>
      <c r="AA212701" s="192"/>
    </row>
    <row r="212702" spans="26:27">
      <c r="Z212702" s="192"/>
      <c r="AA212702" s="192"/>
    </row>
    <row r="212703" spans="26:27">
      <c r="Z212703" s="192"/>
      <c r="AA212703" s="192"/>
    </row>
    <row r="212704" spans="26:27">
      <c r="Z212704" s="192"/>
      <c r="AA212704" s="192"/>
    </row>
    <row r="212705" spans="26:27">
      <c r="Z212705" s="192"/>
      <c r="AA212705" s="192"/>
    </row>
    <row r="212706" spans="26:27">
      <c r="Z212706" s="192"/>
      <c r="AA212706" s="192"/>
    </row>
    <row r="212707" spans="26:27">
      <c r="Z212707" s="192"/>
      <c r="AA212707" s="192"/>
    </row>
    <row r="212708" spans="26:27">
      <c r="Z212708" s="192"/>
      <c r="AA212708" s="192"/>
    </row>
    <row r="212709" spans="26:27">
      <c r="Z212709" s="192"/>
      <c r="AA212709" s="192"/>
    </row>
    <row r="212710" spans="26:27">
      <c r="Z212710" s="192"/>
      <c r="AA212710" s="192"/>
    </row>
    <row r="212711" spans="26:27">
      <c r="Z212711" s="192"/>
      <c r="AA212711" s="192"/>
    </row>
    <row r="212712" spans="26:27">
      <c r="Z212712" s="192"/>
      <c r="AA212712" s="192"/>
    </row>
    <row r="212713" spans="26:27">
      <c r="Z212713" s="192"/>
      <c r="AA212713" s="192"/>
    </row>
    <row r="212714" spans="26:27">
      <c r="Z212714" s="192"/>
      <c r="AA212714" s="192"/>
    </row>
    <row r="212715" spans="26:27">
      <c r="Z212715" s="192"/>
      <c r="AA212715" s="192"/>
    </row>
    <row r="212716" spans="26:27">
      <c r="Z212716" s="192"/>
      <c r="AA212716" s="192"/>
    </row>
    <row r="212717" spans="26:27">
      <c r="Z212717" s="192"/>
      <c r="AA212717" s="192"/>
    </row>
    <row r="212718" spans="26:27">
      <c r="Z212718" s="192"/>
      <c r="AA212718" s="192"/>
    </row>
    <row r="212719" spans="26:27">
      <c r="Z212719" s="192"/>
      <c r="AA212719" s="192"/>
    </row>
    <row r="212720" spans="26:27">
      <c r="Z212720" s="192"/>
      <c r="AA212720" s="192"/>
    </row>
    <row r="212721" spans="26:27">
      <c r="Z212721" s="192"/>
      <c r="AA212721" s="192"/>
    </row>
    <row r="212722" spans="26:27">
      <c r="Z212722" s="192"/>
      <c r="AA212722" s="192"/>
    </row>
    <row r="212723" spans="26:27">
      <c r="Z212723" s="192"/>
      <c r="AA212723" s="192"/>
    </row>
    <row r="212724" spans="26:27">
      <c r="Z212724" s="192"/>
      <c r="AA212724" s="192"/>
    </row>
    <row r="212725" spans="26:27">
      <c r="Z212725" s="192"/>
      <c r="AA212725" s="192"/>
    </row>
    <row r="212726" spans="26:27">
      <c r="Z212726" s="192"/>
      <c r="AA212726" s="192"/>
    </row>
    <row r="212727" spans="26:27">
      <c r="Z212727" s="192"/>
      <c r="AA212727" s="192"/>
    </row>
    <row r="212728" spans="26:27">
      <c r="Z212728" s="192"/>
      <c r="AA212728" s="192"/>
    </row>
    <row r="212729" spans="26:27">
      <c r="Z212729" s="192"/>
      <c r="AA212729" s="192"/>
    </row>
    <row r="212730" spans="26:27">
      <c r="Z212730" s="192"/>
      <c r="AA212730" s="192"/>
    </row>
    <row r="212731" spans="26:27">
      <c r="Z212731" s="192"/>
      <c r="AA212731" s="192"/>
    </row>
    <row r="212732" spans="26:27">
      <c r="Z212732" s="192"/>
      <c r="AA212732" s="192"/>
    </row>
    <row r="212733" spans="26:27">
      <c r="Z212733" s="192"/>
      <c r="AA212733" s="192"/>
    </row>
    <row r="212734" spans="26:27">
      <c r="Z212734" s="192"/>
      <c r="AA212734" s="192"/>
    </row>
    <row r="212735" spans="26:27">
      <c r="Z212735" s="192"/>
      <c r="AA212735" s="192"/>
    </row>
    <row r="212736" spans="26:27">
      <c r="Z212736" s="192"/>
      <c r="AA212736" s="192"/>
    </row>
    <row r="212737" spans="26:27">
      <c r="Z212737" s="192"/>
      <c r="AA212737" s="192"/>
    </row>
    <row r="212738" spans="26:27">
      <c r="Z212738" s="192"/>
      <c r="AA212738" s="192"/>
    </row>
    <row r="212739" spans="26:27">
      <c r="Z212739" s="192"/>
      <c r="AA212739" s="192"/>
    </row>
    <row r="212740" spans="26:27">
      <c r="Z212740" s="192"/>
      <c r="AA212740" s="192"/>
    </row>
    <row r="212741" spans="26:27">
      <c r="Z212741" s="192"/>
      <c r="AA212741" s="192"/>
    </row>
    <row r="212742" spans="26:27">
      <c r="Z212742" s="192"/>
      <c r="AA212742" s="192"/>
    </row>
    <row r="212743" spans="26:27">
      <c r="Z212743" s="192"/>
      <c r="AA212743" s="192"/>
    </row>
    <row r="212744" spans="26:27">
      <c r="Z212744" s="192"/>
      <c r="AA212744" s="192"/>
    </row>
    <row r="212745" spans="26:27">
      <c r="Z212745" s="192"/>
      <c r="AA212745" s="192"/>
    </row>
    <row r="212746" spans="26:27">
      <c r="Z212746" s="192"/>
      <c r="AA212746" s="192"/>
    </row>
    <row r="212747" spans="26:27">
      <c r="Z212747" s="192"/>
      <c r="AA212747" s="192"/>
    </row>
    <row r="212748" spans="26:27">
      <c r="Z212748" s="192"/>
      <c r="AA212748" s="192"/>
    </row>
    <row r="212749" spans="26:27">
      <c r="Z212749" s="192"/>
      <c r="AA212749" s="192"/>
    </row>
    <row r="212750" spans="26:27">
      <c r="Z212750" s="192"/>
      <c r="AA212750" s="192"/>
    </row>
    <row r="212751" spans="26:27">
      <c r="Z212751" s="192"/>
      <c r="AA212751" s="192"/>
    </row>
    <row r="212752" spans="26:27">
      <c r="Z212752" s="192"/>
      <c r="AA212752" s="192"/>
    </row>
    <row r="212753" spans="26:27">
      <c r="Z212753" s="192"/>
      <c r="AA212753" s="192"/>
    </row>
    <row r="212754" spans="26:27">
      <c r="Z212754" s="192"/>
      <c r="AA212754" s="192"/>
    </row>
    <row r="212755" spans="26:27">
      <c r="Z212755" s="192"/>
      <c r="AA212755" s="192"/>
    </row>
    <row r="212756" spans="26:27">
      <c r="Z212756" s="192"/>
      <c r="AA212756" s="192"/>
    </row>
    <row r="212757" spans="26:27">
      <c r="Z212757" s="192"/>
      <c r="AA212757" s="192"/>
    </row>
    <row r="212758" spans="26:27">
      <c r="Z212758" s="192"/>
      <c r="AA212758" s="192"/>
    </row>
    <row r="212759" spans="26:27">
      <c r="Z212759" s="192"/>
      <c r="AA212759" s="192"/>
    </row>
    <row r="212760" spans="26:27">
      <c r="Z212760" s="192"/>
      <c r="AA212760" s="192"/>
    </row>
    <row r="212761" spans="26:27">
      <c r="Z212761" s="192"/>
      <c r="AA212761" s="192"/>
    </row>
    <row r="212762" spans="26:27">
      <c r="Z212762" s="192"/>
      <c r="AA212762" s="192"/>
    </row>
    <row r="212763" spans="26:27">
      <c r="Z212763" s="192"/>
      <c r="AA212763" s="192"/>
    </row>
    <row r="212764" spans="26:27">
      <c r="Z212764" s="192"/>
      <c r="AA212764" s="192"/>
    </row>
    <row r="212765" spans="26:27">
      <c r="Z212765" s="192"/>
      <c r="AA212765" s="192"/>
    </row>
    <row r="212766" spans="26:27">
      <c r="Z212766" s="192"/>
      <c r="AA212766" s="192"/>
    </row>
    <row r="212767" spans="26:27">
      <c r="Z212767" s="192"/>
      <c r="AA212767" s="192"/>
    </row>
    <row r="212768" spans="26:27">
      <c r="Z212768" s="192"/>
      <c r="AA212768" s="192"/>
    </row>
    <row r="212769" spans="26:27">
      <c r="Z212769" s="192"/>
      <c r="AA212769" s="192"/>
    </row>
    <row r="212770" spans="26:27">
      <c r="Z212770" s="192"/>
      <c r="AA212770" s="192"/>
    </row>
    <row r="212771" spans="26:27">
      <c r="Z212771" s="192"/>
      <c r="AA212771" s="192"/>
    </row>
    <row r="212772" spans="26:27">
      <c r="Z212772" s="192"/>
      <c r="AA212772" s="192"/>
    </row>
    <row r="212773" spans="26:27">
      <c r="Z212773" s="192"/>
      <c r="AA212773" s="192"/>
    </row>
    <row r="212774" spans="26:27">
      <c r="Z212774" s="192"/>
      <c r="AA212774" s="192"/>
    </row>
    <row r="212775" spans="26:27">
      <c r="Z212775" s="192"/>
      <c r="AA212775" s="192"/>
    </row>
    <row r="212776" spans="26:27">
      <c r="Z212776" s="192"/>
      <c r="AA212776" s="192"/>
    </row>
    <row r="212777" spans="26:27">
      <c r="Z212777" s="192"/>
      <c r="AA212777" s="192"/>
    </row>
    <row r="212778" spans="26:27">
      <c r="Z212778" s="192"/>
      <c r="AA212778" s="192"/>
    </row>
    <row r="212779" spans="26:27">
      <c r="Z212779" s="192"/>
      <c r="AA212779" s="192"/>
    </row>
    <row r="212780" spans="26:27">
      <c r="Z212780" s="192"/>
      <c r="AA212780" s="192"/>
    </row>
    <row r="212781" spans="26:27">
      <c r="Z212781" s="192"/>
      <c r="AA212781" s="192"/>
    </row>
    <row r="212782" spans="26:27">
      <c r="Z212782" s="192"/>
      <c r="AA212782" s="192"/>
    </row>
    <row r="212783" spans="26:27">
      <c r="Z212783" s="192"/>
      <c r="AA212783" s="192"/>
    </row>
    <row r="212784" spans="26:27">
      <c r="Z212784" s="192"/>
      <c r="AA212784" s="192"/>
    </row>
    <row r="212785" spans="26:27">
      <c r="Z212785" s="192"/>
      <c r="AA212785" s="192"/>
    </row>
    <row r="212786" spans="26:27">
      <c r="Z212786" s="192"/>
      <c r="AA212786" s="192"/>
    </row>
    <row r="212787" spans="26:27">
      <c r="Z212787" s="192"/>
      <c r="AA212787" s="192"/>
    </row>
    <row r="212788" spans="26:27">
      <c r="Z212788" s="192"/>
      <c r="AA212788" s="192"/>
    </row>
    <row r="212789" spans="26:27">
      <c r="Z212789" s="192"/>
      <c r="AA212789" s="192"/>
    </row>
    <row r="212790" spans="26:27">
      <c r="Z212790" s="192"/>
      <c r="AA212790" s="192"/>
    </row>
    <row r="212791" spans="26:27">
      <c r="Z212791" s="192"/>
      <c r="AA212791" s="192"/>
    </row>
    <row r="212792" spans="26:27">
      <c r="Z212792" s="192"/>
      <c r="AA212792" s="192"/>
    </row>
    <row r="212793" spans="26:27">
      <c r="Z212793" s="192"/>
      <c r="AA212793" s="192"/>
    </row>
    <row r="212794" spans="26:27">
      <c r="Z212794" s="192"/>
      <c r="AA212794" s="192"/>
    </row>
    <row r="212795" spans="26:27">
      <c r="Z212795" s="192"/>
      <c r="AA212795" s="192"/>
    </row>
    <row r="212796" spans="26:27">
      <c r="Z212796" s="192"/>
      <c r="AA212796" s="192"/>
    </row>
    <row r="212797" spans="26:27">
      <c r="Z212797" s="192"/>
      <c r="AA212797" s="192"/>
    </row>
    <row r="212798" spans="26:27">
      <c r="Z212798" s="192"/>
      <c r="AA212798" s="192"/>
    </row>
    <row r="212799" spans="26:27">
      <c r="Z212799" s="192"/>
      <c r="AA212799" s="192"/>
    </row>
    <row r="212800" spans="26:27">
      <c r="Z212800" s="192"/>
      <c r="AA212800" s="192"/>
    </row>
    <row r="212801" spans="26:27">
      <c r="Z212801" s="192"/>
      <c r="AA212801" s="192"/>
    </row>
    <row r="212802" spans="26:27">
      <c r="Z212802" s="192"/>
      <c r="AA212802" s="192"/>
    </row>
    <row r="212803" spans="26:27">
      <c r="Z212803" s="192"/>
      <c r="AA212803" s="192"/>
    </row>
    <row r="212804" spans="26:27">
      <c r="Z212804" s="192"/>
      <c r="AA212804" s="192"/>
    </row>
    <row r="212805" spans="26:27">
      <c r="Z212805" s="192"/>
      <c r="AA212805" s="192"/>
    </row>
    <row r="212806" spans="26:27">
      <c r="Z212806" s="192"/>
      <c r="AA212806" s="192"/>
    </row>
    <row r="212807" spans="26:27">
      <c r="Z212807" s="192"/>
      <c r="AA212807" s="192"/>
    </row>
    <row r="212808" spans="26:27">
      <c r="Z212808" s="192"/>
      <c r="AA212808" s="192"/>
    </row>
    <row r="212809" spans="26:27">
      <c r="Z212809" s="192"/>
      <c r="AA212809" s="192"/>
    </row>
    <row r="212810" spans="26:27">
      <c r="Z212810" s="192"/>
      <c r="AA212810" s="192"/>
    </row>
    <row r="212811" spans="26:27">
      <c r="Z212811" s="192"/>
      <c r="AA212811" s="192"/>
    </row>
    <row r="212812" spans="26:27">
      <c r="Z212812" s="192"/>
      <c r="AA212812" s="192"/>
    </row>
    <row r="212813" spans="26:27">
      <c r="Z212813" s="192"/>
      <c r="AA212813" s="192"/>
    </row>
    <row r="212814" spans="26:27">
      <c r="Z212814" s="192"/>
      <c r="AA212814" s="192"/>
    </row>
    <row r="212815" spans="26:27">
      <c r="Z212815" s="192"/>
      <c r="AA212815" s="192"/>
    </row>
    <row r="212816" spans="26:27">
      <c r="Z212816" s="192"/>
      <c r="AA212816" s="192"/>
    </row>
    <row r="212817" spans="26:27">
      <c r="Z212817" s="192"/>
      <c r="AA212817" s="192"/>
    </row>
    <row r="212818" spans="26:27">
      <c r="Z212818" s="192"/>
      <c r="AA212818" s="192"/>
    </row>
    <row r="212819" spans="26:27">
      <c r="Z212819" s="192"/>
      <c r="AA212819" s="192"/>
    </row>
    <row r="212820" spans="26:27">
      <c r="Z212820" s="192"/>
      <c r="AA212820" s="192"/>
    </row>
    <row r="212821" spans="26:27">
      <c r="Z212821" s="192"/>
      <c r="AA212821" s="192"/>
    </row>
    <row r="212822" spans="26:27">
      <c r="Z212822" s="192"/>
      <c r="AA212822" s="192"/>
    </row>
    <row r="212823" spans="26:27">
      <c r="Z212823" s="192"/>
      <c r="AA212823" s="192"/>
    </row>
    <row r="212824" spans="26:27">
      <c r="Z212824" s="192"/>
      <c r="AA212824" s="192"/>
    </row>
    <row r="212825" spans="26:27">
      <c r="Z212825" s="192"/>
      <c r="AA212825" s="192"/>
    </row>
    <row r="212826" spans="26:27">
      <c r="Z212826" s="192"/>
      <c r="AA212826" s="192"/>
    </row>
    <row r="212827" spans="26:27">
      <c r="Z212827" s="192"/>
      <c r="AA212827" s="192"/>
    </row>
    <row r="212828" spans="26:27">
      <c r="Z212828" s="192"/>
      <c r="AA212828" s="192"/>
    </row>
    <row r="212829" spans="26:27">
      <c r="Z212829" s="192"/>
      <c r="AA212829" s="192"/>
    </row>
    <row r="212830" spans="26:27">
      <c r="Z212830" s="192"/>
      <c r="AA212830" s="192"/>
    </row>
    <row r="212831" spans="26:27">
      <c r="Z212831" s="192"/>
      <c r="AA212831" s="192"/>
    </row>
    <row r="212832" spans="26:27">
      <c r="Z212832" s="192"/>
      <c r="AA212832" s="192"/>
    </row>
    <row r="212833" spans="26:27">
      <c r="Z212833" s="192"/>
      <c r="AA212833" s="192"/>
    </row>
    <row r="212834" spans="26:27">
      <c r="Z212834" s="192"/>
      <c r="AA212834" s="192"/>
    </row>
    <row r="212835" spans="26:27">
      <c r="Z212835" s="192"/>
      <c r="AA212835" s="192"/>
    </row>
    <row r="212836" spans="26:27">
      <c r="Z212836" s="192"/>
      <c r="AA212836" s="192"/>
    </row>
    <row r="212837" spans="26:27">
      <c r="Z212837" s="192"/>
      <c r="AA212837" s="192"/>
    </row>
    <row r="212838" spans="26:27">
      <c r="Z212838" s="192"/>
      <c r="AA212838" s="192"/>
    </row>
    <row r="212839" spans="26:27">
      <c r="Z212839" s="192"/>
      <c r="AA212839" s="192"/>
    </row>
    <row r="212840" spans="26:27">
      <c r="Z212840" s="192"/>
      <c r="AA212840" s="192"/>
    </row>
    <row r="212841" spans="26:27">
      <c r="Z212841" s="192"/>
      <c r="AA212841" s="192"/>
    </row>
    <row r="212842" spans="26:27">
      <c r="Z212842" s="192"/>
      <c r="AA212842" s="192"/>
    </row>
    <row r="212843" spans="26:27">
      <c r="Z212843" s="192"/>
      <c r="AA212843" s="192"/>
    </row>
    <row r="212844" spans="26:27">
      <c r="Z212844" s="192"/>
      <c r="AA212844" s="192"/>
    </row>
    <row r="212845" spans="26:27">
      <c r="Z212845" s="192"/>
      <c r="AA212845" s="192"/>
    </row>
    <row r="212846" spans="26:27">
      <c r="Z212846" s="192"/>
      <c r="AA212846" s="192"/>
    </row>
    <row r="212847" spans="26:27">
      <c r="Z212847" s="192"/>
      <c r="AA212847" s="192"/>
    </row>
    <row r="212848" spans="26:27">
      <c r="Z212848" s="192"/>
      <c r="AA212848" s="192"/>
    </row>
    <row r="212849" spans="26:27">
      <c r="Z212849" s="192"/>
      <c r="AA212849" s="192"/>
    </row>
    <row r="212850" spans="26:27">
      <c r="Z212850" s="192"/>
      <c r="AA212850" s="192"/>
    </row>
    <row r="212851" spans="26:27">
      <c r="Z212851" s="192"/>
      <c r="AA212851" s="192"/>
    </row>
    <row r="212852" spans="26:27">
      <c r="Z212852" s="192"/>
      <c r="AA212852" s="192"/>
    </row>
    <row r="212853" spans="26:27">
      <c r="Z212853" s="192"/>
      <c r="AA212853" s="192"/>
    </row>
    <row r="212854" spans="26:27">
      <c r="Z212854" s="192"/>
      <c r="AA212854" s="192"/>
    </row>
    <row r="212855" spans="26:27">
      <c r="Z212855" s="192"/>
      <c r="AA212855" s="192"/>
    </row>
    <row r="212856" spans="26:27">
      <c r="Z212856" s="192"/>
      <c r="AA212856" s="192"/>
    </row>
    <row r="212857" spans="26:27">
      <c r="Z212857" s="192"/>
      <c r="AA212857" s="192"/>
    </row>
    <row r="212858" spans="26:27">
      <c r="Z212858" s="192"/>
      <c r="AA212858" s="192"/>
    </row>
    <row r="212859" spans="26:27">
      <c r="Z212859" s="192"/>
      <c r="AA212859" s="192"/>
    </row>
    <row r="212860" spans="26:27">
      <c r="Z212860" s="192"/>
      <c r="AA212860" s="192"/>
    </row>
    <row r="212861" spans="26:27">
      <c r="Z212861" s="192"/>
      <c r="AA212861" s="192"/>
    </row>
    <row r="212862" spans="26:27">
      <c r="Z212862" s="192"/>
      <c r="AA212862" s="192"/>
    </row>
    <row r="212863" spans="26:27">
      <c r="Z212863" s="192"/>
      <c r="AA212863" s="192"/>
    </row>
    <row r="212864" spans="26:27">
      <c r="Z212864" s="192"/>
      <c r="AA212864" s="192"/>
    </row>
    <row r="212865" spans="26:27">
      <c r="Z212865" s="192"/>
      <c r="AA212865" s="192"/>
    </row>
    <row r="212866" spans="26:27">
      <c r="Z212866" s="192"/>
      <c r="AA212866" s="192"/>
    </row>
    <row r="212867" spans="26:27">
      <c r="Z212867" s="192"/>
      <c r="AA212867" s="192"/>
    </row>
    <row r="212868" spans="26:27">
      <c r="Z212868" s="192"/>
      <c r="AA212868" s="192"/>
    </row>
    <row r="212869" spans="26:27">
      <c r="Z212869" s="192"/>
      <c r="AA212869" s="192"/>
    </row>
    <row r="212870" spans="26:27">
      <c r="Z212870" s="192"/>
      <c r="AA212870" s="192"/>
    </row>
    <row r="212871" spans="26:27">
      <c r="Z212871" s="192"/>
      <c r="AA212871" s="192"/>
    </row>
    <row r="212872" spans="26:27">
      <c r="Z212872" s="192"/>
      <c r="AA212872" s="192"/>
    </row>
    <row r="212873" spans="26:27">
      <c r="Z212873" s="192"/>
      <c r="AA212873" s="192"/>
    </row>
    <row r="212874" spans="26:27">
      <c r="Z212874" s="192"/>
      <c r="AA212874" s="192"/>
    </row>
    <row r="212875" spans="26:27">
      <c r="Z212875" s="192"/>
      <c r="AA212875" s="192"/>
    </row>
    <row r="212876" spans="26:27">
      <c r="Z212876" s="192"/>
      <c r="AA212876" s="192"/>
    </row>
    <row r="212877" spans="26:27">
      <c r="Z212877" s="192"/>
      <c r="AA212877" s="192"/>
    </row>
    <row r="212878" spans="26:27">
      <c r="Z212878" s="192"/>
      <c r="AA212878" s="192"/>
    </row>
    <row r="212879" spans="26:27">
      <c r="Z212879" s="192"/>
      <c r="AA212879" s="192"/>
    </row>
    <row r="212880" spans="26:27">
      <c r="Z212880" s="192"/>
      <c r="AA212880" s="192"/>
    </row>
    <row r="212881" spans="26:27">
      <c r="Z212881" s="192"/>
      <c r="AA212881" s="192"/>
    </row>
    <row r="212882" spans="26:27">
      <c r="Z212882" s="192"/>
      <c r="AA212882" s="192"/>
    </row>
    <row r="212883" spans="26:27">
      <c r="Z212883" s="192"/>
      <c r="AA212883" s="192"/>
    </row>
    <row r="212884" spans="26:27">
      <c r="Z212884" s="192"/>
      <c r="AA212884" s="192"/>
    </row>
    <row r="212885" spans="26:27">
      <c r="Z212885" s="192"/>
      <c r="AA212885" s="192"/>
    </row>
    <row r="212886" spans="26:27">
      <c r="Z212886" s="192"/>
      <c r="AA212886" s="192"/>
    </row>
    <row r="212887" spans="26:27">
      <c r="Z212887" s="192"/>
      <c r="AA212887" s="192"/>
    </row>
    <row r="212888" spans="26:27">
      <c r="Z212888" s="192"/>
      <c r="AA212888" s="192"/>
    </row>
    <row r="212889" spans="26:27">
      <c r="Z212889" s="192"/>
      <c r="AA212889" s="192"/>
    </row>
    <row r="212890" spans="26:27">
      <c r="Z212890" s="192"/>
      <c r="AA212890" s="192"/>
    </row>
    <row r="212891" spans="26:27">
      <c r="Z212891" s="192"/>
      <c r="AA212891" s="192"/>
    </row>
    <row r="212892" spans="26:27">
      <c r="Z212892" s="192"/>
      <c r="AA212892" s="192"/>
    </row>
    <row r="212893" spans="26:27">
      <c r="Z212893" s="192"/>
      <c r="AA212893" s="192"/>
    </row>
    <row r="212894" spans="26:27">
      <c r="Z212894" s="192"/>
      <c r="AA212894" s="192"/>
    </row>
    <row r="212895" spans="26:27">
      <c r="Z212895" s="192"/>
      <c r="AA212895" s="192"/>
    </row>
    <row r="212896" spans="26:27">
      <c r="Z212896" s="192"/>
      <c r="AA212896" s="192"/>
    </row>
    <row r="212897" spans="26:27">
      <c r="Z212897" s="192"/>
      <c r="AA212897" s="192"/>
    </row>
    <row r="212898" spans="26:27">
      <c r="Z212898" s="192"/>
      <c r="AA212898" s="192"/>
    </row>
    <row r="212899" spans="26:27">
      <c r="Z212899" s="192"/>
      <c r="AA212899" s="192"/>
    </row>
    <row r="212900" spans="26:27">
      <c r="Z212900" s="192"/>
      <c r="AA212900" s="192"/>
    </row>
    <row r="212901" spans="26:27">
      <c r="Z212901" s="192"/>
      <c r="AA212901" s="192"/>
    </row>
    <row r="212902" spans="26:27">
      <c r="Z212902" s="192"/>
      <c r="AA212902" s="192"/>
    </row>
    <row r="212903" spans="26:27">
      <c r="Z212903" s="192"/>
      <c r="AA212903" s="192"/>
    </row>
    <row r="212904" spans="26:27">
      <c r="Z212904" s="192"/>
      <c r="AA212904" s="192"/>
    </row>
    <row r="212905" spans="26:27">
      <c r="Z212905" s="192"/>
      <c r="AA212905" s="192"/>
    </row>
    <row r="212906" spans="26:27">
      <c r="Z212906" s="192"/>
      <c r="AA212906" s="192"/>
    </row>
    <row r="212907" spans="26:27">
      <c r="Z212907" s="192"/>
      <c r="AA212907" s="192"/>
    </row>
    <row r="212908" spans="26:27">
      <c r="Z212908" s="192"/>
      <c r="AA212908" s="192"/>
    </row>
    <row r="212909" spans="26:27">
      <c r="Z212909" s="192"/>
      <c r="AA212909" s="192"/>
    </row>
    <row r="212910" spans="26:27">
      <c r="Z212910" s="192"/>
      <c r="AA212910" s="192"/>
    </row>
    <row r="212911" spans="26:27">
      <c r="Z212911" s="192"/>
      <c r="AA212911" s="192"/>
    </row>
    <row r="212912" spans="26:27">
      <c r="Z212912" s="192"/>
      <c r="AA212912" s="192"/>
    </row>
    <row r="212913" spans="26:27">
      <c r="Z212913" s="192"/>
      <c r="AA212913" s="192"/>
    </row>
    <row r="212914" spans="26:27">
      <c r="Z212914" s="192"/>
      <c r="AA212914" s="192"/>
    </row>
    <row r="212915" spans="26:27">
      <c r="Z212915" s="192"/>
      <c r="AA212915" s="192"/>
    </row>
    <row r="212916" spans="26:27">
      <c r="Z212916" s="192"/>
      <c r="AA212916" s="192"/>
    </row>
    <row r="212917" spans="26:27">
      <c r="Z212917" s="192"/>
      <c r="AA212917" s="192"/>
    </row>
    <row r="212918" spans="26:27">
      <c r="Z212918" s="192"/>
      <c r="AA212918" s="192"/>
    </row>
    <row r="212919" spans="26:27">
      <c r="Z212919" s="192"/>
      <c r="AA212919" s="192"/>
    </row>
    <row r="212920" spans="26:27">
      <c r="Z212920" s="192"/>
      <c r="AA212920" s="192"/>
    </row>
    <row r="212921" spans="26:27">
      <c r="Z212921" s="192"/>
      <c r="AA212921" s="192"/>
    </row>
    <row r="212922" spans="26:27">
      <c r="Z212922" s="192"/>
      <c r="AA212922" s="192"/>
    </row>
    <row r="212923" spans="26:27">
      <c r="Z212923" s="192"/>
      <c r="AA212923" s="192"/>
    </row>
    <row r="212924" spans="26:27">
      <c r="Z212924" s="192"/>
      <c r="AA212924" s="192"/>
    </row>
    <row r="212925" spans="26:27">
      <c r="Z212925" s="192"/>
      <c r="AA212925" s="192"/>
    </row>
    <row r="212926" spans="26:27">
      <c r="Z212926" s="192"/>
      <c r="AA212926" s="192"/>
    </row>
    <row r="212927" spans="26:27">
      <c r="Z212927" s="192"/>
      <c r="AA212927" s="192"/>
    </row>
    <row r="212928" spans="26:27">
      <c r="Z212928" s="192"/>
      <c r="AA212928" s="192"/>
    </row>
    <row r="212929" spans="26:27">
      <c r="Z212929" s="192"/>
      <c r="AA212929" s="192"/>
    </row>
    <row r="212930" spans="26:27">
      <c r="Z212930" s="192"/>
      <c r="AA212930" s="192"/>
    </row>
    <row r="212931" spans="26:27">
      <c r="Z212931" s="192"/>
      <c r="AA212931" s="192"/>
    </row>
    <row r="212932" spans="26:27">
      <c r="Z212932" s="192"/>
      <c r="AA212932" s="192"/>
    </row>
    <row r="212933" spans="26:27">
      <c r="Z212933" s="192"/>
      <c r="AA212933" s="192"/>
    </row>
    <row r="212934" spans="26:27">
      <c r="Z212934" s="192"/>
      <c r="AA212934" s="192"/>
    </row>
    <row r="212935" spans="26:27">
      <c r="Z212935" s="192"/>
      <c r="AA212935" s="192"/>
    </row>
    <row r="212936" spans="26:27">
      <c r="Z212936" s="192"/>
      <c r="AA212936" s="192"/>
    </row>
    <row r="212937" spans="26:27">
      <c r="Z212937" s="192"/>
      <c r="AA212937" s="192"/>
    </row>
    <row r="212938" spans="26:27">
      <c r="Z212938" s="192"/>
      <c r="AA212938" s="192"/>
    </row>
    <row r="212939" spans="26:27">
      <c r="Z212939" s="192"/>
      <c r="AA212939" s="192"/>
    </row>
    <row r="212940" spans="26:27">
      <c r="Z212940" s="192"/>
      <c r="AA212940" s="192"/>
    </row>
    <row r="212941" spans="26:27">
      <c r="Z212941" s="192"/>
      <c r="AA212941" s="192"/>
    </row>
    <row r="212942" spans="26:27">
      <c r="Z212942" s="192"/>
      <c r="AA212942" s="192"/>
    </row>
    <row r="212943" spans="26:27">
      <c r="Z212943" s="192"/>
      <c r="AA212943" s="192"/>
    </row>
    <row r="212944" spans="26:27">
      <c r="Z212944" s="192"/>
      <c r="AA212944" s="192"/>
    </row>
    <row r="212945" spans="26:27">
      <c r="Z212945" s="192"/>
      <c r="AA212945" s="192"/>
    </row>
    <row r="212946" spans="26:27">
      <c r="Z212946" s="192"/>
      <c r="AA212946" s="192"/>
    </row>
    <row r="212947" spans="26:27">
      <c r="Z212947" s="192"/>
      <c r="AA212947" s="192"/>
    </row>
    <row r="212948" spans="26:27">
      <c r="Z212948" s="192"/>
      <c r="AA212948" s="192"/>
    </row>
    <row r="212949" spans="26:27">
      <c r="Z212949" s="192"/>
      <c r="AA212949" s="192"/>
    </row>
    <row r="212950" spans="26:27">
      <c r="Z212950" s="192"/>
      <c r="AA212950" s="192"/>
    </row>
    <row r="212951" spans="26:27">
      <c r="Z212951" s="192"/>
      <c r="AA212951" s="192"/>
    </row>
    <row r="212952" spans="26:27">
      <c r="Z212952" s="192"/>
      <c r="AA212952" s="192"/>
    </row>
    <row r="212953" spans="26:27">
      <c r="Z212953" s="192"/>
      <c r="AA212953" s="192"/>
    </row>
    <row r="212954" spans="26:27">
      <c r="Z212954" s="192"/>
      <c r="AA212954" s="192"/>
    </row>
    <row r="212955" spans="26:27">
      <c r="Z212955" s="192"/>
      <c r="AA212955" s="192"/>
    </row>
    <row r="212956" spans="26:27">
      <c r="Z212956" s="192"/>
      <c r="AA212956" s="192"/>
    </row>
    <row r="212957" spans="26:27">
      <c r="Z212957" s="192"/>
      <c r="AA212957" s="192"/>
    </row>
    <row r="212958" spans="26:27">
      <c r="Z212958" s="192"/>
      <c r="AA212958" s="192"/>
    </row>
    <row r="212959" spans="26:27">
      <c r="Z212959" s="192"/>
      <c r="AA212959" s="192"/>
    </row>
    <row r="212960" spans="26:27">
      <c r="Z212960" s="192"/>
      <c r="AA212960" s="192"/>
    </row>
    <row r="212961" spans="26:27">
      <c r="Z212961" s="192"/>
      <c r="AA212961" s="192"/>
    </row>
    <row r="212962" spans="26:27">
      <c r="Z212962" s="192"/>
      <c r="AA212962" s="192"/>
    </row>
    <row r="212963" spans="26:27">
      <c r="Z212963" s="192"/>
      <c r="AA212963" s="192"/>
    </row>
    <row r="212964" spans="26:27">
      <c r="Z212964" s="192"/>
      <c r="AA212964" s="192"/>
    </row>
    <row r="212965" spans="26:27">
      <c r="Z212965" s="192"/>
      <c r="AA212965" s="192"/>
    </row>
    <row r="212966" spans="26:27">
      <c r="Z212966" s="192"/>
      <c r="AA212966" s="192"/>
    </row>
    <row r="212967" spans="26:27">
      <c r="Z212967" s="192"/>
      <c r="AA212967" s="192"/>
    </row>
    <row r="212968" spans="26:27">
      <c r="Z212968" s="192"/>
      <c r="AA212968" s="192"/>
    </row>
    <row r="212969" spans="26:27">
      <c r="Z212969" s="192"/>
      <c r="AA212969" s="192"/>
    </row>
    <row r="212970" spans="26:27">
      <c r="Z212970" s="192"/>
      <c r="AA212970" s="192"/>
    </row>
    <row r="212971" spans="26:27">
      <c r="Z212971" s="192"/>
      <c r="AA212971" s="192"/>
    </row>
    <row r="212972" spans="26:27">
      <c r="Z212972" s="192"/>
      <c r="AA212972" s="192"/>
    </row>
    <row r="212973" spans="26:27">
      <c r="Z212973" s="192"/>
      <c r="AA212973" s="192"/>
    </row>
    <row r="212974" spans="26:27">
      <c r="Z212974" s="192"/>
      <c r="AA212974" s="192"/>
    </row>
    <row r="212975" spans="26:27">
      <c r="Z212975" s="192"/>
      <c r="AA212975" s="192"/>
    </row>
    <row r="212976" spans="26:27">
      <c r="Z212976" s="192"/>
      <c r="AA212976" s="192"/>
    </row>
    <row r="212977" spans="26:27">
      <c r="Z212977" s="192"/>
      <c r="AA212977" s="192"/>
    </row>
    <row r="212978" spans="26:27">
      <c r="Z212978" s="192"/>
      <c r="AA212978" s="192"/>
    </row>
    <row r="212979" spans="26:27">
      <c r="Z212979" s="192"/>
      <c r="AA212979" s="192"/>
    </row>
    <row r="212980" spans="26:27">
      <c r="Z212980" s="192"/>
      <c r="AA212980" s="192"/>
    </row>
    <row r="212981" spans="26:27">
      <c r="Z212981" s="192"/>
      <c r="AA212981" s="192"/>
    </row>
    <row r="212982" spans="26:27">
      <c r="Z212982" s="192"/>
      <c r="AA212982" s="192"/>
    </row>
    <row r="212983" spans="26:27">
      <c r="Z212983" s="192"/>
      <c r="AA212983" s="192"/>
    </row>
    <row r="212984" spans="26:27">
      <c r="Z212984" s="192"/>
      <c r="AA212984" s="192"/>
    </row>
    <row r="212985" spans="26:27">
      <c r="Z212985" s="192"/>
      <c r="AA212985" s="192"/>
    </row>
    <row r="212986" spans="26:27">
      <c r="Z212986" s="192"/>
      <c r="AA212986" s="192"/>
    </row>
    <row r="212987" spans="26:27">
      <c r="Z212987" s="192"/>
      <c r="AA212987" s="192"/>
    </row>
    <row r="212988" spans="26:27">
      <c r="Z212988" s="192"/>
      <c r="AA212988" s="192"/>
    </row>
    <row r="212989" spans="26:27">
      <c r="Z212989" s="192"/>
      <c r="AA212989" s="192"/>
    </row>
    <row r="212990" spans="26:27">
      <c r="Z212990" s="192"/>
      <c r="AA212990" s="192"/>
    </row>
    <row r="212991" spans="26:27">
      <c r="Z212991" s="192"/>
      <c r="AA212991" s="192"/>
    </row>
    <row r="212992" spans="26:27">
      <c r="Z212992" s="192"/>
      <c r="AA212992" s="192"/>
    </row>
    <row r="212993" spans="26:27">
      <c r="Z212993" s="192"/>
      <c r="AA212993" s="192"/>
    </row>
    <row r="212994" spans="26:27">
      <c r="Z212994" s="192"/>
      <c r="AA212994" s="192"/>
    </row>
    <row r="212995" spans="26:27">
      <c r="Z212995" s="192"/>
      <c r="AA212995" s="192"/>
    </row>
    <row r="212996" spans="26:27">
      <c r="Z212996" s="192"/>
      <c r="AA212996" s="192"/>
    </row>
    <row r="212997" spans="26:27">
      <c r="Z212997" s="192"/>
      <c r="AA212997" s="192"/>
    </row>
    <row r="212998" spans="26:27">
      <c r="Z212998" s="192"/>
      <c r="AA212998" s="192"/>
    </row>
    <row r="212999" spans="26:27">
      <c r="Z212999" s="192"/>
      <c r="AA212999" s="192"/>
    </row>
    <row r="213000" spans="26:27">
      <c r="Z213000" s="192"/>
      <c r="AA213000" s="192"/>
    </row>
    <row r="213001" spans="26:27">
      <c r="Z213001" s="192"/>
      <c r="AA213001" s="192"/>
    </row>
    <row r="213002" spans="26:27">
      <c r="Z213002" s="192"/>
      <c r="AA213002" s="192"/>
    </row>
    <row r="213003" spans="26:27">
      <c r="Z213003" s="192"/>
      <c r="AA213003" s="192"/>
    </row>
    <row r="213004" spans="26:27">
      <c r="Z213004" s="192"/>
      <c r="AA213004" s="192"/>
    </row>
    <row r="213005" spans="26:27">
      <c r="Z213005" s="192"/>
      <c r="AA213005" s="192"/>
    </row>
    <row r="213006" spans="26:27">
      <c r="Z213006" s="192"/>
      <c r="AA213006" s="192"/>
    </row>
    <row r="213007" spans="26:27">
      <c r="Z213007" s="192"/>
      <c r="AA213007" s="192"/>
    </row>
    <row r="213008" spans="26:27">
      <c r="Z213008" s="192"/>
      <c r="AA213008" s="192"/>
    </row>
    <row r="213009" spans="26:27">
      <c r="Z213009" s="192"/>
      <c r="AA213009" s="192"/>
    </row>
    <row r="213010" spans="26:27">
      <c r="Z213010" s="192"/>
      <c r="AA213010" s="192"/>
    </row>
    <row r="213011" spans="26:27">
      <c r="Z213011" s="192"/>
      <c r="AA213011" s="192"/>
    </row>
    <row r="213012" spans="26:27">
      <c r="Z213012" s="192"/>
      <c r="AA213012" s="192"/>
    </row>
    <row r="213013" spans="26:27">
      <c r="Z213013" s="192"/>
      <c r="AA213013" s="192"/>
    </row>
    <row r="213014" spans="26:27">
      <c r="Z213014" s="192"/>
      <c r="AA213014" s="192"/>
    </row>
    <row r="213015" spans="26:27">
      <c r="Z213015" s="192"/>
      <c r="AA213015" s="192"/>
    </row>
    <row r="213016" spans="26:27">
      <c r="Z213016" s="192"/>
      <c r="AA213016" s="192"/>
    </row>
    <row r="213017" spans="26:27">
      <c r="Z213017" s="192"/>
      <c r="AA213017" s="192"/>
    </row>
    <row r="213018" spans="26:27">
      <c r="Z213018" s="192"/>
      <c r="AA213018" s="192"/>
    </row>
    <row r="213019" spans="26:27">
      <c r="Z213019" s="192"/>
      <c r="AA213019" s="192"/>
    </row>
    <row r="213020" spans="26:27">
      <c r="Z213020" s="192"/>
      <c r="AA213020" s="192"/>
    </row>
    <row r="213021" spans="26:27">
      <c r="Z213021" s="192"/>
      <c r="AA213021" s="192"/>
    </row>
    <row r="213022" spans="26:27">
      <c r="Z213022" s="192"/>
      <c r="AA213022" s="192"/>
    </row>
    <row r="213023" spans="26:27">
      <c r="Z213023" s="192"/>
      <c r="AA213023" s="192"/>
    </row>
    <row r="213024" spans="26:27">
      <c r="Z213024" s="192"/>
      <c r="AA213024" s="192"/>
    </row>
    <row r="213025" spans="26:27">
      <c r="Z213025" s="192"/>
      <c r="AA213025" s="192"/>
    </row>
    <row r="213026" spans="26:27">
      <c r="Z213026" s="192"/>
      <c r="AA213026" s="192"/>
    </row>
    <row r="213027" spans="26:27">
      <c r="Z213027" s="192"/>
      <c r="AA213027" s="192"/>
    </row>
    <row r="213028" spans="26:27">
      <c r="Z213028" s="192"/>
      <c r="AA213028" s="192"/>
    </row>
    <row r="213029" spans="26:27">
      <c r="Z213029" s="192"/>
      <c r="AA213029" s="192"/>
    </row>
    <row r="213030" spans="26:27">
      <c r="Z213030" s="192"/>
      <c r="AA213030" s="192"/>
    </row>
    <row r="213031" spans="26:27">
      <c r="Z213031" s="192"/>
      <c r="AA213031" s="192"/>
    </row>
    <row r="213032" spans="26:27">
      <c r="Z213032" s="192"/>
      <c r="AA213032" s="192"/>
    </row>
    <row r="213033" spans="26:27">
      <c r="Z213033" s="192"/>
      <c r="AA213033" s="192"/>
    </row>
    <row r="213034" spans="26:27">
      <c r="Z213034" s="192"/>
      <c r="AA213034" s="192"/>
    </row>
    <row r="213035" spans="26:27">
      <c r="Z213035" s="192"/>
      <c r="AA213035" s="192"/>
    </row>
    <row r="213036" spans="26:27">
      <c r="Z213036" s="192"/>
      <c r="AA213036" s="192"/>
    </row>
    <row r="213037" spans="26:27">
      <c r="Z213037" s="192"/>
      <c r="AA213037" s="192"/>
    </row>
    <row r="213038" spans="26:27">
      <c r="Z213038" s="192"/>
      <c r="AA213038" s="192"/>
    </row>
    <row r="213039" spans="26:27">
      <c r="Z213039" s="192"/>
      <c r="AA213039" s="192"/>
    </row>
    <row r="213040" spans="26:27">
      <c r="Z213040" s="192"/>
      <c r="AA213040" s="192"/>
    </row>
    <row r="213041" spans="26:27">
      <c r="Z213041" s="192"/>
      <c r="AA213041" s="192"/>
    </row>
    <row r="213042" spans="26:27">
      <c r="Z213042" s="192"/>
      <c r="AA213042" s="192"/>
    </row>
    <row r="213043" spans="26:27">
      <c r="Z213043" s="192"/>
      <c r="AA213043" s="192"/>
    </row>
    <row r="213044" spans="26:27">
      <c r="Z213044" s="192"/>
      <c r="AA213044" s="192"/>
    </row>
    <row r="213045" spans="26:27">
      <c r="Z213045" s="192"/>
      <c r="AA213045" s="192"/>
    </row>
    <row r="213046" spans="26:27">
      <c r="Z213046" s="192"/>
      <c r="AA213046" s="192"/>
    </row>
    <row r="213047" spans="26:27">
      <c r="Z213047" s="192"/>
      <c r="AA213047" s="192"/>
    </row>
    <row r="213048" spans="26:27">
      <c r="Z213048" s="192"/>
      <c r="AA213048" s="192"/>
    </row>
    <row r="213049" spans="26:27">
      <c r="Z213049" s="192"/>
      <c r="AA213049" s="192"/>
    </row>
    <row r="213050" spans="26:27">
      <c r="Z213050" s="192"/>
      <c r="AA213050" s="192"/>
    </row>
    <row r="213051" spans="26:27">
      <c r="Z213051" s="192"/>
      <c r="AA213051" s="192"/>
    </row>
    <row r="213052" spans="26:27">
      <c r="Z213052" s="192"/>
      <c r="AA213052" s="192"/>
    </row>
    <row r="213053" spans="26:27">
      <c r="Z213053" s="192"/>
      <c r="AA213053" s="192"/>
    </row>
    <row r="213054" spans="26:27">
      <c r="Z213054" s="192"/>
      <c r="AA213054" s="192"/>
    </row>
    <row r="213055" spans="26:27">
      <c r="Z213055" s="192"/>
      <c r="AA213055" s="192"/>
    </row>
    <row r="213056" spans="26:27">
      <c r="Z213056" s="192"/>
      <c r="AA213056" s="192"/>
    </row>
    <row r="213057" spans="26:27">
      <c r="Z213057" s="192"/>
      <c r="AA213057" s="192"/>
    </row>
    <row r="213058" spans="26:27">
      <c r="Z213058" s="192"/>
      <c r="AA213058" s="192"/>
    </row>
    <row r="213059" spans="26:27">
      <c r="Z213059" s="192"/>
      <c r="AA213059" s="192"/>
    </row>
    <row r="213060" spans="26:27">
      <c r="Z213060" s="192"/>
      <c r="AA213060" s="192"/>
    </row>
    <row r="213061" spans="26:27">
      <c r="Z213061" s="192"/>
      <c r="AA213061" s="192"/>
    </row>
    <row r="213062" spans="26:27">
      <c r="Z213062" s="192"/>
      <c r="AA213062" s="192"/>
    </row>
    <row r="213063" spans="26:27">
      <c r="Z213063" s="192"/>
      <c r="AA213063" s="192"/>
    </row>
    <row r="213064" spans="26:27">
      <c r="Z213064" s="192"/>
      <c r="AA213064" s="192"/>
    </row>
    <row r="213065" spans="26:27">
      <c r="Z213065" s="192"/>
      <c r="AA213065" s="192"/>
    </row>
    <row r="213066" spans="26:27">
      <c r="Z213066" s="192"/>
      <c r="AA213066" s="192"/>
    </row>
    <row r="213067" spans="26:27">
      <c r="Z213067" s="192"/>
      <c r="AA213067" s="192"/>
    </row>
    <row r="213068" spans="26:27">
      <c r="Z213068" s="192"/>
      <c r="AA213068" s="192"/>
    </row>
    <row r="213069" spans="26:27">
      <c r="Z213069" s="192"/>
      <c r="AA213069" s="192"/>
    </row>
    <row r="213070" spans="26:27">
      <c r="Z213070" s="192"/>
      <c r="AA213070" s="192"/>
    </row>
    <row r="213071" spans="26:27">
      <c r="Z213071" s="192"/>
      <c r="AA213071" s="192"/>
    </row>
    <row r="213072" spans="26:27">
      <c r="Z213072" s="192"/>
      <c r="AA213072" s="192"/>
    </row>
    <row r="213073" spans="26:27">
      <c r="Z213073" s="192"/>
      <c r="AA213073" s="192"/>
    </row>
    <row r="213074" spans="26:27">
      <c r="Z213074" s="192"/>
      <c r="AA213074" s="192"/>
    </row>
    <row r="213075" spans="26:27">
      <c r="Z213075" s="192"/>
      <c r="AA213075" s="192"/>
    </row>
    <row r="213076" spans="26:27">
      <c r="Z213076" s="192"/>
      <c r="AA213076" s="192"/>
    </row>
    <row r="213077" spans="26:27">
      <c r="Z213077" s="192"/>
      <c r="AA213077" s="192"/>
    </row>
    <row r="213078" spans="26:27">
      <c r="Z213078" s="192"/>
      <c r="AA213078" s="192"/>
    </row>
    <row r="213079" spans="26:27">
      <c r="Z213079" s="192"/>
      <c r="AA213079" s="192"/>
    </row>
    <row r="213080" spans="26:27">
      <c r="Z213080" s="192"/>
      <c r="AA213080" s="192"/>
    </row>
    <row r="213081" spans="26:27">
      <c r="Z213081" s="192"/>
      <c r="AA213081" s="192"/>
    </row>
    <row r="213082" spans="26:27">
      <c r="Z213082" s="192"/>
      <c r="AA213082" s="192"/>
    </row>
    <row r="213083" spans="26:27">
      <c r="Z213083" s="192"/>
      <c r="AA213083" s="192"/>
    </row>
    <row r="213084" spans="26:27">
      <c r="Z213084" s="192"/>
      <c r="AA213084" s="192"/>
    </row>
    <row r="213085" spans="26:27">
      <c r="Z213085" s="192"/>
      <c r="AA213085" s="192"/>
    </row>
    <row r="213086" spans="26:27">
      <c r="Z213086" s="192"/>
      <c r="AA213086" s="192"/>
    </row>
    <row r="213087" spans="26:27">
      <c r="Z213087" s="192"/>
      <c r="AA213087" s="192"/>
    </row>
    <row r="213088" spans="26:27">
      <c r="Z213088" s="192"/>
      <c r="AA213088" s="192"/>
    </row>
    <row r="213089" spans="26:27">
      <c r="Z213089" s="192"/>
      <c r="AA213089" s="192"/>
    </row>
    <row r="213090" spans="26:27">
      <c r="Z213090" s="192"/>
      <c r="AA213090" s="192"/>
    </row>
    <row r="213091" spans="26:27">
      <c r="Z213091" s="192"/>
      <c r="AA213091" s="192"/>
    </row>
    <row r="213092" spans="26:27">
      <c r="Z213092" s="192"/>
      <c r="AA213092" s="192"/>
    </row>
    <row r="213093" spans="26:27">
      <c r="Z213093" s="192"/>
      <c r="AA213093" s="192"/>
    </row>
    <row r="213094" spans="26:27">
      <c r="Z213094" s="192"/>
      <c r="AA213094" s="192"/>
    </row>
    <row r="213095" spans="26:27">
      <c r="Z213095" s="192"/>
      <c r="AA213095" s="192"/>
    </row>
    <row r="213096" spans="26:27">
      <c r="Z213096" s="192"/>
      <c r="AA213096" s="192"/>
    </row>
    <row r="213097" spans="26:27">
      <c r="Z213097" s="192"/>
      <c r="AA213097" s="192"/>
    </row>
    <row r="213098" spans="26:27">
      <c r="Z213098" s="192"/>
      <c r="AA213098" s="192"/>
    </row>
    <row r="213099" spans="26:27">
      <c r="Z213099" s="192"/>
      <c r="AA213099" s="192"/>
    </row>
    <row r="213100" spans="26:27">
      <c r="Z213100" s="192"/>
      <c r="AA213100" s="192"/>
    </row>
    <row r="213101" spans="26:27">
      <c r="Z213101" s="192"/>
      <c r="AA213101" s="192"/>
    </row>
    <row r="213102" spans="26:27">
      <c r="Z213102" s="192"/>
      <c r="AA213102" s="192"/>
    </row>
    <row r="213103" spans="26:27">
      <c r="Z213103" s="192"/>
      <c r="AA213103" s="192"/>
    </row>
    <row r="213104" spans="26:27">
      <c r="Z213104" s="192"/>
      <c r="AA213104" s="192"/>
    </row>
    <row r="213105" spans="26:27">
      <c r="Z213105" s="192"/>
      <c r="AA213105" s="192"/>
    </row>
    <row r="213106" spans="26:27">
      <c r="Z213106" s="192"/>
      <c r="AA213106" s="192"/>
    </row>
    <row r="213107" spans="26:27">
      <c r="Z213107" s="192"/>
      <c r="AA213107" s="192"/>
    </row>
    <row r="213108" spans="26:27">
      <c r="Z213108" s="192"/>
      <c r="AA213108" s="192"/>
    </row>
    <row r="213109" spans="26:27">
      <c r="Z213109" s="192"/>
      <c r="AA213109" s="192"/>
    </row>
    <row r="213110" spans="26:27">
      <c r="Z213110" s="192"/>
      <c r="AA213110" s="192"/>
    </row>
    <row r="213111" spans="26:27">
      <c r="Z213111" s="192"/>
      <c r="AA213111" s="192"/>
    </row>
    <row r="213112" spans="26:27">
      <c r="Z213112" s="192"/>
      <c r="AA213112" s="192"/>
    </row>
    <row r="213113" spans="26:27">
      <c r="Z213113" s="192"/>
      <c r="AA213113" s="192"/>
    </row>
    <row r="213114" spans="26:27">
      <c r="Z213114" s="192"/>
      <c r="AA213114" s="192"/>
    </row>
    <row r="213115" spans="26:27">
      <c r="Z213115" s="192"/>
      <c r="AA213115" s="192"/>
    </row>
    <row r="213116" spans="26:27">
      <c r="Z213116" s="192"/>
      <c r="AA213116" s="192"/>
    </row>
    <row r="213117" spans="26:27">
      <c r="Z213117" s="192"/>
      <c r="AA213117" s="192"/>
    </row>
    <row r="213118" spans="26:27">
      <c r="Z213118" s="192"/>
      <c r="AA213118" s="192"/>
    </row>
    <row r="213119" spans="26:27">
      <c r="Z213119" s="192"/>
      <c r="AA213119" s="192"/>
    </row>
    <row r="213120" spans="26:27">
      <c r="Z213120" s="192"/>
      <c r="AA213120" s="192"/>
    </row>
    <row r="213121" spans="26:27">
      <c r="Z213121" s="192"/>
      <c r="AA213121" s="192"/>
    </row>
    <row r="213122" spans="26:27">
      <c r="Z213122" s="192"/>
      <c r="AA213122" s="192"/>
    </row>
    <row r="213123" spans="26:27">
      <c r="Z213123" s="192"/>
      <c r="AA213123" s="192"/>
    </row>
    <row r="213124" spans="26:27">
      <c r="Z213124" s="192"/>
      <c r="AA213124" s="192"/>
    </row>
    <row r="213125" spans="26:27">
      <c r="Z213125" s="192"/>
      <c r="AA213125" s="192"/>
    </row>
    <row r="213126" spans="26:27">
      <c r="Z213126" s="192"/>
      <c r="AA213126" s="192"/>
    </row>
    <row r="213127" spans="26:27">
      <c r="Z213127" s="192"/>
      <c r="AA213127" s="192"/>
    </row>
    <row r="213128" spans="26:27">
      <c r="Z213128" s="192"/>
      <c r="AA213128" s="192"/>
    </row>
    <row r="213129" spans="26:27">
      <c r="Z213129" s="192"/>
      <c r="AA213129" s="192"/>
    </row>
    <row r="213130" spans="26:27">
      <c r="Z213130" s="192"/>
      <c r="AA213130" s="192"/>
    </row>
    <row r="213131" spans="26:27">
      <c r="Z213131" s="192"/>
      <c r="AA213131" s="192"/>
    </row>
    <row r="213132" spans="26:27">
      <c r="Z213132" s="192"/>
      <c r="AA213132" s="192"/>
    </row>
    <row r="213133" spans="26:27">
      <c r="Z213133" s="192"/>
      <c r="AA213133" s="192"/>
    </row>
    <row r="213134" spans="26:27">
      <c r="Z213134" s="192"/>
      <c r="AA213134" s="192"/>
    </row>
    <row r="213135" spans="26:27">
      <c r="Z213135" s="192"/>
      <c r="AA213135" s="192"/>
    </row>
    <row r="213136" spans="26:27">
      <c r="Z213136" s="192"/>
      <c r="AA213136" s="192"/>
    </row>
    <row r="213137" spans="26:27">
      <c r="Z213137" s="192"/>
      <c r="AA213137" s="192"/>
    </row>
    <row r="213138" spans="26:27">
      <c r="Z213138" s="192"/>
      <c r="AA213138" s="192"/>
    </row>
    <row r="213139" spans="26:27">
      <c r="Z213139" s="192"/>
      <c r="AA213139" s="192"/>
    </row>
    <row r="213140" spans="26:27">
      <c r="Z213140" s="192"/>
      <c r="AA213140" s="192"/>
    </row>
    <row r="213141" spans="26:27">
      <c r="Z213141" s="192"/>
      <c r="AA213141" s="192"/>
    </row>
    <row r="213142" spans="26:27">
      <c r="Z213142" s="192"/>
      <c r="AA213142" s="192"/>
    </row>
    <row r="213143" spans="26:27">
      <c r="Z213143" s="192"/>
      <c r="AA213143" s="192"/>
    </row>
    <row r="213144" spans="26:27">
      <c r="Z213144" s="192"/>
      <c r="AA213144" s="192"/>
    </row>
    <row r="213145" spans="26:27">
      <c r="Z213145" s="192"/>
      <c r="AA213145" s="192"/>
    </row>
    <row r="213146" spans="26:27">
      <c r="Z213146" s="192"/>
      <c r="AA213146" s="192"/>
    </row>
    <row r="213147" spans="26:27">
      <c r="Z213147" s="192"/>
      <c r="AA213147" s="192"/>
    </row>
    <row r="213148" spans="26:27">
      <c r="Z213148" s="192"/>
      <c r="AA213148" s="192"/>
    </row>
    <row r="213149" spans="26:27">
      <c r="Z213149" s="192"/>
      <c r="AA213149" s="192"/>
    </row>
    <row r="213150" spans="26:27">
      <c r="Z213150" s="192"/>
      <c r="AA213150" s="192"/>
    </row>
    <row r="213151" spans="26:27">
      <c r="Z213151" s="192"/>
      <c r="AA213151" s="192"/>
    </row>
    <row r="213152" spans="26:27">
      <c r="Z213152" s="192"/>
      <c r="AA213152" s="192"/>
    </row>
    <row r="213153" spans="26:27">
      <c r="Z213153" s="192"/>
      <c r="AA213153" s="192"/>
    </row>
    <row r="213154" spans="26:27">
      <c r="Z213154" s="192"/>
      <c r="AA213154" s="192"/>
    </row>
    <row r="213155" spans="26:27">
      <c r="Z213155" s="192"/>
      <c r="AA213155" s="192"/>
    </row>
    <row r="213156" spans="26:27">
      <c r="Z213156" s="192"/>
      <c r="AA213156" s="192"/>
    </row>
    <row r="213157" spans="26:27">
      <c r="Z213157" s="192"/>
      <c r="AA213157" s="192"/>
    </row>
    <row r="213158" spans="26:27">
      <c r="Z213158" s="192"/>
      <c r="AA213158" s="192"/>
    </row>
    <row r="213159" spans="26:27">
      <c r="Z213159" s="192"/>
      <c r="AA213159" s="192"/>
    </row>
    <row r="213160" spans="26:27">
      <c r="Z213160" s="192"/>
      <c r="AA213160" s="192"/>
    </row>
    <row r="213161" spans="26:27">
      <c r="Z213161" s="192"/>
      <c r="AA213161" s="192"/>
    </row>
    <row r="213162" spans="26:27">
      <c r="Z213162" s="192"/>
      <c r="AA213162" s="192"/>
    </row>
    <row r="213163" spans="26:27">
      <c r="Z213163" s="192"/>
      <c r="AA213163" s="192"/>
    </row>
    <row r="213164" spans="26:27">
      <c r="Z213164" s="192"/>
      <c r="AA213164" s="192"/>
    </row>
    <row r="213165" spans="26:27">
      <c r="Z213165" s="192"/>
      <c r="AA213165" s="192"/>
    </row>
    <row r="213166" spans="26:27">
      <c r="Z213166" s="192"/>
      <c r="AA213166" s="192"/>
    </row>
    <row r="213167" spans="26:27">
      <c r="Z213167" s="192"/>
      <c r="AA213167" s="192"/>
    </row>
    <row r="213168" spans="26:27">
      <c r="Z213168" s="192"/>
      <c r="AA213168" s="192"/>
    </row>
    <row r="213169" spans="26:27">
      <c r="Z213169" s="192"/>
      <c r="AA213169" s="192"/>
    </row>
    <row r="213170" spans="26:27">
      <c r="Z213170" s="192"/>
      <c r="AA213170" s="192"/>
    </row>
    <row r="213171" spans="26:27">
      <c r="Z213171" s="192"/>
      <c r="AA213171" s="192"/>
    </row>
    <row r="213172" spans="26:27">
      <c r="Z213172" s="192"/>
      <c r="AA213172" s="192"/>
    </row>
    <row r="213173" spans="26:27">
      <c r="Z213173" s="192"/>
      <c r="AA213173" s="192"/>
    </row>
    <row r="213174" spans="26:27">
      <c r="Z213174" s="192"/>
      <c r="AA213174" s="192"/>
    </row>
    <row r="213175" spans="26:27">
      <c r="Z213175" s="192"/>
      <c r="AA213175" s="192"/>
    </row>
    <row r="213176" spans="26:27">
      <c r="Z213176" s="192"/>
      <c r="AA213176" s="192"/>
    </row>
    <row r="213177" spans="26:27">
      <c r="Z213177" s="192"/>
      <c r="AA213177" s="192"/>
    </row>
    <row r="213178" spans="26:27">
      <c r="Z213178" s="192"/>
      <c r="AA213178" s="192"/>
    </row>
    <row r="213179" spans="26:27">
      <c r="Z213179" s="192"/>
      <c r="AA213179" s="192"/>
    </row>
    <row r="213180" spans="26:27">
      <c r="Z213180" s="192"/>
      <c r="AA213180" s="192"/>
    </row>
    <row r="213181" spans="26:27">
      <c r="Z213181" s="192"/>
      <c r="AA213181" s="192"/>
    </row>
    <row r="213182" spans="26:27">
      <c r="Z213182" s="192"/>
      <c r="AA213182" s="192"/>
    </row>
    <row r="213183" spans="26:27">
      <c r="Z213183" s="192"/>
      <c r="AA213183" s="192"/>
    </row>
    <row r="213184" spans="26:27">
      <c r="Z213184" s="192"/>
      <c r="AA213184" s="192"/>
    </row>
    <row r="213185" spans="26:27">
      <c r="Z213185" s="192"/>
      <c r="AA213185" s="192"/>
    </row>
    <row r="213186" spans="26:27">
      <c r="Z213186" s="192"/>
      <c r="AA213186" s="192"/>
    </row>
    <row r="213187" spans="26:27">
      <c r="Z213187" s="192"/>
      <c r="AA213187" s="192"/>
    </row>
    <row r="213188" spans="26:27">
      <c r="Z213188" s="192"/>
      <c r="AA213188" s="192"/>
    </row>
    <row r="213189" spans="26:27">
      <c r="Z213189" s="192"/>
      <c r="AA213189" s="192"/>
    </row>
    <row r="213190" spans="26:27">
      <c r="Z213190" s="192"/>
      <c r="AA213190" s="192"/>
    </row>
    <row r="213191" spans="26:27">
      <c r="Z213191" s="192"/>
      <c r="AA213191" s="192"/>
    </row>
    <row r="213192" spans="26:27">
      <c r="Z213192" s="192"/>
      <c r="AA213192" s="192"/>
    </row>
    <row r="213193" spans="26:27">
      <c r="Z213193" s="192"/>
      <c r="AA213193" s="192"/>
    </row>
    <row r="213194" spans="26:27">
      <c r="Z213194" s="192"/>
      <c r="AA213194" s="192"/>
    </row>
    <row r="213195" spans="26:27">
      <c r="Z213195" s="192"/>
      <c r="AA213195" s="192"/>
    </row>
    <row r="213196" spans="26:27">
      <c r="Z213196" s="192"/>
      <c r="AA213196" s="192"/>
    </row>
    <row r="213197" spans="26:27">
      <c r="Z213197" s="192"/>
      <c r="AA213197" s="192"/>
    </row>
    <row r="213198" spans="26:27">
      <c r="Z213198" s="192"/>
      <c r="AA213198" s="192"/>
    </row>
    <row r="213199" spans="26:27">
      <c r="Z213199" s="192"/>
      <c r="AA213199" s="192"/>
    </row>
    <row r="213200" spans="26:27">
      <c r="Z213200" s="192"/>
      <c r="AA213200" s="192"/>
    </row>
    <row r="213201" spans="26:27">
      <c r="Z213201" s="192"/>
      <c r="AA213201" s="192"/>
    </row>
    <row r="213202" spans="26:27">
      <c r="Z213202" s="192"/>
      <c r="AA213202" s="192"/>
    </row>
    <row r="213203" spans="26:27">
      <c r="Z213203" s="192"/>
      <c r="AA213203" s="192"/>
    </row>
    <row r="213204" spans="26:27">
      <c r="Z213204" s="192"/>
      <c r="AA213204" s="192"/>
    </row>
    <row r="213205" spans="26:27">
      <c r="Z213205" s="192"/>
      <c r="AA213205" s="192"/>
    </row>
    <row r="213206" spans="26:27">
      <c r="Z213206" s="192"/>
      <c r="AA213206" s="192"/>
    </row>
    <row r="213207" spans="26:27">
      <c r="Z213207" s="192"/>
      <c r="AA213207" s="192"/>
    </row>
    <row r="213208" spans="26:27">
      <c r="Z213208" s="192"/>
      <c r="AA213208" s="192"/>
    </row>
    <row r="213209" spans="26:27">
      <c r="Z213209" s="192"/>
      <c r="AA213209" s="192"/>
    </row>
    <row r="213210" spans="26:27">
      <c r="Z213210" s="192"/>
      <c r="AA213210" s="192"/>
    </row>
    <row r="213211" spans="26:27">
      <c r="Z213211" s="192"/>
      <c r="AA213211" s="192"/>
    </row>
    <row r="213212" spans="26:27">
      <c r="Z213212" s="192"/>
      <c r="AA213212" s="192"/>
    </row>
    <row r="213213" spans="26:27">
      <c r="Z213213" s="192"/>
      <c r="AA213213" s="192"/>
    </row>
    <row r="213214" spans="26:27">
      <c r="Z213214" s="192"/>
      <c r="AA213214" s="192"/>
    </row>
    <row r="213215" spans="26:27">
      <c r="Z213215" s="192"/>
      <c r="AA213215" s="192"/>
    </row>
    <row r="213216" spans="26:27">
      <c r="Z213216" s="192"/>
      <c r="AA213216" s="192"/>
    </row>
    <row r="213217" spans="26:27">
      <c r="Z213217" s="192"/>
      <c r="AA213217" s="192"/>
    </row>
    <row r="213218" spans="26:27">
      <c r="Z213218" s="192"/>
      <c r="AA213218" s="192"/>
    </row>
    <row r="213219" spans="26:27">
      <c r="Z213219" s="192"/>
      <c r="AA213219" s="192"/>
    </row>
    <row r="213220" spans="26:27">
      <c r="Z213220" s="192"/>
      <c r="AA213220" s="192"/>
    </row>
    <row r="213221" spans="26:27">
      <c r="Z213221" s="192"/>
      <c r="AA213221" s="192"/>
    </row>
    <row r="213222" spans="26:27">
      <c r="Z213222" s="192"/>
      <c r="AA213222" s="192"/>
    </row>
    <row r="213223" spans="26:27">
      <c r="Z213223" s="192"/>
      <c r="AA213223" s="192"/>
    </row>
    <row r="213224" spans="26:27">
      <c r="Z213224" s="192"/>
      <c r="AA213224" s="192"/>
    </row>
    <row r="213225" spans="26:27">
      <c r="Z213225" s="192"/>
      <c r="AA213225" s="192"/>
    </row>
    <row r="213226" spans="26:27">
      <c r="Z213226" s="192"/>
      <c r="AA213226" s="192"/>
    </row>
    <row r="213227" spans="26:27">
      <c r="Z213227" s="192"/>
      <c r="AA213227" s="192"/>
    </row>
    <row r="213228" spans="26:27">
      <c r="Z213228" s="192"/>
      <c r="AA213228" s="192"/>
    </row>
    <row r="213229" spans="26:27">
      <c r="Z213229" s="192"/>
      <c r="AA213229" s="192"/>
    </row>
    <row r="213230" spans="26:27">
      <c r="Z213230" s="192"/>
      <c r="AA213230" s="192"/>
    </row>
    <row r="213231" spans="26:27">
      <c r="Z213231" s="192"/>
      <c r="AA213231" s="192"/>
    </row>
    <row r="213232" spans="26:27">
      <c r="Z213232" s="192"/>
      <c r="AA213232" s="192"/>
    </row>
    <row r="213233" spans="26:27">
      <c r="Z213233" s="192"/>
      <c r="AA213233" s="192"/>
    </row>
    <row r="213234" spans="26:27">
      <c r="Z213234" s="192"/>
      <c r="AA213234" s="192"/>
    </row>
    <row r="213235" spans="26:27">
      <c r="Z213235" s="192"/>
      <c r="AA213235" s="192"/>
    </row>
    <row r="213236" spans="26:27">
      <c r="Z213236" s="192"/>
      <c r="AA213236" s="192"/>
    </row>
    <row r="213237" spans="26:27">
      <c r="Z213237" s="192"/>
      <c r="AA213237" s="192"/>
    </row>
    <row r="213238" spans="26:27">
      <c r="Z213238" s="192"/>
      <c r="AA213238" s="192"/>
    </row>
    <row r="213239" spans="26:27">
      <c r="Z213239" s="192"/>
      <c r="AA213239" s="192"/>
    </row>
    <row r="213240" spans="26:27">
      <c r="Z213240" s="192"/>
      <c r="AA213240" s="192"/>
    </row>
    <row r="213241" spans="26:27">
      <c r="Z213241" s="192"/>
      <c r="AA213241" s="192"/>
    </row>
    <row r="213242" spans="26:27">
      <c r="Z213242" s="192"/>
      <c r="AA213242" s="192"/>
    </row>
    <row r="213243" spans="26:27">
      <c r="Z213243" s="192"/>
      <c r="AA213243" s="192"/>
    </row>
    <row r="213244" spans="26:27">
      <c r="Z213244" s="192"/>
      <c r="AA213244" s="192"/>
    </row>
    <row r="213245" spans="26:27">
      <c r="Z213245" s="192"/>
      <c r="AA213245" s="192"/>
    </row>
    <row r="213246" spans="26:27">
      <c r="Z213246" s="192"/>
      <c r="AA213246" s="192"/>
    </row>
    <row r="213247" spans="26:27">
      <c r="Z213247" s="192"/>
      <c r="AA213247" s="192"/>
    </row>
    <row r="213248" spans="26:27">
      <c r="Z213248" s="192"/>
      <c r="AA213248" s="192"/>
    </row>
    <row r="213249" spans="26:27">
      <c r="Z213249" s="192"/>
      <c r="AA213249" s="192"/>
    </row>
    <row r="213250" spans="26:27">
      <c r="Z213250" s="192"/>
      <c r="AA213250" s="192"/>
    </row>
    <row r="213251" spans="26:27">
      <c r="Z213251" s="192"/>
      <c r="AA213251" s="192"/>
    </row>
    <row r="213252" spans="26:27">
      <c r="Z213252" s="192"/>
      <c r="AA213252" s="192"/>
    </row>
    <row r="213253" spans="26:27">
      <c r="Z213253" s="192"/>
      <c r="AA213253" s="192"/>
    </row>
    <row r="213254" spans="26:27">
      <c r="Z213254" s="192"/>
      <c r="AA213254" s="192"/>
    </row>
    <row r="213255" spans="26:27">
      <c r="Z213255" s="192"/>
      <c r="AA213255" s="192"/>
    </row>
    <row r="213256" spans="26:27">
      <c r="Z213256" s="192"/>
      <c r="AA213256" s="192"/>
    </row>
    <row r="213257" spans="26:27">
      <c r="Z213257" s="192"/>
      <c r="AA213257" s="192"/>
    </row>
    <row r="213258" spans="26:27">
      <c r="Z213258" s="192"/>
      <c r="AA213258" s="192"/>
    </row>
    <row r="213259" spans="26:27">
      <c r="Z213259" s="192"/>
      <c r="AA213259" s="192"/>
    </row>
    <row r="213260" spans="26:27">
      <c r="Z213260" s="192"/>
      <c r="AA213260" s="192"/>
    </row>
    <row r="213261" spans="26:27">
      <c r="Z213261" s="192"/>
      <c r="AA213261" s="192"/>
    </row>
    <row r="213262" spans="26:27">
      <c r="Z213262" s="192"/>
      <c r="AA213262" s="192"/>
    </row>
    <row r="213263" spans="26:27">
      <c r="Z213263" s="192"/>
      <c r="AA213263" s="192"/>
    </row>
    <row r="213264" spans="26:27">
      <c r="Z213264" s="192"/>
      <c r="AA213264" s="192"/>
    </row>
    <row r="213265" spans="26:27">
      <c r="Z213265" s="192"/>
      <c r="AA213265" s="192"/>
    </row>
    <row r="213266" spans="26:27">
      <c r="Z213266" s="192"/>
      <c r="AA213266" s="192"/>
    </row>
    <row r="213267" spans="26:27">
      <c r="Z213267" s="192"/>
      <c r="AA213267" s="192"/>
    </row>
    <row r="213268" spans="26:27">
      <c r="Z213268" s="192"/>
      <c r="AA213268" s="192"/>
    </row>
    <row r="213269" spans="26:27">
      <c r="Z213269" s="192"/>
      <c r="AA213269" s="192"/>
    </row>
    <row r="213270" spans="26:27">
      <c r="Z213270" s="192"/>
      <c r="AA213270" s="192"/>
    </row>
    <row r="213271" spans="26:27">
      <c r="Z213271" s="192"/>
      <c r="AA213271" s="192"/>
    </row>
    <row r="213272" spans="26:27">
      <c r="Z213272" s="192"/>
      <c r="AA213272" s="192"/>
    </row>
    <row r="213273" spans="26:27">
      <c r="Z213273" s="192"/>
      <c r="AA213273" s="192"/>
    </row>
    <row r="213274" spans="26:27">
      <c r="Z213274" s="192"/>
      <c r="AA213274" s="192"/>
    </row>
    <row r="213275" spans="26:27">
      <c r="Z213275" s="192"/>
      <c r="AA213275" s="192"/>
    </row>
    <row r="213276" spans="26:27">
      <c r="Z213276" s="192"/>
      <c r="AA213276" s="192"/>
    </row>
    <row r="213277" spans="26:27">
      <c r="Z213277" s="192"/>
      <c r="AA213277" s="192"/>
    </row>
    <row r="213278" spans="26:27">
      <c r="Z213278" s="192"/>
      <c r="AA213278" s="192"/>
    </row>
    <row r="213279" spans="26:27">
      <c r="Z213279" s="192"/>
      <c r="AA213279" s="192"/>
    </row>
    <row r="213280" spans="26:27">
      <c r="Z213280" s="192"/>
      <c r="AA213280" s="192"/>
    </row>
    <row r="213281" spans="26:27">
      <c r="Z213281" s="192"/>
      <c r="AA213281" s="192"/>
    </row>
    <row r="213282" spans="26:27">
      <c r="Z213282" s="192"/>
      <c r="AA213282" s="192"/>
    </row>
    <row r="213283" spans="26:27">
      <c r="Z213283" s="192"/>
      <c r="AA213283" s="192"/>
    </row>
    <row r="213284" spans="26:27">
      <c r="Z213284" s="192"/>
      <c r="AA213284" s="192"/>
    </row>
    <row r="213285" spans="26:27">
      <c r="Z213285" s="192"/>
      <c r="AA213285" s="192"/>
    </row>
    <row r="213286" spans="26:27">
      <c r="Z213286" s="192"/>
      <c r="AA213286" s="192"/>
    </row>
    <row r="213287" spans="26:27">
      <c r="Z213287" s="192"/>
      <c r="AA213287" s="192"/>
    </row>
    <row r="213288" spans="26:27">
      <c r="Z213288" s="192"/>
      <c r="AA213288" s="192"/>
    </row>
    <row r="213289" spans="26:27">
      <c r="Z213289" s="192"/>
      <c r="AA213289" s="192"/>
    </row>
    <row r="213290" spans="26:27">
      <c r="Z213290" s="192"/>
      <c r="AA213290" s="192"/>
    </row>
    <row r="213291" spans="26:27">
      <c r="Z213291" s="192"/>
      <c r="AA213291" s="192"/>
    </row>
    <row r="213292" spans="26:27">
      <c r="Z213292" s="192"/>
      <c r="AA213292" s="192"/>
    </row>
    <row r="213293" spans="26:27">
      <c r="Z213293" s="192"/>
      <c r="AA213293" s="192"/>
    </row>
    <row r="213294" spans="26:27">
      <c r="Z213294" s="192"/>
      <c r="AA213294" s="192"/>
    </row>
    <row r="213295" spans="26:27">
      <c r="Z213295" s="192"/>
      <c r="AA213295" s="192"/>
    </row>
    <row r="213296" spans="26:27">
      <c r="Z213296" s="192"/>
      <c r="AA213296" s="192"/>
    </row>
    <row r="213297" spans="26:27">
      <c r="Z213297" s="192"/>
      <c r="AA213297" s="192"/>
    </row>
    <row r="213298" spans="26:27">
      <c r="Z213298" s="192"/>
      <c r="AA213298" s="192"/>
    </row>
    <row r="213299" spans="26:27">
      <c r="Z213299" s="192"/>
      <c r="AA213299" s="192"/>
    </row>
    <row r="213300" spans="26:27">
      <c r="Z213300" s="192"/>
      <c r="AA213300" s="192"/>
    </row>
    <row r="213301" spans="26:27">
      <c r="Z213301" s="192"/>
      <c r="AA213301" s="192"/>
    </row>
    <row r="213302" spans="26:27">
      <c r="Z213302" s="192"/>
      <c r="AA213302" s="192"/>
    </row>
    <row r="213303" spans="26:27">
      <c r="Z213303" s="192"/>
      <c r="AA213303" s="192"/>
    </row>
    <row r="213304" spans="26:27">
      <c r="Z213304" s="192"/>
      <c r="AA213304" s="192"/>
    </row>
    <row r="213305" spans="26:27">
      <c r="Z213305" s="192"/>
      <c r="AA213305" s="192"/>
    </row>
    <row r="213306" spans="26:27">
      <c r="Z213306" s="192"/>
      <c r="AA213306" s="192"/>
    </row>
    <row r="213307" spans="26:27">
      <c r="Z213307" s="192"/>
      <c r="AA213307" s="192"/>
    </row>
    <row r="213308" spans="26:27">
      <c r="Z213308" s="192"/>
      <c r="AA213308" s="192"/>
    </row>
    <row r="213309" spans="26:27">
      <c r="Z213309" s="192"/>
      <c r="AA213309" s="192"/>
    </row>
    <row r="213310" spans="26:27">
      <c r="Z213310" s="192"/>
      <c r="AA213310" s="192"/>
    </row>
    <row r="213311" spans="26:27">
      <c r="Z213311" s="192"/>
      <c r="AA213311" s="192"/>
    </row>
    <row r="213312" spans="26:27">
      <c r="Z213312" s="192"/>
      <c r="AA213312" s="192"/>
    </row>
    <row r="213313" spans="26:27">
      <c r="Z213313" s="192"/>
      <c r="AA213313" s="192"/>
    </row>
    <row r="213314" spans="26:27">
      <c r="Z213314" s="192"/>
      <c r="AA213314" s="192"/>
    </row>
    <row r="213315" spans="26:27">
      <c r="Z213315" s="192"/>
      <c r="AA213315" s="192"/>
    </row>
    <row r="213316" spans="26:27">
      <c r="Z213316" s="192"/>
      <c r="AA213316" s="192"/>
    </row>
    <row r="213317" spans="26:27">
      <c r="Z213317" s="192"/>
      <c r="AA213317" s="192"/>
    </row>
    <row r="213318" spans="26:27">
      <c r="Z213318" s="192"/>
      <c r="AA213318" s="192"/>
    </row>
    <row r="213319" spans="26:27">
      <c r="Z213319" s="192"/>
      <c r="AA213319" s="192"/>
    </row>
    <row r="213320" spans="26:27">
      <c r="Z213320" s="192"/>
      <c r="AA213320" s="192"/>
    </row>
    <row r="213321" spans="26:27">
      <c r="Z213321" s="192"/>
      <c r="AA213321" s="192"/>
    </row>
    <row r="213322" spans="26:27">
      <c r="Z213322" s="192"/>
      <c r="AA213322" s="192"/>
    </row>
    <row r="213323" spans="26:27">
      <c r="Z213323" s="192"/>
      <c r="AA213323" s="192"/>
    </row>
    <row r="213324" spans="26:27">
      <c r="Z213324" s="192"/>
      <c r="AA213324" s="192"/>
    </row>
    <row r="213325" spans="26:27">
      <c r="Z213325" s="192"/>
      <c r="AA213325" s="192"/>
    </row>
    <row r="213326" spans="26:27">
      <c r="Z213326" s="192"/>
      <c r="AA213326" s="192"/>
    </row>
    <row r="213327" spans="26:27">
      <c r="Z213327" s="192"/>
      <c r="AA213327" s="192"/>
    </row>
    <row r="213328" spans="26:27">
      <c r="Z213328" s="192"/>
      <c r="AA213328" s="192"/>
    </row>
    <row r="213329" spans="26:27">
      <c r="Z213329" s="192"/>
      <c r="AA213329" s="192"/>
    </row>
    <row r="213330" spans="26:27">
      <c r="Z213330" s="192"/>
      <c r="AA213330" s="192"/>
    </row>
    <row r="213331" spans="26:27">
      <c r="Z213331" s="192"/>
      <c r="AA213331" s="192"/>
    </row>
    <row r="213332" spans="26:27">
      <c r="Z213332" s="192"/>
      <c r="AA213332" s="192"/>
    </row>
    <row r="213333" spans="26:27">
      <c r="Z213333" s="192"/>
      <c r="AA213333" s="192"/>
    </row>
    <row r="213334" spans="26:27">
      <c r="Z213334" s="192"/>
      <c r="AA213334" s="192"/>
    </row>
    <row r="213335" spans="26:27">
      <c r="Z213335" s="192"/>
      <c r="AA213335" s="192"/>
    </row>
    <row r="213336" spans="26:27">
      <c r="Z213336" s="192"/>
      <c r="AA213336" s="192"/>
    </row>
    <row r="213337" spans="26:27">
      <c r="Z213337" s="192"/>
      <c r="AA213337" s="192"/>
    </row>
    <row r="213338" spans="26:27">
      <c r="Z213338" s="192"/>
      <c r="AA213338" s="192"/>
    </row>
    <row r="213339" spans="26:27">
      <c r="Z213339" s="192"/>
      <c r="AA213339" s="192"/>
    </row>
    <row r="213340" spans="26:27">
      <c r="Z213340" s="192"/>
      <c r="AA213340" s="192"/>
    </row>
    <row r="213341" spans="26:27">
      <c r="Z213341" s="192"/>
      <c r="AA213341" s="192"/>
    </row>
    <row r="213342" spans="26:27">
      <c r="Z213342" s="192"/>
      <c r="AA213342" s="192"/>
    </row>
    <row r="213343" spans="26:27">
      <c r="Z213343" s="192"/>
      <c r="AA213343" s="192"/>
    </row>
    <row r="213344" spans="26:27">
      <c r="Z213344" s="192"/>
      <c r="AA213344" s="192"/>
    </row>
    <row r="213345" spans="26:27">
      <c r="Z213345" s="192"/>
      <c r="AA213345" s="192"/>
    </row>
    <row r="213346" spans="26:27">
      <c r="Z213346" s="192"/>
      <c r="AA213346" s="192"/>
    </row>
    <row r="213347" spans="26:27">
      <c r="Z213347" s="192"/>
      <c r="AA213347" s="192"/>
    </row>
    <row r="213348" spans="26:27">
      <c r="Z213348" s="192"/>
      <c r="AA213348" s="192"/>
    </row>
    <row r="213349" spans="26:27">
      <c r="Z213349" s="192"/>
      <c r="AA213349" s="192"/>
    </row>
    <row r="213350" spans="26:27">
      <c r="Z213350" s="192"/>
      <c r="AA213350" s="192"/>
    </row>
    <row r="213351" spans="26:27">
      <c r="Z213351" s="192"/>
      <c r="AA213351" s="192"/>
    </row>
    <row r="213352" spans="26:27">
      <c r="Z213352" s="192"/>
      <c r="AA213352" s="192"/>
    </row>
    <row r="213353" spans="26:27">
      <c r="Z213353" s="192"/>
      <c r="AA213353" s="192"/>
    </row>
    <row r="213354" spans="26:27">
      <c r="Z213354" s="192"/>
      <c r="AA213354" s="192"/>
    </row>
    <row r="213355" spans="26:27">
      <c r="Z213355" s="192"/>
      <c r="AA213355" s="192"/>
    </row>
    <row r="213356" spans="26:27">
      <c r="Z213356" s="192"/>
      <c r="AA213356" s="192"/>
    </row>
    <row r="213357" spans="26:27">
      <c r="Z213357" s="192"/>
      <c r="AA213357" s="192"/>
    </row>
    <row r="213358" spans="26:27">
      <c r="Z213358" s="192"/>
      <c r="AA213358" s="192"/>
    </row>
    <row r="213359" spans="26:27">
      <c r="Z213359" s="192"/>
      <c r="AA213359" s="192"/>
    </row>
    <row r="213360" spans="26:27">
      <c r="Z213360" s="192"/>
      <c r="AA213360" s="192"/>
    </row>
    <row r="213361" spans="26:27">
      <c r="Z213361" s="192"/>
      <c r="AA213361" s="192"/>
    </row>
    <row r="213362" spans="26:27">
      <c r="Z213362" s="192"/>
      <c r="AA213362" s="192"/>
    </row>
    <row r="213363" spans="26:27">
      <c r="Z213363" s="192"/>
      <c r="AA213363" s="192"/>
    </row>
    <row r="213364" spans="26:27">
      <c r="Z213364" s="192"/>
      <c r="AA213364" s="192"/>
    </row>
    <row r="213365" spans="26:27">
      <c r="Z213365" s="192"/>
      <c r="AA213365" s="192"/>
    </row>
    <row r="213366" spans="26:27">
      <c r="Z213366" s="192"/>
      <c r="AA213366" s="192"/>
    </row>
    <row r="213367" spans="26:27">
      <c r="Z213367" s="192"/>
      <c r="AA213367" s="192"/>
    </row>
    <row r="213368" spans="26:27">
      <c r="Z213368" s="192"/>
      <c r="AA213368" s="192"/>
    </row>
    <row r="213369" spans="26:27">
      <c r="Z213369" s="192"/>
      <c r="AA213369" s="192"/>
    </row>
    <row r="213370" spans="26:27">
      <c r="Z213370" s="192"/>
      <c r="AA213370" s="192"/>
    </row>
    <row r="213371" spans="26:27">
      <c r="Z213371" s="192"/>
      <c r="AA213371" s="192"/>
    </row>
    <row r="213372" spans="26:27">
      <c r="Z213372" s="192"/>
      <c r="AA213372" s="192"/>
    </row>
    <row r="213373" spans="26:27">
      <c r="Z213373" s="192"/>
      <c r="AA213373" s="192"/>
    </row>
    <row r="213374" spans="26:27">
      <c r="Z213374" s="192"/>
      <c r="AA213374" s="192"/>
    </row>
    <row r="213375" spans="26:27">
      <c r="Z213375" s="192"/>
      <c r="AA213375" s="192"/>
    </row>
    <row r="213376" spans="26:27">
      <c r="Z213376" s="192"/>
      <c r="AA213376" s="192"/>
    </row>
    <row r="213377" spans="26:27">
      <c r="Z213377" s="192"/>
      <c r="AA213377" s="192"/>
    </row>
    <row r="213378" spans="26:27">
      <c r="Z213378" s="192"/>
      <c r="AA213378" s="192"/>
    </row>
    <row r="213379" spans="26:27">
      <c r="Z213379" s="192"/>
      <c r="AA213379" s="192"/>
    </row>
    <row r="213380" spans="26:27">
      <c r="Z213380" s="192"/>
      <c r="AA213380" s="192"/>
    </row>
    <row r="213381" spans="26:27">
      <c r="Z213381" s="192"/>
      <c r="AA213381" s="192"/>
    </row>
    <row r="213382" spans="26:27">
      <c r="Z213382" s="192"/>
      <c r="AA213382" s="192"/>
    </row>
    <row r="213383" spans="26:27">
      <c r="Z213383" s="192"/>
      <c r="AA213383" s="192"/>
    </row>
    <row r="213384" spans="26:27">
      <c r="Z213384" s="192"/>
      <c r="AA213384" s="192"/>
    </row>
    <row r="213385" spans="26:27">
      <c r="Z213385" s="192"/>
      <c r="AA213385" s="192"/>
    </row>
    <row r="213386" spans="26:27">
      <c r="Z213386" s="192"/>
      <c r="AA213386" s="192"/>
    </row>
    <row r="213387" spans="26:27">
      <c r="Z213387" s="192"/>
      <c r="AA213387" s="192"/>
    </row>
    <row r="213388" spans="26:27">
      <c r="Z213388" s="192"/>
      <c r="AA213388" s="192"/>
    </row>
    <row r="213389" spans="26:27">
      <c r="Z213389" s="192"/>
      <c r="AA213389" s="192"/>
    </row>
    <row r="213390" spans="26:27">
      <c r="Z213390" s="192"/>
      <c r="AA213390" s="192"/>
    </row>
    <row r="213391" spans="26:27">
      <c r="Z213391" s="192"/>
      <c r="AA213391" s="192"/>
    </row>
    <row r="213392" spans="26:27">
      <c r="Z213392" s="192"/>
      <c r="AA213392" s="192"/>
    </row>
    <row r="213393" spans="26:27">
      <c r="Z213393" s="192"/>
      <c r="AA213393" s="192"/>
    </row>
    <row r="213394" spans="26:27">
      <c r="Z213394" s="192"/>
      <c r="AA213394" s="192"/>
    </row>
    <row r="213395" spans="26:27">
      <c r="Z213395" s="192"/>
      <c r="AA213395" s="192"/>
    </row>
    <row r="213396" spans="26:27">
      <c r="Z213396" s="192"/>
      <c r="AA213396" s="192"/>
    </row>
    <row r="213397" spans="26:27">
      <c r="Z213397" s="192"/>
      <c r="AA213397" s="192"/>
    </row>
    <row r="213398" spans="26:27">
      <c r="Z213398" s="192"/>
      <c r="AA213398" s="192"/>
    </row>
    <row r="213399" spans="26:27">
      <c r="Z213399" s="192"/>
      <c r="AA213399" s="192"/>
    </row>
    <row r="213400" spans="26:27">
      <c r="Z213400" s="192"/>
      <c r="AA213400" s="192"/>
    </row>
    <row r="213401" spans="26:27">
      <c r="Z213401" s="192"/>
      <c r="AA213401" s="192"/>
    </row>
    <row r="213402" spans="26:27">
      <c r="Z213402" s="192"/>
      <c r="AA213402" s="192"/>
    </row>
    <row r="213403" spans="26:27">
      <c r="Z213403" s="192"/>
      <c r="AA213403" s="192"/>
    </row>
    <row r="213404" spans="26:27">
      <c r="Z213404" s="192"/>
      <c r="AA213404" s="192"/>
    </row>
    <row r="213405" spans="26:27">
      <c r="Z213405" s="192"/>
      <c r="AA213405" s="192"/>
    </row>
    <row r="213406" spans="26:27">
      <c r="Z213406" s="192"/>
      <c r="AA213406" s="192"/>
    </row>
    <row r="213407" spans="26:27">
      <c r="Z213407" s="192"/>
      <c r="AA213407" s="192"/>
    </row>
    <row r="213408" spans="26:27">
      <c r="Z213408" s="192"/>
      <c r="AA213408" s="192"/>
    </row>
    <row r="213409" spans="26:27">
      <c r="Z213409" s="192"/>
      <c r="AA213409" s="192"/>
    </row>
    <row r="213410" spans="26:27">
      <c r="Z213410" s="192"/>
      <c r="AA213410" s="192"/>
    </row>
    <row r="213411" spans="26:27">
      <c r="Z213411" s="192"/>
      <c r="AA213411" s="192"/>
    </row>
    <row r="213412" spans="26:27">
      <c r="Z213412" s="192"/>
      <c r="AA213412" s="192"/>
    </row>
    <row r="213413" spans="26:27">
      <c r="Z213413" s="192"/>
      <c r="AA213413" s="192"/>
    </row>
    <row r="213414" spans="26:27">
      <c r="Z213414" s="192"/>
      <c r="AA213414" s="192"/>
    </row>
    <row r="213415" spans="26:27">
      <c r="Z213415" s="192"/>
      <c r="AA213415" s="192"/>
    </row>
    <row r="213416" spans="26:27">
      <c r="Z213416" s="192"/>
      <c r="AA213416" s="192"/>
    </row>
    <row r="213417" spans="26:27">
      <c r="Z213417" s="192"/>
      <c r="AA213417" s="192"/>
    </row>
    <row r="213418" spans="26:27">
      <c r="Z213418" s="192"/>
      <c r="AA213418" s="192"/>
    </row>
    <row r="213419" spans="26:27">
      <c r="Z213419" s="192"/>
      <c r="AA213419" s="192"/>
    </row>
    <row r="213420" spans="26:27">
      <c r="Z213420" s="192"/>
      <c r="AA213420" s="192"/>
    </row>
    <row r="213421" spans="26:27">
      <c r="Z213421" s="192"/>
      <c r="AA213421" s="192"/>
    </row>
    <row r="213422" spans="26:27">
      <c r="Z213422" s="192"/>
      <c r="AA213422" s="192"/>
    </row>
    <row r="213423" spans="26:27">
      <c r="Z213423" s="192"/>
      <c r="AA213423" s="192"/>
    </row>
    <row r="213424" spans="26:27">
      <c r="Z213424" s="192"/>
      <c r="AA213424" s="192"/>
    </row>
    <row r="213425" spans="26:27">
      <c r="Z213425" s="192"/>
      <c r="AA213425" s="192"/>
    </row>
    <row r="213426" spans="26:27">
      <c r="Z213426" s="192"/>
      <c r="AA213426" s="192"/>
    </row>
    <row r="213427" spans="26:27">
      <c r="Z213427" s="192"/>
      <c r="AA213427" s="192"/>
    </row>
    <row r="213428" spans="26:27">
      <c r="Z213428" s="192"/>
      <c r="AA213428" s="192"/>
    </row>
    <row r="213429" spans="26:27">
      <c r="Z213429" s="192"/>
      <c r="AA213429" s="192"/>
    </row>
    <row r="213430" spans="26:27">
      <c r="Z213430" s="192"/>
      <c r="AA213430" s="192"/>
    </row>
    <row r="213431" spans="26:27">
      <c r="Z213431" s="192"/>
      <c r="AA213431" s="192"/>
    </row>
    <row r="213432" spans="26:27">
      <c r="Z213432" s="192"/>
      <c r="AA213432" s="192"/>
    </row>
    <row r="213433" spans="26:27">
      <c r="Z213433" s="192"/>
      <c r="AA213433" s="192"/>
    </row>
    <row r="213434" spans="26:27">
      <c r="Z213434" s="192"/>
      <c r="AA213434" s="192"/>
    </row>
    <row r="213435" spans="26:27">
      <c r="Z213435" s="192"/>
      <c r="AA213435" s="192"/>
    </row>
    <row r="213436" spans="26:27">
      <c r="Z213436" s="192"/>
      <c r="AA213436" s="192"/>
    </row>
    <row r="213437" spans="26:27">
      <c r="Z213437" s="192"/>
      <c r="AA213437" s="192"/>
    </row>
    <row r="213438" spans="26:27">
      <c r="Z213438" s="192"/>
      <c r="AA213438" s="192"/>
    </row>
    <row r="213439" spans="26:27">
      <c r="Z213439" s="192"/>
      <c r="AA213439" s="192"/>
    </row>
    <row r="213440" spans="26:27">
      <c r="Z213440" s="192"/>
      <c r="AA213440" s="192"/>
    </row>
    <row r="213441" spans="26:27">
      <c r="Z213441" s="192"/>
      <c r="AA213441" s="192"/>
    </row>
    <row r="213442" spans="26:27">
      <c r="Z213442" s="192"/>
      <c r="AA213442" s="192"/>
    </row>
    <row r="213443" spans="26:27">
      <c r="Z213443" s="192"/>
      <c r="AA213443" s="192"/>
    </row>
    <row r="213444" spans="26:27">
      <c r="Z213444" s="192"/>
      <c r="AA213444" s="192"/>
    </row>
    <row r="213445" spans="26:27">
      <c r="Z213445" s="192"/>
      <c r="AA213445" s="192"/>
    </row>
    <row r="213446" spans="26:27">
      <c r="Z213446" s="192"/>
      <c r="AA213446" s="192"/>
    </row>
    <row r="213447" spans="26:27">
      <c r="Z213447" s="192"/>
      <c r="AA213447" s="192"/>
    </row>
    <row r="213448" spans="26:27">
      <c r="Z213448" s="192"/>
      <c r="AA213448" s="192"/>
    </row>
    <row r="213449" spans="26:27">
      <c r="Z213449" s="192"/>
      <c r="AA213449" s="192"/>
    </row>
    <row r="213450" spans="26:27">
      <c r="Z213450" s="192"/>
      <c r="AA213450" s="192"/>
    </row>
    <row r="213451" spans="26:27">
      <c r="Z213451" s="192"/>
      <c r="AA213451" s="192"/>
    </row>
    <row r="213452" spans="26:27">
      <c r="Z213452" s="192"/>
      <c r="AA213452" s="192"/>
    </row>
    <row r="213453" spans="26:27">
      <c r="Z213453" s="192"/>
      <c r="AA213453" s="192"/>
    </row>
    <row r="213454" spans="26:27">
      <c r="Z213454" s="192"/>
      <c r="AA213454" s="192"/>
    </row>
    <row r="213455" spans="26:27">
      <c r="Z213455" s="192"/>
      <c r="AA213455" s="192"/>
    </row>
    <row r="213456" spans="26:27">
      <c r="Z213456" s="192"/>
      <c r="AA213456" s="192"/>
    </row>
    <row r="213457" spans="26:27">
      <c r="Z213457" s="192"/>
      <c r="AA213457" s="192"/>
    </row>
    <row r="213458" spans="26:27">
      <c r="Z213458" s="192"/>
      <c r="AA213458" s="192"/>
    </row>
    <row r="213459" spans="26:27">
      <c r="Z213459" s="192"/>
      <c r="AA213459" s="192"/>
    </row>
    <row r="213460" spans="26:27">
      <c r="Z213460" s="192"/>
      <c r="AA213460" s="192"/>
    </row>
    <row r="213461" spans="26:27">
      <c r="Z213461" s="192"/>
      <c r="AA213461" s="192"/>
    </row>
    <row r="213462" spans="26:27">
      <c r="Z213462" s="192"/>
      <c r="AA213462" s="192"/>
    </row>
    <row r="213463" spans="26:27">
      <c r="Z213463" s="192"/>
      <c r="AA213463" s="192"/>
    </row>
    <row r="213464" spans="26:27">
      <c r="Z213464" s="192"/>
      <c r="AA213464" s="192"/>
    </row>
    <row r="213465" spans="26:27">
      <c r="Z213465" s="192"/>
      <c r="AA213465" s="192"/>
    </row>
    <row r="213466" spans="26:27">
      <c r="Z213466" s="192"/>
      <c r="AA213466" s="192"/>
    </row>
    <row r="213467" spans="26:27">
      <c r="Z213467" s="192"/>
      <c r="AA213467" s="192"/>
    </row>
    <row r="213468" spans="26:27">
      <c r="Z213468" s="192"/>
      <c r="AA213468" s="192"/>
    </row>
    <row r="213469" spans="26:27">
      <c r="Z213469" s="192"/>
      <c r="AA213469" s="192"/>
    </row>
    <row r="213470" spans="26:27">
      <c r="Z213470" s="192"/>
      <c r="AA213470" s="192"/>
    </row>
    <row r="213471" spans="26:27">
      <c r="Z213471" s="192"/>
      <c r="AA213471" s="192"/>
    </row>
    <row r="213472" spans="26:27">
      <c r="Z213472" s="192"/>
      <c r="AA213472" s="192"/>
    </row>
    <row r="213473" spans="26:27">
      <c r="Z213473" s="192"/>
      <c r="AA213473" s="192"/>
    </row>
    <row r="213474" spans="26:27">
      <c r="Z213474" s="192"/>
      <c r="AA213474" s="192"/>
    </row>
    <row r="213475" spans="26:27">
      <c r="Z213475" s="192"/>
      <c r="AA213475" s="192"/>
    </row>
    <row r="213476" spans="26:27">
      <c r="Z213476" s="192"/>
      <c r="AA213476" s="192"/>
    </row>
    <row r="213477" spans="26:27">
      <c r="Z213477" s="192"/>
      <c r="AA213477" s="192"/>
    </row>
    <row r="213478" spans="26:27">
      <c r="Z213478" s="192"/>
      <c r="AA213478" s="192"/>
    </row>
    <row r="213479" spans="26:27">
      <c r="Z213479" s="192"/>
      <c r="AA213479" s="192"/>
    </row>
    <row r="213480" spans="26:27">
      <c r="Z213480" s="192"/>
      <c r="AA213480" s="192"/>
    </row>
    <row r="213481" spans="26:27">
      <c r="Z213481" s="192"/>
      <c r="AA213481" s="192"/>
    </row>
    <row r="213482" spans="26:27">
      <c r="Z213482" s="192"/>
      <c r="AA213482" s="192"/>
    </row>
    <row r="213483" spans="26:27">
      <c r="Z213483" s="192"/>
      <c r="AA213483" s="192"/>
    </row>
    <row r="213484" spans="26:27">
      <c r="Z213484" s="192"/>
      <c r="AA213484" s="192"/>
    </row>
    <row r="213485" spans="26:27">
      <c r="Z213485" s="192"/>
      <c r="AA213485" s="192"/>
    </row>
    <row r="213486" spans="26:27">
      <c r="Z213486" s="192"/>
      <c r="AA213486" s="192"/>
    </row>
    <row r="213487" spans="26:27">
      <c r="Z213487" s="192"/>
      <c r="AA213487" s="192"/>
    </row>
    <row r="213488" spans="26:27">
      <c r="Z213488" s="192"/>
      <c r="AA213488" s="192"/>
    </row>
    <row r="213489" spans="26:27">
      <c r="Z213489" s="192"/>
      <c r="AA213489" s="192"/>
    </row>
    <row r="213490" spans="26:27">
      <c r="Z213490" s="192"/>
      <c r="AA213490" s="192"/>
    </row>
    <row r="213491" spans="26:27">
      <c r="Z213491" s="192"/>
      <c r="AA213491" s="192"/>
    </row>
    <row r="213492" spans="26:27">
      <c r="Z213492" s="192"/>
      <c r="AA213492" s="192"/>
    </row>
    <row r="213493" spans="26:27">
      <c r="Z213493" s="192"/>
      <c r="AA213493" s="192"/>
    </row>
    <row r="213494" spans="26:27">
      <c r="Z213494" s="192"/>
      <c r="AA213494" s="192"/>
    </row>
    <row r="213495" spans="26:27">
      <c r="Z213495" s="192"/>
      <c r="AA213495" s="192"/>
    </row>
    <row r="213496" spans="26:27">
      <c r="Z213496" s="192"/>
      <c r="AA213496" s="192"/>
    </row>
    <row r="213497" spans="26:27">
      <c r="Z213497" s="192"/>
      <c r="AA213497" s="192"/>
    </row>
    <row r="213498" spans="26:27">
      <c r="Z213498" s="192"/>
      <c r="AA213498" s="192"/>
    </row>
    <row r="213499" spans="26:27">
      <c r="Z213499" s="192"/>
      <c r="AA213499" s="192"/>
    </row>
    <row r="213500" spans="26:27">
      <c r="Z213500" s="192"/>
      <c r="AA213500" s="192"/>
    </row>
    <row r="213501" spans="26:27">
      <c r="Z213501" s="192"/>
      <c r="AA213501" s="192"/>
    </row>
    <row r="213502" spans="26:27">
      <c r="Z213502" s="192"/>
      <c r="AA213502" s="192"/>
    </row>
    <row r="213503" spans="26:27">
      <c r="Z213503" s="192"/>
      <c r="AA213503" s="192"/>
    </row>
    <row r="213504" spans="26:27">
      <c r="Z213504" s="192"/>
      <c r="AA213504" s="192"/>
    </row>
    <row r="213505" spans="26:27">
      <c r="Z213505" s="192"/>
      <c r="AA213505" s="192"/>
    </row>
    <row r="213506" spans="26:27">
      <c r="Z213506" s="192"/>
      <c r="AA213506" s="192"/>
    </row>
    <row r="213507" spans="26:27">
      <c r="Z213507" s="192"/>
      <c r="AA213507" s="192"/>
    </row>
    <row r="213508" spans="26:27">
      <c r="Z213508" s="192"/>
      <c r="AA213508" s="192"/>
    </row>
    <row r="213509" spans="26:27">
      <c r="Z213509" s="192"/>
      <c r="AA213509" s="192"/>
    </row>
    <row r="213510" spans="26:27">
      <c r="Z213510" s="192"/>
      <c r="AA213510" s="192"/>
    </row>
    <row r="213511" spans="26:27">
      <c r="Z213511" s="192"/>
      <c r="AA213511" s="192"/>
    </row>
    <row r="213512" spans="26:27">
      <c r="Z213512" s="192"/>
      <c r="AA213512" s="192"/>
    </row>
    <row r="213513" spans="26:27">
      <c r="Z213513" s="192"/>
      <c r="AA213513" s="192"/>
    </row>
    <row r="213514" spans="26:27">
      <c r="Z213514" s="192"/>
      <c r="AA213514" s="192"/>
    </row>
    <row r="213515" spans="26:27">
      <c r="Z213515" s="192"/>
      <c r="AA213515" s="192"/>
    </row>
    <row r="213516" spans="26:27">
      <c r="Z213516" s="192"/>
      <c r="AA213516" s="192"/>
    </row>
    <row r="213517" spans="26:27">
      <c r="Z213517" s="192"/>
      <c r="AA213517" s="192"/>
    </row>
    <row r="213518" spans="26:27">
      <c r="Z213518" s="192"/>
      <c r="AA213518" s="192"/>
    </row>
    <row r="213519" spans="26:27">
      <c r="Z213519" s="192"/>
      <c r="AA213519" s="192"/>
    </row>
    <row r="213520" spans="26:27">
      <c r="Z213520" s="192"/>
      <c r="AA213520" s="192"/>
    </row>
    <row r="213521" spans="26:27">
      <c r="Z213521" s="192"/>
      <c r="AA213521" s="192"/>
    </row>
    <row r="213522" spans="26:27">
      <c r="Z213522" s="192"/>
      <c r="AA213522" s="192"/>
    </row>
    <row r="213523" spans="26:27">
      <c r="Z213523" s="192"/>
      <c r="AA213523" s="192"/>
    </row>
    <row r="213524" spans="26:27">
      <c r="Z213524" s="192"/>
      <c r="AA213524" s="192"/>
    </row>
    <row r="213525" spans="26:27">
      <c r="Z213525" s="192"/>
      <c r="AA213525" s="192"/>
    </row>
    <row r="213526" spans="26:27">
      <c r="Z213526" s="192"/>
      <c r="AA213526" s="192"/>
    </row>
    <row r="213527" spans="26:27">
      <c r="Z213527" s="192"/>
      <c r="AA213527" s="192"/>
    </row>
    <row r="213528" spans="26:27">
      <c r="Z213528" s="192"/>
      <c r="AA213528" s="192"/>
    </row>
    <row r="213529" spans="26:27">
      <c r="Z213529" s="192"/>
      <c r="AA213529" s="192"/>
    </row>
    <row r="213530" spans="26:27">
      <c r="Z213530" s="192"/>
      <c r="AA213530" s="192"/>
    </row>
    <row r="213531" spans="26:27">
      <c r="Z213531" s="192"/>
      <c r="AA213531" s="192"/>
    </row>
    <row r="213532" spans="26:27">
      <c r="Z213532" s="192"/>
      <c r="AA213532" s="192"/>
    </row>
    <row r="213533" spans="26:27">
      <c r="Z213533" s="192"/>
      <c r="AA213533" s="192"/>
    </row>
    <row r="213534" spans="26:27">
      <c r="Z213534" s="192"/>
      <c r="AA213534" s="192"/>
    </row>
    <row r="213535" spans="26:27">
      <c r="Z213535" s="192"/>
      <c r="AA213535" s="192"/>
    </row>
    <row r="213536" spans="26:27">
      <c r="Z213536" s="192"/>
      <c r="AA213536" s="192"/>
    </row>
    <row r="213537" spans="26:27">
      <c r="Z213537" s="192"/>
      <c r="AA213537" s="192"/>
    </row>
    <row r="213538" spans="26:27">
      <c r="Z213538" s="192"/>
      <c r="AA213538" s="192"/>
    </row>
    <row r="213539" spans="26:27">
      <c r="Z213539" s="192"/>
      <c r="AA213539" s="192"/>
    </row>
    <row r="213540" spans="26:27">
      <c r="Z213540" s="192"/>
      <c r="AA213540" s="192"/>
    </row>
    <row r="213541" spans="26:27">
      <c r="Z213541" s="192"/>
      <c r="AA213541" s="192"/>
    </row>
    <row r="213542" spans="26:27">
      <c r="Z213542" s="192"/>
      <c r="AA213542" s="192"/>
    </row>
    <row r="213543" spans="26:27">
      <c r="Z213543" s="192"/>
      <c r="AA213543" s="192"/>
    </row>
    <row r="213544" spans="26:27">
      <c r="Z213544" s="192"/>
      <c r="AA213544" s="192"/>
    </row>
    <row r="213545" spans="26:27">
      <c r="Z213545" s="192"/>
      <c r="AA213545" s="192"/>
    </row>
    <row r="213546" spans="26:27">
      <c r="Z213546" s="192"/>
      <c r="AA213546" s="192"/>
    </row>
    <row r="213547" spans="26:27">
      <c r="Z213547" s="192"/>
      <c r="AA213547" s="192"/>
    </row>
    <row r="213548" spans="26:27">
      <c r="Z213548" s="192"/>
      <c r="AA213548" s="192"/>
    </row>
    <row r="213549" spans="26:27">
      <c r="Z213549" s="192"/>
      <c r="AA213549" s="192"/>
    </row>
    <row r="213550" spans="26:27">
      <c r="Z213550" s="192"/>
      <c r="AA213550" s="192"/>
    </row>
    <row r="213551" spans="26:27">
      <c r="Z213551" s="192"/>
      <c r="AA213551" s="192"/>
    </row>
    <row r="213552" spans="26:27">
      <c r="Z213552" s="192"/>
      <c r="AA213552" s="192"/>
    </row>
    <row r="213553" spans="26:27">
      <c r="Z213553" s="192"/>
      <c r="AA213553" s="192"/>
    </row>
    <row r="213554" spans="26:27">
      <c r="Z213554" s="192"/>
      <c r="AA213554" s="192"/>
    </row>
    <row r="213555" spans="26:27">
      <c r="Z213555" s="192"/>
      <c r="AA213555" s="192"/>
    </row>
    <row r="213556" spans="26:27">
      <c r="Z213556" s="192"/>
      <c r="AA213556" s="192"/>
    </row>
    <row r="213557" spans="26:27">
      <c r="Z213557" s="192"/>
      <c r="AA213557" s="192"/>
    </row>
    <row r="213558" spans="26:27">
      <c r="Z213558" s="192"/>
      <c r="AA213558" s="192"/>
    </row>
    <row r="213559" spans="26:27">
      <c r="Z213559" s="192"/>
      <c r="AA213559" s="192"/>
    </row>
    <row r="213560" spans="26:27">
      <c r="Z213560" s="192"/>
      <c r="AA213560" s="192"/>
    </row>
    <row r="213561" spans="26:27">
      <c r="Z213561" s="192"/>
      <c r="AA213561" s="192"/>
    </row>
    <row r="213562" spans="26:27">
      <c r="Z213562" s="192"/>
      <c r="AA213562" s="192"/>
    </row>
    <row r="213563" spans="26:27">
      <c r="Z213563" s="192"/>
      <c r="AA213563" s="192"/>
    </row>
    <row r="213564" spans="26:27">
      <c r="Z213564" s="192"/>
      <c r="AA213564" s="192"/>
    </row>
    <row r="213565" spans="26:27">
      <c r="Z213565" s="192"/>
      <c r="AA213565" s="192"/>
    </row>
    <row r="213566" spans="26:27">
      <c r="Z213566" s="192"/>
      <c r="AA213566" s="192"/>
    </row>
    <row r="213567" spans="26:27">
      <c r="Z213567" s="192"/>
      <c r="AA213567" s="192"/>
    </row>
    <row r="213568" spans="26:27">
      <c r="Z213568" s="192"/>
      <c r="AA213568" s="192"/>
    </row>
    <row r="213569" spans="26:27">
      <c r="Z213569" s="192"/>
      <c r="AA213569" s="192"/>
    </row>
    <row r="213570" spans="26:27">
      <c r="Z213570" s="192"/>
      <c r="AA213570" s="192"/>
    </row>
    <row r="213571" spans="26:27">
      <c r="Z213571" s="192"/>
      <c r="AA213571" s="192"/>
    </row>
    <row r="213572" spans="26:27">
      <c r="Z213572" s="192"/>
      <c r="AA213572" s="192"/>
    </row>
    <row r="213573" spans="26:27">
      <c r="Z213573" s="192"/>
      <c r="AA213573" s="192"/>
    </row>
    <row r="213574" spans="26:27">
      <c r="Z213574" s="192"/>
      <c r="AA213574" s="192"/>
    </row>
    <row r="213575" spans="26:27">
      <c r="Z213575" s="192"/>
      <c r="AA213575" s="192"/>
    </row>
    <row r="213576" spans="26:27">
      <c r="Z213576" s="192"/>
      <c r="AA213576" s="192"/>
    </row>
    <row r="213577" spans="26:27">
      <c r="Z213577" s="192"/>
      <c r="AA213577" s="192"/>
    </row>
    <row r="213578" spans="26:27">
      <c r="Z213578" s="192"/>
      <c r="AA213578" s="192"/>
    </row>
    <row r="213579" spans="26:27">
      <c r="Z213579" s="192"/>
      <c r="AA213579" s="192"/>
    </row>
    <row r="213580" spans="26:27">
      <c r="Z213580" s="192"/>
      <c r="AA213580" s="192"/>
    </row>
    <row r="213581" spans="26:27">
      <c r="Z213581" s="192"/>
      <c r="AA213581" s="192"/>
    </row>
    <row r="213582" spans="26:27">
      <c r="Z213582" s="192"/>
      <c r="AA213582" s="192"/>
    </row>
    <row r="213583" spans="26:27">
      <c r="Z213583" s="192"/>
      <c r="AA213583" s="192"/>
    </row>
    <row r="213584" spans="26:27">
      <c r="Z213584" s="192"/>
      <c r="AA213584" s="192"/>
    </row>
    <row r="213585" spans="26:27">
      <c r="Z213585" s="192"/>
      <c r="AA213585" s="192"/>
    </row>
    <row r="213586" spans="26:27">
      <c r="Z213586" s="192"/>
      <c r="AA213586" s="192"/>
    </row>
    <row r="213587" spans="26:27">
      <c r="Z213587" s="192"/>
      <c r="AA213587" s="192"/>
    </row>
    <row r="213588" spans="26:27">
      <c r="Z213588" s="192"/>
      <c r="AA213588" s="192"/>
    </row>
    <row r="213589" spans="26:27">
      <c r="Z213589" s="192"/>
      <c r="AA213589" s="192"/>
    </row>
    <row r="213590" spans="26:27">
      <c r="Z213590" s="192"/>
      <c r="AA213590" s="192"/>
    </row>
    <row r="213591" spans="26:27">
      <c r="Z213591" s="192"/>
      <c r="AA213591" s="192"/>
    </row>
    <row r="213592" spans="26:27">
      <c r="Z213592" s="192"/>
      <c r="AA213592" s="192"/>
    </row>
    <row r="213593" spans="26:27">
      <c r="Z213593" s="192"/>
      <c r="AA213593" s="192"/>
    </row>
    <row r="213594" spans="26:27">
      <c r="Z213594" s="192"/>
      <c r="AA213594" s="192"/>
    </row>
    <row r="213595" spans="26:27">
      <c r="Z213595" s="192"/>
      <c r="AA213595" s="192"/>
    </row>
    <row r="213596" spans="26:27">
      <c r="Z213596" s="192"/>
      <c r="AA213596" s="192"/>
    </row>
    <row r="213597" spans="26:27">
      <c r="Z213597" s="192"/>
      <c r="AA213597" s="192"/>
    </row>
    <row r="213598" spans="26:27">
      <c r="Z213598" s="192"/>
      <c r="AA213598" s="192"/>
    </row>
    <row r="213599" spans="26:27">
      <c r="Z213599" s="192"/>
      <c r="AA213599" s="192"/>
    </row>
    <row r="213600" spans="26:27">
      <c r="Z213600" s="192"/>
      <c r="AA213600" s="192"/>
    </row>
    <row r="213601" spans="26:27">
      <c r="Z213601" s="192"/>
      <c r="AA213601" s="192"/>
    </row>
    <row r="213602" spans="26:27">
      <c r="Z213602" s="192"/>
      <c r="AA213602" s="192"/>
    </row>
    <row r="213603" spans="26:27">
      <c r="Z213603" s="192"/>
      <c r="AA213603" s="192"/>
    </row>
    <row r="213604" spans="26:27">
      <c r="Z213604" s="192"/>
      <c r="AA213604" s="192"/>
    </row>
    <row r="213605" spans="26:27">
      <c r="Z213605" s="192"/>
      <c r="AA213605" s="192"/>
    </row>
    <row r="213606" spans="26:27">
      <c r="Z213606" s="192"/>
      <c r="AA213606" s="192"/>
    </row>
    <row r="213607" spans="26:27">
      <c r="Z213607" s="192"/>
      <c r="AA213607" s="192"/>
    </row>
    <row r="213608" spans="26:27">
      <c r="Z213608" s="192"/>
      <c r="AA213608" s="192"/>
    </row>
    <row r="213609" spans="26:27">
      <c r="Z213609" s="192"/>
      <c r="AA213609" s="192"/>
    </row>
    <row r="213610" spans="26:27">
      <c r="Z213610" s="192"/>
      <c r="AA213610" s="192"/>
    </row>
    <row r="213611" spans="26:27">
      <c r="Z213611" s="192"/>
      <c r="AA213611" s="192"/>
    </row>
    <row r="213612" spans="26:27">
      <c r="Z213612" s="192"/>
      <c r="AA213612" s="192"/>
    </row>
    <row r="213613" spans="26:27">
      <c r="Z213613" s="192"/>
      <c r="AA213613" s="192"/>
    </row>
    <row r="213614" spans="26:27">
      <c r="Z213614" s="192"/>
      <c r="AA213614" s="192"/>
    </row>
    <row r="213615" spans="26:27">
      <c r="Z213615" s="192"/>
      <c r="AA213615" s="192"/>
    </row>
    <row r="213616" spans="26:27">
      <c r="Z213616" s="192"/>
      <c r="AA213616" s="192"/>
    </row>
    <row r="213617" spans="26:27">
      <c r="Z213617" s="192"/>
      <c r="AA213617" s="192"/>
    </row>
    <row r="213618" spans="26:27">
      <c r="Z213618" s="192"/>
      <c r="AA213618" s="192"/>
    </row>
    <row r="213619" spans="26:27">
      <c r="Z213619" s="192"/>
      <c r="AA213619" s="192"/>
    </row>
    <row r="213620" spans="26:27">
      <c r="Z213620" s="192"/>
      <c r="AA213620" s="192"/>
    </row>
    <row r="213621" spans="26:27">
      <c r="Z213621" s="192"/>
      <c r="AA213621" s="192"/>
    </row>
    <row r="213622" spans="26:27">
      <c r="Z213622" s="192"/>
      <c r="AA213622" s="192"/>
    </row>
    <row r="213623" spans="26:27">
      <c r="Z213623" s="192"/>
      <c r="AA213623" s="192"/>
    </row>
    <row r="213624" spans="26:27">
      <c r="Z213624" s="192"/>
      <c r="AA213624" s="192"/>
    </row>
    <row r="213625" spans="26:27">
      <c r="Z213625" s="192"/>
      <c r="AA213625" s="192"/>
    </row>
    <row r="213626" spans="26:27">
      <c r="Z213626" s="192"/>
      <c r="AA213626" s="192"/>
    </row>
    <row r="213627" spans="26:27">
      <c r="Z213627" s="192"/>
      <c r="AA213627" s="192"/>
    </row>
    <row r="213628" spans="26:27">
      <c r="Z213628" s="192"/>
      <c r="AA213628" s="192"/>
    </row>
    <row r="213629" spans="26:27">
      <c r="Z213629" s="192"/>
      <c r="AA213629" s="192"/>
    </row>
    <row r="213630" spans="26:27">
      <c r="Z213630" s="192"/>
      <c r="AA213630" s="192"/>
    </row>
    <row r="213631" spans="26:27">
      <c r="Z213631" s="192"/>
      <c r="AA213631" s="192"/>
    </row>
    <row r="213632" spans="26:27">
      <c r="Z213632" s="192"/>
      <c r="AA213632" s="192"/>
    </row>
    <row r="213633" spans="26:27">
      <c r="Z213633" s="192"/>
      <c r="AA213633" s="192"/>
    </row>
    <row r="213634" spans="26:27">
      <c r="Z213634" s="192"/>
      <c r="AA213634" s="192"/>
    </row>
    <row r="213635" spans="26:27">
      <c r="Z213635" s="192"/>
      <c r="AA213635" s="192"/>
    </row>
    <row r="213636" spans="26:27">
      <c r="Z213636" s="192"/>
      <c r="AA213636" s="192"/>
    </row>
    <row r="213637" spans="26:27">
      <c r="Z213637" s="192"/>
      <c r="AA213637" s="192"/>
    </row>
    <row r="213638" spans="26:27">
      <c r="Z213638" s="192"/>
      <c r="AA213638" s="192"/>
    </row>
    <row r="213639" spans="26:27">
      <c r="Z213639" s="192"/>
      <c r="AA213639" s="192"/>
    </row>
    <row r="213640" spans="26:27">
      <c r="Z213640" s="192"/>
      <c r="AA213640" s="192"/>
    </row>
    <row r="213641" spans="26:27">
      <c r="Z213641" s="192"/>
      <c r="AA213641" s="192"/>
    </row>
    <row r="213642" spans="26:27">
      <c r="Z213642" s="192"/>
      <c r="AA213642" s="192"/>
    </row>
    <row r="213643" spans="26:27">
      <c r="Z213643" s="192"/>
      <c r="AA213643" s="192"/>
    </row>
    <row r="213644" spans="26:27">
      <c r="Z213644" s="192"/>
      <c r="AA213644" s="192"/>
    </row>
    <row r="213645" spans="26:27">
      <c r="Z213645" s="192"/>
      <c r="AA213645" s="192"/>
    </row>
    <row r="213646" spans="26:27">
      <c r="Z213646" s="192"/>
      <c r="AA213646" s="192"/>
    </row>
    <row r="213647" spans="26:27">
      <c r="Z213647" s="192"/>
      <c r="AA213647" s="192"/>
    </row>
    <row r="213648" spans="26:27">
      <c r="Z213648" s="192"/>
      <c r="AA213648" s="192"/>
    </row>
    <row r="213649" spans="26:27">
      <c r="Z213649" s="192"/>
      <c r="AA213649" s="192"/>
    </row>
    <row r="213650" spans="26:27">
      <c r="Z213650" s="192"/>
      <c r="AA213650" s="192"/>
    </row>
    <row r="213651" spans="26:27">
      <c r="Z213651" s="192"/>
      <c r="AA213651" s="192"/>
    </row>
    <row r="213652" spans="26:27">
      <c r="Z213652" s="192"/>
      <c r="AA213652" s="192"/>
    </row>
    <row r="213653" spans="26:27">
      <c r="Z213653" s="192"/>
      <c r="AA213653" s="192"/>
    </row>
    <row r="213654" spans="26:27">
      <c r="Z213654" s="192"/>
      <c r="AA213654" s="192"/>
    </row>
    <row r="213655" spans="26:27">
      <c r="Z213655" s="192"/>
      <c r="AA213655" s="192"/>
    </row>
    <row r="213656" spans="26:27">
      <c r="Z213656" s="192"/>
      <c r="AA213656" s="192"/>
    </row>
    <row r="213657" spans="26:27">
      <c r="Z213657" s="192"/>
      <c r="AA213657" s="192"/>
    </row>
    <row r="213658" spans="26:27">
      <c r="Z213658" s="192"/>
      <c r="AA213658" s="192"/>
    </row>
    <row r="213659" spans="26:27">
      <c r="Z213659" s="192"/>
      <c r="AA213659" s="192"/>
    </row>
    <row r="213660" spans="26:27">
      <c r="Z213660" s="192"/>
      <c r="AA213660" s="192"/>
    </row>
    <row r="213661" spans="26:27">
      <c r="Z213661" s="192"/>
      <c r="AA213661" s="192"/>
    </row>
    <row r="213662" spans="26:27">
      <c r="Z213662" s="192"/>
      <c r="AA213662" s="192"/>
    </row>
    <row r="213663" spans="26:27">
      <c r="Z213663" s="192"/>
      <c r="AA213663" s="192"/>
    </row>
    <row r="213664" spans="26:27">
      <c r="Z213664" s="192"/>
      <c r="AA213664" s="192"/>
    </row>
    <row r="213665" spans="26:27">
      <c r="Z213665" s="192"/>
      <c r="AA213665" s="192"/>
    </row>
    <row r="213666" spans="26:27">
      <c r="Z213666" s="192"/>
      <c r="AA213666" s="192"/>
    </row>
    <row r="213667" spans="26:27">
      <c r="Z213667" s="192"/>
      <c r="AA213667" s="192"/>
    </row>
    <row r="213668" spans="26:27">
      <c r="Z213668" s="192"/>
      <c r="AA213668" s="192"/>
    </row>
    <row r="213669" spans="26:27">
      <c r="Z213669" s="192"/>
      <c r="AA213669" s="192"/>
    </row>
    <row r="213670" spans="26:27">
      <c r="Z213670" s="192"/>
      <c r="AA213670" s="192"/>
    </row>
    <row r="213671" spans="26:27">
      <c r="Z213671" s="192"/>
      <c r="AA213671" s="192"/>
    </row>
    <row r="213672" spans="26:27">
      <c r="Z213672" s="192"/>
      <c r="AA213672" s="192"/>
    </row>
    <row r="213673" spans="26:27">
      <c r="Z213673" s="192"/>
      <c r="AA213673" s="192"/>
    </row>
    <row r="213674" spans="26:27">
      <c r="Z213674" s="192"/>
      <c r="AA213674" s="192"/>
    </row>
    <row r="213675" spans="26:27">
      <c r="Z213675" s="192"/>
      <c r="AA213675" s="192"/>
    </row>
    <row r="213676" spans="26:27">
      <c r="Z213676" s="192"/>
      <c r="AA213676" s="192"/>
    </row>
    <row r="213677" spans="26:27">
      <c r="Z213677" s="192"/>
      <c r="AA213677" s="192"/>
    </row>
    <row r="213678" spans="26:27">
      <c r="Z213678" s="192"/>
      <c r="AA213678" s="192"/>
    </row>
    <row r="213679" spans="26:27">
      <c r="Z213679" s="192"/>
      <c r="AA213679" s="192"/>
    </row>
    <row r="213680" spans="26:27">
      <c r="Z213680" s="192"/>
      <c r="AA213680" s="192"/>
    </row>
    <row r="213681" spans="26:27">
      <c r="Z213681" s="192"/>
      <c r="AA213681" s="192"/>
    </row>
    <row r="213682" spans="26:27">
      <c r="Z213682" s="192"/>
      <c r="AA213682" s="192"/>
    </row>
    <row r="213683" spans="26:27">
      <c r="Z213683" s="192"/>
      <c r="AA213683" s="192"/>
    </row>
    <row r="213684" spans="26:27">
      <c r="Z213684" s="192"/>
      <c r="AA213684" s="192"/>
    </row>
    <row r="213685" spans="26:27">
      <c r="Z213685" s="192"/>
      <c r="AA213685" s="192"/>
    </row>
    <row r="213686" spans="26:27">
      <c r="Z213686" s="192"/>
      <c r="AA213686" s="192"/>
    </row>
    <row r="213687" spans="26:27">
      <c r="Z213687" s="192"/>
      <c r="AA213687" s="192"/>
    </row>
    <row r="213688" spans="26:27">
      <c r="Z213688" s="192"/>
      <c r="AA213688" s="192"/>
    </row>
    <row r="213689" spans="26:27">
      <c r="Z213689" s="192"/>
      <c r="AA213689" s="192"/>
    </row>
    <row r="213690" spans="26:27">
      <c r="Z213690" s="192"/>
      <c r="AA213690" s="192"/>
    </row>
    <row r="213691" spans="26:27">
      <c r="Z213691" s="192"/>
      <c r="AA213691" s="192"/>
    </row>
    <row r="213692" spans="26:27">
      <c r="Z213692" s="192"/>
      <c r="AA213692" s="192"/>
    </row>
    <row r="213693" spans="26:27">
      <c r="Z213693" s="192"/>
      <c r="AA213693" s="192"/>
    </row>
    <row r="213694" spans="26:27">
      <c r="Z213694" s="192"/>
      <c r="AA213694" s="192"/>
    </row>
    <row r="213695" spans="26:27">
      <c r="Z213695" s="192"/>
      <c r="AA213695" s="192"/>
    </row>
    <row r="213696" spans="26:27">
      <c r="Z213696" s="192"/>
      <c r="AA213696" s="192"/>
    </row>
    <row r="213697" spans="26:27">
      <c r="Z213697" s="192"/>
      <c r="AA213697" s="192"/>
    </row>
    <row r="213698" spans="26:27">
      <c r="Z213698" s="192"/>
      <c r="AA213698" s="192"/>
    </row>
    <row r="213699" spans="26:27">
      <c r="Z213699" s="192"/>
      <c r="AA213699" s="192"/>
    </row>
    <row r="213700" spans="26:27">
      <c r="Z213700" s="192"/>
      <c r="AA213700" s="192"/>
    </row>
    <row r="213701" spans="26:27">
      <c r="Z213701" s="192"/>
      <c r="AA213701" s="192"/>
    </row>
    <row r="213702" spans="26:27">
      <c r="Z213702" s="192"/>
      <c r="AA213702" s="192"/>
    </row>
    <row r="213703" spans="26:27">
      <c r="Z213703" s="192"/>
      <c r="AA213703" s="192"/>
    </row>
    <row r="213704" spans="26:27">
      <c r="Z213704" s="192"/>
      <c r="AA213704" s="192"/>
    </row>
    <row r="213705" spans="26:27">
      <c r="Z213705" s="192"/>
      <c r="AA213705" s="192"/>
    </row>
    <row r="213706" spans="26:27">
      <c r="Z213706" s="192"/>
      <c r="AA213706" s="192"/>
    </row>
    <row r="213707" spans="26:27">
      <c r="Z213707" s="192"/>
      <c r="AA213707" s="192"/>
    </row>
    <row r="213708" spans="26:27">
      <c r="Z213708" s="192"/>
      <c r="AA213708" s="192"/>
    </row>
    <row r="213709" spans="26:27">
      <c r="Z213709" s="192"/>
      <c r="AA213709" s="192"/>
    </row>
    <row r="213710" spans="26:27">
      <c r="Z213710" s="192"/>
      <c r="AA213710" s="192"/>
    </row>
    <row r="213711" spans="26:27">
      <c r="Z213711" s="192"/>
      <c r="AA213711" s="192"/>
    </row>
    <row r="213712" spans="26:27">
      <c r="Z213712" s="192"/>
      <c r="AA213712" s="192"/>
    </row>
    <row r="213713" spans="26:27">
      <c r="Z213713" s="192"/>
      <c r="AA213713" s="192"/>
    </row>
    <row r="213714" spans="26:27">
      <c r="Z213714" s="192"/>
      <c r="AA213714" s="192"/>
    </row>
    <row r="213715" spans="26:27">
      <c r="Z213715" s="192"/>
      <c r="AA213715" s="192"/>
    </row>
    <row r="213716" spans="26:27">
      <c r="Z213716" s="192"/>
      <c r="AA213716" s="192"/>
    </row>
    <row r="213717" spans="26:27">
      <c r="Z213717" s="192"/>
      <c r="AA213717" s="192"/>
    </row>
    <row r="213718" spans="26:27">
      <c r="Z213718" s="192"/>
      <c r="AA213718" s="192"/>
    </row>
    <row r="213719" spans="26:27">
      <c r="Z213719" s="192"/>
      <c r="AA213719" s="192"/>
    </row>
    <row r="213720" spans="26:27">
      <c r="Z213720" s="192"/>
      <c r="AA213720" s="192"/>
    </row>
    <row r="213721" spans="26:27">
      <c r="Z213721" s="192"/>
      <c r="AA213721" s="192"/>
    </row>
    <row r="213722" spans="26:27">
      <c r="Z213722" s="192"/>
      <c r="AA213722" s="192"/>
    </row>
    <row r="213723" spans="26:27">
      <c r="Z213723" s="192"/>
      <c r="AA213723" s="192"/>
    </row>
    <row r="213724" spans="26:27">
      <c r="Z213724" s="192"/>
      <c r="AA213724" s="192"/>
    </row>
    <row r="213725" spans="26:27">
      <c r="Z213725" s="192"/>
      <c r="AA213725" s="192"/>
    </row>
    <row r="213726" spans="26:27">
      <c r="Z213726" s="192"/>
      <c r="AA213726" s="192"/>
    </row>
    <row r="213727" spans="26:27">
      <c r="Z213727" s="192"/>
      <c r="AA213727" s="192"/>
    </row>
    <row r="213728" spans="26:27">
      <c r="Z213728" s="192"/>
      <c r="AA213728" s="192"/>
    </row>
    <row r="213729" spans="26:27">
      <c r="Z213729" s="192"/>
      <c r="AA213729" s="192"/>
    </row>
    <row r="213730" spans="26:27">
      <c r="Z213730" s="192"/>
      <c r="AA213730" s="192"/>
    </row>
    <row r="213731" spans="26:27">
      <c r="Z213731" s="192"/>
      <c r="AA213731" s="192"/>
    </row>
    <row r="213732" spans="26:27">
      <c r="Z213732" s="192"/>
      <c r="AA213732" s="192"/>
    </row>
    <row r="213733" spans="26:27">
      <c r="Z213733" s="192"/>
      <c r="AA213733" s="192"/>
    </row>
    <row r="213734" spans="26:27">
      <c r="Z213734" s="192"/>
      <c r="AA213734" s="192"/>
    </row>
    <row r="213735" spans="26:27">
      <c r="Z213735" s="192"/>
      <c r="AA213735" s="192"/>
    </row>
    <row r="213736" spans="26:27">
      <c r="Z213736" s="192"/>
      <c r="AA213736" s="192"/>
    </row>
    <row r="213737" spans="26:27">
      <c r="Z213737" s="192"/>
      <c r="AA213737" s="192"/>
    </row>
    <row r="213738" spans="26:27">
      <c r="Z213738" s="192"/>
      <c r="AA213738" s="192"/>
    </row>
    <row r="213739" spans="26:27">
      <c r="Z213739" s="192"/>
      <c r="AA213739" s="192"/>
    </row>
    <row r="213740" spans="26:27">
      <c r="Z213740" s="192"/>
      <c r="AA213740" s="192"/>
    </row>
    <row r="213741" spans="26:27">
      <c r="Z213741" s="192"/>
      <c r="AA213741" s="192"/>
    </row>
    <row r="213742" spans="26:27">
      <c r="Z213742" s="192"/>
      <c r="AA213742" s="192"/>
    </row>
    <row r="213743" spans="26:27">
      <c r="Z213743" s="192"/>
      <c r="AA213743" s="192"/>
    </row>
    <row r="213744" spans="26:27">
      <c r="Z213744" s="192"/>
      <c r="AA213744" s="192"/>
    </row>
    <row r="213745" spans="26:27">
      <c r="Z213745" s="192"/>
      <c r="AA213745" s="192"/>
    </row>
    <row r="213746" spans="26:27">
      <c r="Z213746" s="192"/>
      <c r="AA213746" s="192"/>
    </row>
    <row r="213747" spans="26:27">
      <c r="Z213747" s="192"/>
      <c r="AA213747" s="192"/>
    </row>
    <row r="213748" spans="26:27">
      <c r="Z213748" s="192"/>
      <c r="AA213748" s="192"/>
    </row>
    <row r="213749" spans="26:27">
      <c r="Z213749" s="192"/>
      <c r="AA213749" s="192"/>
    </row>
    <row r="213750" spans="26:27">
      <c r="Z213750" s="192"/>
      <c r="AA213750" s="192"/>
    </row>
    <row r="213751" spans="26:27">
      <c r="Z213751" s="192"/>
      <c r="AA213751" s="192"/>
    </row>
    <row r="213752" spans="26:27">
      <c r="Z213752" s="192"/>
      <c r="AA213752" s="192"/>
    </row>
    <row r="213753" spans="26:27">
      <c r="Z213753" s="192"/>
      <c r="AA213753" s="192"/>
    </row>
    <row r="213754" spans="26:27">
      <c r="Z213754" s="192"/>
      <c r="AA213754" s="192"/>
    </row>
    <row r="213755" spans="26:27">
      <c r="Z213755" s="192"/>
      <c r="AA213755" s="192"/>
    </row>
    <row r="213756" spans="26:27">
      <c r="Z213756" s="192"/>
      <c r="AA213756" s="192"/>
    </row>
    <row r="213757" spans="26:27">
      <c r="Z213757" s="192"/>
      <c r="AA213757" s="192"/>
    </row>
    <row r="213758" spans="26:27">
      <c r="Z213758" s="192"/>
      <c r="AA213758" s="192"/>
    </row>
    <row r="213759" spans="26:27">
      <c r="Z213759" s="192"/>
      <c r="AA213759" s="192"/>
    </row>
    <row r="213760" spans="26:27">
      <c r="Z213760" s="192"/>
      <c r="AA213760" s="192"/>
    </row>
    <row r="213761" spans="26:27">
      <c r="Z213761" s="192"/>
      <c r="AA213761" s="192"/>
    </row>
    <row r="213762" spans="26:27">
      <c r="Z213762" s="192"/>
      <c r="AA213762" s="192"/>
    </row>
    <row r="213763" spans="26:27">
      <c r="Z213763" s="192"/>
      <c r="AA213763" s="192"/>
    </row>
    <row r="213764" spans="26:27">
      <c r="Z213764" s="192"/>
      <c r="AA213764" s="192"/>
    </row>
    <row r="213765" spans="26:27">
      <c r="Z213765" s="192"/>
      <c r="AA213765" s="192"/>
    </row>
    <row r="213766" spans="26:27">
      <c r="Z213766" s="192"/>
      <c r="AA213766" s="192"/>
    </row>
    <row r="213767" spans="26:27">
      <c r="Z213767" s="192"/>
      <c r="AA213767" s="192"/>
    </row>
    <row r="213768" spans="26:27">
      <c r="Z213768" s="192"/>
      <c r="AA213768" s="192"/>
    </row>
    <row r="213769" spans="26:27">
      <c r="Z213769" s="192"/>
      <c r="AA213769" s="192"/>
    </row>
    <row r="213770" spans="26:27">
      <c r="Z213770" s="192"/>
      <c r="AA213770" s="192"/>
    </row>
    <row r="213771" spans="26:27">
      <c r="Z213771" s="192"/>
      <c r="AA213771" s="192"/>
    </row>
    <row r="213772" spans="26:27">
      <c r="Z213772" s="192"/>
      <c r="AA213772" s="192"/>
    </row>
    <row r="213773" spans="26:27">
      <c r="Z213773" s="192"/>
      <c r="AA213773" s="192"/>
    </row>
    <row r="213774" spans="26:27">
      <c r="Z213774" s="192"/>
      <c r="AA213774" s="192"/>
    </row>
    <row r="213775" spans="26:27">
      <c r="Z213775" s="192"/>
      <c r="AA213775" s="192"/>
    </row>
    <row r="213776" spans="26:27">
      <c r="Z213776" s="192"/>
      <c r="AA213776" s="192"/>
    </row>
    <row r="213777" spans="26:27">
      <c r="Z213777" s="192"/>
      <c r="AA213777" s="192"/>
    </row>
    <row r="213778" spans="26:27">
      <c r="Z213778" s="192"/>
      <c r="AA213778" s="192"/>
    </row>
    <row r="213779" spans="26:27">
      <c r="Z213779" s="192"/>
      <c r="AA213779" s="192"/>
    </row>
    <row r="213780" spans="26:27">
      <c r="Z213780" s="192"/>
      <c r="AA213780" s="192"/>
    </row>
    <row r="213781" spans="26:27">
      <c r="Z213781" s="192"/>
      <c r="AA213781" s="192"/>
    </row>
    <row r="213782" spans="26:27">
      <c r="Z213782" s="192"/>
      <c r="AA213782" s="192"/>
    </row>
    <row r="213783" spans="26:27">
      <c r="Z213783" s="192"/>
      <c r="AA213783" s="192"/>
    </row>
    <row r="213784" spans="26:27">
      <c r="Z213784" s="192"/>
      <c r="AA213784" s="192"/>
    </row>
    <row r="213785" spans="26:27">
      <c r="Z213785" s="192"/>
      <c r="AA213785" s="192"/>
    </row>
    <row r="213786" spans="26:27">
      <c r="Z213786" s="192"/>
      <c r="AA213786" s="192"/>
    </row>
    <row r="213787" spans="26:27">
      <c r="Z213787" s="192"/>
      <c r="AA213787" s="192"/>
    </row>
    <row r="213788" spans="26:27">
      <c r="Z213788" s="192"/>
      <c r="AA213788" s="192"/>
    </row>
    <row r="213789" spans="26:27">
      <c r="Z213789" s="192"/>
      <c r="AA213789" s="192"/>
    </row>
    <row r="213790" spans="26:27">
      <c r="Z213790" s="192"/>
      <c r="AA213790" s="192"/>
    </row>
    <row r="213791" spans="26:27">
      <c r="Z213791" s="192"/>
      <c r="AA213791" s="192"/>
    </row>
    <row r="213792" spans="26:27">
      <c r="Z213792" s="192"/>
      <c r="AA213792" s="192"/>
    </row>
    <row r="213793" spans="26:27">
      <c r="Z213793" s="192"/>
      <c r="AA213793" s="192"/>
    </row>
    <row r="213794" spans="26:27">
      <c r="Z213794" s="192"/>
      <c r="AA213794" s="192"/>
    </row>
    <row r="213795" spans="26:27">
      <c r="Z213795" s="192"/>
      <c r="AA213795" s="192"/>
    </row>
    <row r="213796" spans="26:27">
      <c r="Z213796" s="192"/>
      <c r="AA213796" s="192"/>
    </row>
    <row r="213797" spans="26:27">
      <c r="Z213797" s="192"/>
      <c r="AA213797" s="192"/>
    </row>
    <row r="213798" spans="26:27">
      <c r="Z213798" s="192"/>
      <c r="AA213798" s="192"/>
    </row>
    <row r="213799" spans="26:27">
      <c r="Z213799" s="192"/>
      <c r="AA213799" s="192"/>
    </row>
    <row r="213800" spans="26:27">
      <c r="Z213800" s="192"/>
      <c r="AA213800" s="192"/>
    </row>
    <row r="213801" spans="26:27">
      <c r="Z213801" s="192"/>
      <c r="AA213801" s="192"/>
    </row>
    <row r="213802" spans="26:27">
      <c r="Z213802" s="192"/>
      <c r="AA213802" s="192"/>
    </row>
    <row r="213803" spans="26:27">
      <c r="Z213803" s="192"/>
      <c r="AA213803" s="192"/>
    </row>
    <row r="213804" spans="26:27">
      <c r="Z213804" s="192"/>
      <c r="AA213804" s="192"/>
    </row>
    <row r="213805" spans="26:27">
      <c r="Z213805" s="192"/>
      <c r="AA213805" s="192"/>
    </row>
    <row r="213806" spans="26:27">
      <c r="Z213806" s="192"/>
      <c r="AA213806" s="192"/>
    </row>
    <row r="213807" spans="26:27">
      <c r="Z213807" s="192"/>
      <c r="AA213807" s="192"/>
    </row>
    <row r="213808" spans="26:27">
      <c r="Z213808" s="192"/>
      <c r="AA213808" s="192"/>
    </row>
    <row r="213809" spans="26:27">
      <c r="Z213809" s="192"/>
      <c r="AA213809" s="192"/>
    </row>
    <row r="213810" spans="26:27">
      <c r="Z213810" s="192"/>
      <c r="AA213810" s="192"/>
    </row>
    <row r="213811" spans="26:27">
      <c r="Z213811" s="192"/>
      <c r="AA213811" s="192"/>
    </row>
    <row r="213812" spans="26:27">
      <c r="Z213812" s="192"/>
      <c r="AA213812" s="192"/>
    </row>
    <row r="213813" spans="26:27">
      <c r="Z213813" s="192"/>
      <c r="AA213813" s="192"/>
    </row>
    <row r="213814" spans="26:27">
      <c r="Z213814" s="192"/>
      <c r="AA213814" s="192"/>
    </row>
    <row r="213815" spans="26:27">
      <c r="Z213815" s="192"/>
      <c r="AA213815" s="192"/>
    </row>
    <row r="213816" spans="26:27">
      <c r="Z213816" s="192"/>
      <c r="AA213816" s="192"/>
    </row>
    <row r="213817" spans="26:27">
      <c r="Z213817" s="192"/>
      <c r="AA213817" s="192"/>
    </row>
    <row r="213818" spans="26:27">
      <c r="Z213818" s="192"/>
      <c r="AA213818" s="192"/>
    </row>
    <row r="213819" spans="26:27">
      <c r="Z213819" s="192"/>
      <c r="AA213819" s="192"/>
    </row>
    <row r="213820" spans="26:27">
      <c r="Z213820" s="192"/>
      <c r="AA213820" s="192"/>
    </row>
    <row r="213821" spans="26:27">
      <c r="Z213821" s="192"/>
      <c r="AA213821" s="192"/>
    </row>
    <row r="213822" spans="26:27">
      <c r="Z213822" s="192"/>
      <c r="AA213822" s="192"/>
    </row>
    <row r="213823" spans="26:27">
      <c r="Z213823" s="192"/>
      <c r="AA213823" s="192"/>
    </row>
    <row r="213824" spans="26:27">
      <c r="Z213824" s="192"/>
      <c r="AA213824" s="192"/>
    </row>
    <row r="213825" spans="26:27">
      <c r="Z213825" s="192"/>
      <c r="AA213825" s="192"/>
    </row>
    <row r="213826" spans="26:27">
      <c r="Z213826" s="192"/>
      <c r="AA213826" s="192"/>
    </row>
    <row r="213827" spans="26:27">
      <c r="Z213827" s="192"/>
      <c r="AA213827" s="192"/>
    </row>
    <row r="213828" spans="26:27">
      <c r="Z213828" s="192"/>
      <c r="AA213828" s="192"/>
    </row>
    <row r="213829" spans="26:27">
      <c r="Z213829" s="192"/>
      <c r="AA213829" s="192"/>
    </row>
    <row r="213830" spans="26:27">
      <c r="Z213830" s="192"/>
      <c r="AA213830" s="192"/>
    </row>
    <row r="213831" spans="26:27">
      <c r="Z213831" s="192"/>
      <c r="AA213831" s="192"/>
    </row>
    <row r="213832" spans="26:27">
      <c r="Z213832" s="192"/>
      <c r="AA213832" s="192"/>
    </row>
    <row r="213833" spans="26:27">
      <c r="Z213833" s="192"/>
      <c r="AA213833" s="192"/>
    </row>
    <row r="213834" spans="26:27">
      <c r="Z213834" s="192"/>
      <c r="AA213834" s="192"/>
    </row>
    <row r="213835" spans="26:27">
      <c r="Z213835" s="192"/>
      <c r="AA213835" s="192"/>
    </row>
    <row r="213836" spans="26:27">
      <c r="Z213836" s="192"/>
      <c r="AA213836" s="192"/>
    </row>
    <row r="213837" spans="26:27">
      <c r="Z213837" s="192"/>
      <c r="AA213837" s="192"/>
    </row>
    <row r="213838" spans="26:27">
      <c r="Z213838" s="192"/>
      <c r="AA213838" s="192"/>
    </row>
    <row r="213839" spans="26:27">
      <c r="Z213839" s="192"/>
      <c r="AA213839" s="192"/>
    </row>
    <row r="213840" spans="26:27">
      <c r="Z213840" s="192"/>
      <c r="AA213840" s="192"/>
    </row>
    <row r="213841" spans="26:27">
      <c r="Z213841" s="192"/>
      <c r="AA213841" s="192"/>
    </row>
    <row r="213842" spans="26:27">
      <c r="Z213842" s="192"/>
      <c r="AA213842" s="192"/>
    </row>
    <row r="213843" spans="26:27">
      <c r="Z213843" s="192"/>
      <c r="AA213843" s="192"/>
    </row>
    <row r="213844" spans="26:27">
      <c r="Z213844" s="192"/>
      <c r="AA213844" s="192"/>
    </row>
    <row r="213845" spans="26:27">
      <c r="Z213845" s="192"/>
      <c r="AA213845" s="192"/>
    </row>
    <row r="213846" spans="26:27">
      <c r="Z213846" s="192"/>
      <c r="AA213846" s="192"/>
    </row>
    <row r="213847" spans="26:27">
      <c r="Z213847" s="192"/>
      <c r="AA213847" s="192"/>
    </row>
    <row r="213848" spans="26:27">
      <c r="Z213848" s="192"/>
      <c r="AA213848" s="192"/>
    </row>
    <row r="213849" spans="26:27">
      <c r="Z213849" s="192"/>
      <c r="AA213849" s="192"/>
    </row>
    <row r="213850" spans="26:27">
      <c r="Z213850" s="192"/>
      <c r="AA213850" s="192"/>
    </row>
    <row r="213851" spans="26:27">
      <c r="Z213851" s="192"/>
      <c r="AA213851" s="192"/>
    </row>
    <row r="213852" spans="26:27">
      <c r="Z213852" s="192"/>
      <c r="AA213852" s="192"/>
    </row>
    <row r="213853" spans="26:27">
      <c r="Z213853" s="192"/>
      <c r="AA213853" s="192"/>
    </row>
    <row r="213854" spans="26:27">
      <c r="Z213854" s="192"/>
      <c r="AA213854" s="192"/>
    </row>
    <row r="213855" spans="26:27">
      <c r="Z213855" s="192"/>
      <c r="AA213855" s="192"/>
    </row>
    <row r="213856" spans="26:27">
      <c r="Z213856" s="192"/>
      <c r="AA213856" s="192"/>
    </row>
    <row r="213857" spans="26:27">
      <c r="Z213857" s="192"/>
      <c r="AA213857" s="192"/>
    </row>
    <row r="213858" spans="26:27">
      <c r="Z213858" s="192"/>
      <c r="AA213858" s="192"/>
    </row>
    <row r="213859" spans="26:27">
      <c r="Z213859" s="192"/>
      <c r="AA213859" s="192"/>
    </row>
    <row r="213860" spans="26:27">
      <c r="Z213860" s="192"/>
      <c r="AA213860" s="192"/>
    </row>
    <row r="213861" spans="26:27">
      <c r="Z213861" s="192"/>
      <c r="AA213861" s="192"/>
    </row>
    <row r="213862" spans="26:27">
      <c r="Z213862" s="192"/>
      <c r="AA213862" s="192"/>
    </row>
    <row r="213863" spans="26:27">
      <c r="Z213863" s="192"/>
      <c r="AA213863" s="192"/>
    </row>
    <row r="213864" spans="26:27">
      <c r="Z213864" s="192"/>
      <c r="AA213864" s="192"/>
    </row>
    <row r="213865" spans="26:27">
      <c r="Z213865" s="192"/>
      <c r="AA213865" s="192"/>
    </row>
    <row r="213866" spans="26:27">
      <c r="Z213866" s="192"/>
      <c r="AA213866" s="192"/>
    </row>
    <row r="213867" spans="26:27">
      <c r="Z213867" s="192"/>
      <c r="AA213867" s="192"/>
    </row>
    <row r="213868" spans="26:27">
      <c r="Z213868" s="192"/>
      <c r="AA213868" s="192"/>
    </row>
    <row r="213869" spans="26:27">
      <c r="Z213869" s="192"/>
      <c r="AA213869" s="192"/>
    </row>
    <row r="213870" spans="26:27">
      <c r="Z213870" s="192"/>
      <c r="AA213870" s="192"/>
    </row>
    <row r="213871" spans="26:27">
      <c r="Z213871" s="192"/>
      <c r="AA213871" s="192"/>
    </row>
    <row r="213872" spans="26:27">
      <c r="Z213872" s="192"/>
      <c r="AA213872" s="192"/>
    </row>
    <row r="213873" spans="26:27">
      <c r="Z213873" s="192"/>
      <c r="AA213873" s="192"/>
    </row>
    <row r="213874" spans="26:27">
      <c r="Z213874" s="192"/>
      <c r="AA213874" s="192"/>
    </row>
    <row r="213875" spans="26:27">
      <c r="Z213875" s="192"/>
      <c r="AA213875" s="192"/>
    </row>
    <row r="213876" spans="26:27">
      <c r="Z213876" s="192"/>
      <c r="AA213876" s="192"/>
    </row>
    <row r="213877" spans="26:27">
      <c r="Z213877" s="192"/>
      <c r="AA213877" s="192"/>
    </row>
    <row r="213878" spans="26:27">
      <c r="Z213878" s="192"/>
      <c r="AA213878" s="192"/>
    </row>
    <row r="213879" spans="26:27">
      <c r="Z213879" s="192"/>
      <c r="AA213879" s="192"/>
    </row>
    <row r="213880" spans="26:27">
      <c r="Z213880" s="192"/>
      <c r="AA213880" s="192"/>
    </row>
    <row r="213881" spans="26:27">
      <c r="Z213881" s="192"/>
      <c r="AA213881" s="192"/>
    </row>
    <row r="213882" spans="26:27">
      <c r="Z213882" s="192"/>
      <c r="AA213882" s="192"/>
    </row>
    <row r="213883" spans="26:27">
      <c r="Z213883" s="192"/>
      <c r="AA213883" s="192"/>
    </row>
    <row r="213884" spans="26:27">
      <c r="Z213884" s="192"/>
      <c r="AA213884" s="192"/>
    </row>
    <row r="213885" spans="26:27">
      <c r="Z213885" s="192"/>
      <c r="AA213885" s="192"/>
    </row>
    <row r="213886" spans="26:27">
      <c r="Z213886" s="192"/>
      <c r="AA213886" s="192"/>
    </row>
    <row r="213887" spans="26:27">
      <c r="Z213887" s="192"/>
      <c r="AA213887" s="192"/>
    </row>
    <row r="213888" spans="26:27">
      <c r="Z213888" s="192"/>
      <c r="AA213888" s="192"/>
    </row>
    <row r="213889" spans="26:27">
      <c r="Z213889" s="192"/>
      <c r="AA213889" s="192"/>
    </row>
    <row r="213890" spans="26:27">
      <c r="Z213890" s="192"/>
      <c r="AA213890" s="192"/>
    </row>
    <row r="213891" spans="26:27">
      <c r="Z213891" s="192"/>
      <c r="AA213891" s="192"/>
    </row>
    <row r="213892" spans="26:27">
      <c r="Z213892" s="192"/>
      <c r="AA213892" s="192"/>
    </row>
    <row r="213893" spans="26:27">
      <c r="Z213893" s="192"/>
      <c r="AA213893" s="192"/>
    </row>
    <row r="213894" spans="26:27">
      <c r="Z213894" s="192"/>
      <c r="AA213894" s="192"/>
    </row>
    <row r="213895" spans="26:27">
      <c r="Z213895" s="192"/>
      <c r="AA213895" s="192"/>
    </row>
    <row r="213896" spans="26:27">
      <c r="Z213896" s="192"/>
      <c r="AA213896" s="192"/>
    </row>
    <row r="213897" spans="26:27">
      <c r="Z213897" s="192"/>
      <c r="AA213897" s="192"/>
    </row>
    <row r="213898" spans="26:27">
      <c r="Z213898" s="192"/>
      <c r="AA213898" s="192"/>
    </row>
    <row r="213899" spans="26:27">
      <c r="Z213899" s="192"/>
      <c r="AA213899" s="192"/>
    </row>
    <row r="213900" spans="26:27">
      <c r="Z213900" s="192"/>
      <c r="AA213900" s="192"/>
    </row>
    <row r="213901" spans="26:27">
      <c r="Z213901" s="192"/>
      <c r="AA213901" s="192"/>
    </row>
    <row r="213902" spans="26:27">
      <c r="Z213902" s="192"/>
      <c r="AA213902" s="192"/>
    </row>
    <row r="213903" spans="26:27">
      <c r="Z213903" s="192"/>
      <c r="AA213903" s="192"/>
    </row>
    <row r="213904" spans="26:27">
      <c r="Z213904" s="192"/>
      <c r="AA213904" s="192"/>
    </row>
    <row r="213905" spans="26:27">
      <c r="Z213905" s="192"/>
      <c r="AA213905" s="192"/>
    </row>
    <row r="213906" spans="26:27">
      <c r="Z213906" s="192"/>
      <c r="AA213906" s="192"/>
    </row>
    <row r="213907" spans="26:27">
      <c r="Z213907" s="192"/>
      <c r="AA213907" s="192"/>
    </row>
    <row r="213908" spans="26:27">
      <c r="Z213908" s="192"/>
      <c r="AA213908" s="192"/>
    </row>
    <row r="213909" spans="26:27">
      <c r="Z213909" s="192"/>
      <c r="AA213909" s="192"/>
    </row>
    <row r="213910" spans="26:27">
      <c r="Z213910" s="192"/>
      <c r="AA213910" s="192"/>
    </row>
    <row r="213911" spans="26:27">
      <c r="Z213911" s="192"/>
      <c r="AA213911" s="192"/>
    </row>
    <row r="213912" spans="26:27">
      <c r="Z213912" s="192"/>
      <c r="AA213912" s="192"/>
    </row>
    <row r="213913" spans="26:27">
      <c r="Z213913" s="192"/>
      <c r="AA213913" s="192"/>
    </row>
    <row r="213914" spans="26:27">
      <c r="Z213914" s="192"/>
      <c r="AA213914" s="192"/>
    </row>
    <row r="213915" spans="26:27">
      <c r="Z213915" s="192"/>
      <c r="AA213915" s="192"/>
    </row>
    <row r="213916" spans="26:27">
      <c r="Z213916" s="192"/>
      <c r="AA213916" s="192"/>
    </row>
    <row r="213917" spans="26:27">
      <c r="Z213917" s="192"/>
      <c r="AA213917" s="192"/>
    </row>
    <row r="213918" spans="26:27">
      <c r="Z213918" s="192"/>
      <c r="AA213918" s="192"/>
    </row>
    <row r="213919" spans="26:27">
      <c r="Z213919" s="192"/>
      <c r="AA213919" s="192"/>
    </row>
    <row r="213920" spans="26:27">
      <c r="Z213920" s="192"/>
      <c r="AA213920" s="192"/>
    </row>
    <row r="213921" spans="26:27">
      <c r="Z213921" s="192"/>
      <c r="AA213921" s="192"/>
    </row>
    <row r="213922" spans="26:27">
      <c r="Z213922" s="192"/>
      <c r="AA213922" s="192"/>
    </row>
    <row r="213923" spans="26:27">
      <c r="Z213923" s="192"/>
      <c r="AA213923" s="192"/>
    </row>
    <row r="213924" spans="26:27">
      <c r="Z213924" s="192"/>
      <c r="AA213924" s="192"/>
    </row>
    <row r="213925" spans="26:27">
      <c r="Z213925" s="192"/>
      <c r="AA213925" s="192"/>
    </row>
    <row r="213926" spans="26:27">
      <c r="Z213926" s="192"/>
      <c r="AA213926" s="192"/>
    </row>
    <row r="213927" spans="26:27">
      <c r="Z213927" s="192"/>
      <c r="AA213927" s="192"/>
    </row>
    <row r="213928" spans="26:27">
      <c r="Z213928" s="192"/>
      <c r="AA213928" s="192"/>
    </row>
    <row r="213929" spans="26:27">
      <c r="Z213929" s="192"/>
      <c r="AA213929" s="192"/>
    </row>
    <row r="213930" spans="26:27">
      <c r="Z213930" s="192"/>
      <c r="AA213930" s="192"/>
    </row>
    <row r="213931" spans="26:27">
      <c r="Z213931" s="192"/>
      <c r="AA213931" s="192"/>
    </row>
    <row r="213932" spans="26:27">
      <c r="Z213932" s="192"/>
      <c r="AA213932" s="192"/>
    </row>
    <row r="213933" spans="26:27">
      <c r="Z213933" s="192"/>
      <c r="AA213933" s="192"/>
    </row>
    <row r="213934" spans="26:27">
      <c r="Z213934" s="192"/>
      <c r="AA213934" s="192"/>
    </row>
    <row r="213935" spans="26:27">
      <c r="Z213935" s="192"/>
      <c r="AA213935" s="192"/>
    </row>
    <row r="213936" spans="26:27">
      <c r="Z213936" s="192"/>
      <c r="AA213936" s="192"/>
    </row>
    <row r="213937" spans="26:27">
      <c r="Z213937" s="192"/>
      <c r="AA213937" s="192"/>
    </row>
    <row r="213938" spans="26:27">
      <c r="Z213938" s="192"/>
      <c r="AA213938" s="192"/>
    </row>
    <row r="213939" spans="26:27">
      <c r="Z213939" s="192"/>
      <c r="AA213939" s="192"/>
    </row>
    <row r="213940" spans="26:27">
      <c r="Z213940" s="192"/>
      <c r="AA213940" s="192"/>
    </row>
    <row r="213941" spans="26:27">
      <c r="Z213941" s="192"/>
      <c r="AA213941" s="192"/>
    </row>
    <row r="213942" spans="26:27">
      <c r="Z213942" s="192"/>
      <c r="AA213942" s="192"/>
    </row>
    <row r="213943" spans="26:27">
      <c r="Z213943" s="192"/>
      <c r="AA213943" s="192"/>
    </row>
    <row r="213944" spans="26:27">
      <c r="Z213944" s="192"/>
      <c r="AA213944" s="192"/>
    </row>
    <row r="213945" spans="26:27">
      <c r="Z213945" s="192"/>
      <c r="AA213945" s="192"/>
    </row>
    <row r="213946" spans="26:27">
      <c r="Z213946" s="192"/>
      <c r="AA213946" s="192"/>
    </row>
    <row r="213947" spans="26:27">
      <c r="Z213947" s="192"/>
      <c r="AA213947" s="192"/>
    </row>
    <row r="213948" spans="26:27">
      <c r="Z213948" s="192"/>
      <c r="AA213948" s="192"/>
    </row>
    <row r="213949" spans="26:27">
      <c r="Z213949" s="192"/>
      <c r="AA213949" s="192"/>
    </row>
    <row r="213950" spans="26:27">
      <c r="Z213950" s="192"/>
      <c r="AA213950" s="192"/>
    </row>
    <row r="213951" spans="26:27">
      <c r="Z213951" s="192"/>
      <c r="AA213951" s="192"/>
    </row>
    <row r="213952" spans="26:27">
      <c r="Z213952" s="192"/>
      <c r="AA213952" s="192"/>
    </row>
    <row r="213953" spans="26:27">
      <c r="Z213953" s="192"/>
      <c r="AA213953" s="192"/>
    </row>
    <row r="213954" spans="26:27">
      <c r="Z213954" s="192"/>
      <c r="AA213954" s="192"/>
    </row>
    <row r="213955" spans="26:27">
      <c r="Z213955" s="192"/>
      <c r="AA213955" s="192"/>
    </row>
    <row r="213956" spans="26:27">
      <c r="Z213956" s="192"/>
      <c r="AA213956" s="192"/>
    </row>
    <row r="213957" spans="26:27">
      <c r="Z213957" s="192"/>
      <c r="AA213957" s="192"/>
    </row>
    <row r="213958" spans="26:27">
      <c r="Z213958" s="192"/>
      <c r="AA213958" s="192"/>
    </row>
    <row r="213959" spans="26:27">
      <c r="Z213959" s="192"/>
      <c r="AA213959" s="192"/>
    </row>
    <row r="213960" spans="26:27">
      <c r="Z213960" s="192"/>
      <c r="AA213960" s="192"/>
    </row>
    <row r="213961" spans="26:27">
      <c r="Z213961" s="192"/>
      <c r="AA213961" s="192"/>
    </row>
    <row r="213962" spans="26:27">
      <c r="Z213962" s="192"/>
      <c r="AA213962" s="192"/>
    </row>
    <row r="213963" spans="26:27">
      <c r="Z213963" s="192"/>
      <c r="AA213963" s="192"/>
    </row>
    <row r="213964" spans="26:27">
      <c r="Z213964" s="192"/>
      <c r="AA213964" s="192"/>
    </row>
    <row r="213965" spans="26:27">
      <c r="Z213965" s="192"/>
      <c r="AA213965" s="192"/>
    </row>
    <row r="213966" spans="26:27">
      <c r="Z213966" s="192"/>
      <c r="AA213966" s="192"/>
    </row>
    <row r="213967" spans="26:27">
      <c r="Z213967" s="192"/>
      <c r="AA213967" s="192"/>
    </row>
    <row r="213968" spans="26:27">
      <c r="Z213968" s="192"/>
      <c r="AA213968" s="192"/>
    </row>
    <row r="213969" spans="26:27">
      <c r="Z213969" s="192"/>
      <c r="AA213969" s="192"/>
    </row>
    <row r="213970" spans="26:27">
      <c r="Z213970" s="192"/>
      <c r="AA213970" s="192"/>
    </row>
    <row r="213971" spans="26:27">
      <c r="Z213971" s="192"/>
      <c r="AA213971" s="192"/>
    </row>
    <row r="213972" spans="26:27">
      <c r="Z213972" s="192"/>
      <c r="AA213972" s="192"/>
    </row>
    <row r="213973" spans="26:27">
      <c r="Z213973" s="192"/>
      <c r="AA213973" s="192"/>
    </row>
    <row r="213974" spans="26:27">
      <c r="Z213974" s="192"/>
      <c r="AA213974" s="192"/>
    </row>
    <row r="213975" spans="26:27">
      <c r="Z213975" s="192"/>
      <c r="AA213975" s="192"/>
    </row>
    <row r="213976" spans="26:27">
      <c r="Z213976" s="192"/>
      <c r="AA213976" s="192"/>
    </row>
    <row r="213977" spans="26:27">
      <c r="Z213977" s="192"/>
      <c r="AA213977" s="192"/>
    </row>
    <row r="213978" spans="26:27">
      <c r="Z213978" s="192"/>
      <c r="AA213978" s="192"/>
    </row>
    <row r="213979" spans="26:27">
      <c r="Z213979" s="192"/>
      <c r="AA213979" s="192"/>
    </row>
    <row r="213980" spans="26:27">
      <c r="Z213980" s="192"/>
      <c r="AA213980" s="192"/>
    </row>
    <row r="213981" spans="26:27">
      <c r="Z213981" s="192"/>
      <c r="AA213981" s="192"/>
    </row>
    <row r="213982" spans="26:27">
      <c r="Z213982" s="192"/>
      <c r="AA213982" s="192"/>
    </row>
    <row r="213983" spans="26:27">
      <c r="Z213983" s="192"/>
      <c r="AA213983" s="192"/>
    </row>
    <row r="213984" spans="26:27">
      <c r="Z213984" s="192"/>
      <c r="AA213984" s="192"/>
    </row>
    <row r="213985" spans="26:27">
      <c r="Z213985" s="192"/>
      <c r="AA213985" s="192"/>
    </row>
    <row r="213986" spans="26:27">
      <c r="Z213986" s="192"/>
      <c r="AA213986" s="192"/>
    </row>
    <row r="213987" spans="26:27">
      <c r="Z213987" s="192"/>
      <c r="AA213987" s="192"/>
    </row>
    <row r="213988" spans="26:27">
      <c r="Z213988" s="192"/>
      <c r="AA213988" s="192"/>
    </row>
    <row r="213989" spans="26:27">
      <c r="Z213989" s="192"/>
      <c r="AA213989" s="192"/>
    </row>
    <row r="213990" spans="26:27">
      <c r="Z213990" s="192"/>
      <c r="AA213990" s="192"/>
    </row>
    <row r="213991" spans="26:27">
      <c r="Z213991" s="192"/>
      <c r="AA213991" s="192"/>
    </row>
    <row r="213992" spans="26:27">
      <c r="Z213992" s="192"/>
      <c r="AA213992" s="192"/>
    </row>
    <row r="213993" spans="26:27">
      <c r="Z213993" s="192"/>
      <c r="AA213993" s="192"/>
    </row>
    <row r="213994" spans="26:27">
      <c r="Z213994" s="192"/>
      <c r="AA213994" s="192"/>
    </row>
    <row r="213995" spans="26:27">
      <c r="Z213995" s="192"/>
      <c r="AA213995" s="192"/>
    </row>
    <row r="213996" spans="26:27">
      <c r="Z213996" s="192"/>
      <c r="AA213996" s="192"/>
    </row>
    <row r="213997" spans="26:27">
      <c r="Z213997" s="192"/>
      <c r="AA213997" s="192"/>
    </row>
    <row r="213998" spans="26:27">
      <c r="Z213998" s="192"/>
      <c r="AA213998" s="192"/>
    </row>
    <row r="213999" spans="26:27">
      <c r="Z213999" s="192"/>
      <c r="AA213999" s="192"/>
    </row>
    <row r="214000" spans="26:27">
      <c r="Z214000" s="192"/>
      <c r="AA214000" s="192"/>
    </row>
    <row r="214001" spans="26:27">
      <c r="Z214001" s="192"/>
      <c r="AA214001" s="192"/>
    </row>
    <row r="214002" spans="26:27">
      <c r="Z214002" s="192"/>
      <c r="AA214002" s="192"/>
    </row>
    <row r="214003" spans="26:27">
      <c r="Z214003" s="192"/>
      <c r="AA214003" s="192"/>
    </row>
    <row r="214004" spans="26:27">
      <c r="Z214004" s="192"/>
      <c r="AA214004" s="192"/>
    </row>
    <row r="214005" spans="26:27">
      <c r="Z214005" s="192"/>
      <c r="AA214005" s="192"/>
    </row>
    <row r="214006" spans="26:27">
      <c r="Z214006" s="192"/>
      <c r="AA214006" s="192"/>
    </row>
    <row r="214007" spans="26:27">
      <c r="Z214007" s="192"/>
      <c r="AA214007" s="192"/>
    </row>
    <row r="214008" spans="26:27">
      <c r="Z214008" s="192"/>
      <c r="AA214008" s="192"/>
    </row>
    <row r="214009" spans="26:27">
      <c r="Z214009" s="192"/>
      <c r="AA214009" s="192"/>
    </row>
    <row r="214010" spans="26:27">
      <c r="Z214010" s="192"/>
      <c r="AA214010" s="192"/>
    </row>
    <row r="214011" spans="26:27">
      <c r="Z214011" s="192"/>
      <c r="AA214011" s="192"/>
    </row>
    <row r="214012" spans="26:27">
      <c r="Z214012" s="192"/>
      <c r="AA214012" s="192"/>
    </row>
    <row r="214013" spans="26:27">
      <c r="Z214013" s="192"/>
      <c r="AA214013" s="192"/>
    </row>
    <row r="214014" spans="26:27">
      <c r="Z214014" s="192"/>
      <c r="AA214014" s="192"/>
    </row>
    <row r="214015" spans="26:27">
      <c r="Z214015" s="192"/>
      <c r="AA214015" s="192"/>
    </row>
    <row r="214016" spans="26:27">
      <c r="Z214016" s="192"/>
      <c r="AA214016" s="192"/>
    </row>
    <row r="214017" spans="26:27">
      <c r="Z214017" s="192"/>
      <c r="AA214017" s="192"/>
    </row>
    <row r="214018" spans="26:27">
      <c r="Z214018" s="192"/>
      <c r="AA214018" s="192"/>
    </row>
    <row r="214019" spans="26:27">
      <c r="Z214019" s="192"/>
      <c r="AA214019" s="192"/>
    </row>
    <row r="214020" spans="26:27">
      <c r="Z214020" s="192"/>
      <c r="AA214020" s="192"/>
    </row>
    <row r="214021" spans="26:27">
      <c r="Z214021" s="192"/>
      <c r="AA214021" s="192"/>
    </row>
    <row r="214022" spans="26:27">
      <c r="Z214022" s="192"/>
      <c r="AA214022" s="192"/>
    </row>
    <row r="214023" spans="26:27">
      <c r="Z214023" s="192"/>
      <c r="AA214023" s="192"/>
    </row>
    <row r="214024" spans="26:27">
      <c r="Z214024" s="192"/>
      <c r="AA214024" s="192"/>
    </row>
    <row r="214025" spans="26:27">
      <c r="Z214025" s="192"/>
      <c r="AA214025" s="192"/>
    </row>
    <row r="214026" spans="26:27">
      <c r="Z214026" s="192"/>
      <c r="AA214026" s="192"/>
    </row>
    <row r="214027" spans="26:27">
      <c r="Z214027" s="192"/>
      <c r="AA214027" s="192"/>
    </row>
    <row r="214028" spans="26:27">
      <c r="Z214028" s="192"/>
      <c r="AA214028" s="192"/>
    </row>
    <row r="214029" spans="26:27">
      <c r="Z214029" s="192"/>
      <c r="AA214029" s="192"/>
    </row>
    <row r="214030" spans="26:27">
      <c r="Z214030" s="192"/>
      <c r="AA214030" s="192"/>
    </row>
    <row r="214031" spans="26:27">
      <c r="Z214031" s="192"/>
      <c r="AA214031" s="192"/>
    </row>
    <row r="214032" spans="26:27">
      <c r="Z214032" s="192"/>
      <c r="AA214032" s="192"/>
    </row>
    <row r="214033" spans="26:27">
      <c r="Z214033" s="192"/>
      <c r="AA214033" s="192"/>
    </row>
    <row r="214034" spans="26:27">
      <c r="Z214034" s="192"/>
      <c r="AA214034" s="192"/>
    </row>
    <row r="214035" spans="26:27">
      <c r="Z214035" s="192"/>
      <c r="AA214035" s="192"/>
    </row>
    <row r="214036" spans="26:27">
      <c r="Z214036" s="192"/>
      <c r="AA214036" s="192"/>
    </row>
    <row r="214037" spans="26:27">
      <c r="Z214037" s="192"/>
      <c r="AA214037" s="192"/>
    </row>
    <row r="214038" spans="26:27">
      <c r="Z214038" s="192"/>
      <c r="AA214038" s="192"/>
    </row>
    <row r="214039" spans="26:27">
      <c r="Z214039" s="192"/>
      <c r="AA214039" s="192"/>
    </row>
    <row r="214040" spans="26:27">
      <c r="Z214040" s="192"/>
      <c r="AA214040" s="192"/>
    </row>
    <row r="214041" spans="26:27">
      <c r="Z214041" s="192"/>
      <c r="AA214041" s="192"/>
    </row>
    <row r="214042" spans="26:27">
      <c r="Z214042" s="192"/>
      <c r="AA214042" s="192"/>
    </row>
    <row r="214043" spans="26:27">
      <c r="Z214043" s="192"/>
      <c r="AA214043" s="192"/>
    </row>
    <row r="214044" spans="26:27">
      <c r="Z214044" s="192"/>
      <c r="AA214044" s="192"/>
    </row>
    <row r="214045" spans="26:27">
      <c r="Z214045" s="192"/>
      <c r="AA214045" s="192"/>
    </row>
    <row r="214046" spans="26:27">
      <c r="Z214046" s="192"/>
      <c r="AA214046" s="192"/>
    </row>
    <row r="214047" spans="26:27">
      <c r="Z214047" s="192"/>
      <c r="AA214047" s="192"/>
    </row>
    <row r="214048" spans="26:27">
      <c r="Z214048" s="192"/>
      <c r="AA214048" s="192"/>
    </row>
    <row r="214049" spans="26:27">
      <c r="Z214049" s="192"/>
      <c r="AA214049" s="192"/>
    </row>
    <row r="214050" spans="26:27">
      <c r="Z214050" s="192"/>
      <c r="AA214050" s="192"/>
    </row>
    <row r="214051" spans="26:27">
      <c r="Z214051" s="192"/>
      <c r="AA214051" s="192"/>
    </row>
    <row r="214052" spans="26:27">
      <c r="Z214052" s="192"/>
      <c r="AA214052" s="192"/>
    </row>
    <row r="214053" spans="26:27">
      <c r="Z214053" s="192"/>
      <c r="AA214053" s="192"/>
    </row>
    <row r="214054" spans="26:27">
      <c r="Z214054" s="192"/>
      <c r="AA214054" s="192"/>
    </row>
    <row r="214055" spans="26:27">
      <c r="Z214055" s="192"/>
      <c r="AA214055" s="192"/>
    </row>
    <row r="214056" spans="26:27">
      <c r="Z214056" s="192"/>
      <c r="AA214056" s="192"/>
    </row>
    <row r="214057" spans="26:27">
      <c r="Z214057" s="192"/>
      <c r="AA214057" s="192"/>
    </row>
    <row r="214058" spans="26:27">
      <c r="Z214058" s="192"/>
      <c r="AA214058" s="192"/>
    </row>
    <row r="214059" spans="26:27">
      <c r="Z214059" s="192"/>
      <c r="AA214059" s="192"/>
    </row>
    <row r="214060" spans="26:27">
      <c r="Z214060" s="192"/>
      <c r="AA214060" s="192"/>
    </row>
    <row r="214061" spans="26:27">
      <c r="Z214061" s="192"/>
      <c r="AA214061" s="192"/>
    </row>
    <row r="214062" spans="26:27">
      <c r="Z214062" s="192"/>
      <c r="AA214062" s="192"/>
    </row>
    <row r="214063" spans="26:27">
      <c r="Z214063" s="192"/>
      <c r="AA214063" s="192"/>
    </row>
    <row r="214064" spans="26:27">
      <c r="Z214064" s="192"/>
      <c r="AA214064" s="192"/>
    </row>
    <row r="214065" spans="26:27">
      <c r="Z214065" s="192"/>
      <c r="AA214065" s="192"/>
    </row>
    <row r="214066" spans="26:27">
      <c r="Z214066" s="192"/>
      <c r="AA214066" s="192"/>
    </row>
    <row r="214067" spans="26:27">
      <c r="Z214067" s="192"/>
      <c r="AA214067" s="192"/>
    </row>
    <row r="214068" spans="26:27">
      <c r="Z214068" s="192"/>
      <c r="AA214068" s="192"/>
    </row>
    <row r="214069" spans="26:27">
      <c r="Z214069" s="192"/>
      <c r="AA214069" s="192"/>
    </row>
    <row r="214070" spans="26:27">
      <c r="Z214070" s="192"/>
      <c r="AA214070" s="192"/>
    </row>
    <row r="214071" spans="26:27">
      <c r="Z214071" s="192"/>
      <c r="AA214071" s="192"/>
    </row>
    <row r="214072" spans="26:27">
      <c r="Z214072" s="192"/>
      <c r="AA214072" s="192"/>
    </row>
    <row r="214073" spans="26:27">
      <c r="Z214073" s="192"/>
      <c r="AA214073" s="192"/>
    </row>
    <row r="214074" spans="26:27">
      <c r="Z214074" s="192"/>
      <c r="AA214074" s="192"/>
    </row>
    <row r="214075" spans="26:27">
      <c r="Z214075" s="192"/>
      <c r="AA214075" s="192"/>
    </row>
    <row r="214076" spans="26:27">
      <c r="Z214076" s="192"/>
      <c r="AA214076" s="192"/>
    </row>
    <row r="214077" spans="26:27">
      <c r="Z214077" s="192"/>
      <c r="AA214077" s="192"/>
    </row>
    <row r="214078" spans="26:27">
      <c r="Z214078" s="192"/>
      <c r="AA214078" s="192"/>
    </row>
    <row r="214079" spans="26:27">
      <c r="Z214079" s="192"/>
      <c r="AA214079" s="192"/>
    </row>
    <row r="214080" spans="26:27">
      <c r="Z214080" s="192"/>
      <c r="AA214080" s="192"/>
    </row>
    <row r="214081" spans="26:27">
      <c r="Z214081" s="192"/>
      <c r="AA214081" s="192"/>
    </row>
    <row r="214082" spans="26:27">
      <c r="Z214082" s="192"/>
      <c r="AA214082" s="192"/>
    </row>
    <row r="214083" spans="26:27">
      <c r="Z214083" s="192"/>
      <c r="AA214083" s="192"/>
    </row>
    <row r="214084" spans="26:27">
      <c r="Z214084" s="192"/>
      <c r="AA214084" s="192"/>
    </row>
    <row r="214085" spans="26:27">
      <c r="Z214085" s="192"/>
      <c r="AA214085" s="192"/>
    </row>
    <row r="214086" spans="26:27">
      <c r="Z214086" s="192"/>
      <c r="AA214086" s="192"/>
    </row>
    <row r="214087" spans="26:27">
      <c r="Z214087" s="192"/>
      <c r="AA214087" s="192"/>
    </row>
    <row r="214088" spans="26:27">
      <c r="Z214088" s="192"/>
      <c r="AA214088" s="192"/>
    </row>
    <row r="214089" spans="26:27">
      <c r="Z214089" s="192"/>
      <c r="AA214089" s="192"/>
    </row>
    <row r="214090" spans="26:27">
      <c r="Z214090" s="192"/>
      <c r="AA214090" s="192"/>
    </row>
    <row r="214091" spans="26:27">
      <c r="Z214091" s="192"/>
      <c r="AA214091" s="192"/>
    </row>
    <row r="214092" spans="26:27">
      <c r="Z214092" s="192"/>
      <c r="AA214092" s="192"/>
    </row>
    <row r="214093" spans="26:27">
      <c r="Z214093" s="192"/>
      <c r="AA214093" s="192"/>
    </row>
    <row r="214094" spans="26:27">
      <c r="Z214094" s="192"/>
      <c r="AA214094" s="192"/>
    </row>
    <row r="214095" spans="26:27">
      <c r="Z214095" s="192"/>
      <c r="AA214095" s="192"/>
    </row>
    <row r="214096" spans="26:27">
      <c r="Z214096" s="192"/>
      <c r="AA214096" s="192"/>
    </row>
    <row r="214097" spans="26:27">
      <c r="Z214097" s="192"/>
      <c r="AA214097" s="192"/>
    </row>
    <row r="214098" spans="26:27">
      <c r="Z214098" s="192"/>
      <c r="AA214098" s="192"/>
    </row>
    <row r="214099" spans="26:27">
      <c r="Z214099" s="192"/>
      <c r="AA214099" s="192"/>
    </row>
    <row r="214100" spans="26:27">
      <c r="Z214100" s="192"/>
      <c r="AA214100" s="192"/>
    </row>
    <row r="214101" spans="26:27">
      <c r="Z214101" s="192"/>
      <c r="AA214101" s="192"/>
    </row>
    <row r="214102" spans="26:27">
      <c r="Z214102" s="192"/>
      <c r="AA214102" s="192"/>
    </row>
    <row r="214103" spans="26:27">
      <c r="Z214103" s="192"/>
      <c r="AA214103" s="192"/>
    </row>
    <row r="214104" spans="26:27">
      <c r="Z214104" s="192"/>
      <c r="AA214104" s="192"/>
    </row>
    <row r="214105" spans="26:27">
      <c r="Z214105" s="192"/>
      <c r="AA214105" s="192"/>
    </row>
    <row r="214106" spans="26:27">
      <c r="Z214106" s="192"/>
      <c r="AA214106" s="192"/>
    </row>
    <row r="214107" spans="26:27">
      <c r="Z214107" s="192"/>
      <c r="AA214107" s="192"/>
    </row>
    <row r="214108" spans="26:27">
      <c r="Z214108" s="192"/>
      <c r="AA214108" s="192"/>
    </row>
    <row r="214109" spans="26:27">
      <c r="Z214109" s="192"/>
      <c r="AA214109" s="192"/>
    </row>
    <row r="214110" spans="26:27">
      <c r="Z214110" s="192"/>
      <c r="AA214110" s="192"/>
    </row>
    <row r="214111" spans="26:27">
      <c r="Z214111" s="192"/>
      <c r="AA214111" s="192"/>
    </row>
    <row r="214112" spans="26:27">
      <c r="Z214112" s="192"/>
      <c r="AA214112" s="192"/>
    </row>
    <row r="214113" spans="26:27">
      <c r="Z214113" s="192"/>
      <c r="AA214113" s="192"/>
    </row>
    <row r="214114" spans="26:27">
      <c r="Z214114" s="192"/>
      <c r="AA214114" s="192"/>
    </row>
    <row r="214115" spans="26:27">
      <c r="Z214115" s="192"/>
      <c r="AA214115" s="192"/>
    </row>
    <row r="214116" spans="26:27">
      <c r="Z214116" s="192"/>
      <c r="AA214116" s="192"/>
    </row>
    <row r="214117" spans="26:27">
      <c r="Z214117" s="192"/>
      <c r="AA214117" s="192"/>
    </row>
    <row r="214118" spans="26:27">
      <c r="Z214118" s="192"/>
      <c r="AA214118" s="192"/>
    </row>
    <row r="214119" spans="26:27">
      <c r="Z214119" s="192"/>
      <c r="AA214119" s="192"/>
    </row>
    <row r="214120" spans="26:27">
      <c r="Z214120" s="192"/>
      <c r="AA214120" s="192"/>
    </row>
    <row r="214121" spans="26:27">
      <c r="Z214121" s="192"/>
      <c r="AA214121" s="192"/>
    </row>
    <row r="214122" spans="26:27">
      <c r="Z214122" s="192"/>
      <c r="AA214122" s="192"/>
    </row>
    <row r="214123" spans="26:27">
      <c r="Z214123" s="192"/>
      <c r="AA214123" s="192"/>
    </row>
    <row r="214124" spans="26:27">
      <c r="Z214124" s="192"/>
      <c r="AA214124" s="192"/>
    </row>
    <row r="214125" spans="26:27">
      <c r="Z214125" s="192"/>
      <c r="AA214125" s="192"/>
    </row>
    <row r="214126" spans="26:27">
      <c r="Z214126" s="192"/>
      <c r="AA214126" s="192"/>
    </row>
    <row r="214127" spans="26:27">
      <c r="Z214127" s="192"/>
      <c r="AA214127" s="192"/>
    </row>
    <row r="214128" spans="26:27">
      <c r="Z214128" s="192"/>
      <c r="AA214128" s="192"/>
    </row>
    <row r="214129" spans="26:27">
      <c r="Z214129" s="192"/>
      <c r="AA214129" s="192"/>
    </row>
    <row r="214130" spans="26:27">
      <c r="Z214130" s="192"/>
      <c r="AA214130" s="192"/>
    </row>
    <row r="214131" spans="26:27">
      <c r="Z214131" s="192"/>
      <c r="AA214131" s="192"/>
    </row>
    <row r="214132" spans="26:27">
      <c r="Z214132" s="192"/>
      <c r="AA214132" s="192"/>
    </row>
    <row r="214133" spans="26:27">
      <c r="Z214133" s="192"/>
      <c r="AA214133" s="192"/>
    </row>
    <row r="214134" spans="26:27">
      <c r="Z214134" s="192"/>
      <c r="AA214134" s="192"/>
    </row>
    <row r="214135" spans="26:27">
      <c r="Z214135" s="192"/>
      <c r="AA214135" s="192"/>
    </row>
    <row r="214136" spans="26:27">
      <c r="Z214136" s="192"/>
      <c r="AA214136" s="192"/>
    </row>
    <row r="214137" spans="26:27">
      <c r="Z214137" s="192"/>
      <c r="AA214137" s="192"/>
    </row>
    <row r="214138" spans="26:27">
      <c r="Z214138" s="192"/>
      <c r="AA214138" s="192"/>
    </row>
    <row r="214139" spans="26:27">
      <c r="Z214139" s="192"/>
      <c r="AA214139" s="192"/>
    </row>
    <row r="214140" spans="26:27">
      <c r="Z214140" s="192"/>
      <c r="AA214140" s="192"/>
    </row>
    <row r="214141" spans="26:27">
      <c r="Z214141" s="192"/>
      <c r="AA214141" s="192"/>
    </row>
    <row r="214142" spans="26:27">
      <c r="Z214142" s="192"/>
      <c r="AA214142" s="192"/>
    </row>
    <row r="214143" spans="26:27">
      <c r="Z214143" s="192"/>
      <c r="AA214143" s="192"/>
    </row>
    <row r="214144" spans="26:27">
      <c r="Z214144" s="192"/>
      <c r="AA214144" s="192"/>
    </row>
    <row r="214145" spans="26:27">
      <c r="Z214145" s="192"/>
      <c r="AA214145" s="192"/>
    </row>
    <row r="214146" spans="26:27">
      <c r="Z214146" s="192"/>
      <c r="AA214146" s="192"/>
    </row>
    <row r="214147" spans="26:27">
      <c r="Z214147" s="192"/>
      <c r="AA214147" s="192"/>
    </row>
    <row r="214148" spans="26:27">
      <c r="Z214148" s="192"/>
      <c r="AA214148" s="192"/>
    </row>
    <row r="214149" spans="26:27">
      <c r="Z214149" s="192"/>
      <c r="AA214149" s="192"/>
    </row>
    <row r="214150" spans="26:27">
      <c r="Z214150" s="192"/>
      <c r="AA214150" s="192"/>
    </row>
    <row r="214151" spans="26:27">
      <c r="Z214151" s="192"/>
      <c r="AA214151" s="192"/>
    </row>
    <row r="214152" spans="26:27">
      <c r="Z214152" s="192"/>
      <c r="AA214152" s="192"/>
    </row>
    <row r="214153" spans="26:27">
      <c r="Z214153" s="192"/>
      <c r="AA214153" s="192"/>
    </row>
    <row r="214154" spans="26:27">
      <c r="Z214154" s="192"/>
      <c r="AA214154" s="192"/>
    </row>
    <row r="214155" spans="26:27">
      <c r="Z214155" s="192"/>
      <c r="AA214155" s="192"/>
    </row>
    <row r="214156" spans="26:27">
      <c r="Z214156" s="192"/>
      <c r="AA214156" s="192"/>
    </row>
    <row r="214157" spans="26:27">
      <c r="Z214157" s="192"/>
      <c r="AA214157" s="192"/>
    </row>
    <row r="214158" spans="26:27">
      <c r="Z214158" s="192"/>
      <c r="AA214158" s="192"/>
    </row>
    <row r="214159" spans="26:27">
      <c r="Z214159" s="192"/>
      <c r="AA214159" s="192"/>
    </row>
    <row r="214160" spans="26:27">
      <c r="Z214160" s="192"/>
      <c r="AA214160" s="192"/>
    </row>
    <row r="214161" spans="26:27">
      <c r="Z214161" s="192"/>
      <c r="AA214161" s="192"/>
    </row>
    <row r="214162" spans="26:27">
      <c r="Z214162" s="192"/>
      <c r="AA214162" s="192"/>
    </row>
    <row r="214163" spans="26:27">
      <c r="Z214163" s="192"/>
      <c r="AA214163" s="192"/>
    </row>
    <row r="214164" spans="26:27">
      <c r="Z214164" s="192"/>
      <c r="AA214164" s="192"/>
    </row>
    <row r="214165" spans="26:27">
      <c r="Z214165" s="192"/>
      <c r="AA214165" s="192"/>
    </row>
    <row r="214166" spans="26:27">
      <c r="Z214166" s="192"/>
      <c r="AA214166" s="192"/>
    </row>
    <row r="214167" spans="26:27">
      <c r="Z214167" s="192"/>
      <c r="AA214167" s="192"/>
    </row>
    <row r="214168" spans="26:27">
      <c r="Z214168" s="192"/>
      <c r="AA214168" s="192"/>
    </row>
    <row r="214169" spans="26:27">
      <c r="Z214169" s="192"/>
      <c r="AA214169" s="192"/>
    </row>
    <row r="214170" spans="26:27">
      <c r="Z214170" s="192"/>
      <c r="AA214170" s="192"/>
    </row>
    <row r="214171" spans="26:27">
      <c r="Z214171" s="192"/>
      <c r="AA214171" s="192"/>
    </row>
    <row r="214172" spans="26:27">
      <c r="Z214172" s="192"/>
      <c r="AA214172" s="192"/>
    </row>
    <row r="214173" spans="26:27">
      <c r="Z214173" s="192"/>
      <c r="AA214173" s="192"/>
    </row>
    <row r="214174" spans="26:27">
      <c r="Z214174" s="192"/>
      <c r="AA214174" s="192"/>
    </row>
    <row r="214175" spans="26:27">
      <c r="Z214175" s="192"/>
      <c r="AA214175" s="192"/>
    </row>
    <row r="214176" spans="26:27">
      <c r="Z214176" s="192"/>
      <c r="AA214176" s="192"/>
    </row>
    <row r="214177" spans="26:27">
      <c r="Z214177" s="192"/>
      <c r="AA214177" s="192"/>
    </row>
    <row r="214178" spans="26:27">
      <c r="Z214178" s="192"/>
      <c r="AA214178" s="192"/>
    </row>
    <row r="214179" spans="26:27">
      <c r="Z214179" s="192"/>
      <c r="AA214179" s="192"/>
    </row>
    <row r="214180" spans="26:27">
      <c r="Z214180" s="192"/>
      <c r="AA214180" s="192"/>
    </row>
    <row r="214181" spans="26:27">
      <c r="Z214181" s="192"/>
      <c r="AA214181" s="192"/>
    </row>
    <row r="214182" spans="26:27">
      <c r="Z214182" s="192"/>
      <c r="AA214182" s="192"/>
    </row>
    <row r="214183" spans="26:27">
      <c r="Z214183" s="192"/>
      <c r="AA214183" s="192"/>
    </row>
    <row r="214184" spans="26:27">
      <c r="Z214184" s="192"/>
      <c r="AA214184" s="192"/>
    </row>
    <row r="214185" spans="26:27">
      <c r="Z214185" s="192"/>
      <c r="AA214185" s="192"/>
    </row>
    <row r="214186" spans="26:27">
      <c r="Z214186" s="192"/>
      <c r="AA214186" s="192"/>
    </row>
    <row r="214187" spans="26:27">
      <c r="Z214187" s="192"/>
      <c r="AA214187" s="192"/>
    </row>
    <row r="214188" spans="26:27">
      <c r="Z214188" s="192"/>
      <c r="AA214188" s="192"/>
    </row>
    <row r="214189" spans="26:27">
      <c r="Z214189" s="192"/>
      <c r="AA214189" s="192"/>
    </row>
    <row r="214190" spans="26:27">
      <c r="Z214190" s="192"/>
      <c r="AA214190" s="192"/>
    </row>
    <row r="214191" spans="26:27">
      <c r="Z214191" s="192"/>
      <c r="AA214191" s="192"/>
    </row>
    <row r="214192" spans="26:27">
      <c r="Z214192" s="192"/>
      <c r="AA214192" s="192"/>
    </row>
    <row r="214193" spans="26:27">
      <c r="Z214193" s="192"/>
      <c r="AA214193" s="192"/>
    </row>
    <row r="214194" spans="26:27">
      <c r="Z214194" s="192"/>
      <c r="AA214194" s="192"/>
    </row>
    <row r="214195" spans="26:27">
      <c r="Z214195" s="192"/>
      <c r="AA214195" s="192"/>
    </row>
    <row r="214196" spans="26:27">
      <c r="Z214196" s="192"/>
      <c r="AA214196" s="192"/>
    </row>
    <row r="214197" spans="26:27">
      <c r="Z214197" s="192"/>
      <c r="AA214197" s="192"/>
    </row>
    <row r="214198" spans="26:27">
      <c r="Z214198" s="192"/>
      <c r="AA214198" s="192"/>
    </row>
    <row r="214199" spans="26:27">
      <c r="Z214199" s="192"/>
      <c r="AA214199" s="192"/>
    </row>
    <row r="214200" spans="26:27">
      <c r="Z214200" s="192"/>
      <c r="AA214200" s="192"/>
    </row>
    <row r="214201" spans="26:27">
      <c r="Z214201" s="192"/>
      <c r="AA214201" s="192"/>
    </row>
    <row r="214202" spans="26:27">
      <c r="Z214202" s="192"/>
      <c r="AA214202" s="192"/>
    </row>
    <row r="214203" spans="26:27">
      <c r="Z214203" s="192"/>
      <c r="AA214203" s="192"/>
    </row>
    <row r="214204" spans="26:27">
      <c r="Z214204" s="192"/>
      <c r="AA214204" s="192"/>
    </row>
    <row r="214205" spans="26:27">
      <c r="Z214205" s="192"/>
      <c r="AA214205" s="192"/>
    </row>
    <row r="214206" spans="26:27">
      <c r="Z214206" s="192"/>
      <c r="AA214206" s="192"/>
    </row>
    <row r="214207" spans="26:27">
      <c r="Z214207" s="192"/>
      <c r="AA214207" s="192"/>
    </row>
    <row r="214208" spans="26:27">
      <c r="Z214208" s="192"/>
      <c r="AA214208" s="192"/>
    </row>
    <row r="214209" spans="26:27">
      <c r="Z214209" s="192"/>
      <c r="AA214209" s="192"/>
    </row>
    <row r="214210" spans="26:27">
      <c r="Z214210" s="192"/>
      <c r="AA214210" s="192"/>
    </row>
    <row r="214211" spans="26:27">
      <c r="Z214211" s="192"/>
      <c r="AA214211" s="192"/>
    </row>
    <row r="214212" spans="26:27">
      <c r="Z214212" s="192"/>
      <c r="AA214212" s="192"/>
    </row>
    <row r="214213" spans="26:27">
      <c r="Z214213" s="192"/>
      <c r="AA214213" s="192"/>
    </row>
    <row r="214214" spans="26:27">
      <c r="Z214214" s="192"/>
      <c r="AA214214" s="192"/>
    </row>
    <row r="214215" spans="26:27">
      <c r="Z214215" s="192"/>
      <c r="AA214215" s="192"/>
    </row>
    <row r="214216" spans="26:27">
      <c r="Z214216" s="192"/>
      <c r="AA214216" s="192"/>
    </row>
    <row r="214217" spans="26:27">
      <c r="Z214217" s="192"/>
      <c r="AA214217" s="192"/>
    </row>
    <row r="214218" spans="26:27">
      <c r="Z214218" s="192"/>
      <c r="AA214218" s="192"/>
    </row>
    <row r="214219" spans="26:27">
      <c r="Z214219" s="192"/>
      <c r="AA214219" s="192"/>
    </row>
    <row r="214220" spans="26:27">
      <c r="Z214220" s="192"/>
      <c r="AA214220" s="192"/>
    </row>
    <row r="214221" spans="26:27">
      <c r="Z214221" s="192"/>
      <c r="AA214221" s="192"/>
    </row>
    <row r="214222" spans="26:27">
      <c r="Z214222" s="192"/>
      <c r="AA214222" s="192"/>
    </row>
    <row r="214223" spans="26:27">
      <c r="Z214223" s="192"/>
      <c r="AA214223" s="192"/>
    </row>
    <row r="214224" spans="26:27">
      <c r="Z214224" s="192"/>
      <c r="AA214224" s="192"/>
    </row>
    <row r="214225" spans="26:27">
      <c r="Z214225" s="192"/>
      <c r="AA214225" s="192"/>
    </row>
    <row r="214226" spans="26:27">
      <c r="Z214226" s="192"/>
      <c r="AA214226" s="192"/>
    </row>
    <row r="214227" spans="26:27">
      <c r="Z214227" s="192"/>
      <c r="AA214227" s="192"/>
    </row>
    <row r="214228" spans="26:27">
      <c r="Z214228" s="192"/>
      <c r="AA214228" s="192"/>
    </row>
    <row r="214229" spans="26:27">
      <c r="Z214229" s="192"/>
      <c r="AA214229" s="192"/>
    </row>
    <row r="214230" spans="26:27">
      <c r="Z214230" s="192"/>
      <c r="AA214230" s="192"/>
    </row>
    <row r="214231" spans="26:27">
      <c r="Z214231" s="192"/>
      <c r="AA214231" s="192"/>
    </row>
    <row r="214232" spans="26:27">
      <c r="Z214232" s="192"/>
      <c r="AA214232" s="192"/>
    </row>
    <row r="214233" spans="26:27">
      <c r="Z214233" s="192"/>
      <c r="AA214233" s="192"/>
    </row>
    <row r="214234" spans="26:27">
      <c r="Z214234" s="192"/>
      <c r="AA214234" s="192"/>
    </row>
    <row r="214235" spans="26:27">
      <c r="Z214235" s="192"/>
      <c r="AA214235" s="192"/>
    </row>
    <row r="214236" spans="26:27">
      <c r="Z214236" s="192"/>
      <c r="AA214236" s="192"/>
    </row>
    <row r="214237" spans="26:27">
      <c r="Z214237" s="192"/>
      <c r="AA214237" s="192"/>
    </row>
    <row r="214238" spans="26:27">
      <c r="Z214238" s="192"/>
      <c r="AA214238" s="192"/>
    </row>
    <row r="214239" spans="26:27">
      <c r="Z214239" s="192"/>
      <c r="AA214239" s="192"/>
    </row>
    <row r="214240" spans="26:27">
      <c r="Z214240" s="192"/>
      <c r="AA214240" s="192"/>
    </row>
    <row r="214241" spans="26:27">
      <c r="Z214241" s="192"/>
      <c r="AA214241" s="192"/>
    </row>
    <row r="214242" spans="26:27">
      <c r="Z214242" s="192"/>
      <c r="AA214242" s="192"/>
    </row>
    <row r="214243" spans="26:27">
      <c r="Z214243" s="192"/>
      <c r="AA214243" s="192"/>
    </row>
    <row r="214244" spans="26:27">
      <c r="Z214244" s="192"/>
      <c r="AA214244" s="192"/>
    </row>
    <row r="214245" spans="26:27">
      <c r="Z214245" s="192"/>
      <c r="AA214245" s="192"/>
    </row>
    <row r="214246" spans="26:27">
      <c r="Z214246" s="192"/>
      <c r="AA214246" s="192"/>
    </row>
    <row r="214247" spans="26:27">
      <c r="Z214247" s="192"/>
      <c r="AA214247" s="192"/>
    </row>
    <row r="214248" spans="26:27">
      <c r="Z214248" s="192"/>
      <c r="AA214248" s="192"/>
    </row>
    <row r="214249" spans="26:27">
      <c r="Z214249" s="192"/>
      <c r="AA214249" s="192"/>
    </row>
    <row r="214250" spans="26:27">
      <c r="Z214250" s="192"/>
      <c r="AA214250" s="192"/>
    </row>
    <row r="214251" spans="26:27">
      <c r="Z214251" s="192"/>
      <c r="AA214251" s="192"/>
    </row>
    <row r="214252" spans="26:27">
      <c r="Z214252" s="192"/>
      <c r="AA214252" s="192"/>
    </row>
    <row r="214253" spans="26:27">
      <c r="Z214253" s="192"/>
      <c r="AA214253" s="192"/>
    </row>
    <row r="214254" spans="26:27">
      <c r="Z214254" s="192"/>
      <c r="AA214254" s="192"/>
    </row>
    <row r="214255" spans="26:27">
      <c r="Z214255" s="192"/>
      <c r="AA214255" s="192"/>
    </row>
    <row r="214256" spans="26:27">
      <c r="Z214256" s="192"/>
      <c r="AA214256" s="192"/>
    </row>
    <row r="214257" spans="26:27">
      <c r="Z214257" s="192"/>
      <c r="AA214257" s="192"/>
    </row>
    <row r="214258" spans="26:27">
      <c r="Z214258" s="192"/>
      <c r="AA214258" s="192"/>
    </row>
    <row r="214259" spans="26:27">
      <c r="Z214259" s="192"/>
      <c r="AA214259" s="192"/>
    </row>
    <row r="214260" spans="26:27">
      <c r="Z214260" s="192"/>
      <c r="AA214260" s="192"/>
    </row>
    <row r="214261" spans="26:27">
      <c r="Z214261" s="192"/>
      <c r="AA214261" s="192"/>
    </row>
    <row r="214262" spans="26:27">
      <c r="Z214262" s="192"/>
      <c r="AA214262" s="192"/>
    </row>
    <row r="214263" spans="26:27">
      <c r="Z214263" s="192"/>
      <c r="AA214263" s="192"/>
    </row>
    <row r="214264" spans="26:27">
      <c r="Z214264" s="192"/>
      <c r="AA214264" s="192"/>
    </row>
    <row r="214265" spans="26:27">
      <c r="Z214265" s="192"/>
      <c r="AA214265" s="192"/>
    </row>
    <row r="214266" spans="26:27">
      <c r="Z214266" s="192"/>
      <c r="AA214266" s="192"/>
    </row>
    <row r="214267" spans="26:27">
      <c r="Z214267" s="192"/>
      <c r="AA214267" s="192"/>
    </row>
    <row r="214268" spans="26:27">
      <c r="Z214268" s="192"/>
      <c r="AA214268" s="192"/>
    </row>
    <row r="214269" spans="26:27">
      <c r="Z214269" s="192"/>
      <c r="AA214269" s="192"/>
    </row>
    <row r="214270" spans="26:27">
      <c r="Z214270" s="192"/>
      <c r="AA214270" s="192"/>
    </row>
    <row r="214271" spans="26:27">
      <c r="Z214271" s="192"/>
      <c r="AA214271" s="192"/>
    </row>
    <row r="214272" spans="26:27">
      <c r="Z214272" s="192"/>
      <c r="AA214272" s="192"/>
    </row>
    <row r="214273" spans="26:27">
      <c r="Z214273" s="192"/>
      <c r="AA214273" s="192"/>
    </row>
    <row r="214274" spans="26:27">
      <c r="Z214274" s="192"/>
      <c r="AA214274" s="192"/>
    </row>
    <row r="214275" spans="26:27">
      <c r="Z214275" s="192"/>
      <c r="AA214275" s="192"/>
    </row>
    <row r="214276" spans="26:27">
      <c r="Z214276" s="192"/>
      <c r="AA214276" s="192"/>
    </row>
    <row r="214277" spans="26:27">
      <c r="Z214277" s="192"/>
      <c r="AA214277" s="192"/>
    </row>
    <row r="214278" spans="26:27">
      <c r="Z214278" s="192"/>
      <c r="AA214278" s="192"/>
    </row>
    <row r="214279" spans="26:27">
      <c r="Z214279" s="192"/>
      <c r="AA214279" s="192"/>
    </row>
    <row r="214280" spans="26:27">
      <c r="Z214280" s="192"/>
      <c r="AA214280" s="192"/>
    </row>
    <row r="214281" spans="26:27">
      <c r="Z214281" s="192"/>
      <c r="AA214281" s="192"/>
    </row>
    <row r="214282" spans="26:27">
      <c r="Z214282" s="192"/>
      <c r="AA214282" s="192"/>
    </row>
    <row r="214283" spans="26:27">
      <c r="Z214283" s="192"/>
      <c r="AA214283" s="192"/>
    </row>
    <row r="214284" spans="26:27">
      <c r="Z214284" s="192"/>
      <c r="AA214284" s="192"/>
    </row>
    <row r="214285" spans="26:27">
      <c r="Z214285" s="192"/>
      <c r="AA214285" s="192"/>
    </row>
    <row r="214286" spans="26:27">
      <c r="Z214286" s="192"/>
      <c r="AA214286" s="192"/>
    </row>
    <row r="214287" spans="26:27">
      <c r="Z214287" s="192"/>
      <c r="AA214287" s="192"/>
    </row>
    <row r="214288" spans="26:27">
      <c r="Z214288" s="192"/>
      <c r="AA214288" s="192"/>
    </row>
    <row r="214289" spans="26:27">
      <c r="Z214289" s="192"/>
      <c r="AA214289" s="192"/>
    </row>
    <row r="214290" spans="26:27">
      <c r="Z214290" s="192"/>
      <c r="AA214290" s="192"/>
    </row>
    <row r="214291" spans="26:27">
      <c r="Z214291" s="192"/>
      <c r="AA214291" s="192"/>
    </row>
    <row r="214292" spans="26:27">
      <c r="Z214292" s="192"/>
      <c r="AA214292" s="192"/>
    </row>
    <row r="214293" spans="26:27">
      <c r="Z214293" s="192"/>
      <c r="AA214293" s="192"/>
    </row>
    <row r="214294" spans="26:27">
      <c r="Z214294" s="192"/>
      <c r="AA214294" s="192"/>
    </row>
    <row r="214295" spans="26:27">
      <c r="Z214295" s="192"/>
      <c r="AA214295" s="192"/>
    </row>
    <row r="214296" spans="26:27">
      <c r="Z214296" s="192"/>
      <c r="AA214296" s="192"/>
    </row>
    <row r="214297" spans="26:27">
      <c r="Z214297" s="192"/>
      <c r="AA214297" s="192"/>
    </row>
    <row r="214298" spans="26:27">
      <c r="Z214298" s="192"/>
      <c r="AA214298" s="192"/>
    </row>
    <row r="214299" spans="26:27">
      <c r="Z214299" s="192"/>
      <c r="AA214299" s="192"/>
    </row>
    <row r="214300" spans="26:27">
      <c r="Z214300" s="192"/>
      <c r="AA214300" s="192"/>
    </row>
    <row r="214301" spans="26:27">
      <c r="Z214301" s="192"/>
      <c r="AA214301" s="192"/>
    </row>
    <row r="214302" spans="26:27">
      <c r="Z214302" s="192"/>
      <c r="AA214302" s="192"/>
    </row>
    <row r="214303" spans="26:27">
      <c r="Z214303" s="192"/>
      <c r="AA214303" s="192"/>
    </row>
    <row r="214304" spans="26:27">
      <c r="Z214304" s="192"/>
      <c r="AA214304" s="192"/>
    </row>
    <row r="214305" spans="26:27">
      <c r="Z214305" s="192"/>
      <c r="AA214305" s="192"/>
    </row>
    <row r="214306" spans="26:27">
      <c r="Z214306" s="192"/>
      <c r="AA214306" s="192"/>
    </row>
    <row r="214307" spans="26:27">
      <c r="Z214307" s="192"/>
      <c r="AA214307" s="192"/>
    </row>
    <row r="214308" spans="26:27">
      <c r="Z214308" s="192"/>
      <c r="AA214308" s="192"/>
    </row>
    <row r="214309" spans="26:27">
      <c r="Z214309" s="192"/>
      <c r="AA214309" s="192"/>
    </row>
    <row r="214310" spans="26:27">
      <c r="Z214310" s="192"/>
      <c r="AA214310" s="192"/>
    </row>
    <row r="214311" spans="26:27">
      <c r="Z214311" s="192"/>
      <c r="AA214311" s="192"/>
    </row>
    <row r="214312" spans="26:27">
      <c r="Z214312" s="192"/>
      <c r="AA214312" s="192"/>
    </row>
    <row r="214313" spans="26:27">
      <c r="Z214313" s="192"/>
      <c r="AA214313" s="192"/>
    </row>
    <row r="214314" spans="26:27">
      <c r="Z214314" s="192"/>
      <c r="AA214314" s="192"/>
    </row>
    <row r="214315" spans="26:27">
      <c r="Z214315" s="192"/>
      <c r="AA214315" s="192"/>
    </row>
    <row r="214316" spans="26:27">
      <c r="Z214316" s="192"/>
      <c r="AA214316" s="192"/>
    </row>
    <row r="214317" spans="26:27">
      <c r="Z214317" s="192"/>
      <c r="AA214317" s="192"/>
    </row>
    <row r="214318" spans="26:27">
      <c r="Z214318" s="192"/>
      <c r="AA214318" s="192"/>
    </row>
    <row r="214319" spans="26:27">
      <c r="Z214319" s="192"/>
      <c r="AA214319" s="192"/>
    </row>
    <row r="214320" spans="26:27">
      <c r="Z214320" s="192"/>
      <c r="AA214320" s="192"/>
    </row>
    <row r="214321" spans="26:27">
      <c r="Z214321" s="192"/>
      <c r="AA214321" s="192"/>
    </row>
    <row r="214322" spans="26:27">
      <c r="Z214322" s="192"/>
      <c r="AA214322" s="192"/>
    </row>
    <row r="214323" spans="26:27">
      <c r="Z214323" s="192"/>
      <c r="AA214323" s="192"/>
    </row>
    <row r="214324" spans="26:27">
      <c r="Z214324" s="192"/>
      <c r="AA214324" s="192"/>
    </row>
    <row r="214325" spans="26:27">
      <c r="Z214325" s="192"/>
      <c r="AA214325" s="192"/>
    </row>
    <row r="214326" spans="26:27">
      <c r="Z214326" s="192"/>
      <c r="AA214326" s="192"/>
    </row>
    <row r="214327" spans="26:27">
      <c r="Z214327" s="192"/>
      <c r="AA214327" s="192"/>
    </row>
    <row r="214328" spans="26:27">
      <c r="Z214328" s="192"/>
      <c r="AA214328" s="192"/>
    </row>
    <row r="214329" spans="26:27">
      <c r="Z214329" s="192"/>
      <c r="AA214329" s="192"/>
    </row>
    <row r="214330" spans="26:27">
      <c r="Z214330" s="192"/>
      <c r="AA214330" s="192"/>
    </row>
    <row r="214331" spans="26:27">
      <c r="Z214331" s="192"/>
      <c r="AA214331" s="192"/>
    </row>
    <row r="214332" spans="26:27">
      <c r="Z214332" s="192"/>
      <c r="AA214332" s="192"/>
    </row>
    <row r="214333" spans="26:27">
      <c r="Z214333" s="192"/>
      <c r="AA214333" s="192"/>
    </row>
    <row r="214334" spans="26:27">
      <c r="Z214334" s="192"/>
      <c r="AA214334" s="192"/>
    </row>
    <row r="214335" spans="26:27">
      <c r="Z214335" s="192"/>
      <c r="AA214335" s="192"/>
    </row>
    <row r="214336" spans="26:27">
      <c r="Z214336" s="192"/>
      <c r="AA214336" s="192"/>
    </row>
    <row r="214337" spans="26:27">
      <c r="Z214337" s="192"/>
      <c r="AA214337" s="192"/>
    </row>
    <row r="214338" spans="26:27">
      <c r="Z214338" s="192"/>
      <c r="AA214338" s="192"/>
    </row>
    <row r="214339" spans="26:27">
      <c r="Z214339" s="192"/>
      <c r="AA214339" s="192"/>
    </row>
    <row r="214340" spans="26:27">
      <c r="Z214340" s="192"/>
      <c r="AA214340" s="192"/>
    </row>
    <row r="214341" spans="26:27">
      <c r="Z214341" s="192"/>
      <c r="AA214341" s="192"/>
    </row>
    <row r="214342" spans="26:27">
      <c r="Z214342" s="192"/>
      <c r="AA214342" s="192"/>
    </row>
    <row r="214343" spans="26:27">
      <c r="Z214343" s="192"/>
      <c r="AA214343" s="192"/>
    </row>
    <row r="214344" spans="26:27">
      <c r="Z214344" s="192"/>
      <c r="AA214344" s="192"/>
    </row>
    <row r="214345" spans="26:27">
      <c r="Z214345" s="192"/>
      <c r="AA214345" s="192"/>
    </row>
    <row r="214346" spans="26:27">
      <c r="Z214346" s="192"/>
      <c r="AA214346" s="192"/>
    </row>
    <row r="214347" spans="26:27">
      <c r="Z214347" s="192"/>
      <c r="AA214347" s="192"/>
    </row>
    <row r="214348" spans="26:27">
      <c r="Z214348" s="192"/>
      <c r="AA214348" s="192"/>
    </row>
    <row r="214349" spans="26:27">
      <c r="Z214349" s="192"/>
      <c r="AA214349" s="192"/>
    </row>
    <row r="214350" spans="26:27">
      <c r="Z214350" s="192"/>
      <c r="AA214350" s="192"/>
    </row>
    <row r="214351" spans="26:27">
      <c r="Z214351" s="192"/>
      <c r="AA214351" s="192"/>
    </row>
    <row r="214352" spans="26:27">
      <c r="Z214352" s="192"/>
      <c r="AA214352" s="192"/>
    </row>
    <row r="214353" spans="26:27">
      <c r="Z214353" s="192"/>
      <c r="AA214353" s="192"/>
    </row>
    <row r="214354" spans="26:27">
      <c r="Z214354" s="192"/>
      <c r="AA214354" s="192"/>
    </row>
    <row r="214355" spans="26:27">
      <c r="Z214355" s="192"/>
      <c r="AA214355" s="192"/>
    </row>
    <row r="214356" spans="26:27">
      <c r="Z214356" s="192"/>
      <c r="AA214356" s="192"/>
    </row>
    <row r="214357" spans="26:27">
      <c r="Z214357" s="192"/>
      <c r="AA214357" s="192"/>
    </row>
    <row r="214358" spans="26:27">
      <c r="Z214358" s="192"/>
      <c r="AA214358" s="192"/>
    </row>
    <row r="214359" spans="26:27">
      <c r="Z214359" s="192"/>
      <c r="AA214359" s="192"/>
    </row>
    <row r="214360" spans="26:27">
      <c r="Z214360" s="192"/>
      <c r="AA214360" s="192"/>
    </row>
    <row r="214361" spans="26:27">
      <c r="Z214361" s="192"/>
      <c r="AA214361" s="192"/>
    </row>
    <row r="214362" spans="26:27">
      <c r="Z214362" s="192"/>
      <c r="AA214362" s="192"/>
    </row>
    <row r="214363" spans="26:27">
      <c r="Z214363" s="192"/>
      <c r="AA214363" s="192"/>
    </row>
    <row r="214364" spans="26:27">
      <c r="Z214364" s="192"/>
      <c r="AA214364" s="192"/>
    </row>
    <row r="214365" spans="26:27">
      <c r="Z214365" s="192"/>
      <c r="AA214365" s="192"/>
    </row>
    <row r="214366" spans="26:27">
      <c r="Z214366" s="192"/>
      <c r="AA214366" s="192"/>
    </row>
    <row r="214367" spans="26:27">
      <c r="Z214367" s="192"/>
      <c r="AA214367" s="192"/>
    </row>
    <row r="214368" spans="26:27">
      <c r="Z214368" s="192"/>
      <c r="AA214368" s="192"/>
    </row>
    <row r="214369" spans="26:27">
      <c r="Z214369" s="192"/>
      <c r="AA214369" s="192"/>
    </row>
    <row r="214370" spans="26:27">
      <c r="Z214370" s="192"/>
      <c r="AA214370" s="192"/>
    </row>
    <row r="214371" spans="26:27">
      <c r="Z214371" s="192"/>
      <c r="AA214371" s="192"/>
    </row>
    <row r="214372" spans="26:27">
      <c r="Z214372" s="192"/>
      <c r="AA214372" s="192"/>
    </row>
    <row r="214373" spans="26:27">
      <c r="Z214373" s="192"/>
      <c r="AA214373" s="192"/>
    </row>
    <row r="214374" spans="26:27">
      <c r="Z214374" s="192"/>
      <c r="AA214374" s="192"/>
    </row>
    <row r="214375" spans="26:27">
      <c r="Z214375" s="192"/>
      <c r="AA214375" s="192"/>
    </row>
    <row r="214376" spans="26:27">
      <c r="Z214376" s="192"/>
      <c r="AA214376" s="192"/>
    </row>
    <row r="214377" spans="26:27">
      <c r="Z214377" s="192"/>
      <c r="AA214377" s="192"/>
    </row>
    <row r="214378" spans="26:27">
      <c r="Z214378" s="192"/>
      <c r="AA214378" s="192"/>
    </row>
    <row r="214379" spans="26:27">
      <c r="Z214379" s="192"/>
      <c r="AA214379" s="192"/>
    </row>
    <row r="214380" spans="26:27">
      <c r="Z214380" s="192"/>
      <c r="AA214380" s="192"/>
    </row>
    <row r="214381" spans="26:27">
      <c r="Z214381" s="192"/>
      <c r="AA214381" s="192"/>
    </row>
    <row r="214382" spans="26:27">
      <c r="Z214382" s="192"/>
      <c r="AA214382" s="192"/>
    </row>
    <row r="214383" spans="26:27">
      <c r="Z214383" s="192"/>
      <c r="AA214383" s="192"/>
    </row>
    <row r="214384" spans="26:27">
      <c r="Z214384" s="192"/>
      <c r="AA214384" s="192"/>
    </row>
    <row r="214385" spans="26:27">
      <c r="Z214385" s="192"/>
      <c r="AA214385" s="192"/>
    </row>
    <row r="214386" spans="26:27">
      <c r="Z214386" s="192"/>
      <c r="AA214386" s="192"/>
    </row>
    <row r="214387" spans="26:27">
      <c r="Z214387" s="192"/>
      <c r="AA214387" s="192"/>
    </row>
    <row r="214388" spans="26:27">
      <c r="Z214388" s="192"/>
      <c r="AA214388" s="192"/>
    </row>
    <row r="214389" spans="26:27">
      <c r="Z214389" s="192"/>
      <c r="AA214389" s="192"/>
    </row>
    <row r="214390" spans="26:27">
      <c r="Z214390" s="192"/>
      <c r="AA214390" s="192"/>
    </row>
    <row r="214391" spans="26:27">
      <c r="Z214391" s="192"/>
      <c r="AA214391" s="192"/>
    </row>
    <row r="214392" spans="26:27">
      <c r="Z214392" s="192"/>
      <c r="AA214392" s="192"/>
    </row>
    <row r="214393" spans="26:27">
      <c r="Z214393" s="192"/>
      <c r="AA214393" s="192"/>
    </row>
    <row r="214394" spans="26:27">
      <c r="Z214394" s="192"/>
      <c r="AA214394" s="192"/>
    </row>
    <row r="214395" spans="26:27">
      <c r="Z214395" s="192"/>
      <c r="AA214395" s="192"/>
    </row>
    <row r="214396" spans="26:27">
      <c r="Z214396" s="192"/>
      <c r="AA214396" s="192"/>
    </row>
    <row r="214397" spans="26:27">
      <c r="Z214397" s="192"/>
      <c r="AA214397" s="192"/>
    </row>
    <row r="214398" spans="26:27">
      <c r="Z214398" s="192"/>
      <c r="AA214398" s="192"/>
    </row>
    <row r="214399" spans="26:27">
      <c r="Z214399" s="192"/>
      <c r="AA214399" s="192"/>
    </row>
    <row r="214400" spans="26:27">
      <c r="Z214400" s="192"/>
      <c r="AA214400" s="192"/>
    </row>
    <row r="214401" spans="26:27">
      <c r="Z214401" s="192"/>
      <c r="AA214401" s="192"/>
    </row>
    <row r="214402" spans="26:27">
      <c r="Z214402" s="192"/>
      <c r="AA214402" s="192"/>
    </row>
    <row r="214403" spans="26:27">
      <c r="Z214403" s="192"/>
      <c r="AA214403" s="192"/>
    </row>
    <row r="214404" spans="26:27">
      <c r="Z214404" s="192"/>
      <c r="AA214404" s="192"/>
    </row>
    <row r="214405" spans="26:27">
      <c r="Z214405" s="192"/>
      <c r="AA214405" s="192"/>
    </row>
    <row r="214406" spans="26:27">
      <c r="Z214406" s="192"/>
      <c r="AA214406" s="192"/>
    </row>
    <row r="214407" spans="26:27">
      <c r="Z214407" s="192"/>
      <c r="AA214407" s="192"/>
    </row>
    <row r="214408" spans="26:27">
      <c r="Z214408" s="192"/>
      <c r="AA214408" s="192"/>
    </row>
    <row r="214409" spans="26:27">
      <c r="Z214409" s="192"/>
      <c r="AA214409" s="192"/>
    </row>
    <row r="214410" spans="26:27">
      <c r="Z214410" s="192"/>
      <c r="AA214410" s="192"/>
    </row>
    <row r="214411" spans="26:27">
      <c r="Z214411" s="192"/>
      <c r="AA214411" s="192"/>
    </row>
    <row r="214412" spans="26:27">
      <c r="Z214412" s="192"/>
      <c r="AA214412" s="192"/>
    </row>
    <row r="214413" spans="26:27">
      <c r="Z214413" s="192"/>
      <c r="AA214413" s="192"/>
    </row>
    <row r="214414" spans="26:27">
      <c r="Z214414" s="192"/>
      <c r="AA214414" s="192"/>
    </row>
    <row r="214415" spans="26:27">
      <c r="Z214415" s="192"/>
      <c r="AA214415" s="192"/>
    </row>
    <row r="214416" spans="26:27">
      <c r="Z214416" s="192"/>
      <c r="AA214416" s="192"/>
    </row>
    <row r="214417" spans="26:27">
      <c r="Z214417" s="192"/>
      <c r="AA214417" s="192"/>
    </row>
    <row r="214418" spans="26:27">
      <c r="Z214418" s="192"/>
      <c r="AA214418" s="192"/>
    </row>
    <row r="214419" spans="26:27">
      <c r="Z214419" s="192"/>
      <c r="AA214419" s="192"/>
    </row>
    <row r="214420" spans="26:27">
      <c r="Z214420" s="192"/>
      <c r="AA214420" s="192"/>
    </row>
    <row r="214421" spans="26:27">
      <c r="Z214421" s="192"/>
      <c r="AA214421" s="192"/>
    </row>
    <row r="214422" spans="26:27">
      <c r="Z214422" s="192"/>
      <c r="AA214422" s="192"/>
    </row>
    <row r="214423" spans="26:27">
      <c r="Z214423" s="192"/>
      <c r="AA214423" s="192"/>
    </row>
    <row r="214424" spans="26:27">
      <c r="Z214424" s="192"/>
      <c r="AA214424" s="192"/>
    </row>
    <row r="214425" spans="26:27">
      <c r="Z214425" s="192"/>
      <c r="AA214425" s="192"/>
    </row>
    <row r="214426" spans="26:27">
      <c r="Z214426" s="192"/>
      <c r="AA214426" s="192"/>
    </row>
    <row r="214427" spans="26:27">
      <c r="Z214427" s="192"/>
      <c r="AA214427" s="192"/>
    </row>
    <row r="214428" spans="26:27">
      <c r="Z214428" s="192"/>
      <c r="AA214428" s="192"/>
    </row>
    <row r="214429" spans="26:27">
      <c r="Z214429" s="192"/>
      <c r="AA214429" s="192"/>
    </row>
    <row r="214430" spans="26:27">
      <c r="Z214430" s="192"/>
      <c r="AA214430" s="192"/>
    </row>
    <row r="214431" spans="26:27">
      <c r="Z214431" s="192"/>
      <c r="AA214431" s="192"/>
    </row>
    <row r="214432" spans="26:27">
      <c r="Z214432" s="192"/>
      <c r="AA214432" s="192"/>
    </row>
    <row r="214433" spans="26:27">
      <c r="Z214433" s="192"/>
      <c r="AA214433" s="192"/>
    </row>
    <row r="214434" spans="26:27">
      <c r="Z214434" s="192"/>
      <c r="AA214434" s="192"/>
    </row>
    <row r="214435" spans="26:27">
      <c r="Z214435" s="192"/>
      <c r="AA214435" s="192"/>
    </row>
    <row r="214436" spans="26:27">
      <c r="Z214436" s="192"/>
      <c r="AA214436" s="192"/>
    </row>
    <row r="214437" spans="26:27">
      <c r="Z214437" s="192"/>
      <c r="AA214437" s="192"/>
    </row>
    <row r="214438" spans="26:27">
      <c r="Z214438" s="192"/>
      <c r="AA214438" s="192"/>
    </row>
    <row r="214439" spans="26:27">
      <c r="Z214439" s="192"/>
      <c r="AA214439" s="192"/>
    </row>
    <row r="214440" spans="26:27">
      <c r="Z214440" s="192"/>
      <c r="AA214440" s="192"/>
    </row>
    <row r="214441" spans="26:27">
      <c r="Z214441" s="192"/>
      <c r="AA214441" s="192"/>
    </row>
    <row r="214442" spans="26:27">
      <c r="Z214442" s="192"/>
      <c r="AA214442" s="192"/>
    </row>
    <row r="214443" spans="26:27">
      <c r="Z214443" s="192"/>
      <c r="AA214443" s="192"/>
    </row>
    <row r="214444" spans="26:27">
      <c r="Z214444" s="192"/>
      <c r="AA214444" s="192"/>
    </row>
    <row r="214445" spans="26:27">
      <c r="Z214445" s="192"/>
      <c r="AA214445" s="192"/>
    </row>
    <row r="214446" spans="26:27">
      <c r="Z214446" s="192"/>
      <c r="AA214446" s="192"/>
    </row>
    <row r="214447" spans="26:27">
      <c r="Z214447" s="192"/>
      <c r="AA214447" s="192"/>
    </row>
    <row r="214448" spans="26:27">
      <c r="Z214448" s="192"/>
      <c r="AA214448" s="192"/>
    </row>
    <row r="214449" spans="26:27">
      <c r="Z214449" s="192"/>
      <c r="AA214449" s="192"/>
    </row>
    <row r="214450" spans="26:27">
      <c r="Z214450" s="192"/>
      <c r="AA214450" s="192"/>
    </row>
    <row r="214451" spans="26:27">
      <c r="Z214451" s="192"/>
      <c r="AA214451" s="192"/>
    </row>
    <row r="214452" spans="26:27">
      <c r="Z214452" s="192"/>
      <c r="AA214452" s="192"/>
    </row>
    <row r="214453" spans="26:27">
      <c r="Z214453" s="192"/>
      <c r="AA214453" s="192"/>
    </row>
    <row r="214454" spans="26:27">
      <c r="Z214454" s="192"/>
      <c r="AA214454" s="192"/>
    </row>
    <row r="214455" spans="26:27">
      <c r="Z214455" s="192"/>
      <c r="AA214455" s="192"/>
    </row>
    <row r="214456" spans="26:27">
      <c r="Z214456" s="192"/>
      <c r="AA214456" s="192"/>
    </row>
    <row r="214457" spans="26:27">
      <c r="Z214457" s="192"/>
      <c r="AA214457" s="192"/>
    </row>
    <row r="214458" spans="26:27">
      <c r="Z214458" s="192"/>
      <c r="AA214458" s="192"/>
    </row>
    <row r="214459" spans="26:27">
      <c r="Z214459" s="192"/>
      <c r="AA214459" s="192"/>
    </row>
    <row r="214460" spans="26:27">
      <c r="Z214460" s="192"/>
      <c r="AA214460" s="192"/>
    </row>
    <row r="214461" spans="26:27">
      <c r="Z214461" s="192"/>
      <c r="AA214461" s="192"/>
    </row>
    <row r="214462" spans="26:27">
      <c r="Z214462" s="192"/>
      <c r="AA214462" s="192"/>
    </row>
    <row r="214463" spans="26:27">
      <c r="Z214463" s="192"/>
      <c r="AA214463" s="192"/>
    </row>
    <row r="214464" spans="26:27">
      <c r="Z214464" s="192"/>
      <c r="AA214464" s="192"/>
    </row>
    <row r="214465" spans="26:27">
      <c r="Z214465" s="192"/>
      <c r="AA214465" s="192"/>
    </row>
    <row r="214466" spans="26:27">
      <c r="Z214466" s="192"/>
      <c r="AA214466" s="192"/>
    </row>
    <row r="214467" spans="26:27">
      <c r="Z214467" s="192"/>
      <c r="AA214467" s="192"/>
    </row>
    <row r="214468" spans="26:27">
      <c r="Z214468" s="192"/>
      <c r="AA214468" s="192"/>
    </row>
    <row r="214469" spans="26:27">
      <c r="Z214469" s="192"/>
      <c r="AA214469" s="192"/>
    </row>
    <row r="214470" spans="26:27">
      <c r="Z214470" s="192"/>
      <c r="AA214470" s="192"/>
    </row>
    <row r="214471" spans="26:27">
      <c r="Z214471" s="192"/>
      <c r="AA214471" s="192"/>
    </row>
    <row r="214472" spans="26:27">
      <c r="Z214472" s="192"/>
      <c r="AA214472" s="192"/>
    </row>
    <row r="214473" spans="26:27">
      <c r="Z214473" s="192"/>
      <c r="AA214473" s="192"/>
    </row>
    <row r="214474" spans="26:27">
      <c r="Z214474" s="192"/>
      <c r="AA214474" s="192"/>
    </row>
    <row r="214475" spans="26:27">
      <c r="Z214475" s="192"/>
      <c r="AA214475" s="192"/>
    </row>
    <row r="214476" spans="26:27">
      <c r="Z214476" s="192"/>
      <c r="AA214476" s="192"/>
    </row>
    <row r="214477" spans="26:27">
      <c r="Z214477" s="192"/>
      <c r="AA214477" s="192"/>
    </row>
    <row r="214478" spans="26:27">
      <c r="Z214478" s="192"/>
      <c r="AA214478" s="192"/>
    </row>
    <row r="214479" spans="26:27">
      <c r="Z214479" s="192"/>
      <c r="AA214479" s="192"/>
    </row>
    <row r="214480" spans="26:27">
      <c r="Z214480" s="192"/>
      <c r="AA214480" s="192"/>
    </row>
    <row r="214481" spans="26:27">
      <c r="Z214481" s="192"/>
      <c r="AA214481" s="192"/>
    </row>
    <row r="214482" spans="26:27">
      <c r="Z214482" s="192"/>
      <c r="AA214482" s="192"/>
    </row>
    <row r="214483" spans="26:27">
      <c r="Z214483" s="192"/>
      <c r="AA214483" s="192"/>
    </row>
    <row r="214484" spans="26:27">
      <c r="Z214484" s="192"/>
      <c r="AA214484" s="192"/>
    </row>
    <row r="214485" spans="26:27">
      <c r="Z214485" s="192"/>
      <c r="AA214485" s="192"/>
    </row>
    <row r="214486" spans="26:27">
      <c r="Z214486" s="192"/>
      <c r="AA214486" s="192"/>
    </row>
    <row r="214487" spans="26:27">
      <c r="Z214487" s="192"/>
      <c r="AA214487" s="192"/>
    </row>
    <row r="214488" spans="26:27">
      <c r="Z214488" s="192"/>
      <c r="AA214488" s="192"/>
    </row>
    <row r="214489" spans="26:27">
      <c r="Z214489" s="192"/>
      <c r="AA214489" s="192"/>
    </row>
    <row r="214490" spans="26:27">
      <c r="Z214490" s="192"/>
      <c r="AA214490" s="192"/>
    </row>
    <row r="214491" spans="26:27">
      <c r="Z214491" s="192"/>
      <c r="AA214491" s="192"/>
    </row>
    <row r="214492" spans="26:27">
      <c r="Z214492" s="192"/>
      <c r="AA214492" s="192"/>
    </row>
    <row r="214493" spans="26:27">
      <c r="Z214493" s="192"/>
      <c r="AA214493" s="192"/>
    </row>
    <row r="214494" spans="26:27">
      <c r="Z214494" s="192"/>
      <c r="AA214494" s="192"/>
    </row>
    <row r="214495" spans="26:27">
      <c r="Z214495" s="192"/>
      <c r="AA214495" s="192"/>
    </row>
    <row r="214496" spans="26:27">
      <c r="Z214496" s="192"/>
      <c r="AA214496" s="192"/>
    </row>
    <row r="214497" spans="26:27">
      <c r="Z214497" s="192"/>
      <c r="AA214497" s="192"/>
    </row>
    <row r="214498" spans="26:27">
      <c r="Z214498" s="192"/>
      <c r="AA214498" s="192"/>
    </row>
    <row r="214499" spans="26:27">
      <c r="Z214499" s="192"/>
      <c r="AA214499" s="192"/>
    </row>
    <row r="214500" spans="26:27">
      <c r="Z214500" s="192"/>
      <c r="AA214500" s="192"/>
    </row>
    <row r="214501" spans="26:27">
      <c r="Z214501" s="192"/>
      <c r="AA214501" s="192"/>
    </row>
    <row r="214502" spans="26:27">
      <c r="Z214502" s="192"/>
      <c r="AA214502" s="192"/>
    </row>
    <row r="214503" spans="26:27">
      <c r="Z214503" s="192"/>
      <c r="AA214503" s="192"/>
    </row>
    <row r="214504" spans="26:27">
      <c r="Z214504" s="192"/>
      <c r="AA214504" s="192"/>
    </row>
    <row r="214505" spans="26:27">
      <c r="Z214505" s="192"/>
      <c r="AA214505" s="192"/>
    </row>
    <row r="214506" spans="26:27">
      <c r="Z214506" s="192"/>
      <c r="AA214506" s="192"/>
    </row>
    <row r="214507" spans="26:27">
      <c r="Z214507" s="192"/>
      <c r="AA214507" s="192"/>
    </row>
    <row r="214508" spans="26:27">
      <c r="Z214508" s="192"/>
      <c r="AA214508" s="192"/>
    </row>
    <row r="214509" spans="26:27">
      <c r="Z214509" s="192"/>
      <c r="AA214509" s="192"/>
    </row>
    <row r="214510" spans="26:27">
      <c r="Z214510" s="192"/>
      <c r="AA214510" s="192"/>
    </row>
    <row r="214511" spans="26:27">
      <c r="Z214511" s="192"/>
      <c r="AA214511" s="192"/>
    </row>
    <row r="214512" spans="26:27">
      <c r="Z214512" s="192"/>
      <c r="AA214512" s="192"/>
    </row>
    <row r="214513" spans="26:27">
      <c r="Z214513" s="192"/>
      <c r="AA214513" s="192"/>
    </row>
    <row r="214514" spans="26:27">
      <c r="Z214514" s="192"/>
      <c r="AA214514" s="192"/>
    </row>
    <row r="214515" spans="26:27">
      <c r="Z214515" s="192"/>
      <c r="AA214515" s="192"/>
    </row>
    <row r="214516" spans="26:27">
      <c r="Z214516" s="192"/>
      <c r="AA214516" s="192"/>
    </row>
    <row r="214517" spans="26:27">
      <c r="Z214517" s="192"/>
      <c r="AA214517" s="192"/>
    </row>
    <row r="214518" spans="26:27">
      <c r="Z214518" s="192"/>
      <c r="AA214518" s="192"/>
    </row>
    <row r="214519" spans="26:27">
      <c r="Z214519" s="192"/>
      <c r="AA214519" s="192"/>
    </row>
    <row r="214520" spans="26:27">
      <c r="Z214520" s="192"/>
      <c r="AA214520" s="192"/>
    </row>
    <row r="214521" spans="26:27">
      <c r="Z214521" s="192"/>
      <c r="AA214521" s="192"/>
    </row>
    <row r="214522" spans="26:27">
      <c r="Z214522" s="192"/>
      <c r="AA214522" s="192"/>
    </row>
    <row r="214523" spans="26:27">
      <c r="Z214523" s="192"/>
      <c r="AA214523" s="192"/>
    </row>
    <row r="214524" spans="26:27">
      <c r="Z214524" s="192"/>
      <c r="AA214524" s="192"/>
    </row>
    <row r="214525" spans="26:27">
      <c r="Z214525" s="192"/>
      <c r="AA214525" s="192"/>
    </row>
    <row r="214526" spans="26:27">
      <c r="Z214526" s="192"/>
      <c r="AA214526" s="192"/>
    </row>
    <row r="214527" spans="26:27">
      <c r="Z214527" s="192"/>
      <c r="AA214527" s="192"/>
    </row>
    <row r="214528" spans="26:27">
      <c r="Z214528" s="192"/>
      <c r="AA214528" s="192"/>
    </row>
    <row r="214529" spans="26:27">
      <c r="Z214529" s="192"/>
      <c r="AA214529" s="192"/>
    </row>
    <row r="214530" spans="26:27">
      <c r="Z214530" s="192"/>
      <c r="AA214530" s="192"/>
    </row>
    <row r="214531" spans="26:27">
      <c r="Z214531" s="192"/>
      <c r="AA214531" s="192"/>
    </row>
    <row r="214532" spans="26:27">
      <c r="Z214532" s="192"/>
      <c r="AA214532" s="192"/>
    </row>
    <row r="214533" spans="26:27">
      <c r="Z214533" s="192"/>
      <c r="AA214533" s="192"/>
    </row>
    <row r="214534" spans="26:27">
      <c r="Z214534" s="192"/>
      <c r="AA214534" s="192"/>
    </row>
    <row r="214535" spans="26:27">
      <c r="Z214535" s="192"/>
      <c r="AA214535" s="192"/>
    </row>
    <row r="214536" spans="26:27">
      <c r="Z214536" s="192"/>
      <c r="AA214536" s="192"/>
    </row>
    <row r="214537" spans="26:27">
      <c r="Z214537" s="192"/>
      <c r="AA214537" s="192"/>
    </row>
    <row r="214538" spans="26:27">
      <c r="Z214538" s="192"/>
      <c r="AA214538" s="192"/>
    </row>
    <row r="214539" spans="26:27">
      <c r="Z214539" s="192"/>
      <c r="AA214539" s="192"/>
    </row>
    <row r="214540" spans="26:27">
      <c r="Z214540" s="192"/>
      <c r="AA214540" s="192"/>
    </row>
    <row r="214541" spans="26:27">
      <c r="Z214541" s="192"/>
      <c r="AA214541" s="192"/>
    </row>
    <row r="214542" spans="26:27">
      <c r="Z214542" s="192"/>
      <c r="AA214542" s="192"/>
    </row>
    <row r="214543" spans="26:27">
      <c r="Z214543" s="192"/>
      <c r="AA214543" s="192"/>
    </row>
    <row r="214544" spans="26:27">
      <c r="Z214544" s="192"/>
      <c r="AA214544" s="192"/>
    </row>
    <row r="214545" spans="26:27">
      <c r="Z214545" s="192"/>
      <c r="AA214545" s="192"/>
    </row>
    <row r="214546" spans="26:27">
      <c r="Z214546" s="192"/>
      <c r="AA214546" s="192"/>
    </row>
    <row r="214547" spans="26:27">
      <c r="Z214547" s="192"/>
      <c r="AA214547" s="192"/>
    </row>
    <row r="214548" spans="26:27">
      <c r="Z214548" s="192"/>
      <c r="AA214548" s="192"/>
    </row>
    <row r="214549" spans="26:27">
      <c r="Z214549" s="192"/>
      <c r="AA214549" s="192"/>
    </row>
    <row r="214550" spans="26:27">
      <c r="Z214550" s="192"/>
      <c r="AA214550" s="192"/>
    </row>
    <row r="214551" spans="26:27">
      <c r="Z214551" s="192"/>
      <c r="AA214551" s="192"/>
    </row>
    <row r="214552" spans="26:27">
      <c r="Z214552" s="192"/>
      <c r="AA214552" s="192"/>
    </row>
    <row r="214553" spans="26:27">
      <c r="Z214553" s="192"/>
      <c r="AA214553" s="192"/>
    </row>
    <row r="214554" spans="26:27">
      <c r="Z214554" s="192"/>
      <c r="AA214554" s="192"/>
    </row>
    <row r="214555" spans="26:27">
      <c r="Z214555" s="192"/>
      <c r="AA214555" s="192"/>
    </row>
    <row r="214556" spans="26:27">
      <c r="Z214556" s="192"/>
      <c r="AA214556" s="192"/>
    </row>
    <row r="214557" spans="26:27">
      <c r="Z214557" s="192"/>
      <c r="AA214557" s="192"/>
    </row>
    <row r="214558" spans="26:27">
      <c r="Z214558" s="192"/>
      <c r="AA214558" s="192"/>
    </row>
    <row r="214559" spans="26:27">
      <c r="Z214559" s="192"/>
      <c r="AA214559" s="192"/>
    </row>
    <row r="214560" spans="26:27">
      <c r="Z214560" s="192"/>
      <c r="AA214560" s="192"/>
    </row>
    <row r="214561" spans="26:27">
      <c r="Z214561" s="192"/>
      <c r="AA214561" s="192"/>
    </row>
    <row r="214562" spans="26:27">
      <c r="Z214562" s="192"/>
      <c r="AA214562" s="192"/>
    </row>
    <row r="214563" spans="26:27">
      <c r="Z214563" s="192"/>
      <c r="AA214563" s="192"/>
    </row>
    <row r="214564" spans="26:27">
      <c r="Z214564" s="192"/>
      <c r="AA214564" s="192"/>
    </row>
    <row r="214565" spans="26:27">
      <c r="Z214565" s="192"/>
      <c r="AA214565" s="192"/>
    </row>
    <row r="214566" spans="26:27">
      <c r="Z214566" s="192"/>
      <c r="AA214566" s="192"/>
    </row>
    <row r="214567" spans="26:27">
      <c r="Z214567" s="192"/>
      <c r="AA214567" s="192"/>
    </row>
    <row r="214568" spans="26:27">
      <c r="Z214568" s="192"/>
      <c r="AA214568" s="192"/>
    </row>
    <row r="214569" spans="26:27">
      <c r="Z214569" s="192"/>
      <c r="AA214569" s="192"/>
    </row>
    <row r="214570" spans="26:27">
      <c r="Z214570" s="192"/>
      <c r="AA214570" s="192"/>
    </row>
    <row r="214571" spans="26:27">
      <c r="Z214571" s="192"/>
      <c r="AA214571" s="192"/>
    </row>
    <row r="214572" spans="26:27">
      <c r="Z214572" s="192"/>
      <c r="AA214572" s="192"/>
    </row>
    <row r="214573" spans="26:27">
      <c r="Z214573" s="192"/>
      <c r="AA214573" s="192"/>
    </row>
    <row r="214574" spans="26:27">
      <c r="Z214574" s="192"/>
      <c r="AA214574" s="192"/>
    </row>
    <row r="214575" spans="26:27">
      <c r="Z214575" s="192"/>
      <c r="AA214575" s="192"/>
    </row>
    <row r="214576" spans="26:27">
      <c r="Z214576" s="192"/>
      <c r="AA214576" s="192"/>
    </row>
    <row r="214577" spans="26:27">
      <c r="Z214577" s="192"/>
      <c r="AA214577" s="192"/>
    </row>
    <row r="214578" spans="26:27">
      <c r="Z214578" s="192"/>
      <c r="AA214578" s="192"/>
    </row>
    <row r="214579" spans="26:27">
      <c r="Z214579" s="192"/>
      <c r="AA214579" s="192"/>
    </row>
    <row r="214580" spans="26:27">
      <c r="Z214580" s="192"/>
      <c r="AA214580" s="192"/>
    </row>
    <row r="214581" spans="26:27">
      <c r="Z214581" s="192"/>
      <c r="AA214581" s="192"/>
    </row>
    <row r="214582" spans="26:27">
      <c r="Z214582" s="192"/>
      <c r="AA214582" s="192"/>
    </row>
    <row r="214583" spans="26:27">
      <c r="Z214583" s="192"/>
      <c r="AA214583" s="192"/>
    </row>
    <row r="214584" spans="26:27">
      <c r="Z214584" s="192"/>
      <c r="AA214584" s="192"/>
    </row>
    <row r="214585" spans="26:27">
      <c r="Z214585" s="192"/>
      <c r="AA214585" s="192"/>
    </row>
    <row r="214586" spans="26:27">
      <c r="Z214586" s="192"/>
      <c r="AA214586" s="192"/>
    </row>
    <row r="214587" spans="26:27">
      <c r="Z214587" s="192"/>
      <c r="AA214587" s="192"/>
    </row>
    <row r="214588" spans="26:27">
      <c r="Z214588" s="192"/>
      <c r="AA214588" s="192"/>
    </row>
    <row r="214589" spans="26:27">
      <c r="Z214589" s="192"/>
      <c r="AA214589" s="192"/>
    </row>
    <row r="214590" spans="26:27">
      <c r="Z214590" s="192"/>
      <c r="AA214590" s="192"/>
    </row>
    <row r="214591" spans="26:27">
      <c r="Z214591" s="192"/>
      <c r="AA214591" s="192"/>
    </row>
    <row r="214592" spans="26:27">
      <c r="Z214592" s="192"/>
      <c r="AA214592" s="192"/>
    </row>
    <row r="214593" spans="26:27">
      <c r="Z214593" s="192"/>
      <c r="AA214593" s="192"/>
    </row>
    <row r="214594" spans="26:27">
      <c r="Z214594" s="192"/>
      <c r="AA214594" s="192"/>
    </row>
    <row r="214595" spans="26:27">
      <c r="Z214595" s="192"/>
      <c r="AA214595" s="192"/>
    </row>
    <row r="214596" spans="26:27">
      <c r="Z214596" s="192"/>
      <c r="AA214596" s="192"/>
    </row>
    <row r="214597" spans="26:27">
      <c r="Z214597" s="192"/>
      <c r="AA214597" s="192"/>
    </row>
    <row r="214598" spans="26:27">
      <c r="Z214598" s="192"/>
      <c r="AA214598" s="192"/>
    </row>
    <row r="214599" spans="26:27">
      <c r="Z214599" s="192"/>
      <c r="AA214599" s="192"/>
    </row>
    <row r="214600" spans="26:27">
      <c r="Z214600" s="192"/>
      <c r="AA214600" s="192"/>
    </row>
    <row r="214601" spans="26:27">
      <c r="Z214601" s="192"/>
      <c r="AA214601" s="192"/>
    </row>
    <row r="214602" spans="26:27">
      <c r="Z214602" s="192"/>
      <c r="AA214602" s="192"/>
    </row>
    <row r="214603" spans="26:27">
      <c r="Z214603" s="192"/>
      <c r="AA214603" s="192"/>
    </row>
    <row r="214604" spans="26:27">
      <c r="Z214604" s="192"/>
      <c r="AA214604" s="192"/>
    </row>
    <row r="214605" spans="26:27">
      <c r="Z214605" s="192"/>
      <c r="AA214605" s="192"/>
    </row>
    <row r="214606" spans="26:27">
      <c r="Z214606" s="192"/>
      <c r="AA214606" s="192"/>
    </row>
    <row r="214607" spans="26:27">
      <c r="Z214607" s="192"/>
      <c r="AA214607" s="192"/>
    </row>
    <row r="214608" spans="26:27">
      <c r="Z214608" s="192"/>
      <c r="AA214608" s="192"/>
    </row>
    <row r="214609" spans="26:27">
      <c r="Z214609" s="192"/>
      <c r="AA214609" s="192"/>
    </row>
    <row r="214610" spans="26:27">
      <c r="Z214610" s="192"/>
      <c r="AA214610" s="192"/>
    </row>
    <row r="214611" spans="26:27">
      <c r="Z214611" s="192"/>
      <c r="AA214611" s="192"/>
    </row>
    <row r="214612" spans="26:27">
      <c r="Z214612" s="192"/>
      <c r="AA214612" s="192"/>
    </row>
    <row r="214613" spans="26:27">
      <c r="Z214613" s="192"/>
      <c r="AA214613" s="192"/>
    </row>
    <row r="214614" spans="26:27">
      <c r="Z214614" s="192"/>
      <c r="AA214614" s="192"/>
    </row>
    <row r="214615" spans="26:27">
      <c r="Z214615" s="192"/>
      <c r="AA214615" s="192"/>
    </row>
    <row r="214616" spans="26:27">
      <c r="Z214616" s="192"/>
      <c r="AA214616" s="192"/>
    </row>
    <row r="214617" spans="26:27">
      <c r="Z214617" s="192"/>
      <c r="AA214617" s="192"/>
    </row>
    <row r="214618" spans="26:27">
      <c r="Z214618" s="192"/>
      <c r="AA214618" s="192"/>
    </row>
    <row r="214619" spans="26:27">
      <c r="Z214619" s="192"/>
      <c r="AA214619" s="192"/>
    </row>
    <row r="214620" spans="26:27">
      <c r="Z214620" s="192"/>
      <c r="AA214620" s="192"/>
    </row>
    <row r="214621" spans="26:27">
      <c r="Z214621" s="192"/>
      <c r="AA214621" s="192"/>
    </row>
    <row r="214622" spans="26:27">
      <c r="Z214622" s="192"/>
      <c r="AA214622" s="192"/>
    </row>
    <row r="214623" spans="26:27">
      <c r="Z214623" s="192"/>
      <c r="AA214623" s="192"/>
    </row>
    <row r="214624" spans="26:27">
      <c r="Z214624" s="192"/>
      <c r="AA214624" s="192"/>
    </row>
    <row r="214625" spans="26:27">
      <c r="Z214625" s="192"/>
      <c r="AA214625" s="192"/>
    </row>
    <row r="214626" spans="26:27">
      <c r="Z214626" s="192"/>
      <c r="AA214626" s="192"/>
    </row>
    <row r="214627" spans="26:27">
      <c r="Z214627" s="192"/>
      <c r="AA214627" s="192"/>
    </row>
    <row r="214628" spans="26:27">
      <c r="Z214628" s="192"/>
      <c r="AA214628" s="192"/>
    </row>
    <row r="214629" spans="26:27">
      <c r="Z214629" s="192"/>
      <c r="AA214629" s="192"/>
    </row>
    <row r="214630" spans="26:27">
      <c r="Z214630" s="192"/>
      <c r="AA214630" s="192"/>
    </row>
    <row r="214631" spans="26:27">
      <c r="Z214631" s="192"/>
      <c r="AA214631" s="192"/>
    </row>
    <row r="214632" spans="26:27">
      <c r="Z214632" s="192"/>
      <c r="AA214632" s="192"/>
    </row>
    <row r="214633" spans="26:27">
      <c r="Z214633" s="192"/>
      <c r="AA214633" s="192"/>
    </row>
    <row r="214634" spans="26:27">
      <c r="Z214634" s="192"/>
      <c r="AA214634" s="192"/>
    </row>
    <row r="214635" spans="26:27">
      <c r="Z214635" s="192"/>
      <c r="AA214635" s="192"/>
    </row>
    <row r="214636" spans="26:27">
      <c r="Z214636" s="192"/>
      <c r="AA214636" s="192"/>
    </row>
    <row r="214637" spans="26:27">
      <c r="Z214637" s="192"/>
      <c r="AA214637" s="192"/>
    </row>
    <row r="214638" spans="26:27">
      <c r="Z214638" s="192"/>
      <c r="AA214638" s="192"/>
    </row>
    <row r="214639" spans="26:27">
      <c r="Z214639" s="192"/>
      <c r="AA214639" s="192"/>
    </row>
    <row r="214640" spans="26:27">
      <c r="Z214640" s="192"/>
      <c r="AA214640" s="192"/>
    </row>
    <row r="214641" spans="26:27">
      <c r="Z214641" s="192"/>
      <c r="AA214641" s="192"/>
    </row>
    <row r="214642" spans="26:27">
      <c r="Z214642" s="192"/>
      <c r="AA214642" s="192"/>
    </row>
    <row r="214643" spans="26:27">
      <c r="Z214643" s="192"/>
      <c r="AA214643" s="192"/>
    </row>
    <row r="214644" spans="26:27">
      <c r="Z214644" s="192"/>
      <c r="AA214644" s="192"/>
    </row>
    <row r="214645" spans="26:27">
      <c r="Z214645" s="192"/>
      <c r="AA214645" s="192"/>
    </row>
    <row r="214646" spans="26:27">
      <c r="Z214646" s="192"/>
      <c r="AA214646" s="192"/>
    </row>
    <row r="214647" spans="26:27">
      <c r="Z214647" s="192"/>
      <c r="AA214647" s="192"/>
    </row>
    <row r="214648" spans="26:27">
      <c r="Z214648" s="192"/>
      <c r="AA214648" s="192"/>
    </row>
    <row r="214649" spans="26:27">
      <c r="Z214649" s="192"/>
      <c r="AA214649" s="192"/>
    </row>
    <row r="214650" spans="26:27">
      <c r="Z214650" s="192"/>
      <c r="AA214650" s="192"/>
    </row>
    <row r="214651" spans="26:27">
      <c r="Z214651" s="192"/>
      <c r="AA214651" s="192"/>
    </row>
    <row r="214652" spans="26:27">
      <c r="Z214652" s="192"/>
      <c r="AA214652" s="192"/>
    </row>
    <row r="214653" spans="26:27">
      <c r="Z214653" s="192"/>
      <c r="AA214653" s="192"/>
    </row>
    <row r="214654" spans="26:27">
      <c r="Z214654" s="192"/>
      <c r="AA214654" s="192"/>
    </row>
    <row r="214655" spans="26:27">
      <c r="Z214655" s="192"/>
      <c r="AA214655" s="192"/>
    </row>
    <row r="214656" spans="26:27">
      <c r="Z214656" s="192"/>
      <c r="AA214656" s="192"/>
    </row>
    <row r="214657" spans="26:27">
      <c r="Z214657" s="192"/>
      <c r="AA214657" s="192"/>
    </row>
    <row r="214658" spans="26:27">
      <c r="Z214658" s="192"/>
      <c r="AA214658" s="192"/>
    </row>
    <row r="214659" spans="26:27">
      <c r="Z214659" s="192"/>
      <c r="AA214659" s="192"/>
    </row>
    <row r="214660" spans="26:27">
      <c r="Z214660" s="192"/>
      <c r="AA214660" s="192"/>
    </row>
    <row r="214661" spans="26:27">
      <c r="Z214661" s="192"/>
      <c r="AA214661" s="192"/>
    </row>
    <row r="214662" spans="26:27">
      <c r="Z214662" s="192"/>
      <c r="AA214662" s="192"/>
    </row>
    <row r="214663" spans="26:27">
      <c r="Z214663" s="192"/>
      <c r="AA214663" s="192"/>
    </row>
    <row r="214664" spans="26:27">
      <c r="Z214664" s="192"/>
      <c r="AA214664" s="192"/>
    </row>
    <row r="214665" spans="26:27">
      <c r="Z214665" s="192"/>
      <c r="AA214665" s="192"/>
    </row>
    <row r="214666" spans="26:27">
      <c r="Z214666" s="192"/>
      <c r="AA214666" s="192"/>
    </row>
    <row r="214667" spans="26:27">
      <c r="Z214667" s="192"/>
      <c r="AA214667" s="192"/>
    </row>
    <row r="214668" spans="26:27">
      <c r="Z214668" s="192"/>
      <c r="AA214668" s="192"/>
    </row>
    <row r="214669" spans="26:27">
      <c r="Z214669" s="192"/>
      <c r="AA214669" s="192"/>
    </row>
    <row r="214670" spans="26:27">
      <c r="Z214670" s="192"/>
      <c r="AA214670" s="192"/>
    </row>
    <row r="214671" spans="26:27">
      <c r="Z214671" s="192"/>
      <c r="AA214671" s="192"/>
    </row>
    <row r="214672" spans="26:27">
      <c r="Z214672" s="192"/>
      <c r="AA214672" s="192"/>
    </row>
    <row r="214673" spans="26:27">
      <c r="Z214673" s="192"/>
      <c r="AA214673" s="192"/>
    </row>
    <row r="214674" spans="26:27">
      <c r="Z214674" s="192"/>
      <c r="AA214674" s="192"/>
    </row>
    <row r="214675" spans="26:27">
      <c r="Z214675" s="192"/>
      <c r="AA214675" s="192"/>
    </row>
    <row r="214676" spans="26:27">
      <c r="Z214676" s="192"/>
      <c r="AA214676" s="192"/>
    </row>
    <row r="214677" spans="26:27">
      <c r="Z214677" s="192"/>
      <c r="AA214677" s="192"/>
    </row>
    <row r="214678" spans="26:27">
      <c r="Z214678" s="192"/>
      <c r="AA214678" s="192"/>
    </row>
    <row r="214679" spans="26:27">
      <c r="Z214679" s="192"/>
      <c r="AA214679" s="192"/>
    </row>
    <row r="214680" spans="26:27">
      <c r="Z214680" s="192"/>
      <c r="AA214680" s="192"/>
    </row>
    <row r="214681" spans="26:27">
      <c r="Z214681" s="192"/>
      <c r="AA214681" s="192"/>
    </row>
    <row r="214682" spans="26:27">
      <c r="Z214682" s="192"/>
      <c r="AA214682" s="192"/>
    </row>
    <row r="214683" spans="26:27">
      <c r="Z214683" s="192"/>
      <c r="AA214683" s="192"/>
    </row>
    <row r="214684" spans="26:27">
      <c r="Z214684" s="192"/>
      <c r="AA214684" s="192"/>
    </row>
    <row r="214685" spans="26:27">
      <c r="Z214685" s="192"/>
      <c r="AA214685" s="192"/>
    </row>
    <row r="214686" spans="26:27">
      <c r="Z214686" s="192"/>
      <c r="AA214686" s="192"/>
    </row>
    <row r="214687" spans="26:27">
      <c r="Z214687" s="192"/>
      <c r="AA214687" s="192"/>
    </row>
    <row r="214688" spans="26:27">
      <c r="Z214688" s="192"/>
      <c r="AA214688" s="192"/>
    </row>
    <row r="214689" spans="26:27">
      <c r="Z214689" s="192"/>
      <c r="AA214689" s="192"/>
    </row>
    <row r="214690" spans="26:27">
      <c r="Z214690" s="192"/>
      <c r="AA214690" s="192"/>
    </row>
    <row r="214691" spans="26:27">
      <c r="Z214691" s="192"/>
      <c r="AA214691" s="192"/>
    </row>
    <row r="214692" spans="26:27">
      <c r="Z214692" s="192"/>
      <c r="AA214692" s="192"/>
    </row>
    <row r="214693" spans="26:27">
      <c r="Z214693" s="192"/>
      <c r="AA214693" s="192"/>
    </row>
    <row r="214694" spans="26:27">
      <c r="Z214694" s="192"/>
      <c r="AA214694" s="192"/>
    </row>
    <row r="214695" spans="26:27">
      <c r="Z214695" s="192"/>
      <c r="AA214695" s="192"/>
    </row>
    <row r="214696" spans="26:27">
      <c r="Z214696" s="192"/>
      <c r="AA214696" s="192"/>
    </row>
    <row r="214697" spans="26:27">
      <c r="Z214697" s="192"/>
      <c r="AA214697" s="192"/>
    </row>
    <row r="214698" spans="26:27">
      <c r="Z214698" s="192"/>
      <c r="AA214698" s="192"/>
    </row>
    <row r="214699" spans="26:27">
      <c r="Z214699" s="192"/>
      <c r="AA214699" s="192"/>
    </row>
    <row r="214700" spans="26:27">
      <c r="Z214700" s="192"/>
      <c r="AA214700" s="192"/>
    </row>
    <row r="214701" spans="26:27">
      <c r="Z214701" s="192"/>
      <c r="AA214701" s="192"/>
    </row>
    <row r="214702" spans="26:27">
      <c r="Z214702" s="192"/>
      <c r="AA214702" s="192"/>
    </row>
    <row r="214703" spans="26:27">
      <c r="Z214703" s="192"/>
      <c r="AA214703" s="192"/>
    </row>
    <row r="214704" spans="26:27">
      <c r="Z214704" s="192"/>
      <c r="AA214704" s="192"/>
    </row>
    <row r="214705" spans="26:27">
      <c r="Z214705" s="192"/>
      <c r="AA214705" s="192"/>
    </row>
    <row r="214706" spans="26:27">
      <c r="Z214706" s="192"/>
      <c r="AA214706" s="192"/>
    </row>
    <row r="214707" spans="26:27">
      <c r="Z214707" s="192"/>
      <c r="AA214707" s="192"/>
    </row>
    <row r="214708" spans="26:27">
      <c r="Z214708" s="192"/>
      <c r="AA214708" s="192"/>
    </row>
    <row r="214709" spans="26:27">
      <c r="Z214709" s="192"/>
      <c r="AA214709" s="192"/>
    </row>
    <row r="214710" spans="26:27">
      <c r="Z214710" s="192"/>
      <c r="AA214710" s="192"/>
    </row>
    <row r="214711" spans="26:27">
      <c r="Z214711" s="192"/>
      <c r="AA214711" s="192"/>
    </row>
    <row r="214712" spans="26:27">
      <c r="Z214712" s="192"/>
      <c r="AA214712" s="192"/>
    </row>
    <row r="214713" spans="26:27">
      <c r="Z214713" s="192"/>
      <c r="AA214713" s="192"/>
    </row>
    <row r="214714" spans="26:27">
      <c r="Z214714" s="192"/>
      <c r="AA214714" s="192"/>
    </row>
    <row r="214715" spans="26:27">
      <c r="Z214715" s="192"/>
      <c r="AA214715" s="192"/>
    </row>
    <row r="214716" spans="26:27">
      <c r="Z214716" s="192"/>
      <c r="AA214716" s="192"/>
    </row>
    <row r="214717" spans="26:27">
      <c r="Z214717" s="192"/>
      <c r="AA214717" s="192"/>
    </row>
    <row r="214718" spans="26:27">
      <c r="Z214718" s="192"/>
      <c r="AA214718" s="192"/>
    </row>
    <row r="214719" spans="26:27">
      <c r="Z214719" s="192"/>
      <c r="AA214719" s="192"/>
    </row>
    <row r="214720" spans="26:27">
      <c r="Z214720" s="192"/>
      <c r="AA214720" s="192"/>
    </row>
    <row r="214721" spans="26:27">
      <c r="Z214721" s="192"/>
      <c r="AA214721" s="192"/>
    </row>
    <row r="214722" spans="26:27">
      <c r="Z214722" s="192"/>
      <c r="AA214722" s="192"/>
    </row>
    <row r="214723" spans="26:27">
      <c r="Z214723" s="192"/>
      <c r="AA214723" s="192"/>
    </row>
    <row r="214724" spans="26:27">
      <c r="Z214724" s="192"/>
      <c r="AA214724" s="192"/>
    </row>
    <row r="214725" spans="26:27">
      <c r="Z214725" s="192"/>
      <c r="AA214725" s="192"/>
    </row>
    <row r="214726" spans="26:27">
      <c r="Z214726" s="192"/>
      <c r="AA214726" s="192"/>
    </row>
    <row r="214727" spans="26:27">
      <c r="Z214727" s="192"/>
      <c r="AA214727" s="192"/>
    </row>
    <row r="214728" spans="26:27">
      <c r="Z214728" s="192"/>
      <c r="AA214728" s="192"/>
    </row>
    <row r="214729" spans="26:27">
      <c r="Z214729" s="192"/>
      <c r="AA214729" s="192"/>
    </row>
    <row r="214730" spans="26:27">
      <c r="Z214730" s="192"/>
      <c r="AA214730" s="192"/>
    </row>
    <row r="214731" spans="26:27">
      <c r="Z214731" s="192"/>
      <c r="AA214731" s="192"/>
    </row>
    <row r="214732" spans="26:27">
      <c r="Z214732" s="192"/>
      <c r="AA214732" s="192"/>
    </row>
    <row r="214733" spans="26:27">
      <c r="Z214733" s="192"/>
      <c r="AA214733" s="192"/>
    </row>
    <row r="214734" spans="26:27">
      <c r="Z214734" s="192"/>
      <c r="AA214734" s="192"/>
    </row>
    <row r="214735" spans="26:27">
      <c r="Z214735" s="192"/>
      <c r="AA214735" s="192"/>
    </row>
    <row r="214736" spans="26:27">
      <c r="Z214736" s="192"/>
      <c r="AA214736" s="192"/>
    </row>
    <row r="214737" spans="26:27">
      <c r="Z214737" s="192"/>
      <c r="AA214737" s="192"/>
    </row>
    <row r="214738" spans="26:27">
      <c r="Z214738" s="192"/>
      <c r="AA214738" s="192"/>
    </row>
    <row r="214739" spans="26:27">
      <c r="Z214739" s="192"/>
      <c r="AA214739" s="192"/>
    </row>
    <row r="214740" spans="26:27">
      <c r="Z214740" s="192"/>
      <c r="AA214740" s="192"/>
    </row>
    <row r="214741" spans="26:27">
      <c r="Z214741" s="192"/>
      <c r="AA214741" s="192"/>
    </row>
    <row r="214742" spans="26:27">
      <c r="Z214742" s="192"/>
      <c r="AA214742" s="192"/>
    </row>
    <row r="214743" spans="26:27">
      <c r="Z214743" s="192"/>
      <c r="AA214743" s="192"/>
    </row>
    <row r="214744" spans="26:27">
      <c r="Z214744" s="192"/>
      <c r="AA214744" s="192"/>
    </row>
    <row r="214745" spans="26:27">
      <c r="Z214745" s="192"/>
      <c r="AA214745" s="192"/>
    </row>
    <row r="214746" spans="26:27">
      <c r="Z214746" s="192"/>
      <c r="AA214746" s="192"/>
    </row>
    <row r="214747" spans="26:27">
      <c r="Z214747" s="192"/>
      <c r="AA214747" s="192"/>
    </row>
    <row r="214748" spans="26:27">
      <c r="Z214748" s="192"/>
      <c r="AA214748" s="192"/>
    </row>
    <row r="214749" spans="26:27">
      <c r="Z214749" s="192"/>
      <c r="AA214749" s="192"/>
    </row>
    <row r="214750" spans="26:27">
      <c r="Z214750" s="192"/>
      <c r="AA214750" s="192"/>
    </row>
    <row r="214751" spans="26:27">
      <c r="Z214751" s="192"/>
      <c r="AA214751" s="192"/>
    </row>
    <row r="214752" spans="26:27">
      <c r="Z214752" s="192"/>
      <c r="AA214752" s="192"/>
    </row>
    <row r="214753" spans="26:27">
      <c r="Z214753" s="192"/>
      <c r="AA214753" s="192"/>
    </row>
    <row r="214754" spans="26:27">
      <c r="Z214754" s="192"/>
      <c r="AA214754" s="192"/>
    </row>
    <row r="214755" spans="26:27">
      <c r="Z214755" s="192"/>
      <c r="AA214755" s="192"/>
    </row>
    <row r="214756" spans="26:27">
      <c r="Z214756" s="192"/>
      <c r="AA214756" s="192"/>
    </row>
    <row r="214757" spans="26:27">
      <c r="Z214757" s="192"/>
      <c r="AA214757" s="192"/>
    </row>
    <row r="214758" spans="26:27">
      <c r="Z214758" s="192"/>
      <c r="AA214758" s="192"/>
    </row>
    <row r="214759" spans="26:27">
      <c r="Z214759" s="192"/>
      <c r="AA214759" s="192"/>
    </row>
    <row r="214760" spans="26:27">
      <c r="Z214760" s="192"/>
      <c r="AA214760" s="192"/>
    </row>
    <row r="214761" spans="26:27">
      <c r="Z214761" s="192"/>
      <c r="AA214761" s="192"/>
    </row>
    <row r="214762" spans="26:27">
      <c r="Z214762" s="192"/>
      <c r="AA214762" s="192"/>
    </row>
    <row r="214763" spans="26:27">
      <c r="Z214763" s="192"/>
      <c r="AA214763" s="192"/>
    </row>
    <row r="214764" spans="26:27">
      <c r="Z214764" s="192"/>
      <c r="AA214764" s="192"/>
    </row>
    <row r="214765" spans="26:27">
      <c r="Z214765" s="192"/>
      <c r="AA214765" s="192"/>
    </row>
    <row r="214766" spans="26:27">
      <c r="Z214766" s="192"/>
      <c r="AA214766" s="192"/>
    </row>
    <row r="214767" spans="26:27">
      <c r="Z214767" s="192"/>
      <c r="AA214767" s="192"/>
    </row>
    <row r="214768" spans="26:27">
      <c r="Z214768" s="192"/>
      <c r="AA214768" s="192"/>
    </row>
    <row r="214769" spans="26:27">
      <c r="Z214769" s="192"/>
      <c r="AA214769" s="192"/>
    </row>
    <row r="214770" spans="26:27">
      <c r="Z214770" s="192"/>
      <c r="AA214770" s="192"/>
    </row>
    <row r="214771" spans="26:27">
      <c r="Z214771" s="192"/>
      <c r="AA214771" s="192"/>
    </row>
    <row r="214772" spans="26:27">
      <c r="Z214772" s="192"/>
      <c r="AA214772" s="192"/>
    </row>
    <row r="214773" spans="26:27">
      <c r="Z214773" s="192"/>
      <c r="AA214773" s="192"/>
    </row>
    <row r="214774" spans="26:27">
      <c r="Z214774" s="192"/>
      <c r="AA214774" s="192"/>
    </row>
    <row r="214775" spans="26:27">
      <c r="Z214775" s="192"/>
      <c r="AA214775" s="192"/>
    </row>
    <row r="214776" spans="26:27">
      <c r="Z214776" s="192"/>
      <c r="AA214776" s="192"/>
    </row>
    <row r="214777" spans="26:27">
      <c r="Z214777" s="192"/>
      <c r="AA214777" s="192"/>
    </row>
    <row r="214778" spans="26:27">
      <c r="Z214778" s="192"/>
      <c r="AA214778" s="192"/>
    </row>
    <row r="214779" spans="26:27">
      <c r="Z214779" s="192"/>
      <c r="AA214779" s="192"/>
    </row>
    <row r="214780" spans="26:27">
      <c r="Z214780" s="192"/>
      <c r="AA214780" s="192"/>
    </row>
    <row r="214781" spans="26:27">
      <c r="Z214781" s="192"/>
      <c r="AA214781" s="192"/>
    </row>
    <row r="214782" spans="26:27">
      <c r="Z214782" s="192"/>
      <c r="AA214782" s="192"/>
    </row>
    <row r="214783" spans="26:27">
      <c r="Z214783" s="192"/>
      <c r="AA214783" s="192"/>
    </row>
    <row r="214784" spans="26:27">
      <c r="Z214784" s="192"/>
      <c r="AA214784" s="192"/>
    </row>
    <row r="214785" spans="26:27">
      <c r="Z214785" s="192"/>
      <c r="AA214785" s="192"/>
    </row>
    <row r="214786" spans="26:27">
      <c r="Z214786" s="192"/>
      <c r="AA214786" s="192"/>
    </row>
    <row r="214787" spans="26:27">
      <c r="Z214787" s="192"/>
      <c r="AA214787" s="192"/>
    </row>
    <row r="214788" spans="26:27">
      <c r="Z214788" s="192"/>
      <c r="AA214788" s="192"/>
    </row>
    <row r="214789" spans="26:27">
      <c r="Z214789" s="192"/>
      <c r="AA214789" s="192"/>
    </row>
    <row r="214790" spans="26:27">
      <c r="Z214790" s="192"/>
      <c r="AA214790" s="192"/>
    </row>
    <row r="214791" spans="26:27">
      <c r="Z214791" s="192"/>
      <c r="AA214791" s="192"/>
    </row>
    <row r="214792" spans="26:27">
      <c r="Z214792" s="192"/>
      <c r="AA214792" s="192"/>
    </row>
    <row r="214793" spans="26:27">
      <c r="Z214793" s="192"/>
      <c r="AA214793" s="192"/>
    </row>
    <row r="214794" spans="26:27">
      <c r="Z214794" s="192"/>
      <c r="AA214794" s="192"/>
    </row>
    <row r="214795" spans="26:27">
      <c r="Z214795" s="192"/>
      <c r="AA214795" s="192"/>
    </row>
    <row r="214796" spans="26:27">
      <c r="Z214796" s="192"/>
      <c r="AA214796" s="192"/>
    </row>
    <row r="214797" spans="26:27">
      <c r="Z214797" s="192"/>
      <c r="AA214797" s="192"/>
    </row>
    <row r="214798" spans="26:27">
      <c r="Z214798" s="192"/>
      <c r="AA214798" s="192"/>
    </row>
    <row r="214799" spans="26:27">
      <c r="Z214799" s="192"/>
      <c r="AA214799" s="192"/>
    </row>
    <row r="214800" spans="26:27">
      <c r="Z214800" s="192"/>
      <c r="AA214800" s="192"/>
    </row>
    <row r="214801" spans="26:27">
      <c r="Z214801" s="192"/>
      <c r="AA214801" s="192"/>
    </row>
    <row r="214802" spans="26:27">
      <c r="Z214802" s="192"/>
      <c r="AA214802" s="192"/>
    </row>
    <row r="214803" spans="26:27">
      <c r="Z214803" s="192"/>
      <c r="AA214803" s="192"/>
    </row>
    <row r="214804" spans="26:27">
      <c r="Z214804" s="192"/>
      <c r="AA214804" s="192"/>
    </row>
    <row r="214805" spans="26:27">
      <c r="Z214805" s="192"/>
      <c r="AA214805" s="192"/>
    </row>
    <row r="214806" spans="26:27">
      <c r="Z214806" s="192"/>
      <c r="AA214806" s="192"/>
    </row>
    <row r="214807" spans="26:27">
      <c r="Z214807" s="192"/>
      <c r="AA214807" s="192"/>
    </row>
    <row r="214808" spans="26:27">
      <c r="Z214808" s="192"/>
      <c r="AA214808" s="192"/>
    </row>
    <row r="214809" spans="26:27">
      <c r="Z214809" s="192"/>
      <c r="AA214809" s="192"/>
    </row>
    <row r="214810" spans="26:27">
      <c r="Z214810" s="192"/>
      <c r="AA214810" s="192"/>
    </row>
    <row r="214811" spans="26:27">
      <c r="Z214811" s="192"/>
      <c r="AA214811" s="192"/>
    </row>
    <row r="214812" spans="26:27">
      <c r="Z214812" s="192"/>
      <c r="AA214812" s="192"/>
    </row>
    <row r="214813" spans="26:27">
      <c r="Z214813" s="192"/>
      <c r="AA214813" s="192"/>
    </row>
    <row r="214814" spans="26:27">
      <c r="Z214814" s="192"/>
      <c r="AA214814" s="192"/>
    </row>
    <row r="214815" spans="26:27">
      <c r="Z214815" s="192"/>
      <c r="AA214815" s="192"/>
    </row>
    <row r="214816" spans="26:27">
      <c r="Z214816" s="192"/>
      <c r="AA214816" s="192"/>
    </row>
    <row r="214817" spans="26:27">
      <c r="Z214817" s="192"/>
      <c r="AA214817" s="192"/>
    </row>
    <row r="214818" spans="26:27">
      <c r="Z214818" s="192"/>
      <c r="AA214818" s="192"/>
    </row>
    <row r="214819" spans="26:27">
      <c r="Z214819" s="192"/>
      <c r="AA214819" s="192"/>
    </row>
    <row r="214820" spans="26:27">
      <c r="Z214820" s="192"/>
      <c r="AA214820" s="192"/>
    </row>
    <row r="214821" spans="26:27">
      <c r="Z214821" s="192"/>
      <c r="AA214821" s="192"/>
    </row>
    <row r="214822" spans="26:27">
      <c r="Z214822" s="192"/>
      <c r="AA214822" s="192"/>
    </row>
    <row r="214823" spans="26:27">
      <c r="Z214823" s="192"/>
      <c r="AA214823" s="192"/>
    </row>
    <row r="214824" spans="26:27">
      <c r="Z214824" s="192"/>
      <c r="AA214824" s="192"/>
    </row>
    <row r="214825" spans="26:27">
      <c r="Z214825" s="192"/>
      <c r="AA214825" s="192"/>
    </row>
    <row r="214826" spans="26:27">
      <c r="Z214826" s="192"/>
      <c r="AA214826" s="192"/>
    </row>
    <row r="214827" spans="26:27">
      <c r="Z214827" s="192"/>
      <c r="AA214827" s="192"/>
    </row>
    <row r="214828" spans="26:27">
      <c r="Z214828" s="192"/>
      <c r="AA214828" s="192"/>
    </row>
    <row r="214829" spans="26:27">
      <c r="Z214829" s="192"/>
      <c r="AA214829" s="192"/>
    </row>
    <row r="214830" spans="26:27">
      <c r="Z214830" s="192"/>
      <c r="AA214830" s="192"/>
    </row>
    <row r="214831" spans="26:27">
      <c r="Z214831" s="192"/>
      <c r="AA214831" s="192"/>
    </row>
    <row r="214832" spans="26:27">
      <c r="Z214832" s="192"/>
      <c r="AA214832" s="192"/>
    </row>
    <row r="214833" spans="26:27">
      <c r="Z214833" s="192"/>
      <c r="AA214833" s="192"/>
    </row>
    <row r="214834" spans="26:27">
      <c r="Z214834" s="192"/>
      <c r="AA214834" s="192"/>
    </row>
    <row r="214835" spans="26:27">
      <c r="Z214835" s="192"/>
      <c r="AA214835" s="192"/>
    </row>
    <row r="214836" spans="26:27">
      <c r="Z214836" s="192"/>
      <c r="AA214836" s="192"/>
    </row>
    <row r="214837" spans="26:27">
      <c r="Z214837" s="192"/>
      <c r="AA214837" s="192"/>
    </row>
    <row r="214838" spans="26:27">
      <c r="Z214838" s="192"/>
      <c r="AA214838" s="192"/>
    </row>
    <row r="214839" spans="26:27">
      <c r="Z214839" s="192"/>
      <c r="AA214839" s="192"/>
    </row>
    <row r="214840" spans="26:27">
      <c r="Z214840" s="192"/>
      <c r="AA214840" s="192"/>
    </row>
    <row r="214841" spans="26:27">
      <c r="Z214841" s="192"/>
      <c r="AA214841" s="192"/>
    </row>
    <row r="214842" spans="26:27">
      <c r="Z214842" s="192"/>
      <c r="AA214842" s="192"/>
    </row>
    <row r="214843" spans="26:27">
      <c r="Z214843" s="192"/>
      <c r="AA214843" s="192"/>
    </row>
    <row r="214844" spans="26:27">
      <c r="Z214844" s="192"/>
      <c r="AA214844" s="192"/>
    </row>
    <row r="214845" spans="26:27">
      <c r="Z214845" s="192"/>
      <c r="AA214845" s="192"/>
    </row>
    <row r="214846" spans="26:27">
      <c r="Z214846" s="192"/>
      <c r="AA214846" s="192"/>
    </row>
    <row r="214847" spans="26:27">
      <c r="Z214847" s="192"/>
      <c r="AA214847" s="192"/>
    </row>
    <row r="214848" spans="26:27">
      <c r="Z214848" s="192"/>
      <c r="AA214848" s="192"/>
    </row>
    <row r="214849" spans="26:27">
      <c r="Z214849" s="192"/>
      <c r="AA214849" s="192"/>
    </row>
    <row r="214850" spans="26:27">
      <c r="Z214850" s="192"/>
      <c r="AA214850" s="192"/>
    </row>
    <row r="214851" spans="26:27">
      <c r="Z214851" s="192"/>
      <c r="AA214851" s="192"/>
    </row>
    <row r="214852" spans="26:27">
      <c r="Z214852" s="192"/>
      <c r="AA214852" s="192"/>
    </row>
    <row r="214853" spans="26:27">
      <c r="Z214853" s="192"/>
      <c r="AA214853" s="192"/>
    </row>
    <row r="214854" spans="26:27">
      <c r="Z214854" s="192"/>
      <c r="AA214854" s="192"/>
    </row>
    <row r="214855" spans="26:27">
      <c r="Z214855" s="192"/>
      <c r="AA214855" s="192"/>
    </row>
    <row r="214856" spans="26:27">
      <c r="Z214856" s="192"/>
      <c r="AA214856" s="192"/>
    </row>
    <row r="214857" spans="26:27">
      <c r="Z214857" s="192"/>
      <c r="AA214857" s="192"/>
    </row>
    <row r="214858" spans="26:27">
      <c r="Z214858" s="192"/>
      <c r="AA214858" s="192"/>
    </row>
    <row r="214859" spans="26:27">
      <c r="Z214859" s="192"/>
      <c r="AA214859" s="192"/>
    </row>
    <row r="214860" spans="26:27">
      <c r="Z214860" s="192"/>
      <c r="AA214860" s="192"/>
    </row>
    <row r="214861" spans="26:27">
      <c r="Z214861" s="192"/>
      <c r="AA214861" s="192"/>
    </row>
    <row r="214862" spans="26:27">
      <c r="Z214862" s="192"/>
      <c r="AA214862" s="192"/>
    </row>
    <row r="214863" spans="26:27">
      <c r="Z214863" s="192"/>
      <c r="AA214863" s="192"/>
    </row>
    <row r="214864" spans="26:27">
      <c r="Z214864" s="192"/>
      <c r="AA214864" s="192"/>
    </row>
    <row r="214865" spans="26:27">
      <c r="Z214865" s="192"/>
      <c r="AA214865" s="192"/>
    </row>
    <row r="214866" spans="26:27">
      <c r="Z214866" s="192"/>
      <c r="AA214866" s="192"/>
    </row>
    <row r="214867" spans="26:27">
      <c r="Z214867" s="192"/>
      <c r="AA214867" s="192"/>
    </row>
    <row r="214868" spans="26:27">
      <c r="Z214868" s="192"/>
      <c r="AA214868" s="192"/>
    </row>
    <row r="214869" spans="26:27">
      <c r="Z214869" s="192"/>
      <c r="AA214869" s="192"/>
    </row>
    <row r="214870" spans="26:27">
      <c r="Z214870" s="192"/>
      <c r="AA214870" s="192"/>
    </row>
    <row r="214871" spans="26:27">
      <c r="Z214871" s="192"/>
      <c r="AA214871" s="192"/>
    </row>
    <row r="214872" spans="26:27">
      <c r="Z214872" s="192"/>
      <c r="AA214872" s="192"/>
    </row>
    <row r="214873" spans="26:27">
      <c r="Z214873" s="192"/>
      <c r="AA214873" s="192"/>
    </row>
    <row r="214874" spans="26:27">
      <c r="Z214874" s="192"/>
      <c r="AA214874" s="192"/>
    </row>
    <row r="214875" spans="26:27">
      <c r="Z214875" s="192"/>
      <c r="AA214875" s="192"/>
    </row>
    <row r="214876" spans="26:27">
      <c r="Z214876" s="192"/>
      <c r="AA214876" s="192"/>
    </row>
    <row r="214877" spans="26:27">
      <c r="Z214877" s="192"/>
      <c r="AA214877" s="192"/>
    </row>
    <row r="214878" spans="26:27">
      <c r="Z214878" s="192"/>
      <c r="AA214878" s="192"/>
    </row>
    <row r="214879" spans="26:27">
      <c r="Z214879" s="192"/>
      <c r="AA214879" s="192"/>
    </row>
    <row r="214880" spans="26:27">
      <c r="Z214880" s="192"/>
      <c r="AA214880" s="192"/>
    </row>
    <row r="214881" spans="26:27">
      <c r="Z214881" s="192"/>
      <c r="AA214881" s="192"/>
    </row>
    <row r="214882" spans="26:27">
      <c r="Z214882" s="192"/>
      <c r="AA214882" s="192"/>
    </row>
    <row r="214883" spans="26:27">
      <c r="Z214883" s="192"/>
      <c r="AA214883" s="192"/>
    </row>
    <row r="214884" spans="26:27">
      <c r="Z214884" s="192"/>
      <c r="AA214884" s="192"/>
    </row>
    <row r="214885" spans="26:27">
      <c r="Z214885" s="192"/>
      <c r="AA214885" s="192"/>
    </row>
    <row r="214886" spans="26:27">
      <c r="Z214886" s="192"/>
      <c r="AA214886" s="192"/>
    </row>
    <row r="214887" spans="26:27">
      <c r="Z214887" s="192"/>
      <c r="AA214887" s="192"/>
    </row>
    <row r="214888" spans="26:27">
      <c r="Z214888" s="192"/>
      <c r="AA214888" s="192"/>
    </row>
    <row r="214889" spans="26:27">
      <c r="Z214889" s="192"/>
      <c r="AA214889" s="192"/>
    </row>
    <row r="214890" spans="26:27">
      <c r="Z214890" s="192"/>
      <c r="AA214890" s="192"/>
    </row>
    <row r="214891" spans="26:27">
      <c r="Z214891" s="192"/>
      <c r="AA214891" s="192"/>
    </row>
    <row r="214892" spans="26:27">
      <c r="Z214892" s="192"/>
      <c r="AA214892" s="192"/>
    </row>
    <row r="214893" spans="26:27">
      <c r="Z214893" s="192"/>
      <c r="AA214893" s="192"/>
    </row>
    <row r="214894" spans="26:27">
      <c r="Z214894" s="192"/>
      <c r="AA214894" s="192"/>
    </row>
    <row r="214895" spans="26:27">
      <c r="Z214895" s="192"/>
      <c r="AA214895" s="192"/>
    </row>
    <row r="214896" spans="26:27">
      <c r="Z214896" s="192"/>
      <c r="AA214896" s="192"/>
    </row>
    <row r="214897" spans="26:27">
      <c r="Z214897" s="192"/>
      <c r="AA214897" s="192"/>
    </row>
    <row r="214898" spans="26:27">
      <c r="Z214898" s="192"/>
      <c r="AA214898" s="192"/>
    </row>
    <row r="214899" spans="26:27">
      <c r="Z214899" s="192"/>
      <c r="AA214899" s="192"/>
    </row>
    <row r="214900" spans="26:27">
      <c r="Z214900" s="192"/>
      <c r="AA214900" s="192"/>
    </row>
    <row r="214901" spans="26:27">
      <c r="Z214901" s="192"/>
      <c r="AA214901" s="192"/>
    </row>
    <row r="214902" spans="26:27">
      <c r="Z214902" s="192"/>
      <c r="AA214902" s="192"/>
    </row>
    <row r="214903" spans="26:27">
      <c r="Z214903" s="192"/>
      <c r="AA214903" s="192"/>
    </row>
    <row r="214904" spans="26:27">
      <c r="Z214904" s="192"/>
      <c r="AA214904" s="192"/>
    </row>
    <row r="214905" spans="26:27">
      <c r="Z214905" s="192"/>
      <c r="AA214905" s="192"/>
    </row>
    <row r="214906" spans="26:27">
      <c r="Z214906" s="192"/>
      <c r="AA214906" s="192"/>
    </row>
    <row r="214907" spans="26:27">
      <c r="Z214907" s="192"/>
      <c r="AA214907" s="192"/>
    </row>
    <row r="214908" spans="26:27">
      <c r="Z214908" s="192"/>
      <c r="AA214908" s="192"/>
    </row>
    <row r="214909" spans="26:27">
      <c r="Z214909" s="192"/>
      <c r="AA214909" s="192"/>
    </row>
    <row r="214910" spans="26:27">
      <c r="Z214910" s="192"/>
      <c r="AA214910" s="192"/>
    </row>
    <row r="214911" spans="26:27">
      <c r="Z214911" s="192"/>
      <c r="AA214911" s="192"/>
    </row>
    <row r="214912" spans="26:27">
      <c r="Z214912" s="192"/>
      <c r="AA214912" s="192"/>
    </row>
    <row r="214913" spans="26:27">
      <c r="Z214913" s="192"/>
      <c r="AA214913" s="192"/>
    </row>
    <row r="214914" spans="26:27">
      <c r="Z214914" s="192"/>
      <c r="AA214914" s="192"/>
    </row>
    <row r="214915" spans="26:27">
      <c r="Z214915" s="192"/>
      <c r="AA214915" s="192"/>
    </row>
    <row r="214916" spans="26:27">
      <c r="Z214916" s="192"/>
      <c r="AA214916" s="192"/>
    </row>
    <row r="214917" spans="26:27">
      <c r="Z214917" s="192"/>
      <c r="AA214917" s="192"/>
    </row>
    <row r="214918" spans="26:27">
      <c r="Z214918" s="192"/>
      <c r="AA214918" s="192"/>
    </row>
    <row r="214919" spans="26:27">
      <c r="Z214919" s="192"/>
      <c r="AA214919" s="192"/>
    </row>
    <row r="214920" spans="26:27">
      <c r="Z214920" s="192"/>
      <c r="AA214920" s="192"/>
    </row>
    <row r="214921" spans="26:27">
      <c r="Z214921" s="192"/>
      <c r="AA214921" s="192"/>
    </row>
    <row r="214922" spans="26:27">
      <c r="Z214922" s="192"/>
      <c r="AA214922" s="192"/>
    </row>
    <row r="214923" spans="26:27">
      <c r="Z214923" s="192"/>
      <c r="AA214923" s="192"/>
    </row>
    <row r="214924" spans="26:27">
      <c r="Z214924" s="192"/>
      <c r="AA214924" s="192"/>
    </row>
    <row r="214925" spans="26:27">
      <c r="Z214925" s="192"/>
      <c r="AA214925" s="192"/>
    </row>
    <row r="214926" spans="26:27">
      <c r="Z214926" s="192"/>
      <c r="AA214926" s="192"/>
    </row>
    <row r="214927" spans="26:27">
      <c r="Z214927" s="192"/>
      <c r="AA214927" s="192"/>
    </row>
    <row r="214928" spans="26:27">
      <c r="Z214928" s="192"/>
      <c r="AA214928" s="192"/>
    </row>
    <row r="214929" spans="26:27">
      <c r="Z214929" s="192"/>
      <c r="AA214929" s="192"/>
    </row>
    <row r="214930" spans="26:27">
      <c r="Z214930" s="192"/>
      <c r="AA214930" s="192"/>
    </row>
    <row r="214931" spans="26:27">
      <c r="Z214931" s="192"/>
      <c r="AA214931" s="192"/>
    </row>
    <row r="214932" spans="26:27">
      <c r="Z214932" s="192"/>
      <c r="AA214932" s="192"/>
    </row>
    <row r="214933" spans="26:27">
      <c r="Z214933" s="192"/>
      <c r="AA214933" s="192"/>
    </row>
    <row r="214934" spans="26:27">
      <c r="Z214934" s="192"/>
      <c r="AA214934" s="192"/>
    </row>
    <row r="214935" spans="26:27">
      <c r="Z214935" s="192"/>
      <c r="AA214935" s="192"/>
    </row>
    <row r="214936" spans="26:27">
      <c r="Z214936" s="192"/>
      <c r="AA214936" s="192"/>
    </row>
    <row r="214937" spans="26:27">
      <c r="Z214937" s="192"/>
      <c r="AA214937" s="192"/>
    </row>
    <row r="214938" spans="26:27">
      <c r="Z214938" s="192"/>
      <c r="AA214938" s="192"/>
    </row>
    <row r="214939" spans="26:27">
      <c r="Z214939" s="192"/>
      <c r="AA214939" s="192"/>
    </row>
    <row r="214940" spans="26:27">
      <c r="Z214940" s="192"/>
      <c r="AA214940" s="192"/>
    </row>
    <row r="214941" spans="26:27">
      <c r="Z214941" s="192"/>
      <c r="AA214941" s="192"/>
    </row>
    <row r="214942" spans="26:27">
      <c r="Z214942" s="192"/>
      <c r="AA214942" s="192"/>
    </row>
    <row r="214943" spans="26:27">
      <c r="Z214943" s="192"/>
      <c r="AA214943" s="192"/>
    </row>
    <row r="214944" spans="26:27">
      <c r="Z214944" s="192"/>
      <c r="AA214944" s="192"/>
    </row>
    <row r="214945" spans="26:27">
      <c r="Z214945" s="192"/>
      <c r="AA214945" s="192"/>
    </row>
    <row r="214946" spans="26:27">
      <c r="Z214946" s="192"/>
      <c r="AA214946" s="192"/>
    </row>
    <row r="214947" spans="26:27">
      <c r="Z214947" s="192"/>
      <c r="AA214947" s="192"/>
    </row>
    <row r="214948" spans="26:27">
      <c r="Z214948" s="192"/>
      <c r="AA214948" s="192"/>
    </row>
    <row r="214949" spans="26:27">
      <c r="Z214949" s="192"/>
      <c r="AA214949" s="192"/>
    </row>
    <row r="214950" spans="26:27">
      <c r="Z214950" s="192"/>
      <c r="AA214950" s="192"/>
    </row>
    <row r="214951" spans="26:27">
      <c r="Z214951" s="192"/>
      <c r="AA214951" s="192"/>
    </row>
    <row r="214952" spans="26:27">
      <c r="Z214952" s="192"/>
      <c r="AA214952" s="192"/>
    </row>
    <row r="214953" spans="26:27">
      <c r="Z214953" s="192"/>
      <c r="AA214953" s="192"/>
    </row>
    <row r="214954" spans="26:27">
      <c r="Z214954" s="192"/>
      <c r="AA214954" s="192"/>
    </row>
    <row r="214955" spans="26:27">
      <c r="Z214955" s="192"/>
      <c r="AA214955" s="192"/>
    </row>
    <row r="214956" spans="26:27">
      <c r="Z214956" s="192"/>
      <c r="AA214956" s="192"/>
    </row>
    <row r="214957" spans="26:27">
      <c r="Z214957" s="192"/>
      <c r="AA214957" s="192"/>
    </row>
    <row r="214958" spans="26:27">
      <c r="Z214958" s="192"/>
      <c r="AA214958" s="192"/>
    </row>
    <row r="214959" spans="26:27">
      <c r="Z214959" s="192"/>
      <c r="AA214959" s="192"/>
    </row>
    <row r="214960" spans="26:27">
      <c r="Z214960" s="192"/>
      <c r="AA214960" s="192"/>
    </row>
    <row r="214961" spans="26:27">
      <c r="Z214961" s="192"/>
      <c r="AA214961" s="192"/>
    </row>
    <row r="214962" spans="26:27">
      <c r="Z214962" s="192"/>
      <c r="AA214962" s="192"/>
    </row>
    <row r="214963" spans="26:27">
      <c r="Z214963" s="192"/>
      <c r="AA214963" s="192"/>
    </row>
    <row r="214964" spans="26:27">
      <c r="Z214964" s="192"/>
      <c r="AA214964" s="192"/>
    </row>
    <row r="214965" spans="26:27">
      <c r="Z214965" s="192"/>
      <c r="AA214965" s="192"/>
    </row>
    <row r="214966" spans="26:27">
      <c r="Z214966" s="192"/>
      <c r="AA214966" s="192"/>
    </row>
    <row r="214967" spans="26:27">
      <c r="Z214967" s="192"/>
      <c r="AA214967" s="192"/>
    </row>
    <row r="214968" spans="26:27">
      <c r="Z214968" s="192"/>
      <c r="AA214968" s="192"/>
    </row>
    <row r="214969" spans="26:27">
      <c r="Z214969" s="192"/>
      <c r="AA214969" s="192"/>
    </row>
    <row r="214970" spans="26:27">
      <c r="Z214970" s="192"/>
      <c r="AA214970" s="192"/>
    </row>
    <row r="214971" spans="26:27">
      <c r="Z214971" s="192"/>
      <c r="AA214971" s="192"/>
    </row>
    <row r="214972" spans="26:27">
      <c r="Z214972" s="192"/>
      <c r="AA214972" s="192"/>
    </row>
    <row r="214973" spans="26:27">
      <c r="Z214973" s="192"/>
      <c r="AA214973" s="192"/>
    </row>
    <row r="214974" spans="26:27">
      <c r="Z214974" s="192"/>
      <c r="AA214974" s="192"/>
    </row>
    <row r="214975" spans="26:27">
      <c r="Z214975" s="192"/>
      <c r="AA214975" s="192"/>
    </row>
    <row r="214976" spans="26:27">
      <c r="Z214976" s="192"/>
      <c r="AA214976" s="192"/>
    </row>
    <row r="214977" spans="26:27">
      <c r="Z214977" s="192"/>
      <c r="AA214977" s="192"/>
    </row>
    <row r="214978" spans="26:27">
      <c r="Z214978" s="192"/>
      <c r="AA214978" s="192"/>
    </row>
    <row r="214979" spans="26:27">
      <c r="Z214979" s="192"/>
      <c r="AA214979" s="192"/>
    </row>
    <row r="214980" spans="26:27">
      <c r="Z214980" s="192"/>
      <c r="AA214980" s="192"/>
    </row>
    <row r="214981" spans="26:27">
      <c r="Z214981" s="192"/>
      <c r="AA214981" s="192"/>
    </row>
    <row r="214982" spans="26:27">
      <c r="Z214982" s="192"/>
      <c r="AA214982" s="192"/>
    </row>
    <row r="214983" spans="26:27">
      <c r="Z214983" s="192"/>
      <c r="AA214983" s="192"/>
    </row>
    <row r="214984" spans="26:27">
      <c r="Z214984" s="192"/>
      <c r="AA214984" s="192"/>
    </row>
    <row r="214985" spans="26:27">
      <c r="Z214985" s="192"/>
      <c r="AA214985" s="192"/>
    </row>
    <row r="214986" spans="26:27">
      <c r="Z214986" s="192"/>
      <c r="AA214986" s="192"/>
    </row>
    <row r="214987" spans="26:27">
      <c r="Z214987" s="192"/>
      <c r="AA214987" s="192"/>
    </row>
    <row r="214988" spans="26:27">
      <c r="Z214988" s="192"/>
      <c r="AA214988" s="192"/>
    </row>
    <row r="214989" spans="26:27">
      <c r="Z214989" s="192"/>
      <c r="AA214989" s="192"/>
    </row>
    <row r="214990" spans="26:27">
      <c r="Z214990" s="192"/>
      <c r="AA214990" s="192"/>
    </row>
    <row r="214991" spans="26:27">
      <c r="Z214991" s="192"/>
      <c r="AA214991" s="192"/>
    </row>
    <row r="214992" spans="26:27">
      <c r="Z214992" s="192"/>
      <c r="AA214992" s="192"/>
    </row>
    <row r="214993" spans="26:27">
      <c r="Z214993" s="192"/>
      <c r="AA214993" s="192"/>
    </row>
    <row r="214994" spans="26:27">
      <c r="Z214994" s="192"/>
      <c r="AA214994" s="192"/>
    </row>
    <row r="214995" spans="26:27">
      <c r="Z214995" s="192"/>
      <c r="AA214995" s="192"/>
    </row>
    <row r="214996" spans="26:27">
      <c r="Z214996" s="192"/>
      <c r="AA214996" s="192"/>
    </row>
    <row r="214997" spans="26:27">
      <c r="Z214997" s="192"/>
      <c r="AA214997" s="192"/>
    </row>
    <row r="214998" spans="26:27">
      <c r="Z214998" s="192"/>
      <c r="AA214998" s="192"/>
    </row>
    <row r="214999" spans="26:27">
      <c r="Z214999" s="192"/>
      <c r="AA214999" s="192"/>
    </row>
    <row r="215000" spans="26:27">
      <c r="Z215000" s="192"/>
      <c r="AA215000" s="192"/>
    </row>
    <row r="215001" spans="26:27">
      <c r="Z215001" s="192"/>
      <c r="AA215001" s="192"/>
    </row>
    <row r="215002" spans="26:27">
      <c r="Z215002" s="192"/>
      <c r="AA215002" s="192"/>
    </row>
    <row r="215003" spans="26:27">
      <c r="Z215003" s="192"/>
      <c r="AA215003" s="192"/>
    </row>
    <row r="215004" spans="26:27">
      <c r="Z215004" s="192"/>
      <c r="AA215004" s="192"/>
    </row>
    <row r="215005" spans="26:27">
      <c r="Z215005" s="192"/>
      <c r="AA215005" s="192"/>
    </row>
    <row r="215006" spans="26:27">
      <c r="Z215006" s="192"/>
      <c r="AA215006" s="192"/>
    </row>
    <row r="215007" spans="26:27">
      <c r="Z215007" s="192"/>
      <c r="AA215007" s="192"/>
    </row>
    <row r="215008" spans="26:27">
      <c r="Z215008" s="192"/>
      <c r="AA215008" s="192"/>
    </row>
    <row r="215009" spans="26:27">
      <c r="Z215009" s="192"/>
      <c r="AA215009" s="192"/>
    </row>
    <row r="215010" spans="26:27">
      <c r="Z215010" s="192"/>
      <c r="AA215010" s="192"/>
    </row>
    <row r="215011" spans="26:27">
      <c r="Z215011" s="192"/>
      <c r="AA215011" s="192"/>
    </row>
    <row r="215012" spans="26:27">
      <c r="Z215012" s="192"/>
      <c r="AA215012" s="192"/>
    </row>
    <row r="215013" spans="26:27">
      <c r="Z215013" s="192"/>
      <c r="AA215013" s="192"/>
    </row>
    <row r="215014" spans="26:27">
      <c r="Z215014" s="192"/>
      <c r="AA215014" s="192"/>
    </row>
    <row r="215015" spans="26:27">
      <c r="Z215015" s="192"/>
      <c r="AA215015" s="192"/>
    </row>
    <row r="215016" spans="26:27">
      <c r="Z215016" s="192"/>
      <c r="AA215016" s="192"/>
    </row>
    <row r="215017" spans="26:27">
      <c r="Z215017" s="192"/>
      <c r="AA215017" s="192"/>
    </row>
    <row r="215018" spans="26:27">
      <c r="Z215018" s="192"/>
      <c r="AA215018" s="192"/>
    </row>
    <row r="215019" spans="26:27">
      <c r="Z215019" s="192"/>
      <c r="AA215019" s="192"/>
    </row>
    <row r="215020" spans="26:27">
      <c r="Z215020" s="192"/>
      <c r="AA215020" s="192"/>
    </row>
    <row r="215021" spans="26:27">
      <c r="Z215021" s="192"/>
      <c r="AA215021" s="192"/>
    </row>
    <row r="215022" spans="26:27">
      <c r="Z215022" s="192"/>
      <c r="AA215022" s="192"/>
    </row>
    <row r="215023" spans="26:27">
      <c r="Z215023" s="192"/>
      <c r="AA215023" s="192"/>
    </row>
    <row r="215024" spans="26:27">
      <c r="Z215024" s="192"/>
      <c r="AA215024" s="192"/>
    </row>
    <row r="215025" spans="26:27">
      <c r="Z215025" s="192"/>
      <c r="AA215025" s="192"/>
    </row>
    <row r="215026" spans="26:27">
      <c r="Z215026" s="192"/>
      <c r="AA215026" s="192"/>
    </row>
    <row r="215027" spans="26:27">
      <c r="Z215027" s="192"/>
      <c r="AA215027" s="192"/>
    </row>
    <row r="215028" spans="26:27">
      <c r="Z215028" s="192"/>
      <c r="AA215028" s="192"/>
    </row>
    <row r="215029" spans="26:27">
      <c r="Z215029" s="192"/>
      <c r="AA215029" s="192"/>
    </row>
    <row r="215030" spans="26:27">
      <c r="Z215030" s="192"/>
      <c r="AA215030" s="192"/>
    </row>
    <row r="215031" spans="26:27">
      <c r="Z215031" s="192"/>
      <c r="AA215031" s="192"/>
    </row>
    <row r="215032" spans="26:27">
      <c r="Z215032" s="192"/>
      <c r="AA215032" s="192"/>
    </row>
    <row r="215033" spans="26:27">
      <c r="Z215033" s="192"/>
      <c r="AA215033" s="192"/>
    </row>
    <row r="215034" spans="26:27">
      <c r="Z215034" s="192"/>
      <c r="AA215034" s="192"/>
    </row>
    <row r="215035" spans="26:27">
      <c r="Z215035" s="192"/>
      <c r="AA215035" s="192"/>
    </row>
    <row r="215036" spans="26:27">
      <c r="Z215036" s="192"/>
      <c r="AA215036" s="192"/>
    </row>
    <row r="215037" spans="26:27">
      <c r="Z215037" s="192"/>
      <c r="AA215037" s="192"/>
    </row>
    <row r="215038" spans="26:27">
      <c r="Z215038" s="192"/>
      <c r="AA215038" s="192"/>
    </row>
    <row r="215039" spans="26:27">
      <c r="Z215039" s="192"/>
      <c r="AA215039" s="192"/>
    </row>
    <row r="215040" spans="26:27">
      <c r="Z215040" s="192"/>
      <c r="AA215040" s="192"/>
    </row>
    <row r="215041" spans="26:27">
      <c r="Z215041" s="192"/>
      <c r="AA215041" s="192"/>
    </row>
    <row r="215042" spans="26:27">
      <c r="Z215042" s="192"/>
      <c r="AA215042" s="192"/>
    </row>
    <row r="215043" spans="26:27">
      <c r="Z215043" s="192"/>
      <c r="AA215043" s="192"/>
    </row>
    <row r="215044" spans="26:27">
      <c r="Z215044" s="192"/>
      <c r="AA215044" s="192"/>
    </row>
    <row r="215045" spans="26:27">
      <c r="Z215045" s="192"/>
      <c r="AA215045" s="192"/>
    </row>
    <row r="215046" spans="26:27">
      <c r="Z215046" s="192"/>
      <c r="AA215046" s="192"/>
    </row>
    <row r="215047" spans="26:27">
      <c r="Z215047" s="192"/>
      <c r="AA215047" s="192"/>
    </row>
    <row r="215048" spans="26:27">
      <c r="Z215048" s="192"/>
      <c r="AA215048" s="192"/>
    </row>
    <row r="215049" spans="26:27">
      <c r="Z215049" s="192"/>
      <c r="AA215049" s="192"/>
    </row>
    <row r="215050" spans="26:27">
      <c r="Z215050" s="192"/>
      <c r="AA215050" s="192"/>
    </row>
    <row r="215051" spans="26:27">
      <c r="Z215051" s="192"/>
      <c r="AA215051" s="192"/>
    </row>
    <row r="215052" spans="26:27">
      <c r="Z215052" s="192"/>
      <c r="AA215052" s="192"/>
    </row>
    <row r="215053" spans="26:27">
      <c r="Z215053" s="192"/>
      <c r="AA215053" s="192"/>
    </row>
    <row r="215054" spans="26:27">
      <c r="Z215054" s="192"/>
      <c r="AA215054" s="192"/>
    </row>
    <row r="215055" spans="26:27">
      <c r="Z215055" s="192"/>
      <c r="AA215055" s="192"/>
    </row>
    <row r="215056" spans="26:27">
      <c r="Z215056" s="192"/>
      <c r="AA215056" s="192"/>
    </row>
    <row r="215057" spans="26:27">
      <c r="Z215057" s="192"/>
      <c r="AA215057" s="192"/>
    </row>
    <row r="215058" spans="26:27">
      <c r="Z215058" s="192"/>
      <c r="AA215058" s="192"/>
    </row>
    <row r="215059" spans="26:27">
      <c r="Z215059" s="192"/>
      <c r="AA215059" s="192"/>
    </row>
    <row r="215060" spans="26:27">
      <c r="Z215060" s="192"/>
      <c r="AA215060" s="192"/>
    </row>
    <row r="215061" spans="26:27">
      <c r="Z215061" s="192"/>
      <c r="AA215061" s="192"/>
    </row>
    <row r="215062" spans="26:27">
      <c r="Z215062" s="192"/>
      <c r="AA215062" s="192"/>
    </row>
    <row r="215063" spans="26:27">
      <c r="Z215063" s="192"/>
      <c r="AA215063" s="192"/>
    </row>
    <row r="215064" spans="26:27">
      <c r="Z215064" s="192"/>
      <c r="AA215064" s="192"/>
    </row>
    <row r="215065" spans="26:27">
      <c r="Z215065" s="192"/>
      <c r="AA215065" s="192"/>
    </row>
    <row r="215066" spans="26:27">
      <c r="Z215066" s="192"/>
      <c r="AA215066" s="192"/>
    </row>
    <row r="215067" spans="26:27">
      <c r="Z215067" s="192"/>
      <c r="AA215067" s="192"/>
    </row>
    <row r="215068" spans="26:27">
      <c r="Z215068" s="192"/>
      <c r="AA215068" s="192"/>
    </row>
    <row r="215069" spans="26:27">
      <c r="Z215069" s="192"/>
      <c r="AA215069" s="192"/>
    </row>
    <row r="215070" spans="26:27">
      <c r="Z215070" s="192"/>
      <c r="AA215070" s="192"/>
    </row>
    <row r="215071" spans="26:27">
      <c r="Z215071" s="192"/>
      <c r="AA215071" s="192"/>
    </row>
    <row r="215072" spans="26:27">
      <c r="Z215072" s="192"/>
      <c r="AA215072" s="192"/>
    </row>
    <row r="215073" spans="26:27">
      <c r="Z215073" s="192"/>
      <c r="AA215073" s="192"/>
    </row>
    <row r="215074" spans="26:27">
      <c r="Z215074" s="192"/>
      <c r="AA215074" s="192"/>
    </row>
    <row r="215075" spans="26:27">
      <c r="Z215075" s="192"/>
      <c r="AA215075" s="192"/>
    </row>
    <row r="215076" spans="26:27">
      <c r="Z215076" s="192"/>
      <c r="AA215076" s="192"/>
    </row>
    <row r="215077" spans="26:27">
      <c r="Z215077" s="192"/>
      <c r="AA215077" s="192"/>
    </row>
    <row r="215078" spans="26:27">
      <c r="Z215078" s="192"/>
      <c r="AA215078" s="192"/>
    </row>
    <row r="215079" spans="26:27">
      <c r="Z215079" s="192"/>
      <c r="AA215079" s="192"/>
    </row>
    <row r="215080" spans="26:27">
      <c r="Z215080" s="192"/>
      <c r="AA215080" s="192"/>
    </row>
    <row r="215081" spans="26:27">
      <c r="Z215081" s="192"/>
      <c r="AA215081" s="192"/>
    </row>
    <row r="215082" spans="26:27">
      <c r="Z215082" s="192"/>
      <c r="AA215082" s="192"/>
    </row>
    <row r="215083" spans="26:27">
      <c r="Z215083" s="192"/>
      <c r="AA215083" s="192"/>
    </row>
    <row r="215084" spans="26:27">
      <c r="Z215084" s="192"/>
      <c r="AA215084" s="192"/>
    </row>
    <row r="215085" spans="26:27">
      <c r="Z215085" s="192"/>
      <c r="AA215085" s="192"/>
    </row>
    <row r="215086" spans="26:27">
      <c r="Z215086" s="192"/>
      <c r="AA215086" s="192"/>
    </row>
    <row r="215087" spans="26:27">
      <c r="Z215087" s="192"/>
      <c r="AA215087" s="192"/>
    </row>
    <row r="215088" spans="26:27">
      <c r="Z215088" s="192"/>
      <c r="AA215088" s="192"/>
    </row>
    <row r="215089" spans="26:27">
      <c r="Z215089" s="192"/>
      <c r="AA215089" s="192"/>
    </row>
    <row r="215090" spans="26:27">
      <c r="Z215090" s="192"/>
      <c r="AA215090" s="192"/>
    </row>
    <row r="215091" spans="26:27">
      <c r="Z215091" s="192"/>
      <c r="AA215091" s="192"/>
    </row>
    <row r="215092" spans="26:27">
      <c r="Z215092" s="192"/>
      <c r="AA215092" s="192"/>
    </row>
    <row r="215093" spans="26:27">
      <c r="Z215093" s="192"/>
      <c r="AA215093" s="192"/>
    </row>
    <row r="215094" spans="26:27">
      <c r="Z215094" s="192"/>
      <c r="AA215094" s="192"/>
    </row>
    <row r="215095" spans="26:27">
      <c r="Z215095" s="192"/>
      <c r="AA215095" s="192"/>
    </row>
    <row r="215096" spans="26:27">
      <c r="Z215096" s="192"/>
      <c r="AA215096" s="192"/>
    </row>
    <row r="215097" spans="26:27">
      <c r="Z215097" s="192"/>
      <c r="AA215097" s="192"/>
    </row>
    <row r="215098" spans="26:27">
      <c r="Z215098" s="192"/>
      <c r="AA215098" s="192"/>
    </row>
    <row r="215099" spans="26:27">
      <c r="Z215099" s="192"/>
      <c r="AA215099" s="192"/>
    </row>
    <row r="215100" spans="26:27">
      <c r="Z215100" s="192"/>
      <c r="AA215100" s="192"/>
    </row>
    <row r="215101" spans="26:27">
      <c r="Z215101" s="192"/>
      <c r="AA215101" s="192"/>
    </row>
    <row r="215102" spans="26:27">
      <c r="Z215102" s="192"/>
      <c r="AA215102" s="192"/>
    </row>
    <row r="215103" spans="26:27">
      <c r="Z215103" s="192"/>
      <c r="AA215103" s="192"/>
    </row>
    <row r="215104" spans="26:27">
      <c r="Z215104" s="192"/>
      <c r="AA215104" s="192"/>
    </row>
    <row r="215105" spans="26:27">
      <c r="Z215105" s="192"/>
      <c r="AA215105" s="192"/>
    </row>
    <row r="215106" spans="26:27">
      <c r="Z215106" s="192"/>
      <c r="AA215106" s="192"/>
    </row>
    <row r="215107" spans="26:27">
      <c r="Z215107" s="192"/>
      <c r="AA215107" s="192"/>
    </row>
    <row r="215108" spans="26:27">
      <c r="Z215108" s="192"/>
      <c r="AA215108" s="192"/>
    </row>
    <row r="215109" spans="26:27">
      <c r="Z215109" s="192"/>
      <c r="AA215109" s="192"/>
    </row>
    <row r="215110" spans="26:27">
      <c r="Z215110" s="192"/>
      <c r="AA215110" s="192"/>
    </row>
    <row r="215111" spans="26:27">
      <c r="Z215111" s="192"/>
      <c r="AA215111" s="192"/>
    </row>
    <row r="215112" spans="26:27">
      <c r="Z215112" s="192"/>
      <c r="AA215112" s="192"/>
    </row>
    <row r="215113" spans="26:27">
      <c r="Z215113" s="192"/>
      <c r="AA215113" s="192"/>
    </row>
    <row r="215114" spans="26:27">
      <c r="Z215114" s="192"/>
      <c r="AA215114" s="192"/>
    </row>
    <row r="215115" spans="26:27">
      <c r="Z215115" s="192"/>
      <c r="AA215115" s="192"/>
    </row>
    <row r="215116" spans="26:27">
      <c r="Z215116" s="192"/>
      <c r="AA215116" s="192"/>
    </row>
    <row r="215117" spans="26:27">
      <c r="Z215117" s="192"/>
      <c r="AA215117" s="192"/>
    </row>
    <row r="215118" spans="26:27">
      <c r="Z215118" s="192"/>
      <c r="AA215118" s="192"/>
    </row>
    <row r="215119" spans="26:27">
      <c r="Z215119" s="192"/>
      <c r="AA215119" s="192"/>
    </row>
    <row r="215120" spans="26:27">
      <c r="Z215120" s="192"/>
      <c r="AA215120" s="192"/>
    </row>
    <row r="215121" spans="26:27">
      <c r="Z215121" s="192"/>
      <c r="AA215121" s="192"/>
    </row>
    <row r="215122" spans="26:27">
      <c r="Z215122" s="192"/>
      <c r="AA215122" s="192"/>
    </row>
    <row r="215123" spans="26:27">
      <c r="Z215123" s="192"/>
      <c r="AA215123" s="192"/>
    </row>
    <row r="215124" spans="26:27">
      <c r="Z215124" s="192"/>
      <c r="AA215124" s="192"/>
    </row>
    <row r="215125" spans="26:27">
      <c r="Z215125" s="192"/>
      <c r="AA215125" s="192"/>
    </row>
    <row r="215126" spans="26:27">
      <c r="Z215126" s="192"/>
      <c r="AA215126" s="192"/>
    </row>
    <row r="215127" spans="26:27">
      <c r="Z215127" s="192"/>
      <c r="AA215127" s="192"/>
    </row>
    <row r="215128" spans="26:27">
      <c r="Z215128" s="192"/>
      <c r="AA215128" s="192"/>
    </row>
    <row r="215129" spans="26:27">
      <c r="Z215129" s="192"/>
      <c r="AA215129" s="192"/>
    </row>
    <row r="215130" spans="26:27">
      <c r="Z215130" s="192"/>
      <c r="AA215130" s="192"/>
    </row>
    <row r="215131" spans="26:27">
      <c r="Z215131" s="192"/>
      <c r="AA215131" s="192"/>
    </row>
    <row r="215132" spans="26:27">
      <c r="Z215132" s="192"/>
      <c r="AA215132" s="192"/>
    </row>
    <row r="215133" spans="26:27">
      <c r="Z215133" s="192"/>
      <c r="AA215133" s="192"/>
    </row>
    <row r="215134" spans="26:27">
      <c r="Z215134" s="192"/>
      <c r="AA215134" s="192"/>
    </row>
    <row r="215135" spans="26:27">
      <c r="Z215135" s="192"/>
      <c r="AA215135" s="192"/>
    </row>
    <row r="215136" spans="26:27">
      <c r="Z215136" s="192"/>
      <c r="AA215136" s="192"/>
    </row>
    <row r="215137" spans="26:27">
      <c r="Z215137" s="192"/>
      <c r="AA215137" s="192"/>
    </row>
    <row r="215138" spans="26:27">
      <c r="Z215138" s="192"/>
      <c r="AA215138" s="192"/>
    </row>
    <row r="215139" spans="26:27">
      <c r="Z215139" s="192"/>
      <c r="AA215139" s="192"/>
    </row>
    <row r="215140" spans="26:27">
      <c r="Z215140" s="192"/>
      <c r="AA215140" s="192"/>
    </row>
    <row r="215141" spans="26:27">
      <c r="Z215141" s="192"/>
      <c r="AA215141" s="192"/>
    </row>
    <row r="215142" spans="26:27">
      <c r="Z215142" s="192"/>
      <c r="AA215142" s="192"/>
    </row>
    <row r="215143" spans="26:27">
      <c r="Z215143" s="192"/>
      <c r="AA215143" s="192"/>
    </row>
    <row r="215144" spans="26:27">
      <c r="Z215144" s="192"/>
      <c r="AA215144" s="192"/>
    </row>
    <row r="215145" spans="26:27">
      <c r="Z215145" s="192"/>
      <c r="AA215145" s="192"/>
    </row>
    <row r="215146" spans="26:27">
      <c r="Z215146" s="192"/>
      <c r="AA215146" s="192"/>
    </row>
    <row r="215147" spans="26:27">
      <c r="Z215147" s="192"/>
      <c r="AA215147" s="192"/>
    </row>
    <row r="215148" spans="26:27">
      <c r="Z215148" s="192"/>
      <c r="AA215148" s="192"/>
    </row>
    <row r="215149" spans="26:27">
      <c r="Z215149" s="192"/>
      <c r="AA215149" s="192"/>
    </row>
    <row r="215150" spans="26:27">
      <c r="Z215150" s="192"/>
      <c r="AA215150" s="192"/>
    </row>
    <row r="215151" spans="26:27">
      <c r="Z215151" s="192"/>
      <c r="AA215151" s="192"/>
    </row>
    <row r="215152" spans="26:27">
      <c r="Z215152" s="192"/>
      <c r="AA215152" s="192"/>
    </row>
    <row r="215153" spans="26:27">
      <c r="Z215153" s="192"/>
      <c r="AA215153" s="192"/>
    </row>
    <row r="215154" spans="26:27">
      <c r="Z215154" s="192"/>
      <c r="AA215154" s="192"/>
    </row>
    <row r="215155" spans="26:27">
      <c r="Z215155" s="192"/>
      <c r="AA215155" s="192"/>
    </row>
    <row r="215156" spans="26:27">
      <c r="Z215156" s="192"/>
      <c r="AA215156" s="192"/>
    </row>
    <row r="215157" spans="26:27">
      <c r="Z215157" s="192"/>
      <c r="AA215157" s="192"/>
    </row>
    <row r="215158" spans="26:27">
      <c r="Z215158" s="192"/>
      <c r="AA215158" s="192"/>
    </row>
    <row r="215159" spans="26:27">
      <c r="Z215159" s="192"/>
      <c r="AA215159" s="192"/>
    </row>
    <row r="215160" spans="26:27">
      <c r="Z215160" s="192"/>
      <c r="AA215160" s="192"/>
    </row>
    <row r="215161" spans="26:27">
      <c r="Z215161" s="192"/>
      <c r="AA215161" s="192"/>
    </row>
    <row r="215162" spans="26:27">
      <c r="Z215162" s="192"/>
      <c r="AA215162" s="192"/>
    </row>
    <row r="215163" spans="26:27">
      <c r="Z215163" s="192"/>
      <c r="AA215163" s="192"/>
    </row>
    <row r="215164" spans="26:27">
      <c r="Z215164" s="192"/>
      <c r="AA215164" s="192"/>
    </row>
    <row r="215165" spans="26:27">
      <c r="Z215165" s="192"/>
      <c r="AA215165" s="192"/>
    </row>
    <row r="215166" spans="26:27">
      <c r="Z215166" s="192"/>
      <c r="AA215166" s="192"/>
    </row>
    <row r="215167" spans="26:27">
      <c r="Z215167" s="192"/>
      <c r="AA215167" s="192"/>
    </row>
    <row r="215168" spans="26:27">
      <c r="Z215168" s="192"/>
      <c r="AA215168" s="192"/>
    </row>
    <row r="215169" spans="26:27">
      <c r="Z215169" s="192"/>
      <c r="AA215169" s="192"/>
    </row>
    <row r="215170" spans="26:27">
      <c r="Z215170" s="192"/>
      <c r="AA215170" s="192"/>
    </row>
    <row r="215171" spans="26:27">
      <c r="Z215171" s="192"/>
      <c r="AA215171" s="192"/>
    </row>
    <row r="215172" spans="26:27">
      <c r="Z215172" s="192"/>
      <c r="AA215172" s="192"/>
    </row>
    <row r="215173" spans="26:27">
      <c r="Z215173" s="192"/>
      <c r="AA215173" s="192"/>
    </row>
    <row r="215174" spans="26:27">
      <c r="Z215174" s="192"/>
      <c r="AA215174" s="192"/>
    </row>
    <row r="215175" spans="26:27">
      <c r="Z215175" s="192"/>
      <c r="AA215175" s="192"/>
    </row>
    <row r="215176" spans="26:27">
      <c r="Z215176" s="192"/>
      <c r="AA215176" s="192"/>
    </row>
    <row r="215177" spans="26:27">
      <c r="Z215177" s="192"/>
      <c r="AA215177" s="192"/>
    </row>
    <row r="215178" spans="26:27">
      <c r="Z215178" s="192"/>
      <c r="AA215178" s="192"/>
    </row>
    <row r="215179" spans="26:27">
      <c r="Z215179" s="192"/>
      <c r="AA215179" s="192"/>
    </row>
    <row r="215180" spans="26:27">
      <c r="Z215180" s="192"/>
      <c r="AA215180" s="192"/>
    </row>
    <row r="215181" spans="26:27">
      <c r="Z215181" s="192"/>
      <c r="AA215181" s="192"/>
    </row>
    <row r="215182" spans="26:27">
      <c r="Z215182" s="192"/>
      <c r="AA215182" s="192"/>
    </row>
    <row r="215183" spans="26:27">
      <c r="Z215183" s="192"/>
      <c r="AA215183" s="192"/>
    </row>
    <row r="215184" spans="26:27">
      <c r="Z215184" s="192"/>
      <c r="AA215184" s="192"/>
    </row>
    <row r="215185" spans="26:27">
      <c r="Z215185" s="192"/>
      <c r="AA215185" s="192"/>
    </row>
    <row r="215186" spans="26:27">
      <c r="Z215186" s="192"/>
      <c r="AA215186" s="192"/>
    </row>
    <row r="215187" spans="26:27">
      <c r="Z215187" s="192"/>
      <c r="AA215187" s="192"/>
    </row>
    <row r="215188" spans="26:27">
      <c r="Z215188" s="192"/>
      <c r="AA215188" s="192"/>
    </row>
    <row r="215189" spans="26:27">
      <c r="Z215189" s="192"/>
      <c r="AA215189" s="192"/>
    </row>
    <row r="215190" spans="26:27">
      <c r="Z215190" s="192"/>
      <c r="AA215190" s="192"/>
    </row>
    <row r="215191" spans="26:27">
      <c r="Z215191" s="192"/>
      <c r="AA215191" s="192"/>
    </row>
    <row r="215192" spans="26:27">
      <c r="Z215192" s="192"/>
      <c r="AA215192" s="192"/>
    </row>
    <row r="215193" spans="26:27">
      <c r="Z215193" s="192"/>
      <c r="AA215193" s="192"/>
    </row>
    <row r="215194" spans="26:27">
      <c r="Z215194" s="192"/>
      <c r="AA215194" s="192"/>
    </row>
    <row r="215195" spans="26:27">
      <c r="Z215195" s="192"/>
      <c r="AA215195" s="192"/>
    </row>
    <row r="215196" spans="26:27">
      <c r="Z215196" s="192"/>
      <c r="AA215196" s="192"/>
    </row>
    <row r="215197" spans="26:27">
      <c r="Z215197" s="192"/>
      <c r="AA215197" s="192"/>
    </row>
    <row r="215198" spans="26:27">
      <c r="Z215198" s="192"/>
      <c r="AA215198" s="192"/>
    </row>
    <row r="215199" spans="26:27">
      <c r="Z215199" s="192"/>
      <c r="AA215199" s="192"/>
    </row>
    <row r="215200" spans="26:27">
      <c r="Z215200" s="192"/>
      <c r="AA215200" s="192"/>
    </row>
    <row r="215201" spans="26:27">
      <c r="Z215201" s="192"/>
      <c r="AA215201" s="192"/>
    </row>
    <row r="215202" spans="26:27">
      <c r="Z215202" s="192"/>
      <c r="AA215202" s="192"/>
    </row>
    <row r="215203" spans="26:27">
      <c r="Z215203" s="192"/>
      <c r="AA215203" s="192"/>
    </row>
    <row r="215204" spans="26:27">
      <c r="Z215204" s="192"/>
      <c r="AA215204" s="192"/>
    </row>
    <row r="215205" spans="26:27">
      <c r="Z215205" s="192"/>
      <c r="AA215205" s="192"/>
    </row>
    <row r="215206" spans="26:27">
      <c r="Z215206" s="192"/>
      <c r="AA215206" s="192"/>
    </row>
    <row r="215207" spans="26:27">
      <c r="Z215207" s="192"/>
      <c r="AA215207" s="192"/>
    </row>
    <row r="215208" spans="26:27">
      <c r="Z215208" s="192"/>
      <c r="AA215208" s="192"/>
    </row>
    <row r="215209" spans="26:27">
      <c r="Z215209" s="192"/>
      <c r="AA215209" s="192"/>
    </row>
    <row r="215210" spans="26:27">
      <c r="Z215210" s="192"/>
      <c r="AA215210" s="192"/>
    </row>
    <row r="215211" spans="26:27">
      <c r="Z215211" s="192"/>
      <c r="AA215211" s="192"/>
    </row>
    <row r="215212" spans="26:27">
      <c r="Z215212" s="192"/>
      <c r="AA215212" s="192"/>
    </row>
    <row r="215213" spans="26:27">
      <c r="Z215213" s="192"/>
      <c r="AA215213" s="192"/>
    </row>
    <row r="215214" spans="26:27">
      <c r="Z215214" s="192"/>
      <c r="AA215214" s="192"/>
    </row>
    <row r="215215" spans="26:27">
      <c r="Z215215" s="192"/>
      <c r="AA215215" s="192"/>
    </row>
    <row r="215216" spans="26:27">
      <c r="Z215216" s="192"/>
      <c r="AA215216" s="192"/>
    </row>
    <row r="215217" spans="26:27">
      <c r="Z215217" s="192"/>
      <c r="AA215217" s="192"/>
    </row>
    <row r="215218" spans="26:27">
      <c r="Z215218" s="192"/>
      <c r="AA215218" s="192"/>
    </row>
    <row r="215219" spans="26:27">
      <c r="Z215219" s="192"/>
      <c r="AA215219" s="192"/>
    </row>
    <row r="215220" spans="26:27">
      <c r="Z215220" s="192"/>
      <c r="AA215220" s="192"/>
    </row>
    <row r="215221" spans="26:27">
      <c r="Z215221" s="192"/>
      <c r="AA215221" s="192"/>
    </row>
    <row r="215222" spans="26:27">
      <c r="Z215222" s="192"/>
      <c r="AA215222" s="192"/>
    </row>
    <row r="215223" spans="26:27">
      <c r="Z215223" s="192"/>
      <c r="AA215223" s="192"/>
    </row>
    <row r="215224" spans="26:27">
      <c r="Z215224" s="192"/>
      <c r="AA215224" s="192"/>
    </row>
    <row r="215225" spans="26:27">
      <c r="Z215225" s="192"/>
      <c r="AA215225" s="192"/>
    </row>
    <row r="215226" spans="26:27">
      <c r="Z215226" s="192"/>
      <c r="AA215226" s="192"/>
    </row>
    <row r="215227" spans="26:27">
      <c r="Z215227" s="192"/>
      <c r="AA215227" s="192"/>
    </row>
    <row r="215228" spans="26:27">
      <c r="Z215228" s="192"/>
      <c r="AA215228" s="192"/>
    </row>
    <row r="215229" spans="26:27">
      <c r="Z215229" s="192"/>
      <c r="AA215229" s="192"/>
    </row>
    <row r="215230" spans="26:27">
      <c r="Z215230" s="192"/>
      <c r="AA215230" s="192"/>
    </row>
    <row r="215231" spans="26:27">
      <c r="Z215231" s="192"/>
      <c r="AA215231" s="192"/>
    </row>
    <row r="215232" spans="26:27">
      <c r="Z215232" s="192"/>
      <c r="AA215232" s="192"/>
    </row>
    <row r="215233" spans="26:27">
      <c r="Z215233" s="192"/>
      <c r="AA215233" s="192"/>
    </row>
    <row r="215234" spans="26:27">
      <c r="Z215234" s="192"/>
      <c r="AA215234" s="192"/>
    </row>
    <row r="215235" spans="26:27">
      <c r="Z215235" s="192"/>
      <c r="AA215235" s="192"/>
    </row>
    <row r="215236" spans="26:27">
      <c r="Z215236" s="192"/>
      <c r="AA215236" s="192"/>
    </row>
    <row r="215237" spans="26:27">
      <c r="Z215237" s="192"/>
      <c r="AA215237" s="192"/>
    </row>
    <row r="215238" spans="26:27">
      <c r="Z215238" s="192"/>
      <c r="AA215238" s="192"/>
    </row>
    <row r="215239" spans="26:27">
      <c r="Z215239" s="192"/>
      <c r="AA215239" s="192"/>
    </row>
    <row r="215240" spans="26:27">
      <c r="Z215240" s="192"/>
      <c r="AA215240" s="192"/>
    </row>
    <row r="215241" spans="26:27">
      <c r="Z215241" s="192"/>
      <c r="AA215241" s="192"/>
    </row>
    <row r="215242" spans="26:27">
      <c r="Z215242" s="192"/>
      <c r="AA215242" s="192"/>
    </row>
    <row r="215243" spans="26:27">
      <c r="Z215243" s="192"/>
      <c r="AA215243" s="192"/>
    </row>
    <row r="215244" spans="26:27">
      <c r="Z215244" s="192"/>
      <c r="AA215244" s="192"/>
    </row>
    <row r="215245" spans="26:27">
      <c r="Z215245" s="192"/>
      <c r="AA215245" s="192"/>
    </row>
    <row r="215246" spans="26:27">
      <c r="Z215246" s="192"/>
      <c r="AA215246" s="192"/>
    </row>
    <row r="215247" spans="26:27">
      <c r="Z215247" s="192"/>
      <c r="AA215247" s="192"/>
    </row>
    <row r="215248" spans="26:27">
      <c r="Z215248" s="192"/>
      <c r="AA215248" s="192"/>
    </row>
    <row r="215249" spans="26:27">
      <c r="Z215249" s="192"/>
      <c r="AA215249" s="192"/>
    </row>
    <row r="215250" spans="26:27">
      <c r="Z215250" s="192"/>
      <c r="AA215250" s="192"/>
    </row>
    <row r="215251" spans="26:27">
      <c r="Z215251" s="192"/>
      <c r="AA215251" s="192"/>
    </row>
    <row r="215252" spans="26:27">
      <c r="Z215252" s="192"/>
      <c r="AA215252" s="192"/>
    </row>
    <row r="215253" spans="26:27">
      <c r="Z215253" s="192"/>
      <c r="AA215253" s="192"/>
    </row>
    <row r="215254" spans="26:27">
      <c r="Z215254" s="192"/>
      <c r="AA215254" s="192"/>
    </row>
    <row r="215255" spans="26:27">
      <c r="Z215255" s="192"/>
      <c r="AA215255" s="192"/>
    </row>
    <row r="215256" spans="26:27">
      <c r="Z215256" s="192"/>
      <c r="AA215256" s="192"/>
    </row>
    <row r="215257" spans="26:27">
      <c r="Z215257" s="192"/>
      <c r="AA215257" s="192"/>
    </row>
    <row r="215258" spans="26:27">
      <c r="Z215258" s="192"/>
      <c r="AA215258" s="192"/>
    </row>
    <row r="215259" spans="26:27">
      <c r="Z215259" s="192"/>
      <c r="AA215259" s="192"/>
    </row>
    <row r="215260" spans="26:27">
      <c r="Z215260" s="192"/>
      <c r="AA215260" s="192"/>
    </row>
    <row r="215261" spans="26:27">
      <c r="Z215261" s="192"/>
      <c r="AA215261" s="192"/>
    </row>
    <row r="215262" spans="26:27">
      <c r="Z215262" s="192"/>
      <c r="AA215262" s="192"/>
    </row>
    <row r="215263" spans="26:27">
      <c r="Z215263" s="192"/>
      <c r="AA215263" s="192"/>
    </row>
    <row r="215264" spans="26:27">
      <c r="Z215264" s="192"/>
      <c r="AA215264" s="192"/>
    </row>
    <row r="215265" spans="26:27">
      <c r="Z215265" s="192"/>
      <c r="AA215265" s="192"/>
    </row>
    <row r="215266" spans="26:27">
      <c r="Z215266" s="192"/>
      <c r="AA215266" s="192"/>
    </row>
    <row r="215267" spans="26:27">
      <c r="Z215267" s="192"/>
      <c r="AA215267" s="192"/>
    </row>
    <row r="215268" spans="26:27">
      <c r="Z215268" s="192"/>
      <c r="AA215268" s="192"/>
    </row>
    <row r="215269" spans="26:27">
      <c r="Z215269" s="192"/>
      <c r="AA215269" s="192"/>
    </row>
    <row r="215270" spans="26:27">
      <c r="Z215270" s="192"/>
      <c r="AA215270" s="192"/>
    </row>
    <row r="215271" spans="26:27">
      <c r="Z215271" s="192"/>
      <c r="AA215271" s="192"/>
    </row>
    <row r="215272" spans="26:27">
      <c r="Z215272" s="192"/>
      <c r="AA215272" s="192"/>
    </row>
    <row r="215273" spans="26:27">
      <c r="Z215273" s="192"/>
      <c r="AA215273" s="192"/>
    </row>
    <row r="215274" spans="26:27">
      <c r="Z215274" s="192"/>
      <c r="AA215274" s="192"/>
    </row>
    <row r="215275" spans="26:27">
      <c r="Z215275" s="192"/>
      <c r="AA215275" s="192"/>
    </row>
    <row r="215276" spans="26:27">
      <c r="Z215276" s="192"/>
      <c r="AA215276" s="192"/>
    </row>
    <row r="215277" spans="26:27">
      <c r="Z215277" s="192"/>
      <c r="AA215277" s="192"/>
    </row>
    <row r="215278" spans="26:27">
      <c r="Z215278" s="192"/>
      <c r="AA215278" s="192"/>
    </row>
    <row r="215279" spans="26:27">
      <c r="Z215279" s="192"/>
      <c r="AA215279" s="192"/>
    </row>
    <row r="215280" spans="26:27">
      <c r="Z215280" s="192"/>
      <c r="AA215280" s="192"/>
    </row>
    <row r="215281" spans="26:27">
      <c r="Z215281" s="192"/>
      <c r="AA215281" s="192"/>
    </row>
    <row r="215282" spans="26:27">
      <c r="Z215282" s="192"/>
      <c r="AA215282" s="192"/>
    </row>
    <row r="215283" spans="26:27">
      <c r="Z215283" s="192"/>
      <c r="AA215283" s="192"/>
    </row>
    <row r="215284" spans="26:27">
      <c r="Z215284" s="192"/>
      <c r="AA215284" s="192"/>
    </row>
    <row r="215285" spans="26:27">
      <c r="Z215285" s="192"/>
      <c r="AA215285" s="192"/>
    </row>
    <row r="215286" spans="26:27">
      <c r="Z215286" s="192"/>
      <c r="AA215286" s="192"/>
    </row>
    <row r="215287" spans="26:27">
      <c r="Z215287" s="192"/>
      <c r="AA215287" s="192"/>
    </row>
    <row r="215288" spans="26:27">
      <c r="Z215288" s="192"/>
      <c r="AA215288" s="192"/>
    </row>
    <row r="215289" spans="26:27">
      <c r="Z215289" s="192"/>
      <c r="AA215289" s="192"/>
    </row>
    <row r="215290" spans="26:27">
      <c r="Z215290" s="192"/>
      <c r="AA215290" s="192"/>
    </row>
    <row r="215291" spans="26:27">
      <c r="Z215291" s="192"/>
      <c r="AA215291" s="192"/>
    </row>
    <row r="215292" spans="26:27">
      <c r="Z215292" s="192"/>
      <c r="AA215292" s="192"/>
    </row>
    <row r="215293" spans="26:27">
      <c r="Z215293" s="192"/>
      <c r="AA215293" s="192"/>
    </row>
    <row r="215294" spans="26:27">
      <c r="Z215294" s="192"/>
      <c r="AA215294" s="192"/>
    </row>
    <row r="215295" spans="26:27">
      <c r="Z215295" s="192"/>
      <c r="AA215295" s="192"/>
    </row>
    <row r="215296" spans="26:27">
      <c r="Z215296" s="192"/>
      <c r="AA215296" s="192"/>
    </row>
    <row r="215297" spans="26:27">
      <c r="Z215297" s="192"/>
      <c r="AA215297" s="192"/>
    </row>
    <row r="215298" spans="26:27">
      <c r="Z215298" s="192"/>
      <c r="AA215298" s="192"/>
    </row>
    <row r="215299" spans="26:27">
      <c r="Z215299" s="192"/>
      <c r="AA215299" s="192"/>
    </row>
    <row r="215300" spans="26:27">
      <c r="Z215300" s="192"/>
      <c r="AA215300" s="192"/>
    </row>
    <row r="215301" spans="26:27">
      <c r="Z215301" s="192"/>
      <c r="AA215301" s="192"/>
    </row>
    <row r="215302" spans="26:27">
      <c r="Z215302" s="192"/>
      <c r="AA215302" s="192"/>
    </row>
    <row r="215303" spans="26:27">
      <c r="Z215303" s="192"/>
      <c r="AA215303" s="192"/>
    </row>
    <row r="215304" spans="26:27">
      <c r="Z215304" s="192"/>
      <c r="AA215304" s="192"/>
    </row>
    <row r="215305" spans="26:27">
      <c r="Z215305" s="192"/>
      <c r="AA215305" s="192"/>
    </row>
    <row r="215306" spans="26:27">
      <c r="Z215306" s="192"/>
      <c r="AA215306" s="192"/>
    </row>
    <row r="215307" spans="26:27">
      <c r="Z215307" s="192"/>
      <c r="AA215307" s="192"/>
    </row>
    <row r="215308" spans="26:27">
      <c r="Z215308" s="192"/>
      <c r="AA215308" s="192"/>
    </row>
    <row r="215309" spans="26:27">
      <c r="Z215309" s="192"/>
      <c r="AA215309" s="192"/>
    </row>
    <row r="215310" spans="26:27">
      <c r="Z215310" s="192"/>
      <c r="AA215310" s="192"/>
    </row>
    <row r="215311" spans="26:27">
      <c r="Z215311" s="192"/>
      <c r="AA215311" s="192"/>
    </row>
    <row r="215312" spans="26:27">
      <c r="Z215312" s="192"/>
      <c r="AA215312" s="192"/>
    </row>
    <row r="215313" spans="26:27">
      <c r="Z215313" s="192"/>
      <c r="AA215313" s="192"/>
    </row>
    <row r="215314" spans="26:27">
      <c r="Z215314" s="192"/>
      <c r="AA215314" s="192"/>
    </row>
    <row r="215315" spans="26:27">
      <c r="Z215315" s="192"/>
      <c r="AA215315" s="192"/>
    </row>
    <row r="215316" spans="26:27">
      <c r="Z215316" s="192"/>
      <c r="AA215316" s="192"/>
    </row>
    <row r="215317" spans="26:27">
      <c r="Z215317" s="192"/>
      <c r="AA215317" s="192"/>
    </row>
    <row r="215318" spans="26:27">
      <c r="Z215318" s="192"/>
      <c r="AA215318" s="192"/>
    </row>
    <row r="215319" spans="26:27">
      <c r="Z215319" s="192"/>
      <c r="AA215319" s="192"/>
    </row>
    <row r="215320" spans="26:27">
      <c r="Z215320" s="192"/>
      <c r="AA215320" s="192"/>
    </row>
    <row r="215321" spans="26:27">
      <c r="Z215321" s="192"/>
      <c r="AA215321" s="192"/>
    </row>
    <row r="215322" spans="26:27">
      <c r="Z215322" s="192"/>
      <c r="AA215322" s="192"/>
    </row>
    <row r="215323" spans="26:27">
      <c r="Z215323" s="192"/>
      <c r="AA215323" s="192"/>
    </row>
    <row r="215324" spans="26:27">
      <c r="Z215324" s="192"/>
      <c r="AA215324" s="192"/>
    </row>
    <row r="215325" spans="26:27">
      <c r="Z215325" s="192"/>
      <c r="AA215325" s="192"/>
    </row>
    <row r="215326" spans="26:27">
      <c r="Z215326" s="192"/>
      <c r="AA215326" s="192"/>
    </row>
    <row r="215327" spans="26:27">
      <c r="Z215327" s="192"/>
      <c r="AA215327" s="192"/>
    </row>
    <row r="215328" spans="26:27">
      <c r="Z215328" s="192"/>
      <c r="AA215328" s="192"/>
    </row>
    <row r="215329" spans="26:27">
      <c r="Z215329" s="192"/>
      <c r="AA215329" s="192"/>
    </row>
    <row r="215330" spans="26:27">
      <c r="Z215330" s="192"/>
      <c r="AA215330" s="192"/>
    </row>
    <row r="215331" spans="26:27">
      <c r="Z215331" s="192"/>
      <c r="AA215331" s="192"/>
    </row>
    <row r="215332" spans="26:27">
      <c r="Z215332" s="192"/>
      <c r="AA215332" s="192"/>
    </row>
    <row r="215333" spans="26:27">
      <c r="Z215333" s="192"/>
      <c r="AA215333" s="192"/>
    </row>
    <row r="215334" spans="26:27">
      <c r="Z215334" s="192"/>
      <c r="AA215334" s="192"/>
    </row>
    <row r="215335" spans="26:27">
      <c r="Z215335" s="192"/>
      <c r="AA215335" s="192"/>
    </row>
    <row r="215336" spans="26:27">
      <c r="Z215336" s="192"/>
      <c r="AA215336" s="192"/>
    </row>
    <row r="215337" spans="26:27">
      <c r="Z215337" s="192"/>
      <c r="AA215337" s="192"/>
    </row>
    <row r="215338" spans="26:27">
      <c r="Z215338" s="192"/>
      <c r="AA215338" s="192"/>
    </row>
    <row r="215339" spans="26:27">
      <c r="Z215339" s="192"/>
      <c r="AA215339" s="192"/>
    </row>
    <row r="215340" spans="26:27">
      <c r="Z215340" s="192"/>
      <c r="AA215340" s="192"/>
    </row>
    <row r="215341" spans="26:27">
      <c r="Z215341" s="192"/>
      <c r="AA215341" s="192"/>
    </row>
    <row r="215342" spans="26:27">
      <c r="Z215342" s="192"/>
      <c r="AA215342" s="192"/>
    </row>
    <row r="215343" spans="26:27">
      <c r="Z215343" s="192"/>
      <c r="AA215343" s="192"/>
    </row>
    <row r="215344" spans="26:27">
      <c r="Z215344" s="192"/>
      <c r="AA215344" s="192"/>
    </row>
    <row r="215345" spans="26:27">
      <c r="Z215345" s="192"/>
      <c r="AA215345" s="192"/>
    </row>
    <row r="215346" spans="26:27">
      <c r="Z215346" s="192"/>
      <c r="AA215346" s="192"/>
    </row>
    <row r="215347" spans="26:27">
      <c r="Z215347" s="192"/>
      <c r="AA215347" s="192"/>
    </row>
    <row r="215348" spans="26:27">
      <c r="Z215348" s="192"/>
      <c r="AA215348" s="192"/>
    </row>
    <row r="215349" spans="26:27">
      <c r="Z215349" s="192"/>
      <c r="AA215349" s="192"/>
    </row>
    <row r="215350" spans="26:27">
      <c r="Z215350" s="192"/>
      <c r="AA215350" s="192"/>
    </row>
    <row r="215351" spans="26:27">
      <c r="Z215351" s="192"/>
      <c r="AA215351" s="192"/>
    </row>
    <row r="215352" spans="26:27">
      <c r="Z215352" s="192"/>
      <c r="AA215352" s="192"/>
    </row>
    <row r="215353" spans="26:27">
      <c r="Z215353" s="192"/>
      <c r="AA215353" s="192"/>
    </row>
    <row r="215354" spans="26:27">
      <c r="Z215354" s="192"/>
      <c r="AA215354" s="192"/>
    </row>
    <row r="215355" spans="26:27">
      <c r="Z215355" s="192"/>
      <c r="AA215355" s="192"/>
    </row>
    <row r="215356" spans="26:27">
      <c r="Z215356" s="192"/>
      <c r="AA215356" s="192"/>
    </row>
    <row r="215357" spans="26:27">
      <c r="Z215357" s="192"/>
      <c r="AA215357" s="192"/>
    </row>
    <row r="215358" spans="26:27">
      <c r="Z215358" s="192"/>
      <c r="AA215358" s="192"/>
    </row>
    <row r="215359" spans="26:27">
      <c r="Z215359" s="192"/>
      <c r="AA215359" s="192"/>
    </row>
    <row r="215360" spans="26:27">
      <c r="Z215360" s="192"/>
      <c r="AA215360" s="192"/>
    </row>
    <row r="215361" spans="26:27">
      <c r="Z215361" s="192"/>
      <c r="AA215361" s="192"/>
    </row>
    <row r="215362" spans="26:27">
      <c r="Z215362" s="192"/>
      <c r="AA215362" s="192"/>
    </row>
    <row r="215363" spans="26:27">
      <c r="Z215363" s="192"/>
      <c r="AA215363" s="192"/>
    </row>
    <row r="215364" spans="26:27">
      <c r="Z215364" s="192"/>
      <c r="AA215364" s="192"/>
    </row>
    <row r="215365" spans="26:27">
      <c r="Z215365" s="192"/>
      <c r="AA215365" s="192"/>
    </row>
    <row r="215366" spans="26:27">
      <c r="Z215366" s="192"/>
      <c r="AA215366" s="192"/>
    </row>
    <row r="215367" spans="26:27">
      <c r="Z215367" s="192"/>
      <c r="AA215367" s="192"/>
    </row>
    <row r="215368" spans="26:27">
      <c r="Z215368" s="192"/>
      <c r="AA215368" s="192"/>
    </row>
    <row r="215369" spans="26:27">
      <c r="Z215369" s="192"/>
      <c r="AA215369" s="192"/>
    </row>
    <row r="215370" spans="26:27">
      <c r="Z215370" s="192"/>
      <c r="AA215370" s="192"/>
    </row>
    <row r="215371" spans="26:27">
      <c r="Z215371" s="192"/>
      <c r="AA215371" s="192"/>
    </row>
    <row r="215372" spans="26:27">
      <c r="Z215372" s="192"/>
      <c r="AA215372" s="192"/>
    </row>
    <row r="215373" spans="26:27">
      <c r="Z215373" s="192"/>
      <c r="AA215373" s="192"/>
    </row>
    <row r="215374" spans="26:27">
      <c r="Z215374" s="192"/>
      <c r="AA215374" s="192"/>
    </row>
    <row r="215375" spans="26:27">
      <c r="Z215375" s="192"/>
      <c r="AA215375" s="192"/>
    </row>
    <row r="215376" spans="26:27">
      <c r="Z215376" s="192"/>
      <c r="AA215376" s="192"/>
    </row>
    <row r="215377" spans="26:27">
      <c r="Z215377" s="192"/>
      <c r="AA215377" s="192"/>
    </row>
    <row r="215378" spans="26:27">
      <c r="Z215378" s="192"/>
      <c r="AA215378" s="192"/>
    </row>
    <row r="215379" spans="26:27">
      <c r="Z215379" s="192"/>
      <c r="AA215379" s="192"/>
    </row>
    <row r="215380" spans="26:27">
      <c r="Z215380" s="192"/>
      <c r="AA215380" s="192"/>
    </row>
    <row r="215381" spans="26:27">
      <c r="Z215381" s="192"/>
      <c r="AA215381" s="192"/>
    </row>
    <row r="215382" spans="26:27">
      <c r="Z215382" s="192"/>
      <c r="AA215382" s="192"/>
    </row>
    <row r="215383" spans="26:27">
      <c r="Z215383" s="192"/>
      <c r="AA215383" s="192"/>
    </row>
    <row r="215384" spans="26:27">
      <c r="Z215384" s="192"/>
      <c r="AA215384" s="192"/>
    </row>
    <row r="215385" spans="26:27">
      <c r="Z215385" s="192"/>
      <c r="AA215385" s="192"/>
    </row>
    <row r="215386" spans="26:27">
      <c r="Z215386" s="192"/>
      <c r="AA215386" s="192"/>
    </row>
    <row r="215387" spans="26:27">
      <c r="Z215387" s="192"/>
      <c r="AA215387" s="192"/>
    </row>
    <row r="215388" spans="26:27">
      <c r="Z215388" s="192"/>
      <c r="AA215388" s="192"/>
    </row>
    <row r="215389" spans="26:27">
      <c r="Z215389" s="192"/>
      <c r="AA215389" s="192"/>
    </row>
    <row r="215390" spans="26:27">
      <c r="Z215390" s="192"/>
      <c r="AA215390" s="192"/>
    </row>
    <row r="215391" spans="26:27">
      <c r="Z215391" s="192"/>
      <c r="AA215391" s="192"/>
    </row>
    <row r="215392" spans="26:27">
      <c r="Z215392" s="192"/>
      <c r="AA215392" s="192"/>
    </row>
    <row r="215393" spans="26:27">
      <c r="Z215393" s="192"/>
      <c r="AA215393" s="192"/>
    </row>
    <row r="215394" spans="26:27">
      <c r="Z215394" s="192"/>
      <c r="AA215394" s="192"/>
    </row>
    <row r="215395" spans="26:27">
      <c r="Z215395" s="192"/>
      <c r="AA215395" s="192"/>
    </row>
    <row r="215396" spans="26:27">
      <c r="Z215396" s="192"/>
      <c r="AA215396" s="192"/>
    </row>
    <row r="215397" spans="26:27">
      <c r="Z215397" s="192"/>
      <c r="AA215397" s="192"/>
    </row>
    <row r="215398" spans="26:27">
      <c r="Z215398" s="192"/>
      <c r="AA215398" s="192"/>
    </row>
    <row r="215399" spans="26:27">
      <c r="Z215399" s="192"/>
      <c r="AA215399" s="192"/>
    </row>
    <row r="215400" spans="26:27">
      <c r="Z215400" s="192"/>
      <c r="AA215400" s="192"/>
    </row>
    <row r="215401" spans="26:27">
      <c r="Z215401" s="192"/>
      <c r="AA215401" s="192"/>
    </row>
    <row r="215402" spans="26:27">
      <c r="Z215402" s="192"/>
      <c r="AA215402" s="192"/>
    </row>
    <row r="215403" spans="26:27">
      <c r="Z215403" s="192"/>
      <c r="AA215403" s="192"/>
    </row>
    <row r="215404" spans="26:27">
      <c r="Z215404" s="192"/>
      <c r="AA215404" s="192"/>
    </row>
    <row r="215405" spans="26:27">
      <c r="Z215405" s="192"/>
      <c r="AA215405" s="192"/>
    </row>
    <row r="215406" spans="26:27">
      <c r="Z215406" s="192"/>
      <c r="AA215406" s="192"/>
    </row>
    <row r="215407" spans="26:27">
      <c r="Z215407" s="192"/>
      <c r="AA215407" s="192"/>
    </row>
    <row r="215408" spans="26:27">
      <c r="Z215408" s="192"/>
      <c r="AA215408" s="192"/>
    </row>
    <row r="215409" spans="26:27">
      <c r="Z215409" s="192"/>
      <c r="AA215409" s="192"/>
    </row>
    <row r="215410" spans="26:27">
      <c r="Z215410" s="192"/>
      <c r="AA215410" s="192"/>
    </row>
    <row r="215411" spans="26:27">
      <c r="Z215411" s="192"/>
      <c r="AA215411" s="192"/>
    </row>
    <row r="215412" spans="26:27">
      <c r="Z215412" s="192"/>
      <c r="AA215412" s="192"/>
    </row>
    <row r="215413" spans="26:27">
      <c r="Z215413" s="192"/>
      <c r="AA215413" s="192"/>
    </row>
    <row r="215414" spans="26:27">
      <c r="Z215414" s="192"/>
      <c r="AA215414" s="192"/>
    </row>
    <row r="215415" spans="26:27">
      <c r="Z215415" s="192"/>
      <c r="AA215415" s="192"/>
    </row>
    <row r="215416" spans="26:27">
      <c r="Z215416" s="192"/>
      <c r="AA215416" s="192"/>
    </row>
    <row r="215417" spans="26:27">
      <c r="Z215417" s="192"/>
      <c r="AA215417" s="192"/>
    </row>
    <row r="215418" spans="26:27">
      <c r="Z215418" s="192"/>
      <c r="AA215418" s="192"/>
    </row>
    <row r="215419" spans="26:27">
      <c r="Z215419" s="192"/>
      <c r="AA215419" s="192"/>
    </row>
    <row r="215420" spans="26:27">
      <c r="Z215420" s="192"/>
      <c r="AA215420" s="192"/>
    </row>
    <row r="215421" spans="26:27">
      <c r="Z215421" s="192"/>
      <c r="AA215421" s="192"/>
    </row>
    <row r="215422" spans="26:27">
      <c r="Z215422" s="192"/>
      <c r="AA215422" s="192"/>
    </row>
    <row r="215423" spans="26:27">
      <c r="Z215423" s="192"/>
      <c r="AA215423" s="192"/>
    </row>
    <row r="215424" spans="26:27">
      <c r="Z215424" s="192"/>
      <c r="AA215424" s="192"/>
    </row>
    <row r="215425" spans="26:27">
      <c r="Z215425" s="192"/>
      <c r="AA215425" s="192"/>
    </row>
    <row r="215426" spans="26:27">
      <c r="Z215426" s="192"/>
      <c r="AA215426" s="192"/>
    </row>
    <row r="215427" spans="26:27">
      <c r="Z215427" s="192"/>
      <c r="AA215427" s="192"/>
    </row>
    <row r="215428" spans="26:27">
      <c r="Z215428" s="192"/>
      <c r="AA215428" s="192"/>
    </row>
    <row r="215429" spans="26:27">
      <c r="Z215429" s="192"/>
      <c r="AA215429" s="192"/>
    </row>
    <row r="215430" spans="26:27">
      <c r="Z215430" s="192"/>
      <c r="AA215430" s="192"/>
    </row>
    <row r="215431" spans="26:27">
      <c r="Z215431" s="192"/>
      <c r="AA215431" s="192"/>
    </row>
    <row r="215432" spans="26:27">
      <c r="Z215432" s="192"/>
      <c r="AA215432" s="192"/>
    </row>
    <row r="215433" spans="26:27">
      <c r="Z215433" s="192"/>
      <c r="AA215433" s="192"/>
    </row>
    <row r="215434" spans="26:27">
      <c r="Z215434" s="192"/>
      <c r="AA215434" s="192"/>
    </row>
    <row r="215435" spans="26:27">
      <c r="Z215435" s="192"/>
      <c r="AA215435" s="192"/>
    </row>
    <row r="215436" spans="26:27">
      <c r="Z215436" s="192"/>
      <c r="AA215436" s="192"/>
    </row>
    <row r="215437" spans="26:27">
      <c r="Z215437" s="192"/>
      <c r="AA215437" s="192"/>
    </row>
    <row r="215438" spans="26:27">
      <c r="Z215438" s="192"/>
      <c r="AA215438" s="192"/>
    </row>
    <row r="215439" spans="26:27">
      <c r="Z215439" s="192"/>
      <c r="AA215439" s="192"/>
    </row>
    <row r="215440" spans="26:27">
      <c r="Z215440" s="192"/>
      <c r="AA215440" s="192"/>
    </row>
    <row r="215441" spans="26:27">
      <c r="Z215441" s="192"/>
      <c r="AA215441" s="192"/>
    </row>
    <row r="215442" spans="26:27">
      <c r="Z215442" s="192"/>
      <c r="AA215442" s="192"/>
    </row>
    <row r="215443" spans="26:27">
      <c r="Z215443" s="192"/>
      <c r="AA215443" s="192"/>
    </row>
    <row r="215444" spans="26:27">
      <c r="Z215444" s="192"/>
      <c r="AA215444" s="192"/>
    </row>
    <row r="215445" spans="26:27">
      <c r="Z215445" s="192"/>
      <c r="AA215445" s="192"/>
    </row>
    <row r="215446" spans="26:27">
      <c r="Z215446" s="192"/>
      <c r="AA215446" s="192"/>
    </row>
    <row r="215447" spans="26:27">
      <c r="Z215447" s="192"/>
      <c r="AA215447" s="192"/>
    </row>
    <row r="215448" spans="26:27">
      <c r="Z215448" s="192"/>
      <c r="AA215448" s="192"/>
    </row>
    <row r="215449" spans="26:27">
      <c r="Z215449" s="192"/>
      <c r="AA215449" s="192"/>
    </row>
    <row r="215450" spans="26:27">
      <c r="Z215450" s="192"/>
      <c r="AA215450" s="192"/>
    </row>
    <row r="215451" spans="26:27">
      <c r="Z215451" s="192"/>
      <c r="AA215451" s="192"/>
    </row>
    <row r="215452" spans="26:27">
      <c r="Z215452" s="192"/>
      <c r="AA215452" s="192"/>
    </row>
    <row r="215453" spans="26:27">
      <c r="Z215453" s="192"/>
      <c r="AA215453" s="192"/>
    </row>
    <row r="215454" spans="26:27">
      <c r="Z215454" s="192"/>
      <c r="AA215454" s="192"/>
    </row>
    <row r="215455" spans="26:27">
      <c r="Z215455" s="192"/>
      <c r="AA215455" s="192"/>
    </row>
    <row r="215456" spans="26:27">
      <c r="Z215456" s="192"/>
      <c r="AA215456" s="192"/>
    </row>
    <row r="215457" spans="26:27">
      <c r="Z215457" s="192"/>
      <c r="AA215457" s="192"/>
    </row>
    <row r="215458" spans="26:27">
      <c r="Z215458" s="192"/>
      <c r="AA215458" s="192"/>
    </row>
    <row r="215459" spans="26:27">
      <c r="Z215459" s="192"/>
      <c r="AA215459" s="192"/>
    </row>
    <row r="215460" spans="26:27">
      <c r="Z215460" s="192"/>
      <c r="AA215460" s="192"/>
    </row>
    <row r="215461" spans="26:27">
      <c r="Z215461" s="192"/>
      <c r="AA215461" s="192"/>
    </row>
    <row r="215462" spans="26:27">
      <c r="Z215462" s="192"/>
      <c r="AA215462" s="192"/>
    </row>
    <row r="215463" spans="26:27">
      <c r="Z215463" s="192"/>
      <c r="AA215463" s="192"/>
    </row>
    <row r="215464" spans="26:27">
      <c r="Z215464" s="192"/>
      <c r="AA215464" s="192"/>
    </row>
    <row r="215465" spans="26:27">
      <c r="Z215465" s="192"/>
      <c r="AA215465" s="192"/>
    </row>
    <row r="215466" spans="26:27">
      <c r="Z215466" s="192"/>
      <c r="AA215466" s="192"/>
    </row>
    <row r="215467" spans="26:27">
      <c r="Z215467" s="192"/>
      <c r="AA215467" s="192"/>
    </row>
    <row r="215468" spans="26:27">
      <c r="Z215468" s="192"/>
      <c r="AA215468" s="192"/>
    </row>
    <row r="215469" spans="26:27">
      <c r="Z215469" s="192"/>
      <c r="AA215469" s="192"/>
    </row>
    <row r="215470" spans="26:27">
      <c r="Z215470" s="192"/>
      <c r="AA215470" s="192"/>
    </row>
    <row r="215471" spans="26:27">
      <c r="Z215471" s="192"/>
      <c r="AA215471" s="192"/>
    </row>
    <row r="215472" spans="26:27">
      <c r="Z215472" s="192"/>
      <c r="AA215472" s="192"/>
    </row>
    <row r="215473" spans="26:27">
      <c r="Z215473" s="192"/>
      <c r="AA215473" s="192"/>
    </row>
    <row r="215474" spans="26:27">
      <c r="Z215474" s="192"/>
      <c r="AA215474" s="192"/>
    </row>
    <row r="215475" spans="26:27">
      <c r="Z215475" s="192"/>
      <c r="AA215475" s="192"/>
    </row>
    <row r="215476" spans="26:27">
      <c r="Z215476" s="192"/>
      <c r="AA215476" s="192"/>
    </row>
    <row r="215477" spans="26:27">
      <c r="Z215477" s="192"/>
      <c r="AA215477" s="192"/>
    </row>
    <row r="215478" spans="26:27">
      <c r="Z215478" s="192"/>
      <c r="AA215478" s="192"/>
    </row>
    <row r="215479" spans="26:27">
      <c r="Z215479" s="192"/>
      <c r="AA215479" s="192"/>
    </row>
    <row r="215480" spans="26:27">
      <c r="Z215480" s="192"/>
      <c r="AA215480" s="192"/>
    </row>
    <row r="215481" spans="26:27">
      <c r="Z215481" s="192"/>
      <c r="AA215481" s="192"/>
    </row>
    <row r="215482" spans="26:27">
      <c r="Z215482" s="192"/>
      <c r="AA215482" s="192"/>
    </row>
    <row r="215483" spans="26:27">
      <c r="Z215483" s="192"/>
      <c r="AA215483" s="192"/>
    </row>
    <row r="215484" spans="26:27">
      <c r="Z215484" s="192"/>
      <c r="AA215484" s="192"/>
    </row>
    <row r="215485" spans="26:27">
      <c r="Z215485" s="192"/>
      <c r="AA215485" s="192"/>
    </row>
    <row r="215486" spans="26:27">
      <c r="Z215486" s="192"/>
      <c r="AA215486" s="192"/>
    </row>
    <row r="215487" spans="26:27">
      <c r="Z215487" s="192"/>
      <c r="AA215487" s="192"/>
    </row>
    <row r="215488" spans="26:27">
      <c r="Z215488" s="192"/>
      <c r="AA215488" s="192"/>
    </row>
    <row r="215489" spans="26:27">
      <c r="Z215489" s="192"/>
      <c r="AA215489" s="192"/>
    </row>
    <row r="215490" spans="26:27">
      <c r="Z215490" s="192"/>
      <c r="AA215490" s="192"/>
    </row>
    <row r="215491" spans="26:27">
      <c r="Z215491" s="192"/>
      <c r="AA215491" s="192"/>
    </row>
    <row r="215492" spans="26:27">
      <c r="Z215492" s="192"/>
      <c r="AA215492" s="192"/>
    </row>
    <row r="215493" spans="26:27">
      <c r="Z215493" s="192"/>
      <c r="AA215493" s="192"/>
    </row>
    <row r="215494" spans="26:27">
      <c r="Z215494" s="192"/>
      <c r="AA215494" s="192"/>
    </row>
    <row r="215495" spans="26:27">
      <c r="Z215495" s="192"/>
      <c r="AA215495" s="192"/>
    </row>
    <row r="215496" spans="26:27">
      <c r="Z215496" s="192"/>
      <c r="AA215496" s="192"/>
    </row>
    <row r="215497" spans="26:27">
      <c r="Z215497" s="192"/>
      <c r="AA215497" s="192"/>
    </row>
    <row r="215498" spans="26:27">
      <c r="Z215498" s="192"/>
      <c r="AA215498" s="192"/>
    </row>
    <row r="215499" spans="26:27">
      <c r="Z215499" s="192"/>
      <c r="AA215499" s="192"/>
    </row>
    <row r="215500" spans="26:27">
      <c r="Z215500" s="192"/>
      <c r="AA215500" s="192"/>
    </row>
    <row r="215501" spans="26:27">
      <c r="Z215501" s="192"/>
      <c r="AA215501" s="192"/>
    </row>
    <row r="215502" spans="26:27">
      <c r="Z215502" s="192"/>
      <c r="AA215502" s="192"/>
    </row>
    <row r="215503" spans="26:27">
      <c r="Z215503" s="192"/>
      <c r="AA215503" s="192"/>
    </row>
    <row r="215504" spans="26:27">
      <c r="Z215504" s="192"/>
      <c r="AA215504" s="192"/>
    </row>
    <row r="215505" spans="26:27">
      <c r="Z215505" s="192"/>
      <c r="AA215505" s="192"/>
    </row>
    <row r="215506" spans="26:27">
      <c r="Z215506" s="192"/>
      <c r="AA215506" s="192"/>
    </row>
    <row r="215507" spans="26:27">
      <c r="Z215507" s="192"/>
      <c r="AA215507" s="192"/>
    </row>
    <row r="215508" spans="26:27">
      <c r="Z215508" s="192"/>
      <c r="AA215508" s="192"/>
    </row>
    <row r="215509" spans="26:27">
      <c r="Z215509" s="192"/>
      <c r="AA215509" s="192"/>
    </row>
    <row r="215510" spans="26:27">
      <c r="Z215510" s="192"/>
      <c r="AA215510" s="192"/>
    </row>
    <row r="215511" spans="26:27">
      <c r="Z215511" s="192"/>
      <c r="AA215511" s="192"/>
    </row>
    <row r="215512" spans="26:27">
      <c r="Z215512" s="192"/>
      <c r="AA215512" s="192"/>
    </row>
    <row r="215513" spans="26:27">
      <c r="Z215513" s="192"/>
      <c r="AA215513" s="192"/>
    </row>
    <row r="215514" spans="26:27">
      <c r="Z215514" s="192"/>
      <c r="AA215514" s="192"/>
    </row>
    <row r="215515" spans="26:27">
      <c r="Z215515" s="192"/>
      <c r="AA215515" s="192"/>
    </row>
    <row r="215516" spans="26:27">
      <c r="Z215516" s="192"/>
      <c r="AA215516" s="192"/>
    </row>
    <row r="215517" spans="26:27">
      <c r="Z215517" s="192"/>
      <c r="AA215517" s="192"/>
    </row>
    <row r="215518" spans="26:27">
      <c r="Z215518" s="192"/>
      <c r="AA215518" s="192"/>
    </row>
    <row r="215519" spans="26:27">
      <c r="Z215519" s="192"/>
      <c r="AA215519" s="192"/>
    </row>
    <row r="215520" spans="26:27">
      <c r="Z215520" s="192"/>
      <c r="AA215520" s="192"/>
    </row>
    <row r="215521" spans="26:27">
      <c r="Z215521" s="192"/>
      <c r="AA215521" s="192"/>
    </row>
    <row r="215522" spans="26:27">
      <c r="Z215522" s="192"/>
      <c r="AA215522" s="192"/>
    </row>
    <row r="215523" spans="26:27">
      <c r="Z215523" s="192"/>
      <c r="AA215523" s="192"/>
    </row>
    <row r="215524" spans="26:27">
      <c r="Z215524" s="192"/>
      <c r="AA215524" s="192"/>
    </row>
    <row r="215525" spans="26:27">
      <c r="Z215525" s="192"/>
      <c r="AA215525" s="192"/>
    </row>
    <row r="215526" spans="26:27">
      <c r="Z215526" s="192"/>
      <c r="AA215526" s="192"/>
    </row>
    <row r="215527" spans="26:27">
      <c r="Z215527" s="192"/>
      <c r="AA215527" s="192"/>
    </row>
    <row r="215528" spans="26:27">
      <c r="Z215528" s="192"/>
      <c r="AA215528" s="192"/>
    </row>
    <row r="215529" spans="26:27">
      <c r="Z215529" s="192"/>
      <c r="AA215529" s="192"/>
    </row>
    <row r="215530" spans="26:27">
      <c r="Z215530" s="192"/>
      <c r="AA215530" s="192"/>
    </row>
    <row r="215531" spans="26:27">
      <c r="Z215531" s="192"/>
      <c r="AA215531" s="192"/>
    </row>
    <row r="215532" spans="26:27">
      <c r="Z215532" s="192"/>
      <c r="AA215532" s="192"/>
    </row>
    <row r="215533" spans="26:27">
      <c r="Z215533" s="192"/>
      <c r="AA215533" s="192"/>
    </row>
    <row r="215534" spans="26:27">
      <c r="Z215534" s="192"/>
      <c r="AA215534" s="192"/>
    </row>
    <row r="215535" spans="26:27">
      <c r="Z215535" s="192"/>
      <c r="AA215535" s="192"/>
    </row>
    <row r="215536" spans="26:27">
      <c r="Z215536" s="192"/>
      <c r="AA215536" s="192"/>
    </row>
    <row r="215537" spans="26:27">
      <c r="Z215537" s="192"/>
      <c r="AA215537" s="192"/>
    </row>
    <row r="215538" spans="26:27">
      <c r="Z215538" s="192"/>
      <c r="AA215538" s="192"/>
    </row>
    <row r="215539" spans="26:27">
      <c r="Z215539" s="192"/>
      <c r="AA215539" s="192"/>
    </row>
    <row r="215540" spans="26:27">
      <c r="Z215540" s="192"/>
      <c r="AA215540" s="192"/>
    </row>
    <row r="215541" spans="26:27">
      <c r="Z215541" s="192"/>
      <c r="AA215541" s="192"/>
    </row>
    <row r="215542" spans="26:27">
      <c r="Z215542" s="192"/>
      <c r="AA215542" s="192"/>
    </row>
    <row r="215543" spans="26:27">
      <c r="Z215543" s="192"/>
      <c r="AA215543" s="192"/>
    </row>
    <row r="215544" spans="26:27">
      <c r="Z215544" s="192"/>
      <c r="AA215544" s="192"/>
    </row>
    <row r="215545" spans="26:27">
      <c r="Z215545" s="192"/>
      <c r="AA215545" s="192"/>
    </row>
    <row r="215546" spans="26:27">
      <c r="Z215546" s="192"/>
      <c r="AA215546" s="192"/>
    </row>
    <row r="215547" spans="26:27">
      <c r="Z215547" s="192"/>
      <c r="AA215547" s="192"/>
    </row>
    <row r="215548" spans="26:27">
      <c r="Z215548" s="192"/>
      <c r="AA215548" s="192"/>
    </row>
    <row r="215549" spans="26:27">
      <c r="Z215549" s="192"/>
      <c r="AA215549" s="192"/>
    </row>
    <row r="215550" spans="26:27">
      <c r="Z215550" s="192"/>
      <c r="AA215550" s="192"/>
    </row>
    <row r="215551" spans="26:27">
      <c r="Z215551" s="192"/>
      <c r="AA215551" s="192"/>
    </row>
    <row r="215552" spans="26:27">
      <c r="Z215552" s="192"/>
      <c r="AA215552" s="192"/>
    </row>
    <row r="215553" spans="26:27">
      <c r="Z215553" s="192"/>
      <c r="AA215553" s="192"/>
    </row>
    <row r="215554" spans="26:27">
      <c r="Z215554" s="192"/>
      <c r="AA215554" s="192"/>
    </row>
    <row r="215555" spans="26:27">
      <c r="Z215555" s="192"/>
      <c r="AA215555" s="192"/>
    </row>
    <row r="215556" spans="26:27">
      <c r="Z215556" s="192"/>
      <c r="AA215556" s="192"/>
    </row>
    <row r="215557" spans="26:27">
      <c r="Z215557" s="192"/>
      <c r="AA215557" s="192"/>
    </row>
    <row r="215558" spans="26:27">
      <c r="Z215558" s="192"/>
      <c r="AA215558" s="192"/>
    </row>
    <row r="215559" spans="26:27">
      <c r="Z215559" s="192"/>
      <c r="AA215559" s="192"/>
    </row>
    <row r="215560" spans="26:27">
      <c r="Z215560" s="192"/>
      <c r="AA215560" s="192"/>
    </row>
    <row r="215561" spans="26:27">
      <c r="Z215561" s="192"/>
      <c r="AA215561" s="192"/>
    </row>
    <row r="215562" spans="26:27">
      <c r="Z215562" s="192"/>
      <c r="AA215562" s="192"/>
    </row>
    <row r="215563" spans="26:27">
      <c r="Z215563" s="192"/>
      <c r="AA215563" s="192"/>
    </row>
    <row r="215564" spans="26:27">
      <c r="Z215564" s="192"/>
      <c r="AA215564" s="192"/>
    </row>
    <row r="215565" spans="26:27">
      <c r="Z215565" s="192"/>
      <c r="AA215565" s="192"/>
    </row>
    <row r="215566" spans="26:27">
      <c r="Z215566" s="192"/>
      <c r="AA215566" s="192"/>
    </row>
    <row r="215567" spans="26:27">
      <c r="Z215567" s="192"/>
      <c r="AA215567" s="192"/>
    </row>
    <row r="215568" spans="26:27">
      <c r="Z215568" s="192"/>
      <c r="AA215568" s="192"/>
    </row>
    <row r="215569" spans="26:27">
      <c r="Z215569" s="192"/>
      <c r="AA215569" s="192"/>
    </row>
    <row r="215570" spans="26:27">
      <c r="Z215570" s="192"/>
      <c r="AA215570" s="192"/>
    </row>
    <row r="215571" spans="26:27">
      <c r="Z215571" s="192"/>
      <c r="AA215571" s="192"/>
    </row>
    <row r="215572" spans="26:27">
      <c r="Z215572" s="192"/>
      <c r="AA215572" s="192"/>
    </row>
    <row r="215573" spans="26:27">
      <c r="Z215573" s="192"/>
      <c r="AA215573" s="192"/>
    </row>
    <row r="215574" spans="26:27">
      <c r="Z215574" s="192"/>
      <c r="AA215574" s="192"/>
    </row>
    <row r="215575" spans="26:27">
      <c r="Z215575" s="192"/>
      <c r="AA215575" s="192"/>
    </row>
    <row r="215576" spans="26:27">
      <c r="Z215576" s="192"/>
      <c r="AA215576" s="192"/>
    </row>
    <row r="215577" spans="26:27">
      <c r="Z215577" s="192"/>
      <c r="AA215577" s="192"/>
    </row>
    <row r="215578" spans="26:27">
      <c r="Z215578" s="192"/>
      <c r="AA215578" s="192"/>
    </row>
    <row r="215579" spans="26:27">
      <c r="Z215579" s="192"/>
      <c r="AA215579" s="192"/>
    </row>
    <row r="215580" spans="26:27">
      <c r="Z215580" s="192"/>
      <c r="AA215580" s="192"/>
    </row>
    <row r="215581" spans="26:27">
      <c r="Z215581" s="192"/>
      <c r="AA215581" s="192"/>
    </row>
    <row r="215582" spans="26:27">
      <c r="Z215582" s="192"/>
      <c r="AA215582" s="192"/>
    </row>
    <row r="215583" spans="26:27">
      <c r="Z215583" s="192"/>
      <c r="AA215583" s="192"/>
    </row>
    <row r="215584" spans="26:27">
      <c r="Z215584" s="192"/>
      <c r="AA215584" s="192"/>
    </row>
    <row r="215585" spans="26:27">
      <c r="Z215585" s="192"/>
      <c r="AA215585" s="192"/>
    </row>
    <row r="215586" spans="26:27">
      <c r="Z215586" s="192"/>
      <c r="AA215586" s="192"/>
    </row>
    <row r="215587" spans="26:27">
      <c r="Z215587" s="192"/>
      <c r="AA215587" s="192"/>
    </row>
    <row r="215588" spans="26:27">
      <c r="Z215588" s="192"/>
      <c r="AA215588" s="192"/>
    </row>
    <row r="215589" spans="26:27">
      <c r="Z215589" s="192"/>
      <c r="AA215589" s="192"/>
    </row>
    <row r="215590" spans="26:27">
      <c r="Z215590" s="192"/>
      <c r="AA215590" s="192"/>
    </row>
    <row r="215591" spans="26:27">
      <c r="Z215591" s="192"/>
      <c r="AA215591" s="192"/>
    </row>
    <row r="215592" spans="26:27">
      <c r="Z215592" s="192"/>
      <c r="AA215592" s="192"/>
    </row>
    <row r="215593" spans="26:27">
      <c r="Z215593" s="192"/>
      <c r="AA215593" s="192"/>
    </row>
    <row r="215594" spans="26:27">
      <c r="Z215594" s="192"/>
      <c r="AA215594" s="192"/>
    </row>
    <row r="215595" spans="26:27">
      <c r="Z215595" s="192"/>
      <c r="AA215595" s="192"/>
    </row>
    <row r="215596" spans="26:27">
      <c r="Z215596" s="192"/>
      <c r="AA215596" s="192"/>
    </row>
    <row r="215597" spans="26:27">
      <c r="Z215597" s="192"/>
      <c r="AA215597" s="192"/>
    </row>
    <row r="215598" spans="26:27">
      <c r="Z215598" s="192"/>
      <c r="AA215598" s="192"/>
    </row>
    <row r="215599" spans="26:27">
      <c r="Z215599" s="192"/>
      <c r="AA215599" s="192"/>
    </row>
    <row r="215600" spans="26:27">
      <c r="Z215600" s="192"/>
      <c r="AA215600" s="192"/>
    </row>
    <row r="215601" spans="26:27">
      <c r="Z215601" s="192"/>
      <c r="AA215601" s="192"/>
    </row>
    <row r="215602" spans="26:27">
      <c r="Z215602" s="192"/>
      <c r="AA215602" s="192"/>
    </row>
    <row r="215603" spans="26:27">
      <c r="Z215603" s="192"/>
      <c r="AA215603" s="192"/>
    </row>
    <row r="215604" spans="26:27">
      <c r="Z215604" s="192"/>
      <c r="AA215604" s="192"/>
    </row>
    <row r="215605" spans="26:27">
      <c r="Z215605" s="192"/>
      <c r="AA215605" s="192"/>
    </row>
    <row r="215606" spans="26:27">
      <c r="Z215606" s="192"/>
      <c r="AA215606" s="192"/>
    </row>
    <row r="215607" spans="26:27">
      <c r="Z215607" s="192"/>
      <c r="AA215607" s="192"/>
    </row>
    <row r="215608" spans="26:27">
      <c r="Z215608" s="192"/>
      <c r="AA215608" s="192"/>
    </row>
    <row r="215609" spans="26:27">
      <c r="Z215609" s="192"/>
      <c r="AA215609" s="192"/>
    </row>
    <row r="215610" spans="26:27">
      <c r="Z215610" s="192"/>
      <c r="AA215610" s="192"/>
    </row>
    <row r="215611" spans="26:27">
      <c r="Z215611" s="192"/>
      <c r="AA215611" s="192"/>
    </row>
    <row r="215612" spans="26:27">
      <c r="Z215612" s="192"/>
      <c r="AA215612" s="192"/>
    </row>
    <row r="215613" spans="26:27">
      <c r="Z215613" s="192"/>
      <c r="AA215613" s="192"/>
    </row>
    <row r="215614" spans="26:27">
      <c r="Z215614" s="192"/>
      <c r="AA215614" s="192"/>
    </row>
    <row r="215615" spans="26:27">
      <c r="Z215615" s="192"/>
      <c r="AA215615" s="192"/>
    </row>
    <row r="215616" spans="26:27">
      <c r="Z215616" s="192"/>
      <c r="AA215616" s="192"/>
    </row>
    <row r="215617" spans="26:27">
      <c r="Z215617" s="192"/>
      <c r="AA215617" s="192"/>
    </row>
    <row r="215618" spans="26:27">
      <c r="Z215618" s="192"/>
      <c r="AA215618" s="192"/>
    </row>
    <row r="215619" spans="26:27">
      <c r="Z215619" s="192"/>
      <c r="AA215619" s="192"/>
    </row>
    <row r="215620" spans="26:27">
      <c r="Z215620" s="192"/>
      <c r="AA215620" s="192"/>
    </row>
    <row r="215621" spans="26:27">
      <c r="Z215621" s="192"/>
      <c r="AA215621" s="192"/>
    </row>
    <row r="215622" spans="26:27">
      <c r="Z215622" s="192"/>
      <c r="AA215622" s="192"/>
    </row>
    <row r="215623" spans="26:27">
      <c r="Z215623" s="192"/>
      <c r="AA215623" s="192"/>
    </row>
    <row r="215624" spans="26:27">
      <c r="Z215624" s="192"/>
      <c r="AA215624" s="192"/>
    </row>
    <row r="215625" spans="26:27">
      <c r="Z215625" s="192"/>
      <c r="AA215625" s="192"/>
    </row>
    <row r="215626" spans="26:27">
      <c r="Z215626" s="192"/>
      <c r="AA215626" s="192"/>
    </row>
    <row r="215627" spans="26:27">
      <c r="Z215627" s="192"/>
      <c r="AA215627" s="192"/>
    </row>
    <row r="215628" spans="26:27">
      <c r="Z215628" s="192"/>
      <c r="AA215628" s="192"/>
    </row>
    <row r="215629" spans="26:27">
      <c r="Z215629" s="192"/>
      <c r="AA215629" s="192"/>
    </row>
    <row r="215630" spans="26:27">
      <c r="Z215630" s="192"/>
      <c r="AA215630" s="192"/>
    </row>
    <row r="215631" spans="26:27">
      <c r="Z215631" s="192"/>
      <c r="AA215631" s="192"/>
    </row>
    <row r="215632" spans="26:27">
      <c r="Z215632" s="192"/>
      <c r="AA215632" s="192"/>
    </row>
    <row r="215633" spans="26:27">
      <c r="Z215633" s="192"/>
      <c r="AA215633" s="192"/>
    </row>
    <row r="215634" spans="26:27">
      <c r="Z215634" s="192"/>
      <c r="AA215634" s="192"/>
    </row>
    <row r="215635" spans="26:27">
      <c r="Z215635" s="192"/>
      <c r="AA215635" s="192"/>
    </row>
    <row r="215636" spans="26:27">
      <c r="Z215636" s="192"/>
      <c r="AA215636" s="192"/>
    </row>
    <row r="215637" spans="26:27">
      <c r="Z215637" s="192"/>
      <c r="AA215637" s="192"/>
    </row>
    <row r="215638" spans="26:27">
      <c r="Z215638" s="192"/>
      <c r="AA215638" s="192"/>
    </row>
    <row r="215639" spans="26:27">
      <c r="Z215639" s="192"/>
      <c r="AA215639" s="192"/>
    </row>
    <row r="215640" spans="26:27">
      <c r="Z215640" s="192"/>
      <c r="AA215640" s="192"/>
    </row>
    <row r="215641" spans="26:27">
      <c r="Z215641" s="192"/>
      <c r="AA215641" s="192"/>
    </row>
    <row r="215642" spans="26:27">
      <c r="Z215642" s="192"/>
      <c r="AA215642" s="192"/>
    </row>
    <row r="215643" spans="26:27">
      <c r="Z215643" s="192"/>
      <c r="AA215643" s="192"/>
    </row>
    <row r="215644" spans="26:27">
      <c r="Z215644" s="192"/>
      <c r="AA215644" s="192"/>
    </row>
    <row r="215645" spans="26:27">
      <c r="Z215645" s="192"/>
      <c r="AA215645" s="192"/>
    </row>
    <row r="215646" spans="26:27">
      <c r="Z215646" s="192"/>
      <c r="AA215646" s="192"/>
    </row>
    <row r="215647" spans="26:27">
      <c r="Z215647" s="192"/>
      <c r="AA215647" s="192"/>
    </row>
    <row r="215648" spans="26:27">
      <c r="Z215648" s="192"/>
      <c r="AA215648" s="192"/>
    </row>
    <row r="215649" spans="26:27">
      <c r="Z215649" s="192"/>
      <c r="AA215649" s="192"/>
    </row>
    <row r="215650" spans="26:27">
      <c r="Z215650" s="192"/>
      <c r="AA215650" s="192"/>
    </row>
    <row r="215651" spans="26:27">
      <c r="Z215651" s="192"/>
      <c r="AA215651" s="192"/>
    </row>
    <row r="215652" spans="26:27">
      <c r="Z215652" s="192"/>
      <c r="AA215652" s="192"/>
    </row>
    <row r="215653" spans="26:27">
      <c r="Z215653" s="192"/>
      <c r="AA215653" s="192"/>
    </row>
    <row r="215654" spans="26:27">
      <c r="Z215654" s="192"/>
      <c r="AA215654" s="192"/>
    </row>
    <row r="215655" spans="26:27">
      <c r="Z215655" s="192"/>
      <c r="AA215655" s="192"/>
    </row>
    <row r="215656" spans="26:27">
      <c r="Z215656" s="192"/>
      <c r="AA215656" s="192"/>
    </row>
    <row r="215657" spans="26:27">
      <c r="Z215657" s="192"/>
      <c r="AA215657" s="192"/>
    </row>
    <row r="215658" spans="26:27">
      <c r="Z215658" s="192"/>
      <c r="AA215658" s="192"/>
    </row>
    <row r="215659" spans="26:27">
      <c r="Z215659" s="192"/>
      <c r="AA215659" s="192"/>
    </row>
    <row r="215660" spans="26:27">
      <c r="Z215660" s="192"/>
      <c r="AA215660" s="192"/>
    </row>
    <row r="215661" spans="26:27">
      <c r="Z215661" s="192"/>
      <c r="AA215661" s="192"/>
    </row>
    <row r="215662" spans="26:27">
      <c r="Z215662" s="192"/>
      <c r="AA215662" s="192"/>
    </row>
    <row r="215663" spans="26:27">
      <c r="Z215663" s="192"/>
      <c r="AA215663" s="192"/>
    </row>
    <row r="215664" spans="26:27">
      <c r="Z215664" s="192"/>
      <c r="AA215664" s="192"/>
    </row>
    <row r="215665" spans="26:27">
      <c r="Z215665" s="192"/>
      <c r="AA215665" s="192"/>
    </row>
    <row r="215666" spans="26:27">
      <c r="Z215666" s="192"/>
      <c r="AA215666" s="192"/>
    </row>
    <row r="215667" spans="26:27">
      <c r="Z215667" s="192"/>
      <c r="AA215667" s="192"/>
    </row>
    <row r="215668" spans="26:27">
      <c r="Z215668" s="192"/>
      <c r="AA215668" s="192"/>
    </row>
    <row r="215669" spans="26:27">
      <c r="Z215669" s="192"/>
      <c r="AA215669" s="192"/>
    </row>
    <row r="215670" spans="26:27">
      <c r="Z215670" s="192"/>
      <c r="AA215670" s="192"/>
    </row>
    <row r="215671" spans="26:27">
      <c r="Z215671" s="192"/>
      <c r="AA215671" s="192"/>
    </row>
    <row r="215672" spans="26:27">
      <c r="Z215672" s="192"/>
      <c r="AA215672" s="192"/>
    </row>
    <row r="215673" spans="26:27">
      <c r="Z215673" s="192"/>
      <c r="AA215673" s="192"/>
    </row>
    <row r="215674" spans="26:27">
      <c r="Z215674" s="192"/>
      <c r="AA215674" s="192"/>
    </row>
    <row r="215675" spans="26:27">
      <c r="Z215675" s="192"/>
      <c r="AA215675" s="192"/>
    </row>
    <row r="215676" spans="26:27">
      <c r="Z215676" s="192"/>
      <c r="AA215676" s="192"/>
    </row>
    <row r="215677" spans="26:27">
      <c r="Z215677" s="192"/>
      <c r="AA215677" s="192"/>
    </row>
    <row r="215678" spans="26:27">
      <c r="Z215678" s="192"/>
      <c r="AA215678" s="192"/>
    </row>
    <row r="215679" spans="26:27">
      <c r="Z215679" s="192"/>
      <c r="AA215679" s="192"/>
    </row>
    <row r="215680" spans="26:27">
      <c r="Z215680" s="192"/>
      <c r="AA215680" s="192"/>
    </row>
    <row r="215681" spans="26:27">
      <c r="Z215681" s="192"/>
      <c r="AA215681" s="192"/>
    </row>
    <row r="215682" spans="26:27">
      <c r="Z215682" s="192"/>
      <c r="AA215682" s="192"/>
    </row>
    <row r="215683" spans="26:27">
      <c r="Z215683" s="192"/>
      <c r="AA215683" s="192"/>
    </row>
    <row r="215684" spans="26:27">
      <c r="Z215684" s="192"/>
      <c r="AA215684" s="192"/>
    </row>
    <row r="215685" spans="26:27">
      <c r="Z215685" s="192"/>
      <c r="AA215685" s="192"/>
    </row>
    <row r="215686" spans="26:27">
      <c r="Z215686" s="192"/>
      <c r="AA215686" s="192"/>
    </row>
    <row r="215687" spans="26:27">
      <c r="Z215687" s="192"/>
      <c r="AA215687" s="192"/>
    </row>
    <row r="215688" spans="26:27">
      <c r="Z215688" s="192"/>
      <c r="AA215688" s="192"/>
    </row>
    <row r="215689" spans="26:27">
      <c r="Z215689" s="192"/>
      <c r="AA215689" s="192"/>
    </row>
    <row r="215690" spans="26:27">
      <c r="Z215690" s="192"/>
      <c r="AA215690" s="192"/>
    </row>
    <row r="215691" spans="26:27">
      <c r="Z215691" s="192"/>
      <c r="AA215691" s="192"/>
    </row>
    <row r="215692" spans="26:27">
      <c r="Z215692" s="192"/>
      <c r="AA215692" s="192"/>
    </row>
    <row r="215693" spans="26:27">
      <c r="Z215693" s="192"/>
      <c r="AA215693" s="192"/>
    </row>
    <row r="215694" spans="26:27">
      <c r="Z215694" s="192"/>
      <c r="AA215694" s="192"/>
    </row>
    <row r="215695" spans="26:27">
      <c r="Z215695" s="192"/>
      <c r="AA215695" s="192"/>
    </row>
    <row r="215696" spans="26:27">
      <c r="Z215696" s="192"/>
      <c r="AA215696" s="192"/>
    </row>
    <row r="215697" spans="26:27">
      <c r="Z215697" s="192"/>
      <c r="AA215697" s="192"/>
    </row>
    <row r="215698" spans="26:27">
      <c r="Z215698" s="192"/>
      <c r="AA215698" s="192"/>
    </row>
    <row r="215699" spans="26:27">
      <c r="Z215699" s="192"/>
      <c r="AA215699" s="192"/>
    </row>
    <row r="215700" spans="26:27">
      <c r="Z215700" s="192"/>
      <c r="AA215700" s="192"/>
    </row>
    <row r="215701" spans="26:27">
      <c r="Z215701" s="192"/>
      <c r="AA215701" s="192"/>
    </row>
    <row r="215702" spans="26:27">
      <c r="Z215702" s="192"/>
      <c r="AA215702" s="192"/>
    </row>
    <row r="215703" spans="26:27">
      <c r="Z215703" s="192"/>
      <c r="AA215703" s="192"/>
    </row>
    <row r="215704" spans="26:27">
      <c r="Z215704" s="192"/>
      <c r="AA215704" s="192"/>
    </row>
    <row r="215705" spans="26:27">
      <c r="Z215705" s="192"/>
      <c r="AA215705" s="192"/>
    </row>
    <row r="215706" spans="26:27">
      <c r="Z215706" s="192"/>
      <c r="AA215706" s="192"/>
    </row>
    <row r="215707" spans="26:27">
      <c r="Z215707" s="192"/>
      <c r="AA215707" s="192"/>
    </row>
    <row r="215708" spans="26:27">
      <c r="Z215708" s="192"/>
      <c r="AA215708" s="192"/>
    </row>
    <row r="215709" spans="26:27">
      <c r="Z215709" s="192"/>
      <c r="AA215709" s="192"/>
    </row>
    <row r="215710" spans="26:27">
      <c r="Z215710" s="192"/>
      <c r="AA215710" s="192"/>
    </row>
    <row r="215711" spans="26:27">
      <c r="Z215711" s="192"/>
      <c r="AA215711" s="192"/>
    </row>
    <row r="215712" spans="26:27">
      <c r="Z215712" s="192"/>
      <c r="AA215712" s="192"/>
    </row>
    <row r="215713" spans="26:27">
      <c r="Z215713" s="192"/>
      <c r="AA215713" s="192"/>
    </row>
    <row r="215714" spans="26:27">
      <c r="Z215714" s="192"/>
      <c r="AA215714" s="192"/>
    </row>
    <row r="215715" spans="26:27">
      <c r="Z215715" s="192"/>
      <c r="AA215715" s="192"/>
    </row>
    <row r="215716" spans="26:27">
      <c r="Z215716" s="192"/>
      <c r="AA215716" s="192"/>
    </row>
    <row r="215717" spans="26:27">
      <c r="Z215717" s="192"/>
      <c r="AA215717" s="192"/>
    </row>
    <row r="215718" spans="26:27">
      <c r="Z215718" s="192"/>
      <c r="AA215718" s="192"/>
    </row>
    <row r="215719" spans="26:27">
      <c r="Z215719" s="192"/>
      <c r="AA215719" s="192"/>
    </row>
    <row r="215720" spans="26:27">
      <c r="Z215720" s="192"/>
      <c r="AA215720" s="192"/>
    </row>
    <row r="215721" spans="26:27">
      <c r="Z215721" s="192"/>
      <c r="AA215721" s="192"/>
    </row>
    <row r="215722" spans="26:27">
      <c r="Z215722" s="192"/>
      <c r="AA215722" s="192"/>
    </row>
    <row r="215723" spans="26:27">
      <c r="Z215723" s="192"/>
      <c r="AA215723" s="192"/>
    </row>
    <row r="215724" spans="26:27">
      <c r="Z215724" s="192"/>
      <c r="AA215724" s="192"/>
    </row>
    <row r="215725" spans="26:27">
      <c r="Z215725" s="192"/>
      <c r="AA215725" s="192"/>
    </row>
    <row r="215726" spans="26:27">
      <c r="Z215726" s="192"/>
      <c r="AA215726" s="192"/>
    </row>
    <row r="215727" spans="26:27">
      <c r="Z215727" s="192"/>
      <c r="AA215727" s="192"/>
    </row>
    <row r="215728" spans="26:27">
      <c r="Z215728" s="192"/>
      <c r="AA215728" s="192"/>
    </row>
    <row r="215729" spans="26:27">
      <c r="Z215729" s="192"/>
      <c r="AA215729" s="192"/>
    </row>
    <row r="215730" spans="26:27">
      <c r="Z215730" s="192"/>
      <c r="AA215730" s="192"/>
    </row>
    <row r="215731" spans="26:27">
      <c r="Z215731" s="192"/>
      <c r="AA215731" s="192"/>
    </row>
    <row r="215732" spans="26:27">
      <c r="Z215732" s="192"/>
      <c r="AA215732" s="192"/>
    </row>
    <row r="215733" spans="26:27">
      <c r="Z215733" s="192"/>
      <c r="AA215733" s="192"/>
    </row>
    <row r="215734" spans="26:27">
      <c r="Z215734" s="192"/>
      <c r="AA215734" s="192"/>
    </row>
    <row r="215735" spans="26:27">
      <c r="Z215735" s="192"/>
      <c r="AA215735" s="192"/>
    </row>
    <row r="215736" spans="26:27">
      <c r="Z215736" s="192"/>
      <c r="AA215736" s="192"/>
    </row>
    <row r="215737" spans="26:27">
      <c r="Z215737" s="192"/>
      <c r="AA215737" s="192"/>
    </row>
    <row r="215738" spans="26:27">
      <c r="Z215738" s="192"/>
      <c r="AA215738" s="192"/>
    </row>
    <row r="215739" spans="26:27">
      <c r="Z215739" s="192"/>
      <c r="AA215739" s="192"/>
    </row>
    <row r="215740" spans="26:27">
      <c r="Z215740" s="192"/>
      <c r="AA215740" s="192"/>
    </row>
    <row r="215741" spans="26:27">
      <c r="Z215741" s="192"/>
      <c r="AA215741" s="192"/>
    </row>
    <row r="215742" spans="26:27">
      <c r="Z215742" s="192"/>
      <c r="AA215742" s="192"/>
    </row>
    <row r="215743" spans="26:27">
      <c r="Z215743" s="192"/>
      <c r="AA215743" s="192"/>
    </row>
    <row r="215744" spans="26:27">
      <c r="Z215744" s="192"/>
      <c r="AA215744" s="192"/>
    </row>
    <row r="215745" spans="26:27">
      <c r="Z215745" s="192"/>
      <c r="AA215745" s="192"/>
    </row>
    <row r="215746" spans="26:27">
      <c r="Z215746" s="192"/>
      <c r="AA215746" s="192"/>
    </row>
    <row r="215747" spans="26:27">
      <c r="Z215747" s="192"/>
      <c r="AA215747" s="192"/>
    </row>
    <row r="215748" spans="26:27">
      <c r="Z215748" s="192"/>
      <c r="AA215748" s="192"/>
    </row>
    <row r="215749" spans="26:27">
      <c r="Z215749" s="192"/>
      <c r="AA215749" s="192"/>
    </row>
    <row r="215750" spans="26:27">
      <c r="Z215750" s="192"/>
      <c r="AA215750" s="192"/>
    </row>
    <row r="215751" spans="26:27">
      <c r="Z215751" s="192"/>
      <c r="AA215751" s="192"/>
    </row>
    <row r="215752" spans="26:27">
      <c r="Z215752" s="192"/>
      <c r="AA215752" s="192"/>
    </row>
    <row r="215753" spans="26:27">
      <c r="Z215753" s="192"/>
      <c r="AA215753" s="192"/>
    </row>
    <row r="215754" spans="26:27">
      <c r="Z215754" s="192"/>
      <c r="AA215754" s="192"/>
    </row>
    <row r="215755" spans="26:27">
      <c r="Z215755" s="192"/>
      <c r="AA215755" s="192"/>
    </row>
    <row r="215756" spans="26:27">
      <c r="Z215756" s="192"/>
      <c r="AA215756" s="192"/>
    </row>
    <row r="215757" spans="26:27">
      <c r="Z215757" s="192"/>
      <c r="AA215757" s="192"/>
    </row>
    <row r="215758" spans="26:27">
      <c r="Z215758" s="192"/>
      <c r="AA215758" s="192"/>
    </row>
    <row r="215759" spans="26:27">
      <c r="Z215759" s="192"/>
      <c r="AA215759" s="192"/>
    </row>
    <row r="215760" spans="26:27">
      <c r="Z215760" s="192"/>
      <c r="AA215760" s="192"/>
    </row>
    <row r="215761" spans="26:27">
      <c r="Z215761" s="192"/>
      <c r="AA215761" s="192"/>
    </row>
    <row r="215762" spans="26:27">
      <c r="Z215762" s="192"/>
      <c r="AA215762" s="192"/>
    </row>
    <row r="215763" spans="26:27">
      <c r="Z215763" s="192"/>
      <c r="AA215763" s="192"/>
    </row>
    <row r="215764" spans="26:27">
      <c r="Z215764" s="192"/>
      <c r="AA215764" s="192"/>
    </row>
    <row r="215765" spans="26:27">
      <c r="Z215765" s="192"/>
      <c r="AA215765" s="192"/>
    </row>
    <row r="215766" spans="26:27">
      <c r="Z215766" s="192"/>
      <c r="AA215766" s="192"/>
    </row>
    <row r="215767" spans="26:27">
      <c r="Z215767" s="192"/>
      <c r="AA215767" s="192"/>
    </row>
    <row r="215768" spans="26:27">
      <c r="Z215768" s="192"/>
      <c r="AA215768" s="192"/>
    </row>
    <row r="215769" spans="26:27">
      <c r="Z215769" s="192"/>
      <c r="AA215769" s="192"/>
    </row>
    <row r="215770" spans="26:27">
      <c r="Z215770" s="192"/>
      <c r="AA215770" s="192"/>
    </row>
    <row r="215771" spans="26:27">
      <c r="Z215771" s="192"/>
      <c r="AA215771" s="192"/>
    </row>
    <row r="215772" spans="26:27">
      <c r="Z215772" s="192"/>
      <c r="AA215772" s="192"/>
    </row>
    <row r="215773" spans="26:27">
      <c r="Z215773" s="192"/>
      <c r="AA215773" s="192"/>
    </row>
    <row r="215774" spans="26:27">
      <c r="Z215774" s="192"/>
      <c r="AA215774" s="192"/>
    </row>
    <row r="215775" spans="26:27">
      <c r="Z215775" s="192"/>
      <c r="AA215775" s="192"/>
    </row>
    <row r="215776" spans="26:27">
      <c r="Z215776" s="192"/>
      <c r="AA215776" s="192"/>
    </row>
    <row r="215777" spans="26:27">
      <c r="Z215777" s="192"/>
      <c r="AA215777" s="192"/>
    </row>
    <row r="215778" spans="26:27">
      <c r="Z215778" s="192"/>
      <c r="AA215778" s="192"/>
    </row>
    <row r="215779" spans="26:27">
      <c r="Z215779" s="192"/>
      <c r="AA215779" s="192"/>
    </row>
    <row r="215780" spans="26:27">
      <c r="Z215780" s="192"/>
      <c r="AA215780" s="192"/>
    </row>
    <row r="215781" spans="26:27">
      <c r="Z215781" s="192"/>
      <c r="AA215781" s="192"/>
    </row>
    <row r="215782" spans="26:27">
      <c r="Z215782" s="192"/>
      <c r="AA215782" s="192"/>
    </row>
    <row r="215783" spans="26:27">
      <c r="Z215783" s="192"/>
      <c r="AA215783" s="192"/>
    </row>
    <row r="215784" spans="26:27">
      <c r="Z215784" s="192"/>
      <c r="AA215784" s="192"/>
    </row>
    <row r="215785" spans="26:27">
      <c r="Z215785" s="192"/>
      <c r="AA215785" s="192"/>
    </row>
    <row r="215786" spans="26:27">
      <c r="Z215786" s="192"/>
      <c r="AA215786" s="192"/>
    </row>
    <row r="215787" spans="26:27">
      <c r="Z215787" s="192"/>
      <c r="AA215787" s="192"/>
    </row>
    <row r="215788" spans="26:27">
      <c r="Z215788" s="192"/>
      <c r="AA215788" s="192"/>
    </row>
    <row r="215789" spans="26:27">
      <c r="Z215789" s="192"/>
      <c r="AA215789" s="192"/>
    </row>
    <row r="215790" spans="26:27">
      <c r="Z215790" s="192"/>
      <c r="AA215790" s="192"/>
    </row>
    <row r="215791" spans="26:27">
      <c r="Z215791" s="192"/>
      <c r="AA215791" s="192"/>
    </row>
    <row r="215792" spans="26:27">
      <c r="Z215792" s="192"/>
      <c r="AA215792" s="192"/>
    </row>
    <row r="215793" spans="26:27">
      <c r="Z215793" s="192"/>
      <c r="AA215793" s="192"/>
    </row>
    <row r="215794" spans="26:27">
      <c r="Z215794" s="192"/>
      <c r="AA215794" s="192"/>
    </row>
    <row r="215795" spans="26:27">
      <c r="Z215795" s="192"/>
      <c r="AA215795" s="192"/>
    </row>
    <row r="215796" spans="26:27">
      <c r="Z215796" s="192"/>
      <c r="AA215796" s="192"/>
    </row>
    <row r="215797" spans="26:27">
      <c r="Z215797" s="192"/>
      <c r="AA215797" s="192"/>
    </row>
    <row r="215798" spans="26:27">
      <c r="Z215798" s="192"/>
      <c r="AA215798" s="192"/>
    </row>
    <row r="215799" spans="26:27">
      <c r="Z215799" s="192"/>
      <c r="AA215799" s="192"/>
    </row>
    <row r="215800" spans="26:27">
      <c r="Z215800" s="192"/>
      <c r="AA215800" s="192"/>
    </row>
    <row r="215801" spans="26:27">
      <c r="Z215801" s="192"/>
      <c r="AA215801" s="192"/>
    </row>
    <row r="215802" spans="26:27">
      <c r="Z215802" s="192"/>
      <c r="AA215802" s="192"/>
    </row>
    <row r="215803" spans="26:27">
      <c r="Z215803" s="192"/>
      <c r="AA215803" s="192"/>
    </row>
    <row r="215804" spans="26:27">
      <c r="Z215804" s="192"/>
      <c r="AA215804" s="192"/>
    </row>
    <row r="215805" spans="26:27">
      <c r="Z215805" s="192"/>
      <c r="AA215805" s="192"/>
    </row>
    <row r="215806" spans="26:27">
      <c r="Z215806" s="192"/>
      <c r="AA215806" s="192"/>
    </row>
    <row r="215807" spans="26:27">
      <c r="Z215807" s="192"/>
      <c r="AA215807" s="192"/>
    </row>
    <row r="215808" spans="26:27">
      <c r="Z215808" s="192"/>
      <c r="AA215808" s="192"/>
    </row>
    <row r="215809" spans="26:27">
      <c r="Z215809" s="192"/>
      <c r="AA215809" s="192"/>
    </row>
    <row r="215810" spans="26:27">
      <c r="Z215810" s="192"/>
      <c r="AA215810" s="192"/>
    </row>
    <row r="215811" spans="26:27">
      <c r="Z215811" s="192"/>
      <c r="AA215811" s="192"/>
    </row>
    <row r="215812" spans="26:27">
      <c r="Z215812" s="192"/>
      <c r="AA215812" s="192"/>
    </row>
    <row r="215813" spans="26:27">
      <c r="Z215813" s="192"/>
      <c r="AA215813" s="192"/>
    </row>
    <row r="215814" spans="26:27">
      <c r="Z215814" s="192"/>
      <c r="AA215814" s="192"/>
    </row>
    <row r="215815" spans="26:27">
      <c r="Z215815" s="192"/>
      <c r="AA215815" s="192"/>
    </row>
    <row r="215816" spans="26:27">
      <c r="Z215816" s="192"/>
      <c r="AA215816" s="192"/>
    </row>
    <row r="215817" spans="26:27">
      <c r="Z215817" s="192"/>
      <c r="AA215817" s="192"/>
    </row>
    <row r="215818" spans="26:27">
      <c r="Z215818" s="192"/>
      <c r="AA215818" s="192"/>
    </row>
    <row r="215819" spans="26:27">
      <c r="Z215819" s="192"/>
      <c r="AA215819" s="192"/>
    </row>
    <row r="215820" spans="26:27">
      <c r="Z215820" s="192"/>
      <c r="AA215820" s="192"/>
    </row>
    <row r="215821" spans="26:27">
      <c r="Z215821" s="192"/>
      <c r="AA215821" s="192"/>
    </row>
    <row r="215822" spans="26:27">
      <c r="Z215822" s="192"/>
      <c r="AA215822" s="192"/>
    </row>
    <row r="215823" spans="26:27">
      <c r="Z215823" s="192"/>
      <c r="AA215823" s="192"/>
    </row>
    <row r="215824" spans="26:27">
      <c r="Z215824" s="192"/>
      <c r="AA215824" s="192"/>
    </row>
    <row r="215825" spans="26:27">
      <c r="Z215825" s="192"/>
      <c r="AA215825" s="192"/>
    </row>
    <row r="215826" spans="26:27">
      <c r="Z215826" s="192"/>
      <c r="AA215826" s="192"/>
    </row>
    <row r="215827" spans="26:27">
      <c r="Z215827" s="192"/>
      <c r="AA215827" s="192"/>
    </row>
    <row r="215828" spans="26:27">
      <c r="Z215828" s="192"/>
      <c r="AA215828" s="192"/>
    </row>
    <row r="215829" spans="26:27">
      <c r="Z215829" s="192"/>
      <c r="AA215829" s="192"/>
    </row>
    <row r="215830" spans="26:27">
      <c r="Z215830" s="192"/>
      <c r="AA215830" s="192"/>
    </row>
    <row r="215831" spans="26:27">
      <c r="Z215831" s="192"/>
      <c r="AA215831" s="192"/>
    </row>
    <row r="215832" spans="26:27">
      <c r="Z215832" s="192"/>
      <c r="AA215832" s="192"/>
    </row>
    <row r="215833" spans="26:27">
      <c r="Z215833" s="192"/>
      <c r="AA215833" s="192"/>
    </row>
    <row r="215834" spans="26:27">
      <c r="Z215834" s="192"/>
      <c r="AA215834" s="192"/>
    </row>
    <row r="215835" spans="26:27">
      <c r="Z215835" s="192"/>
      <c r="AA215835" s="192"/>
    </row>
    <row r="215836" spans="26:27">
      <c r="Z215836" s="192"/>
      <c r="AA215836" s="192"/>
    </row>
    <row r="215837" spans="26:27">
      <c r="Z215837" s="192"/>
      <c r="AA215837" s="192"/>
    </row>
    <row r="215838" spans="26:27">
      <c r="Z215838" s="192"/>
      <c r="AA215838" s="192"/>
    </row>
    <row r="215839" spans="26:27">
      <c r="Z215839" s="192"/>
      <c r="AA215839" s="192"/>
    </row>
    <row r="215840" spans="26:27">
      <c r="Z215840" s="192"/>
      <c r="AA215840" s="192"/>
    </row>
    <row r="215841" spans="26:27">
      <c r="Z215841" s="192"/>
      <c r="AA215841" s="192"/>
    </row>
    <row r="215842" spans="26:27">
      <c r="Z215842" s="192"/>
      <c r="AA215842" s="192"/>
    </row>
    <row r="215843" spans="26:27">
      <c r="Z215843" s="192"/>
      <c r="AA215843" s="192"/>
    </row>
    <row r="215844" spans="26:27">
      <c r="Z215844" s="192"/>
      <c r="AA215844" s="192"/>
    </row>
    <row r="215845" spans="26:27">
      <c r="Z215845" s="192"/>
      <c r="AA215845" s="192"/>
    </row>
    <row r="215846" spans="26:27">
      <c r="Z215846" s="192"/>
      <c r="AA215846" s="192"/>
    </row>
    <row r="215847" spans="26:27">
      <c r="Z215847" s="192"/>
      <c r="AA215847" s="192"/>
    </row>
    <row r="215848" spans="26:27">
      <c r="Z215848" s="192"/>
      <c r="AA215848" s="192"/>
    </row>
    <row r="215849" spans="26:27">
      <c r="Z215849" s="192"/>
      <c r="AA215849" s="192"/>
    </row>
    <row r="215850" spans="26:27">
      <c r="Z215850" s="192"/>
      <c r="AA215850" s="192"/>
    </row>
    <row r="215851" spans="26:27">
      <c r="Z215851" s="192"/>
      <c r="AA215851" s="192"/>
    </row>
    <row r="215852" spans="26:27">
      <c r="Z215852" s="192"/>
      <c r="AA215852" s="192"/>
    </row>
    <row r="215853" spans="26:27">
      <c r="Z215853" s="192"/>
      <c r="AA215853" s="192"/>
    </row>
    <row r="215854" spans="26:27">
      <c r="Z215854" s="192"/>
      <c r="AA215854" s="192"/>
    </row>
    <row r="215855" spans="26:27">
      <c r="Z215855" s="192"/>
      <c r="AA215855" s="192"/>
    </row>
    <row r="215856" spans="26:27">
      <c r="Z215856" s="192"/>
      <c r="AA215856" s="192"/>
    </row>
    <row r="215857" spans="26:27">
      <c r="Z215857" s="192"/>
      <c r="AA215857" s="192"/>
    </row>
    <row r="215858" spans="26:27">
      <c r="Z215858" s="192"/>
      <c r="AA215858" s="192"/>
    </row>
    <row r="215859" spans="26:27">
      <c r="Z215859" s="192"/>
      <c r="AA215859" s="192"/>
    </row>
    <row r="215860" spans="26:27">
      <c r="Z215860" s="192"/>
      <c r="AA215860" s="192"/>
    </row>
    <row r="215861" spans="26:27">
      <c r="Z215861" s="192"/>
      <c r="AA215861" s="192"/>
    </row>
    <row r="215862" spans="26:27">
      <c r="Z215862" s="192"/>
      <c r="AA215862" s="192"/>
    </row>
    <row r="215863" spans="26:27">
      <c r="Z215863" s="192"/>
      <c r="AA215863" s="192"/>
    </row>
    <row r="215864" spans="26:27">
      <c r="Z215864" s="192"/>
      <c r="AA215864" s="192"/>
    </row>
    <row r="215865" spans="26:27">
      <c r="Z215865" s="192"/>
      <c r="AA215865" s="192"/>
    </row>
    <row r="215866" spans="26:27">
      <c r="Z215866" s="192"/>
      <c r="AA215866" s="192"/>
    </row>
    <row r="215867" spans="26:27">
      <c r="Z215867" s="192"/>
      <c r="AA215867" s="192"/>
    </row>
    <row r="215868" spans="26:27">
      <c r="Z215868" s="192"/>
      <c r="AA215868" s="192"/>
    </row>
    <row r="215869" spans="26:27">
      <c r="Z215869" s="192"/>
      <c r="AA215869" s="192"/>
    </row>
    <row r="215870" spans="26:27">
      <c r="Z215870" s="192"/>
      <c r="AA215870" s="192"/>
    </row>
    <row r="215871" spans="26:27">
      <c r="Z215871" s="192"/>
      <c r="AA215871" s="192"/>
    </row>
    <row r="215872" spans="26:27">
      <c r="Z215872" s="192"/>
      <c r="AA215872" s="192"/>
    </row>
    <row r="215873" spans="26:27">
      <c r="Z215873" s="192"/>
      <c r="AA215873" s="192"/>
    </row>
    <row r="215874" spans="26:27">
      <c r="Z215874" s="192"/>
      <c r="AA215874" s="192"/>
    </row>
    <row r="215875" spans="26:27">
      <c r="Z215875" s="192"/>
      <c r="AA215875" s="192"/>
    </row>
    <row r="215876" spans="26:27">
      <c r="Z215876" s="192"/>
      <c r="AA215876" s="192"/>
    </row>
    <row r="215877" spans="26:27">
      <c r="Z215877" s="192"/>
      <c r="AA215877" s="192"/>
    </row>
    <row r="215878" spans="26:27">
      <c r="Z215878" s="192"/>
      <c r="AA215878" s="192"/>
    </row>
    <row r="215879" spans="26:27">
      <c r="Z215879" s="192"/>
      <c r="AA215879" s="192"/>
    </row>
    <row r="215880" spans="26:27">
      <c r="Z215880" s="192"/>
      <c r="AA215880" s="192"/>
    </row>
    <row r="215881" spans="26:27">
      <c r="Z215881" s="192"/>
      <c r="AA215881" s="192"/>
    </row>
    <row r="215882" spans="26:27">
      <c r="Z215882" s="192"/>
      <c r="AA215882" s="192"/>
    </row>
    <row r="215883" spans="26:27">
      <c r="Z215883" s="192"/>
      <c r="AA215883" s="192"/>
    </row>
    <row r="215884" spans="26:27">
      <c r="Z215884" s="192"/>
      <c r="AA215884" s="192"/>
    </row>
    <row r="215885" spans="26:27">
      <c r="Z215885" s="192"/>
      <c r="AA215885" s="192"/>
    </row>
    <row r="215886" spans="26:27">
      <c r="Z215886" s="192"/>
      <c r="AA215886" s="192"/>
    </row>
    <row r="215887" spans="26:27">
      <c r="Z215887" s="192"/>
      <c r="AA215887" s="192"/>
    </row>
    <row r="215888" spans="26:27">
      <c r="Z215888" s="192"/>
      <c r="AA215888" s="192"/>
    </row>
    <row r="215889" spans="26:27">
      <c r="Z215889" s="192"/>
      <c r="AA215889" s="192"/>
    </row>
    <row r="215890" spans="26:27">
      <c r="Z215890" s="192"/>
      <c r="AA215890" s="192"/>
    </row>
    <row r="215891" spans="26:27">
      <c r="Z215891" s="192"/>
      <c r="AA215891" s="192"/>
    </row>
    <row r="215892" spans="26:27">
      <c r="Z215892" s="192"/>
      <c r="AA215892" s="192"/>
    </row>
    <row r="215893" spans="26:27">
      <c r="Z215893" s="192"/>
      <c r="AA215893" s="192"/>
    </row>
    <row r="215894" spans="26:27">
      <c r="Z215894" s="192"/>
      <c r="AA215894" s="192"/>
    </row>
    <row r="215895" spans="26:27">
      <c r="Z215895" s="192"/>
      <c r="AA215895" s="192"/>
    </row>
    <row r="215896" spans="26:27">
      <c r="Z215896" s="192"/>
      <c r="AA215896" s="192"/>
    </row>
    <row r="215897" spans="26:27">
      <c r="Z215897" s="192"/>
      <c r="AA215897" s="192"/>
    </row>
    <row r="215898" spans="26:27">
      <c r="Z215898" s="192"/>
      <c r="AA215898" s="192"/>
    </row>
    <row r="215899" spans="26:27">
      <c r="Z215899" s="192"/>
      <c r="AA215899" s="192"/>
    </row>
    <row r="215900" spans="26:27">
      <c r="Z215900" s="192"/>
      <c r="AA215900" s="192"/>
    </row>
    <row r="215901" spans="26:27">
      <c r="Z215901" s="192"/>
      <c r="AA215901" s="192"/>
    </row>
    <row r="215902" spans="26:27">
      <c r="Z215902" s="192"/>
      <c r="AA215902" s="192"/>
    </row>
    <row r="215903" spans="26:27">
      <c r="Z215903" s="192"/>
      <c r="AA215903" s="192"/>
    </row>
    <row r="215904" spans="26:27">
      <c r="Z215904" s="192"/>
      <c r="AA215904" s="192"/>
    </row>
    <row r="215905" spans="26:27">
      <c r="Z215905" s="192"/>
      <c r="AA215905" s="192"/>
    </row>
    <row r="215906" spans="26:27">
      <c r="Z215906" s="192"/>
      <c r="AA215906" s="192"/>
    </row>
    <row r="215907" spans="26:27">
      <c r="Z215907" s="192"/>
      <c r="AA215907" s="192"/>
    </row>
    <row r="215908" spans="26:27">
      <c r="Z215908" s="192"/>
      <c r="AA215908" s="192"/>
    </row>
    <row r="215909" spans="26:27">
      <c r="Z215909" s="192"/>
      <c r="AA215909" s="192"/>
    </row>
    <row r="215910" spans="26:27">
      <c r="Z215910" s="192"/>
      <c r="AA215910" s="192"/>
    </row>
    <row r="215911" spans="26:27">
      <c r="Z215911" s="192"/>
      <c r="AA215911" s="192"/>
    </row>
    <row r="215912" spans="26:27">
      <c r="Z215912" s="192"/>
      <c r="AA215912" s="192"/>
    </row>
    <row r="215913" spans="26:27">
      <c r="Z215913" s="192"/>
      <c r="AA215913" s="192"/>
    </row>
    <row r="215914" spans="26:27">
      <c r="Z215914" s="192"/>
      <c r="AA215914" s="192"/>
    </row>
    <row r="215915" spans="26:27">
      <c r="Z215915" s="192"/>
      <c r="AA215915" s="192"/>
    </row>
    <row r="215916" spans="26:27">
      <c r="Z215916" s="192"/>
      <c r="AA215916" s="192"/>
    </row>
    <row r="215917" spans="26:27">
      <c r="Z215917" s="192"/>
      <c r="AA215917" s="192"/>
    </row>
    <row r="215918" spans="26:27">
      <c r="Z215918" s="192"/>
      <c r="AA215918" s="192"/>
    </row>
    <row r="215919" spans="26:27">
      <c r="Z215919" s="192"/>
      <c r="AA215919" s="192"/>
    </row>
    <row r="215920" spans="26:27">
      <c r="Z215920" s="192"/>
      <c r="AA215920" s="192"/>
    </row>
    <row r="215921" spans="26:27">
      <c r="Z215921" s="192"/>
      <c r="AA215921" s="192"/>
    </row>
    <row r="215922" spans="26:27">
      <c r="Z215922" s="192"/>
      <c r="AA215922" s="192"/>
    </row>
    <row r="215923" spans="26:27">
      <c r="Z215923" s="192"/>
      <c r="AA215923" s="192"/>
    </row>
    <row r="215924" spans="26:27">
      <c r="Z215924" s="192"/>
      <c r="AA215924" s="192"/>
    </row>
    <row r="215925" spans="26:27">
      <c r="Z215925" s="192"/>
      <c r="AA215925" s="192"/>
    </row>
    <row r="215926" spans="26:27">
      <c r="Z215926" s="192"/>
      <c r="AA215926" s="192"/>
    </row>
    <row r="215927" spans="26:27">
      <c r="Z215927" s="192"/>
      <c r="AA215927" s="192"/>
    </row>
    <row r="215928" spans="26:27">
      <c r="Z215928" s="192"/>
      <c r="AA215928" s="192"/>
    </row>
    <row r="215929" spans="26:27">
      <c r="Z215929" s="192"/>
      <c r="AA215929" s="192"/>
    </row>
    <row r="215930" spans="26:27">
      <c r="Z215930" s="192"/>
      <c r="AA215930" s="192"/>
    </row>
    <row r="215931" spans="26:27">
      <c r="Z215931" s="192"/>
      <c r="AA215931" s="192"/>
    </row>
    <row r="215932" spans="26:27">
      <c r="Z215932" s="192"/>
      <c r="AA215932" s="192"/>
    </row>
    <row r="215933" spans="26:27">
      <c r="Z215933" s="192"/>
      <c r="AA215933" s="192"/>
    </row>
    <row r="215934" spans="26:27">
      <c r="Z215934" s="192"/>
      <c r="AA215934" s="192"/>
    </row>
    <row r="215935" spans="26:27">
      <c r="Z215935" s="192"/>
      <c r="AA215935" s="192"/>
    </row>
    <row r="215936" spans="26:27">
      <c r="Z215936" s="192"/>
      <c r="AA215936" s="192"/>
    </row>
    <row r="215937" spans="26:27">
      <c r="Z215937" s="192"/>
      <c r="AA215937" s="192"/>
    </row>
    <row r="215938" spans="26:27">
      <c r="Z215938" s="192"/>
      <c r="AA215938" s="192"/>
    </row>
    <row r="215939" spans="26:27">
      <c r="Z215939" s="192"/>
      <c r="AA215939" s="192"/>
    </row>
    <row r="215940" spans="26:27">
      <c r="Z215940" s="192"/>
      <c r="AA215940" s="192"/>
    </row>
    <row r="215941" spans="26:27">
      <c r="Z215941" s="192"/>
      <c r="AA215941" s="192"/>
    </row>
    <row r="215942" spans="26:27">
      <c r="Z215942" s="192"/>
      <c r="AA215942" s="192"/>
    </row>
    <row r="215943" spans="26:27">
      <c r="Z215943" s="192"/>
      <c r="AA215943" s="192"/>
    </row>
    <row r="215944" spans="26:27">
      <c r="Z215944" s="192"/>
      <c r="AA215944" s="192"/>
    </row>
    <row r="215945" spans="26:27">
      <c r="Z215945" s="192"/>
      <c r="AA215945" s="192"/>
    </row>
    <row r="215946" spans="26:27">
      <c r="Z215946" s="192"/>
      <c r="AA215946" s="192"/>
    </row>
    <row r="215947" spans="26:27">
      <c r="Z215947" s="192"/>
      <c r="AA215947" s="192"/>
    </row>
    <row r="215948" spans="26:27">
      <c r="Z215948" s="192"/>
      <c r="AA215948" s="192"/>
    </row>
    <row r="215949" spans="26:27">
      <c r="Z215949" s="192"/>
      <c r="AA215949" s="192"/>
    </row>
    <row r="215950" spans="26:27">
      <c r="Z215950" s="192"/>
      <c r="AA215950" s="192"/>
    </row>
    <row r="215951" spans="26:27">
      <c r="Z215951" s="192"/>
      <c r="AA215951" s="192"/>
    </row>
    <row r="215952" spans="26:27">
      <c r="Z215952" s="192"/>
      <c r="AA215952" s="192"/>
    </row>
    <row r="215953" spans="26:27">
      <c r="Z215953" s="192"/>
      <c r="AA215953" s="192"/>
    </row>
    <row r="215954" spans="26:27">
      <c r="Z215954" s="192"/>
      <c r="AA215954" s="192"/>
    </row>
    <row r="215955" spans="26:27">
      <c r="Z215955" s="192"/>
      <c r="AA215955" s="192"/>
    </row>
    <row r="215956" spans="26:27">
      <c r="Z215956" s="192"/>
      <c r="AA215956" s="192"/>
    </row>
    <row r="215957" spans="26:27">
      <c r="Z215957" s="192"/>
      <c r="AA215957" s="192"/>
    </row>
    <row r="215958" spans="26:27">
      <c r="Z215958" s="192"/>
      <c r="AA215958" s="192"/>
    </row>
    <row r="215959" spans="26:27">
      <c r="Z215959" s="192"/>
      <c r="AA215959" s="192"/>
    </row>
    <row r="215960" spans="26:27">
      <c r="Z215960" s="192"/>
      <c r="AA215960" s="192"/>
    </row>
    <row r="215961" spans="26:27">
      <c r="Z215961" s="192"/>
      <c r="AA215961" s="192"/>
    </row>
    <row r="215962" spans="26:27">
      <c r="Z215962" s="192"/>
      <c r="AA215962" s="192"/>
    </row>
    <row r="215963" spans="26:27">
      <c r="Z215963" s="192"/>
      <c r="AA215963" s="192"/>
    </row>
    <row r="215964" spans="26:27">
      <c r="Z215964" s="192"/>
      <c r="AA215964" s="192"/>
    </row>
    <row r="215965" spans="26:27">
      <c r="Z215965" s="192"/>
      <c r="AA215965" s="192"/>
    </row>
    <row r="215966" spans="26:27">
      <c r="Z215966" s="192"/>
      <c r="AA215966" s="192"/>
    </row>
    <row r="215967" spans="26:27">
      <c r="Z215967" s="192"/>
      <c r="AA215967" s="192"/>
    </row>
    <row r="215968" spans="26:27">
      <c r="Z215968" s="192"/>
      <c r="AA215968" s="192"/>
    </row>
    <row r="215969" spans="26:27">
      <c r="Z215969" s="192"/>
      <c r="AA215969" s="192"/>
    </row>
    <row r="215970" spans="26:27">
      <c r="Z215970" s="192"/>
      <c r="AA215970" s="192"/>
    </row>
    <row r="215971" spans="26:27">
      <c r="Z215971" s="192"/>
      <c r="AA215971" s="192"/>
    </row>
    <row r="215972" spans="26:27">
      <c r="Z215972" s="192"/>
      <c r="AA215972" s="192"/>
    </row>
    <row r="215973" spans="26:27">
      <c r="Z215973" s="192"/>
      <c r="AA215973" s="192"/>
    </row>
    <row r="215974" spans="26:27">
      <c r="Z215974" s="192"/>
      <c r="AA215974" s="192"/>
    </row>
    <row r="215975" spans="26:27">
      <c r="Z215975" s="192"/>
      <c r="AA215975" s="192"/>
    </row>
    <row r="215976" spans="26:27">
      <c r="Z215976" s="192"/>
      <c r="AA215976" s="192"/>
    </row>
    <row r="215977" spans="26:27">
      <c r="Z215977" s="192"/>
      <c r="AA215977" s="192"/>
    </row>
    <row r="215978" spans="26:27">
      <c r="Z215978" s="192"/>
      <c r="AA215978" s="192"/>
    </row>
    <row r="215979" spans="26:27">
      <c r="Z215979" s="192"/>
      <c r="AA215979" s="192"/>
    </row>
    <row r="215980" spans="26:27">
      <c r="Z215980" s="192"/>
      <c r="AA215980" s="192"/>
    </row>
    <row r="215981" spans="26:27">
      <c r="Z215981" s="192"/>
      <c r="AA215981" s="192"/>
    </row>
    <row r="215982" spans="26:27">
      <c r="Z215982" s="192"/>
      <c r="AA215982" s="192"/>
    </row>
    <row r="215983" spans="26:27">
      <c r="Z215983" s="192"/>
      <c r="AA215983" s="192"/>
    </row>
    <row r="215984" spans="26:27">
      <c r="Z215984" s="192"/>
      <c r="AA215984" s="192"/>
    </row>
    <row r="215985" spans="26:27">
      <c r="Z215985" s="192"/>
      <c r="AA215985" s="192"/>
    </row>
    <row r="215986" spans="26:27">
      <c r="Z215986" s="192"/>
      <c r="AA215986" s="192"/>
    </row>
    <row r="215987" spans="26:27">
      <c r="Z215987" s="192"/>
      <c r="AA215987" s="192"/>
    </row>
    <row r="215988" spans="26:27">
      <c r="Z215988" s="192"/>
      <c r="AA215988" s="192"/>
    </row>
    <row r="215989" spans="26:27">
      <c r="Z215989" s="192"/>
      <c r="AA215989" s="192"/>
    </row>
    <row r="215990" spans="26:27">
      <c r="Z215990" s="192"/>
      <c r="AA215990" s="192"/>
    </row>
    <row r="215991" spans="26:27">
      <c r="Z215991" s="192"/>
      <c r="AA215991" s="192"/>
    </row>
    <row r="215992" spans="26:27">
      <c r="Z215992" s="192"/>
      <c r="AA215992" s="192"/>
    </row>
    <row r="215993" spans="26:27">
      <c r="Z215993" s="192"/>
      <c r="AA215993" s="192"/>
    </row>
    <row r="215994" spans="26:27">
      <c r="Z215994" s="192"/>
      <c r="AA215994" s="192"/>
    </row>
    <row r="215995" spans="26:27">
      <c r="Z215995" s="192"/>
      <c r="AA215995" s="192"/>
    </row>
    <row r="215996" spans="26:27">
      <c r="Z215996" s="192"/>
      <c r="AA215996" s="192"/>
    </row>
    <row r="215997" spans="26:27">
      <c r="Z215997" s="192"/>
      <c r="AA215997" s="192"/>
    </row>
    <row r="215998" spans="26:27">
      <c r="Z215998" s="192"/>
      <c r="AA215998" s="192"/>
    </row>
    <row r="215999" spans="26:27">
      <c r="Z215999" s="192"/>
      <c r="AA215999" s="192"/>
    </row>
    <row r="216000" spans="26:27">
      <c r="Z216000" s="192"/>
      <c r="AA216000" s="192"/>
    </row>
    <row r="216001" spans="26:27">
      <c r="Z216001" s="192"/>
      <c r="AA216001" s="192"/>
    </row>
    <row r="216002" spans="26:27">
      <c r="Z216002" s="192"/>
      <c r="AA216002" s="192"/>
    </row>
    <row r="216003" spans="26:27">
      <c r="Z216003" s="192"/>
      <c r="AA216003" s="192"/>
    </row>
    <row r="216004" spans="26:27">
      <c r="Z216004" s="192"/>
      <c r="AA216004" s="192"/>
    </row>
    <row r="216005" spans="26:27">
      <c r="Z216005" s="192"/>
      <c r="AA216005" s="192"/>
    </row>
    <row r="216006" spans="26:27">
      <c r="Z216006" s="192"/>
      <c r="AA216006" s="192"/>
    </row>
    <row r="216007" spans="26:27">
      <c r="Z216007" s="192"/>
      <c r="AA216007" s="192"/>
    </row>
    <row r="216008" spans="26:27">
      <c r="Z216008" s="192"/>
      <c r="AA216008" s="192"/>
    </row>
    <row r="216009" spans="26:27">
      <c r="Z216009" s="192"/>
      <c r="AA216009" s="192"/>
    </row>
    <row r="216010" spans="26:27">
      <c r="Z216010" s="192"/>
      <c r="AA216010" s="192"/>
    </row>
    <row r="216011" spans="26:27">
      <c r="Z216011" s="192"/>
      <c r="AA216011" s="192"/>
    </row>
    <row r="216012" spans="26:27">
      <c r="Z216012" s="192"/>
      <c r="AA216012" s="192"/>
    </row>
    <row r="216013" spans="26:27">
      <c r="Z216013" s="192"/>
      <c r="AA216013" s="192"/>
    </row>
    <row r="216014" spans="26:27">
      <c r="Z216014" s="192"/>
      <c r="AA216014" s="192"/>
    </row>
    <row r="216015" spans="26:27">
      <c r="Z216015" s="192"/>
      <c r="AA216015" s="192"/>
    </row>
    <row r="216016" spans="26:27">
      <c r="Z216016" s="192"/>
      <c r="AA216016" s="192"/>
    </row>
    <row r="216017" spans="26:27">
      <c r="Z216017" s="192"/>
      <c r="AA216017" s="192"/>
    </row>
    <row r="216018" spans="26:27">
      <c r="Z216018" s="192"/>
      <c r="AA216018" s="192"/>
    </row>
    <row r="216019" spans="26:27">
      <c r="Z216019" s="192"/>
      <c r="AA216019" s="192"/>
    </row>
    <row r="216020" spans="26:27">
      <c r="Z216020" s="192"/>
      <c r="AA216020" s="192"/>
    </row>
    <row r="216021" spans="26:27">
      <c r="Z216021" s="192"/>
      <c r="AA216021" s="192"/>
    </row>
    <row r="216022" spans="26:27">
      <c r="Z216022" s="192"/>
      <c r="AA216022" s="192"/>
    </row>
    <row r="216023" spans="26:27">
      <c r="Z216023" s="192"/>
      <c r="AA216023" s="192"/>
    </row>
    <row r="216024" spans="26:27">
      <c r="Z216024" s="192"/>
      <c r="AA216024" s="192"/>
    </row>
    <row r="216025" spans="26:27">
      <c r="Z216025" s="192"/>
      <c r="AA216025" s="192"/>
    </row>
    <row r="216026" spans="26:27">
      <c r="Z216026" s="192"/>
      <c r="AA216026" s="192"/>
    </row>
    <row r="216027" spans="26:27">
      <c r="Z216027" s="192"/>
      <c r="AA216027" s="192"/>
    </row>
    <row r="216028" spans="26:27">
      <c r="Z216028" s="192"/>
      <c r="AA216028" s="192"/>
    </row>
    <row r="216029" spans="26:27">
      <c r="Z216029" s="192"/>
      <c r="AA216029" s="192"/>
    </row>
    <row r="216030" spans="26:27">
      <c r="Z216030" s="192"/>
      <c r="AA216030" s="192"/>
    </row>
    <row r="216031" spans="26:27">
      <c r="Z216031" s="192"/>
      <c r="AA216031" s="192"/>
    </row>
    <row r="216032" spans="26:27">
      <c r="Z216032" s="192"/>
      <c r="AA216032" s="192"/>
    </row>
    <row r="216033" spans="26:27">
      <c r="Z216033" s="192"/>
      <c r="AA216033" s="192"/>
    </row>
    <row r="216034" spans="26:27">
      <c r="Z216034" s="192"/>
      <c r="AA216034" s="192"/>
    </row>
    <row r="216035" spans="26:27">
      <c r="Z216035" s="192"/>
      <c r="AA216035" s="192"/>
    </row>
    <row r="216036" spans="26:27">
      <c r="Z216036" s="192"/>
      <c r="AA216036" s="192"/>
    </row>
    <row r="216037" spans="26:27">
      <c r="Z216037" s="192"/>
      <c r="AA216037" s="192"/>
    </row>
    <row r="216038" spans="26:27">
      <c r="Z216038" s="192"/>
      <c r="AA216038" s="192"/>
    </row>
    <row r="216039" spans="26:27">
      <c r="Z216039" s="192"/>
      <c r="AA216039" s="192"/>
    </row>
    <row r="216040" spans="26:27">
      <c r="Z216040" s="192"/>
      <c r="AA216040" s="192"/>
    </row>
    <row r="216041" spans="26:27">
      <c r="Z216041" s="192"/>
      <c r="AA216041" s="192"/>
    </row>
    <row r="216042" spans="26:27">
      <c r="Z216042" s="192"/>
      <c r="AA216042" s="192"/>
    </row>
    <row r="216043" spans="26:27">
      <c r="Z216043" s="192"/>
      <c r="AA216043" s="192"/>
    </row>
    <row r="216044" spans="26:27">
      <c r="Z216044" s="192"/>
      <c r="AA216044" s="192"/>
    </row>
    <row r="216045" spans="26:27">
      <c r="Z216045" s="192"/>
      <c r="AA216045" s="192"/>
    </row>
    <row r="216046" spans="26:27">
      <c r="Z216046" s="192"/>
      <c r="AA216046" s="192"/>
    </row>
    <row r="216047" spans="26:27">
      <c r="Z216047" s="192"/>
      <c r="AA216047" s="192"/>
    </row>
    <row r="216048" spans="26:27">
      <c r="Z216048" s="192"/>
      <c r="AA216048" s="192"/>
    </row>
    <row r="216049" spans="26:27">
      <c r="Z216049" s="192"/>
      <c r="AA216049" s="192"/>
    </row>
    <row r="216050" spans="26:27">
      <c r="Z216050" s="192"/>
      <c r="AA216050" s="192"/>
    </row>
    <row r="216051" spans="26:27">
      <c r="Z216051" s="192"/>
      <c r="AA216051" s="192"/>
    </row>
    <row r="216052" spans="26:27">
      <c r="Z216052" s="192"/>
      <c r="AA216052" s="192"/>
    </row>
    <row r="216053" spans="26:27">
      <c r="Z216053" s="192"/>
      <c r="AA216053" s="192"/>
    </row>
    <row r="216054" spans="26:27">
      <c r="Z216054" s="192"/>
      <c r="AA216054" s="192"/>
    </row>
    <row r="216055" spans="26:27">
      <c r="Z216055" s="192"/>
      <c r="AA216055" s="192"/>
    </row>
    <row r="216056" spans="26:27">
      <c r="Z216056" s="192"/>
      <c r="AA216056" s="192"/>
    </row>
    <row r="216057" spans="26:27">
      <c r="Z216057" s="192"/>
      <c r="AA216057" s="192"/>
    </row>
    <row r="216058" spans="26:27">
      <c r="Z216058" s="192"/>
      <c r="AA216058" s="192"/>
    </row>
    <row r="216059" spans="26:27">
      <c r="Z216059" s="192"/>
      <c r="AA216059" s="192"/>
    </row>
    <row r="216060" spans="26:27">
      <c r="Z216060" s="192"/>
      <c r="AA216060" s="192"/>
    </row>
    <row r="216061" spans="26:27">
      <c r="Z216061" s="192"/>
      <c r="AA216061" s="192"/>
    </row>
    <row r="216062" spans="26:27">
      <c r="Z216062" s="192"/>
      <c r="AA216062" s="192"/>
    </row>
    <row r="216063" spans="26:27">
      <c r="Z216063" s="192"/>
      <c r="AA216063" s="192"/>
    </row>
    <row r="216064" spans="26:27">
      <c r="Z216064" s="192"/>
      <c r="AA216064" s="192"/>
    </row>
    <row r="216065" spans="26:27">
      <c r="Z216065" s="192"/>
      <c r="AA216065" s="192"/>
    </row>
    <row r="216066" spans="26:27">
      <c r="Z216066" s="192"/>
      <c r="AA216066" s="192"/>
    </row>
    <row r="216067" spans="26:27">
      <c r="Z216067" s="192"/>
      <c r="AA216067" s="192"/>
    </row>
    <row r="216068" spans="26:27">
      <c r="Z216068" s="192"/>
      <c r="AA216068" s="192"/>
    </row>
    <row r="216069" spans="26:27">
      <c r="Z216069" s="192"/>
      <c r="AA216069" s="192"/>
    </row>
    <row r="216070" spans="26:27">
      <c r="Z216070" s="192"/>
      <c r="AA216070" s="192"/>
    </row>
    <row r="216071" spans="26:27">
      <c r="Z216071" s="192"/>
      <c r="AA216071" s="192"/>
    </row>
    <row r="216072" spans="26:27">
      <c r="Z216072" s="192"/>
      <c r="AA216072" s="192"/>
    </row>
    <row r="216073" spans="26:27">
      <c r="Z216073" s="192"/>
      <c r="AA216073" s="192"/>
    </row>
    <row r="216074" spans="26:27">
      <c r="Z216074" s="192"/>
      <c r="AA216074" s="192"/>
    </row>
    <row r="216075" spans="26:27">
      <c r="Z216075" s="192"/>
      <c r="AA216075" s="192"/>
    </row>
    <row r="216076" spans="26:27">
      <c r="Z216076" s="192"/>
      <c r="AA216076" s="192"/>
    </row>
    <row r="216077" spans="26:27">
      <c r="Z216077" s="192"/>
      <c r="AA216077" s="192"/>
    </row>
    <row r="216078" spans="26:27">
      <c r="Z216078" s="192"/>
      <c r="AA216078" s="192"/>
    </row>
    <row r="216079" spans="26:27">
      <c r="Z216079" s="192"/>
      <c r="AA216079" s="192"/>
    </row>
    <row r="216080" spans="26:27">
      <c r="Z216080" s="192"/>
      <c r="AA216080" s="192"/>
    </row>
    <row r="216081" spans="26:27">
      <c r="Z216081" s="192"/>
      <c r="AA216081" s="192"/>
    </row>
    <row r="216082" spans="26:27">
      <c r="Z216082" s="192"/>
      <c r="AA216082" s="192"/>
    </row>
    <row r="216083" spans="26:27">
      <c r="Z216083" s="192"/>
      <c r="AA216083" s="192"/>
    </row>
    <row r="216084" spans="26:27">
      <c r="Z216084" s="192"/>
      <c r="AA216084" s="192"/>
    </row>
    <row r="216085" spans="26:27">
      <c r="Z216085" s="192"/>
      <c r="AA216085" s="192"/>
    </row>
    <row r="216086" spans="26:27">
      <c r="Z216086" s="192"/>
      <c r="AA216086" s="192"/>
    </row>
    <row r="216087" spans="26:27">
      <c r="Z216087" s="192"/>
      <c r="AA216087" s="192"/>
    </row>
    <row r="216088" spans="26:27">
      <c r="Z216088" s="192"/>
      <c r="AA216088" s="192"/>
    </row>
    <row r="216089" spans="26:27">
      <c r="Z216089" s="192"/>
      <c r="AA216089" s="192"/>
    </row>
    <row r="216090" spans="26:27">
      <c r="Z216090" s="192"/>
      <c r="AA216090" s="192"/>
    </row>
    <row r="216091" spans="26:27">
      <c r="Z216091" s="192"/>
      <c r="AA216091" s="192"/>
    </row>
    <row r="216092" spans="26:27">
      <c r="Z216092" s="192"/>
      <c r="AA216092" s="192"/>
    </row>
    <row r="216093" spans="26:27">
      <c r="Z216093" s="192"/>
      <c r="AA216093" s="192"/>
    </row>
    <row r="216094" spans="26:27">
      <c r="Z216094" s="192"/>
      <c r="AA216094" s="192"/>
    </row>
    <row r="216095" spans="26:27">
      <c r="Z216095" s="192"/>
      <c r="AA216095" s="192"/>
    </row>
    <row r="216096" spans="26:27">
      <c r="Z216096" s="192"/>
      <c r="AA216096" s="192"/>
    </row>
    <row r="216097" spans="26:27">
      <c r="Z216097" s="192"/>
      <c r="AA216097" s="192"/>
    </row>
    <row r="216098" spans="26:27">
      <c r="Z216098" s="192"/>
      <c r="AA216098" s="192"/>
    </row>
    <row r="216099" spans="26:27">
      <c r="Z216099" s="192"/>
      <c r="AA216099" s="192"/>
    </row>
    <row r="216100" spans="26:27">
      <c r="Z216100" s="192"/>
      <c r="AA216100" s="192"/>
    </row>
    <row r="216101" spans="26:27">
      <c r="Z216101" s="192"/>
      <c r="AA216101" s="192"/>
    </row>
    <row r="216102" spans="26:27">
      <c r="Z216102" s="192"/>
      <c r="AA216102" s="192"/>
    </row>
    <row r="216103" spans="26:27">
      <c r="Z216103" s="192"/>
      <c r="AA216103" s="192"/>
    </row>
    <row r="216104" spans="26:27">
      <c r="Z216104" s="192"/>
      <c r="AA216104" s="192"/>
    </row>
    <row r="216105" spans="26:27">
      <c r="Z216105" s="192"/>
      <c r="AA216105" s="192"/>
    </row>
    <row r="216106" spans="26:27">
      <c r="Z216106" s="192"/>
      <c r="AA216106" s="192"/>
    </row>
    <row r="216107" spans="26:27">
      <c r="Z216107" s="192"/>
      <c r="AA216107" s="192"/>
    </row>
    <row r="216108" spans="26:27">
      <c r="Z216108" s="192"/>
      <c r="AA216108" s="192"/>
    </row>
    <row r="216109" spans="26:27">
      <c r="Z216109" s="192"/>
      <c r="AA216109" s="192"/>
    </row>
    <row r="216110" spans="26:27">
      <c r="Z216110" s="192"/>
      <c r="AA216110" s="192"/>
    </row>
    <row r="216111" spans="26:27">
      <c r="Z216111" s="192"/>
      <c r="AA216111" s="192"/>
    </row>
    <row r="216112" spans="26:27">
      <c r="Z216112" s="192"/>
      <c r="AA216112" s="192"/>
    </row>
    <row r="216113" spans="26:27">
      <c r="Z216113" s="192"/>
      <c r="AA216113" s="192"/>
    </row>
    <row r="216114" spans="26:27">
      <c r="Z216114" s="192"/>
      <c r="AA216114" s="192"/>
    </row>
    <row r="216115" spans="26:27">
      <c r="Z216115" s="192"/>
      <c r="AA216115" s="192"/>
    </row>
    <row r="216116" spans="26:27">
      <c r="Z216116" s="192"/>
      <c r="AA216116" s="192"/>
    </row>
    <row r="216117" spans="26:27">
      <c r="Z216117" s="192"/>
      <c r="AA216117" s="192"/>
    </row>
    <row r="216118" spans="26:27">
      <c r="Z216118" s="192"/>
      <c r="AA216118" s="192"/>
    </row>
    <row r="216119" spans="26:27">
      <c r="Z216119" s="192"/>
      <c r="AA216119" s="192"/>
    </row>
    <row r="216120" spans="26:27">
      <c r="Z216120" s="192"/>
      <c r="AA216120" s="192"/>
    </row>
    <row r="216121" spans="26:27">
      <c r="Z216121" s="192"/>
      <c r="AA216121" s="192"/>
    </row>
    <row r="216122" spans="26:27">
      <c r="Z216122" s="192"/>
      <c r="AA216122" s="192"/>
    </row>
    <row r="216123" spans="26:27">
      <c r="Z216123" s="192"/>
      <c r="AA216123" s="192"/>
    </row>
    <row r="216124" spans="26:27">
      <c r="Z216124" s="192"/>
      <c r="AA216124" s="192"/>
    </row>
    <row r="216125" spans="26:27">
      <c r="Z216125" s="192"/>
      <c r="AA216125" s="192"/>
    </row>
    <row r="216126" spans="26:27">
      <c r="Z216126" s="192"/>
      <c r="AA216126" s="192"/>
    </row>
    <row r="216127" spans="26:27">
      <c r="Z216127" s="192"/>
      <c r="AA216127" s="192"/>
    </row>
    <row r="216128" spans="26:27">
      <c r="Z216128" s="192"/>
      <c r="AA216128" s="192"/>
    </row>
    <row r="216129" spans="26:27">
      <c r="Z216129" s="192"/>
      <c r="AA216129" s="192"/>
    </row>
    <row r="216130" spans="26:27">
      <c r="Z216130" s="192"/>
      <c r="AA216130" s="192"/>
    </row>
    <row r="216131" spans="26:27">
      <c r="Z216131" s="192"/>
      <c r="AA216131" s="192"/>
    </row>
    <row r="216132" spans="26:27">
      <c r="Z216132" s="192"/>
      <c r="AA216132" s="192"/>
    </row>
    <row r="216133" spans="26:27">
      <c r="Z216133" s="192"/>
      <c r="AA216133" s="192"/>
    </row>
    <row r="216134" spans="26:27">
      <c r="Z216134" s="192"/>
      <c r="AA216134" s="192"/>
    </row>
    <row r="216135" spans="26:27">
      <c r="Z216135" s="192"/>
      <c r="AA216135" s="192"/>
    </row>
    <row r="216136" spans="26:27">
      <c r="Z216136" s="192"/>
      <c r="AA216136" s="192"/>
    </row>
    <row r="216137" spans="26:27">
      <c r="Z216137" s="192"/>
      <c r="AA216137" s="192"/>
    </row>
    <row r="216138" spans="26:27">
      <c r="Z216138" s="192"/>
      <c r="AA216138" s="192"/>
    </row>
    <row r="216139" spans="26:27">
      <c r="Z216139" s="192"/>
      <c r="AA216139" s="192"/>
    </row>
    <row r="216140" spans="26:27">
      <c r="Z216140" s="192"/>
      <c r="AA216140" s="192"/>
    </row>
    <row r="216141" spans="26:27">
      <c r="Z216141" s="192"/>
      <c r="AA216141" s="192"/>
    </row>
    <row r="216142" spans="26:27">
      <c r="Z216142" s="192"/>
      <c r="AA216142" s="192"/>
    </row>
    <row r="216143" spans="26:27">
      <c r="Z216143" s="192"/>
      <c r="AA216143" s="192"/>
    </row>
    <row r="216144" spans="26:27">
      <c r="Z216144" s="192"/>
      <c r="AA216144" s="192"/>
    </row>
    <row r="216145" spans="26:27">
      <c r="Z216145" s="192"/>
      <c r="AA216145" s="192"/>
    </row>
    <row r="216146" spans="26:27">
      <c r="Z216146" s="192"/>
      <c r="AA216146" s="192"/>
    </row>
    <row r="216147" spans="26:27">
      <c r="Z216147" s="192"/>
      <c r="AA216147" s="192"/>
    </row>
    <row r="216148" spans="26:27">
      <c r="Z216148" s="192"/>
      <c r="AA216148" s="192"/>
    </row>
    <row r="216149" spans="26:27">
      <c r="Z216149" s="192"/>
      <c r="AA216149" s="192"/>
    </row>
    <row r="216150" spans="26:27">
      <c r="Z216150" s="192"/>
      <c r="AA216150" s="192"/>
    </row>
    <row r="216151" spans="26:27">
      <c r="Z216151" s="192"/>
      <c r="AA216151" s="192"/>
    </row>
    <row r="216152" spans="26:27">
      <c r="Z216152" s="192"/>
      <c r="AA216152" s="192"/>
    </row>
    <row r="216153" spans="26:27">
      <c r="Z216153" s="192"/>
      <c r="AA216153" s="192"/>
    </row>
    <row r="216154" spans="26:27">
      <c r="Z216154" s="192"/>
      <c r="AA216154" s="192"/>
    </row>
    <row r="216155" spans="26:27">
      <c r="Z216155" s="192"/>
      <c r="AA216155" s="192"/>
    </row>
    <row r="216156" spans="26:27">
      <c r="Z216156" s="192"/>
      <c r="AA216156" s="192"/>
    </row>
    <row r="216157" spans="26:27">
      <c r="Z216157" s="192"/>
      <c r="AA216157" s="192"/>
    </row>
    <row r="216158" spans="26:27">
      <c r="Z216158" s="192"/>
      <c r="AA216158" s="192"/>
    </row>
    <row r="216159" spans="26:27">
      <c r="Z216159" s="192"/>
      <c r="AA216159" s="192"/>
    </row>
    <row r="216160" spans="26:27">
      <c r="Z216160" s="192"/>
      <c r="AA216160" s="192"/>
    </row>
    <row r="216161" spans="26:27">
      <c r="Z216161" s="192"/>
      <c r="AA216161" s="192"/>
    </row>
    <row r="216162" spans="26:27">
      <c r="Z216162" s="192"/>
      <c r="AA216162" s="192"/>
    </row>
    <row r="216163" spans="26:27">
      <c r="Z216163" s="192"/>
      <c r="AA216163" s="192"/>
    </row>
    <row r="216164" spans="26:27">
      <c r="Z216164" s="192"/>
      <c r="AA216164" s="192"/>
    </row>
    <row r="216165" spans="26:27">
      <c r="Z216165" s="192"/>
      <c r="AA216165" s="192"/>
    </row>
    <row r="216166" spans="26:27">
      <c r="Z216166" s="192"/>
      <c r="AA216166" s="192"/>
    </row>
    <row r="216167" spans="26:27">
      <c r="Z216167" s="192"/>
      <c r="AA216167" s="192"/>
    </row>
    <row r="216168" spans="26:27">
      <c r="Z216168" s="192"/>
      <c r="AA216168" s="192"/>
    </row>
    <row r="216169" spans="26:27">
      <c r="Z216169" s="192"/>
      <c r="AA216169" s="192"/>
    </row>
    <row r="216170" spans="26:27">
      <c r="Z216170" s="192"/>
      <c r="AA216170" s="192"/>
    </row>
    <row r="216171" spans="26:27">
      <c r="Z216171" s="192"/>
      <c r="AA216171" s="192"/>
    </row>
    <row r="216172" spans="26:27">
      <c r="Z216172" s="192"/>
      <c r="AA216172" s="192"/>
    </row>
    <row r="216173" spans="26:27">
      <c r="Z216173" s="192"/>
      <c r="AA216173" s="192"/>
    </row>
    <row r="216174" spans="26:27">
      <c r="Z216174" s="192"/>
      <c r="AA216174" s="192"/>
    </row>
    <row r="216175" spans="26:27">
      <c r="Z216175" s="192"/>
      <c r="AA216175" s="192"/>
    </row>
    <row r="216176" spans="26:27">
      <c r="Z216176" s="192"/>
      <c r="AA216176" s="192"/>
    </row>
    <row r="216177" spans="26:27">
      <c r="Z216177" s="192"/>
      <c r="AA216177" s="192"/>
    </row>
    <row r="216178" spans="26:27">
      <c r="Z216178" s="192"/>
      <c r="AA216178" s="192"/>
    </row>
    <row r="216179" spans="26:27">
      <c r="Z216179" s="192"/>
      <c r="AA216179" s="192"/>
    </row>
    <row r="216180" spans="26:27">
      <c r="Z216180" s="192"/>
      <c r="AA216180" s="192"/>
    </row>
    <row r="216181" spans="26:27">
      <c r="Z216181" s="192"/>
      <c r="AA216181" s="192"/>
    </row>
    <row r="216182" spans="26:27">
      <c r="Z216182" s="192"/>
      <c r="AA216182" s="192"/>
    </row>
    <row r="216183" spans="26:27">
      <c r="Z216183" s="192"/>
      <c r="AA216183" s="192"/>
    </row>
    <row r="216184" spans="26:27">
      <c r="Z216184" s="192"/>
      <c r="AA216184" s="192"/>
    </row>
    <row r="216185" spans="26:27">
      <c r="Z216185" s="192"/>
      <c r="AA216185" s="192"/>
    </row>
    <row r="216186" spans="26:27">
      <c r="Z216186" s="192"/>
      <c r="AA216186" s="192"/>
    </row>
    <row r="216187" spans="26:27">
      <c r="Z216187" s="192"/>
      <c r="AA216187" s="192"/>
    </row>
    <row r="216188" spans="26:27">
      <c r="Z216188" s="192"/>
      <c r="AA216188" s="192"/>
    </row>
    <row r="216189" spans="26:27">
      <c r="Z216189" s="192"/>
      <c r="AA216189" s="192"/>
    </row>
    <row r="216190" spans="26:27">
      <c r="Z216190" s="192"/>
      <c r="AA216190" s="192"/>
    </row>
    <row r="216191" spans="26:27">
      <c r="Z216191" s="192"/>
      <c r="AA216191" s="192"/>
    </row>
    <row r="216192" spans="26:27">
      <c r="Z216192" s="192"/>
      <c r="AA216192" s="192"/>
    </row>
    <row r="216193" spans="26:27">
      <c r="Z216193" s="192"/>
      <c r="AA216193" s="192"/>
    </row>
    <row r="216194" spans="26:27">
      <c r="Z216194" s="192"/>
      <c r="AA216194" s="192"/>
    </row>
    <row r="216195" spans="26:27">
      <c r="Z216195" s="192"/>
      <c r="AA216195" s="192"/>
    </row>
    <row r="216196" spans="26:27">
      <c r="Z216196" s="192"/>
      <c r="AA216196" s="192"/>
    </row>
    <row r="216197" spans="26:27">
      <c r="Z216197" s="192"/>
      <c r="AA216197" s="192"/>
    </row>
    <row r="216198" spans="26:27">
      <c r="Z216198" s="192"/>
      <c r="AA216198" s="192"/>
    </row>
    <row r="216199" spans="26:27">
      <c r="Z216199" s="192"/>
      <c r="AA216199" s="192"/>
    </row>
    <row r="216200" spans="26:27">
      <c r="Z216200" s="192"/>
      <c r="AA216200" s="192"/>
    </row>
    <row r="216201" spans="26:27">
      <c r="Z216201" s="192"/>
      <c r="AA216201" s="192"/>
    </row>
    <row r="216202" spans="26:27">
      <c r="Z216202" s="192"/>
      <c r="AA216202" s="192"/>
    </row>
    <row r="216203" spans="26:27">
      <c r="Z216203" s="192"/>
      <c r="AA216203" s="192"/>
    </row>
    <row r="216204" spans="26:27">
      <c r="Z216204" s="192"/>
      <c r="AA216204" s="192"/>
    </row>
    <row r="216205" spans="26:27">
      <c r="Z216205" s="192"/>
      <c r="AA216205" s="192"/>
    </row>
    <row r="216206" spans="26:27">
      <c r="Z216206" s="192"/>
      <c r="AA216206" s="192"/>
    </row>
    <row r="216207" spans="26:27">
      <c r="Z216207" s="192"/>
      <c r="AA216207" s="192"/>
    </row>
    <row r="216208" spans="26:27">
      <c r="Z216208" s="192"/>
      <c r="AA216208" s="192"/>
    </row>
    <row r="216209" spans="26:27">
      <c r="Z216209" s="192"/>
      <c r="AA216209" s="192"/>
    </row>
    <row r="216210" spans="26:27">
      <c r="Z216210" s="192"/>
      <c r="AA216210" s="192"/>
    </row>
    <row r="216211" spans="26:27">
      <c r="Z216211" s="192"/>
      <c r="AA216211" s="192"/>
    </row>
    <row r="216212" spans="26:27">
      <c r="Z216212" s="192"/>
      <c r="AA216212" s="192"/>
    </row>
    <row r="216213" spans="26:27">
      <c r="Z216213" s="192"/>
      <c r="AA216213" s="192"/>
    </row>
    <row r="216214" spans="26:27">
      <c r="Z216214" s="192"/>
      <c r="AA216214" s="192"/>
    </row>
    <row r="216215" spans="26:27">
      <c r="Z216215" s="192"/>
      <c r="AA216215" s="192"/>
    </row>
    <row r="216216" spans="26:27">
      <c r="Z216216" s="192"/>
      <c r="AA216216" s="192"/>
    </row>
    <row r="216217" spans="26:27">
      <c r="Z216217" s="192"/>
      <c r="AA216217" s="192"/>
    </row>
    <row r="216218" spans="26:27">
      <c r="Z216218" s="192"/>
      <c r="AA216218" s="192"/>
    </row>
    <row r="216219" spans="26:27">
      <c r="Z216219" s="192"/>
      <c r="AA216219" s="192"/>
    </row>
    <row r="216220" spans="26:27">
      <c r="Z216220" s="192"/>
      <c r="AA216220" s="192"/>
    </row>
    <row r="216221" spans="26:27">
      <c r="Z216221" s="192"/>
      <c r="AA216221" s="192"/>
    </row>
    <row r="216222" spans="26:27">
      <c r="Z216222" s="192"/>
      <c r="AA216222" s="192"/>
    </row>
    <row r="216223" spans="26:27">
      <c r="Z216223" s="192"/>
      <c r="AA216223" s="192"/>
    </row>
    <row r="216224" spans="26:27">
      <c r="Z216224" s="192"/>
      <c r="AA216224" s="192"/>
    </row>
    <row r="216225" spans="26:27">
      <c r="Z216225" s="192"/>
      <c r="AA216225" s="192"/>
    </row>
    <row r="216226" spans="26:27">
      <c r="Z216226" s="192"/>
      <c r="AA216226" s="192"/>
    </row>
    <row r="216227" spans="26:27">
      <c r="Z216227" s="192"/>
      <c r="AA216227" s="192"/>
    </row>
    <row r="216228" spans="26:27">
      <c r="Z216228" s="192"/>
      <c r="AA216228" s="192"/>
    </row>
    <row r="216229" spans="26:27">
      <c r="Z216229" s="192"/>
      <c r="AA216229" s="192"/>
    </row>
    <row r="216230" spans="26:27">
      <c r="Z216230" s="192"/>
      <c r="AA216230" s="192"/>
    </row>
    <row r="216231" spans="26:27">
      <c r="Z216231" s="192"/>
      <c r="AA216231" s="192"/>
    </row>
    <row r="216232" spans="26:27">
      <c r="Z216232" s="192"/>
      <c r="AA216232" s="192"/>
    </row>
    <row r="216233" spans="26:27">
      <c r="Z216233" s="192"/>
      <c r="AA216233" s="192"/>
    </row>
    <row r="216234" spans="26:27">
      <c r="Z216234" s="192"/>
      <c r="AA216234" s="192"/>
    </row>
    <row r="216235" spans="26:27">
      <c r="Z216235" s="192"/>
      <c r="AA216235" s="192"/>
    </row>
    <row r="216236" spans="26:27">
      <c r="Z216236" s="192"/>
      <c r="AA216236" s="192"/>
    </row>
    <row r="216237" spans="26:27">
      <c r="Z216237" s="192"/>
      <c r="AA216237" s="192"/>
    </row>
    <row r="216238" spans="26:27">
      <c r="Z216238" s="192"/>
      <c r="AA216238" s="192"/>
    </row>
    <row r="216239" spans="26:27">
      <c r="Z216239" s="192"/>
      <c r="AA216239" s="192"/>
    </row>
    <row r="216240" spans="26:27">
      <c r="Z216240" s="192"/>
      <c r="AA216240" s="192"/>
    </row>
    <row r="216241" spans="26:27">
      <c r="Z216241" s="192"/>
      <c r="AA216241" s="192"/>
    </row>
    <row r="216242" spans="26:27">
      <c r="Z216242" s="192"/>
      <c r="AA216242" s="192"/>
    </row>
    <row r="216243" spans="26:27">
      <c r="Z216243" s="192"/>
      <c r="AA216243" s="192"/>
    </row>
    <row r="216244" spans="26:27">
      <c r="Z216244" s="192"/>
      <c r="AA216244" s="192"/>
    </row>
    <row r="216245" spans="26:27">
      <c r="Z216245" s="192"/>
      <c r="AA216245" s="192"/>
    </row>
    <row r="216246" spans="26:27">
      <c r="Z216246" s="192"/>
      <c r="AA216246" s="192"/>
    </row>
    <row r="216247" spans="26:27">
      <c r="Z216247" s="192"/>
      <c r="AA216247" s="192"/>
    </row>
    <row r="216248" spans="26:27">
      <c r="Z216248" s="192"/>
      <c r="AA216248" s="192"/>
    </row>
    <row r="216249" spans="26:27">
      <c r="Z216249" s="192"/>
      <c r="AA216249" s="192"/>
    </row>
    <row r="216250" spans="26:27">
      <c r="Z216250" s="192"/>
      <c r="AA216250" s="192"/>
    </row>
    <row r="216251" spans="26:27">
      <c r="Z216251" s="192"/>
      <c r="AA216251" s="192"/>
    </row>
    <row r="216252" spans="26:27">
      <c r="Z216252" s="192"/>
      <c r="AA216252" s="192"/>
    </row>
    <row r="216253" spans="26:27">
      <c r="Z216253" s="192"/>
      <c r="AA216253" s="192"/>
    </row>
    <row r="216254" spans="26:27">
      <c r="Z216254" s="192"/>
      <c r="AA216254" s="192"/>
    </row>
    <row r="216255" spans="26:27">
      <c r="Z216255" s="192"/>
      <c r="AA216255" s="192"/>
    </row>
    <row r="216256" spans="26:27">
      <c r="Z216256" s="192"/>
      <c r="AA216256" s="192"/>
    </row>
    <row r="216257" spans="26:27">
      <c r="Z216257" s="192"/>
      <c r="AA216257" s="192"/>
    </row>
    <row r="216258" spans="26:27">
      <c r="Z216258" s="192"/>
      <c r="AA216258" s="192"/>
    </row>
    <row r="216259" spans="26:27">
      <c r="Z216259" s="192"/>
      <c r="AA216259" s="192"/>
    </row>
    <row r="216260" spans="26:27">
      <c r="Z216260" s="192"/>
      <c r="AA216260" s="192"/>
    </row>
    <row r="216261" spans="26:27">
      <c r="Z216261" s="192"/>
      <c r="AA216261" s="192"/>
    </row>
    <row r="216262" spans="26:27">
      <c r="Z216262" s="192"/>
      <c r="AA216262" s="192"/>
    </row>
    <row r="216263" spans="26:27">
      <c r="Z216263" s="192"/>
      <c r="AA216263" s="192"/>
    </row>
    <row r="216264" spans="26:27">
      <c r="Z216264" s="192"/>
      <c r="AA216264" s="192"/>
    </row>
    <row r="216265" spans="26:27">
      <c r="Z216265" s="192"/>
      <c r="AA216265" s="192"/>
    </row>
    <row r="216266" spans="26:27">
      <c r="Z216266" s="192"/>
      <c r="AA216266" s="192"/>
    </row>
    <row r="216267" spans="26:27">
      <c r="Z216267" s="192"/>
      <c r="AA216267" s="192"/>
    </row>
    <row r="216268" spans="26:27">
      <c r="Z216268" s="192"/>
      <c r="AA216268" s="192"/>
    </row>
    <row r="216269" spans="26:27">
      <c r="Z216269" s="192"/>
      <c r="AA216269" s="192"/>
    </row>
    <row r="216270" spans="26:27">
      <c r="Z216270" s="192"/>
      <c r="AA216270" s="192"/>
    </row>
    <row r="216271" spans="26:27">
      <c r="Z216271" s="192"/>
      <c r="AA216271" s="192"/>
    </row>
    <row r="216272" spans="26:27">
      <c r="Z216272" s="192"/>
      <c r="AA216272" s="192"/>
    </row>
    <row r="216273" spans="26:27">
      <c r="Z216273" s="192"/>
      <c r="AA216273" s="192"/>
    </row>
    <row r="216274" spans="26:27">
      <c r="Z216274" s="192"/>
      <c r="AA216274" s="192"/>
    </row>
    <row r="216275" spans="26:27">
      <c r="Z216275" s="192"/>
      <c r="AA216275" s="192"/>
    </row>
    <row r="216276" spans="26:27">
      <c r="Z216276" s="192"/>
      <c r="AA216276" s="192"/>
    </row>
    <row r="216277" spans="26:27">
      <c r="Z216277" s="192"/>
      <c r="AA216277" s="192"/>
    </row>
    <row r="216278" spans="26:27">
      <c r="Z216278" s="192"/>
      <c r="AA216278" s="192"/>
    </row>
    <row r="216279" spans="26:27">
      <c r="Z216279" s="192"/>
      <c r="AA216279" s="192"/>
    </row>
    <row r="216280" spans="26:27">
      <c r="Z216280" s="192"/>
      <c r="AA216280" s="192"/>
    </row>
    <row r="216281" spans="26:27">
      <c r="Z216281" s="192"/>
      <c r="AA216281" s="192"/>
    </row>
    <row r="216282" spans="26:27">
      <c r="Z216282" s="192"/>
      <c r="AA216282" s="192"/>
    </row>
    <row r="216283" spans="26:27">
      <c r="Z216283" s="192"/>
      <c r="AA216283" s="192"/>
    </row>
    <row r="216284" spans="26:27">
      <c r="Z216284" s="192"/>
      <c r="AA216284" s="192"/>
    </row>
    <row r="216285" spans="26:27">
      <c r="Z216285" s="192"/>
      <c r="AA216285" s="192"/>
    </row>
    <row r="216286" spans="26:27">
      <c r="Z216286" s="192"/>
      <c r="AA216286" s="192"/>
    </row>
    <row r="216287" spans="26:27">
      <c r="Z216287" s="192"/>
      <c r="AA216287" s="192"/>
    </row>
    <row r="216288" spans="26:27">
      <c r="Z216288" s="192"/>
      <c r="AA216288" s="192"/>
    </row>
    <row r="216289" spans="26:27">
      <c r="Z216289" s="192"/>
      <c r="AA216289" s="192"/>
    </row>
    <row r="216290" spans="26:27">
      <c r="Z216290" s="192"/>
      <c r="AA216290" s="192"/>
    </row>
    <row r="216291" spans="26:27">
      <c r="Z216291" s="192"/>
      <c r="AA216291" s="192"/>
    </row>
    <row r="216292" spans="26:27">
      <c r="Z216292" s="192"/>
      <c r="AA216292" s="192"/>
    </row>
    <row r="216293" spans="26:27">
      <c r="Z216293" s="192"/>
      <c r="AA216293" s="192"/>
    </row>
    <row r="216294" spans="26:27">
      <c r="Z216294" s="192"/>
      <c r="AA216294" s="192"/>
    </row>
    <row r="216295" spans="26:27">
      <c r="Z216295" s="192"/>
      <c r="AA216295" s="192"/>
    </row>
    <row r="216296" spans="26:27">
      <c r="Z216296" s="192"/>
      <c r="AA216296" s="192"/>
    </row>
    <row r="216297" spans="26:27">
      <c r="Z216297" s="192"/>
      <c r="AA216297" s="192"/>
    </row>
    <row r="216298" spans="26:27">
      <c r="Z216298" s="192"/>
      <c r="AA216298" s="192"/>
    </row>
    <row r="216299" spans="26:27">
      <c r="Z216299" s="192"/>
      <c r="AA216299" s="192"/>
    </row>
    <row r="216300" spans="26:27">
      <c r="Z216300" s="192"/>
      <c r="AA216300" s="192"/>
    </row>
    <row r="216301" spans="26:27">
      <c r="Z216301" s="192"/>
      <c r="AA216301" s="192"/>
    </row>
    <row r="216302" spans="26:27">
      <c r="Z216302" s="192"/>
      <c r="AA216302" s="192"/>
    </row>
    <row r="216303" spans="26:27">
      <c r="Z216303" s="192"/>
      <c r="AA216303" s="192"/>
    </row>
    <row r="216304" spans="26:27">
      <c r="Z216304" s="192"/>
      <c r="AA216304" s="192"/>
    </row>
    <row r="216305" spans="26:27">
      <c r="Z216305" s="192"/>
      <c r="AA216305" s="192"/>
    </row>
    <row r="216306" spans="26:27">
      <c r="Z216306" s="192"/>
      <c r="AA216306" s="192"/>
    </row>
    <row r="216307" spans="26:27">
      <c r="Z216307" s="192"/>
      <c r="AA216307" s="192"/>
    </row>
    <row r="216308" spans="26:27">
      <c r="Z216308" s="192"/>
      <c r="AA216308" s="192"/>
    </row>
    <row r="216309" spans="26:27">
      <c r="Z216309" s="192"/>
      <c r="AA216309" s="192"/>
    </row>
    <row r="216310" spans="26:27">
      <c r="Z216310" s="192"/>
      <c r="AA216310" s="192"/>
    </row>
    <row r="216311" spans="26:27">
      <c r="Z216311" s="192"/>
      <c r="AA216311" s="192"/>
    </row>
    <row r="216312" spans="26:27">
      <c r="Z216312" s="192"/>
      <c r="AA216312" s="192"/>
    </row>
    <row r="216313" spans="26:27">
      <c r="Z216313" s="192"/>
      <c r="AA216313" s="192"/>
    </row>
    <row r="216314" spans="26:27">
      <c r="Z216314" s="192"/>
      <c r="AA216314" s="192"/>
    </row>
    <row r="216315" spans="26:27">
      <c r="Z216315" s="192"/>
      <c r="AA216315" s="192"/>
    </row>
    <row r="216316" spans="26:27">
      <c r="Z216316" s="192"/>
      <c r="AA216316" s="192"/>
    </row>
    <row r="216317" spans="26:27">
      <c r="Z216317" s="192"/>
      <c r="AA216317" s="192"/>
    </row>
    <row r="216318" spans="26:27">
      <c r="Z216318" s="192"/>
      <c r="AA216318" s="192"/>
    </row>
    <row r="216319" spans="26:27">
      <c r="Z216319" s="192"/>
      <c r="AA216319" s="192"/>
    </row>
    <row r="216320" spans="26:27">
      <c r="Z216320" s="192"/>
      <c r="AA216320" s="192"/>
    </row>
    <row r="216321" spans="26:27">
      <c r="Z216321" s="192"/>
      <c r="AA216321" s="192"/>
    </row>
    <row r="216322" spans="26:27">
      <c r="Z216322" s="192"/>
      <c r="AA216322" s="192"/>
    </row>
    <row r="216323" spans="26:27">
      <c r="Z216323" s="192"/>
      <c r="AA216323" s="192"/>
    </row>
    <row r="216324" spans="26:27">
      <c r="Z216324" s="192"/>
      <c r="AA216324" s="192"/>
    </row>
    <row r="216325" spans="26:27">
      <c r="Z216325" s="192"/>
      <c r="AA216325" s="192"/>
    </row>
    <row r="216326" spans="26:27">
      <c r="Z216326" s="192"/>
      <c r="AA216326" s="192"/>
    </row>
    <row r="216327" spans="26:27">
      <c r="Z216327" s="192"/>
      <c r="AA216327" s="192"/>
    </row>
    <row r="216328" spans="26:27">
      <c r="Z216328" s="192"/>
      <c r="AA216328" s="192"/>
    </row>
    <row r="216329" spans="26:27">
      <c r="Z216329" s="192"/>
      <c r="AA216329" s="192"/>
    </row>
    <row r="216330" spans="26:27">
      <c r="Z216330" s="192"/>
      <c r="AA216330" s="192"/>
    </row>
    <row r="216331" spans="26:27">
      <c r="Z216331" s="192"/>
      <c r="AA216331" s="192"/>
    </row>
    <row r="216332" spans="26:27">
      <c r="Z216332" s="192"/>
      <c r="AA216332" s="192"/>
    </row>
    <row r="216333" spans="26:27">
      <c r="Z216333" s="192"/>
      <c r="AA216333" s="192"/>
    </row>
    <row r="216334" spans="26:27">
      <c r="Z216334" s="192"/>
      <c r="AA216334" s="192"/>
    </row>
    <row r="216335" spans="26:27">
      <c r="Z216335" s="192"/>
      <c r="AA216335" s="192"/>
    </row>
    <row r="216336" spans="26:27">
      <c r="Z216336" s="192"/>
      <c r="AA216336" s="192"/>
    </row>
    <row r="216337" spans="26:27">
      <c r="Z216337" s="192"/>
      <c r="AA216337" s="192"/>
    </row>
    <row r="216338" spans="26:27">
      <c r="Z216338" s="192"/>
      <c r="AA216338" s="192"/>
    </row>
    <row r="216339" spans="26:27">
      <c r="Z216339" s="192"/>
      <c r="AA216339" s="192"/>
    </row>
    <row r="216340" spans="26:27">
      <c r="Z216340" s="192"/>
      <c r="AA216340" s="192"/>
    </row>
    <row r="216341" spans="26:27">
      <c r="Z216341" s="192"/>
      <c r="AA216341" s="192"/>
    </row>
    <row r="216342" spans="26:27">
      <c r="Z216342" s="192"/>
      <c r="AA216342" s="192"/>
    </row>
    <row r="216343" spans="26:27">
      <c r="Z216343" s="192"/>
      <c r="AA216343" s="192"/>
    </row>
    <row r="216344" spans="26:27">
      <c r="Z216344" s="192"/>
      <c r="AA216344" s="192"/>
    </row>
    <row r="216345" spans="26:27">
      <c r="Z216345" s="192"/>
      <c r="AA216345" s="192"/>
    </row>
    <row r="216346" spans="26:27">
      <c r="Z216346" s="192"/>
      <c r="AA216346" s="192"/>
    </row>
    <row r="216347" spans="26:27">
      <c r="Z216347" s="192"/>
      <c r="AA216347" s="192"/>
    </row>
    <row r="216348" spans="26:27">
      <c r="Z216348" s="192"/>
      <c r="AA216348" s="192"/>
    </row>
    <row r="216349" spans="26:27">
      <c r="Z216349" s="192"/>
      <c r="AA216349" s="192"/>
    </row>
    <row r="216350" spans="26:27">
      <c r="Z216350" s="192"/>
      <c r="AA216350" s="192"/>
    </row>
    <row r="216351" spans="26:27">
      <c r="Z216351" s="192"/>
      <c r="AA216351" s="192"/>
    </row>
    <row r="216352" spans="26:27">
      <c r="Z216352" s="192"/>
      <c r="AA216352" s="192"/>
    </row>
    <row r="216353" spans="26:27">
      <c r="Z216353" s="192"/>
      <c r="AA216353" s="192"/>
    </row>
    <row r="216354" spans="26:27">
      <c r="Z216354" s="192"/>
      <c r="AA216354" s="192"/>
    </row>
    <row r="216355" spans="26:27">
      <c r="Z216355" s="192"/>
      <c r="AA216355" s="192"/>
    </row>
    <row r="216356" spans="26:27">
      <c r="Z216356" s="192"/>
      <c r="AA216356" s="192"/>
    </row>
    <row r="216357" spans="26:27">
      <c r="Z216357" s="192"/>
      <c r="AA216357" s="192"/>
    </row>
    <row r="216358" spans="26:27">
      <c r="Z216358" s="192"/>
      <c r="AA216358" s="192"/>
    </row>
    <row r="216359" spans="26:27">
      <c r="Z216359" s="192"/>
      <c r="AA216359" s="192"/>
    </row>
    <row r="216360" spans="26:27">
      <c r="Z216360" s="192"/>
      <c r="AA216360" s="192"/>
    </row>
    <row r="216361" spans="26:27">
      <c r="Z216361" s="192"/>
      <c r="AA216361" s="192"/>
    </row>
    <row r="216362" spans="26:27">
      <c r="Z216362" s="192"/>
      <c r="AA216362" s="192"/>
    </row>
    <row r="216363" spans="26:27">
      <c r="Z216363" s="192"/>
      <c r="AA216363" s="192"/>
    </row>
    <row r="216364" spans="26:27">
      <c r="Z216364" s="192"/>
      <c r="AA216364" s="192"/>
    </row>
    <row r="216365" spans="26:27">
      <c r="Z216365" s="192"/>
      <c r="AA216365" s="192"/>
    </row>
    <row r="216366" spans="26:27">
      <c r="Z216366" s="192"/>
      <c r="AA216366" s="192"/>
    </row>
    <row r="216367" spans="26:27">
      <c r="Z216367" s="192"/>
      <c r="AA216367" s="192"/>
    </row>
    <row r="216368" spans="26:27">
      <c r="Z216368" s="192"/>
      <c r="AA216368" s="192"/>
    </row>
    <row r="216369" spans="26:27">
      <c r="Z216369" s="192"/>
      <c r="AA216369" s="192"/>
    </row>
    <row r="216370" spans="26:27">
      <c r="Z216370" s="192"/>
      <c r="AA216370" s="192"/>
    </row>
    <row r="216371" spans="26:27">
      <c r="Z216371" s="192"/>
      <c r="AA216371" s="192"/>
    </row>
    <row r="216372" spans="26:27">
      <c r="Z216372" s="192"/>
      <c r="AA216372" s="192"/>
    </row>
    <row r="216373" spans="26:27">
      <c r="Z216373" s="192"/>
      <c r="AA216373" s="192"/>
    </row>
    <row r="216374" spans="26:27">
      <c r="Z216374" s="192"/>
      <c r="AA216374" s="192"/>
    </row>
    <row r="216375" spans="26:27">
      <c r="Z216375" s="192"/>
      <c r="AA216375" s="192"/>
    </row>
    <row r="216376" spans="26:27">
      <c r="Z216376" s="192"/>
      <c r="AA216376" s="192"/>
    </row>
    <row r="216377" spans="26:27">
      <c r="Z216377" s="192"/>
      <c r="AA216377" s="192"/>
    </row>
    <row r="216378" spans="26:27">
      <c r="Z216378" s="192"/>
      <c r="AA216378" s="192"/>
    </row>
    <row r="216379" spans="26:27">
      <c r="Z216379" s="192"/>
      <c r="AA216379" s="192"/>
    </row>
    <row r="216380" spans="26:27">
      <c r="Z216380" s="192"/>
      <c r="AA216380" s="192"/>
    </row>
    <row r="216381" spans="26:27">
      <c r="Z216381" s="192"/>
      <c r="AA216381" s="192"/>
    </row>
    <row r="216382" spans="26:27">
      <c r="Z216382" s="192"/>
      <c r="AA216382" s="192"/>
    </row>
    <row r="216383" spans="26:27">
      <c r="Z216383" s="192"/>
      <c r="AA216383" s="192"/>
    </row>
    <row r="216384" spans="26:27">
      <c r="Z216384" s="192"/>
      <c r="AA216384" s="192"/>
    </row>
    <row r="216385" spans="26:27">
      <c r="Z216385" s="192"/>
      <c r="AA216385" s="192"/>
    </row>
    <row r="216386" spans="26:27">
      <c r="Z216386" s="192"/>
      <c r="AA216386" s="192"/>
    </row>
    <row r="216387" spans="26:27">
      <c r="Z216387" s="192"/>
      <c r="AA216387" s="192"/>
    </row>
    <row r="216388" spans="26:27">
      <c r="Z216388" s="192"/>
      <c r="AA216388" s="192"/>
    </row>
    <row r="216389" spans="26:27">
      <c r="Z216389" s="192"/>
      <c r="AA216389" s="192"/>
    </row>
    <row r="216390" spans="26:27">
      <c r="Z216390" s="192"/>
      <c r="AA216390" s="192"/>
    </row>
    <row r="216391" spans="26:27">
      <c r="Z216391" s="192"/>
      <c r="AA216391" s="192"/>
    </row>
    <row r="216392" spans="26:27">
      <c r="Z216392" s="192"/>
      <c r="AA216392" s="192"/>
    </row>
    <row r="216393" spans="26:27">
      <c r="Z216393" s="192"/>
      <c r="AA216393" s="192"/>
    </row>
    <row r="216394" spans="26:27">
      <c r="Z216394" s="192"/>
      <c r="AA216394" s="192"/>
    </row>
    <row r="216395" spans="26:27">
      <c r="Z216395" s="192"/>
      <c r="AA216395" s="192"/>
    </row>
    <row r="216396" spans="26:27">
      <c r="Z216396" s="192"/>
      <c r="AA216396" s="192"/>
    </row>
    <row r="216397" spans="26:27">
      <c r="Z216397" s="192"/>
      <c r="AA216397" s="192"/>
    </row>
    <row r="216398" spans="26:27">
      <c r="Z216398" s="192"/>
      <c r="AA216398" s="192"/>
    </row>
    <row r="216399" spans="26:27">
      <c r="Z216399" s="192"/>
      <c r="AA216399" s="192"/>
    </row>
    <row r="216400" spans="26:27">
      <c r="Z216400" s="192"/>
      <c r="AA216400" s="192"/>
    </row>
    <row r="216401" spans="26:27">
      <c r="Z216401" s="192"/>
      <c r="AA216401" s="192"/>
    </row>
    <row r="216402" spans="26:27">
      <c r="Z216402" s="192"/>
      <c r="AA216402" s="192"/>
    </row>
    <row r="216403" spans="26:27">
      <c r="Z216403" s="192"/>
      <c r="AA216403" s="192"/>
    </row>
    <row r="216404" spans="26:27">
      <c r="Z216404" s="192"/>
      <c r="AA216404" s="192"/>
    </row>
    <row r="216405" spans="26:27">
      <c r="Z216405" s="192"/>
      <c r="AA216405" s="192"/>
    </row>
    <row r="216406" spans="26:27">
      <c r="Z216406" s="192"/>
      <c r="AA216406" s="192"/>
    </row>
    <row r="216407" spans="26:27">
      <c r="Z216407" s="192"/>
      <c r="AA216407" s="192"/>
    </row>
    <row r="216408" spans="26:27">
      <c r="Z216408" s="192"/>
      <c r="AA216408" s="192"/>
    </row>
    <row r="216409" spans="26:27">
      <c r="Z216409" s="192"/>
      <c r="AA216409" s="192"/>
    </row>
    <row r="216410" spans="26:27">
      <c r="Z216410" s="192"/>
      <c r="AA216410" s="192"/>
    </row>
    <row r="216411" spans="26:27">
      <c r="Z216411" s="192"/>
      <c r="AA216411" s="192"/>
    </row>
    <row r="216412" spans="26:27">
      <c r="Z216412" s="192"/>
      <c r="AA216412" s="192"/>
    </row>
    <row r="216413" spans="26:27">
      <c r="Z216413" s="192"/>
      <c r="AA216413" s="192"/>
    </row>
    <row r="216414" spans="26:27">
      <c r="Z216414" s="192"/>
      <c r="AA216414" s="192"/>
    </row>
    <row r="216415" spans="26:27">
      <c r="Z216415" s="192"/>
      <c r="AA216415" s="192"/>
    </row>
    <row r="216416" spans="26:27">
      <c r="Z216416" s="192"/>
      <c r="AA216416" s="192"/>
    </row>
    <row r="216417" spans="26:27">
      <c r="Z216417" s="192"/>
      <c r="AA216417" s="192"/>
    </row>
    <row r="216418" spans="26:27">
      <c r="Z216418" s="192"/>
      <c r="AA216418" s="192"/>
    </row>
    <row r="216419" spans="26:27">
      <c r="Z216419" s="192"/>
      <c r="AA216419" s="192"/>
    </row>
    <row r="216420" spans="26:27">
      <c r="Z216420" s="192"/>
      <c r="AA216420" s="192"/>
    </row>
    <row r="216421" spans="26:27">
      <c r="Z216421" s="192"/>
      <c r="AA216421" s="192"/>
    </row>
    <row r="216422" spans="26:27">
      <c r="Z216422" s="192"/>
      <c r="AA216422" s="192"/>
    </row>
    <row r="216423" spans="26:27">
      <c r="Z216423" s="192"/>
      <c r="AA216423" s="192"/>
    </row>
    <row r="216424" spans="26:27">
      <c r="Z216424" s="192"/>
      <c r="AA216424" s="192"/>
    </row>
    <row r="216425" spans="26:27">
      <c r="Z216425" s="192"/>
      <c r="AA216425" s="192"/>
    </row>
    <row r="216426" spans="26:27">
      <c r="Z216426" s="192"/>
      <c r="AA216426" s="192"/>
    </row>
    <row r="216427" spans="26:27">
      <c r="Z216427" s="192"/>
      <c r="AA216427" s="192"/>
    </row>
    <row r="216428" spans="26:27">
      <c r="Z216428" s="192"/>
      <c r="AA216428" s="192"/>
    </row>
    <row r="216429" spans="26:27">
      <c r="Z216429" s="192"/>
      <c r="AA216429" s="192"/>
    </row>
    <row r="216430" spans="26:27">
      <c r="Z216430" s="192"/>
      <c r="AA216430" s="192"/>
    </row>
    <row r="216431" spans="26:27">
      <c r="Z216431" s="192"/>
      <c r="AA216431" s="192"/>
    </row>
    <row r="216432" spans="26:27">
      <c r="Z216432" s="192"/>
      <c r="AA216432" s="192"/>
    </row>
    <row r="216433" spans="26:27">
      <c r="Z216433" s="192"/>
      <c r="AA216433" s="192"/>
    </row>
    <row r="216434" spans="26:27">
      <c r="Z216434" s="192"/>
      <c r="AA216434" s="192"/>
    </row>
    <row r="216435" spans="26:27">
      <c r="Z216435" s="192"/>
      <c r="AA216435" s="192"/>
    </row>
    <row r="216436" spans="26:27">
      <c r="Z216436" s="192"/>
      <c r="AA216436" s="192"/>
    </row>
    <row r="216437" spans="26:27">
      <c r="Z216437" s="192"/>
      <c r="AA216437" s="192"/>
    </row>
    <row r="216438" spans="26:27">
      <c r="Z216438" s="192"/>
      <c r="AA216438" s="192"/>
    </row>
    <row r="216439" spans="26:27">
      <c r="Z216439" s="192"/>
      <c r="AA216439" s="192"/>
    </row>
    <row r="216440" spans="26:27">
      <c r="Z216440" s="192"/>
      <c r="AA216440" s="192"/>
    </row>
    <row r="216441" spans="26:27">
      <c r="Z216441" s="192"/>
      <c r="AA216441" s="192"/>
    </row>
    <row r="216442" spans="26:27">
      <c r="Z216442" s="192"/>
      <c r="AA216442" s="192"/>
    </row>
    <row r="216443" spans="26:27">
      <c r="Z216443" s="192"/>
      <c r="AA216443" s="192"/>
    </row>
    <row r="216444" spans="26:27">
      <c r="Z216444" s="192"/>
      <c r="AA216444" s="192"/>
    </row>
    <row r="216445" spans="26:27">
      <c r="Z216445" s="192"/>
      <c r="AA216445" s="192"/>
    </row>
    <row r="216446" spans="26:27">
      <c r="Z216446" s="192"/>
      <c r="AA216446" s="192"/>
    </row>
    <row r="216447" spans="26:27">
      <c r="Z216447" s="192"/>
      <c r="AA216447" s="192"/>
    </row>
    <row r="216448" spans="26:27">
      <c r="Z216448" s="192"/>
      <c r="AA216448" s="192"/>
    </row>
    <row r="216449" spans="26:27">
      <c r="Z216449" s="192"/>
      <c r="AA216449" s="192"/>
    </row>
    <row r="216450" spans="26:27">
      <c r="Z216450" s="192"/>
      <c r="AA216450" s="192"/>
    </row>
    <row r="216451" spans="26:27">
      <c r="Z216451" s="192"/>
      <c r="AA216451" s="192"/>
    </row>
    <row r="216452" spans="26:27">
      <c r="Z216452" s="192"/>
      <c r="AA216452" s="192"/>
    </row>
    <row r="216453" spans="26:27">
      <c r="Z216453" s="192"/>
      <c r="AA216453" s="192"/>
    </row>
    <row r="216454" spans="26:27">
      <c r="Z216454" s="192"/>
      <c r="AA216454" s="192"/>
    </row>
    <row r="216455" spans="26:27">
      <c r="Z216455" s="192"/>
      <c r="AA216455" s="192"/>
    </row>
    <row r="216456" spans="26:27">
      <c r="Z216456" s="192"/>
      <c r="AA216456" s="192"/>
    </row>
    <row r="216457" spans="26:27">
      <c r="Z216457" s="192"/>
      <c r="AA216457" s="192"/>
    </row>
    <row r="216458" spans="26:27">
      <c r="Z216458" s="192"/>
      <c r="AA216458" s="192"/>
    </row>
    <row r="216459" spans="26:27">
      <c r="Z216459" s="192"/>
      <c r="AA216459" s="192"/>
    </row>
    <row r="216460" spans="26:27">
      <c r="Z216460" s="192"/>
      <c r="AA216460" s="192"/>
    </row>
    <row r="216461" spans="26:27">
      <c r="Z216461" s="192"/>
      <c r="AA216461" s="192"/>
    </row>
    <row r="216462" spans="26:27">
      <c r="Z216462" s="192"/>
      <c r="AA216462" s="192"/>
    </row>
    <row r="216463" spans="26:27">
      <c r="Z216463" s="192"/>
      <c r="AA216463" s="192"/>
    </row>
    <row r="216464" spans="26:27">
      <c r="Z216464" s="192"/>
      <c r="AA216464" s="192"/>
    </row>
    <row r="216465" spans="26:27">
      <c r="Z216465" s="192"/>
      <c r="AA216465" s="192"/>
    </row>
    <row r="216466" spans="26:27">
      <c r="Z216466" s="192"/>
      <c r="AA216466" s="192"/>
    </row>
    <row r="216467" spans="26:27">
      <c r="Z216467" s="192"/>
      <c r="AA216467" s="192"/>
    </row>
    <row r="216468" spans="26:27">
      <c r="Z216468" s="192"/>
      <c r="AA216468" s="192"/>
    </row>
    <row r="216469" spans="26:27">
      <c r="Z216469" s="192"/>
      <c r="AA216469" s="192"/>
    </row>
    <row r="216470" spans="26:27">
      <c r="Z216470" s="192"/>
      <c r="AA216470" s="192"/>
    </row>
    <row r="216471" spans="26:27">
      <c r="Z216471" s="192"/>
      <c r="AA216471" s="192"/>
    </row>
    <row r="216472" spans="26:27">
      <c r="Z216472" s="192"/>
      <c r="AA216472" s="192"/>
    </row>
    <row r="216473" spans="26:27">
      <c r="Z216473" s="192"/>
      <c r="AA216473" s="192"/>
    </row>
    <row r="216474" spans="26:27">
      <c r="Z216474" s="192"/>
      <c r="AA216474" s="192"/>
    </row>
    <row r="216475" spans="26:27">
      <c r="Z216475" s="192"/>
      <c r="AA216475" s="192"/>
    </row>
    <row r="216476" spans="26:27">
      <c r="Z216476" s="192"/>
      <c r="AA216476" s="192"/>
    </row>
    <row r="216477" spans="26:27">
      <c r="Z216477" s="192"/>
      <c r="AA216477" s="192"/>
    </row>
    <row r="216478" spans="26:27">
      <c r="Z216478" s="192"/>
      <c r="AA216478" s="192"/>
    </row>
    <row r="216479" spans="26:27">
      <c r="Z216479" s="192"/>
      <c r="AA216479" s="192"/>
    </row>
    <row r="216480" spans="26:27">
      <c r="Z216480" s="192"/>
      <c r="AA216480" s="192"/>
    </row>
    <row r="216481" spans="26:27">
      <c r="Z216481" s="192"/>
      <c r="AA216481" s="192"/>
    </row>
    <row r="216482" spans="26:27">
      <c r="Z216482" s="192"/>
      <c r="AA216482" s="192"/>
    </row>
    <row r="216483" spans="26:27">
      <c r="Z216483" s="192"/>
      <c r="AA216483" s="192"/>
    </row>
    <row r="216484" spans="26:27">
      <c r="Z216484" s="192"/>
      <c r="AA216484" s="192"/>
    </row>
    <row r="216485" spans="26:27">
      <c r="Z216485" s="192"/>
      <c r="AA216485" s="192"/>
    </row>
    <row r="216486" spans="26:27">
      <c r="Z216486" s="192"/>
      <c r="AA216486" s="192"/>
    </row>
    <row r="216487" spans="26:27">
      <c r="Z216487" s="192"/>
      <c r="AA216487" s="192"/>
    </row>
    <row r="216488" spans="26:27">
      <c r="Z216488" s="192"/>
      <c r="AA216488" s="192"/>
    </row>
    <row r="216489" spans="26:27">
      <c r="Z216489" s="192"/>
      <c r="AA216489" s="192"/>
    </row>
    <row r="216490" spans="26:27">
      <c r="Z216490" s="192"/>
      <c r="AA216490" s="192"/>
    </row>
    <row r="216491" spans="26:27">
      <c r="Z216491" s="192"/>
      <c r="AA216491" s="192"/>
    </row>
    <row r="216492" spans="26:27">
      <c r="Z216492" s="192"/>
      <c r="AA216492" s="192"/>
    </row>
    <row r="216493" spans="26:27">
      <c r="Z216493" s="192"/>
      <c r="AA216493" s="192"/>
    </row>
    <row r="216494" spans="26:27">
      <c r="Z216494" s="192"/>
      <c r="AA216494" s="192"/>
    </row>
    <row r="216495" spans="26:27">
      <c r="Z216495" s="192"/>
      <c r="AA216495" s="192"/>
    </row>
    <row r="216496" spans="26:27">
      <c r="Z216496" s="192"/>
      <c r="AA216496" s="192"/>
    </row>
    <row r="216497" spans="26:27">
      <c r="Z216497" s="192"/>
      <c r="AA216497" s="192"/>
    </row>
    <row r="216498" spans="26:27">
      <c r="Z216498" s="192"/>
      <c r="AA216498" s="192"/>
    </row>
    <row r="216499" spans="26:27">
      <c r="Z216499" s="192"/>
      <c r="AA216499" s="192"/>
    </row>
    <row r="216500" spans="26:27">
      <c r="Z216500" s="192"/>
      <c r="AA216500" s="192"/>
    </row>
    <row r="216501" spans="26:27">
      <c r="Z216501" s="192"/>
      <c r="AA216501" s="192"/>
    </row>
    <row r="216502" spans="26:27">
      <c r="Z216502" s="192"/>
      <c r="AA216502" s="192"/>
    </row>
    <row r="216503" spans="26:27">
      <c r="Z216503" s="192"/>
      <c r="AA216503" s="192"/>
    </row>
    <row r="216504" spans="26:27">
      <c r="Z216504" s="192"/>
      <c r="AA216504" s="192"/>
    </row>
    <row r="216505" spans="26:27">
      <c r="Z216505" s="192"/>
      <c r="AA216505" s="192"/>
    </row>
    <row r="216506" spans="26:27">
      <c r="Z216506" s="192"/>
      <c r="AA216506" s="192"/>
    </row>
    <row r="216507" spans="26:27">
      <c r="Z216507" s="192"/>
      <c r="AA216507" s="192"/>
    </row>
    <row r="216508" spans="26:27">
      <c r="Z216508" s="192"/>
      <c r="AA216508" s="192"/>
    </row>
    <row r="216509" spans="26:27">
      <c r="Z216509" s="192"/>
      <c r="AA216509" s="192"/>
    </row>
    <row r="216510" spans="26:27">
      <c r="Z216510" s="192"/>
      <c r="AA216510" s="192"/>
    </row>
    <row r="216511" spans="26:27">
      <c r="Z216511" s="192"/>
      <c r="AA216511" s="192"/>
    </row>
    <row r="216512" spans="26:27">
      <c r="Z216512" s="192"/>
      <c r="AA216512" s="192"/>
    </row>
    <row r="216513" spans="26:27">
      <c r="Z216513" s="192"/>
      <c r="AA216513" s="192"/>
    </row>
    <row r="216514" spans="26:27">
      <c r="Z216514" s="192"/>
      <c r="AA216514" s="192"/>
    </row>
    <row r="216515" spans="26:27">
      <c r="Z216515" s="192"/>
      <c r="AA216515" s="192"/>
    </row>
    <row r="216516" spans="26:27">
      <c r="Z216516" s="192"/>
      <c r="AA216516" s="192"/>
    </row>
    <row r="216517" spans="26:27">
      <c r="Z216517" s="192"/>
      <c r="AA216517" s="192"/>
    </row>
    <row r="216518" spans="26:27">
      <c r="Z216518" s="192"/>
      <c r="AA216518" s="192"/>
    </row>
    <row r="216519" spans="26:27">
      <c r="Z216519" s="192"/>
      <c r="AA216519" s="192"/>
    </row>
    <row r="216520" spans="26:27">
      <c r="Z216520" s="192"/>
      <c r="AA216520" s="192"/>
    </row>
    <row r="216521" spans="26:27">
      <c r="Z216521" s="192"/>
      <c r="AA216521" s="192"/>
    </row>
    <row r="216522" spans="26:27">
      <c r="Z216522" s="192"/>
      <c r="AA216522" s="192"/>
    </row>
    <row r="216523" spans="26:27">
      <c r="Z216523" s="192"/>
      <c r="AA216523" s="192"/>
    </row>
    <row r="216524" spans="26:27">
      <c r="Z216524" s="192"/>
      <c r="AA216524" s="192"/>
    </row>
    <row r="216525" spans="26:27">
      <c r="Z216525" s="192"/>
      <c r="AA216525" s="192"/>
    </row>
    <row r="216526" spans="26:27">
      <c r="Z216526" s="192"/>
      <c r="AA216526" s="192"/>
    </row>
    <row r="216527" spans="26:27">
      <c r="Z216527" s="192"/>
      <c r="AA216527" s="192"/>
    </row>
    <row r="216528" spans="26:27">
      <c r="Z216528" s="192"/>
      <c r="AA216528" s="192"/>
    </row>
    <row r="216529" spans="26:27">
      <c r="Z216529" s="192"/>
      <c r="AA216529" s="192"/>
    </row>
    <row r="216530" spans="26:27">
      <c r="Z216530" s="192"/>
      <c r="AA216530" s="192"/>
    </row>
    <row r="216531" spans="26:27">
      <c r="Z216531" s="192"/>
      <c r="AA216531" s="192"/>
    </row>
    <row r="216532" spans="26:27">
      <c r="Z216532" s="192"/>
      <c r="AA216532" s="192"/>
    </row>
    <row r="216533" spans="26:27">
      <c r="Z216533" s="192"/>
      <c r="AA216533" s="192"/>
    </row>
    <row r="216534" spans="26:27">
      <c r="Z216534" s="192"/>
      <c r="AA216534" s="192"/>
    </row>
    <row r="216535" spans="26:27">
      <c r="Z216535" s="192"/>
      <c r="AA216535" s="192"/>
    </row>
    <row r="216536" spans="26:27">
      <c r="Z216536" s="192"/>
      <c r="AA216536" s="192"/>
    </row>
    <row r="216537" spans="26:27">
      <c r="Z216537" s="192"/>
      <c r="AA216537" s="192"/>
    </row>
    <row r="216538" spans="26:27">
      <c r="Z216538" s="192"/>
      <c r="AA216538" s="192"/>
    </row>
    <row r="216539" spans="26:27">
      <c r="Z216539" s="192"/>
      <c r="AA216539" s="192"/>
    </row>
    <row r="216540" spans="26:27">
      <c r="Z216540" s="192"/>
      <c r="AA216540" s="192"/>
    </row>
    <row r="216541" spans="26:27">
      <c r="Z216541" s="192"/>
      <c r="AA216541" s="192"/>
    </row>
    <row r="216542" spans="26:27">
      <c r="Z216542" s="192"/>
      <c r="AA216542" s="192"/>
    </row>
    <row r="216543" spans="26:27">
      <c r="Z216543" s="192"/>
      <c r="AA216543" s="192"/>
    </row>
    <row r="216544" spans="26:27">
      <c r="Z216544" s="192"/>
      <c r="AA216544" s="192"/>
    </row>
    <row r="216545" spans="26:27">
      <c r="Z216545" s="192"/>
      <c r="AA216545" s="192"/>
    </row>
    <row r="216546" spans="26:27">
      <c r="Z216546" s="192"/>
      <c r="AA216546" s="192"/>
    </row>
    <row r="216547" spans="26:27">
      <c r="Z216547" s="192"/>
      <c r="AA216547" s="192"/>
    </row>
    <row r="216548" spans="26:27">
      <c r="Z216548" s="192"/>
      <c r="AA216548" s="192"/>
    </row>
    <row r="216549" spans="26:27">
      <c r="Z216549" s="192"/>
      <c r="AA216549" s="192"/>
    </row>
    <row r="216550" spans="26:27">
      <c r="Z216550" s="192"/>
      <c r="AA216550" s="192"/>
    </row>
    <row r="216551" spans="26:27">
      <c r="Z216551" s="192"/>
      <c r="AA216551" s="192"/>
    </row>
    <row r="216552" spans="26:27">
      <c r="Z216552" s="192"/>
      <c r="AA216552" s="192"/>
    </row>
    <row r="216553" spans="26:27">
      <c r="Z216553" s="192"/>
      <c r="AA216553" s="192"/>
    </row>
    <row r="216554" spans="26:27">
      <c r="Z216554" s="192"/>
      <c r="AA216554" s="192"/>
    </row>
    <row r="216555" spans="26:27">
      <c r="Z216555" s="192"/>
      <c r="AA216555" s="192"/>
    </row>
    <row r="216556" spans="26:27">
      <c r="Z216556" s="192"/>
      <c r="AA216556" s="192"/>
    </row>
    <row r="216557" spans="26:27">
      <c r="Z216557" s="192"/>
      <c r="AA216557" s="192"/>
    </row>
    <row r="216558" spans="26:27">
      <c r="Z216558" s="192"/>
      <c r="AA216558" s="192"/>
    </row>
    <row r="216559" spans="26:27">
      <c r="Z216559" s="192"/>
      <c r="AA216559" s="192"/>
    </row>
    <row r="216560" spans="26:27">
      <c r="Z216560" s="192"/>
      <c r="AA216560" s="192"/>
    </row>
    <row r="216561" spans="26:27">
      <c r="Z216561" s="192"/>
      <c r="AA216561" s="192"/>
    </row>
    <row r="216562" spans="26:27">
      <c r="Z216562" s="192"/>
      <c r="AA216562" s="192"/>
    </row>
    <row r="216563" spans="26:27">
      <c r="Z216563" s="192"/>
      <c r="AA216563" s="192"/>
    </row>
    <row r="216564" spans="26:27">
      <c r="Z216564" s="192"/>
      <c r="AA216564" s="192"/>
    </row>
    <row r="216565" spans="26:27">
      <c r="Z216565" s="192"/>
      <c r="AA216565" s="192"/>
    </row>
    <row r="216566" spans="26:27">
      <c r="Z216566" s="192"/>
      <c r="AA216566" s="192"/>
    </row>
    <row r="216567" spans="26:27">
      <c r="Z216567" s="192"/>
      <c r="AA216567" s="192"/>
    </row>
    <row r="216568" spans="26:27">
      <c r="Z216568" s="192"/>
      <c r="AA216568" s="192"/>
    </row>
    <row r="216569" spans="26:27">
      <c r="Z216569" s="192"/>
      <c r="AA216569" s="192"/>
    </row>
    <row r="216570" spans="26:27">
      <c r="Z216570" s="192"/>
      <c r="AA216570" s="192"/>
    </row>
    <row r="216571" spans="26:27">
      <c r="Z216571" s="192"/>
      <c r="AA216571" s="192"/>
    </row>
    <row r="216572" spans="26:27">
      <c r="Z216572" s="192"/>
      <c r="AA216572" s="192"/>
    </row>
    <row r="216573" spans="26:27">
      <c r="Z216573" s="192"/>
      <c r="AA216573" s="192"/>
    </row>
    <row r="216574" spans="26:27">
      <c r="Z216574" s="192"/>
      <c r="AA216574" s="192"/>
    </row>
    <row r="216575" spans="26:27">
      <c r="Z216575" s="192"/>
      <c r="AA216575" s="192"/>
    </row>
    <row r="216576" spans="26:27">
      <c r="Z216576" s="192"/>
      <c r="AA216576" s="192"/>
    </row>
    <row r="216577" spans="26:27">
      <c r="Z216577" s="192"/>
      <c r="AA216577" s="192"/>
    </row>
    <row r="216578" spans="26:27">
      <c r="Z216578" s="192"/>
      <c r="AA216578" s="192"/>
    </row>
    <row r="216579" spans="26:27">
      <c r="Z216579" s="192"/>
      <c r="AA216579" s="192"/>
    </row>
    <row r="216580" spans="26:27">
      <c r="Z216580" s="192"/>
      <c r="AA216580" s="192"/>
    </row>
    <row r="216581" spans="26:27">
      <c r="Z216581" s="192"/>
      <c r="AA216581" s="192"/>
    </row>
    <row r="216582" spans="26:27">
      <c r="Z216582" s="192"/>
      <c r="AA216582" s="192"/>
    </row>
    <row r="216583" spans="26:27">
      <c r="Z216583" s="192"/>
      <c r="AA216583" s="192"/>
    </row>
    <row r="216584" spans="26:27">
      <c r="Z216584" s="192"/>
      <c r="AA216584" s="192"/>
    </row>
    <row r="216585" spans="26:27">
      <c r="Z216585" s="192"/>
      <c r="AA216585" s="192"/>
    </row>
    <row r="216586" spans="26:27">
      <c r="Z216586" s="192"/>
      <c r="AA216586" s="192"/>
    </row>
    <row r="216587" spans="26:27">
      <c r="Z216587" s="192"/>
      <c r="AA216587" s="192"/>
    </row>
    <row r="216588" spans="26:27">
      <c r="Z216588" s="192"/>
      <c r="AA216588" s="192"/>
    </row>
    <row r="216589" spans="26:27">
      <c r="Z216589" s="192"/>
      <c r="AA216589" s="192"/>
    </row>
    <row r="216590" spans="26:27">
      <c r="Z216590" s="192"/>
      <c r="AA216590" s="192"/>
    </row>
    <row r="216591" spans="26:27">
      <c r="Z216591" s="192"/>
      <c r="AA216591" s="192"/>
    </row>
    <row r="216592" spans="26:27">
      <c r="Z216592" s="192"/>
      <c r="AA216592" s="192"/>
    </row>
    <row r="216593" spans="26:27">
      <c r="Z216593" s="192"/>
      <c r="AA216593" s="192"/>
    </row>
    <row r="216594" spans="26:27">
      <c r="Z216594" s="192"/>
      <c r="AA216594" s="192"/>
    </row>
    <row r="216595" spans="26:27">
      <c r="Z216595" s="192"/>
      <c r="AA216595" s="192"/>
    </row>
    <row r="216596" spans="26:27">
      <c r="Z216596" s="192"/>
      <c r="AA216596" s="192"/>
    </row>
    <row r="216597" spans="26:27">
      <c r="Z216597" s="192"/>
      <c r="AA216597" s="192"/>
    </row>
    <row r="216598" spans="26:27">
      <c r="Z216598" s="192"/>
      <c r="AA216598" s="192"/>
    </row>
    <row r="216599" spans="26:27">
      <c r="Z216599" s="192"/>
      <c r="AA216599" s="192"/>
    </row>
    <row r="216600" spans="26:27">
      <c r="Z216600" s="192"/>
      <c r="AA216600" s="192"/>
    </row>
    <row r="216601" spans="26:27">
      <c r="Z216601" s="192"/>
      <c r="AA216601" s="192"/>
    </row>
    <row r="216602" spans="26:27">
      <c r="Z216602" s="192"/>
      <c r="AA216602" s="192"/>
    </row>
    <row r="216603" spans="26:27">
      <c r="Z216603" s="192"/>
      <c r="AA216603" s="192"/>
    </row>
    <row r="216604" spans="26:27">
      <c r="Z216604" s="192"/>
      <c r="AA216604" s="192"/>
    </row>
    <row r="216605" spans="26:27">
      <c r="Z216605" s="192"/>
      <c r="AA216605" s="192"/>
    </row>
    <row r="216606" spans="26:27">
      <c r="Z216606" s="192"/>
      <c r="AA216606" s="192"/>
    </row>
    <row r="216607" spans="26:27">
      <c r="Z216607" s="192"/>
      <c r="AA216607" s="192"/>
    </row>
    <row r="216608" spans="26:27">
      <c r="Z216608" s="192"/>
      <c r="AA216608" s="192"/>
    </row>
    <row r="216609" spans="26:27">
      <c r="Z216609" s="192"/>
      <c r="AA216609" s="192"/>
    </row>
    <row r="216610" spans="26:27">
      <c r="Z216610" s="192"/>
      <c r="AA216610" s="192"/>
    </row>
    <row r="216611" spans="26:27">
      <c r="Z216611" s="192"/>
      <c r="AA216611" s="192"/>
    </row>
    <row r="216612" spans="26:27">
      <c r="Z216612" s="192"/>
      <c r="AA216612" s="192"/>
    </row>
    <row r="216613" spans="26:27">
      <c r="Z216613" s="192"/>
      <c r="AA216613" s="192"/>
    </row>
    <row r="216614" spans="26:27">
      <c r="Z216614" s="192"/>
      <c r="AA216614" s="192"/>
    </row>
    <row r="216615" spans="26:27">
      <c r="Z216615" s="192"/>
      <c r="AA216615" s="192"/>
    </row>
    <row r="216616" spans="26:27">
      <c r="Z216616" s="192"/>
      <c r="AA216616" s="192"/>
    </row>
    <row r="216617" spans="26:27">
      <c r="Z216617" s="192"/>
      <c r="AA216617" s="192"/>
    </row>
    <row r="216618" spans="26:27">
      <c r="Z216618" s="192"/>
      <c r="AA216618" s="192"/>
    </row>
    <row r="216619" spans="26:27">
      <c r="Z216619" s="192"/>
      <c r="AA216619" s="192"/>
    </row>
    <row r="216620" spans="26:27">
      <c r="Z216620" s="192"/>
      <c r="AA216620" s="192"/>
    </row>
    <row r="216621" spans="26:27">
      <c r="Z216621" s="192"/>
      <c r="AA216621" s="192"/>
    </row>
    <row r="216622" spans="26:27">
      <c r="Z216622" s="192"/>
      <c r="AA216622" s="192"/>
    </row>
    <row r="216623" spans="26:27">
      <c r="Z216623" s="192"/>
      <c r="AA216623" s="192"/>
    </row>
    <row r="216624" spans="26:27">
      <c r="Z216624" s="192"/>
      <c r="AA216624" s="192"/>
    </row>
    <row r="216625" spans="26:27">
      <c r="Z216625" s="192"/>
      <c r="AA216625" s="192"/>
    </row>
    <row r="216626" spans="26:27">
      <c r="Z216626" s="192"/>
      <c r="AA216626" s="192"/>
    </row>
    <row r="216627" spans="26:27">
      <c r="Z216627" s="192"/>
      <c r="AA216627" s="192"/>
    </row>
    <row r="216628" spans="26:27">
      <c r="Z216628" s="192"/>
      <c r="AA216628" s="192"/>
    </row>
    <row r="216629" spans="26:27">
      <c r="Z216629" s="192"/>
      <c r="AA216629" s="192"/>
    </row>
    <row r="216630" spans="26:27">
      <c r="Z216630" s="192"/>
      <c r="AA216630" s="192"/>
    </row>
    <row r="216631" spans="26:27">
      <c r="Z216631" s="192"/>
      <c r="AA216631" s="192"/>
    </row>
    <row r="216632" spans="26:27">
      <c r="Z216632" s="192"/>
      <c r="AA216632" s="192"/>
    </row>
    <row r="216633" spans="26:27">
      <c r="Z216633" s="192"/>
      <c r="AA216633" s="192"/>
    </row>
    <row r="216634" spans="26:27">
      <c r="Z216634" s="192"/>
      <c r="AA216634" s="192"/>
    </row>
    <row r="216635" spans="26:27">
      <c r="Z216635" s="192"/>
      <c r="AA216635" s="192"/>
    </row>
    <row r="216636" spans="26:27">
      <c r="Z216636" s="192"/>
      <c r="AA216636" s="192"/>
    </row>
    <row r="216637" spans="26:27">
      <c r="Z216637" s="192"/>
      <c r="AA216637" s="192"/>
    </row>
    <row r="216638" spans="26:27">
      <c r="Z216638" s="192"/>
      <c r="AA216638" s="192"/>
    </row>
    <row r="216639" spans="26:27">
      <c r="Z216639" s="192"/>
      <c r="AA216639" s="192"/>
    </row>
    <row r="216640" spans="26:27">
      <c r="Z216640" s="192"/>
      <c r="AA216640" s="192"/>
    </row>
    <row r="216641" spans="26:27">
      <c r="Z216641" s="192"/>
      <c r="AA216641" s="192"/>
    </row>
    <row r="216642" spans="26:27">
      <c r="Z216642" s="192"/>
      <c r="AA216642" s="192"/>
    </row>
    <row r="216643" spans="26:27">
      <c r="Z216643" s="192"/>
      <c r="AA216643" s="192"/>
    </row>
    <row r="216644" spans="26:27">
      <c r="Z216644" s="192"/>
      <c r="AA216644" s="192"/>
    </row>
    <row r="216645" spans="26:27">
      <c r="Z216645" s="192"/>
      <c r="AA216645" s="192"/>
    </row>
    <row r="216646" spans="26:27">
      <c r="Z216646" s="192"/>
      <c r="AA216646" s="192"/>
    </row>
    <row r="216647" spans="26:27">
      <c r="Z216647" s="192"/>
      <c r="AA216647" s="192"/>
    </row>
    <row r="216648" spans="26:27">
      <c r="Z216648" s="192"/>
      <c r="AA216648" s="192"/>
    </row>
    <row r="216649" spans="26:27">
      <c r="Z216649" s="192"/>
      <c r="AA216649" s="192"/>
    </row>
    <row r="216650" spans="26:27">
      <c r="Z216650" s="192"/>
      <c r="AA216650" s="192"/>
    </row>
    <row r="216651" spans="26:27">
      <c r="Z216651" s="192"/>
      <c r="AA216651" s="192"/>
    </row>
    <row r="216652" spans="26:27">
      <c r="Z216652" s="192"/>
      <c r="AA216652" s="192"/>
    </row>
    <row r="216653" spans="26:27">
      <c r="Z216653" s="192"/>
      <c r="AA216653" s="192"/>
    </row>
    <row r="216654" spans="26:27">
      <c r="Z216654" s="192"/>
      <c r="AA216654" s="192"/>
    </row>
    <row r="216655" spans="26:27">
      <c r="Z216655" s="192"/>
      <c r="AA216655" s="192"/>
    </row>
    <row r="216656" spans="26:27">
      <c r="Z216656" s="192"/>
      <c r="AA216656" s="192"/>
    </row>
    <row r="216657" spans="26:27">
      <c r="Z216657" s="192"/>
      <c r="AA216657" s="192"/>
    </row>
    <row r="216658" spans="26:27">
      <c r="Z216658" s="192"/>
      <c r="AA216658" s="192"/>
    </row>
    <row r="216659" spans="26:27">
      <c r="Z216659" s="192"/>
      <c r="AA216659" s="192"/>
    </row>
    <row r="216660" spans="26:27">
      <c r="Z216660" s="192"/>
      <c r="AA216660" s="192"/>
    </row>
    <row r="216661" spans="26:27">
      <c r="Z216661" s="192"/>
      <c r="AA216661" s="192"/>
    </row>
    <row r="216662" spans="26:27">
      <c r="Z216662" s="192"/>
      <c r="AA216662" s="192"/>
    </row>
    <row r="216663" spans="26:27">
      <c r="Z216663" s="192"/>
      <c r="AA216663" s="192"/>
    </row>
    <row r="216664" spans="26:27">
      <c r="Z216664" s="192"/>
      <c r="AA216664" s="192"/>
    </row>
    <row r="216665" spans="26:27">
      <c r="Z216665" s="192"/>
      <c r="AA216665" s="192"/>
    </row>
    <row r="216666" spans="26:27">
      <c r="Z216666" s="192"/>
      <c r="AA216666" s="192"/>
    </row>
    <row r="216667" spans="26:27">
      <c r="Z216667" s="192"/>
      <c r="AA216667" s="192"/>
    </row>
    <row r="216668" spans="26:27">
      <c r="Z216668" s="192"/>
      <c r="AA216668" s="192"/>
    </row>
    <row r="216669" spans="26:27">
      <c r="Z216669" s="192"/>
      <c r="AA216669" s="192"/>
    </row>
    <row r="216670" spans="26:27">
      <c r="Z216670" s="192"/>
      <c r="AA216670" s="192"/>
    </row>
    <row r="216671" spans="26:27">
      <c r="Z216671" s="192"/>
      <c r="AA216671" s="192"/>
    </row>
    <row r="216672" spans="26:27">
      <c r="Z216672" s="192"/>
      <c r="AA216672" s="192"/>
    </row>
    <row r="216673" spans="26:27">
      <c r="Z216673" s="192"/>
      <c r="AA216673" s="192"/>
    </row>
    <row r="216674" spans="26:27">
      <c r="Z216674" s="192"/>
      <c r="AA216674" s="192"/>
    </row>
    <row r="216675" spans="26:27">
      <c r="Z216675" s="192"/>
      <c r="AA216675" s="192"/>
    </row>
    <row r="216676" spans="26:27">
      <c r="Z216676" s="192"/>
      <c r="AA216676" s="192"/>
    </row>
    <row r="216677" spans="26:27">
      <c r="Z216677" s="192"/>
      <c r="AA216677" s="192"/>
    </row>
    <row r="216678" spans="26:27">
      <c r="Z216678" s="192"/>
      <c r="AA216678" s="192"/>
    </row>
    <row r="216679" spans="26:27">
      <c r="Z216679" s="192"/>
      <c r="AA216679" s="192"/>
    </row>
    <row r="216680" spans="26:27">
      <c r="Z216680" s="192"/>
      <c r="AA216680" s="192"/>
    </row>
    <row r="216681" spans="26:27">
      <c r="Z216681" s="192"/>
      <c r="AA216681" s="192"/>
    </row>
    <row r="216682" spans="26:27">
      <c r="Z216682" s="192"/>
      <c r="AA216682" s="192"/>
    </row>
    <row r="216683" spans="26:27">
      <c r="Z216683" s="192"/>
      <c r="AA216683" s="192"/>
    </row>
    <row r="216684" spans="26:27">
      <c r="Z216684" s="192"/>
      <c r="AA216684" s="192"/>
    </row>
    <row r="216685" spans="26:27">
      <c r="Z216685" s="192"/>
      <c r="AA216685" s="192"/>
    </row>
    <row r="216686" spans="26:27">
      <c r="Z216686" s="192"/>
      <c r="AA216686" s="192"/>
    </row>
    <row r="216687" spans="26:27">
      <c r="Z216687" s="192"/>
      <c r="AA216687" s="192"/>
    </row>
    <row r="216688" spans="26:27">
      <c r="Z216688" s="192"/>
      <c r="AA216688" s="192"/>
    </row>
    <row r="216689" spans="26:27">
      <c r="Z216689" s="192"/>
      <c r="AA216689" s="192"/>
    </row>
    <row r="216690" spans="26:27">
      <c r="Z216690" s="192"/>
      <c r="AA216690" s="192"/>
    </row>
    <row r="216691" spans="26:27">
      <c r="Z216691" s="192"/>
      <c r="AA216691" s="192"/>
    </row>
    <row r="216692" spans="26:27">
      <c r="Z216692" s="192"/>
      <c r="AA216692" s="192"/>
    </row>
    <row r="216693" spans="26:27">
      <c r="Z216693" s="192"/>
      <c r="AA216693" s="192"/>
    </row>
    <row r="216694" spans="26:27">
      <c r="Z216694" s="192"/>
      <c r="AA216694" s="192"/>
    </row>
    <row r="216695" spans="26:27">
      <c r="Z216695" s="192"/>
      <c r="AA216695" s="192"/>
    </row>
    <row r="216696" spans="26:27">
      <c r="Z216696" s="192"/>
      <c r="AA216696" s="192"/>
    </row>
    <row r="216697" spans="26:27">
      <c r="Z216697" s="192"/>
      <c r="AA216697" s="192"/>
    </row>
    <row r="216698" spans="26:27">
      <c r="Z216698" s="192"/>
      <c r="AA216698" s="192"/>
    </row>
    <row r="216699" spans="26:27">
      <c r="Z216699" s="192"/>
      <c r="AA216699" s="192"/>
    </row>
    <row r="216700" spans="26:27">
      <c r="Z216700" s="192"/>
      <c r="AA216700" s="192"/>
    </row>
    <row r="216701" spans="26:27">
      <c r="Z216701" s="192"/>
      <c r="AA216701" s="192"/>
    </row>
    <row r="216702" spans="26:27">
      <c r="Z216702" s="192"/>
      <c r="AA216702" s="192"/>
    </row>
    <row r="216703" spans="26:27">
      <c r="Z216703" s="192"/>
      <c r="AA216703" s="192"/>
    </row>
    <row r="216704" spans="26:27">
      <c r="Z216704" s="192"/>
      <c r="AA216704" s="192"/>
    </row>
    <row r="216705" spans="26:27">
      <c r="Z216705" s="192"/>
      <c r="AA216705" s="192"/>
    </row>
    <row r="216706" spans="26:27">
      <c r="Z216706" s="192"/>
      <c r="AA216706" s="192"/>
    </row>
    <row r="216707" spans="26:27">
      <c r="Z216707" s="192"/>
      <c r="AA216707" s="192"/>
    </row>
    <row r="216708" spans="26:27">
      <c r="Z216708" s="192"/>
      <c r="AA216708" s="192"/>
    </row>
    <row r="216709" spans="26:27">
      <c r="Z216709" s="192"/>
      <c r="AA216709" s="192"/>
    </row>
    <row r="216710" spans="26:27">
      <c r="Z216710" s="192"/>
      <c r="AA216710" s="192"/>
    </row>
    <row r="216711" spans="26:27">
      <c r="Z216711" s="192"/>
      <c r="AA216711" s="192"/>
    </row>
    <row r="216712" spans="26:27">
      <c r="Z216712" s="192"/>
      <c r="AA216712" s="192"/>
    </row>
    <row r="216713" spans="26:27">
      <c r="Z216713" s="192"/>
      <c r="AA216713" s="192"/>
    </row>
    <row r="216714" spans="26:27">
      <c r="Z216714" s="192"/>
      <c r="AA216714" s="192"/>
    </row>
    <row r="216715" spans="26:27">
      <c r="Z216715" s="192"/>
      <c r="AA216715" s="192"/>
    </row>
    <row r="216716" spans="26:27">
      <c r="Z216716" s="192"/>
      <c r="AA216716" s="192"/>
    </row>
    <row r="216717" spans="26:27">
      <c r="Z216717" s="192"/>
      <c r="AA216717" s="192"/>
    </row>
    <row r="216718" spans="26:27">
      <c r="Z216718" s="192"/>
      <c r="AA216718" s="192"/>
    </row>
    <row r="216719" spans="26:27">
      <c r="Z216719" s="192"/>
      <c r="AA216719" s="192"/>
    </row>
    <row r="216720" spans="26:27">
      <c r="Z216720" s="192"/>
      <c r="AA216720" s="192"/>
    </row>
    <row r="216721" spans="26:27">
      <c r="Z216721" s="192"/>
      <c r="AA216721" s="192"/>
    </row>
    <row r="216722" spans="26:27">
      <c r="Z216722" s="192"/>
      <c r="AA216722" s="192"/>
    </row>
    <row r="216723" spans="26:27">
      <c r="Z216723" s="192"/>
      <c r="AA216723" s="192"/>
    </row>
    <row r="216724" spans="26:27">
      <c r="Z216724" s="192"/>
      <c r="AA216724" s="192"/>
    </row>
    <row r="216725" spans="26:27">
      <c r="Z216725" s="192"/>
      <c r="AA216725" s="192"/>
    </row>
    <row r="216726" spans="26:27">
      <c r="Z216726" s="192"/>
      <c r="AA216726" s="192"/>
    </row>
    <row r="216727" spans="26:27">
      <c r="Z216727" s="192"/>
      <c r="AA216727" s="192"/>
    </row>
    <row r="216728" spans="26:27">
      <c r="Z216728" s="192"/>
      <c r="AA216728" s="192"/>
    </row>
    <row r="216729" spans="26:27">
      <c r="Z216729" s="192"/>
      <c r="AA216729" s="192"/>
    </row>
    <row r="216730" spans="26:27">
      <c r="Z216730" s="192"/>
      <c r="AA216730" s="192"/>
    </row>
    <row r="216731" spans="26:27">
      <c r="Z216731" s="192"/>
      <c r="AA216731" s="192"/>
    </row>
    <row r="216732" spans="26:27">
      <c r="Z216732" s="192"/>
      <c r="AA216732" s="192"/>
    </row>
    <row r="216733" spans="26:27">
      <c r="Z216733" s="192"/>
      <c r="AA216733" s="192"/>
    </row>
    <row r="216734" spans="26:27">
      <c r="Z216734" s="192"/>
      <c r="AA216734" s="192"/>
    </row>
    <row r="216735" spans="26:27">
      <c r="Z216735" s="192"/>
      <c r="AA216735" s="192"/>
    </row>
    <row r="216736" spans="26:27">
      <c r="Z216736" s="192"/>
      <c r="AA216736" s="192"/>
    </row>
    <row r="216737" spans="26:27">
      <c r="Z216737" s="192"/>
      <c r="AA216737" s="192"/>
    </row>
    <row r="216738" spans="26:27">
      <c r="Z216738" s="192"/>
      <c r="AA216738" s="192"/>
    </row>
    <row r="216739" spans="26:27">
      <c r="Z216739" s="192"/>
      <c r="AA216739" s="192"/>
    </row>
    <row r="216740" spans="26:27">
      <c r="Z216740" s="192"/>
      <c r="AA216740" s="192"/>
    </row>
    <row r="216741" spans="26:27">
      <c r="Z216741" s="192"/>
      <c r="AA216741" s="192"/>
    </row>
    <row r="216742" spans="26:27">
      <c r="Z216742" s="192"/>
      <c r="AA216742" s="192"/>
    </row>
    <row r="216743" spans="26:27">
      <c r="Z216743" s="192"/>
      <c r="AA216743" s="192"/>
    </row>
    <row r="216744" spans="26:27">
      <c r="Z216744" s="192"/>
      <c r="AA216744" s="192"/>
    </row>
    <row r="216745" spans="26:27">
      <c r="Z216745" s="192"/>
      <c r="AA216745" s="192"/>
    </row>
    <row r="216746" spans="26:27">
      <c r="Z216746" s="192"/>
      <c r="AA216746" s="192"/>
    </row>
    <row r="216747" spans="26:27">
      <c r="Z216747" s="192"/>
      <c r="AA216747" s="192"/>
    </row>
    <row r="216748" spans="26:27">
      <c r="Z216748" s="192"/>
      <c r="AA216748" s="192"/>
    </row>
    <row r="216749" spans="26:27">
      <c r="Z216749" s="192"/>
      <c r="AA216749" s="192"/>
    </row>
    <row r="216750" spans="26:27">
      <c r="Z216750" s="192"/>
      <c r="AA216750" s="192"/>
    </row>
    <row r="216751" spans="26:27">
      <c r="Z216751" s="192"/>
      <c r="AA216751" s="192"/>
    </row>
    <row r="216752" spans="26:27">
      <c r="Z216752" s="192"/>
      <c r="AA216752" s="192"/>
    </row>
    <row r="216753" spans="26:27">
      <c r="Z216753" s="192"/>
      <c r="AA216753" s="192"/>
    </row>
    <row r="216754" spans="26:27">
      <c r="Z216754" s="192"/>
      <c r="AA216754" s="192"/>
    </row>
    <row r="216755" spans="26:27">
      <c r="Z216755" s="192"/>
      <c r="AA216755" s="192"/>
    </row>
    <row r="216756" spans="26:27">
      <c r="Z216756" s="192"/>
      <c r="AA216756" s="192"/>
    </row>
    <row r="216757" spans="26:27">
      <c r="Z216757" s="192"/>
      <c r="AA216757" s="192"/>
    </row>
    <row r="216758" spans="26:27">
      <c r="Z216758" s="192"/>
      <c r="AA216758" s="192"/>
    </row>
    <row r="216759" spans="26:27">
      <c r="Z216759" s="192"/>
      <c r="AA216759" s="192"/>
    </row>
    <row r="216760" spans="26:27">
      <c r="Z216760" s="192"/>
      <c r="AA216760" s="192"/>
    </row>
    <row r="216761" spans="26:27">
      <c r="Z216761" s="192"/>
      <c r="AA216761" s="192"/>
    </row>
    <row r="216762" spans="26:27">
      <c r="Z216762" s="192"/>
      <c r="AA216762" s="192"/>
    </row>
    <row r="216763" spans="26:27">
      <c r="Z216763" s="192"/>
      <c r="AA216763" s="192"/>
    </row>
    <row r="216764" spans="26:27">
      <c r="Z216764" s="192"/>
      <c r="AA216764" s="192"/>
    </row>
    <row r="216765" spans="26:27">
      <c r="Z216765" s="192"/>
      <c r="AA216765" s="192"/>
    </row>
    <row r="216766" spans="26:27">
      <c r="Z216766" s="192"/>
      <c r="AA216766" s="192"/>
    </row>
    <row r="216767" spans="26:27">
      <c r="Z216767" s="192"/>
      <c r="AA216767" s="192"/>
    </row>
    <row r="216768" spans="26:27">
      <c r="Z216768" s="192"/>
      <c r="AA216768" s="192"/>
    </row>
    <row r="216769" spans="26:27">
      <c r="Z216769" s="192"/>
      <c r="AA216769" s="192"/>
    </row>
    <row r="216770" spans="26:27">
      <c r="Z216770" s="192"/>
      <c r="AA216770" s="192"/>
    </row>
    <row r="216771" spans="26:27">
      <c r="Z216771" s="192"/>
      <c r="AA216771" s="192"/>
    </row>
    <row r="216772" spans="26:27">
      <c r="Z216772" s="192"/>
      <c r="AA216772" s="192"/>
    </row>
    <row r="216773" spans="26:27">
      <c r="Z216773" s="192"/>
      <c r="AA216773" s="192"/>
    </row>
    <row r="216774" spans="26:27">
      <c r="Z216774" s="192"/>
      <c r="AA216774" s="192"/>
    </row>
    <row r="216775" spans="26:27">
      <c r="Z216775" s="192"/>
      <c r="AA216775" s="192"/>
    </row>
    <row r="216776" spans="26:27">
      <c r="Z216776" s="192"/>
      <c r="AA216776" s="192"/>
    </row>
    <row r="216777" spans="26:27">
      <c r="Z216777" s="192"/>
      <c r="AA216777" s="192"/>
    </row>
    <row r="216778" spans="26:27">
      <c r="Z216778" s="192"/>
      <c r="AA216778" s="192"/>
    </row>
    <row r="216779" spans="26:27">
      <c r="Z216779" s="192"/>
      <c r="AA216779" s="192"/>
    </row>
    <row r="216780" spans="26:27">
      <c r="Z216780" s="192"/>
      <c r="AA216780" s="192"/>
    </row>
    <row r="216781" spans="26:27">
      <c r="Z216781" s="192"/>
      <c r="AA216781" s="192"/>
    </row>
    <row r="216782" spans="26:27">
      <c r="Z216782" s="192"/>
      <c r="AA216782" s="192"/>
    </row>
    <row r="216783" spans="26:27">
      <c r="Z216783" s="192"/>
      <c r="AA216783" s="192"/>
    </row>
    <row r="216784" spans="26:27">
      <c r="Z216784" s="192"/>
      <c r="AA216784" s="192"/>
    </row>
    <row r="216785" spans="26:27">
      <c r="Z216785" s="192"/>
      <c r="AA216785" s="192"/>
    </row>
    <row r="216786" spans="26:27">
      <c r="Z216786" s="192"/>
      <c r="AA216786" s="192"/>
    </row>
    <row r="216787" spans="26:27">
      <c r="Z216787" s="192"/>
      <c r="AA216787" s="192"/>
    </row>
    <row r="216788" spans="26:27">
      <c r="Z216788" s="192"/>
      <c r="AA216788" s="192"/>
    </row>
    <row r="216789" spans="26:27">
      <c r="Z216789" s="192"/>
      <c r="AA216789" s="192"/>
    </row>
    <row r="216790" spans="26:27">
      <c r="Z216790" s="192"/>
      <c r="AA216790" s="192"/>
    </row>
    <row r="216791" spans="26:27">
      <c r="Z216791" s="192"/>
      <c r="AA216791" s="192"/>
    </row>
    <row r="216792" spans="26:27">
      <c r="Z216792" s="192"/>
      <c r="AA216792" s="192"/>
    </row>
    <row r="216793" spans="26:27">
      <c r="Z216793" s="192"/>
      <c r="AA216793" s="192"/>
    </row>
    <row r="216794" spans="26:27">
      <c r="Z216794" s="192"/>
      <c r="AA216794" s="192"/>
    </row>
    <row r="216795" spans="26:27">
      <c r="Z216795" s="192"/>
      <c r="AA216795" s="192"/>
    </row>
    <row r="216796" spans="26:27">
      <c r="Z216796" s="192"/>
      <c r="AA216796" s="192"/>
    </row>
    <row r="216797" spans="26:27">
      <c r="Z216797" s="192"/>
      <c r="AA216797" s="192"/>
    </row>
    <row r="216798" spans="26:27">
      <c r="Z216798" s="192"/>
      <c r="AA216798" s="192"/>
    </row>
    <row r="216799" spans="26:27">
      <c r="Z216799" s="192"/>
      <c r="AA216799" s="192"/>
    </row>
    <row r="216800" spans="26:27">
      <c r="Z216800" s="192"/>
      <c r="AA216800" s="192"/>
    </row>
    <row r="216801" spans="26:27">
      <c r="Z216801" s="192"/>
      <c r="AA216801" s="192"/>
    </row>
    <row r="216802" spans="26:27">
      <c r="Z216802" s="192"/>
      <c r="AA216802" s="192"/>
    </row>
    <row r="216803" spans="26:27">
      <c r="Z216803" s="192"/>
      <c r="AA216803" s="192"/>
    </row>
    <row r="216804" spans="26:27">
      <c r="Z216804" s="192"/>
      <c r="AA216804" s="192"/>
    </row>
    <row r="216805" spans="26:27">
      <c r="Z216805" s="192"/>
      <c r="AA216805" s="192"/>
    </row>
    <row r="216806" spans="26:27">
      <c r="Z216806" s="192"/>
      <c r="AA216806" s="192"/>
    </row>
    <row r="216807" spans="26:27">
      <c r="Z216807" s="192"/>
      <c r="AA216807" s="192"/>
    </row>
    <row r="216808" spans="26:27">
      <c r="Z216808" s="192"/>
      <c r="AA216808" s="192"/>
    </row>
    <row r="216809" spans="26:27">
      <c r="Z216809" s="192"/>
      <c r="AA216809" s="192"/>
    </row>
    <row r="216810" spans="26:27">
      <c r="Z216810" s="192"/>
      <c r="AA216810" s="192"/>
    </row>
    <row r="216811" spans="26:27">
      <c r="Z216811" s="192"/>
      <c r="AA216811" s="192"/>
    </row>
    <row r="216812" spans="26:27">
      <c r="Z216812" s="192"/>
      <c r="AA216812" s="192"/>
    </row>
    <row r="216813" spans="26:27">
      <c r="Z216813" s="192"/>
      <c r="AA216813" s="192"/>
    </row>
    <row r="216814" spans="26:27">
      <c r="Z216814" s="192"/>
      <c r="AA216814" s="192"/>
    </row>
    <row r="216815" spans="26:27">
      <c r="Z216815" s="192"/>
      <c r="AA216815" s="192"/>
    </row>
    <row r="216816" spans="26:27">
      <c r="Z216816" s="192"/>
      <c r="AA216816" s="192"/>
    </row>
    <row r="216817" spans="26:27">
      <c r="Z216817" s="192"/>
      <c r="AA216817" s="192"/>
    </row>
    <row r="216818" spans="26:27">
      <c r="Z216818" s="192"/>
      <c r="AA216818" s="192"/>
    </row>
    <row r="216819" spans="26:27">
      <c r="Z216819" s="192"/>
      <c r="AA216819" s="192"/>
    </row>
    <row r="216820" spans="26:27">
      <c r="Z216820" s="192"/>
      <c r="AA216820" s="192"/>
    </row>
    <row r="216821" spans="26:27">
      <c r="Z216821" s="192"/>
      <c r="AA216821" s="192"/>
    </row>
    <row r="216822" spans="26:27">
      <c r="Z216822" s="192"/>
      <c r="AA216822" s="192"/>
    </row>
    <row r="216823" spans="26:27">
      <c r="Z216823" s="192"/>
      <c r="AA216823" s="192"/>
    </row>
    <row r="216824" spans="26:27">
      <c r="Z216824" s="192"/>
      <c r="AA216824" s="192"/>
    </row>
    <row r="216825" spans="26:27">
      <c r="Z216825" s="192"/>
      <c r="AA216825" s="192"/>
    </row>
    <row r="216826" spans="26:27">
      <c r="Z216826" s="192"/>
      <c r="AA216826" s="192"/>
    </row>
    <row r="216827" spans="26:27">
      <c r="Z216827" s="192"/>
      <c r="AA216827" s="192"/>
    </row>
    <row r="216828" spans="26:27">
      <c r="Z216828" s="192"/>
      <c r="AA216828" s="192"/>
    </row>
    <row r="216829" spans="26:27">
      <c r="Z216829" s="192"/>
      <c r="AA216829" s="192"/>
    </row>
    <row r="216830" spans="26:27">
      <c r="Z216830" s="192"/>
      <c r="AA216830" s="192"/>
    </row>
    <row r="216831" spans="26:27">
      <c r="Z216831" s="192"/>
      <c r="AA216831" s="192"/>
    </row>
    <row r="216832" spans="26:27">
      <c r="Z216832" s="192"/>
      <c r="AA216832" s="192"/>
    </row>
    <row r="216833" spans="26:27">
      <c r="Z216833" s="192"/>
      <c r="AA216833" s="192"/>
    </row>
    <row r="216834" spans="26:27">
      <c r="Z216834" s="192"/>
      <c r="AA216834" s="192"/>
    </row>
    <row r="216835" spans="26:27">
      <c r="Z216835" s="192"/>
      <c r="AA216835" s="192"/>
    </row>
    <row r="216836" spans="26:27">
      <c r="Z216836" s="192"/>
      <c r="AA216836" s="192"/>
    </row>
    <row r="216837" spans="26:27">
      <c r="Z216837" s="192"/>
      <c r="AA216837" s="192"/>
    </row>
    <row r="216838" spans="26:27">
      <c r="Z216838" s="192"/>
      <c r="AA216838" s="192"/>
    </row>
    <row r="216839" spans="26:27">
      <c r="Z216839" s="192"/>
      <c r="AA216839" s="192"/>
    </row>
    <row r="216840" spans="26:27">
      <c r="Z216840" s="192"/>
      <c r="AA216840" s="192"/>
    </row>
    <row r="216841" spans="26:27">
      <c r="Z216841" s="192"/>
      <c r="AA216841" s="192"/>
    </row>
    <row r="216842" spans="26:27">
      <c r="Z216842" s="192"/>
      <c r="AA216842" s="192"/>
    </row>
    <row r="216843" spans="26:27">
      <c r="Z216843" s="192"/>
      <c r="AA216843" s="192"/>
    </row>
    <row r="216844" spans="26:27">
      <c r="Z216844" s="192"/>
      <c r="AA216844" s="192"/>
    </row>
    <row r="216845" spans="26:27">
      <c r="Z216845" s="192"/>
      <c r="AA216845" s="192"/>
    </row>
    <row r="216846" spans="26:27">
      <c r="Z216846" s="192"/>
      <c r="AA216846" s="192"/>
    </row>
    <row r="216847" spans="26:27">
      <c r="Z216847" s="192"/>
      <c r="AA216847" s="192"/>
    </row>
    <row r="216848" spans="26:27">
      <c r="Z216848" s="192"/>
      <c r="AA216848" s="192"/>
    </row>
    <row r="216849" spans="26:27">
      <c r="Z216849" s="192"/>
      <c r="AA216849" s="192"/>
    </row>
    <row r="216850" spans="26:27">
      <c r="Z216850" s="192"/>
      <c r="AA216850" s="192"/>
    </row>
    <row r="216851" spans="26:27">
      <c r="Z216851" s="192"/>
      <c r="AA216851" s="192"/>
    </row>
    <row r="216852" spans="26:27">
      <c r="Z216852" s="192"/>
      <c r="AA216852" s="192"/>
    </row>
    <row r="216853" spans="26:27">
      <c r="Z216853" s="192"/>
      <c r="AA216853" s="192"/>
    </row>
    <row r="216854" spans="26:27">
      <c r="Z216854" s="192"/>
      <c r="AA216854" s="192"/>
    </row>
    <row r="216855" spans="26:27">
      <c r="Z216855" s="192"/>
      <c r="AA216855" s="192"/>
    </row>
    <row r="216856" spans="26:27">
      <c r="Z216856" s="192"/>
      <c r="AA216856" s="192"/>
    </row>
    <row r="216857" spans="26:27">
      <c r="Z216857" s="192"/>
      <c r="AA216857" s="192"/>
    </row>
    <row r="216858" spans="26:27">
      <c r="Z216858" s="192"/>
      <c r="AA216858" s="192"/>
    </row>
    <row r="216859" spans="26:27">
      <c r="Z216859" s="192"/>
      <c r="AA216859" s="192"/>
    </row>
    <row r="216860" spans="26:27">
      <c r="Z216860" s="192"/>
      <c r="AA216860" s="192"/>
    </row>
    <row r="216861" spans="26:27">
      <c r="Z216861" s="192"/>
      <c r="AA216861" s="192"/>
    </row>
    <row r="216862" spans="26:27">
      <c r="Z216862" s="192"/>
      <c r="AA216862" s="192"/>
    </row>
    <row r="216863" spans="26:27">
      <c r="Z216863" s="192"/>
      <c r="AA216863" s="192"/>
    </row>
    <row r="216864" spans="26:27">
      <c r="Z216864" s="192"/>
      <c r="AA216864" s="192"/>
    </row>
    <row r="216865" spans="26:27">
      <c r="Z216865" s="192"/>
      <c r="AA216865" s="192"/>
    </row>
    <row r="216866" spans="26:27">
      <c r="Z216866" s="192"/>
      <c r="AA216866" s="192"/>
    </row>
    <row r="216867" spans="26:27">
      <c r="Z216867" s="192"/>
      <c r="AA216867" s="192"/>
    </row>
    <row r="216868" spans="26:27">
      <c r="Z216868" s="192"/>
      <c r="AA216868" s="192"/>
    </row>
    <row r="216869" spans="26:27">
      <c r="Z216869" s="192"/>
      <c r="AA216869" s="192"/>
    </row>
    <row r="216870" spans="26:27">
      <c r="Z216870" s="192"/>
      <c r="AA216870" s="192"/>
    </row>
    <row r="216871" spans="26:27">
      <c r="Z216871" s="192"/>
      <c r="AA216871" s="192"/>
    </row>
    <row r="216872" spans="26:27">
      <c r="Z216872" s="192"/>
      <c r="AA216872" s="192"/>
    </row>
    <row r="216873" spans="26:27">
      <c r="Z216873" s="192"/>
      <c r="AA216873" s="192"/>
    </row>
    <row r="216874" spans="26:27">
      <c r="Z216874" s="192"/>
      <c r="AA216874" s="192"/>
    </row>
    <row r="216875" spans="26:27">
      <c r="Z216875" s="192"/>
      <c r="AA216875" s="192"/>
    </row>
    <row r="216876" spans="26:27">
      <c r="Z216876" s="192"/>
      <c r="AA216876" s="192"/>
    </row>
    <row r="216877" spans="26:27">
      <c r="Z216877" s="192"/>
      <c r="AA216877" s="192"/>
    </row>
    <row r="216878" spans="26:27">
      <c r="Z216878" s="192"/>
      <c r="AA216878" s="192"/>
    </row>
    <row r="216879" spans="26:27">
      <c r="Z216879" s="192"/>
      <c r="AA216879" s="192"/>
    </row>
    <row r="216880" spans="26:27">
      <c r="Z216880" s="192"/>
      <c r="AA216880" s="192"/>
    </row>
    <row r="216881" spans="26:27">
      <c r="Z216881" s="192"/>
      <c r="AA216881" s="192"/>
    </row>
    <row r="216882" spans="26:27">
      <c r="Z216882" s="192"/>
      <c r="AA216882" s="192"/>
    </row>
    <row r="216883" spans="26:27">
      <c r="Z216883" s="192"/>
      <c r="AA216883" s="192"/>
    </row>
    <row r="216884" spans="26:27">
      <c r="Z216884" s="192"/>
      <c r="AA216884" s="192"/>
    </row>
    <row r="216885" spans="26:27">
      <c r="Z216885" s="192"/>
      <c r="AA216885" s="192"/>
    </row>
    <row r="216886" spans="26:27">
      <c r="Z216886" s="192"/>
      <c r="AA216886" s="192"/>
    </row>
    <row r="216887" spans="26:27">
      <c r="Z216887" s="192"/>
      <c r="AA216887" s="192"/>
    </row>
    <row r="216888" spans="26:27">
      <c r="Z216888" s="192"/>
      <c r="AA216888" s="192"/>
    </row>
    <row r="216889" spans="26:27">
      <c r="Z216889" s="192"/>
      <c r="AA216889" s="192"/>
    </row>
    <row r="216890" spans="26:27">
      <c r="Z216890" s="192"/>
      <c r="AA216890" s="192"/>
    </row>
    <row r="216891" spans="26:27">
      <c r="Z216891" s="192"/>
      <c r="AA216891" s="192"/>
    </row>
    <row r="216892" spans="26:27">
      <c r="Z216892" s="192"/>
      <c r="AA216892" s="192"/>
    </row>
    <row r="216893" spans="26:27">
      <c r="Z216893" s="192"/>
      <c r="AA216893" s="192"/>
    </row>
    <row r="216894" spans="26:27">
      <c r="Z216894" s="192"/>
      <c r="AA216894" s="192"/>
    </row>
    <row r="216895" spans="26:27">
      <c r="Z216895" s="192"/>
      <c r="AA216895" s="192"/>
    </row>
    <row r="216896" spans="26:27">
      <c r="Z216896" s="192"/>
      <c r="AA216896" s="192"/>
    </row>
    <row r="216897" spans="26:27">
      <c r="Z216897" s="192"/>
      <c r="AA216897" s="192"/>
    </row>
    <row r="216898" spans="26:27">
      <c r="Z216898" s="192"/>
      <c r="AA216898" s="192"/>
    </row>
    <row r="216899" spans="26:27">
      <c r="Z216899" s="192"/>
      <c r="AA216899" s="192"/>
    </row>
    <row r="216900" spans="26:27">
      <c r="Z216900" s="192"/>
      <c r="AA216900" s="192"/>
    </row>
    <row r="216901" spans="26:27">
      <c r="Z216901" s="192"/>
      <c r="AA216901" s="192"/>
    </row>
    <row r="216902" spans="26:27">
      <c r="Z216902" s="192"/>
      <c r="AA216902" s="192"/>
    </row>
    <row r="216903" spans="26:27">
      <c r="Z216903" s="192"/>
      <c r="AA216903" s="192"/>
    </row>
    <row r="216904" spans="26:27">
      <c r="Z216904" s="192"/>
      <c r="AA216904" s="192"/>
    </row>
    <row r="216905" spans="26:27">
      <c r="Z216905" s="192"/>
      <c r="AA216905" s="192"/>
    </row>
    <row r="216906" spans="26:27">
      <c r="Z216906" s="192"/>
      <c r="AA216906" s="192"/>
    </row>
    <row r="216907" spans="26:27">
      <c r="Z216907" s="192"/>
      <c r="AA216907" s="192"/>
    </row>
    <row r="216908" spans="26:27">
      <c r="Z216908" s="192"/>
      <c r="AA216908" s="192"/>
    </row>
    <row r="216909" spans="26:27">
      <c r="Z216909" s="192"/>
      <c r="AA216909" s="192"/>
    </row>
    <row r="216910" spans="26:27">
      <c r="Z216910" s="192"/>
      <c r="AA216910" s="192"/>
    </row>
    <row r="216911" spans="26:27">
      <c r="Z216911" s="192"/>
      <c r="AA216911" s="192"/>
    </row>
    <row r="216912" spans="26:27">
      <c r="Z216912" s="192"/>
      <c r="AA216912" s="192"/>
    </row>
    <row r="216913" spans="26:27">
      <c r="Z216913" s="192"/>
      <c r="AA216913" s="192"/>
    </row>
    <row r="216914" spans="26:27">
      <c r="Z216914" s="192"/>
      <c r="AA216914" s="192"/>
    </row>
    <row r="216915" spans="26:27">
      <c r="Z216915" s="192"/>
      <c r="AA216915" s="192"/>
    </row>
    <row r="216916" spans="26:27">
      <c r="Z216916" s="192"/>
      <c r="AA216916" s="192"/>
    </row>
    <row r="216917" spans="26:27">
      <c r="Z216917" s="192"/>
      <c r="AA216917" s="192"/>
    </row>
    <row r="216918" spans="26:27">
      <c r="Z216918" s="192"/>
      <c r="AA216918" s="192"/>
    </row>
    <row r="216919" spans="26:27">
      <c r="Z216919" s="192"/>
      <c r="AA216919" s="192"/>
    </row>
    <row r="216920" spans="26:27">
      <c r="Z216920" s="192"/>
      <c r="AA216920" s="192"/>
    </row>
    <row r="216921" spans="26:27">
      <c r="Z216921" s="192"/>
      <c r="AA216921" s="192"/>
    </row>
    <row r="216922" spans="26:27">
      <c r="Z216922" s="192"/>
      <c r="AA216922" s="192"/>
    </row>
    <row r="216923" spans="26:27">
      <c r="Z216923" s="192"/>
      <c r="AA216923" s="192"/>
    </row>
    <row r="216924" spans="26:27">
      <c r="Z216924" s="192"/>
      <c r="AA216924" s="192"/>
    </row>
    <row r="216925" spans="26:27">
      <c r="Z216925" s="192"/>
      <c r="AA216925" s="192"/>
    </row>
    <row r="216926" spans="26:27">
      <c r="Z216926" s="192"/>
      <c r="AA216926" s="192"/>
    </row>
    <row r="216927" spans="26:27">
      <c r="Z216927" s="192"/>
      <c r="AA216927" s="192"/>
    </row>
    <row r="216928" spans="26:27">
      <c r="Z216928" s="192"/>
      <c r="AA216928" s="192"/>
    </row>
    <row r="216929" spans="26:27">
      <c r="Z216929" s="192"/>
      <c r="AA216929" s="192"/>
    </row>
    <row r="216930" spans="26:27">
      <c r="Z216930" s="192"/>
      <c r="AA216930" s="192"/>
    </row>
    <row r="216931" spans="26:27">
      <c r="Z216931" s="192"/>
      <c r="AA216931" s="192"/>
    </row>
    <row r="216932" spans="26:27">
      <c r="Z216932" s="192"/>
      <c r="AA216932" s="192"/>
    </row>
    <row r="216933" spans="26:27">
      <c r="Z216933" s="192"/>
      <c r="AA216933" s="192"/>
    </row>
    <row r="216934" spans="26:27">
      <c r="Z216934" s="192"/>
      <c r="AA216934" s="192"/>
    </row>
    <row r="216935" spans="26:27">
      <c r="Z216935" s="192"/>
      <c r="AA216935" s="192"/>
    </row>
    <row r="216936" spans="26:27">
      <c r="Z216936" s="192"/>
      <c r="AA216936" s="192"/>
    </row>
    <row r="216937" spans="26:27">
      <c r="Z216937" s="192"/>
      <c r="AA216937" s="192"/>
    </row>
    <row r="216938" spans="26:27">
      <c r="Z216938" s="192"/>
      <c r="AA216938" s="192"/>
    </row>
    <row r="216939" spans="26:27">
      <c r="Z216939" s="192"/>
      <c r="AA216939" s="192"/>
    </row>
    <row r="216940" spans="26:27">
      <c r="Z216940" s="192"/>
      <c r="AA216940" s="192"/>
    </row>
    <row r="216941" spans="26:27">
      <c r="Z216941" s="192"/>
      <c r="AA216941" s="192"/>
    </row>
    <row r="216942" spans="26:27">
      <c r="Z216942" s="192"/>
      <c r="AA216942" s="192"/>
    </row>
    <row r="216943" spans="26:27">
      <c r="Z216943" s="192"/>
      <c r="AA216943" s="192"/>
    </row>
    <row r="216944" spans="26:27">
      <c r="Z216944" s="192"/>
      <c r="AA216944" s="192"/>
    </row>
    <row r="216945" spans="26:27">
      <c r="Z216945" s="192"/>
      <c r="AA216945" s="192"/>
    </row>
    <row r="216946" spans="26:27">
      <c r="Z216946" s="192"/>
      <c r="AA216946" s="192"/>
    </row>
    <row r="216947" spans="26:27">
      <c r="Z216947" s="192"/>
      <c r="AA216947" s="192"/>
    </row>
    <row r="216948" spans="26:27">
      <c r="Z216948" s="192"/>
      <c r="AA216948" s="192"/>
    </row>
    <row r="216949" spans="26:27">
      <c r="Z216949" s="192"/>
      <c r="AA216949" s="192"/>
    </row>
    <row r="216950" spans="26:27">
      <c r="Z216950" s="192"/>
      <c r="AA216950" s="192"/>
    </row>
    <row r="216951" spans="26:27">
      <c r="Z216951" s="192"/>
      <c r="AA216951" s="192"/>
    </row>
    <row r="216952" spans="26:27">
      <c r="Z216952" s="192"/>
      <c r="AA216952" s="192"/>
    </row>
    <row r="216953" spans="26:27">
      <c r="Z216953" s="192"/>
      <c r="AA216953" s="192"/>
    </row>
    <row r="216954" spans="26:27">
      <c r="Z216954" s="192"/>
      <c r="AA216954" s="192"/>
    </row>
    <row r="216955" spans="26:27">
      <c r="Z216955" s="192"/>
      <c r="AA216955" s="192"/>
    </row>
    <row r="216956" spans="26:27">
      <c r="Z216956" s="192"/>
      <c r="AA216956" s="192"/>
    </row>
    <row r="216957" spans="26:27">
      <c r="Z216957" s="192"/>
      <c r="AA216957" s="192"/>
    </row>
    <row r="216958" spans="26:27">
      <c r="Z216958" s="192"/>
      <c r="AA216958" s="192"/>
    </row>
    <row r="216959" spans="26:27">
      <c r="Z216959" s="192"/>
      <c r="AA216959" s="192"/>
    </row>
    <row r="216960" spans="26:27">
      <c r="Z216960" s="192"/>
      <c r="AA216960" s="192"/>
    </row>
    <row r="216961" spans="26:27">
      <c r="Z216961" s="192"/>
      <c r="AA216961" s="192"/>
    </row>
    <row r="216962" spans="26:27">
      <c r="Z216962" s="192"/>
      <c r="AA216962" s="192"/>
    </row>
    <row r="216963" spans="26:27">
      <c r="Z216963" s="192"/>
      <c r="AA216963" s="192"/>
    </row>
    <row r="216964" spans="26:27">
      <c r="Z216964" s="192"/>
      <c r="AA216964" s="192"/>
    </row>
    <row r="216965" spans="26:27">
      <c r="Z216965" s="192"/>
      <c r="AA216965" s="192"/>
    </row>
    <row r="216966" spans="26:27">
      <c r="Z216966" s="192"/>
      <c r="AA216966" s="192"/>
    </row>
    <row r="216967" spans="26:27">
      <c r="Z216967" s="192"/>
      <c r="AA216967" s="192"/>
    </row>
    <row r="216968" spans="26:27">
      <c r="Z216968" s="192"/>
      <c r="AA216968" s="192"/>
    </row>
    <row r="216969" spans="26:27">
      <c r="Z216969" s="192"/>
      <c r="AA216969" s="192"/>
    </row>
    <row r="216970" spans="26:27">
      <c r="Z216970" s="192"/>
      <c r="AA216970" s="192"/>
    </row>
    <row r="216971" spans="26:27">
      <c r="Z216971" s="192"/>
      <c r="AA216971" s="192"/>
    </row>
    <row r="216972" spans="26:27">
      <c r="Z216972" s="192"/>
      <c r="AA216972" s="192"/>
    </row>
    <row r="216973" spans="26:27">
      <c r="Z216973" s="192"/>
      <c r="AA216973" s="192"/>
    </row>
    <row r="216974" spans="26:27">
      <c r="Z216974" s="192"/>
      <c r="AA216974" s="192"/>
    </row>
    <row r="216975" spans="26:27">
      <c r="Z216975" s="192"/>
      <c r="AA216975" s="192"/>
    </row>
    <row r="216976" spans="26:27">
      <c r="Z216976" s="192"/>
      <c r="AA216976" s="192"/>
    </row>
    <row r="216977" spans="26:27">
      <c r="Z216977" s="192"/>
      <c r="AA216977" s="192"/>
    </row>
    <row r="216978" spans="26:27">
      <c r="Z216978" s="192"/>
      <c r="AA216978" s="192"/>
    </row>
    <row r="216979" spans="26:27">
      <c r="Z216979" s="192"/>
      <c r="AA216979" s="192"/>
    </row>
    <row r="216980" spans="26:27">
      <c r="Z216980" s="192"/>
      <c r="AA216980" s="192"/>
    </row>
    <row r="216981" spans="26:27">
      <c r="Z216981" s="192"/>
      <c r="AA216981" s="192"/>
    </row>
    <row r="216982" spans="26:27">
      <c r="Z216982" s="192"/>
      <c r="AA216982" s="192"/>
    </row>
    <row r="216983" spans="26:27">
      <c r="Z216983" s="192"/>
      <c r="AA216983" s="192"/>
    </row>
    <row r="216984" spans="26:27">
      <c r="Z216984" s="192"/>
      <c r="AA216984" s="192"/>
    </row>
    <row r="216985" spans="26:27">
      <c r="Z216985" s="192"/>
      <c r="AA216985" s="192"/>
    </row>
    <row r="216986" spans="26:27">
      <c r="Z216986" s="192"/>
      <c r="AA216986" s="192"/>
    </row>
    <row r="216987" spans="26:27">
      <c r="Z216987" s="192"/>
      <c r="AA216987" s="192"/>
    </row>
    <row r="216988" spans="26:27">
      <c r="Z216988" s="192"/>
      <c r="AA216988" s="192"/>
    </row>
    <row r="216989" spans="26:27">
      <c r="Z216989" s="192"/>
      <c r="AA216989" s="192"/>
    </row>
    <row r="216990" spans="26:27">
      <c r="Z216990" s="192"/>
      <c r="AA216990" s="192"/>
    </row>
    <row r="216991" spans="26:27">
      <c r="Z216991" s="192"/>
      <c r="AA216991" s="192"/>
    </row>
    <row r="216992" spans="26:27">
      <c r="Z216992" s="192"/>
      <c r="AA216992" s="192"/>
    </row>
    <row r="216993" spans="26:27">
      <c r="Z216993" s="192"/>
      <c r="AA216993" s="192"/>
    </row>
    <row r="216994" spans="26:27">
      <c r="Z216994" s="192"/>
      <c r="AA216994" s="192"/>
    </row>
    <row r="216995" spans="26:27">
      <c r="Z216995" s="192"/>
      <c r="AA216995" s="192"/>
    </row>
    <row r="216996" spans="26:27">
      <c r="Z216996" s="192"/>
      <c r="AA216996" s="192"/>
    </row>
    <row r="216997" spans="26:27">
      <c r="Z216997" s="192"/>
      <c r="AA216997" s="192"/>
    </row>
    <row r="216998" spans="26:27">
      <c r="Z216998" s="192"/>
      <c r="AA216998" s="192"/>
    </row>
    <row r="216999" spans="26:27">
      <c r="Z216999" s="192"/>
      <c r="AA216999" s="192"/>
    </row>
    <row r="217000" spans="26:27">
      <c r="Z217000" s="192"/>
      <c r="AA217000" s="192"/>
    </row>
    <row r="217001" spans="26:27">
      <c r="Z217001" s="192"/>
      <c r="AA217001" s="192"/>
    </row>
    <row r="217002" spans="26:27">
      <c r="Z217002" s="192"/>
      <c r="AA217002" s="192"/>
    </row>
    <row r="217003" spans="26:27">
      <c r="Z217003" s="192"/>
      <c r="AA217003" s="192"/>
    </row>
    <row r="217004" spans="26:27">
      <c r="Z217004" s="192"/>
      <c r="AA217004" s="192"/>
    </row>
    <row r="217005" spans="26:27">
      <c r="Z217005" s="192"/>
      <c r="AA217005" s="192"/>
    </row>
    <row r="217006" spans="26:27">
      <c r="Z217006" s="192"/>
      <c r="AA217006" s="192"/>
    </row>
    <row r="217007" spans="26:27">
      <c r="Z217007" s="192"/>
      <c r="AA217007" s="192"/>
    </row>
    <row r="217008" spans="26:27">
      <c r="Z217008" s="192"/>
      <c r="AA217008" s="192"/>
    </row>
    <row r="217009" spans="26:27">
      <c r="Z217009" s="192"/>
      <c r="AA217009" s="192"/>
    </row>
    <row r="217010" spans="26:27">
      <c r="Z217010" s="192"/>
      <c r="AA217010" s="192"/>
    </row>
    <row r="217011" spans="26:27">
      <c r="Z217011" s="192"/>
      <c r="AA217011" s="192"/>
    </row>
    <row r="217012" spans="26:27">
      <c r="Z217012" s="192"/>
      <c r="AA217012" s="192"/>
    </row>
    <row r="217013" spans="26:27">
      <c r="Z217013" s="192"/>
      <c r="AA217013" s="192"/>
    </row>
    <row r="217014" spans="26:27">
      <c r="Z217014" s="192"/>
      <c r="AA217014" s="192"/>
    </row>
    <row r="217015" spans="26:27">
      <c r="Z217015" s="192"/>
      <c r="AA217015" s="192"/>
    </row>
    <row r="217016" spans="26:27">
      <c r="Z217016" s="192"/>
      <c r="AA217016" s="192"/>
    </row>
    <row r="217017" spans="26:27">
      <c r="Z217017" s="192"/>
      <c r="AA217017" s="192"/>
    </row>
    <row r="217018" spans="26:27">
      <c r="Z217018" s="192"/>
      <c r="AA217018" s="192"/>
    </row>
    <row r="217019" spans="26:27">
      <c r="Z217019" s="192"/>
      <c r="AA217019" s="192"/>
    </row>
    <row r="217020" spans="26:27">
      <c r="Z217020" s="192"/>
      <c r="AA217020" s="192"/>
    </row>
    <row r="217021" spans="26:27">
      <c r="Z217021" s="192"/>
      <c r="AA217021" s="192"/>
    </row>
    <row r="217022" spans="26:27">
      <c r="Z217022" s="192"/>
      <c r="AA217022" s="192"/>
    </row>
    <row r="217023" spans="26:27">
      <c r="Z217023" s="192"/>
      <c r="AA217023" s="192"/>
    </row>
    <row r="217024" spans="26:27">
      <c r="Z217024" s="192"/>
      <c r="AA217024" s="192"/>
    </row>
    <row r="217025" spans="26:27">
      <c r="Z217025" s="192"/>
      <c r="AA217025" s="192"/>
    </row>
    <row r="217026" spans="26:27">
      <c r="Z217026" s="192"/>
      <c r="AA217026" s="192"/>
    </row>
    <row r="217027" spans="26:27">
      <c r="Z217027" s="192"/>
      <c r="AA217027" s="192"/>
    </row>
    <row r="217028" spans="26:27">
      <c r="Z217028" s="192"/>
      <c r="AA217028" s="192"/>
    </row>
    <row r="217029" spans="26:27">
      <c r="Z217029" s="192"/>
      <c r="AA217029" s="192"/>
    </row>
    <row r="217030" spans="26:27">
      <c r="Z217030" s="192"/>
      <c r="AA217030" s="192"/>
    </row>
    <row r="217031" spans="26:27">
      <c r="Z217031" s="192"/>
      <c r="AA217031" s="192"/>
    </row>
    <row r="217032" spans="26:27">
      <c r="Z217032" s="192"/>
      <c r="AA217032" s="192"/>
    </row>
    <row r="217033" spans="26:27">
      <c r="Z217033" s="192"/>
      <c r="AA217033" s="192"/>
    </row>
    <row r="217034" spans="26:27">
      <c r="Z217034" s="192"/>
      <c r="AA217034" s="192"/>
    </row>
    <row r="217035" spans="26:27">
      <c r="Z217035" s="192"/>
      <c r="AA217035" s="192"/>
    </row>
    <row r="217036" spans="26:27">
      <c r="Z217036" s="192"/>
      <c r="AA217036" s="192"/>
    </row>
    <row r="217037" spans="26:27">
      <c r="Z217037" s="192"/>
      <c r="AA217037" s="192"/>
    </row>
    <row r="217038" spans="26:27">
      <c r="Z217038" s="192"/>
      <c r="AA217038" s="192"/>
    </row>
    <row r="217039" spans="26:27">
      <c r="Z217039" s="192"/>
      <c r="AA217039" s="192"/>
    </row>
    <row r="217040" spans="26:27">
      <c r="Z217040" s="192"/>
      <c r="AA217040" s="192"/>
    </row>
    <row r="217041" spans="26:27">
      <c r="Z217041" s="192"/>
      <c r="AA217041" s="192"/>
    </row>
    <row r="217042" spans="26:27">
      <c r="Z217042" s="192"/>
      <c r="AA217042" s="192"/>
    </row>
    <row r="217043" spans="26:27">
      <c r="Z217043" s="192"/>
      <c r="AA217043" s="192"/>
    </row>
    <row r="217044" spans="26:27">
      <c r="Z217044" s="192"/>
      <c r="AA217044" s="192"/>
    </row>
    <row r="217045" spans="26:27">
      <c r="Z217045" s="192"/>
      <c r="AA217045" s="192"/>
    </row>
    <row r="217046" spans="26:27">
      <c r="Z217046" s="192"/>
      <c r="AA217046" s="192"/>
    </row>
    <row r="217047" spans="26:27">
      <c r="Z217047" s="192"/>
      <c r="AA217047" s="192"/>
    </row>
    <row r="217048" spans="26:27">
      <c r="Z217048" s="192"/>
      <c r="AA217048" s="192"/>
    </row>
    <row r="217049" spans="26:27">
      <c r="Z217049" s="192"/>
      <c r="AA217049" s="192"/>
    </row>
    <row r="217050" spans="26:27">
      <c r="Z217050" s="192"/>
      <c r="AA217050" s="192"/>
    </row>
    <row r="217051" spans="26:27">
      <c r="Z217051" s="192"/>
      <c r="AA217051" s="192"/>
    </row>
    <row r="217052" spans="26:27">
      <c r="Z217052" s="192"/>
      <c r="AA217052" s="192"/>
    </row>
    <row r="217053" spans="26:27">
      <c r="Z217053" s="192"/>
      <c r="AA217053" s="192"/>
    </row>
    <row r="217054" spans="26:27">
      <c r="Z217054" s="192"/>
      <c r="AA217054" s="192"/>
    </row>
    <row r="217055" spans="26:27">
      <c r="Z217055" s="192"/>
      <c r="AA217055" s="192"/>
    </row>
    <row r="217056" spans="26:27">
      <c r="Z217056" s="192"/>
      <c r="AA217056" s="192"/>
    </row>
    <row r="217057" spans="26:27">
      <c r="Z217057" s="192"/>
      <c r="AA217057" s="192"/>
    </row>
    <row r="217058" spans="26:27">
      <c r="Z217058" s="192"/>
      <c r="AA217058" s="192"/>
    </row>
    <row r="217059" spans="26:27">
      <c r="Z217059" s="192"/>
      <c r="AA217059" s="192"/>
    </row>
    <row r="217060" spans="26:27">
      <c r="Z217060" s="192"/>
      <c r="AA217060" s="192"/>
    </row>
    <row r="217061" spans="26:27">
      <c r="Z217061" s="192"/>
      <c r="AA217061" s="192"/>
    </row>
    <row r="217062" spans="26:27">
      <c r="Z217062" s="192"/>
      <c r="AA217062" s="192"/>
    </row>
    <row r="217063" spans="26:27">
      <c r="Z217063" s="192"/>
      <c r="AA217063" s="192"/>
    </row>
    <row r="217064" spans="26:27">
      <c r="Z217064" s="192"/>
      <c r="AA217064" s="192"/>
    </row>
    <row r="217065" spans="26:27">
      <c r="Z217065" s="192"/>
      <c r="AA217065" s="192"/>
    </row>
    <row r="217066" spans="26:27">
      <c r="Z217066" s="192"/>
      <c r="AA217066" s="192"/>
    </row>
    <row r="217067" spans="26:27">
      <c r="Z217067" s="192"/>
      <c r="AA217067" s="192"/>
    </row>
    <row r="217068" spans="26:27">
      <c r="Z217068" s="192"/>
      <c r="AA217068" s="192"/>
    </row>
    <row r="217069" spans="26:27">
      <c r="Z217069" s="192"/>
      <c r="AA217069" s="192"/>
    </row>
    <row r="217070" spans="26:27">
      <c r="Z217070" s="192"/>
      <c r="AA217070" s="192"/>
    </row>
    <row r="217071" spans="26:27">
      <c r="Z217071" s="192"/>
      <c r="AA217071" s="192"/>
    </row>
    <row r="217072" spans="26:27">
      <c r="Z217072" s="192"/>
      <c r="AA217072" s="192"/>
    </row>
    <row r="217073" spans="26:27">
      <c r="Z217073" s="192"/>
      <c r="AA217073" s="192"/>
    </row>
    <row r="217074" spans="26:27">
      <c r="Z217074" s="192"/>
      <c r="AA217074" s="192"/>
    </row>
    <row r="217075" spans="26:27">
      <c r="Z217075" s="192"/>
      <c r="AA217075" s="192"/>
    </row>
    <row r="217076" spans="26:27">
      <c r="Z217076" s="192"/>
      <c r="AA217076" s="192"/>
    </row>
    <row r="217077" spans="26:27">
      <c r="Z217077" s="192"/>
      <c r="AA217077" s="192"/>
    </row>
    <row r="217078" spans="26:27">
      <c r="Z217078" s="192"/>
      <c r="AA217078" s="192"/>
    </row>
    <row r="217079" spans="26:27">
      <c r="Z217079" s="192"/>
      <c r="AA217079" s="192"/>
    </row>
    <row r="217080" spans="26:27">
      <c r="Z217080" s="192"/>
      <c r="AA217080" s="192"/>
    </row>
    <row r="217081" spans="26:27">
      <c r="Z217081" s="192"/>
      <c r="AA217081" s="192"/>
    </row>
    <row r="217082" spans="26:27">
      <c r="Z217082" s="192"/>
      <c r="AA217082" s="192"/>
    </row>
    <row r="217083" spans="26:27">
      <c r="Z217083" s="192"/>
      <c r="AA217083" s="192"/>
    </row>
    <row r="217084" spans="26:27">
      <c r="Z217084" s="192"/>
      <c r="AA217084" s="192"/>
    </row>
    <row r="217085" spans="26:27">
      <c r="Z217085" s="192"/>
      <c r="AA217085" s="192"/>
    </row>
    <row r="217086" spans="26:27">
      <c r="Z217086" s="192"/>
      <c r="AA217086" s="192"/>
    </row>
    <row r="217087" spans="26:27">
      <c r="Z217087" s="192"/>
      <c r="AA217087" s="192"/>
    </row>
    <row r="217088" spans="26:27">
      <c r="Z217088" s="192"/>
      <c r="AA217088" s="192"/>
    </row>
    <row r="217089" spans="26:27">
      <c r="Z217089" s="192"/>
      <c r="AA217089" s="192"/>
    </row>
    <row r="217090" spans="26:27">
      <c r="Z217090" s="192"/>
      <c r="AA217090" s="192"/>
    </row>
    <row r="217091" spans="26:27">
      <c r="Z217091" s="192"/>
      <c r="AA217091" s="192"/>
    </row>
    <row r="217092" spans="26:27">
      <c r="Z217092" s="192"/>
      <c r="AA217092" s="192"/>
    </row>
    <row r="217093" spans="26:27">
      <c r="Z217093" s="192"/>
      <c r="AA217093" s="192"/>
    </row>
    <row r="217094" spans="26:27">
      <c r="Z217094" s="192"/>
      <c r="AA217094" s="192"/>
    </row>
    <row r="217095" spans="26:27">
      <c r="Z217095" s="192"/>
      <c r="AA217095" s="192"/>
    </row>
    <row r="217096" spans="26:27">
      <c r="Z217096" s="192"/>
      <c r="AA217096" s="192"/>
    </row>
    <row r="217097" spans="26:27">
      <c r="Z217097" s="192"/>
      <c r="AA217097" s="192"/>
    </row>
    <row r="217098" spans="26:27">
      <c r="Z217098" s="192"/>
      <c r="AA217098" s="192"/>
    </row>
    <row r="217099" spans="26:27">
      <c r="Z217099" s="192"/>
      <c r="AA217099" s="192"/>
    </row>
    <row r="217100" spans="26:27">
      <c r="Z217100" s="192"/>
      <c r="AA217100" s="192"/>
    </row>
    <row r="217101" spans="26:27">
      <c r="Z217101" s="192"/>
      <c r="AA217101" s="192"/>
    </row>
    <row r="217102" spans="26:27">
      <c r="Z217102" s="192"/>
      <c r="AA217102" s="192"/>
    </row>
    <row r="217103" spans="26:27">
      <c r="Z217103" s="192"/>
      <c r="AA217103" s="192"/>
    </row>
    <row r="217104" spans="26:27">
      <c r="Z217104" s="192"/>
      <c r="AA217104" s="192"/>
    </row>
    <row r="217105" spans="26:27">
      <c r="Z217105" s="192"/>
      <c r="AA217105" s="192"/>
    </row>
    <row r="217106" spans="26:27">
      <c r="Z217106" s="192"/>
      <c r="AA217106" s="192"/>
    </row>
    <row r="217107" spans="26:27">
      <c r="Z217107" s="192"/>
      <c r="AA217107" s="192"/>
    </row>
    <row r="217108" spans="26:27">
      <c r="Z217108" s="192"/>
      <c r="AA217108" s="192"/>
    </row>
    <row r="217109" spans="26:27">
      <c r="Z217109" s="192"/>
      <c r="AA217109" s="192"/>
    </row>
    <row r="217110" spans="26:27">
      <c r="Z217110" s="192"/>
      <c r="AA217110" s="192"/>
    </row>
    <row r="217111" spans="26:27">
      <c r="Z217111" s="192"/>
      <c r="AA217111" s="192"/>
    </row>
    <row r="217112" spans="26:27">
      <c r="Z217112" s="192"/>
      <c r="AA217112" s="192"/>
    </row>
    <row r="217113" spans="26:27">
      <c r="Z217113" s="192"/>
      <c r="AA217113" s="192"/>
    </row>
    <row r="217114" spans="26:27">
      <c r="Z217114" s="192"/>
      <c r="AA217114" s="192"/>
    </row>
    <row r="217115" spans="26:27">
      <c r="Z217115" s="192"/>
      <c r="AA217115" s="192"/>
    </row>
    <row r="217116" spans="26:27">
      <c r="Z217116" s="192"/>
      <c r="AA217116" s="192"/>
    </row>
    <row r="217117" spans="26:27">
      <c r="Z217117" s="192"/>
      <c r="AA217117" s="192"/>
    </row>
    <row r="217118" spans="26:27">
      <c r="Z217118" s="192"/>
      <c r="AA217118" s="192"/>
    </row>
    <row r="217119" spans="26:27">
      <c r="Z217119" s="192"/>
      <c r="AA217119" s="192"/>
    </row>
    <row r="217120" spans="26:27">
      <c r="Z217120" s="192"/>
      <c r="AA217120" s="192"/>
    </row>
    <row r="217121" spans="26:27">
      <c r="Z217121" s="192"/>
      <c r="AA217121" s="192"/>
    </row>
    <row r="217122" spans="26:27">
      <c r="Z217122" s="192"/>
      <c r="AA217122" s="192"/>
    </row>
    <row r="217123" spans="26:27">
      <c r="Z217123" s="192"/>
      <c r="AA217123" s="192"/>
    </row>
    <row r="217124" spans="26:27">
      <c r="Z217124" s="192"/>
      <c r="AA217124" s="192"/>
    </row>
    <row r="217125" spans="26:27">
      <c r="Z217125" s="192"/>
      <c r="AA217125" s="192"/>
    </row>
    <row r="217126" spans="26:27">
      <c r="Z217126" s="192"/>
      <c r="AA217126" s="192"/>
    </row>
    <row r="217127" spans="26:27">
      <c r="Z217127" s="192"/>
      <c r="AA217127" s="192"/>
    </row>
    <row r="217128" spans="26:27">
      <c r="Z217128" s="192"/>
      <c r="AA217128" s="192"/>
    </row>
    <row r="217129" spans="26:27">
      <c r="Z217129" s="192"/>
      <c r="AA217129" s="192"/>
    </row>
    <row r="217130" spans="26:27">
      <c r="Z217130" s="192"/>
      <c r="AA217130" s="192"/>
    </row>
    <row r="217131" spans="26:27">
      <c r="Z217131" s="192"/>
      <c r="AA217131" s="192"/>
    </row>
    <row r="217132" spans="26:27">
      <c r="Z217132" s="192"/>
      <c r="AA217132" s="192"/>
    </row>
    <row r="217133" spans="26:27">
      <c r="Z217133" s="192"/>
      <c r="AA217133" s="192"/>
    </row>
    <row r="217134" spans="26:27">
      <c r="Z217134" s="192"/>
      <c r="AA217134" s="192"/>
    </row>
    <row r="217135" spans="26:27">
      <c r="Z217135" s="192"/>
      <c r="AA217135" s="192"/>
    </row>
    <row r="217136" spans="26:27">
      <c r="Z217136" s="192"/>
      <c r="AA217136" s="192"/>
    </row>
    <row r="217137" spans="26:27">
      <c r="Z217137" s="192"/>
      <c r="AA217137" s="192"/>
    </row>
    <row r="217138" spans="26:27">
      <c r="Z217138" s="192"/>
      <c r="AA217138" s="192"/>
    </row>
    <row r="217139" spans="26:27">
      <c r="Z217139" s="192"/>
      <c r="AA217139" s="192"/>
    </row>
    <row r="217140" spans="26:27">
      <c r="Z217140" s="192"/>
      <c r="AA217140" s="192"/>
    </row>
    <row r="217141" spans="26:27">
      <c r="Z217141" s="192"/>
      <c r="AA217141" s="192"/>
    </row>
    <row r="217142" spans="26:27">
      <c r="Z217142" s="192"/>
      <c r="AA217142" s="192"/>
    </row>
    <row r="217143" spans="26:27">
      <c r="Z217143" s="192"/>
      <c r="AA217143" s="192"/>
    </row>
    <row r="217144" spans="26:27">
      <c r="Z217144" s="192"/>
      <c r="AA217144" s="192"/>
    </row>
    <row r="217145" spans="26:27">
      <c r="Z217145" s="192"/>
      <c r="AA217145" s="192"/>
    </row>
    <row r="217146" spans="26:27">
      <c r="Z217146" s="192"/>
      <c r="AA217146" s="192"/>
    </row>
    <row r="217147" spans="26:27">
      <c r="Z217147" s="192"/>
      <c r="AA217147" s="192"/>
    </row>
    <row r="217148" spans="26:27">
      <c r="Z217148" s="192"/>
      <c r="AA217148" s="192"/>
    </row>
    <row r="217149" spans="26:27">
      <c r="Z217149" s="192"/>
      <c r="AA217149" s="192"/>
    </row>
    <row r="217150" spans="26:27">
      <c r="Z217150" s="192"/>
      <c r="AA217150" s="192"/>
    </row>
    <row r="217151" spans="26:27">
      <c r="Z217151" s="192"/>
      <c r="AA217151" s="192"/>
    </row>
    <row r="217152" spans="26:27">
      <c r="Z217152" s="192"/>
      <c r="AA217152" s="192"/>
    </row>
    <row r="217153" spans="26:27">
      <c r="Z217153" s="192"/>
      <c r="AA217153" s="192"/>
    </row>
    <row r="217154" spans="26:27">
      <c r="Z217154" s="192"/>
      <c r="AA217154" s="192"/>
    </row>
    <row r="217155" spans="26:27">
      <c r="Z217155" s="192"/>
      <c r="AA217155" s="192"/>
    </row>
    <row r="217156" spans="26:27">
      <c r="Z217156" s="192"/>
      <c r="AA217156" s="192"/>
    </row>
    <row r="217157" spans="26:27">
      <c r="Z217157" s="192"/>
      <c r="AA217157" s="192"/>
    </row>
    <row r="217158" spans="26:27">
      <c r="Z217158" s="192"/>
      <c r="AA217158" s="192"/>
    </row>
    <row r="217159" spans="26:27">
      <c r="Z217159" s="192"/>
      <c r="AA217159" s="192"/>
    </row>
    <row r="217160" spans="26:27">
      <c r="Z217160" s="192"/>
      <c r="AA217160" s="192"/>
    </row>
    <row r="217161" spans="26:27">
      <c r="Z217161" s="192"/>
      <c r="AA217161" s="192"/>
    </row>
    <row r="217162" spans="26:27">
      <c r="Z217162" s="192"/>
      <c r="AA217162" s="192"/>
    </row>
    <row r="217163" spans="26:27">
      <c r="Z217163" s="192"/>
      <c r="AA217163" s="192"/>
    </row>
    <row r="217164" spans="26:27">
      <c r="Z217164" s="192"/>
      <c r="AA217164" s="192"/>
    </row>
    <row r="217165" spans="26:27">
      <c r="Z217165" s="192"/>
      <c r="AA217165" s="192"/>
    </row>
    <row r="217166" spans="26:27">
      <c r="Z217166" s="192"/>
      <c r="AA217166" s="192"/>
    </row>
    <row r="217167" spans="26:27">
      <c r="Z217167" s="192"/>
      <c r="AA217167" s="192"/>
    </row>
    <row r="217168" spans="26:27">
      <c r="Z217168" s="192"/>
      <c r="AA217168" s="192"/>
    </row>
    <row r="217169" spans="26:27">
      <c r="Z217169" s="192"/>
      <c r="AA217169" s="192"/>
    </row>
    <row r="217170" spans="26:27">
      <c r="Z217170" s="192"/>
      <c r="AA217170" s="192"/>
    </row>
    <row r="217171" spans="26:27">
      <c r="Z217171" s="192"/>
      <c r="AA217171" s="192"/>
    </row>
    <row r="217172" spans="26:27">
      <c r="Z217172" s="192"/>
      <c r="AA217172" s="192"/>
    </row>
    <row r="217173" spans="26:27">
      <c r="Z217173" s="192"/>
      <c r="AA217173" s="192"/>
    </row>
    <row r="217174" spans="26:27">
      <c r="Z217174" s="192"/>
      <c r="AA217174" s="192"/>
    </row>
    <row r="217175" spans="26:27">
      <c r="Z217175" s="192"/>
      <c r="AA217175" s="192"/>
    </row>
    <row r="217176" spans="26:27">
      <c r="Z217176" s="192"/>
      <c r="AA217176" s="192"/>
    </row>
    <row r="217177" spans="26:27">
      <c r="Z217177" s="192"/>
      <c r="AA217177" s="192"/>
    </row>
    <row r="217178" spans="26:27">
      <c r="Z217178" s="192"/>
      <c r="AA217178" s="192"/>
    </row>
    <row r="217179" spans="26:27">
      <c r="Z217179" s="192"/>
      <c r="AA217179" s="192"/>
    </row>
    <row r="217180" spans="26:27">
      <c r="Z217180" s="192"/>
      <c r="AA217180" s="192"/>
    </row>
    <row r="217181" spans="26:27">
      <c r="Z217181" s="192"/>
      <c r="AA217181" s="192"/>
    </row>
    <row r="217182" spans="26:27">
      <c r="Z217182" s="192"/>
      <c r="AA217182" s="192"/>
    </row>
    <row r="217183" spans="26:27">
      <c r="Z217183" s="192"/>
      <c r="AA217183" s="192"/>
    </row>
    <row r="217184" spans="26:27">
      <c r="Z217184" s="192"/>
      <c r="AA217184" s="192"/>
    </row>
    <row r="217185" spans="26:27">
      <c r="Z217185" s="192"/>
      <c r="AA217185" s="192"/>
    </row>
    <row r="217186" spans="26:27">
      <c r="Z217186" s="192"/>
      <c r="AA217186" s="192"/>
    </row>
    <row r="217187" spans="26:27">
      <c r="Z217187" s="192"/>
      <c r="AA217187" s="192"/>
    </row>
    <row r="217188" spans="26:27">
      <c r="Z217188" s="192"/>
      <c r="AA217188" s="192"/>
    </row>
    <row r="217189" spans="26:27">
      <c r="Z217189" s="192"/>
      <c r="AA217189" s="192"/>
    </row>
    <row r="217190" spans="26:27">
      <c r="Z217190" s="192"/>
      <c r="AA217190" s="192"/>
    </row>
    <row r="217191" spans="26:27">
      <c r="Z217191" s="192"/>
      <c r="AA217191" s="192"/>
    </row>
    <row r="217192" spans="26:27">
      <c r="Z217192" s="192"/>
      <c r="AA217192" s="192"/>
    </row>
    <row r="217193" spans="26:27">
      <c r="Z217193" s="192"/>
      <c r="AA217193" s="192"/>
    </row>
    <row r="217194" spans="26:27">
      <c r="Z217194" s="192"/>
      <c r="AA217194" s="192"/>
    </row>
    <row r="217195" spans="26:27">
      <c r="Z217195" s="192"/>
      <c r="AA217195" s="192"/>
    </row>
    <row r="217196" spans="26:27">
      <c r="Z217196" s="192"/>
      <c r="AA217196" s="192"/>
    </row>
    <row r="217197" spans="26:27">
      <c r="Z217197" s="192"/>
      <c r="AA217197" s="192"/>
    </row>
    <row r="217198" spans="26:27">
      <c r="Z217198" s="192"/>
      <c r="AA217198" s="192"/>
    </row>
    <row r="217199" spans="26:27">
      <c r="Z217199" s="192"/>
      <c r="AA217199" s="192"/>
    </row>
    <row r="217200" spans="26:27">
      <c r="Z217200" s="192"/>
      <c r="AA217200" s="192"/>
    </row>
    <row r="217201" spans="26:27">
      <c r="Z217201" s="192"/>
      <c r="AA217201" s="192"/>
    </row>
    <row r="217202" spans="26:27">
      <c r="Z217202" s="192"/>
      <c r="AA217202" s="192"/>
    </row>
    <row r="217203" spans="26:27">
      <c r="Z217203" s="192"/>
      <c r="AA217203" s="192"/>
    </row>
    <row r="217204" spans="26:27">
      <c r="Z217204" s="192"/>
      <c r="AA217204" s="192"/>
    </row>
    <row r="217205" spans="26:27">
      <c r="Z217205" s="192"/>
      <c r="AA217205" s="192"/>
    </row>
    <row r="217206" spans="26:27">
      <c r="Z217206" s="192"/>
      <c r="AA217206" s="192"/>
    </row>
    <row r="217207" spans="26:27">
      <c r="Z217207" s="192"/>
      <c r="AA217207" s="192"/>
    </row>
    <row r="217208" spans="26:27">
      <c r="Z217208" s="192"/>
      <c r="AA217208" s="192"/>
    </row>
    <row r="217209" spans="26:27">
      <c r="Z217209" s="192"/>
      <c r="AA217209" s="192"/>
    </row>
    <row r="217210" spans="26:27">
      <c r="Z217210" s="192"/>
      <c r="AA217210" s="192"/>
    </row>
    <row r="217211" spans="26:27">
      <c r="Z217211" s="192"/>
      <c r="AA217211" s="192"/>
    </row>
    <row r="217212" spans="26:27">
      <c r="Z217212" s="192"/>
      <c r="AA217212" s="192"/>
    </row>
    <row r="217213" spans="26:27">
      <c r="Z217213" s="192"/>
      <c r="AA217213" s="192"/>
    </row>
    <row r="217214" spans="26:27">
      <c r="Z217214" s="192"/>
      <c r="AA217214" s="192"/>
    </row>
    <row r="217215" spans="26:27">
      <c r="Z217215" s="192"/>
      <c r="AA217215" s="192"/>
    </row>
    <row r="217216" spans="26:27">
      <c r="Z217216" s="192"/>
      <c r="AA217216" s="192"/>
    </row>
    <row r="217217" spans="26:27">
      <c r="Z217217" s="192"/>
      <c r="AA217217" s="192"/>
    </row>
    <row r="217218" spans="26:27">
      <c r="Z217218" s="192"/>
      <c r="AA217218" s="192"/>
    </row>
    <row r="217219" spans="26:27">
      <c r="Z217219" s="192"/>
      <c r="AA217219" s="192"/>
    </row>
    <row r="217220" spans="26:27">
      <c r="Z217220" s="192"/>
      <c r="AA217220" s="192"/>
    </row>
    <row r="217221" spans="26:27">
      <c r="Z217221" s="192"/>
      <c r="AA217221" s="192"/>
    </row>
    <row r="217222" spans="26:27">
      <c r="Z217222" s="192"/>
      <c r="AA217222" s="192"/>
    </row>
    <row r="217223" spans="26:27">
      <c r="Z217223" s="192"/>
      <c r="AA217223" s="192"/>
    </row>
    <row r="217224" spans="26:27">
      <c r="Z217224" s="192"/>
      <c r="AA217224" s="192"/>
    </row>
    <row r="217225" spans="26:27">
      <c r="Z217225" s="192"/>
      <c r="AA217225" s="192"/>
    </row>
    <row r="217226" spans="26:27">
      <c r="Z217226" s="192"/>
      <c r="AA217226" s="192"/>
    </row>
    <row r="217227" spans="26:27">
      <c r="Z217227" s="192"/>
      <c r="AA217227" s="192"/>
    </row>
    <row r="217228" spans="26:27">
      <c r="Z217228" s="192"/>
      <c r="AA217228" s="192"/>
    </row>
    <row r="217229" spans="26:27">
      <c r="Z217229" s="192"/>
      <c r="AA217229" s="192"/>
    </row>
    <row r="217230" spans="26:27">
      <c r="Z217230" s="192"/>
      <c r="AA217230" s="192"/>
    </row>
    <row r="217231" spans="26:27">
      <c r="Z217231" s="192"/>
      <c r="AA217231" s="192"/>
    </row>
    <row r="217232" spans="26:27">
      <c r="Z217232" s="192"/>
      <c r="AA217232" s="192"/>
    </row>
    <row r="217233" spans="26:27">
      <c r="Z217233" s="192"/>
      <c r="AA217233" s="192"/>
    </row>
    <row r="217234" spans="26:27">
      <c r="Z217234" s="192"/>
      <c r="AA217234" s="192"/>
    </row>
    <row r="217235" spans="26:27">
      <c r="Z217235" s="192"/>
      <c r="AA217235" s="192"/>
    </row>
    <row r="217236" spans="26:27">
      <c r="Z217236" s="192"/>
      <c r="AA217236" s="192"/>
    </row>
    <row r="217237" spans="26:27">
      <c r="Z217237" s="192"/>
      <c r="AA217237" s="192"/>
    </row>
    <row r="217238" spans="26:27">
      <c r="Z217238" s="192"/>
      <c r="AA217238" s="192"/>
    </row>
    <row r="217239" spans="26:27">
      <c r="Z217239" s="192"/>
      <c r="AA217239" s="192"/>
    </row>
    <row r="217240" spans="26:27">
      <c r="Z217240" s="192"/>
      <c r="AA217240" s="192"/>
    </row>
    <row r="217241" spans="26:27">
      <c r="Z217241" s="192"/>
      <c r="AA217241" s="192"/>
    </row>
    <row r="217242" spans="26:27">
      <c r="Z217242" s="192"/>
      <c r="AA217242" s="192"/>
    </row>
    <row r="217243" spans="26:27">
      <c r="Z217243" s="192"/>
      <c r="AA217243" s="192"/>
    </row>
    <row r="217244" spans="26:27">
      <c r="Z217244" s="192"/>
      <c r="AA217244" s="192"/>
    </row>
    <row r="217245" spans="26:27">
      <c r="Z217245" s="192"/>
      <c r="AA217245" s="192"/>
    </row>
    <row r="217246" spans="26:27">
      <c r="Z217246" s="192"/>
      <c r="AA217246" s="192"/>
    </row>
    <row r="217247" spans="26:27">
      <c r="Z217247" s="192"/>
      <c r="AA217247" s="192"/>
    </row>
    <row r="217248" spans="26:27">
      <c r="Z217248" s="192"/>
      <c r="AA217248" s="192"/>
    </row>
    <row r="217249" spans="26:27">
      <c r="Z217249" s="192"/>
      <c r="AA217249" s="192"/>
    </row>
    <row r="217250" spans="26:27">
      <c r="Z217250" s="192"/>
      <c r="AA217250" s="192"/>
    </row>
    <row r="217251" spans="26:27">
      <c r="Z217251" s="192"/>
      <c r="AA217251" s="192"/>
    </row>
    <row r="217252" spans="26:27">
      <c r="Z217252" s="192"/>
      <c r="AA217252" s="192"/>
    </row>
    <row r="217253" spans="26:27">
      <c r="Z217253" s="192"/>
      <c r="AA217253" s="192"/>
    </row>
    <row r="217254" spans="26:27">
      <c r="Z217254" s="192"/>
      <c r="AA217254" s="192"/>
    </row>
    <row r="217255" spans="26:27">
      <c r="Z217255" s="192"/>
      <c r="AA217255" s="192"/>
    </row>
    <row r="217256" spans="26:27">
      <c r="Z217256" s="192"/>
      <c r="AA217256" s="192"/>
    </row>
    <row r="217257" spans="26:27">
      <c r="Z217257" s="192"/>
      <c r="AA217257" s="192"/>
    </row>
    <row r="217258" spans="26:27">
      <c r="Z217258" s="192"/>
      <c r="AA217258" s="192"/>
    </row>
    <row r="217259" spans="26:27">
      <c r="Z217259" s="192"/>
      <c r="AA217259" s="192"/>
    </row>
    <row r="217260" spans="26:27">
      <c r="Z217260" s="192"/>
      <c r="AA217260" s="192"/>
    </row>
    <row r="217261" spans="26:27">
      <c r="Z217261" s="192"/>
      <c r="AA217261" s="192"/>
    </row>
    <row r="217262" spans="26:27">
      <c r="Z217262" s="192"/>
      <c r="AA217262" s="192"/>
    </row>
    <row r="217263" spans="26:27">
      <c r="Z217263" s="192"/>
      <c r="AA217263" s="192"/>
    </row>
    <row r="217264" spans="26:27">
      <c r="Z217264" s="192"/>
      <c r="AA217264" s="192"/>
    </row>
    <row r="217265" spans="26:27">
      <c r="Z217265" s="192"/>
      <c r="AA217265" s="192"/>
    </row>
    <row r="217266" spans="26:27">
      <c r="Z217266" s="192"/>
      <c r="AA217266" s="192"/>
    </row>
    <row r="217267" spans="26:27">
      <c r="Z217267" s="192"/>
      <c r="AA217267" s="192"/>
    </row>
    <row r="217268" spans="26:27">
      <c r="Z217268" s="192"/>
      <c r="AA217268" s="192"/>
    </row>
    <row r="217269" spans="26:27">
      <c r="Z217269" s="192"/>
      <c r="AA217269" s="192"/>
    </row>
    <row r="217270" spans="26:27">
      <c r="Z217270" s="192"/>
      <c r="AA217270" s="192"/>
    </row>
    <row r="217271" spans="26:27">
      <c r="Z217271" s="192"/>
      <c r="AA217271" s="192"/>
    </row>
    <row r="217272" spans="26:27">
      <c r="Z217272" s="192"/>
      <c r="AA217272" s="192"/>
    </row>
    <row r="217273" spans="26:27">
      <c r="Z217273" s="192"/>
      <c r="AA217273" s="192"/>
    </row>
    <row r="217274" spans="26:27">
      <c r="Z217274" s="192"/>
      <c r="AA217274" s="192"/>
    </row>
    <row r="217275" spans="26:27">
      <c r="Z217275" s="192"/>
      <c r="AA217275" s="192"/>
    </row>
    <row r="217276" spans="26:27">
      <c r="Z217276" s="192"/>
      <c r="AA217276" s="192"/>
    </row>
    <row r="217277" spans="26:27">
      <c r="Z217277" s="192"/>
      <c r="AA217277" s="192"/>
    </row>
    <row r="217278" spans="26:27">
      <c r="Z217278" s="192"/>
      <c r="AA217278" s="192"/>
    </row>
    <row r="217279" spans="26:27">
      <c r="Z217279" s="192"/>
      <c r="AA217279" s="192"/>
    </row>
    <row r="217280" spans="26:27">
      <c r="Z217280" s="192"/>
      <c r="AA217280" s="192"/>
    </row>
    <row r="217281" spans="26:27">
      <c r="Z217281" s="192"/>
      <c r="AA217281" s="192"/>
    </row>
    <row r="217282" spans="26:27">
      <c r="Z217282" s="192"/>
      <c r="AA217282" s="192"/>
    </row>
    <row r="217283" spans="26:27">
      <c r="Z217283" s="192"/>
      <c r="AA217283" s="192"/>
    </row>
    <row r="217284" spans="26:27">
      <c r="Z217284" s="192"/>
      <c r="AA217284" s="192"/>
    </row>
    <row r="217285" spans="26:27">
      <c r="Z217285" s="192"/>
      <c r="AA217285" s="192"/>
    </row>
    <row r="217286" spans="26:27">
      <c r="Z217286" s="192"/>
      <c r="AA217286" s="192"/>
    </row>
    <row r="217287" spans="26:27">
      <c r="Z217287" s="192"/>
      <c r="AA217287" s="192"/>
    </row>
    <row r="217288" spans="26:27">
      <c r="Z217288" s="192"/>
      <c r="AA217288" s="192"/>
    </row>
    <row r="217289" spans="26:27">
      <c r="Z217289" s="192"/>
      <c r="AA217289" s="192"/>
    </row>
    <row r="217290" spans="26:27">
      <c r="Z217290" s="192"/>
      <c r="AA217290" s="192"/>
    </row>
    <row r="217291" spans="26:27">
      <c r="Z217291" s="192"/>
      <c r="AA217291" s="192"/>
    </row>
    <row r="217292" spans="26:27">
      <c r="Z217292" s="192"/>
      <c r="AA217292" s="192"/>
    </row>
    <row r="217293" spans="26:27">
      <c r="Z217293" s="192"/>
      <c r="AA217293" s="192"/>
    </row>
    <row r="217294" spans="26:27">
      <c r="Z217294" s="192"/>
      <c r="AA217294" s="192"/>
    </row>
    <row r="217295" spans="26:27">
      <c r="Z217295" s="192"/>
      <c r="AA217295" s="192"/>
    </row>
    <row r="217296" spans="26:27">
      <c r="Z217296" s="192"/>
      <c r="AA217296" s="192"/>
    </row>
    <row r="217297" spans="26:27">
      <c r="Z217297" s="192"/>
      <c r="AA217297" s="192"/>
    </row>
    <row r="217298" spans="26:27">
      <c r="Z217298" s="192"/>
      <c r="AA217298" s="192"/>
    </row>
    <row r="217299" spans="26:27">
      <c r="Z217299" s="192"/>
      <c r="AA217299" s="192"/>
    </row>
    <row r="217300" spans="26:27">
      <c r="Z217300" s="192"/>
      <c r="AA217300" s="192"/>
    </row>
    <row r="217301" spans="26:27">
      <c r="Z217301" s="192"/>
      <c r="AA217301" s="192"/>
    </row>
    <row r="217302" spans="26:27">
      <c r="Z217302" s="192"/>
      <c r="AA217302" s="192"/>
    </row>
    <row r="217303" spans="26:27">
      <c r="Z217303" s="192"/>
      <c r="AA217303" s="192"/>
    </row>
    <row r="217304" spans="26:27">
      <c r="Z217304" s="192"/>
      <c r="AA217304" s="192"/>
    </row>
    <row r="217305" spans="26:27">
      <c r="Z217305" s="192"/>
      <c r="AA217305" s="192"/>
    </row>
    <row r="217306" spans="26:27">
      <c r="Z217306" s="192"/>
      <c r="AA217306" s="192"/>
    </row>
    <row r="217307" spans="26:27">
      <c r="Z217307" s="192"/>
      <c r="AA217307" s="192"/>
    </row>
    <row r="217308" spans="26:27">
      <c r="Z217308" s="192"/>
      <c r="AA217308" s="192"/>
    </row>
    <row r="217309" spans="26:27">
      <c r="Z217309" s="192"/>
      <c r="AA217309" s="192"/>
    </row>
    <row r="217310" spans="26:27">
      <c r="Z217310" s="192"/>
      <c r="AA217310" s="192"/>
    </row>
    <row r="217311" spans="26:27">
      <c r="Z217311" s="192"/>
      <c r="AA217311" s="192"/>
    </row>
    <row r="217312" spans="26:27">
      <c r="Z217312" s="192"/>
      <c r="AA217312" s="192"/>
    </row>
    <row r="217313" spans="26:27">
      <c r="Z217313" s="192"/>
      <c r="AA217313" s="192"/>
    </row>
    <row r="217314" spans="26:27">
      <c r="Z217314" s="192"/>
      <c r="AA217314" s="192"/>
    </row>
    <row r="217315" spans="26:27">
      <c r="Z217315" s="192"/>
      <c r="AA217315" s="192"/>
    </row>
    <row r="217316" spans="26:27">
      <c r="Z217316" s="192"/>
      <c r="AA217316" s="192"/>
    </row>
    <row r="217317" spans="26:27">
      <c r="Z217317" s="192"/>
      <c r="AA217317" s="192"/>
    </row>
    <row r="217318" spans="26:27">
      <c r="Z217318" s="192"/>
      <c r="AA217318" s="192"/>
    </row>
    <row r="217319" spans="26:27">
      <c r="Z217319" s="192"/>
      <c r="AA217319" s="192"/>
    </row>
    <row r="217320" spans="26:27">
      <c r="Z217320" s="192"/>
      <c r="AA217320" s="192"/>
    </row>
    <row r="217321" spans="26:27">
      <c r="Z217321" s="192"/>
      <c r="AA217321" s="192"/>
    </row>
    <row r="217322" spans="26:27">
      <c r="Z217322" s="192"/>
      <c r="AA217322" s="192"/>
    </row>
    <row r="217323" spans="26:27">
      <c r="Z217323" s="192"/>
      <c r="AA217323" s="192"/>
    </row>
    <row r="217324" spans="26:27">
      <c r="Z217324" s="192"/>
      <c r="AA217324" s="192"/>
    </row>
    <row r="217325" spans="26:27">
      <c r="Z217325" s="192"/>
      <c r="AA217325" s="192"/>
    </row>
    <row r="217326" spans="26:27">
      <c r="Z217326" s="192"/>
      <c r="AA217326" s="192"/>
    </row>
    <row r="217327" spans="26:27">
      <c r="Z217327" s="192"/>
      <c r="AA217327" s="192"/>
    </row>
    <row r="217328" spans="26:27">
      <c r="Z217328" s="192"/>
      <c r="AA217328" s="192"/>
    </row>
    <row r="217329" spans="26:27">
      <c r="Z217329" s="192"/>
      <c r="AA217329" s="192"/>
    </row>
    <row r="217330" spans="26:27">
      <c r="Z217330" s="192"/>
      <c r="AA217330" s="192"/>
    </row>
    <row r="217331" spans="26:27">
      <c r="Z217331" s="192"/>
      <c r="AA217331" s="192"/>
    </row>
    <row r="217332" spans="26:27">
      <c r="Z217332" s="192"/>
      <c r="AA217332" s="192"/>
    </row>
    <row r="217333" spans="26:27">
      <c r="Z217333" s="192"/>
      <c r="AA217333" s="192"/>
    </row>
    <row r="217334" spans="26:27">
      <c r="Z217334" s="192"/>
      <c r="AA217334" s="192"/>
    </row>
    <row r="217335" spans="26:27">
      <c r="Z217335" s="192"/>
      <c r="AA217335" s="192"/>
    </row>
    <row r="217336" spans="26:27">
      <c r="Z217336" s="192"/>
      <c r="AA217336" s="192"/>
    </row>
    <row r="217337" spans="26:27">
      <c r="Z217337" s="192"/>
      <c r="AA217337" s="192"/>
    </row>
    <row r="217338" spans="26:27">
      <c r="Z217338" s="192"/>
      <c r="AA217338" s="192"/>
    </row>
    <row r="217339" spans="26:27">
      <c r="Z217339" s="192"/>
      <c r="AA217339" s="192"/>
    </row>
    <row r="217340" spans="26:27">
      <c r="Z217340" s="192"/>
      <c r="AA217340" s="192"/>
    </row>
    <row r="217341" spans="26:27">
      <c r="Z217341" s="192"/>
      <c r="AA217341" s="192"/>
    </row>
    <row r="217342" spans="26:27">
      <c r="Z217342" s="192"/>
      <c r="AA217342" s="192"/>
    </row>
    <row r="217343" spans="26:27">
      <c r="Z217343" s="192"/>
      <c r="AA217343" s="192"/>
    </row>
    <row r="217344" spans="26:27">
      <c r="Z217344" s="192"/>
      <c r="AA217344" s="192"/>
    </row>
    <row r="217345" spans="26:27">
      <c r="Z217345" s="192"/>
      <c r="AA217345" s="192"/>
    </row>
    <row r="217346" spans="26:27">
      <c r="Z217346" s="192"/>
      <c r="AA217346" s="192"/>
    </row>
    <row r="217347" spans="26:27">
      <c r="Z217347" s="192"/>
      <c r="AA217347" s="192"/>
    </row>
    <row r="217348" spans="26:27">
      <c r="Z217348" s="192"/>
      <c r="AA217348" s="192"/>
    </row>
    <row r="217349" spans="26:27">
      <c r="Z217349" s="192"/>
      <c r="AA217349" s="192"/>
    </row>
    <row r="217350" spans="26:27">
      <c r="Z217350" s="192"/>
      <c r="AA217350" s="192"/>
    </row>
    <row r="217351" spans="26:27">
      <c r="Z217351" s="192"/>
      <c r="AA217351" s="192"/>
    </row>
    <row r="217352" spans="26:27">
      <c r="Z217352" s="192"/>
      <c r="AA217352" s="192"/>
    </row>
    <row r="217353" spans="26:27">
      <c r="Z217353" s="192"/>
      <c r="AA217353" s="192"/>
    </row>
    <row r="217354" spans="26:27">
      <c r="Z217354" s="192"/>
      <c r="AA217354" s="192"/>
    </row>
    <row r="217355" spans="26:27">
      <c r="Z217355" s="192"/>
      <c r="AA217355" s="192"/>
    </row>
    <row r="217356" spans="26:27">
      <c r="Z217356" s="192"/>
      <c r="AA217356" s="192"/>
    </row>
    <row r="217357" spans="26:27">
      <c r="Z217357" s="192"/>
      <c r="AA217357" s="192"/>
    </row>
    <row r="217358" spans="26:27">
      <c r="Z217358" s="192"/>
      <c r="AA217358" s="192"/>
    </row>
    <row r="217359" spans="26:27">
      <c r="Z217359" s="192"/>
      <c r="AA217359" s="192"/>
    </row>
    <row r="217360" spans="26:27">
      <c r="Z217360" s="192"/>
      <c r="AA217360" s="192"/>
    </row>
    <row r="217361" spans="26:27">
      <c r="Z217361" s="192"/>
      <c r="AA217361" s="192"/>
    </row>
    <row r="217362" spans="26:27">
      <c r="Z217362" s="192"/>
      <c r="AA217362" s="192"/>
    </row>
    <row r="217363" spans="26:27">
      <c r="Z217363" s="192"/>
      <c r="AA217363" s="192"/>
    </row>
    <row r="217364" spans="26:27">
      <c r="Z217364" s="192"/>
      <c r="AA217364" s="192"/>
    </row>
    <row r="217365" spans="26:27">
      <c r="Z217365" s="192"/>
      <c r="AA217365" s="192"/>
    </row>
    <row r="217366" spans="26:27">
      <c r="Z217366" s="192"/>
      <c r="AA217366" s="192"/>
    </row>
    <row r="217367" spans="26:27">
      <c r="Z217367" s="192"/>
      <c r="AA217367" s="192"/>
    </row>
    <row r="217368" spans="26:27">
      <c r="Z217368" s="192"/>
      <c r="AA217368" s="192"/>
    </row>
    <row r="217369" spans="26:27">
      <c r="Z217369" s="192"/>
      <c r="AA217369" s="192"/>
    </row>
    <row r="217370" spans="26:27">
      <c r="Z217370" s="192"/>
      <c r="AA217370" s="192"/>
    </row>
    <row r="217371" spans="26:27">
      <c r="Z217371" s="192"/>
      <c r="AA217371" s="192"/>
    </row>
    <row r="217372" spans="26:27">
      <c r="Z217372" s="192"/>
      <c r="AA217372" s="192"/>
    </row>
    <row r="217373" spans="26:27">
      <c r="Z217373" s="192"/>
      <c r="AA217373" s="192"/>
    </row>
    <row r="217374" spans="26:27">
      <c r="Z217374" s="192"/>
      <c r="AA217374" s="192"/>
    </row>
    <row r="217375" spans="26:27">
      <c r="Z217375" s="192"/>
      <c r="AA217375" s="192"/>
    </row>
    <row r="217376" spans="26:27">
      <c r="Z217376" s="192"/>
      <c r="AA217376" s="192"/>
    </row>
    <row r="217377" spans="26:27">
      <c r="Z217377" s="192"/>
      <c r="AA217377" s="192"/>
    </row>
    <row r="217378" spans="26:27">
      <c r="Z217378" s="192"/>
      <c r="AA217378" s="192"/>
    </row>
    <row r="217379" spans="26:27">
      <c r="Z217379" s="192"/>
      <c r="AA217379" s="192"/>
    </row>
    <row r="217380" spans="26:27">
      <c r="Z217380" s="192"/>
      <c r="AA217380" s="192"/>
    </row>
    <row r="217381" spans="26:27">
      <c r="Z217381" s="192"/>
      <c r="AA217381" s="192"/>
    </row>
    <row r="217382" spans="26:27">
      <c r="Z217382" s="192"/>
      <c r="AA217382" s="192"/>
    </row>
    <row r="217383" spans="26:27">
      <c r="Z217383" s="192"/>
      <c r="AA217383" s="192"/>
    </row>
    <row r="217384" spans="26:27">
      <c r="Z217384" s="192"/>
      <c r="AA217384" s="192"/>
    </row>
    <row r="217385" spans="26:27">
      <c r="Z217385" s="192"/>
      <c r="AA217385" s="192"/>
    </row>
    <row r="217386" spans="26:27">
      <c r="Z217386" s="192"/>
      <c r="AA217386" s="192"/>
    </row>
    <row r="217387" spans="26:27">
      <c r="Z217387" s="192"/>
      <c r="AA217387" s="192"/>
    </row>
    <row r="217388" spans="26:27">
      <c r="Z217388" s="192"/>
      <c r="AA217388" s="192"/>
    </row>
    <row r="217389" spans="26:27">
      <c r="Z217389" s="192"/>
      <c r="AA217389" s="192"/>
    </row>
    <row r="217390" spans="26:27">
      <c r="Z217390" s="192"/>
      <c r="AA217390" s="192"/>
    </row>
    <row r="217391" spans="26:27">
      <c r="Z217391" s="192"/>
      <c r="AA217391" s="192"/>
    </row>
    <row r="217392" spans="26:27">
      <c r="Z217392" s="192"/>
      <c r="AA217392" s="192"/>
    </row>
    <row r="217393" spans="26:27">
      <c r="Z217393" s="192"/>
      <c r="AA217393" s="192"/>
    </row>
    <row r="217394" spans="26:27">
      <c r="Z217394" s="192"/>
      <c r="AA217394" s="192"/>
    </row>
    <row r="217395" spans="26:27">
      <c r="Z217395" s="192"/>
      <c r="AA217395" s="192"/>
    </row>
    <row r="217396" spans="26:27">
      <c r="Z217396" s="192"/>
      <c r="AA217396" s="192"/>
    </row>
    <row r="217397" spans="26:27">
      <c r="Z217397" s="192"/>
      <c r="AA217397" s="192"/>
    </row>
    <row r="217398" spans="26:27">
      <c r="Z217398" s="192"/>
      <c r="AA217398" s="192"/>
    </row>
    <row r="217399" spans="26:27">
      <c r="Z217399" s="192"/>
      <c r="AA217399" s="192"/>
    </row>
    <row r="217400" spans="26:27">
      <c r="Z217400" s="192"/>
      <c r="AA217400" s="192"/>
    </row>
    <row r="217401" spans="26:27">
      <c r="Z217401" s="192"/>
      <c r="AA217401" s="192"/>
    </row>
    <row r="217402" spans="26:27">
      <c r="Z217402" s="192"/>
      <c r="AA217402" s="192"/>
    </row>
    <row r="217403" spans="26:27">
      <c r="Z217403" s="192"/>
      <c r="AA217403" s="192"/>
    </row>
    <row r="217404" spans="26:27">
      <c r="Z217404" s="192"/>
      <c r="AA217404" s="192"/>
    </row>
    <row r="217405" spans="26:27">
      <c r="Z217405" s="192"/>
      <c r="AA217405" s="192"/>
    </row>
    <row r="217406" spans="26:27">
      <c r="Z217406" s="192"/>
      <c r="AA217406" s="192"/>
    </row>
    <row r="217407" spans="26:27">
      <c r="Z217407" s="192"/>
      <c r="AA217407" s="192"/>
    </row>
    <row r="217408" spans="26:27">
      <c r="Z217408" s="192"/>
      <c r="AA217408" s="192"/>
    </row>
    <row r="217409" spans="26:27">
      <c r="Z217409" s="192"/>
      <c r="AA217409" s="192"/>
    </row>
    <row r="217410" spans="26:27">
      <c r="Z217410" s="192"/>
      <c r="AA217410" s="192"/>
    </row>
    <row r="217411" spans="26:27">
      <c r="Z217411" s="192"/>
      <c r="AA217411" s="192"/>
    </row>
    <row r="217412" spans="26:27">
      <c r="Z217412" s="192"/>
      <c r="AA217412" s="192"/>
    </row>
    <row r="217413" spans="26:27">
      <c r="Z217413" s="192"/>
      <c r="AA217413" s="192"/>
    </row>
    <row r="217414" spans="26:27">
      <c r="Z217414" s="192"/>
      <c r="AA217414" s="192"/>
    </row>
    <row r="217415" spans="26:27">
      <c r="Z217415" s="192"/>
      <c r="AA217415" s="192"/>
    </row>
    <row r="217416" spans="26:27">
      <c r="Z217416" s="192"/>
      <c r="AA217416" s="192"/>
    </row>
    <row r="217417" spans="26:27">
      <c r="Z217417" s="192"/>
      <c r="AA217417" s="192"/>
    </row>
    <row r="217418" spans="26:27">
      <c r="Z217418" s="192"/>
      <c r="AA217418" s="192"/>
    </row>
    <row r="217419" spans="26:27">
      <c r="Z217419" s="192"/>
      <c r="AA217419" s="192"/>
    </row>
    <row r="217420" spans="26:27">
      <c r="Z217420" s="192"/>
      <c r="AA217420" s="192"/>
    </row>
    <row r="217421" spans="26:27">
      <c r="Z217421" s="192"/>
      <c r="AA217421" s="192"/>
    </row>
    <row r="217422" spans="26:27">
      <c r="Z217422" s="192"/>
      <c r="AA217422" s="192"/>
    </row>
    <row r="217423" spans="26:27">
      <c r="Z217423" s="192"/>
      <c r="AA217423" s="192"/>
    </row>
    <row r="217424" spans="26:27">
      <c r="Z217424" s="192"/>
      <c r="AA217424" s="192"/>
    </row>
    <row r="217425" spans="26:27">
      <c r="Z217425" s="192"/>
      <c r="AA217425" s="192"/>
    </row>
    <row r="217426" spans="26:27">
      <c r="Z217426" s="192"/>
      <c r="AA217426" s="192"/>
    </row>
    <row r="217427" spans="26:27">
      <c r="Z217427" s="192"/>
      <c r="AA217427" s="192"/>
    </row>
    <row r="217428" spans="26:27">
      <c r="Z217428" s="192"/>
      <c r="AA217428" s="192"/>
    </row>
    <row r="217429" spans="26:27">
      <c r="Z217429" s="192"/>
      <c r="AA217429" s="192"/>
    </row>
    <row r="217430" spans="26:27">
      <c r="Z217430" s="192"/>
      <c r="AA217430" s="192"/>
    </row>
    <row r="217431" spans="26:27">
      <c r="Z217431" s="192"/>
      <c r="AA217431" s="192"/>
    </row>
    <row r="217432" spans="26:27">
      <c r="Z217432" s="192"/>
      <c r="AA217432" s="192"/>
    </row>
    <row r="217433" spans="26:27">
      <c r="Z217433" s="192"/>
      <c r="AA217433" s="192"/>
    </row>
    <row r="217434" spans="26:27">
      <c r="Z217434" s="192"/>
      <c r="AA217434" s="192"/>
    </row>
    <row r="217435" spans="26:27">
      <c r="Z217435" s="192"/>
      <c r="AA217435" s="192"/>
    </row>
    <row r="217436" spans="26:27">
      <c r="Z217436" s="192"/>
      <c r="AA217436" s="192"/>
    </row>
    <row r="217437" spans="26:27">
      <c r="Z217437" s="192"/>
      <c r="AA217437" s="192"/>
    </row>
    <row r="217438" spans="26:27">
      <c r="Z217438" s="192"/>
      <c r="AA217438" s="192"/>
    </row>
    <row r="217439" spans="26:27">
      <c r="Z217439" s="192"/>
      <c r="AA217439" s="192"/>
    </row>
    <row r="217440" spans="26:27">
      <c r="Z217440" s="192"/>
      <c r="AA217440" s="192"/>
    </row>
    <row r="217441" spans="26:27">
      <c r="Z217441" s="192"/>
      <c r="AA217441" s="192"/>
    </row>
    <row r="217442" spans="26:27">
      <c r="Z217442" s="192"/>
      <c r="AA217442" s="192"/>
    </row>
    <row r="217443" spans="26:27">
      <c r="Z217443" s="192"/>
      <c r="AA217443" s="192"/>
    </row>
    <row r="217444" spans="26:27">
      <c r="Z217444" s="192"/>
      <c r="AA217444" s="192"/>
    </row>
    <row r="217445" spans="26:27">
      <c r="Z217445" s="192"/>
      <c r="AA217445" s="192"/>
    </row>
    <row r="217446" spans="26:27">
      <c r="Z217446" s="192"/>
      <c r="AA217446" s="192"/>
    </row>
    <row r="217447" spans="26:27">
      <c r="Z217447" s="192"/>
      <c r="AA217447" s="192"/>
    </row>
    <row r="217448" spans="26:27">
      <c r="Z217448" s="192"/>
      <c r="AA217448" s="192"/>
    </row>
    <row r="217449" spans="26:27">
      <c r="Z217449" s="192"/>
      <c r="AA217449" s="192"/>
    </row>
    <row r="217450" spans="26:27">
      <c r="Z217450" s="192"/>
      <c r="AA217450" s="192"/>
    </row>
    <row r="217451" spans="26:27">
      <c r="Z217451" s="192"/>
      <c r="AA217451" s="192"/>
    </row>
    <row r="217452" spans="26:27">
      <c r="Z217452" s="192"/>
      <c r="AA217452" s="192"/>
    </row>
    <row r="217453" spans="26:27">
      <c r="Z217453" s="192"/>
      <c r="AA217453" s="192"/>
    </row>
    <row r="217454" spans="26:27">
      <c r="Z217454" s="192"/>
      <c r="AA217454" s="192"/>
    </row>
    <row r="217455" spans="26:27">
      <c r="Z217455" s="192"/>
      <c r="AA217455" s="192"/>
    </row>
    <row r="217456" spans="26:27">
      <c r="Z217456" s="192"/>
      <c r="AA217456" s="192"/>
    </row>
    <row r="217457" spans="26:27">
      <c r="Z217457" s="192"/>
      <c r="AA217457" s="192"/>
    </row>
    <row r="217458" spans="26:27">
      <c r="Z217458" s="192"/>
      <c r="AA217458" s="192"/>
    </row>
    <row r="217459" spans="26:27">
      <c r="Z217459" s="192"/>
      <c r="AA217459" s="192"/>
    </row>
    <row r="217460" spans="26:27">
      <c r="Z217460" s="192"/>
      <c r="AA217460" s="192"/>
    </row>
    <row r="217461" spans="26:27">
      <c r="Z217461" s="192"/>
      <c r="AA217461" s="192"/>
    </row>
    <row r="217462" spans="26:27">
      <c r="Z217462" s="192"/>
      <c r="AA217462" s="192"/>
    </row>
    <row r="217463" spans="26:27">
      <c r="Z217463" s="192"/>
      <c r="AA217463" s="192"/>
    </row>
    <row r="217464" spans="26:27">
      <c r="Z217464" s="192"/>
      <c r="AA217464" s="192"/>
    </row>
    <row r="217465" spans="26:27">
      <c r="Z217465" s="192"/>
      <c r="AA217465" s="192"/>
    </row>
    <row r="217466" spans="26:27">
      <c r="Z217466" s="192"/>
      <c r="AA217466" s="192"/>
    </row>
    <row r="217467" spans="26:27">
      <c r="Z217467" s="192"/>
      <c r="AA217467" s="192"/>
    </row>
    <row r="217468" spans="26:27">
      <c r="Z217468" s="192"/>
      <c r="AA217468" s="192"/>
    </row>
    <row r="217469" spans="26:27">
      <c r="Z217469" s="192"/>
      <c r="AA217469" s="192"/>
    </row>
    <row r="217470" spans="26:27">
      <c r="Z217470" s="192"/>
      <c r="AA217470" s="192"/>
    </row>
    <row r="217471" spans="26:27">
      <c r="Z217471" s="192"/>
      <c r="AA217471" s="192"/>
    </row>
    <row r="217472" spans="26:27">
      <c r="Z217472" s="192"/>
      <c r="AA217472" s="192"/>
    </row>
    <row r="217473" spans="26:27">
      <c r="Z217473" s="192"/>
      <c r="AA217473" s="192"/>
    </row>
    <row r="217474" spans="26:27">
      <c r="Z217474" s="192"/>
      <c r="AA217474" s="192"/>
    </row>
    <row r="217475" spans="26:27">
      <c r="Z217475" s="192"/>
      <c r="AA217475" s="192"/>
    </row>
    <row r="217476" spans="26:27">
      <c r="Z217476" s="192"/>
      <c r="AA217476" s="192"/>
    </row>
    <row r="217477" spans="26:27">
      <c r="Z217477" s="192"/>
      <c r="AA217477" s="192"/>
    </row>
    <row r="217478" spans="26:27">
      <c r="Z217478" s="192"/>
      <c r="AA217478" s="192"/>
    </row>
    <row r="217479" spans="26:27">
      <c r="Z217479" s="192"/>
      <c r="AA217479" s="192"/>
    </row>
    <row r="217480" spans="26:27">
      <c r="Z217480" s="192"/>
      <c r="AA217480" s="192"/>
    </row>
    <row r="217481" spans="26:27">
      <c r="Z217481" s="192"/>
      <c r="AA217481" s="192"/>
    </row>
    <row r="217482" spans="26:27">
      <c r="Z217482" s="192"/>
      <c r="AA217482" s="192"/>
    </row>
    <row r="217483" spans="26:27">
      <c r="Z217483" s="192"/>
      <c r="AA217483" s="192"/>
    </row>
    <row r="217484" spans="26:27">
      <c r="Z217484" s="192"/>
      <c r="AA217484" s="192"/>
    </row>
    <row r="217485" spans="26:27">
      <c r="Z217485" s="192"/>
      <c r="AA217485" s="192"/>
    </row>
    <row r="217486" spans="26:27">
      <c r="Z217486" s="192"/>
      <c r="AA217486" s="192"/>
    </row>
    <row r="217487" spans="26:27">
      <c r="Z217487" s="192"/>
      <c r="AA217487" s="192"/>
    </row>
    <row r="217488" spans="26:27">
      <c r="Z217488" s="192"/>
      <c r="AA217488" s="192"/>
    </row>
    <row r="217489" spans="26:27">
      <c r="Z217489" s="192"/>
      <c r="AA217489" s="192"/>
    </row>
    <row r="217490" spans="26:27">
      <c r="Z217490" s="192"/>
      <c r="AA217490" s="192"/>
    </row>
    <row r="217491" spans="26:27">
      <c r="Z217491" s="192"/>
      <c r="AA217491" s="192"/>
    </row>
    <row r="217492" spans="26:27">
      <c r="Z217492" s="192"/>
      <c r="AA217492" s="192"/>
    </row>
    <row r="217493" spans="26:27">
      <c r="Z217493" s="192"/>
      <c r="AA217493" s="192"/>
    </row>
    <row r="217494" spans="26:27">
      <c r="Z217494" s="192"/>
      <c r="AA217494" s="192"/>
    </row>
    <row r="217495" spans="26:27">
      <c r="Z217495" s="192"/>
      <c r="AA217495" s="192"/>
    </row>
    <row r="217496" spans="26:27">
      <c r="Z217496" s="192"/>
      <c r="AA217496" s="192"/>
    </row>
    <row r="217497" spans="26:27">
      <c r="Z217497" s="192"/>
      <c r="AA217497" s="192"/>
    </row>
    <row r="217498" spans="26:27">
      <c r="Z217498" s="192"/>
      <c r="AA217498" s="192"/>
    </row>
    <row r="217499" spans="26:27">
      <c r="Z217499" s="192"/>
      <c r="AA217499" s="192"/>
    </row>
    <row r="217500" spans="26:27">
      <c r="Z217500" s="192"/>
      <c r="AA217500" s="192"/>
    </row>
    <row r="217501" spans="26:27">
      <c r="Z217501" s="192"/>
      <c r="AA217501" s="192"/>
    </row>
    <row r="217502" spans="26:27">
      <c r="Z217502" s="192"/>
      <c r="AA217502" s="192"/>
    </row>
    <row r="217503" spans="26:27">
      <c r="Z217503" s="192"/>
      <c r="AA217503" s="192"/>
    </row>
    <row r="217504" spans="26:27">
      <c r="Z217504" s="192"/>
      <c r="AA217504" s="192"/>
    </row>
    <row r="217505" spans="26:27">
      <c r="Z217505" s="192"/>
      <c r="AA217505" s="192"/>
    </row>
    <row r="217506" spans="26:27">
      <c r="Z217506" s="192"/>
      <c r="AA217506" s="192"/>
    </row>
    <row r="217507" spans="26:27">
      <c r="Z217507" s="192"/>
      <c r="AA217507" s="192"/>
    </row>
    <row r="217508" spans="26:27">
      <c r="Z217508" s="192"/>
      <c r="AA217508" s="192"/>
    </row>
    <row r="217509" spans="26:27">
      <c r="Z217509" s="192"/>
      <c r="AA217509" s="192"/>
    </row>
    <row r="217510" spans="26:27">
      <c r="Z217510" s="192"/>
      <c r="AA217510" s="192"/>
    </row>
    <row r="217511" spans="26:27">
      <c r="Z217511" s="192"/>
      <c r="AA217511" s="192"/>
    </row>
    <row r="217512" spans="26:27">
      <c r="Z217512" s="192"/>
      <c r="AA217512" s="192"/>
    </row>
    <row r="217513" spans="26:27">
      <c r="Z217513" s="192"/>
      <c r="AA217513" s="192"/>
    </row>
    <row r="217514" spans="26:27">
      <c r="Z217514" s="192"/>
      <c r="AA217514" s="192"/>
    </row>
    <row r="217515" spans="26:27">
      <c r="Z217515" s="192"/>
      <c r="AA217515" s="192"/>
    </row>
    <row r="217516" spans="26:27">
      <c r="Z217516" s="192"/>
      <c r="AA217516" s="192"/>
    </row>
    <row r="217517" spans="26:27">
      <c r="Z217517" s="192"/>
      <c r="AA217517" s="192"/>
    </row>
    <row r="217518" spans="26:27">
      <c r="Z217518" s="192"/>
      <c r="AA217518" s="192"/>
    </row>
    <row r="217519" spans="26:27">
      <c r="Z217519" s="192"/>
      <c r="AA217519" s="192"/>
    </row>
    <row r="217520" spans="26:27">
      <c r="Z217520" s="192"/>
      <c r="AA217520" s="192"/>
    </row>
    <row r="217521" spans="26:27">
      <c r="Z217521" s="192"/>
      <c r="AA217521" s="192"/>
    </row>
    <row r="217522" spans="26:27">
      <c r="Z217522" s="192"/>
      <c r="AA217522" s="192"/>
    </row>
    <row r="217523" spans="26:27">
      <c r="Z217523" s="192"/>
      <c r="AA217523" s="192"/>
    </row>
    <row r="217524" spans="26:27">
      <c r="Z217524" s="192"/>
      <c r="AA217524" s="192"/>
    </row>
    <row r="217525" spans="26:27">
      <c r="Z217525" s="192"/>
      <c r="AA217525" s="192"/>
    </row>
    <row r="217526" spans="26:27">
      <c r="Z217526" s="192"/>
      <c r="AA217526" s="192"/>
    </row>
    <row r="217527" spans="26:27">
      <c r="Z217527" s="192"/>
      <c r="AA217527" s="192"/>
    </row>
    <row r="217528" spans="26:27">
      <c r="Z217528" s="192"/>
      <c r="AA217528" s="192"/>
    </row>
    <row r="217529" spans="26:27">
      <c r="Z217529" s="192"/>
      <c r="AA217529" s="192"/>
    </row>
    <row r="217530" spans="26:27">
      <c r="Z217530" s="192"/>
      <c r="AA217530" s="192"/>
    </row>
    <row r="217531" spans="26:27">
      <c r="Z217531" s="192"/>
      <c r="AA217531" s="192"/>
    </row>
    <row r="217532" spans="26:27">
      <c r="Z217532" s="192"/>
      <c r="AA217532" s="192"/>
    </row>
    <row r="217533" spans="26:27">
      <c r="Z217533" s="192"/>
      <c r="AA217533" s="192"/>
    </row>
    <row r="217534" spans="26:27">
      <c r="Z217534" s="192"/>
      <c r="AA217534" s="192"/>
    </row>
    <row r="217535" spans="26:27">
      <c r="Z217535" s="192"/>
      <c r="AA217535" s="192"/>
    </row>
    <row r="217536" spans="26:27">
      <c r="Z217536" s="192"/>
      <c r="AA217536" s="192"/>
    </row>
    <row r="217537" spans="26:27">
      <c r="Z217537" s="192"/>
      <c r="AA217537" s="192"/>
    </row>
    <row r="217538" spans="26:27">
      <c r="Z217538" s="192"/>
      <c r="AA217538" s="192"/>
    </row>
    <row r="217539" spans="26:27">
      <c r="Z217539" s="192"/>
      <c r="AA217539" s="192"/>
    </row>
    <row r="217540" spans="26:27">
      <c r="Z217540" s="192"/>
      <c r="AA217540" s="192"/>
    </row>
    <row r="217541" spans="26:27">
      <c r="Z217541" s="192"/>
      <c r="AA217541" s="192"/>
    </row>
    <row r="217542" spans="26:27">
      <c r="Z217542" s="192"/>
      <c r="AA217542" s="192"/>
    </row>
    <row r="217543" spans="26:27">
      <c r="Z217543" s="192"/>
      <c r="AA217543" s="192"/>
    </row>
    <row r="217544" spans="26:27">
      <c r="Z217544" s="192"/>
      <c r="AA217544" s="192"/>
    </row>
    <row r="217545" spans="26:27">
      <c r="Z217545" s="192"/>
      <c r="AA217545" s="192"/>
    </row>
    <row r="217546" spans="26:27">
      <c r="Z217546" s="192"/>
      <c r="AA217546" s="192"/>
    </row>
    <row r="217547" spans="26:27">
      <c r="Z217547" s="192"/>
      <c r="AA217547" s="192"/>
    </row>
    <row r="217548" spans="26:27">
      <c r="Z217548" s="192"/>
      <c r="AA217548" s="192"/>
    </row>
    <row r="217549" spans="26:27">
      <c r="Z217549" s="192"/>
      <c r="AA217549" s="192"/>
    </row>
    <row r="217550" spans="26:27">
      <c r="Z217550" s="192"/>
      <c r="AA217550" s="192"/>
    </row>
    <row r="217551" spans="26:27">
      <c r="Z217551" s="192"/>
      <c r="AA217551" s="192"/>
    </row>
    <row r="217552" spans="26:27">
      <c r="Z217552" s="192"/>
      <c r="AA217552" s="192"/>
    </row>
    <row r="217553" spans="26:27">
      <c r="Z217553" s="192"/>
      <c r="AA217553" s="192"/>
    </row>
    <row r="217554" spans="26:27">
      <c r="Z217554" s="192"/>
      <c r="AA217554" s="192"/>
    </row>
    <row r="217555" spans="26:27">
      <c r="Z217555" s="192"/>
      <c r="AA217555" s="192"/>
    </row>
    <row r="217556" spans="26:27">
      <c r="Z217556" s="192"/>
      <c r="AA217556" s="192"/>
    </row>
    <row r="217557" spans="26:27">
      <c r="Z217557" s="192"/>
      <c r="AA217557" s="192"/>
    </row>
    <row r="217558" spans="26:27">
      <c r="Z217558" s="192"/>
      <c r="AA217558" s="192"/>
    </row>
    <row r="217559" spans="26:27">
      <c r="Z217559" s="192"/>
      <c r="AA217559" s="192"/>
    </row>
    <row r="217560" spans="26:27">
      <c r="Z217560" s="192"/>
      <c r="AA217560" s="192"/>
    </row>
    <row r="217561" spans="26:27">
      <c r="Z217561" s="192"/>
      <c r="AA217561" s="192"/>
    </row>
    <row r="217562" spans="26:27">
      <c r="Z217562" s="192"/>
      <c r="AA217562" s="192"/>
    </row>
    <row r="217563" spans="26:27">
      <c r="Z217563" s="192"/>
      <c r="AA217563" s="192"/>
    </row>
    <row r="217564" spans="26:27">
      <c r="Z217564" s="192"/>
      <c r="AA217564" s="192"/>
    </row>
    <row r="217565" spans="26:27">
      <c r="Z217565" s="192"/>
      <c r="AA217565" s="192"/>
    </row>
    <row r="217566" spans="26:27">
      <c r="Z217566" s="192"/>
      <c r="AA217566" s="192"/>
    </row>
    <row r="217567" spans="26:27">
      <c r="Z217567" s="192"/>
      <c r="AA217567" s="192"/>
    </row>
    <row r="217568" spans="26:27">
      <c r="Z217568" s="192"/>
      <c r="AA217568" s="192"/>
    </row>
    <row r="217569" spans="26:27">
      <c r="Z217569" s="192"/>
      <c r="AA217569" s="192"/>
    </row>
    <row r="217570" spans="26:27">
      <c r="Z217570" s="192"/>
      <c r="AA217570" s="192"/>
    </row>
    <row r="217571" spans="26:27">
      <c r="Z217571" s="192"/>
      <c r="AA217571" s="192"/>
    </row>
    <row r="217572" spans="26:27">
      <c r="Z217572" s="192"/>
      <c r="AA217572" s="192"/>
    </row>
    <row r="217573" spans="26:27">
      <c r="Z217573" s="192"/>
      <c r="AA217573" s="192"/>
    </row>
    <row r="217574" spans="26:27">
      <c r="Z217574" s="192"/>
      <c r="AA217574" s="192"/>
    </row>
    <row r="217575" spans="26:27">
      <c r="Z217575" s="192"/>
      <c r="AA217575" s="192"/>
    </row>
    <row r="217576" spans="26:27">
      <c r="Z217576" s="192"/>
      <c r="AA217576" s="192"/>
    </row>
    <row r="217577" spans="26:27">
      <c r="Z217577" s="192"/>
      <c r="AA217577" s="192"/>
    </row>
    <row r="217578" spans="26:27">
      <c r="Z217578" s="192"/>
      <c r="AA217578" s="192"/>
    </row>
    <row r="217579" spans="26:27">
      <c r="Z217579" s="192"/>
      <c r="AA217579" s="192"/>
    </row>
    <row r="217580" spans="26:27">
      <c r="Z217580" s="192"/>
      <c r="AA217580" s="192"/>
    </row>
    <row r="217581" spans="26:27">
      <c r="Z217581" s="192"/>
      <c r="AA217581" s="192"/>
    </row>
    <row r="217582" spans="26:27">
      <c r="Z217582" s="192"/>
      <c r="AA217582" s="192"/>
    </row>
    <row r="217583" spans="26:27">
      <c r="Z217583" s="192"/>
      <c r="AA217583" s="192"/>
    </row>
    <row r="217584" spans="26:27">
      <c r="Z217584" s="192"/>
      <c r="AA217584" s="192"/>
    </row>
    <row r="217585" spans="26:27">
      <c r="Z217585" s="192"/>
      <c r="AA217585" s="192"/>
    </row>
    <row r="217586" spans="26:27">
      <c r="Z217586" s="192"/>
      <c r="AA217586" s="192"/>
    </row>
    <row r="217587" spans="26:27">
      <c r="Z217587" s="192"/>
      <c r="AA217587" s="192"/>
    </row>
    <row r="217588" spans="26:27">
      <c r="Z217588" s="192"/>
      <c r="AA217588" s="192"/>
    </row>
    <row r="217589" spans="26:27">
      <c r="Z217589" s="192"/>
      <c r="AA217589" s="192"/>
    </row>
    <row r="217590" spans="26:27">
      <c r="Z217590" s="192"/>
      <c r="AA217590" s="192"/>
    </row>
    <row r="217591" spans="26:27">
      <c r="Z217591" s="192"/>
      <c r="AA217591" s="192"/>
    </row>
    <row r="217592" spans="26:27">
      <c r="Z217592" s="192"/>
      <c r="AA217592" s="192"/>
    </row>
    <row r="217593" spans="26:27">
      <c r="Z217593" s="192"/>
      <c r="AA217593" s="192"/>
    </row>
    <row r="217594" spans="26:27">
      <c r="Z217594" s="192"/>
      <c r="AA217594" s="192"/>
    </row>
    <row r="217595" spans="26:27">
      <c r="Z217595" s="192"/>
      <c r="AA217595" s="192"/>
    </row>
    <row r="217596" spans="26:27">
      <c r="Z217596" s="192"/>
      <c r="AA217596" s="192"/>
    </row>
    <row r="217597" spans="26:27">
      <c r="Z217597" s="192"/>
      <c r="AA217597" s="192"/>
    </row>
    <row r="217598" spans="26:27">
      <c r="Z217598" s="192"/>
      <c r="AA217598" s="192"/>
    </row>
    <row r="217599" spans="26:27">
      <c r="Z217599" s="192"/>
      <c r="AA217599" s="192"/>
    </row>
    <row r="217600" spans="26:27">
      <c r="Z217600" s="192"/>
      <c r="AA217600" s="192"/>
    </row>
    <row r="217601" spans="26:27">
      <c r="Z217601" s="192"/>
      <c r="AA217601" s="192"/>
    </row>
    <row r="217602" spans="26:27">
      <c r="Z217602" s="192"/>
      <c r="AA217602" s="192"/>
    </row>
    <row r="217603" spans="26:27">
      <c r="Z217603" s="192"/>
      <c r="AA217603" s="192"/>
    </row>
    <row r="217604" spans="26:27">
      <c r="Z217604" s="192"/>
      <c r="AA217604" s="192"/>
    </row>
    <row r="217605" spans="26:27">
      <c r="Z217605" s="192"/>
      <c r="AA217605" s="192"/>
    </row>
    <row r="217606" spans="26:27">
      <c r="Z217606" s="192"/>
      <c r="AA217606" s="192"/>
    </row>
    <row r="217607" spans="26:27">
      <c r="Z217607" s="192"/>
      <c r="AA217607" s="192"/>
    </row>
    <row r="217608" spans="26:27">
      <c r="Z217608" s="192"/>
      <c r="AA217608" s="192"/>
    </row>
    <row r="217609" spans="26:27">
      <c r="Z217609" s="192"/>
      <c r="AA217609" s="192"/>
    </row>
    <row r="217610" spans="26:27">
      <c r="Z217610" s="192"/>
      <c r="AA217610" s="192"/>
    </row>
    <row r="217611" spans="26:27">
      <c r="Z217611" s="192"/>
      <c r="AA217611" s="192"/>
    </row>
    <row r="217612" spans="26:27">
      <c r="Z217612" s="192"/>
      <c r="AA217612" s="192"/>
    </row>
    <row r="217613" spans="26:27">
      <c r="Z217613" s="192"/>
      <c r="AA217613" s="192"/>
    </row>
    <row r="217614" spans="26:27">
      <c r="Z217614" s="192"/>
      <c r="AA217614" s="192"/>
    </row>
    <row r="217615" spans="26:27">
      <c r="Z217615" s="192"/>
      <c r="AA217615" s="192"/>
    </row>
    <row r="217616" spans="26:27">
      <c r="Z217616" s="192"/>
      <c r="AA217616" s="192"/>
    </row>
    <row r="217617" spans="26:27">
      <c r="Z217617" s="192"/>
      <c r="AA217617" s="192"/>
    </row>
    <row r="217618" spans="26:27">
      <c r="Z217618" s="192"/>
      <c r="AA217618" s="192"/>
    </row>
    <row r="217619" spans="26:27">
      <c r="Z217619" s="192"/>
      <c r="AA217619" s="192"/>
    </row>
    <row r="217620" spans="26:27">
      <c r="Z217620" s="192"/>
      <c r="AA217620" s="192"/>
    </row>
    <row r="217621" spans="26:27">
      <c r="Z217621" s="192"/>
      <c r="AA217621" s="192"/>
    </row>
    <row r="217622" spans="26:27">
      <c r="Z217622" s="192"/>
      <c r="AA217622" s="192"/>
    </row>
    <row r="217623" spans="26:27">
      <c r="Z217623" s="192"/>
      <c r="AA217623" s="192"/>
    </row>
    <row r="217624" spans="26:27">
      <c r="Z217624" s="192"/>
      <c r="AA217624" s="192"/>
    </row>
    <row r="217625" spans="26:27">
      <c r="Z217625" s="192"/>
      <c r="AA217625" s="192"/>
    </row>
    <row r="217626" spans="26:27">
      <c r="Z217626" s="192"/>
      <c r="AA217626" s="192"/>
    </row>
    <row r="217627" spans="26:27">
      <c r="Z217627" s="192"/>
      <c r="AA217627" s="192"/>
    </row>
    <row r="217628" spans="26:27">
      <c r="Z217628" s="192"/>
      <c r="AA217628" s="192"/>
    </row>
    <row r="217629" spans="26:27">
      <c r="Z217629" s="192"/>
      <c r="AA217629" s="192"/>
    </row>
    <row r="217630" spans="26:27">
      <c r="Z217630" s="192"/>
      <c r="AA217630" s="192"/>
    </row>
    <row r="217631" spans="26:27">
      <c r="Z217631" s="192"/>
      <c r="AA217631" s="192"/>
    </row>
    <row r="217632" spans="26:27">
      <c r="Z217632" s="192"/>
      <c r="AA217632" s="192"/>
    </row>
    <row r="217633" spans="26:27">
      <c r="Z217633" s="192"/>
      <c r="AA217633" s="192"/>
    </row>
    <row r="217634" spans="26:27">
      <c r="Z217634" s="192"/>
      <c r="AA217634" s="192"/>
    </row>
    <row r="217635" spans="26:27">
      <c r="Z217635" s="192"/>
      <c r="AA217635" s="192"/>
    </row>
    <row r="217636" spans="26:27">
      <c r="Z217636" s="192"/>
      <c r="AA217636" s="192"/>
    </row>
    <row r="217637" spans="26:27">
      <c r="Z217637" s="192"/>
      <c r="AA217637" s="192"/>
    </row>
    <row r="217638" spans="26:27">
      <c r="Z217638" s="192"/>
      <c r="AA217638" s="192"/>
    </row>
    <row r="217639" spans="26:27">
      <c r="Z217639" s="192"/>
      <c r="AA217639" s="192"/>
    </row>
    <row r="217640" spans="26:27">
      <c r="Z217640" s="192"/>
      <c r="AA217640" s="192"/>
    </row>
    <row r="217641" spans="26:27">
      <c r="Z217641" s="192"/>
      <c r="AA217641" s="192"/>
    </row>
    <row r="217642" spans="26:27">
      <c r="Z217642" s="192"/>
      <c r="AA217642" s="192"/>
    </row>
    <row r="217643" spans="26:27">
      <c r="Z217643" s="192"/>
      <c r="AA217643" s="192"/>
    </row>
    <row r="217644" spans="26:27">
      <c r="Z217644" s="192"/>
      <c r="AA217644" s="192"/>
    </row>
    <row r="217645" spans="26:27">
      <c r="Z217645" s="192"/>
      <c r="AA217645" s="192"/>
    </row>
    <row r="217646" spans="26:27">
      <c r="Z217646" s="192"/>
      <c r="AA217646" s="192"/>
    </row>
    <row r="217647" spans="26:27">
      <c r="Z217647" s="192"/>
      <c r="AA217647" s="192"/>
    </row>
    <row r="217648" spans="26:27">
      <c r="Z217648" s="192"/>
      <c r="AA217648" s="192"/>
    </row>
    <row r="217649" spans="26:27">
      <c r="Z217649" s="192"/>
      <c r="AA217649" s="192"/>
    </row>
    <row r="217650" spans="26:27">
      <c r="Z217650" s="192"/>
      <c r="AA217650" s="192"/>
    </row>
    <row r="217651" spans="26:27">
      <c r="Z217651" s="192"/>
      <c r="AA217651" s="192"/>
    </row>
    <row r="217652" spans="26:27">
      <c r="Z217652" s="192"/>
      <c r="AA217652" s="192"/>
    </row>
    <row r="217653" spans="26:27">
      <c r="Z217653" s="192"/>
      <c r="AA217653" s="192"/>
    </row>
    <row r="217654" spans="26:27">
      <c r="Z217654" s="192"/>
      <c r="AA217654" s="192"/>
    </row>
    <row r="217655" spans="26:27">
      <c r="Z217655" s="192"/>
      <c r="AA217655" s="192"/>
    </row>
    <row r="217656" spans="26:27">
      <c r="Z217656" s="192"/>
      <c r="AA217656" s="192"/>
    </row>
    <row r="217657" spans="26:27">
      <c r="Z217657" s="192"/>
      <c r="AA217657" s="192"/>
    </row>
    <row r="217658" spans="26:27">
      <c r="Z217658" s="192"/>
      <c r="AA217658" s="192"/>
    </row>
    <row r="217659" spans="26:27">
      <c r="Z217659" s="192"/>
      <c r="AA217659" s="192"/>
    </row>
    <row r="217660" spans="26:27">
      <c r="Z217660" s="192"/>
      <c r="AA217660" s="192"/>
    </row>
    <row r="217661" spans="26:27">
      <c r="Z217661" s="192"/>
      <c r="AA217661" s="192"/>
    </row>
    <row r="217662" spans="26:27">
      <c r="Z217662" s="192"/>
      <c r="AA217662" s="192"/>
    </row>
    <row r="217663" spans="26:27">
      <c r="Z217663" s="192"/>
      <c r="AA217663" s="192"/>
    </row>
    <row r="217664" spans="26:27">
      <c r="Z217664" s="192"/>
      <c r="AA217664" s="192"/>
    </row>
    <row r="217665" spans="26:27">
      <c r="Z217665" s="192"/>
      <c r="AA217665" s="192"/>
    </row>
    <row r="217666" spans="26:27">
      <c r="Z217666" s="192"/>
      <c r="AA217666" s="192"/>
    </row>
    <row r="217667" spans="26:27">
      <c r="Z217667" s="192"/>
      <c r="AA217667" s="192"/>
    </row>
    <row r="217668" spans="26:27">
      <c r="Z217668" s="192"/>
      <c r="AA217668" s="192"/>
    </row>
    <row r="217669" spans="26:27">
      <c r="Z217669" s="192"/>
      <c r="AA217669" s="192"/>
    </row>
    <row r="217670" spans="26:27">
      <c r="Z217670" s="192"/>
      <c r="AA217670" s="192"/>
    </row>
    <row r="217671" spans="26:27">
      <c r="Z217671" s="192"/>
      <c r="AA217671" s="192"/>
    </row>
    <row r="217672" spans="26:27">
      <c r="Z217672" s="192"/>
      <c r="AA217672" s="192"/>
    </row>
    <row r="217673" spans="26:27">
      <c r="Z217673" s="192"/>
      <c r="AA217673" s="192"/>
    </row>
    <row r="217674" spans="26:27">
      <c r="Z217674" s="192"/>
      <c r="AA217674" s="192"/>
    </row>
    <row r="217675" spans="26:27">
      <c r="Z217675" s="192"/>
      <c r="AA217675" s="192"/>
    </row>
    <row r="217676" spans="26:27">
      <c r="Z217676" s="192"/>
      <c r="AA217676" s="192"/>
    </row>
    <row r="217677" spans="26:27">
      <c r="Z217677" s="192"/>
      <c r="AA217677" s="192"/>
    </row>
    <row r="217678" spans="26:27">
      <c r="Z217678" s="192"/>
      <c r="AA217678" s="192"/>
    </row>
    <row r="217679" spans="26:27">
      <c r="Z217679" s="192"/>
      <c r="AA217679" s="192"/>
    </row>
    <row r="217680" spans="26:27">
      <c r="Z217680" s="192"/>
      <c r="AA217680" s="192"/>
    </row>
    <row r="217681" spans="26:27">
      <c r="Z217681" s="192"/>
      <c r="AA217681" s="192"/>
    </row>
    <row r="217682" spans="26:27">
      <c r="Z217682" s="192"/>
      <c r="AA217682" s="192"/>
    </row>
    <row r="217683" spans="26:27">
      <c r="Z217683" s="192"/>
      <c r="AA217683" s="192"/>
    </row>
    <row r="217684" spans="26:27">
      <c r="Z217684" s="192"/>
      <c r="AA217684" s="192"/>
    </row>
    <row r="217685" spans="26:27">
      <c r="Z217685" s="192"/>
      <c r="AA217685" s="192"/>
    </row>
    <row r="217686" spans="26:27">
      <c r="Z217686" s="192"/>
      <c r="AA217686" s="192"/>
    </row>
    <row r="217687" spans="26:27">
      <c r="Z217687" s="192"/>
      <c r="AA217687" s="192"/>
    </row>
    <row r="217688" spans="26:27">
      <c r="Z217688" s="192"/>
      <c r="AA217688" s="192"/>
    </row>
    <row r="217689" spans="26:27">
      <c r="Z217689" s="192"/>
      <c r="AA217689" s="192"/>
    </row>
    <row r="217690" spans="26:27">
      <c r="Z217690" s="192"/>
      <c r="AA217690" s="192"/>
    </row>
    <row r="217691" spans="26:27">
      <c r="Z217691" s="192"/>
      <c r="AA217691" s="192"/>
    </row>
    <row r="217692" spans="26:27">
      <c r="Z217692" s="192"/>
      <c r="AA217692" s="192"/>
    </row>
    <row r="217693" spans="26:27">
      <c r="Z217693" s="192"/>
      <c r="AA217693" s="192"/>
    </row>
    <row r="217694" spans="26:27">
      <c r="Z217694" s="192"/>
      <c r="AA217694" s="192"/>
    </row>
    <row r="217695" spans="26:27">
      <c r="Z217695" s="192"/>
      <c r="AA217695" s="192"/>
    </row>
    <row r="217696" spans="26:27">
      <c r="Z217696" s="192"/>
      <c r="AA217696" s="192"/>
    </row>
    <row r="217697" spans="26:27">
      <c r="Z217697" s="192"/>
      <c r="AA217697" s="192"/>
    </row>
    <row r="217698" spans="26:27">
      <c r="Z217698" s="192"/>
      <c r="AA217698" s="192"/>
    </row>
    <row r="217699" spans="26:27">
      <c r="Z217699" s="192"/>
      <c r="AA217699" s="192"/>
    </row>
    <row r="217700" spans="26:27">
      <c r="Z217700" s="192"/>
      <c r="AA217700" s="192"/>
    </row>
    <row r="217701" spans="26:27">
      <c r="Z217701" s="192"/>
      <c r="AA217701" s="192"/>
    </row>
    <row r="217702" spans="26:27">
      <c r="Z217702" s="192"/>
      <c r="AA217702" s="192"/>
    </row>
    <row r="217703" spans="26:27">
      <c r="Z217703" s="192"/>
      <c r="AA217703" s="192"/>
    </row>
    <row r="217704" spans="26:27">
      <c r="Z217704" s="192"/>
      <c r="AA217704" s="192"/>
    </row>
    <row r="217705" spans="26:27">
      <c r="Z217705" s="192"/>
      <c r="AA217705" s="192"/>
    </row>
    <row r="217706" spans="26:27">
      <c r="Z217706" s="192"/>
      <c r="AA217706" s="192"/>
    </row>
    <row r="217707" spans="26:27">
      <c r="Z217707" s="192"/>
      <c r="AA217707" s="192"/>
    </row>
    <row r="217708" spans="26:27">
      <c r="Z217708" s="192"/>
      <c r="AA217708" s="192"/>
    </row>
    <row r="217709" spans="26:27">
      <c r="Z217709" s="192"/>
      <c r="AA217709" s="192"/>
    </row>
    <row r="217710" spans="26:27">
      <c r="Z217710" s="192"/>
      <c r="AA217710" s="192"/>
    </row>
    <row r="217711" spans="26:27">
      <c r="Z217711" s="192"/>
      <c r="AA217711" s="192"/>
    </row>
    <row r="217712" spans="26:27">
      <c r="Z217712" s="192"/>
      <c r="AA217712" s="192"/>
    </row>
    <row r="217713" spans="26:27">
      <c r="Z217713" s="192"/>
      <c r="AA217713" s="192"/>
    </row>
    <row r="217714" spans="26:27">
      <c r="Z217714" s="192"/>
      <c r="AA217714" s="192"/>
    </row>
    <row r="217715" spans="26:27">
      <c r="Z217715" s="192"/>
      <c r="AA217715" s="192"/>
    </row>
    <row r="217716" spans="26:27">
      <c r="Z217716" s="192"/>
      <c r="AA217716" s="192"/>
    </row>
    <row r="217717" spans="26:27">
      <c r="Z217717" s="192"/>
      <c r="AA217717" s="192"/>
    </row>
    <row r="217718" spans="26:27">
      <c r="Z217718" s="192"/>
      <c r="AA217718" s="192"/>
    </row>
    <row r="217719" spans="26:27">
      <c r="Z217719" s="192"/>
      <c r="AA217719" s="192"/>
    </row>
    <row r="217720" spans="26:27">
      <c r="Z217720" s="192"/>
      <c r="AA217720" s="192"/>
    </row>
    <row r="217721" spans="26:27">
      <c r="Z217721" s="192"/>
      <c r="AA217721" s="192"/>
    </row>
    <row r="217722" spans="26:27">
      <c r="Z217722" s="192"/>
      <c r="AA217722" s="192"/>
    </row>
    <row r="217723" spans="26:27">
      <c r="Z217723" s="192"/>
      <c r="AA217723" s="192"/>
    </row>
    <row r="217724" spans="26:27">
      <c r="Z217724" s="192"/>
      <c r="AA217724" s="192"/>
    </row>
    <row r="217725" spans="26:27">
      <c r="Z217725" s="192"/>
      <c r="AA217725" s="192"/>
    </row>
    <row r="217726" spans="26:27">
      <c r="Z217726" s="192"/>
      <c r="AA217726" s="192"/>
    </row>
    <row r="217727" spans="26:27">
      <c r="Z217727" s="192"/>
      <c r="AA217727" s="192"/>
    </row>
    <row r="217728" spans="26:27">
      <c r="Z217728" s="192"/>
      <c r="AA217728" s="192"/>
    </row>
    <row r="217729" spans="26:27">
      <c r="Z217729" s="192"/>
      <c r="AA217729" s="192"/>
    </row>
    <row r="217730" spans="26:27">
      <c r="Z217730" s="192"/>
      <c r="AA217730" s="192"/>
    </row>
    <row r="217731" spans="26:27">
      <c r="Z217731" s="192"/>
      <c r="AA217731" s="192"/>
    </row>
    <row r="217732" spans="26:27">
      <c r="Z217732" s="192"/>
      <c r="AA217732" s="192"/>
    </row>
    <row r="217733" spans="26:27">
      <c r="Z217733" s="192"/>
      <c r="AA217733" s="192"/>
    </row>
    <row r="217734" spans="26:27">
      <c r="Z217734" s="192"/>
      <c r="AA217734" s="192"/>
    </row>
    <row r="217735" spans="26:27">
      <c r="Z217735" s="192"/>
      <c r="AA217735" s="192"/>
    </row>
    <row r="217736" spans="26:27">
      <c r="Z217736" s="192"/>
      <c r="AA217736" s="192"/>
    </row>
    <row r="217737" spans="26:27">
      <c r="Z217737" s="192"/>
      <c r="AA217737" s="192"/>
    </row>
    <row r="217738" spans="26:27">
      <c r="Z217738" s="192"/>
      <c r="AA217738" s="192"/>
    </row>
    <row r="217739" spans="26:27">
      <c r="Z217739" s="192"/>
      <c r="AA217739" s="192"/>
    </row>
    <row r="217740" spans="26:27">
      <c r="Z217740" s="192"/>
      <c r="AA217740" s="192"/>
    </row>
    <row r="217741" spans="26:27">
      <c r="Z217741" s="192"/>
      <c r="AA217741" s="192"/>
    </row>
    <row r="217742" spans="26:27">
      <c r="Z217742" s="192"/>
      <c r="AA217742" s="192"/>
    </row>
    <row r="217743" spans="26:27">
      <c r="Z217743" s="192"/>
      <c r="AA217743" s="192"/>
    </row>
    <row r="217744" spans="26:27">
      <c r="Z217744" s="192"/>
      <c r="AA217744" s="192"/>
    </row>
    <row r="217745" spans="26:27">
      <c r="Z217745" s="192"/>
      <c r="AA217745" s="192"/>
    </row>
    <row r="217746" spans="26:27">
      <c r="Z217746" s="192"/>
      <c r="AA217746" s="192"/>
    </row>
    <row r="217747" spans="26:27">
      <c r="Z217747" s="192"/>
      <c r="AA217747" s="192"/>
    </row>
    <row r="217748" spans="26:27">
      <c r="Z217748" s="192"/>
      <c r="AA217748" s="192"/>
    </row>
    <row r="217749" spans="26:27">
      <c r="Z217749" s="192"/>
      <c r="AA217749" s="192"/>
    </row>
    <row r="217750" spans="26:27">
      <c r="Z217750" s="192"/>
      <c r="AA217750" s="192"/>
    </row>
    <row r="217751" spans="26:27">
      <c r="Z217751" s="192"/>
      <c r="AA217751" s="192"/>
    </row>
    <row r="217752" spans="26:27">
      <c r="Z217752" s="192"/>
      <c r="AA217752" s="192"/>
    </row>
    <row r="217753" spans="26:27">
      <c r="Z217753" s="192"/>
      <c r="AA217753" s="192"/>
    </row>
    <row r="217754" spans="26:27">
      <c r="Z217754" s="192"/>
      <c r="AA217754" s="192"/>
    </row>
    <row r="217755" spans="26:27">
      <c r="Z217755" s="192"/>
      <c r="AA217755" s="192"/>
    </row>
    <row r="217756" spans="26:27">
      <c r="Z217756" s="192"/>
      <c r="AA217756" s="192"/>
    </row>
    <row r="217757" spans="26:27">
      <c r="Z217757" s="192"/>
      <c r="AA217757" s="192"/>
    </row>
    <row r="217758" spans="26:27">
      <c r="Z217758" s="192"/>
      <c r="AA217758" s="192"/>
    </row>
    <row r="217759" spans="26:27">
      <c r="Z217759" s="192"/>
      <c r="AA217759" s="192"/>
    </row>
    <row r="217760" spans="26:27">
      <c r="Z217760" s="192"/>
      <c r="AA217760" s="192"/>
    </row>
    <row r="217761" spans="26:27">
      <c r="Z217761" s="192"/>
      <c r="AA217761" s="192"/>
    </row>
    <row r="217762" spans="26:27">
      <c r="Z217762" s="192"/>
      <c r="AA217762" s="192"/>
    </row>
    <row r="217763" spans="26:27">
      <c r="Z217763" s="192"/>
      <c r="AA217763" s="192"/>
    </row>
    <row r="217764" spans="26:27">
      <c r="Z217764" s="192"/>
      <c r="AA217764" s="192"/>
    </row>
    <row r="217765" spans="26:27">
      <c r="Z217765" s="192"/>
      <c r="AA217765" s="192"/>
    </row>
    <row r="217766" spans="26:27">
      <c r="Z217766" s="192"/>
      <c r="AA217766" s="192"/>
    </row>
    <row r="217767" spans="26:27">
      <c r="Z217767" s="192"/>
      <c r="AA217767" s="192"/>
    </row>
    <row r="217768" spans="26:27">
      <c r="Z217768" s="192"/>
      <c r="AA217768" s="192"/>
    </row>
    <row r="217769" spans="26:27">
      <c r="Z217769" s="192"/>
      <c r="AA217769" s="192"/>
    </row>
    <row r="217770" spans="26:27">
      <c r="Z217770" s="192"/>
      <c r="AA217770" s="192"/>
    </row>
    <row r="217771" spans="26:27">
      <c r="Z217771" s="192"/>
      <c r="AA217771" s="192"/>
    </row>
    <row r="217772" spans="26:27">
      <c r="Z217772" s="192"/>
      <c r="AA217772" s="192"/>
    </row>
    <row r="217773" spans="26:27">
      <c r="Z217773" s="192"/>
      <c r="AA217773" s="192"/>
    </row>
    <row r="217774" spans="26:27">
      <c r="Z217774" s="192"/>
      <c r="AA217774" s="192"/>
    </row>
    <row r="217775" spans="26:27">
      <c r="Z217775" s="192"/>
      <c r="AA217775" s="192"/>
    </row>
    <row r="217776" spans="26:27">
      <c r="Z217776" s="192"/>
      <c r="AA217776" s="192"/>
    </row>
    <row r="217777" spans="26:27">
      <c r="Z217777" s="192"/>
      <c r="AA217777" s="192"/>
    </row>
    <row r="217778" spans="26:27">
      <c r="Z217778" s="192"/>
      <c r="AA217778" s="192"/>
    </row>
    <row r="217779" spans="26:27">
      <c r="Z217779" s="192"/>
      <c r="AA217779" s="192"/>
    </row>
    <row r="217780" spans="26:27">
      <c r="Z217780" s="192"/>
      <c r="AA217780" s="192"/>
    </row>
    <row r="217781" spans="26:27">
      <c r="Z217781" s="192"/>
      <c r="AA217781" s="192"/>
    </row>
    <row r="217782" spans="26:27">
      <c r="Z217782" s="192"/>
      <c r="AA217782" s="192"/>
    </row>
    <row r="217783" spans="26:27">
      <c r="Z217783" s="192"/>
      <c r="AA217783" s="192"/>
    </row>
    <row r="217784" spans="26:27">
      <c r="Z217784" s="192"/>
      <c r="AA217784" s="192"/>
    </row>
    <row r="217785" spans="26:27">
      <c r="Z217785" s="192"/>
      <c r="AA217785" s="192"/>
    </row>
    <row r="217786" spans="26:27">
      <c r="Z217786" s="192"/>
      <c r="AA217786" s="192"/>
    </row>
    <row r="217787" spans="26:27">
      <c r="Z217787" s="192"/>
      <c r="AA217787" s="192"/>
    </row>
    <row r="217788" spans="26:27">
      <c r="Z217788" s="192"/>
      <c r="AA217788" s="192"/>
    </row>
    <row r="217789" spans="26:27">
      <c r="Z217789" s="192"/>
      <c r="AA217789" s="192"/>
    </row>
    <row r="217790" spans="26:27">
      <c r="Z217790" s="192"/>
      <c r="AA217790" s="192"/>
    </row>
    <row r="217791" spans="26:27">
      <c r="Z217791" s="192"/>
      <c r="AA217791" s="192"/>
    </row>
    <row r="217792" spans="26:27">
      <c r="Z217792" s="192"/>
      <c r="AA217792" s="192"/>
    </row>
    <row r="217793" spans="26:27">
      <c r="Z217793" s="192"/>
      <c r="AA217793" s="192"/>
    </row>
    <row r="217794" spans="26:27">
      <c r="Z217794" s="192"/>
      <c r="AA217794" s="192"/>
    </row>
    <row r="217795" spans="26:27">
      <c r="Z217795" s="192"/>
      <c r="AA217795" s="192"/>
    </row>
    <row r="217796" spans="26:27">
      <c r="Z217796" s="192"/>
      <c r="AA217796" s="192"/>
    </row>
    <row r="217797" spans="26:27">
      <c r="Z217797" s="192"/>
      <c r="AA217797" s="192"/>
    </row>
    <row r="217798" spans="26:27">
      <c r="Z217798" s="192"/>
      <c r="AA217798" s="192"/>
    </row>
    <row r="217799" spans="26:27">
      <c r="Z217799" s="192"/>
      <c r="AA217799" s="192"/>
    </row>
    <row r="217800" spans="26:27">
      <c r="Z217800" s="192"/>
      <c r="AA217800" s="192"/>
    </row>
    <row r="217801" spans="26:27">
      <c r="Z217801" s="192"/>
      <c r="AA217801" s="192"/>
    </row>
    <row r="217802" spans="26:27">
      <c r="Z217802" s="192"/>
      <c r="AA217802" s="192"/>
    </row>
    <row r="217803" spans="26:27">
      <c r="Z217803" s="192"/>
      <c r="AA217803" s="192"/>
    </row>
    <row r="217804" spans="26:27">
      <c r="Z217804" s="192"/>
      <c r="AA217804" s="192"/>
    </row>
    <row r="217805" spans="26:27">
      <c r="Z217805" s="192"/>
      <c r="AA217805" s="192"/>
    </row>
    <row r="217806" spans="26:27">
      <c r="Z217806" s="192"/>
      <c r="AA217806" s="192"/>
    </row>
    <row r="217807" spans="26:27">
      <c r="Z217807" s="192"/>
      <c r="AA217807" s="192"/>
    </row>
    <row r="217808" spans="26:27">
      <c r="Z217808" s="192"/>
      <c r="AA217808" s="192"/>
    </row>
    <row r="217809" spans="26:27">
      <c r="Z217809" s="192"/>
      <c r="AA217809" s="192"/>
    </row>
    <row r="217810" spans="26:27">
      <c r="Z217810" s="192"/>
      <c r="AA217810" s="192"/>
    </row>
    <row r="217811" spans="26:27">
      <c r="Z217811" s="192"/>
      <c r="AA217811" s="192"/>
    </row>
    <row r="217812" spans="26:27">
      <c r="Z217812" s="192"/>
      <c r="AA217812" s="192"/>
    </row>
    <row r="217813" spans="26:27">
      <c r="Z217813" s="192"/>
      <c r="AA217813" s="192"/>
    </row>
    <row r="217814" spans="26:27">
      <c r="Z217814" s="192"/>
      <c r="AA217814" s="192"/>
    </row>
    <row r="217815" spans="26:27">
      <c r="Z217815" s="192"/>
      <c r="AA217815" s="192"/>
    </row>
    <row r="217816" spans="26:27">
      <c r="Z217816" s="192"/>
      <c r="AA217816" s="192"/>
    </row>
    <row r="217817" spans="26:27">
      <c r="Z217817" s="192"/>
      <c r="AA217817" s="192"/>
    </row>
    <row r="217818" spans="26:27">
      <c r="Z217818" s="192"/>
      <c r="AA217818" s="192"/>
    </row>
    <row r="217819" spans="26:27">
      <c r="Z217819" s="192"/>
      <c r="AA217819" s="192"/>
    </row>
    <row r="217820" spans="26:27">
      <c r="Z217820" s="192"/>
      <c r="AA217820" s="192"/>
    </row>
    <row r="217821" spans="26:27">
      <c r="Z217821" s="192"/>
      <c r="AA217821" s="192"/>
    </row>
    <row r="217822" spans="26:27">
      <c r="Z217822" s="192"/>
      <c r="AA217822" s="192"/>
    </row>
    <row r="217823" spans="26:27">
      <c r="Z217823" s="192"/>
      <c r="AA217823" s="192"/>
    </row>
    <row r="217824" spans="26:27">
      <c r="Z217824" s="192"/>
      <c r="AA217824" s="192"/>
    </row>
    <row r="217825" spans="26:27">
      <c r="Z217825" s="192"/>
      <c r="AA217825" s="192"/>
    </row>
    <row r="217826" spans="26:27">
      <c r="Z217826" s="192"/>
      <c r="AA217826" s="192"/>
    </row>
    <row r="217827" spans="26:27">
      <c r="Z217827" s="192"/>
      <c r="AA217827" s="192"/>
    </row>
    <row r="217828" spans="26:27">
      <c r="Z217828" s="192"/>
      <c r="AA217828" s="192"/>
    </row>
    <row r="217829" spans="26:27">
      <c r="Z217829" s="192"/>
      <c r="AA217829" s="192"/>
    </row>
    <row r="217830" spans="26:27">
      <c r="Z217830" s="192"/>
      <c r="AA217830" s="192"/>
    </row>
    <row r="217831" spans="26:27">
      <c r="Z217831" s="192"/>
      <c r="AA217831" s="192"/>
    </row>
    <row r="217832" spans="26:27">
      <c r="Z217832" s="192"/>
      <c r="AA217832" s="192"/>
    </row>
    <row r="217833" spans="26:27">
      <c r="Z217833" s="192"/>
      <c r="AA217833" s="192"/>
    </row>
    <row r="217834" spans="26:27">
      <c r="Z217834" s="192"/>
      <c r="AA217834" s="192"/>
    </row>
    <row r="217835" spans="26:27">
      <c r="Z217835" s="192"/>
      <c r="AA217835" s="192"/>
    </row>
    <row r="217836" spans="26:27">
      <c r="Z217836" s="192"/>
      <c r="AA217836" s="192"/>
    </row>
    <row r="217837" spans="26:27">
      <c r="Z217837" s="192"/>
      <c r="AA217837" s="192"/>
    </row>
    <row r="217838" spans="26:27">
      <c r="Z217838" s="192"/>
      <c r="AA217838" s="192"/>
    </row>
    <row r="217839" spans="26:27">
      <c r="Z217839" s="192"/>
      <c r="AA217839" s="192"/>
    </row>
    <row r="217840" spans="26:27">
      <c r="Z217840" s="192"/>
      <c r="AA217840" s="192"/>
    </row>
    <row r="217841" spans="26:27">
      <c r="Z217841" s="192"/>
      <c r="AA217841" s="192"/>
    </row>
    <row r="217842" spans="26:27">
      <c r="Z217842" s="192"/>
      <c r="AA217842" s="192"/>
    </row>
    <row r="217843" spans="26:27">
      <c r="Z217843" s="192"/>
      <c r="AA217843" s="192"/>
    </row>
    <row r="217844" spans="26:27">
      <c r="Z217844" s="192"/>
      <c r="AA217844" s="192"/>
    </row>
    <row r="217845" spans="26:27">
      <c r="Z217845" s="192"/>
      <c r="AA217845" s="192"/>
    </row>
    <row r="217846" spans="26:27">
      <c r="Z217846" s="192"/>
      <c r="AA217846" s="192"/>
    </row>
    <row r="217847" spans="26:27">
      <c r="Z217847" s="192"/>
      <c r="AA217847" s="192"/>
    </row>
    <row r="217848" spans="26:27">
      <c r="Z217848" s="192"/>
      <c r="AA217848" s="192"/>
    </row>
    <row r="217849" spans="26:27">
      <c r="Z217849" s="192"/>
      <c r="AA217849" s="192"/>
    </row>
    <row r="217850" spans="26:27">
      <c r="Z217850" s="192"/>
      <c r="AA217850" s="192"/>
    </row>
    <row r="217851" spans="26:27">
      <c r="Z217851" s="192"/>
      <c r="AA217851" s="192"/>
    </row>
    <row r="217852" spans="26:27">
      <c r="Z217852" s="192"/>
      <c r="AA217852" s="192"/>
    </row>
    <row r="217853" spans="26:27">
      <c r="Z217853" s="192"/>
      <c r="AA217853" s="192"/>
    </row>
    <row r="217854" spans="26:27">
      <c r="Z217854" s="192"/>
      <c r="AA217854" s="192"/>
    </row>
    <row r="217855" spans="26:27">
      <c r="Z217855" s="192"/>
      <c r="AA217855" s="192"/>
    </row>
    <row r="217856" spans="26:27">
      <c r="Z217856" s="192"/>
      <c r="AA217856" s="192"/>
    </row>
    <row r="217857" spans="26:27">
      <c r="Z217857" s="192"/>
      <c r="AA217857" s="192"/>
    </row>
    <row r="217858" spans="26:27">
      <c r="Z217858" s="192"/>
      <c r="AA217858" s="192"/>
    </row>
    <row r="217859" spans="26:27">
      <c r="Z217859" s="192"/>
      <c r="AA217859" s="192"/>
    </row>
    <row r="217860" spans="26:27">
      <c r="Z217860" s="192"/>
      <c r="AA217860" s="192"/>
    </row>
    <row r="217861" spans="26:27">
      <c r="Z217861" s="192"/>
      <c r="AA217861" s="192"/>
    </row>
    <row r="217862" spans="26:27">
      <c r="Z217862" s="192"/>
      <c r="AA217862" s="192"/>
    </row>
    <row r="217863" spans="26:27">
      <c r="Z217863" s="192"/>
      <c r="AA217863" s="192"/>
    </row>
    <row r="217864" spans="26:27">
      <c r="Z217864" s="192"/>
      <c r="AA217864" s="192"/>
    </row>
    <row r="217865" spans="26:27">
      <c r="Z217865" s="192"/>
      <c r="AA217865" s="192"/>
    </row>
    <row r="217866" spans="26:27">
      <c r="Z217866" s="192"/>
      <c r="AA217866" s="192"/>
    </row>
    <row r="217867" spans="26:27">
      <c r="Z217867" s="192"/>
      <c r="AA217867" s="192"/>
    </row>
    <row r="217868" spans="26:27">
      <c r="Z217868" s="192"/>
      <c r="AA217868" s="192"/>
    </row>
    <row r="217869" spans="26:27">
      <c r="Z217869" s="192"/>
      <c r="AA217869" s="192"/>
    </row>
    <row r="217870" spans="26:27">
      <c r="Z217870" s="192"/>
      <c r="AA217870" s="192"/>
    </row>
    <row r="217871" spans="26:27">
      <c r="Z217871" s="192"/>
      <c r="AA217871" s="192"/>
    </row>
    <row r="217872" spans="26:27">
      <c r="Z217872" s="192"/>
      <c r="AA217872" s="192"/>
    </row>
    <row r="217873" spans="26:27">
      <c r="Z217873" s="192"/>
      <c r="AA217873" s="192"/>
    </row>
    <row r="217874" spans="26:27">
      <c r="Z217874" s="192"/>
      <c r="AA217874" s="192"/>
    </row>
    <row r="217875" spans="26:27">
      <c r="Z217875" s="192"/>
      <c r="AA217875" s="192"/>
    </row>
    <row r="217876" spans="26:27">
      <c r="Z217876" s="192"/>
      <c r="AA217876" s="192"/>
    </row>
    <row r="217877" spans="26:27">
      <c r="Z217877" s="192"/>
      <c r="AA217877" s="192"/>
    </row>
    <row r="217878" spans="26:27">
      <c r="Z217878" s="192"/>
      <c r="AA217878" s="192"/>
    </row>
    <row r="217879" spans="26:27">
      <c r="Z217879" s="192"/>
      <c r="AA217879" s="192"/>
    </row>
    <row r="217880" spans="26:27">
      <c r="Z217880" s="192"/>
      <c r="AA217880" s="192"/>
    </row>
    <row r="217881" spans="26:27">
      <c r="Z217881" s="192"/>
      <c r="AA217881" s="192"/>
    </row>
    <row r="217882" spans="26:27">
      <c r="Z217882" s="192"/>
      <c r="AA217882" s="192"/>
    </row>
    <row r="217883" spans="26:27">
      <c r="Z217883" s="192"/>
      <c r="AA217883" s="192"/>
    </row>
    <row r="217884" spans="26:27">
      <c r="Z217884" s="192"/>
      <c r="AA217884" s="192"/>
    </row>
    <row r="217885" spans="26:27">
      <c r="Z217885" s="192"/>
      <c r="AA217885" s="192"/>
    </row>
    <row r="217886" spans="26:27">
      <c r="Z217886" s="192"/>
      <c r="AA217886" s="192"/>
    </row>
    <row r="217887" spans="26:27">
      <c r="Z217887" s="192"/>
      <c r="AA217887" s="192"/>
    </row>
    <row r="217888" spans="26:27">
      <c r="Z217888" s="192"/>
      <c r="AA217888" s="192"/>
    </row>
    <row r="217889" spans="26:27">
      <c r="Z217889" s="192"/>
      <c r="AA217889" s="192"/>
    </row>
    <row r="217890" spans="26:27">
      <c r="Z217890" s="192"/>
      <c r="AA217890" s="192"/>
    </row>
    <row r="217891" spans="26:27">
      <c r="Z217891" s="192"/>
      <c r="AA217891" s="192"/>
    </row>
    <row r="217892" spans="26:27">
      <c r="Z217892" s="192"/>
      <c r="AA217892" s="192"/>
    </row>
    <row r="217893" spans="26:27">
      <c r="Z217893" s="192"/>
      <c r="AA217893" s="192"/>
    </row>
    <row r="217894" spans="26:27">
      <c r="Z217894" s="192"/>
      <c r="AA217894" s="192"/>
    </row>
    <row r="217895" spans="26:27">
      <c r="Z217895" s="192"/>
      <c r="AA217895" s="192"/>
    </row>
    <row r="217896" spans="26:27">
      <c r="Z217896" s="192"/>
      <c r="AA217896" s="192"/>
    </row>
    <row r="217897" spans="26:27">
      <c r="Z217897" s="192"/>
      <c r="AA217897" s="192"/>
    </row>
    <row r="217898" spans="26:27">
      <c r="Z217898" s="192"/>
      <c r="AA217898" s="192"/>
    </row>
    <row r="217899" spans="26:27">
      <c r="Z217899" s="192"/>
      <c r="AA217899" s="192"/>
    </row>
    <row r="217900" spans="26:27">
      <c r="Z217900" s="192"/>
      <c r="AA217900" s="192"/>
    </row>
    <row r="217901" spans="26:27">
      <c r="Z217901" s="192"/>
      <c r="AA217901" s="192"/>
    </row>
    <row r="217902" spans="26:27">
      <c r="Z217902" s="192"/>
      <c r="AA217902" s="192"/>
    </row>
    <row r="217903" spans="26:27">
      <c r="Z217903" s="192"/>
      <c r="AA217903" s="192"/>
    </row>
    <row r="217904" spans="26:27">
      <c r="Z217904" s="192"/>
      <c r="AA217904" s="192"/>
    </row>
    <row r="217905" spans="26:27">
      <c r="Z217905" s="192"/>
      <c r="AA217905" s="192"/>
    </row>
    <row r="217906" spans="26:27">
      <c r="Z217906" s="192"/>
      <c r="AA217906" s="192"/>
    </row>
    <row r="217907" spans="26:27">
      <c r="Z217907" s="192"/>
      <c r="AA217907" s="192"/>
    </row>
    <row r="217908" spans="26:27">
      <c r="Z217908" s="192"/>
      <c r="AA217908" s="192"/>
    </row>
    <row r="217909" spans="26:27">
      <c r="Z217909" s="192"/>
      <c r="AA217909" s="192"/>
    </row>
    <row r="217910" spans="26:27">
      <c r="Z217910" s="192"/>
      <c r="AA217910" s="192"/>
    </row>
    <row r="217911" spans="26:27">
      <c r="Z217911" s="192"/>
      <c r="AA217911" s="192"/>
    </row>
    <row r="217912" spans="26:27">
      <c r="Z217912" s="192"/>
      <c r="AA217912" s="192"/>
    </row>
    <row r="217913" spans="26:27">
      <c r="Z217913" s="192"/>
      <c r="AA217913" s="192"/>
    </row>
    <row r="217914" spans="26:27">
      <c r="Z217914" s="192"/>
      <c r="AA217914" s="192"/>
    </row>
    <row r="217915" spans="26:27">
      <c r="Z217915" s="192"/>
      <c r="AA217915" s="192"/>
    </row>
    <row r="217916" spans="26:27">
      <c r="Z217916" s="192"/>
      <c r="AA217916" s="192"/>
    </row>
    <row r="217917" spans="26:27">
      <c r="Z217917" s="192"/>
      <c r="AA217917" s="192"/>
    </row>
    <row r="217918" spans="26:27">
      <c r="Z217918" s="192"/>
      <c r="AA217918" s="192"/>
    </row>
    <row r="217919" spans="26:27">
      <c r="Z217919" s="192"/>
      <c r="AA217919" s="192"/>
    </row>
    <row r="217920" spans="26:27">
      <c r="Z217920" s="192"/>
      <c r="AA217920" s="192"/>
    </row>
    <row r="217921" spans="26:27">
      <c r="Z217921" s="192"/>
      <c r="AA217921" s="192"/>
    </row>
    <row r="217922" spans="26:27">
      <c r="Z217922" s="192"/>
      <c r="AA217922" s="192"/>
    </row>
    <row r="217923" spans="26:27">
      <c r="Z217923" s="192"/>
      <c r="AA217923" s="192"/>
    </row>
    <row r="217924" spans="26:27">
      <c r="Z217924" s="192"/>
      <c r="AA217924" s="192"/>
    </row>
    <row r="217925" spans="26:27">
      <c r="Z217925" s="192"/>
      <c r="AA217925" s="192"/>
    </row>
    <row r="217926" spans="26:27">
      <c r="Z217926" s="192"/>
      <c r="AA217926" s="192"/>
    </row>
    <row r="217927" spans="26:27">
      <c r="Z217927" s="192"/>
      <c r="AA217927" s="192"/>
    </row>
    <row r="217928" spans="26:27">
      <c r="Z217928" s="192"/>
      <c r="AA217928" s="192"/>
    </row>
    <row r="217929" spans="26:27">
      <c r="Z217929" s="192"/>
      <c r="AA217929" s="192"/>
    </row>
    <row r="217930" spans="26:27">
      <c r="Z217930" s="192"/>
      <c r="AA217930" s="192"/>
    </row>
    <row r="217931" spans="26:27">
      <c r="Z217931" s="192"/>
      <c r="AA217931" s="192"/>
    </row>
    <row r="217932" spans="26:27">
      <c r="Z217932" s="192"/>
      <c r="AA217932" s="192"/>
    </row>
    <row r="217933" spans="26:27">
      <c r="Z217933" s="192"/>
      <c r="AA217933" s="192"/>
    </row>
    <row r="217934" spans="26:27">
      <c r="Z217934" s="192"/>
      <c r="AA217934" s="192"/>
    </row>
    <row r="217935" spans="26:27">
      <c r="Z217935" s="192"/>
      <c r="AA217935" s="192"/>
    </row>
    <row r="217936" spans="26:27">
      <c r="Z217936" s="192"/>
      <c r="AA217936" s="192"/>
    </row>
    <row r="217937" spans="26:27">
      <c r="Z217937" s="192"/>
      <c r="AA217937" s="192"/>
    </row>
    <row r="217938" spans="26:27">
      <c r="Z217938" s="192"/>
      <c r="AA217938" s="192"/>
    </row>
    <row r="217939" spans="26:27">
      <c r="Z217939" s="192"/>
      <c r="AA217939" s="192"/>
    </row>
    <row r="217940" spans="26:27">
      <c r="Z217940" s="192"/>
      <c r="AA217940" s="192"/>
    </row>
    <row r="217941" spans="26:27">
      <c r="Z217941" s="192"/>
      <c r="AA217941" s="192"/>
    </row>
    <row r="217942" spans="26:27">
      <c r="Z217942" s="192"/>
      <c r="AA217942" s="192"/>
    </row>
    <row r="217943" spans="26:27">
      <c r="Z217943" s="192"/>
      <c r="AA217943" s="192"/>
    </row>
    <row r="217944" spans="26:27">
      <c r="Z217944" s="192"/>
      <c r="AA217944" s="192"/>
    </row>
    <row r="217945" spans="26:27">
      <c r="Z217945" s="192"/>
      <c r="AA217945" s="192"/>
    </row>
    <row r="217946" spans="26:27">
      <c r="Z217946" s="192"/>
      <c r="AA217946" s="192"/>
    </row>
    <row r="217947" spans="26:27">
      <c r="Z217947" s="192"/>
      <c r="AA217947" s="192"/>
    </row>
    <row r="217948" spans="26:27">
      <c r="Z217948" s="192"/>
      <c r="AA217948" s="192"/>
    </row>
    <row r="217949" spans="26:27">
      <c r="Z217949" s="192"/>
      <c r="AA217949" s="192"/>
    </row>
    <row r="217950" spans="26:27">
      <c r="Z217950" s="192"/>
      <c r="AA217950" s="192"/>
    </row>
    <row r="217951" spans="26:27">
      <c r="Z217951" s="192"/>
      <c r="AA217951" s="192"/>
    </row>
    <row r="217952" spans="26:27">
      <c r="Z217952" s="192"/>
      <c r="AA217952" s="192"/>
    </row>
    <row r="217953" spans="26:27">
      <c r="Z217953" s="192"/>
      <c r="AA217953" s="192"/>
    </row>
    <row r="217954" spans="26:27">
      <c r="Z217954" s="192"/>
      <c r="AA217954" s="192"/>
    </row>
    <row r="217955" spans="26:27">
      <c r="Z217955" s="192"/>
      <c r="AA217955" s="192"/>
    </row>
    <row r="217956" spans="26:27">
      <c r="Z217956" s="192"/>
      <c r="AA217956" s="192"/>
    </row>
    <row r="217957" spans="26:27">
      <c r="Z217957" s="192"/>
      <c r="AA217957" s="192"/>
    </row>
    <row r="217958" spans="26:27">
      <c r="Z217958" s="192"/>
      <c r="AA217958" s="192"/>
    </row>
    <row r="217959" spans="26:27">
      <c r="Z217959" s="192"/>
      <c r="AA217959" s="192"/>
    </row>
    <row r="217960" spans="26:27">
      <c r="Z217960" s="192"/>
      <c r="AA217960" s="192"/>
    </row>
    <row r="217961" spans="26:27">
      <c r="Z217961" s="192"/>
      <c r="AA217961" s="192"/>
    </row>
    <row r="217962" spans="26:27">
      <c r="Z217962" s="192"/>
      <c r="AA217962" s="192"/>
    </row>
    <row r="217963" spans="26:27">
      <c r="Z217963" s="192"/>
      <c r="AA217963" s="192"/>
    </row>
    <row r="217964" spans="26:27">
      <c r="Z217964" s="192"/>
      <c r="AA217964" s="192"/>
    </row>
    <row r="217965" spans="26:27">
      <c r="Z217965" s="192"/>
      <c r="AA217965" s="192"/>
    </row>
    <row r="217966" spans="26:27">
      <c r="Z217966" s="192"/>
      <c r="AA217966" s="192"/>
    </row>
    <row r="217967" spans="26:27">
      <c r="Z217967" s="192"/>
      <c r="AA217967" s="192"/>
    </row>
    <row r="217968" spans="26:27">
      <c r="Z217968" s="192"/>
      <c r="AA217968" s="192"/>
    </row>
    <row r="217969" spans="26:27">
      <c r="Z217969" s="192"/>
      <c r="AA217969" s="192"/>
    </row>
    <row r="217970" spans="26:27">
      <c r="Z217970" s="192"/>
      <c r="AA217970" s="192"/>
    </row>
    <row r="217971" spans="26:27">
      <c r="Z217971" s="192"/>
      <c r="AA217971" s="192"/>
    </row>
    <row r="217972" spans="26:27">
      <c r="Z217972" s="192"/>
      <c r="AA217972" s="192"/>
    </row>
    <row r="217973" spans="26:27">
      <c r="Z217973" s="192"/>
      <c r="AA217973" s="192"/>
    </row>
    <row r="217974" spans="26:27">
      <c r="Z217974" s="192"/>
      <c r="AA217974" s="192"/>
    </row>
    <row r="217975" spans="26:27">
      <c r="Z217975" s="192"/>
      <c r="AA217975" s="192"/>
    </row>
    <row r="217976" spans="26:27">
      <c r="Z217976" s="192"/>
      <c r="AA217976" s="192"/>
    </row>
    <row r="217977" spans="26:27">
      <c r="Z217977" s="192"/>
      <c r="AA217977" s="192"/>
    </row>
    <row r="217978" spans="26:27">
      <c r="Z217978" s="192"/>
      <c r="AA217978" s="192"/>
    </row>
    <row r="217979" spans="26:27">
      <c r="Z217979" s="192"/>
      <c r="AA217979" s="192"/>
    </row>
    <row r="217980" spans="26:27">
      <c r="Z217980" s="192"/>
      <c r="AA217980" s="192"/>
    </row>
    <row r="217981" spans="26:27">
      <c r="Z217981" s="192"/>
      <c r="AA217981" s="192"/>
    </row>
    <row r="217982" spans="26:27">
      <c r="Z217982" s="192"/>
      <c r="AA217982" s="192"/>
    </row>
    <row r="217983" spans="26:27">
      <c r="Z217983" s="192"/>
      <c r="AA217983" s="192"/>
    </row>
    <row r="217984" spans="26:27">
      <c r="Z217984" s="192"/>
      <c r="AA217984" s="192"/>
    </row>
    <row r="217985" spans="26:27">
      <c r="Z217985" s="192"/>
      <c r="AA217985" s="192"/>
    </row>
    <row r="217986" spans="26:27">
      <c r="Z217986" s="192"/>
      <c r="AA217986" s="192"/>
    </row>
    <row r="217987" spans="26:27">
      <c r="Z217987" s="192"/>
      <c r="AA217987" s="192"/>
    </row>
    <row r="217988" spans="26:27">
      <c r="Z217988" s="192"/>
      <c r="AA217988" s="192"/>
    </row>
    <row r="217989" spans="26:27">
      <c r="Z217989" s="192"/>
      <c r="AA217989" s="192"/>
    </row>
    <row r="217990" spans="26:27">
      <c r="Z217990" s="192"/>
      <c r="AA217990" s="192"/>
    </row>
    <row r="217991" spans="26:27">
      <c r="Z217991" s="192"/>
      <c r="AA217991" s="192"/>
    </row>
    <row r="217992" spans="26:27">
      <c r="Z217992" s="192"/>
      <c r="AA217992" s="192"/>
    </row>
    <row r="217993" spans="26:27">
      <c r="Z217993" s="192"/>
      <c r="AA217993" s="192"/>
    </row>
    <row r="217994" spans="26:27">
      <c r="Z217994" s="192"/>
      <c r="AA217994" s="192"/>
    </row>
    <row r="217995" spans="26:27">
      <c r="Z217995" s="192"/>
      <c r="AA217995" s="192"/>
    </row>
    <row r="217996" spans="26:27">
      <c r="Z217996" s="192"/>
      <c r="AA217996" s="192"/>
    </row>
    <row r="217997" spans="26:27">
      <c r="Z217997" s="192"/>
      <c r="AA217997" s="192"/>
    </row>
    <row r="217998" spans="26:27">
      <c r="Z217998" s="192"/>
      <c r="AA217998" s="192"/>
    </row>
    <row r="217999" spans="26:27">
      <c r="Z217999" s="192"/>
      <c r="AA217999" s="192"/>
    </row>
    <row r="218000" spans="26:27">
      <c r="Z218000" s="192"/>
      <c r="AA218000" s="192"/>
    </row>
    <row r="218001" spans="26:27">
      <c r="Z218001" s="192"/>
      <c r="AA218001" s="192"/>
    </row>
    <row r="218002" spans="26:27">
      <c r="Z218002" s="192"/>
      <c r="AA218002" s="192"/>
    </row>
    <row r="218003" spans="26:27">
      <c r="Z218003" s="192"/>
      <c r="AA218003" s="192"/>
    </row>
    <row r="218004" spans="26:27">
      <c r="Z218004" s="192"/>
      <c r="AA218004" s="192"/>
    </row>
    <row r="218005" spans="26:27">
      <c r="Z218005" s="192"/>
      <c r="AA218005" s="192"/>
    </row>
    <row r="218006" spans="26:27">
      <c r="Z218006" s="192"/>
      <c r="AA218006" s="192"/>
    </row>
    <row r="218007" spans="26:27">
      <c r="Z218007" s="192"/>
      <c r="AA218007" s="192"/>
    </row>
    <row r="218008" spans="26:27">
      <c r="Z218008" s="192"/>
      <c r="AA218008" s="192"/>
    </row>
    <row r="218009" spans="26:27">
      <c r="Z218009" s="192"/>
      <c r="AA218009" s="192"/>
    </row>
    <row r="218010" spans="26:27">
      <c r="Z218010" s="192"/>
      <c r="AA218010" s="192"/>
    </row>
    <row r="218011" spans="26:27">
      <c r="Z218011" s="192"/>
      <c r="AA218011" s="192"/>
    </row>
    <row r="218012" spans="26:27">
      <c r="Z218012" s="192"/>
      <c r="AA218012" s="192"/>
    </row>
    <row r="218013" spans="26:27">
      <c r="Z218013" s="192"/>
      <c r="AA218013" s="192"/>
    </row>
    <row r="218014" spans="26:27">
      <c r="Z218014" s="192"/>
      <c r="AA218014" s="192"/>
    </row>
    <row r="218015" spans="26:27">
      <c r="Z218015" s="192"/>
      <c r="AA218015" s="192"/>
    </row>
    <row r="218016" spans="26:27">
      <c r="Z218016" s="192"/>
      <c r="AA218016" s="192"/>
    </row>
    <row r="218017" spans="26:27">
      <c r="Z218017" s="192"/>
      <c r="AA218017" s="192"/>
    </row>
    <row r="218018" spans="26:27">
      <c r="Z218018" s="192"/>
      <c r="AA218018" s="192"/>
    </row>
    <row r="218019" spans="26:27">
      <c r="Z218019" s="192"/>
      <c r="AA218019" s="192"/>
    </row>
    <row r="218020" spans="26:27">
      <c r="Z218020" s="192"/>
      <c r="AA218020" s="192"/>
    </row>
    <row r="218021" spans="26:27">
      <c r="Z218021" s="192"/>
      <c r="AA218021" s="192"/>
    </row>
    <row r="218022" spans="26:27">
      <c r="Z218022" s="192"/>
      <c r="AA218022" s="192"/>
    </row>
    <row r="218023" spans="26:27">
      <c r="Z218023" s="192"/>
      <c r="AA218023" s="192"/>
    </row>
    <row r="218024" spans="26:27">
      <c r="Z218024" s="192"/>
      <c r="AA218024" s="192"/>
    </row>
    <row r="218025" spans="26:27">
      <c r="Z218025" s="192"/>
      <c r="AA218025" s="192"/>
    </row>
    <row r="218026" spans="26:27">
      <c r="Z218026" s="192"/>
      <c r="AA218026" s="192"/>
    </row>
    <row r="218027" spans="26:27">
      <c r="Z218027" s="192"/>
      <c r="AA218027" s="192"/>
    </row>
    <row r="218028" spans="26:27">
      <c r="Z218028" s="192"/>
      <c r="AA218028" s="192"/>
    </row>
    <row r="218029" spans="26:27">
      <c r="Z218029" s="192"/>
      <c r="AA218029" s="192"/>
    </row>
    <row r="218030" spans="26:27">
      <c r="Z218030" s="192"/>
      <c r="AA218030" s="192"/>
    </row>
    <row r="218031" spans="26:27">
      <c r="Z218031" s="192"/>
      <c r="AA218031" s="192"/>
    </row>
    <row r="218032" spans="26:27">
      <c r="Z218032" s="192"/>
      <c r="AA218032" s="192"/>
    </row>
    <row r="218033" spans="26:27">
      <c r="Z218033" s="192"/>
      <c r="AA218033" s="192"/>
    </row>
    <row r="218034" spans="26:27">
      <c r="Z218034" s="192"/>
      <c r="AA218034" s="192"/>
    </row>
    <row r="218035" spans="26:27">
      <c r="Z218035" s="192"/>
      <c r="AA218035" s="192"/>
    </row>
    <row r="218036" spans="26:27">
      <c r="Z218036" s="192"/>
      <c r="AA218036" s="192"/>
    </row>
    <row r="218037" spans="26:27">
      <c r="Z218037" s="192"/>
      <c r="AA218037" s="192"/>
    </row>
    <row r="218038" spans="26:27">
      <c r="Z218038" s="192"/>
      <c r="AA218038" s="192"/>
    </row>
    <row r="218039" spans="26:27">
      <c r="Z218039" s="192"/>
      <c r="AA218039" s="192"/>
    </row>
    <row r="218040" spans="26:27">
      <c r="Z218040" s="192"/>
      <c r="AA218040" s="192"/>
    </row>
    <row r="218041" spans="26:27">
      <c r="Z218041" s="192"/>
      <c r="AA218041" s="192"/>
    </row>
    <row r="218042" spans="26:27">
      <c r="Z218042" s="192"/>
      <c r="AA218042" s="192"/>
    </row>
    <row r="218043" spans="26:27">
      <c r="Z218043" s="192"/>
      <c r="AA218043" s="192"/>
    </row>
    <row r="218044" spans="26:27">
      <c r="Z218044" s="192"/>
      <c r="AA218044" s="192"/>
    </row>
    <row r="218045" spans="26:27">
      <c r="Z218045" s="192"/>
      <c r="AA218045" s="192"/>
    </row>
    <row r="218046" spans="26:27">
      <c r="Z218046" s="192"/>
      <c r="AA218046" s="192"/>
    </row>
    <row r="218047" spans="26:27">
      <c r="Z218047" s="192"/>
      <c r="AA218047" s="192"/>
    </row>
    <row r="218048" spans="26:27">
      <c r="Z218048" s="192"/>
      <c r="AA218048" s="192"/>
    </row>
    <row r="218049" spans="26:27">
      <c r="Z218049" s="192"/>
      <c r="AA218049" s="192"/>
    </row>
    <row r="218050" spans="26:27">
      <c r="Z218050" s="192"/>
      <c r="AA218050" s="192"/>
    </row>
    <row r="218051" spans="26:27">
      <c r="Z218051" s="192"/>
      <c r="AA218051" s="192"/>
    </row>
    <row r="218052" spans="26:27">
      <c r="Z218052" s="192"/>
      <c r="AA218052" s="192"/>
    </row>
    <row r="218053" spans="26:27">
      <c r="Z218053" s="192"/>
      <c r="AA218053" s="192"/>
    </row>
    <row r="218054" spans="26:27">
      <c r="Z218054" s="192"/>
      <c r="AA218054" s="192"/>
    </row>
    <row r="218055" spans="26:27">
      <c r="Z218055" s="192"/>
      <c r="AA218055" s="192"/>
    </row>
    <row r="218056" spans="26:27">
      <c r="Z218056" s="192"/>
      <c r="AA218056" s="192"/>
    </row>
    <row r="218057" spans="26:27">
      <c r="Z218057" s="192"/>
      <c r="AA218057" s="192"/>
    </row>
    <row r="218058" spans="26:27">
      <c r="Z218058" s="192"/>
      <c r="AA218058" s="192"/>
    </row>
    <row r="218059" spans="26:27">
      <c r="Z218059" s="192"/>
      <c r="AA218059" s="192"/>
    </row>
    <row r="218060" spans="26:27">
      <c r="Z218060" s="192"/>
      <c r="AA218060" s="192"/>
    </row>
    <row r="218061" spans="26:27">
      <c r="Z218061" s="192"/>
      <c r="AA218061" s="192"/>
    </row>
    <row r="218062" spans="26:27">
      <c r="Z218062" s="192"/>
      <c r="AA218062" s="192"/>
    </row>
    <row r="218063" spans="26:27">
      <c r="Z218063" s="192"/>
      <c r="AA218063" s="192"/>
    </row>
    <row r="218064" spans="26:27">
      <c r="Z218064" s="192"/>
      <c r="AA218064" s="192"/>
    </row>
    <row r="218065" spans="26:27">
      <c r="Z218065" s="192"/>
      <c r="AA218065" s="192"/>
    </row>
    <row r="218066" spans="26:27">
      <c r="Z218066" s="192"/>
      <c r="AA218066" s="192"/>
    </row>
    <row r="218067" spans="26:27">
      <c r="Z218067" s="192"/>
      <c r="AA218067" s="192"/>
    </row>
    <row r="218068" spans="26:27">
      <c r="Z218068" s="192"/>
      <c r="AA218068" s="192"/>
    </row>
    <row r="218069" spans="26:27">
      <c r="Z218069" s="192"/>
      <c r="AA218069" s="192"/>
    </row>
    <row r="218070" spans="26:27">
      <c r="Z218070" s="192"/>
      <c r="AA218070" s="192"/>
    </row>
    <row r="218071" spans="26:27">
      <c r="Z218071" s="192"/>
      <c r="AA218071" s="192"/>
    </row>
    <row r="218072" spans="26:27">
      <c r="Z218072" s="192"/>
      <c r="AA218072" s="192"/>
    </row>
    <row r="218073" spans="26:27">
      <c r="Z218073" s="192"/>
      <c r="AA218073" s="192"/>
    </row>
    <row r="218074" spans="26:27">
      <c r="Z218074" s="192"/>
      <c r="AA218074" s="192"/>
    </row>
    <row r="218075" spans="26:27">
      <c r="Z218075" s="192"/>
      <c r="AA218075" s="192"/>
    </row>
    <row r="218076" spans="26:27">
      <c r="Z218076" s="192"/>
      <c r="AA218076" s="192"/>
    </row>
    <row r="218077" spans="26:27">
      <c r="Z218077" s="192"/>
      <c r="AA218077" s="192"/>
    </row>
    <row r="218078" spans="26:27">
      <c r="Z218078" s="192"/>
      <c r="AA218078" s="192"/>
    </row>
    <row r="218079" spans="26:27">
      <c r="Z218079" s="192"/>
      <c r="AA218079" s="192"/>
    </row>
    <row r="218080" spans="26:27">
      <c r="Z218080" s="192"/>
      <c r="AA218080" s="192"/>
    </row>
    <row r="218081" spans="26:27">
      <c r="Z218081" s="192"/>
      <c r="AA218081" s="192"/>
    </row>
    <row r="218082" spans="26:27">
      <c r="Z218082" s="192"/>
      <c r="AA218082" s="192"/>
    </row>
    <row r="218083" spans="26:27">
      <c r="Z218083" s="192"/>
      <c r="AA218083" s="192"/>
    </row>
    <row r="218084" spans="26:27">
      <c r="Z218084" s="192"/>
      <c r="AA218084" s="192"/>
    </row>
    <row r="218085" spans="26:27">
      <c r="Z218085" s="192"/>
      <c r="AA218085" s="192"/>
    </row>
    <row r="218086" spans="26:27">
      <c r="Z218086" s="192"/>
      <c r="AA218086" s="192"/>
    </row>
    <row r="218087" spans="26:27">
      <c r="Z218087" s="192"/>
      <c r="AA218087" s="192"/>
    </row>
    <row r="218088" spans="26:27">
      <c r="Z218088" s="192"/>
      <c r="AA218088" s="192"/>
    </row>
    <row r="218089" spans="26:27">
      <c r="Z218089" s="192"/>
      <c r="AA218089" s="192"/>
    </row>
    <row r="218090" spans="26:27">
      <c r="Z218090" s="192"/>
      <c r="AA218090" s="192"/>
    </row>
    <row r="218091" spans="26:27">
      <c r="Z218091" s="192"/>
      <c r="AA218091" s="192"/>
    </row>
    <row r="218092" spans="26:27">
      <c r="Z218092" s="192"/>
      <c r="AA218092" s="192"/>
    </row>
    <row r="218093" spans="26:27">
      <c r="Z218093" s="192"/>
      <c r="AA218093" s="192"/>
    </row>
    <row r="218094" spans="26:27">
      <c r="Z218094" s="192"/>
      <c r="AA218094" s="192"/>
    </row>
    <row r="218095" spans="26:27">
      <c r="Z218095" s="192"/>
      <c r="AA218095" s="192"/>
    </row>
    <row r="218096" spans="26:27">
      <c r="Z218096" s="192"/>
      <c r="AA218096" s="192"/>
    </row>
    <row r="218097" spans="26:27">
      <c r="Z218097" s="192"/>
      <c r="AA218097" s="192"/>
    </row>
    <row r="218098" spans="26:27">
      <c r="Z218098" s="192"/>
      <c r="AA218098" s="192"/>
    </row>
    <row r="218099" spans="26:27">
      <c r="Z218099" s="192"/>
      <c r="AA218099" s="192"/>
    </row>
    <row r="218100" spans="26:27">
      <c r="Z218100" s="192"/>
      <c r="AA218100" s="192"/>
    </row>
    <row r="218101" spans="26:27">
      <c r="Z218101" s="192"/>
      <c r="AA218101" s="192"/>
    </row>
    <row r="218102" spans="26:27">
      <c r="Z218102" s="192"/>
      <c r="AA218102" s="192"/>
    </row>
    <row r="218103" spans="26:27">
      <c r="Z218103" s="192"/>
      <c r="AA218103" s="192"/>
    </row>
    <row r="218104" spans="26:27">
      <c r="Z218104" s="192"/>
      <c r="AA218104" s="192"/>
    </row>
    <row r="218105" spans="26:27">
      <c r="Z218105" s="192"/>
      <c r="AA218105" s="192"/>
    </row>
    <row r="218106" spans="26:27">
      <c r="Z218106" s="192"/>
      <c r="AA218106" s="192"/>
    </row>
    <row r="218107" spans="26:27">
      <c r="Z218107" s="192"/>
      <c r="AA218107" s="192"/>
    </row>
    <row r="218108" spans="26:27">
      <c r="Z218108" s="192"/>
      <c r="AA218108" s="192"/>
    </row>
    <row r="218109" spans="26:27">
      <c r="Z218109" s="192"/>
      <c r="AA218109" s="192"/>
    </row>
    <row r="218110" spans="26:27">
      <c r="Z218110" s="192"/>
      <c r="AA218110" s="192"/>
    </row>
    <row r="218111" spans="26:27">
      <c r="Z218111" s="192"/>
      <c r="AA218111" s="192"/>
    </row>
    <row r="218112" spans="26:27">
      <c r="Z218112" s="192"/>
      <c r="AA218112" s="192"/>
    </row>
    <row r="218113" spans="26:27">
      <c r="Z218113" s="192"/>
      <c r="AA218113" s="192"/>
    </row>
    <row r="218114" spans="26:27">
      <c r="Z218114" s="192"/>
      <c r="AA218114" s="192"/>
    </row>
    <row r="218115" spans="26:27">
      <c r="Z218115" s="192"/>
      <c r="AA218115" s="192"/>
    </row>
    <row r="218116" spans="26:27">
      <c r="Z218116" s="192"/>
      <c r="AA218116" s="192"/>
    </row>
    <row r="218117" spans="26:27">
      <c r="Z218117" s="192"/>
      <c r="AA218117" s="192"/>
    </row>
    <row r="218118" spans="26:27">
      <c r="Z218118" s="192"/>
      <c r="AA218118" s="192"/>
    </row>
    <row r="218119" spans="26:27">
      <c r="Z218119" s="192"/>
      <c r="AA218119" s="192"/>
    </row>
    <row r="218120" spans="26:27">
      <c r="Z218120" s="192"/>
      <c r="AA218120" s="192"/>
    </row>
    <row r="218121" spans="26:27">
      <c r="Z218121" s="192"/>
      <c r="AA218121" s="192"/>
    </row>
    <row r="218122" spans="26:27">
      <c r="Z218122" s="192"/>
      <c r="AA218122" s="192"/>
    </row>
    <row r="218123" spans="26:27">
      <c r="Z218123" s="192"/>
      <c r="AA218123" s="192"/>
    </row>
    <row r="218124" spans="26:27">
      <c r="Z218124" s="192"/>
      <c r="AA218124" s="192"/>
    </row>
    <row r="218125" spans="26:27">
      <c r="Z218125" s="192"/>
      <c r="AA218125" s="192"/>
    </row>
    <row r="218126" spans="26:27">
      <c r="Z218126" s="192"/>
      <c r="AA218126" s="192"/>
    </row>
    <row r="218127" spans="26:27">
      <c r="Z218127" s="192"/>
      <c r="AA218127" s="192"/>
    </row>
    <row r="218128" spans="26:27">
      <c r="Z218128" s="192"/>
      <c r="AA218128" s="192"/>
    </row>
    <row r="218129" spans="26:27">
      <c r="Z218129" s="192"/>
      <c r="AA218129" s="192"/>
    </row>
    <row r="218130" spans="26:27">
      <c r="Z218130" s="192"/>
      <c r="AA218130" s="192"/>
    </row>
    <row r="218131" spans="26:27">
      <c r="Z218131" s="192"/>
      <c r="AA218131" s="192"/>
    </row>
    <row r="218132" spans="26:27">
      <c r="Z218132" s="192"/>
      <c r="AA218132" s="192"/>
    </row>
    <row r="218133" spans="26:27">
      <c r="Z218133" s="192"/>
      <c r="AA218133" s="192"/>
    </row>
    <row r="218134" spans="26:27">
      <c r="Z218134" s="192"/>
      <c r="AA218134" s="192"/>
    </row>
    <row r="218135" spans="26:27">
      <c r="Z218135" s="192"/>
      <c r="AA218135" s="192"/>
    </row>
    <row r="218136" spans="26:27">
      <c r="Z218136" s="192"/>
      <c r="AA218136" s="192"/>
    </row>
    <row r="218137" spans="26:27">
      <c r="Z218137" s="192"/>
      <c r="AA218137" s="192"/>
    </row>
    <row r="218138" spans="26:27">
      <c r="Z218138" s="192"/>
      <c r="AA218138" s="192"/>
    </row>
    <row r="218139" spans="26:27">
      <c r="Z218139" s="192"/>
      <c r="AA218139" s="192"/>
    </row>
    <row r="218140" spans="26:27">
      <c r="Z218140" s="192"/>
      <c r="AA218140" s="192"/>
    </row>
    <row r="218141" spans="26:27">
      <c r="Z218141" s="192"/>
      <c r="AA218141" s="192"/>
    </row>
    <row r="218142" spans="26:27">
      <c r="Z218142" s="192"/>
      <c r="AA218142" s="192"/>
    </row>
    <row r="218143" spans="26:27">
      <c r="Z218143" s="192"/>
      <c r="AA218143" s="192"/>
    </row>
    <row r="218144" spans="26:27">
      <c r="Z218144" s="192"/>
      <c r="AA218144" s="192"/>
    </row>
    <row r="218145" spans="26:27">
      <c r="Z218145" s="192"/>
      <c r="AA218145" s="192"/>
    </row>
    <row r="218146" spans="26:27">
      <c r="Z218146" s="192"/>
      <c r="AA218146" s="192"/>
    </row>
    <row r="218147" spans="26:27">
      <c r="Z218147" s="192"/>
      <c r="AA218147" s="192"/>
    </row>
    <row r="218148" spans="26:27">
      <c r="Z218148" s="192"/>
      <c r="AA218148" s="192"/>
    </row>
    <row r="218149" spans="26:27">
      <c r="Z218149" s="192"/>
      <c r="AA218149" s="192"/>
    </row>
    <row r="218150" spans="26:27">
      <c r="Z218150" s="192"/>
      <c r="AA218150" s="192"/>
    </row>
    <row r="218151" spans="26:27">
      <c r="Z218151" s="192"/>
      <c r="AA218151" s="192"/>
    </row>
    <row r="218152" spans="26:27">
      <c r="Z218152" s="192"/>
      <c r="AA218152" s="192"/>
    </row>
    <row r="218153" spans="26:27">
      <c r="Z218153" s="192"/>
      <c r="AA218153" s="192"/>
    </row>
    <row r="218154" spans="26:27">
      <c r="Z218154" s="192"/>
      <c r="AA218154" s="192"/>
    </row>
    <row r="218155" spans="26:27">
      <c r="Z218155" s="192"/>
      <c r="AA218155" s="192"/>
    </row>
    <row r="218156" spans="26:27">
      <c r="Z218156" s="192"/>
      <c r="AA218156" s="192"/>
    </row>
    <row r="218157" spans="26:27">
      <c r="Z218157" s="192"/>
      <c r="AA218157" s="192"/>
    </row>
    <row r="218158" spans="26:27">
      <c r="Z218158" s="192"/>
      <c r="AA218158" s="192"/>
    </row>
    <row r="218159" spans="26:27">
      <c r="Z218159" s="192"/>
      <c r="AA218159" s="192"/>
    </row>
    <row r="218160" spans="26:27">
      <c r="Z218160" s="192"/>
      <c r="AA218160" s="192"/>
    </row>
    <row r="218161" spans="26:27">
      <c r="Z218161" s="192"/>
      <c r="AA218161" s="192"/>
    </row>
    <row r="218162" spans="26:27">
      <c r="Z218162" s="192"/>
      <c r="AA218162" s="192"/>
    </row>
    <row r="218163" spans="26:27">
      <c r="Z218163" s="192"/>
      <c r="AA218163" s="192"/>
    </row>
    <row r="218164" spans="26:27">
      <c r="Z218164" s="192"/>
      <c r="AA218164" s="192"/>
    </row>
    <row r="218165" spans="26:27">
      <c r="Z218165" s="192"/>
      <c r="AA218165" s="192"/>
    </row>
    <row r="218166" spans="26:27">
      <c r="Z218166" s="192"/>
      <c r="AA218166" s="192"/>
    </row>
    <row r="218167" spans="26:27">
      <c r="Z218167" s="192"/>
      <c r="AA218167" s="192"/>
    </row>
    <row r="218168" spans="26:27">
      <c r="Z218168" s="192"/>
      <c r="AA218168" s="192"/>
    </row>
    <row r="218169" spans="26:27">
      <c r="Z218169" s="192"/>
      <c r="AA218169" s="192"/>
    </row>
    <row r="218170" spans="26:27">
      <c r="Z218170" s="192"/>
      <c r="AA218170" s="192"/>
    </row>
    <row r="218171" spans="26:27">
      <c r="Z218171" s="192"/>
      <c r="AA218171" s="192"/>
    </row>
    <row r="218172" spans="26:27">
      <c r="Z218172" s="192"/>
      <c r="AA218172" s="192"/>
    </row>
    <row r="218173" spans="26:27">
      <c r="Z218173" s="192"/>
      <c r="AA218173" s="192"/>
    </row>
    <row r="218174" spans="26:27">
      <c r="Z218174" s="192"/>
      <c r="AA218174" s="192"/>
    </row>
    <row r="218175" spans="26:27">
      <c r="Z218175" s="192"/>
      <c r="AA218175" s="192"/>
    </row>
    <row r="218176" spans="26:27">
      <c r="Z218176" s="192"/>
      <c r="AA218176" s="192"/>
    </row>
    <row r="218177" spans="26:27">
      <c r="Z218177" s="192"/>
      <c r="AA218177" s="192"/>
    </row>
    <row r="218178" spans="26:27">
      <c r="Z218178" s="192"/>
      <c r="AA218178" s="192"/>
    </row>
    <row r="218179" spans="26:27">
      <c r="Z218179" s="192"/>
      <c r="AA218179" s="192"/>
    </row>
    <row r="218180" spans="26:27">
      <c r="Z218180" s="192"/>
      <c r="AA218180" s="192"/>
    </row>
    <row r="218181" spans="26:27">
      <c r="Z218181" s="192"/>
      <c r="AA218181" s="192"/>
    </row>
    <row r="218182" spans="26:27">
      <c r="Z218182" s="192"/>
      <c r="AA218182" s="192"/>
    </row>
    <row r="218183" spans="26:27">
      <c r="Z218183" s="192"/>
      <c r="AA218183" s="192"/>
    </row>
    <row r="218184" spans="26:27">
      <c r="Z218184" s="192"/>
      <c r="AA218184" s="192"/>
    </row>
    <row r="218185" spans="26:27">
      <c r="Z218185" s="192"/>
      <c r="AA218185" s="192"/>
    </row>
    <row r="218186" spans="26:27">
      <c r="Z218186" s="192"/>
      <c r="AA218186" s="192"/>
    </row>
    <row r="218187" spans="26:27">
      <c r="Z218187" s="192"/>
      <c r="AA218187" s="192"/>
    </row>
    <row r="218188" spans="26:27">
      <c r="Z218188" s="192"/>
      <c r="AA218188" s="192"/>
    </row>
    <row r="218189" spans="26:27">
      <c r="Z218189" s="192"/>
      <c r="AA218189" s="192"/>
    </row>
    <row r="218190" spans="26:27">
      <c r="Z218190" s="192"/>
      <c r="AA218190" s="192"/>
    </row>
    <row r="218191" spans="26:27">
      <c r="Z218191" s="192"/>
      <c r="AA218191" s="192"/>
    </row>
    <row r="218192" spans="26:27">
      <c r="Z218192" s="192"/>
      <c r="AA218192" s="192"/>
    </row>
    <row r="218193" spans="26:27">
      <c r="Z218193" s="192"/>
      <c r="AA218193" s="192"/>
    </row>
    <row r="218194" spans="26:27">
      <c r="Z218194" s="192"/>
      <c r="AA218194" s="192"/>
    </row>
    <row r="218195" spans="26:27">
      <c r="Z218195" s="192"/>
      <c r="AA218195" s="192"/>
    </row>
    <row r="218196" spans="26:27">
      <c r="Z218196" s="192"/>
      <c r="AA218196" s="192"/>
    </row>
    <row r="218197" spans="26:27">
      <c r="Z218197" s="192"/>
      <c r="AA218197" s="192"/>
    </row>
    <row r="218198" spans="26:27">
      <c r="Z218198" s="192"/>
      <c r="AA218198" s="192"/>
    </row>
    <row r="218199" spans="26:27">
      <c r="Z218199" s="192"/>
      <c r="AA218199" s="192"/>
    </row>
    <row r="218200" spans="26:27">
      <c r="Z218200" s="192"/>
      <c r="AA218200" s="192"/>
    </row>
    <row r="218201" spans="26:27">
      <c r="Z218201" s="192"/>
      <c r="AA218201" s="192"/>
    </row>
    <row r="218202" spans="26:27">
      <c r="Z218202" s="192"/>
      <c r="AA218202" s="192"/>
    </row>
    <row r="218203" spans="26:27">
      <c r="Z218203" s="192"/>
      <c r="AA218203" s="192"/>
    </row>
    <row r="218204" spans="26:27">
      <c r="Z218204" s="192"/>
      <c r="AA218204" s="192"/>
    </row>
    <row r="218205" spans="26:27">
      <c r="Z218205" s="192"/>
      <c r="AA218205" s="192"/>
    </row>
    <row r="218206" spans="26:27">
      <c r="Z218206" s="192"/>
      <c r="AA218206" s="192"/>
    </row>
    <row r="218207" spans="26:27">
      <c r="Z218207" s="192"/>
      <c r="AA218207" s="192"/>
    </row>
    <row r="218208" spans="26:27">
      <c r="Z218208" s="192"/>
      <c r="AA218208" s="192"/>
    </row>
    <row r="218209" spans="26:27">
      <c r="Z218209" s="192"/>
      <c r="AA218209" s="192"/>
    </row>
    <row r="218210" spans="26:27">
      <c r="Z218210" s="192"/>
      <c r="AA218210" s="192"/>
    </row>
    <row r="218211" spans="26:27">
      <c r="Z218211" s="192"/>
      <c r="AA218211" s="192"/>
    </row>
    <row r="218212" spans="26:27">
      <c r="Z218212" s="192"/>
      <c r="AA218212" s="192"/>
    </row>
    <row r="218213" spans="26:27">
      <c r="Z218213" s="192"/>
      <c r="AA218213" s="192"/>
    </row>
    <row r="218214" spans="26:27">
      <c r="Z218214" s="192"/>
      <c r="AA218214" s="192"/>
    </row>
    <row r="218215" spans="26:27">
      <c r="Z218215" s="192"/>
      <c r="AA218215" s="192"/>
    </row>
    <row r="218216" spans="26:27">
      <c r="Z218216" s="192"/>
      <c r="AA218216" s="192"/>
    </row>
    <row r="218217" spans="26:27">
      <c r="Z218217" s="192"/>
      <c r="AA218217" s="192"/>
    </row>
    <row r="218218" spans="26:27">
      <c r="Z218218" s="192"/>
      <c r="AA218218" s="192"/>
    </row>
    <row r="218219" spans="26:27">
      <c r="Z218219" s="192"/>
      <c r="AA218219" s="192"/>
    </row>
    <row r="218220" spans="26:27">
      <c r="Z218220" s="192"/>
      <c r="AA218220" s="192"/>
    </row>
    <row r="218221" spans="26:27">
      <c r="Z218221" s="192"/>
      <c r="AA218221" s="192"/>
    </row>
    <row r="218222" spans="26:27">
      <c r="Z218222" s="192"/>
      <c r="AA218222" s="192"/>
    </row>
    <row r="218223" spans="26:27">
      <c r="Z218223" s="192"/>
      <c r="AA218223" s="192"/>
    </row>
    <row r="218224" spans="26:27">
      <c r="Z218224" s="192"/>
      <c r="AA218224" s="192"/>
    </row>
    <row r="218225" spans="26:27">
      <c r="Z218225" s="192"/>
      <c r="AA218225" s="192"/>
    </row>
    <row r="218226" spans="26:27">
      <c r="Z218226" s="192"/>
      <c r="AA218226" s="192"/>
    </row>
    <row r="218227" spans="26:27">
      <c r="Z218227" s="192"/>
      <c r="AA218227" s="192"/>
    </row>
    <row r="218228" spans="26:27">
      <c r="Z218228" s="192"/>
      <c r="AA218228" s="192"/>
    </row>
    <row r="218229" spans="26:27">
      <c r="Z218229" s="192"/>
      <c r="AA218229" s="192"/>
    </row>
    <row r="218230" spans="26:27">
      <c r="Z218230" s="192"/>
      <c r="AA218230" s="192"/>
    </row>
    <row r="218231" spans="26:27">
      <c r="Z218231" s="192"/>
      <c r="AA218231" s="192"/>
    </row>
    <row r="218232" spans="26:27">
      <c r="Z218232" s="192"/>
      <c r="AA218232" s="192"/>
    </row>
    <row r="218233" spans="26:27">
      <c r="Z218233" s="192"/>
      <c r="AA218233" s="192"/>
    </row>
    <row r="218234" spans="26:27">
      <c r="Z218234" s="192"/>
      <c r="AA218234" s="192"/>
    </row>
    <row r="218235" spans="26:27">
      <c r="Z218235" s="192"/>
      <c r="AA218235" s="192"/>
    </row>
    <row r="218236" spans="26:27">
      <c r="Z218236" s="192"/>
      <c r="AA218236" s="192"/>
    </row>
    <row r="218237" spans="26:27">
      <c r="Z218237" s="192"/>
      <c r="AA218237" s="192"/>
    </row>
    <row r="218238" spans="26:27">
      <c r="Z218238" s="192"/>
      <c r="AA218238" s="192"/>
    </row>
    <row r="218239" spans="26:27">
      <c r="Z218239" s="192"/>
      <c r="AA218239" s="192"/>
    </row>
    <row r="218240" spans="26:27">
      <c r="Z218240" s="192"/>
      <c r="AA218240" s="192"/>
    </row>
    <row r="218241" spans="26:27">
      <c r="Z218241" s="192"/>
      <c r="AA218241" s="192"/>
    </row>
    <row r="218242" spans="26:27">
      <c r="Z218242" s="192"/>
      <c r="AA218242" s="192"/>
    </row>
    <row r="218243" spans="26:27">
      <c r="Z218243" s="192"/>
      <c r="AA218243" s="192"/>
    </row>
    <row r="218244" spans="26:27">
      <c r="Z218244" s="192"/>
      <c r="AA218244" s="192"/>
    </row>
    <row r="218245" spans="26:27">
      <c r="Z218245" s="192"/>
      <c r="AA218245" s="192"/>
    </row>
    <row r="218246" spans="26:27">
      <c r="Z218246" s="192"/>
      <c r="AA218246" s="192"/>
    </row>
    <row r="218247" spans="26:27">
      <c r="Z218247" s="192"/>
      <c r="AA218247" s="192"/>
    </row>
    <row r="218248" spans="26:27">
      <c r="Z218248" s="192"/>
      <c r="AA218248" s="192"/>
    </row>
    <row r="218249" spans="26:27">
      <c r="Z218249" s="192"/>
      <c r="AA218249" s="192"/>
    </row>
    <row r="218250" spans="26:27">
      <c r="Z218250" s="192"/>
      <c r="AA218250" s="192"/>
    </row>
    <row r="218251" spans="26:27">
      <c r="Z218251" s="192"/>
      <c r="AA218251" s="192"/>
    </row>
    <row r="218252" spans="26:27">
      <c r="Z218252" s="192"/>
      <c r="AA218252" s="192"/>
    </row>
    <row r="218253" spans="26:27">
      <c r="Z218253" s="192"/>
      <c r="AA218253" s="192"/>
    </row>
    <row r="218254" spans="26:27">
      <c r="Z218254" s="192"/>
      <c r="AA218254" s="192"/>
    </row>
    <row r="218255" spans="26:27">
      <c r="Z218255" s="192"/>
      <c r="AA218255" s="192"/>
    </row>
    <row r="218256" spans="26:27">
      <c r="Z218256" s="192"/>
      <c r="AA218256" s="192"/>
    </row>
    <row r="218257" spans="26:27">
      <c r="Z218257" s="192"/>
      <c r="AA218257" s="192"/>
    </row>
    <row r="218258" spans="26:27">
      <c r="Z218258" s="192"/>
      <c r="AA218258" s="192"/>
    </row>
    <row r="218259" spans="26:27">
      <c r="Z218259" s="192"/>
      <c r="AA218259" s="192"/>
    </row>
    <row r="218260" spans="26:27">
      <c r="Z218260" s="192"/>
      <c r="AA218260" s="192"/>
    </row>
    <row r="218261" spans="26:27">
      <c r="Z218261" s="192"/>
      <c r="AA218261" s="192"/>
    </row>
    <row r="218262" spans="26:27">
      <c r="Z218262" s="192"/>
      <c r="AA218262" s="192"/>
    </row>
    <row r="218263" spans="26:27">
      <c r="Z218263" s="192"/>
      <c r="AA218263" s="192"/>
    </row>
    <row r="218264" spans="26:27">
      <c r="Z218264" s="192"/>
      <c r="AA218264" s="192"/>
    </row>
    <row r="218265" spans="26:27">
      <c r="Z218265" s="192"/>
      <c r="AA218265" s="192"/>
    </row>
    <row r="218266" spans="26:27">
      <c r="Z218266" s="192"/>
      <c r="AA218266" s="192"/>
    </row>
    <row r="218267" spans="26:27">
      <c r="Z218267" s="192"/>
      <c r="AA218267" s="192"/>
    </row>
    <row r="218268" spans="26:27">
      <c r="Z218268" s="192"/>
      <c r="AA218268" s="192"/>
    </row>
    <row r="218269" spans="26:27">
      <c r="Z218269" s="192"/>
      <c r="AA218269" s="192"/>
    </row>
    <row r="218270" spans="26:27">
      <c r="Z218270" s="192"/>
      <c r="AA218270" s="192"/>
    </row>
    <row r="218271" spans="26:27">
      <c r="Z218271" s="192"/>
      <c r="AA218271" s="192"/>
    </row>
    <row r="218272" spans="26:27">
      <c r="Z218272" s="192"/>
      <c r="AA218272" s="192"/>
    </row>
    <row r="218273" spans="26:27">
      <c r="Z218273" s="192"/>
      <c r="AA218273" s="192"/>
    </row>
    <row r="218274" spans="26:27">
      <c r="Z218274" s="192"/>
      <c r="AA218274" s="192"/>
    </row>
    <row r="218275" spans="26:27">
      <c r="Z218275" s="192"/>
      <c r="AA218275" s="192"/>
    </row>
    <row r="218276" spans="26:27">
      <c r="Z218276" s="192"/>
      <c r="AA218276" s="192"/>
    </row>
    <row r="218277" spans="26:27">
      <c r="Z218277" s="192"/>
      <c r="AA218277" s="192"/>
    </row>
    <row r="218278" spans="26:27">
      <c r="Z218278" s="192"/>
      <c r="AA218278" s="192"/>
    </row>
    <row r="218279" spans="26:27">
      <c r="Z218279" s="192"/>
      <c r="AA218279" s="192"/>
    </row>
    <row r="218280" spans="26:27">
      <c r="Z218280" s="192"/>
      <c r="AA218280" s="192"/>
    </row>
    <row r="218281" spans="26:27">
      <c r="Z218281" s="192"/>
      <c r="AA218281" s="192"/>
    </row>
    <row r="218282" spans="26:27">
      <c r="Z218282" s="192"/>
      <c r="AA218282" s="192"/>
    </row>
    <row r="218283" spans="26:27">
      <c r="Z218283" s="192"/>
      <c r="AA218283" s="192"/>
    </row>
    <row r="218284" spans="26:27">
      <c r="Z218284" s="192"/>
      <c r="AA218284" s="192"/>
    </row>
    <row r="218285" spans="26:27">
      <c r="Z218285" s="192"/>
      <c r="AA218285" s="192"/>
    </row>
    <row r="218286" spans="26:27">
      <c r="Z218286" s="192"/>
      <c r="AA218286" s="192"/>
    </row>
    <row r="218287" spans="26:27">
      <c r="Z218287" s="192"/>
      <c r="AA218287" s="192"/>
    </row>
    <row r="218288" spans="26:27">
      <c r="Z218288" s="192"/>
      <c r="AA218288" s="192"/>
    </row>
    <row r="218289" spans="26:27">
      <c r="Z218289" s="192"/>
      <c r="AA218289" s="192"/>
    </row>
    <row r="218290" spans="26:27">
      <c r="Z218290" s="192"/>
      <c r="AA218290" s="192"/>
    </row>
    <row r="218291" spans="26:27">
      <c r="Z218291" s="192"/>
      <c r="AA218291" s="192"/>
    </row>
    <row r="218292" spans="26:27">
      <c r="Z218292" s="192"/>
      <c r="AA218292" s="192"/>
    </row>
    <row r="218293" spans="26:27">
      <c r="Z218293" s="192"/>
      <c r="AA218293" s="192"/>
    </row>
    <row r="218294" spans="26:27">
      <c r="Z218294" s="192"/>
      <c r="AA218294" s="192"/>
    </row>
    <row r="218295" spans="26:27">
      <c r="Z218295" s="192"/>
      <c r="AA218295" s="192"/>
    </row>
    <row r="218296" spans="26:27">
      <c r="Z218296" s="192"/>
      <c r="AA218296" s="192"/>
    </row>
    <row r="218297" spans="26:27">
      <c r="Z218297" s="192"/>
      <c r="AA218297" s="192"/>
    </row>
    <row r="218298" spans="26:27">
      <c r="Z218298" s="192"/>
      <c r="AA218298" s="192"/>
    </row>
    <row r="218299" spans="26:27">
      <c r="Z218299" s="192"/>
      <c r="AA218299" s="192"/>
    </row>
    <row r="218300" spans="26:27">
      <c r="Z218300" s="192"/>
      <c r="AA218300" s="192"/>
    </row>
    <row r="218301" spans="26:27">
      <c r="Z218301" s="192"/>
      <c r="AA218301" s="192"/>
    </row>
    <row r="218302" spans="26:27">
      <c r="Z218302" s="192"/>
      <c r="AA218302" s="192"/>
    </row>
    <row r="218303" spans="26:27">
      <c r="Z218303" s="192"/>
      <c r="AA218303" s="192"/>
    </row>
    <row r="218304" spans="26:27">
      <c r="Z218304" s="192"/>
      <c r="AA218304" s="192"/>
    </row>
    <row r="218305" spans="26:27">
      <c r="Z218305" s="192"/>
      <c r="AA218305" s="192"/>
    </row>
    <row r="218306" spans="26:27">
      <c r="Z218306" s="192"/>
      <c r="AA218306" s="192"/>
    </row>
    <row r="218307" spans="26:27">
      <c r="Z218307" s="192"/>
      <c r="AA218307" s="192"/>
    </row>
    <row r="218308" spans="26:27">
      <c r="Z218308" s="192"/>
      <c r="AA218308" s="192"/>
    </row>
    <row r="218309" spans="26:27">
      <c r="Z218309" s="192"/>
      <c r="AA218309" s="192"/>
    </row>
    <row r="218310" spans="26:27">
      <c r="Z218310" s="192"/>
      <c r="AA218310" s="192"/>
    </row>
    <row r="218311" spans="26:27">
      <c r="Z218311" s="192"/>
      <c r="AA218311" s="192"/>
    </row>
    <row r="218312" spans="26:27">
      <c r="Z218312" s="192"/>
      <c r="AA218312" s="192"/>
    </row>
    <row r="218313" spans="26:27">
      <c r="Z218313" s="192"/>
      <c r="AA218313" s="192"/>
    </row>
    <row r="218314" spans="26:27">
      <c r="Z218314" s="192"/>
      <c r="AA218314" s="192"/>
    </row>
    <row r="218315" spans="26:27">
      <c r="Z218315" s="192"/>
      <c r="AA218315" s="192"/>
    </row>
    <row r="218316" spans="26:27">
      <c r="Z218316" s="192"/>
      <c r="AA218316" s="192"/>
    </row>
    <row r="218317" spans="26:27">
      <c r="Z218317" s="192"/>
      <c r="AA218317" s="192"/>
    </row>
    <row r="218318" spans="26:27">
      <c r="Z218318" s="192"/>
      <c r="AA218318" s="192"/>
    </row>
    <row r="218319" spans="26:27">
      <c r="Z218319" s="192"/>
      <c r="AA218319" s="192"/>
    </row>
    <row r="218320" spans="26:27">
      <c r="Z218320" s="192"/>
      <c r="AA218320" s="192"/>
    </row>
    <row r="218321" spans="26:27">
      <c r="Z218321" s="192"/>
      <c r="AA218321" s="192"/>
    </row>
    <row r="218322" spans="26:27">
      <c r="Z218322" s="192"/>
      <c r="AA218322" s="192"/>
    </row>
    <row r="218323" spans="26:27">
      <c r="Z218323" s="192"/>
      <c r="AA218323" s="192"/>
    </row>
    <row r="218324" spans="26:27">
      <c r="Z218324" s="192"/>
      <c r="AA218324" s="192"/>
    </row>
    <row r="218325" spans="26:27">
      <c r="Z218325" s="192"/>
      <c r="AA218325" s="192"/>
    </row>
    <row r="218326" spans="26:27">
      <c r="Z218326" s="192"/>
      <c r="AA218326" s="192"/>
    </row>
    <row r="218327" spans="26:27">
      <c r="Z218327" s="192"/>
      <c r="AA218327" s="192"/>
    </row>
    <row r="218328" spans="26:27">
      <c r="Z218328" s="192"/>
      <c r="AA218328" s="192"/>
    </row>
    <row r="218329" spans="26:27">
      <c r="Z218329" s="192"/>
      <c r="AA218329" s="192"/>
    </row>
    <row r="218330" spans="26:27">
      <c r="Z218330" s="192"/>
      <c r="AA218330" s="192"/>
    </row>
    <row r="218331" spans="26:27">
      <c r="Z218331" s="192"/>
      <c r="AA218331" s="192"/>
    </row>
    <row r="218332" spans="26:27">
      <c r="Z218332" s="192"/>
      <c r="AA218332" s="192"/>
    </row>
    <row r="218333" spans="26:27">
      <c r="Z218333" s="192"/>
      <c r="AA218333" s="192"/>
    </row>
    <row r="218334" spans="26:27">
      <c r="Z218334" s="192"/>
      <c r="AA218334" s="192"/>
    </row>
    <row r="218335" spans="26:27">
      <c r="Z218335" s="192"/>
      <c r="AA218335" s="192"/>
    </row>
    <row r="218336" spans="26:27">
      <c r="Z218336" s="192"/>
      <c r="AA218336" s="192"/>
    </row>
    <row r="218337" spans="26:27">
      <c r="Z218337" s="192"/>
      <c r="AA218337" s="192"/>
    </row>
    <row r="218338" spans="26:27">
      <c r="Z218338" s="192"/>
      <c r="AA218338" s="192"/>
    </row>
    <row r="218339" spans="26:27">
      <c r="Z218339" s="192"/>
      <c r="AA218339" s="192"/>
    </row>
    <row r="218340" spans="26:27">
      <c r="Z218340" s="192"/>
      <c r="AA218340" s="192"/>
    </row>
    <row r="218341" spans="26:27">
      <c r="Z218341" s="192"/>
      <c r="AA218341" s="192"/>
    </row>
    <row r="218342" spans="26:27">
      <c r="Z218342" s="192"/>
      <c r="AA218342" s="192"/>
    </row>
    <row r="218343" spans="26:27">
      <c r="Z218343" s="192"/>
      <c r="AA218343" s="192"/>
    </row>
    <row r="218344" spans="26:27">
      <c r="Z218344" s="192"/>
      <c r="AA218344" s="192"/>
    </row>
    <row r="218345" spans="26:27">
      <c r="Z218345" s="192"/>
      <c r="AA218345" s="192"/>
    </row>
    <row r="218346" spans="26:27">
      <c r="Z218346" s="192"/>
      <c r="AA218346" s="192"/>
    </row>
    <row r="218347" spans="26:27">
      <c r="Z218347" s="192"/>
      <c r="AA218347" s="192"/>
    </row>
    <row r="218348" spans="26:27">
      <c r="Z218348" s="192"/>
      <c r="AA218348" s="192"/>
    </row>
    <row r="218349" spans="26:27">
      <c r="Z218349" s="192"/>
      <c r="AA218349" s="192"/>
    </row>
    <row r="218350" spans="26:27">
      <c r="Z218350" s="192"/>
      <c r="AA218350" s="192"/>
    </row>
    <row r="218351" spans="26:27">
      <c r="Z218351" s="192"/>
      <c r="AA218351" s="192"/>
    </row>
    <row r="218352" spans="26:27">
      <c r="Z218352" s="192"/>
      <c r="AA218352" s="192"/>
    </row>
    <row r="218353" spans="26:27">
      <c r="Z218353" s="192"/>
      <c r="AA218353" s="192"/>
    </row>
    <row r="218354" spans="26:27">
      <c r="Z218354" s="192"/>
      <c r="AA218354" s="192"/>
    </row>
    <row r="218355" spans="26:27">
      <c r="Z218355" s="192"/>
      <c r="AA218355" s="192"/>
    </row>
    <row r="218356" spans="26:27">
      <c r="Z218356" s="192"/>
      <c r="AA218356" s="192"/>
    </row>
    <row r="218357" spans="26:27">
      <c r="Z218357" s="192"/>
      <c r="AA218357" s="192"/>
    </row>
    <row r="218358" spans="26:27">
      <c r="Z218358" s="192"/>
      <c r="AA218358" s="192"/>
    </row>
    <row r="218359" spans="26:27">
      <c r="Z218359" s="192"/>
      <c r="AA218359" s="192"/>
    </row>
    <row r="218360" spans="26:27">
      <c r="Z218360" s="192"/>
      <c r="AA218360" s="192"/>
    </row>
    <row r="218361" spans="26:27">
      <c r="Z218361" s="192"/>
      <c r="AA218361" s="192"/>
    </row>
    <row r="218362" spans="26:27">
      <c r="Z218362" s="192"/>
      <c r="AA218362" s="192"/>
    </row>
    <row r="218363" spans="26:27">
      <c r="Z218363" s="192"/>
      <c r="AA218363" s="192"/>
    </row>
    <row r="218364" spans="26:27">
      <c r="Z218364" s="192"/>
      <c r="AA218364" s="192"/>
    </row>
    <row r="218365" spans="26:27">
      <c r="Z218365" s="192"/>
      <c r="AA218365" s="192"/>
    </row>
    <row r="218366" spans="26:27">
      <c r="Z218366" s="192"/>
      <c r="AA218366" s="192"/>
    </row>
    <row r="218367" spans="26:27">
      <c r="Z218367" s="192"/>
      <c r="AA218367" s="192"/>
    </row>
    <row r="218368" spans="26:27">
      <c r="Z218368" s="192"/>
      <c r="AA218368" s="192"/>
    </row>
    <row r="218369" spans="26:27">
      <c r="Z218369" s="192"/>
      <c r="AA218369" s="192"/>
    </row>
    <row r="218370" spans="26:27">
      <c r="Z218370" s="192"/>
      <c r="AA218370" s="192"/>
    </row>
    <row r="218371" spans="26:27">
      <c r="Z218371" s="192"/>
      <c r="AA218371" s="192"/>
    </row>
    <row r="218372" spans="26:27">
      <c r="Z218372" s="192"/>
      <c r="AA218372" s="192"/>
    </row>
    <row r="218373" spans="26:27">
      <c r="Z218373" s="192"/>
      <c r="AA218373" s="192"/>
    </row>
    <row r="218374" spans="26:27">
      <c r="Z218374" s="192"/>
      <c r="AA218374" s="192"/>
    </row>
    <row r="218375" spans="26:27">
      <c r="Z218375" s="192"/>
      <c r="AA218375" s="192"/>
    </row>
    <row r="218376" spans="26:27">
      <c r="Z218376" s="192"/>
      <c r="AA218376" s="192"/>
    </row>
    <row r="218377" spans="26:27">
      <c r="Z218377" s="192"/>
      <c r="AA218377" s="192"/>
    </row>
    <row r="218378" spans="26:27">
      <c r="Z218378" s="192"/>
      <c r="AA218378" s="192"/>
    </row>
    <row r="218379" spans="26:27">
      <c r="Z218379" s="192"/>
      <c r="AA218379" s="192"/>
    </row>
    <row r="218380" spans="26:27">
      <c r="Z218380" s="192"/>
      <c r="AA218380" s="192"/>
    </row>
    <row r="218381" spans="26:27">
      <c r="Z218381" s="192"/>
      <c r="AA218381" s="192"/>
    </row>
    <row r="218382" spans="26:27">
      <c r="Z218382" s="192"/>
      <c r="AA218382" s="192"/>
    </row>
    <row r="218383" spans="26:27">
      <c r="Z218383" s="192"/>
      <c r="AA218383" s="192"/>
    </row>
    <row r="218384" spans="26:27">
      <c r="Z218384" s="192"/>
      <c r="AA218384" s="192"/>
    </row>
    <row r="218385" spans="26:27">
      <c r="Z218385" s="192"/>
      <c r="AA218385" s="192"/>
    </row>
    <row r="218386" spans="26:27">
      <c r="Z218386" s="192"/>
      <c r="AA218386" s="192"/>
    </row>
    <row r="218387" spans="26:27">
      <c r="Z218387" s="192"/>
      <c r="AA218387" s="192"/>
    </row>
    <row r="218388" spans="26:27">
      <c r="Z218388" s="192"/>
      <c r="AA218388" s="192"/>
    </row>
    <row r="218389" spans="26:27">
      <c r="Z218389" s="192"/>
      <c r="AA218389" s="192"/>
    </row>
    <row r="218390" spans="26:27">
      <c r="Z218390" s="192"/>
      <c r="AA218390" s="192"/>
    </row>
    <row r="218391" spans="26:27">
      <c r="Z218391" s="192"/>
      <c r="AA218391" s="192"/>
    </row>
    <row r="218392" spans="26:27">
      <c r="Z218392" s="192"/>
      <c r="AA218392" s="192"/>
    </row>
    <row r="218393" spans="26:27">
      <c r="Z218393" s="192"/>
      <c r="AA218393" s="192"/>
    </row>
    <row r="218394" spans="26:27">
      <c r="Z218394" s="192"/>
      <c r="AA218394" s="192"/>
    </row>
    <row r="218395" spans="26:27">
      <c r="Z218395" s="192"/>
      <c r="AA218395" s="192"/>
    </row>
    <row r="218396" spans="26:27">
      <c r="Z218396" s="192"/>
      <c r="AA218396" s="192"/>
    </row>
    <row r="218397" spans="26:27">
      <c r="Z218397" s="192"/>
      <c r="AA218397" s="192"/>
    </row>
    <row r="218398" spans="26:27">
      <c r="Z218398" s="192"/>
      <c r="AA218398" s="192"/>
    </row>
    <row r="218399" spans="26:27">
      <c r="Z218399" s="192"/>
      <c r="AA218399" s="192"/>
    </row>
    <row r="218400" spans="26:27">
      <c r="Z218400" s="192"/>
      <c r="AA218400" s="192"/>
    </row>
    <row r="218401" spans="26:27">
      <c r="Z218401" s="192"/>
      <c r="AA218401" s="192"/>
    </row>
    <row r="218402" spans="26:27">
      <c r="Z218402" s="192"/>
      <c r="AA218402" s="192"/>
    </row>
    <row r="218403" spans="26:27">
      <c r="Z218403" s="192"/>
      <c r="AA218403" s="192"/>
    </row>
    <row r="218404" spans="26:27">
      <c r="Z218404" s="192"/>
      <c r="AA218404" s="192"/>
    </row>
    <row r="218405" spans="26:27">
      <c r="Z218405" s="192"/>
      <c r="AA218405" s="192"/>
    </row>
    <row r="218406" spans="26:27">
      <c r="Z218406" s="192"/>
      <c r="AA218406" s="192"/>
    </row>
    <row r="218407" spans="26:27">
      <c r="Z218407" s="192"/>
      <c r="AA218407" s="192"/>
    </row>
    <row r="218408" spans="26:27">
      <c r="Z218408" s="192"/>
      <c r="AA218408" s="192"/>
    </row>
    <row r="218409" spans="26:27">
      <c r="Z218409" s="192"/>
      <c r="AA218409" s="192"/>
    </row>
    <row r="218410" spans="26:27">
      <c r="Z218410" s="192"/>
      <c r="AA218410" s="192"/>
    </row>
    <row r="218411" spans="26:27">
      <c r="Z218411" s="192"/>
      <c r="AA218411" s="192"/>
    </row>
    <row r="218412" spans="26:27">
      <c r="Z218412" s="192"/>
      <c r="AA218412" s="192"/>
    </row>
    <row r="218413" spans="26:27">
      <c r="Z218413" s="192"/>
      <c r="AA218413" s="192"/>
    </row>
    <row r="218414" spans="26:27">
      <c r="Z218414" s="192"/>
      <c r="AA218414" s="192"/>
    </row>
    <row r="218415" spans="26:27">
      <c r="Z218415" s="192"/>
      <c r="AA218415" s="192"/>
    </row>
    <row r="218416" spans="26:27">
      <c r="Z218416" s="192"/>
      <c r="AA218416" s="192"/>
    </row>
    <row r="218417" spans="26:27">
      <c r="Z218417" s="192"/>
      <c r="AA218417" s="192"/>
    </row>
    <row r="218418" spans="26:27">
      <c r="Z218418" s="192"/>
      <c r="AA218418" s="192"/>
    </row>
    <row r="218419" spans="26:27">
      <c r="Z218419" s="192"/>
      <c r="AA218419" s="192"/>
    </row>
    <row r="218420" spans="26:27">
      <c r="Z218420" s="192"/>
      <c r="AA218420" s="192"/>
    </row>
    <row r="218421" spans="26:27">
      <c r="Z218421" s="192"/>
      <c r="AA218421" s="192"/>
    </row>
    <row r="218422" spans="26:27">
      <c r="Z218422" s="192"/>
      <c r="AA218422" s="192"/>
    </row>
    <row r="218423" spans="26:27">
      <c r="Z218423" s="192"/>
      <c r="AA218423" s="192"/>
    </row>
    <row r="218424" spans="26:27">
      <c r="Z218424" s="192"/>
      <c r="AA218424" s="192"/>
    </row>
    <row r="218425" spans="26:27">
      <c r="Z218425" s="192"/>
      <c r="AA218425" s="192"/>
    </row>
    <row r="218426" spans="26:27">
      <c r="Z218426" s="192"/>
      <c r="AA218426" s="192"/>
    </row>
    <row r="218427" spans="26:27">
      <c r="Z218427" s="192"/>
      <c r="AA218427" s="192"/>
    </row>
    <row r="218428" spans="26:27">
      <c r="Z218428" s="192"/>
      <c r="AA218428" s="192"/>
    </row>
    <row r="218429" spans="26:27">
      <c r="Z218429" s="192"/>
      <c r="AA218429" s="192"/>
    </row>
    <row r="218430" spans="26:27">
      <c r="Z218430" s="192"/>
      <c r="AA218430" s="192"/>
    </row>
    <row r="218431" spans="26:27">
      <c r="Z218431" s="192"/>
      <c r="AA218431" s="192"/>
    </row>
    <row r="218432" spans="26:27">
      <c r="Z218432" s="192"/>
      <c r="AA218432" s="192"/>
    </row>
    <row r="218433" spans="26:27">
      <c r="Z218433" s="192"/>
      <c r="AA218433" s="192"/>
    </row>
    <row r="218434" spans="26:27">
      <c r="Z218434" s="192"/>
      <c r="AA218434" s="192"/>
    </row>
    <row r="218435" spans="26:27">
      <c r="Z218435" s="192"/>
      <c r="AA218435" s="192"/>
    </row>
    <row r="218436" spans="26:27">
      <c r="Z218436" s="192"/>
      <c r="AA218436" s="192"/>
    </row>
    <row r="218437" spans="26:27">
      <c r="Z218437" s="192"/>
      <c r="AA218437" s="192"/>
    </row>
    <row r="218438" spans="26:27">
      <c r="Z218438" s="192"/>
      <c r="AA218438" s="192"/>
    </row>
    <row r="218439" spans="26:27">
      <c r="Z218439" s="192"/>
      <c r="AA218439" s="192"/>
    </row>
    <row r="218440" spans="26:27">
      <c r="Z218440" s="192"/>
      <c r="AA218440" s="192"/>
    </row>
    <row r="218441" spans="26:27">
      <c r="Z218441" s="192"/>
      <c r="AA218441" s="192"/>
    </row>
    <row r="218442" spans="26:27">
      <c r="Z218442" s="192"/>
      <c r="AA218442" s="192"/>
    </row>
    <row r="218443" spans="26:27">
      <c r="Z218443" s="192"/>
      <c r="AA218443" s="192"/>
    </row>
    <row r="218444" spans="26:27">
      <c r="Z218444" s="192"/>
      <c r="AA218444" s="192"/>
    </row>
    <row r="218445" spans="26:27">
      <c r="Z218445" s="192"/>
      <c r="AA218445" s="192"/>
    </row>
    <row r="218446" spans="26:27">
      <c r="Z218446" s="192"/>
      <c r="AA218446" s="192"/>
    </row>
    <row r="218447" spans="26:27">
      <c r="Z218447" s="192"/>
      <c r="AA218447" s="192"/>
    </row>
    <row r="218448" spans="26:27">
      <c r="Z218448" s="192"/>
      <c r="AA218448" s="192"/>
    </row>
    <row r="218449" spans="26:27">
      <c r="Z218449" s="192"/>
      <c r="AA218449" s="192"/>
    </row>
    <row r="218450" spans="26:27">
      <c r="Z218450" s="192"/>
      <c r="AA218450" s="192"/>
    </row>
    <row r="218451" spans="26:27">
      <c r="Z218451" s="192"/>
      <c r="AA218451" s="192"/>
    </row>
    <row r="218452" spans="26:27">
      <c r="Z218452" s="192"/>
      <c r="AA218452" s="192"/>
    </row>
    <row r="218453" spans="26:27">
      <c r="Z218453" s="192"/>
      <c r="AA218453" s="192"/>
    </row>
    <row r="218454" spans="26:27">
      <c r="Z218454" s="192"/>
      <c r="AA218454" s="192"/>
    </row>
    <row r="218455" spans="26:27">
      <c r="Z218455" s="192"/>
      <c r="AA218455" s="192"/>
    </row>
    <row r="218456" spans="26:27">
      <c r="Z218456" s="192"/>
      <c r="AA218456" s="192"/>
    </row>
    <row r="218457" spans="26:27">
      <c r="Z218457" s="192"/>
      <c r="AA218457" s="192"/>
    </row>
    <row r="218458" spans="26:27">
      <c r="Z218458" s="192"/>
      <c r="AA218458" s="192"/>
    </row>
    <row r="218459" spans="26:27">
      <c r="Z218459" s="192"/>
      <c r="AA218459" s="192"/>
    </row>
    <row r="218460" spans="26:27">
      <c r="Z218460" s="192"/>
      <c r="AA218460" s="192"/>
    </row>
    <row r="218461" spans="26:27">
      <c r="Z218461" s="192"/>
      <c r="AA218461" s="192"/>
    </row>
    <row r="218462" spans="26:27">
      <c r="Z218462" s="192"/>
      <c r="AA218462" s="192"/>
    </row>
    <row r="218463" spans="26:27">
      <c r="Z218463" s="192"/>
      <c r="AA218463" s="192"/>
    </row>
    <row r="218464" spans="26:27">
      <c r="Z218464" s="192"/>
      <c r="AA218464" s="192"/>
    </row>
    <row r="218465" spans="26:27">
      <c r="Z218465" s="192"/>
      <c r="AA218465" s="192"/>
    </row>
    <row r="218466" spans="26:27">
      <c r="Z218466" s="192"/>
      <c r="AA218466" s="192"/>
    </row>
    <row r="218467" spans="26:27">
      <c r="Z218467" s="192"/>
      <c r="AA218467" s="192"/>
    </row>
    <row r="218468" spans="26:27">
      <c r="Z218468" s="192"/>
      <c r="AA218468" s="192"/>
    </row>
    <row r="218469" spans="26:27">
      <c r="Z218469" s="192"/>
      <c r="AA218469" s="192"/>
    </row>
    <row r="218470" spans="26:27">
      <c r="Z218470" s="192"/>
      <c r="AA218470" s="192"/>
    </row>
    <row r="218471" spans="26:27">
      <c r="Z218471" s="192"/>
      <c r="AA218471" s="192"/>
    </row>
    <row r="218472" spans="26:27">
      <c r="Z218472" s="192"/>
      <c r="AA218472" s="192"/>
    </row>
    <row r="218473" spans="26:27">
      <c r="Z218473" s="192"/>
      <c r="AA218473" s="192"/>
    </row>
    <row r="218474" spans="26:27">
      <c r="Z218474" s="192"/>
      <c r="AA218474" s="192"/>
    </row>
    <row r="218475" spans="26:27">
      <c r="Z218475" s="192"/>
      <c r="AA218475" s="192"/>
    </row>
    <row r="218476" spans="26:27">
      <c r="Z218476" s="192"/>
      <c r="AA218476" s="192"/>
    </row>
    <row r="218477" spans="26:27">
      <c r="Z218477" s="192"/>
      <c r="AA218477" s="192"/>
    </row>
    <row r="218478" spans="26:27">
      <c r="Z218478" s="192"/>
      <c r="AA218478" s="192"/>
    </row>
    <row r="218479" spans="26:27">
      <c r="Z218479" s="192"/>
      <c r="AA218479" s="192"/>
    </row>
    <row r="218480" spans="26:27">
      <c r="Z218480" s="192"/>
      <c r="AA218480" s="192"/>
    </row>
    <row r="218481" spans="26:27">
      <c r="Z218481" s="192"/>
      <c r="AA218481" s="192"/>
    </row>
    <row r="218482" spans="26:27">
      <c r="Z218482" s="192"/>
      <c r="AA218482" s="192"/>
    </row>
    <row r="218483" spans="26:27">
      <c r="Z218483" s="192"/>
      <c r="AA218483" s="192"/>
    </row>
    <row r="218484" spans="26:27">
      <c r="Z218484" s="192"/>
      <c r="AA218484" s="192"/>
    </row>
    <row r="218485" spans="26:27">
      <c r="Z218485" s="192"/>
      <c r="AA218485" s="192"/>
    </row>
    <row r="218486" spans="26:27">
      <c r="Z218486" s="192"/>
      <c r="AA218486" s="192"/>
    </row>
    <row r="218487" spans="26:27">
      <c r="Z218487" s="192"/>
      <c r="AA218487" s="192"/>
    </row>
    <row r="218488" spans="26:27">
      <c r="Z218488" s="192"/>
      <c r="AA218488" s="192"/>
    </row>
    <row r="218489" spans="26:27">
      <c r="Z218489" s="192"/>
      <c r="AA218489" s="192"/>
    </row>
    <row r="218490" spans="26:27">
      <c r="Z218490" s="192"/>
      <c r="AA218490" s="192"/>
    </row>
    <row r="218491" spans="26:27">
      <c r="Z218491" s="192"/>
      <c r="AA218491" s="192"/>
    </row>
    <row r="218492" spans="26:27">
      <c r="Z218492" s="192"/>
      <c r="AA218492" s="192"/>
    </row>
    <row r="218493" spans="26:27">
      <c r="Z218493" s="192"/>
      <c r="AA218493" s="192"/>
    </row>
    <row r="218494" spans="26:27">
      <c r="Z218494" s="192"/>
      <c r="AA218494" s="192"/>
    </row>
    <row r="218495" spans="26:27">
      <c r="Z218495" s="192"/>
      <c r="AA218495" s="192"/>
    </row>
    <row r="218496" spans="26:27">
      <c r="Z218496" s="192"/>
      <c r="AA218496" s="192"/>
    </row>
    <row r="218497" spans="26:27">
      <c r="Z218497" s="192"/>
      <c r="AA218497" s="192"/>
    </row>
    <row r="218498" spans="26:27">
      <c r="Z218498" s="192"/>
      <c r="AA218498" s="192"/>
    </row>
    <row r="218499" spans="26:27">
      <c r="Z218499" s="192"/>
      <c r="AA218499" s="192"/>
    </row>
    <row r="218500" spans="26:27">
      <c r="Z218500" s="192"/>
      <c r="AA218500" s="192"/>
    </row>
    <row r="218501" spans="26:27">
      <c r="Z218501" s="192"/>
      <c r="AA218501" s="192"/>
    </row>
    <row r="218502" spans="26:27">
      <c r="Z218502" s="192"/>
      <c r="AA218502" s="192"/>
    </row>
    <row r="218503" spans="26:27">
      <c r="Z218503" s="192"/>
      <c r="AA218503" s="192"/>
    </row>
    <row r="218504" spans="26:27">
      <c r="Z218504" s="192"/>
      <c r="AA218504" s="192"/>
    </row>
    <row r="218505" spans="26:27">
      <c r="Z218505" s="192"/>
      <c r="AA218505" s="192"/>
    </row>
    <row r="218506" spans="26:27">
      <c r="Z218506" s="192"/>
      <c r="AA218506" s="192"/>
    </row>
    <row r="218507" spans="26:27">
      <c r="Z218507" s="192"/>
      <c r="AA218507" s="192"/>
    </row>
    <row r="218508" spans="26:27">
      <c r="Z218508" s="192"/>
      <c r="AA218508" s="192"/>
    </row>
    <row r="218509" spans="26:27">
      <c r="Z218509" s="192"/>
      <c r="AA218509" s="192"/>
    </row>
    <row r="218510" spans="26:27">
      <c r="Z218510" s="192"/>
      <c r="AA218510" s="192"/>
    </row>
    <row r="218511" spans="26:27">
      <c r="Z218511" s="192"/>
      <c r="AA218511" s="192"/>
    </row>
    <row r="218512" spans="26:27">
      <c r="Z218512" s="192"/>
      <c r="AA218512" s="192"/>
    </row>
    <row r="218513" spans="26:27">
      <c r="Z218513" s="192"/>
      <c r="AA218513" s="192"/>
    </row>
    <row r="218514" spans="26:27">
      <c r="Z218514" s="192"/>
      <c r="AA218514" s="192"/>
    </row>
    <row r="218515" spans="26:27">
      <c r="Z218515" s="192"/>
      <c r="AA218515" s="192"/>
    </row>
    <row r="218516" spans="26:27">
      <c r="Z218516" s="192"/>
      <c r="AA218516" s="192"/>
    </row>
    <row r="218517" spans="26:27">
      <c r="Z218517" s="192"/>
      <c r="AA218517" s="192"/>
    </row>
    <row r="218518" spans="26:27">
      <c r="Z218518" s="192"/>
      <c r="AA218518" s="192"/>
    </row>
    <row r="218519" spans="26:27">
      <c r="Z218519" s="192"/>
      <c r="AA218519" s="192"/>
    </row>
    <row r="218520" spans="26:27">
      <c r="Z218520" s="192"/>
      <c r="AA218520" s="192"/>
    </row>
    <row r="218521" spans="26:27">
      <c r="Z218521" s="192"/>
      <c r="AA218521" s="192"/>
    </row>
    <row r="218522" spans="26:27">
      <c r="Z218522" s="192"/>
      <c r="AA218522" s="192"/>
    </row>
    <row r="218523" spans="26:27">
      <c r="Z218523" s="192"/>
      <c r="AA218523" s="192"/>
    </row>
    <row r="218524" spans="26:27">
      <c r="Z218524" s="192"/>
      <c r="AA218524" s="192"/>
    </row>
    <row r="218525" spans="26:27">
      <c r="Z218525" s="192"/>
      <c r="AA218525" s="192"/>
    </row>
    <row r="218526" spans="26:27">
      <c r="Z218526" s="192"/>
      <c r="AA218526" s="192"/>
    </row>
    <row r="218527" spans="26:27">
      <c r="Z218527" s="192"/>
      <c r="AA218527" s="192"/>
    </row>
    <row r="218528" spans="26:27">
      <c r="Z218528" s="192"/>
      <c r="AA218528" s="192"/>
    </row>
    <row r="218529" spans="26:27">
      <c r="Z218529" s="192"/>
      <c r="AA218529" s="192"/>
    </row>
    <row r="218530" spans="26:27">
      <c r="Z218530" s="192"/>
      <c r="AA218530" s="192"/>
    </row>
    <row r="218531" spans="26:27">
      <c r="Z218531" s="192"/>
      <c r="AA218531" s="192"/>
    </row>
    <row r="218532" spans="26:27">
      <c r="Z218532" s="192"/>
      <c r="AA218532" s="192"/>
    </row>
    <row r="218533" spans="26:27">
      <c r="Z218533" s="192"/>
      <c r="AA218533" s="192"/>
    </row>
    <row r="218534" spans="26:27">
      <c r="Z218534" s="192"/>
      <c r="AA218534" s="192"/>
    </row>
    <row r="218535" spans="26:27">
      <c r="Z218535" s="192"/>
      <c r="AA218535" s="192"/>
    </row>
    <row r="218536" spans="26:27">
      <c r="Z218536" s="192"/>
      <c r="AA218536" s="192"/>
    </row>
    <row r="218537" spans="26:27">
      <c r="Z218537" s="192"/>
      <c r="AA218537" s="192"/>
    </row>
    <row r="218538" spans="26:27">
      <c r="Z218538" s="192"/>
      <c r="AA218538" s="192"/>
    </row>
    <row r="218539" spans="26:27">
      <c r="Z218539" s="192"/>
      <c r="AA218539" s="192"/>
    </row>
    <row r="218540" spans="26:27">
      <c r="Z218540" s="192"/>
      <c r="AA218540" s="192"/>
    </row>
    <row r="218541" spans="26:27">
      <c r="Z218541" s="192"/>
      <c r="AA218541" s="192"/>
    </row>
    <row r="218542" spans="26:27">
      <c r="Z218542" s="192"/>
      <c r="AA218542" s="192"/>
    </row>
    <row r="218543" spans="26:27">
      <c r="Z218543" s="192"/>
      <c r="AA218543" s="192"/>
    </row>
    <row r="218544" spans="26:27">
      <c r="Z218544" s="192"/>
      <c r="AA218544" s="192"/>
    </row>
    <row r="218545" spans="26:27">
      <c r="Z218545" s="192"/>
      <c r="AA218545" s="192"/>
    </row>
    <row r="218546" spans="26:27">
      <c r="Z218546" s="192"/>
      <c r="AA218546" s="192"/>
    </row>
    <row r="218547" spans="26:27">
      <c r="Z218547" s="192"/>
      <c r="AA218547" s="192"/>
    </row>
    <row r="218548" spans="26:27">
      <c r="Z218548" s="192"/>
      <c r="AA218548" s="192"/>
    </row>
    <row r="218549" spans="26:27">
      <c r="Z218549" s="192"/>
      <c r="AA218549" s="192"/>
    </row>
    <row r="218550" spans="26:27">
      <c r="Z218550" s="192"/>
      <c r="AA218550" s="192"/>
    </row>
    <row r="218551" spans="26:27">
      <c r="Z218551" s="192"/>
      <c r="AA218551" s="192"/>
    </row>
    <row r="218552" spans="26:27">
      <c r="Z218552" s="192"/>
      <c r="AA218552" s="192"/>
    </row>
    <row r="218553" spans="26:27">
      <c r="Z218553" s="192"/>
      <c r="AA218553" s="192"/>
    </row>
    <row r="218554" spans="26:27">
      <c r="Z218554" s="192"/>
      <c r="AA218554" s="192"/>
    </row>
    <row r="218555" spans="26:27">
      <c r="Z218555" s="192"/>
      <c r="AA218555" s="192"/>
    </row>
    <row r="218556" spans="26:27">
      <c r="Z218556" s="192"/>
      <c r="AA218556" s="192"/>
    </row>
    <row r="218557" spans="26:27">
      <c r="Z218557" s="192"/>
      <c r="AA218557" s="192"/>
    </row>
    <row r="218558" spans="26:27">
      <c r="Z218558" s="192"/>
      <c r="AA218558" s="192"/>
    </row>
    <row r="218559" spans="26:27">
      <c r="Z218559" s="192"/>
      <c r="AA218559" s="192"/>
    </row>
    <row r="218560" spans="26:27">
      <c r="Z218560" s="192"/>
      <c r="AA218560" s="192"/>
    </row>
    <row r="218561" spans="26:27">
      <c r="Z218561" s="192"/>
      <c r="AA218561" s="192"/>
    </row>
    <row r="218562" spans="26:27">
      <c r="Z218562" s="192"/>
      <c r="AA218562" s="192"/>
    </row>
    <row r="218563" spans="26:27">
      <c r="Z218563" s="192"/>
      <c r="AA218563" s="192"/>
    </row>
    <row r="218564" spans="26:27">
      <c r="Z218564" s="192"/>
      <c r="AA218564" s="192"/>
    </row>
    <row r="218565" spans="26:27">
      <c r="Z218565" s="192"/>
      <c r="AA218565" s="192"/>
    </row>
    <row r="218566" spans="26:27">
      <c r="Z218566" s="192"/>
      <c r="AA218566" s="192"/>
    </row>
    <row r="218567" spans="26:27">
      <c r="Z218567" s="192"/>
      <c r="AA218567" s="192"/>
    </row>
    <row r="218568" spans="26:27">
      <c r="Z218568" s="192"/>
      <c r="AA218568" s="192"/>
    </row>
    <row r="218569" spans="26:27">
      <c r="Z218569" s="192"/>
      <c r="AA218569" s="192"/>
    </row>
    <row r="218570" spans="26:27">
      <c r="Z218570" s="192"/>
      <c r="AA218570" s="192"/>
    </row>
    <row r="218571" spans="26:27">
      <c r="Z218571" s="192"/>
      <c r="AA218571" s="192"/>
    </row>
    <row r="218572" spans="26:27">
      <c r="Z218572" s="192"/>
      <c r="AA218572" s="192"/>
    </row>
    <row r="218573" spans="26:27">
      <c r="Z218573" s="192"/>
      <c r="AA218573" s="192"/>
    </row>
    <row r="218574" spans="26:27">
      <c r="Z218574" s="192"/>
      <c r="AA218574" s="192"/>
    </row>
    <row r="218575" spans="26:27">
      <c r="Z218575" s="192"/>
      <c r="AA218575" s="192"/>
    </row>
    <row r="218576" spans="26:27">
      <c r="Z218576" s="192"/>
      <c r="AA218576" s="192"/>
    </row>
    <row r="218577" spans="26:27">
      <c r="Z218577" s="192"/>
      <c r="AA218577" s="192"/>
    </row>
    <row r="218578" spans="26:27">
      <c r="Z218578" s="192"/>
      <c r="AA218578" s="192"/>
    </row>
    <row r="218579" spans="26:27">
      <c r="Z218579" s="192"/>
      <c r="AA218579" s="192"/>
    </row>
    <row r="218580" spans="26:27">
      <c r="Z218580" s="192"/>
      <c r="AA218580" s="192"/>
    </row>
    <row r="218581" spans="26:27">
      <c r="Z218581" s="192"/>
      <c r="AA218581" s="192"/>
    </row>
    <row r="218582" spans="26:27">
      <c r="Z218582" s="192"/>
      <c r="AA218582" s="192"/>
    </row>
    <row r="218583" spans="26:27">
      <c r="Z218583" s="192"/>
      <c r="AA218583" s="192"/>
    </row>
    <row r="218584" spans="26:27">
      <c r="Z218584" s="192"/>
      <c r="AA218584" s="192"/>
    </row>
    <row r="218585" spans="26:27">
      <c r="Z218585" s="192"/>
      <c r="AA218585" s="192"/>
    </row>
    <row r="218586" spans="26:27">
      <c r="Z218586" s="192"/>
      <c r="AA218586" s="192"/>
    </row>
    <row r="218587" spans="26:27">
      <c r="Z218587" s="192"/>
      <c r="AA218587" s="192"/>
    </row>
    <row r="218588" spans="26:27">
      <c r="Z218588" s="192"/>
      <c r="AA218588" s="192"/>
    </row>
    <row r="218589" spans="26:27">
      <c r="Z218589" s="192"/>
      <c r="AA218589" s="192"/>
    </row>
    <row r="218590" spans="26:27">
      <c r="Z218590" s="192"/>
      <c r="AA218590" s="192"/>
    </row>
    <row r="218591" spans="26:27">
      <c r="Z218591" s="192"/>
      <c r="AA218591" s="192"/>
    </row>
    <row r="218592" spans="26:27">
      <c r="Z218592" s="192"/>
      <c r="AA218592" s="192"/>
    </row>
    <row r="218593" spans="26:27">
      <c r="Z218593" s="192"/>
      <c r="AA218593" s="192"/>
    </row>
    <row r="218594" spans="26:27">
      <c r="Z218594" s="192"/>
      <c r="AA218594" s="192"/>
    </row>
    <row r="218595" spans="26:27">
      <c r="Z218595" s="192"/>
      <c r="AA218595" s="192"/>
    </row>
    <row r="218596" spans="26:27">
      <c r="Z218596" s="192"/>
      <c r="AA218596" s="192"/>
    </row>
    <row r="218597" spans="26:27">
      <c r="Z218597" s="192"/>
      <c r="AA218597" s="192"/>
    </row>
    <row r="218598" spans="26:27">
      <c r="Z218598" s="192"/>
      <c r="AA218598" s="192"/>
    </row>
    <row r="218599" spans="26:27">
      <c r="Z218599" s="192"/>
      <c r="AA218599" s="192"/>
    </row>
    <row r="218600" spans="26:27">
      <c r="Z218600" s="192"/>
      <c r="AA218600" s="192"/>
    </row>
    <row r="218601" spans="26:27">
      <c r="Z218601" s="192"/>
      <c r="AA218601" s="192"/>
    </row>
    <row r="218602" spans="26:27">
      <c r="Z218602" s="192"/>
      <c r="AA218602" s="192"/>
    </row>
    <row r="218603" spans="26:27">
      <c r="Z218603" s="192"/>
      <c r="AA218603" s="192"/>
    </row>
    <row r="218604" spans="26:27">
      <c r="Z218604" s="192"/>
      <c r="AA218604" s="192"/>
    </row>
    <row r="218605" spans="26:27">
      <c r="Z218605" s="192"/>
      <c r="AA218605" s="192"/>
    </row>
    <row r="218606" spans="26:27">
      <c r="Z218606" s="192"/>
      <c r="AA218606" s="192"/>
    </row>
    <row r="218607" spans="26:27">
      <c r="Z218607" s="192"/>
      <c r="AA218607" s="192"/>
    </row>
    <row r="218608" spans="26:27">
      <c r="Z218608" s="192"/>
      <c r="AA218608" s="192"/>
    </row>
    <row r="218609" spans="26:27">
      <c r="Z218609" s="192"/>
      <c r="AA218609" s="192"/>
    </row>
    <row r="218610" spans="26:27">
      <c r="Z218610" s="192"/>
      <c r="AA218610" s="192"/>
    </row>
    <row r="218611" spans="26:27">
      <c r="Z218611" s="192"/>
      <c r="AA218611" s="192"/>
    </row>
    <row r="218612" spans="26:27">
      <c r="Z218612" s="192"/>
      <c r="AA218612" s="192"/>
    </row>
    <row r="218613" spans="26:27">
      <c r="Z218613" s="192"/>
      <c r="AA218613" s="192"/>
    </row>
    <row r="218614" spans="26:27">
      <c r="Z218614" s="192"/>
      <c r="AA218614" s="192"/>
    </row>
    <row r="218615" spans="26:27">
      <c r="Z218615" s="192"/>
      <c r="AA218615" s="192"/>
    </row>
    <row r="218616" spans="26:27">
      <c r="Z218616" s="192"/>
      <c r="AA218616" s="192"/>
    </row>
    <row r="218617" spans="26:27">
      <c r="Z218617" s="192"/>
      <c r="AA218617" s="192"/>
    </row>
    <row r="218618" spans="26:27">
      <c r="Z218618" s="192"/>
      <c r="AA218618" s="192"/>
    </row>
    <row r="218619" spans="26:27">
      <c r="Z218619" s="192"/>
      <c r="AA218619" s="192"/>
    </row>
    <row r="218620" spans="26:27">
      <c r="Z218620" s="192"/>
      <c r="AA218620" s="192"/>
    </row>
    <row r="218621" spans="26:27">
      <c r="Z218621" s="192"/>
      <c r="AA218621" s="192"/>
    </row>
    <row r="218622" spans="26:27">
      <c r="Z218622" s="192"/>
      <c r="AA218622" s="192"/>
    </row>
    <row r="218623" spans="26:27">
      <c r="Z218623" s="192"/>
      <c r="AA218623" s="192"/>
    </row>
    <row r="218624" spans="26:27">
      <c r="Z218624" s="192"/>
      <c r="AA218624" s="192"/>
    </row>
    <row r="218625" spans="26:27">
      <c r="Z218625" s="192"/>
      <c r="AA218625" s="192"/>
    </row>
    <row r="218626" spans="26:27">
      <c r="Z218626" s="192"/>
      <c r="AA218626" s="192"/>
    </row>
    <row r="218627" spans="26:27">
      <c r="Z218627" s="192"/>
      <c r="AA218627" s="192"/>
    </row>
    <row r="218628" spans="26:27">
      <c r="Z218628" s="192"/>
      <c r="AA218628" s="192"/>
    </row>
    <row r="218629" spans="26:27">
      <c r="Z218629" s="192"/>
      <c r="AA218629" s="192"/>
    </row>
    <row r="218630" spans="26:27">
      <c r="Z218630" s="192"/>
      <c r="AA218630" s="192"/>
    </row>
    <row r="218631" spans="26:27">
      <c r="Z218631" s="192"/>
      <c r="AA218631" s="192"/>
    </row>
    <row r="218632" spans="26:27">
      <c r="Z218632" s="192"/>
      <c r="AA218632" s="192"/>
    </row>
    <row r="218633" spans="26:27">
      <c r="Z218633" s="192"/>
      <c r="AA218633" s="192"/>
    </row>
    <row r="218634" spans="26:27">
      <c r="Z218634" s="192"/>
      <c r="AA218634" s="192"/>
    </row>
    <row r="218635" spans="26:27">
      <c r="Z218635" s="192"/>
      <c r="AA218635" s="192"/>
    </row>
    <row r="218636" spans="26:27">
      <c r="Z218636" s="192"/>
      <c r="AA218636" s="192"/>
    </row>
    <row r="218637" spans="26:27">
      <c r="Z218637" s="192"/>
      <c r="AA218637" s="192"/>
    </row>
    <row r="218638" spans="26:27">
      <c r="Z218638" s="192"/>
      <c r="AA218638" s="192"/>
    </row>
    <row r="218639" spans="26:27">
      <c r="Z218639" s="192"/>
      <c r="AA218639" s="192"/>
    </row>
    <row r="218640" spans="26:27">
      <c r="Z218640" s="192"/>
      <c r="AA218640" s="192"/>
    </row>
    <row r="218641" spans="26:27">
      <c r="Z218641" s="192"/>
      <c r="AA218641" s="192"/>
    </row>
    <row r="218642" spans="26:27">
      <c r="Z218642" s="192"/>
      <c r="AA218642" s="192"/>
    </row>
    <row r="218643" spans="26:27">
      <c r="Z218643" s="192"/>
      <c r="AA218643" s="192"/>
    </row>
    <row r="218644" spans="26:27">
      <c r="Z218644" s="192"/>
      <c r="AA218644" s="192"/>
    </row>
    <row r="218645" spans="26:27">
      <c r="Z218645" s="192"/>
      <c r="AA218645" s="192"/>
    </row>
    <row r="218646" spans="26:27">
      <c r="Z218646" s="192"/>
      <c r="AA218646" s="192"/>
    </row>
    <row r="218647" spans="26:27">
      <c r="Z218647" s="192"/>
      <c r="AA218647" s="192"/>
    </row>
    <row r="218648" spans="26:27">
      <c r="Z218648" s="192"/>
      <c r="AA218648" s="192"/>
    </row>
    <row r="218649" spans="26:27">
      <c r="Z218649" s="192"/>
      <c r="AA218649" s="192"/>
    </row>
    <row r="218650" spans="26:27">
      <c r="Z218650" s="192"/>
      <c r="AA218650" s="192"/>
    </row>
    <row r="218651" spans="26:27">
      <c r="Z218651" s="192"/>
      <c r="AA218651" s="192"/>
    </row>
    <row r="218652" spans="26:27">
      <c r="Z218652" s="192"/>
      <c r="AA218652" s="192"/>
    </row>
    <row r="218653" spans="26:27">
      <c r="Z218653" s="192"/>
      <c r="AA218653" s="192"/>
    </row>
    <row r="218654" spans="26:27">
      <c r="Z218654" s="192"/>
      <c r="AA218654" s="192"/>
    </row>
    <row r="218655" spans="26:27">
      <c r="Z218655" s="192"/>
      <c r="AA218655" s="192"/>
    </row>
    <row r="218656" spans="26:27">
      <c r="Z218656" s="192"/>
      <c r="AA218656" s="192"/>
    </row>
    <row r="218657" spans="26:27">
      <c r="Z218657" s="192"/>
      <c r="AA218657" s="192"/>
    </row>
    <row r="218658" spans="26:27">
      <c r="Z218658" s="192"/>
      <c r="AA218658" s="192"/>
    </row>
    <row r="218659" spans="26:27">
      <c r="Z218659" s="192"/>
      <c r="AA218659" s="192"/>
    </row>
    <row r="218660" spans="26:27">
      <c r="Z218660" s="192"/>
      <c r="AA218660" s="192"/>
    </row>
    <row r="218661" spans="26:27">
      <c r="Z218661" s="192"/>
      <c r="AA218661" s="192"/>
    </row>
    <row r="218662" spans="26:27">
      <c r="Z218662" s="192"/>
      <c r="AA218662" s="192"/>
    </row>
    <row r="218663" spans="26:27">
      <c r="Z218663" s="192"/>
      <c r="AA218663" s="192"/>
    </row>
    <row r="218664" spans="26:27">
      <c r="Z218664" s="192"/>
      <c r="AA218664" s="192"/>
    </row>
    <row r="218665" spans="26:27">
      <c r="Z218665" s="192"/>
      <c r="AA218665" s="192"/>
    </row>
    <row r="218666" spans="26:27">
      <c r="Z218666" s="192"/>
      <c r="AA218666" s="192"/>
    </row>
    <row r="218667" spans="26:27">
      <c r="Z218667" s="192"/>
      <c r="AA218667" s="192"/>
    </row>
    <row r="218668" spans="26:27">
      <c r="Z218668" s="192"/>
      <c r="AA218668" s="192"/>
    </row>
    <row r="218669" spans="26:27">
      <c r="Z218669" s="192"/>
      <c r="AA218669" s="192"/>
    </row>
    <row r="218670" spans="26:27">
      <c r="Z218670" s="192"/>
      <c r="AA218670" s="192"/>
    </row>
    <row r="218671" spans="26:27">
      <c r="Z218671" s="192"/>
      <c r="AA218671" s="192"/>
    </row>
    <row r="218672" spans="26:27">
      <c r="Z218672" s="192"/>
      <c r="AA218672" s="192"/>
    </row>
    <row r="218673" spans="26:27">
      <c r="Z218673" s="192"/>
      <c r="AA218673" s="192"/>
    </row>
    <row r="218674" spans="26:27">
      <c r="Z218674" s="192"/>
      <c r="AA218674" s="192"/>
    </row>
    <row r="218675" spans="26:27">
      <c r="Z218675" s="192"/>
      <c r="AA218675" s="192"/>
    </row>
    <row r="218676" spans="26:27">
      <c r="Z218676" s="192"/>
      <c r="AA218676" s="192"/>
    </row>
    <row r="218677" spans="26:27">
      <c r="Z218677" s="192"/>
      <c r="AA218677" s="192"/>
    </row>
    <row r="218678" spans="26:27">
      <c r="Z218678" s="192"/>
      <c r="AA218678" s="192"/>
    </row>
    <row r="218679" spans="26:27">
      <c r="Z218679" s="192"/>
      <c r="AA218679" s="192"/>
    </row>
    <row r="218680" spans="26:27">
      <c r="Z218680" s="192"/>
      <c r="AA218680" s="192"/>
    </row>
    <row r="218681" spans="26:27">
      <c r="Z218681" s="192"/>
      <c r="AA218681" s="192"/>
    </row>
    <row r="218682" spans="26:27">
      <c r="Z218682" s="192"/>
      <c r="AA218682" s="192"/>
    </row>
    <row r="218683" spans="26:27">
      <c r="Z218683" s="192"/>
      <c r="AA218683" s="192"/>
    </row>
    <row r="218684" spans="26:27">
      <c r="Z218684" s="192"/>
      <c r="AA218684" s="192"/>
    </row>
    <row r="218685" spans="26:27">
      <c r="Z218685" s="192"/>
      <c r="AA218685" s="192"/>
    </row>
    <row r="218686" spans="26:27">
      <c r="Z218686" s="192"/>
      <c r="AA218686" s="192"/>
    </row>
    <row r="218687" spans="26:27">
      <c r="Z218687" s="192"/>
      <c r="AA218687" s="192"/>
    </row>
    <row r="218688" spans="26:27">
      <c r="Z218688" s="192"/>
      <c r="AA218688" s="192"/>
    </row>
    <row r="218689" spans="26:27">
      <c r="Z218689" s="192"/>
      <c r="AA218689" s="192"/>
    </row>
    <row r="218690" spans="26:27">
      <c r="Z218690" s="192"/>
      <c r="AA218690" s="192"/>
    </row>
  </sheetData>
  <autoFilter ref="A1:AU14"/>
  <conditionalFormatting sqref="E1:E9 E15:E1048576">
    <cfRule type="cellIs" dxfId="139" priority="22" operator="equal">
      <formula>"&gt;1"</formula>
    </cfRule>
    <cfRule type="cellIs" dxfId="138" priority="23" operator="equal">
      <formula>1</formula>
    </cfRule>
  </conditionalFormatting>
  <conditionalFormatting sqref="B1 B15:B1048576">
    <cfRule type="cellIs" dxfId="137" priority="19" operator="equal">
      <formula>"ASME B31.3"</formula>
    </cfRule>
    <cfRule type="cellIs" dxfId="136" priority="20" operator="equal">
      <formula>"API 1104"</formula>
    </cfRule>
    <cfRule type="cellIs" dxfId="135" priority="21" operator="equal">
      <formula>"APAPI 1104"</formula>
    </cfRule>
  </conditionalFormatting>
  <conditionalFormatting sqref="E10">
    <cfRule type="cellIs" dxfId="134" priority="3" operator="equal">
      <formula>"&gt;1"</formula>
    </cfRule>
    <cfRule type="cellIs" dxfId="133" priority="4" operator="equal">
      <formula>1</formula>
    </cfRule>
  </conditionalFormatting>
  <conditionalFormatting sqref="E11:E13">
    <cfRule type="cellIs" dxfId="132" priority="1" operator="equal">
      <formula>"&gt;1"</formula>
    </cfRule>
    <cfRule type="cellIs" dxfId="131" priority="2" operator="equal">
      <formula>1</formula>
    </cfRule>
  </conditionalFormatting>
  <dataValidations count="1">
    <dataValidation allowBlank="1" showInputMessage="1" showErrorMessage="1" sqref="AJ2:AL13 AB2:AC13 N2:N13 E2:E13 O6:O10 P2:Q13"/>
  </dataValidations>
  <pageMargins left="0.7" right="0.7" top="0.75" bottom="0.75" header="0.3" footer="0.3"/>
  <pageSetup paperSize="9" scale="11" orientation="portrait" r:id="rId1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>
          <x14:formula1>
            <xm:f>Feuil1!$B$18:$B$19</xm:f>
          </x14:formula1>
          <xm:sqref>AG2:AH2 AG3:AG10 AG11:AH13</xm:sqref>
        </x14:dataValidation>
        <x14:dataValidation type="list" allowBlank="1" showInputMessage="1" showErrorMessage="1">
          <x14:formula1>
            <xm:f>Feuil1!$C$18:$C$19</xm:f>
          </x14:formula1>
          <xm:sqref>AH3:AH10</xm:sqref>
        </x14:dataValidation>
        <x14:dataValidation type="list" allowBlank="1" showInputMessage="1" showErrorMessage="1">
          <x14:formula1>
            <xm:f>Feuil1!$K$4:$K$57</xm:f>
          </x14:formula1>
          <xm:sqref>AA2:AA13</xm:sqref>
        </x14:dataValidation>
        <x14:dataValidation type="list" allowBlank="1" showInputMessage="1" showErrorMessage="1">
          <x14:formula1>
            <xm:f>Feuil1!$J$4:$J$11</xm:f>
          </x14:formula1>
          <xm:sqref>Z2:Z13</xm:sqref>
        </x14:dataValidation>
        <x14:dataValidation type="list" allowBlank="1" showInputMessage="1" showErrorMessage="1">
          <x14:formula1>
            <xm:f>Feuil1!$A$18:$A$19</xm:f>
          </x14:formula1>
          <xm:sqref>AF2:AF13</xm:sqref>
        </x14:dataValidation>
        <x14:dataValidation type="list" allowBlank="1" showInputMessage="1" showErrorMessage="1">
          <x14:formula1>
            <xm:f>Feuil1!$M$4:$M$20</xm:f>
          </x14:formula1>
          <xm:sqref>R2:R13</xm:sqref>
        </x14:dataValidation>
        <x14:dataValidation type="list" allowBlank="1" showInputMessage="1" showErrorMessage="1">
          <x14:formula1>
            <xm:f>Feuil1!$C$4:$C$8</xm:f>
          </x14:formula1>
          <xm:sqref>U11:U13 U3:U4 U6:U9</xm:sqref>
        </x14:dataValidation>
        <x14:dataValidation type="list" allowBlank="1" showInputMessage="1" showErrorMessage="1">
          <x14:formula1>
            <xm:f>Feuil1!$D$4:$D$5</xm:f>
          </x14:formula1>
          <xm:sqref>S2:S13</xm:sqref>
        </x14:dataValidation>
        <x14:dataValidation type="list" allowBlank="1" showInputMessage="1" showErrorMessage="1">
          <x14:formula1>
            <xm:f>Feuil1!$I$4:$I$14</xm:f>
          </x14:formula1>
          <xm:sqref>X2:Y13</xm:sqref>
        </x14:dataValidation>
        <x14:dataValidation type="list" allowBlank="1" showInputMessage="1" showErrorMessage="1">
          <x14:formula1>
            <xm:f>Feuil1!$B$4:$B$10</xm:f>
          </x14:formula1>
          <xm:sqref>M2:M13</xm:sqref>
        </x14:dataValidation>
        <x14:dataValidation type="list" allowBlank="1" showInputMessage="1" showErrorMessage="1">
          <x14:formula1>
            <xm:f>Feuil1!$A$24:$A$28</xm:f>
          </x14:formula1>
          <xm:sqref>B2:C13</xm:sqref>
        </x14:dataValidation>
        <x14:dataValidation type="list" allowBlank="1" showInputMessage="1" showErrorMessage="1">
          <x14:formula1>
            <xm:f>Feuil1!$A$4:$A$11</xm:f>
          </x14:formula1>
          <xm:sqref>F2:F13</xm:sqref>
        </x14:dataValidation>
        <x14:dataValidation type="list" allowBlank="1" showInputMessage="1" showErrorMessage="1">
          <x14:formula1>
            <xm:f>Feuil1!$C$4:$C$9</xm:f>
          </x14:formula1>
          <xm:sqref>U2</xm:sqref>
        </x14:dataValidation>
        <x14:dataValidation type="list" allowBlank="1" showInputMessage="1" showErrorMessage="1">
          <x14:formula1>
            <xm:f>Feuil1!$H$4:$H$17</xm:f>
          </x14:formula1>
          <xm:sqref>V2:W13</xm:sqref>
        </x14:dataValidation>
        <x14:dataValidation type="list" allowBlank="1" showInputMessage="1" showErrorMessage="1">
          <x14:formula1>
            <xm:f>Feuil1!$G$4:$G$45</xm:f>
          </x14:formula1>
          <xm:sqref>G2:L13</xm:sqref>
        </x14:dataValidation>
        <x14:dataValidation type="list" allowBlank="1" showInputMessage="1" showErrorMessage="1">
          <x14:formula1>
            <xm:f>Feuil1!$C$4:$C$11</xm:f>
          </x14:formula1>
          <xm:sqref>U10</xm:sqref>
        </x14:dataValidation>
        <x14:dataValidation type="list" allowBlank="1" showInputMessage="1" showErrorMessage="1">
          <x14:formula1>
            <xm:f>Feuil1!$C$4:$C$10</xm:f>
          </x14:formula1>
          <xm:sqref>U5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>
    <tabColor theme="7" tint="-0.249977111117893"/>
  </sheetPr>
  <dimension ref="B1:T61"/>
  <sheetViews>
    <sheetView showGridLines="0" view="pageBreakPreview" zoomScaleNormal="100" zoomScaleSheetLayoutView="100" workbookViewId="0">
      <selection activeCell="E10" sqref="E10:G11"/>
    </sheetView>
  </sheetViews>
  <sheetFormatPr defaultColWidth="11.42578125" defaultRowHeight="13.5" customHeight="1"/>
  <cols>
    <col min="1" max="1" width="2.140625" style="1" customWidth="1"/>
    <col min="2" max="2" width="8.140625" style="1" customWidth="1"/>
    <col min="3" max="3" width="6.28515625" style="1" customWidth="1"/>
    <col min="4" max="4" width="3.85546875" style="1" customWidth="1"/>
    <col min="5" max="5" width="10.140625" style="1" customWidth="1"/>
    <col min="6" max="6" width="9.42578125" style="1" customWidth="1"/>
    <col min="7" max="7" width="5.42578125" style="1" customWidth="1"/>
    <col min="8" max="8" width="11.85546875" style="1" customWidth="1"/>
    <col min="9" max="9" width="5.5703125" style="1" customWidth="1"/>
    <col min="10" max="10" width="7.28515625" style="1" customWidth="1"/>
    <col min="11" max="11" width="10" style="1" customWidth="1"/>
    <col min="12" max="12" width="2.85546875" style="1" customWidth="1"/>
    <col min="13" max="13" width="8.28515625" style="1" customWidth="1"/>
    <col min="14" max="14" width="7.28515625" style="1" customWidth="1"/>
    <col min="15" max="15" width="8.5703125" style="1" customWidth="1"/>
    <col min="16" max="16" width="1.85546875" style="1" customWidth="1"/>
    <col min="17" max="18" width="0" style="1" hidden="1" customWidth="1"/>
    <col min="19" max="20" width="22.140625" style="241" customWidth="1"/>
    <col min="21" max="16384" width="11.42578125" style="1"/>
  </cols>
  <sheetData>
    <row r="1" spans="2:20" ht="13.5" customHeight="1" thickBot="1"/>
    <row r="2" spans="2:20" ht="22.5" customHeight="1" thickBot="1">
      <c r="B2" s="2"/>
      <c r="C2" s="4"/>
      <c r="D2" s="3"/>
      <c r="E2" s="735" t="s">
        <v>694</v>
      </c>
      <c r="F2" s="736"/>
      <c r="G2" s="736"/>
      <c r="H2" s="736"/>
      <c r="I2" s="736"/>
      <c r="J2" s="736"/>
      <c r="K2" s="736"/>
      <c r="L2" s="737"/>
      <c r="M2" s="747" t="s">
        <v>591</v>
      </c>
      <c r="N2" s="748"/>
      <c r="O2" s="749"/>
      <c r="R2" s="42"/>
      <c r="T2" s="241" t="s">
        <v>595</v>
      </c>
    </row>
    <row r="3" spans="2:20" ht="22.5" customHeight="1" thickBot="1">
      <c r="B3" s="5"/>
      <c r="C3" s="7"/>
      <c r="D3" s="6"/>
      <c r="E3" s="738"/>
      <c r="F3" s="739"/>
      <c r="G3" s="739"/>
      <c r="H3" s="739"/>
      <c r="I3" s="739"/>
      <c r="J3" s="739"/>
      <c r="K3" s="739"/>
      <c r="L3" s="740"/>
      <c r="M3" s="747" t="s">
        <v>592</v>
      </c>
      <c r="N3" s="748"/>
      <c r="O3" s="749"/>
      <c r="T3" s="241" t="s">
        <v>596</v>
      </c>
    </row>
    <row r="4" spans="2:20" ht="22.5" customHeight="1" thickBot="1">
      <c r="B4" s="8"/>
      <c r="C4" s="232"/>
      <c r="D4" s="231"/>
      <c r="E4" s="741"/>
      <c r="F4" s="742"/>
      <c r="G4" s="742"/>
      <c r="H4" s="742"/>
      <c r="I4" s="742"/>
      <c r="J4" s="742"/>
      <c r="K4" s="742"/>
      <c r="L4" s="743"/>
      <c r="M4" s="747" t="s">
        <v>44</v>
      </c>
      <c r="N4" s="748"/>
      <c r="O4" s="749"/>
      <c r="T4" s="241" t="s">
        <v>597</v>
      </c>
    </row>
    <row r="5" spans="2:20" ht="25.5" customHeight="1" thickBot="1">
      <c r="B5" s="744" t="s">
        <v>546</v>
      </c>
      <c r="C5" s="745"/>
      <c r="D5" s="745"/>
      <c r="E5" s="745"/>
      <c r="F5" s="745"/>
      <c r="G5" s="745"/>
      <c r="H5" s="745"/>
      <c r="I5" s="745"/>
      <c r="J5" s="745"/>
      <c r="K5" s="745"/>
      <c r="L5" s="745"/>
      <c r="M5" s="745"/>
      <c r="N5" s="745"/>
      <c r="O5" s="746"/>
      <c r="T5" s="241" t="s">
        <v>598</v>
      </c>
    </row>
    <row r="6" spans="2:20" ht="13.5" customHeight="1" thickTop="1">
      <c r="B6" s="699" t="s">
        <v>544</v>
      </c>
      <c r="C6" s="700"/>
      <c r="D6" s="700"/>
      <c r="E6" s="715" t="str">
        <f>VLOOKUP(E8&amp;E10&amp;H27,'liste des soudeurs'!A1:BC998,19,0)</f>
        <v>WQT-066</v>
      </c>
      <c r="F6" s="715"/>
      <c r="G6" s="716"/>
      <c r="H6" s="775" t="s">
        <v>45</v>
      </c>
      <c r="I6" s="700"/>
      <c r="J6" s="769">
        <f>VLOOKUP(E8&amp;E10&amp;H27,'liste des soudeurs'!A1:BC998,20,0)</f>
        <v>46315</v>
      </c>
      <c r="K6" s="769"/>
      <c r="L6" s="770"/>
      <c r="M6" s="750"/>
      <c r="N6" s="751"/>
      <c r="O6" s="752"/>
      <c r="T6" s="241" t="s">
        <v>599</v>
      </c>
    </row>
    <row r="7" spans="2:20" ht="13.5" customHeight="1">
      <c r="B7" s="701"/>
      <c r="C7" s="702"/>
      <c r="D7" s="702"/>
      <c r="E7" s="717"/>
      <c r="F7" s="717"/>
      <c r="G7" s="718"/>
      <c r="H7" s="776"/>
      <c r="I7" s="702"/>
      <c r="J7" s="771"/>
      <c r="K7" s="771"/>
      <c r="L7" s="772"/>
      <c r="M7" s="753"/>
      <c r="N7" s="754"/>
      <c r="O7" s="755"/>
      <c r="T7" s="241" t="s">
        <v>606</v>
      </c>
    </row>
    <row r="8" spans="2:20" ht="13.5" customHeight="1">
      <c r="B8" s="733" t="s">
        <v>46</v>
      </c>
      <c r="C8" s="734"/>
      <c r="D8" s="734"/>
      <c r="E8" s="759" t="s">
        <v>968</v>
      </c>
      <c r="F8" s="759" t="s">
        <v>822</v>
      </c>
      <c r="G8" s="760" t="s">
        <v>822</v>
      </c>
      <c r="H8" s="777" t="s">
        <v>47</v>
      </c>
      <c r="I8" s="734"/>
      <c r="J8" s="773" t="str">
        <f>VLOOKUP(E8&amp;E10&amp;H27,'liste des soudeurs'!A1:BC998,5,0)</f>
        <v>WR-050</v>
      </c>
      <c r="K8" s="773"/>
      <c r="L8" s="774"/>
      <c r="M8" s="753"/>
      <c r="N8" s="754"/>
      <c r="O8" s="755"/>
      <c r="T8" s="241" t="s">
        <v>601</v>
      </c>
    </row>
    <row r="9" spans="2:20" ht="13.5" customHeight="1">
      <c r="B9" s="701"/>
      <c r="C9" s="702"/>
      <c r="D9" s="702"/>
      <c r="E9" s="761" t="s">
        <v>822</v>
      </c>
      <c r="F9" s="761" t="s">
        <v>822</v>
      </c>
      <c r="G9" s="762" t="s">
        <v>822</v>
      </c>
      <c r="H9" s="776"/>
      <c r="I9" s="702"/>
      <c r="J9" s="717"/>
      <c r="K9" s="717"/>
      <c r="L9" s="718"/>
      <c r="M9" s="753"/>
      <c r="N9" s="754"/>
      <c r="O9" s="755"/>
    </row>
    <row r="10" spans="2:20" ht="13.5" customHeight="1">
      <c r="B10" s="733" t="s">
        <v>48</v>
      </c>
      <c r="C10" s="734"/>
      <c r="D10" s="734"/>
      <c r="E10" s="719" t="s">
        <v>600</v>
      </c>
      <c r="F10" s="719"/>
      <c r="G10" s="720"/>
      <c r="H10" s="777" t="s">
        <v>49</v>
      </c>
      <c r="I10" s="734"/>
      <c r="J10" s="806" t="str">
        <f>VLOOKUP(E8&amp;E10&amp;H27,'liste des soudeurs'!A1:BC998,55,0)</f>
        <v>A</v>
      </c>
      <c r="K10" s="806"/>
      <c r="L10" s="807"/>
      <c r="M10" s="753"/>
      <c r="N10" s="754"/>
      <c r="O10" s="755"/>
    </row>
    <row r="11" spans="2:20" ht="13.5" customHeight="1">
      <c r="B11" s="701"/>
      <c r="C11" s="702"/>
      <c r="D11" s="702"/>
      <c r="E11" s="721"/>
      <c r="F11" s="721"/>
      <c r="G11" s="722"/>
      <c r="H11" s="776"/>
      <c r="I11" s="702"/>
      <c r="J11" s="808"/>
      <c r="K11" s="808"/>
      <c r="L11" s="809"/>
      <c r="M11" s="753"/>
      <c r="N11" s="754"/>
      <c r="O11" s="755"/>
    </row>
    <row r="12" spans="2:20" ht="13.5" customHeight="1">
      <c r="B12" s="733" t="s">
        <v>50</v>
      </c>
      <c r="C12" s="734"/>
      <c r="D12" s="734"/>
      <c r="E12" s="723" t="s">
        <v>43</v>
      </c>
      <c r="F12" s="723"/>
      <c r="G12" s="724"/>
      <c r="H12" s="778" t="str">
        <f>VLOOKUP(E8&amp;E10&amp;H27,'liste des soudeurs'!A1:BC998,31,0)</f>
        <v>SMAW UP HILL MONTANT</v>
      </c>
      <c r="I12" s="779"/>
      <c r="J12" s="779"/>
      <c r="K12" s="779"/>
      <c r="L12" s="780"/>
      <c r="M12" s="753"/>
      <c r="N12" s="754"/>
      <c r="O12" s="755"/>
    </row>
    <row r="13" spans="2:20" ht="17.25" customHeight="1">
      <c r="B13" s="701"/>
      <c r="C13" s="702"/>
      <c r="D13" s="702"/>
      <c r="E13" s="725"/>
      <c r="F13" s="725"/>
      <c r="G13" s="726"/>
      <c r="H13" s="778"/>
      <c r="I13" s="779"/>
      <c r="J13" s="779"/>
      <c r="K13" s="779"/>
      <c r="L13" s="780"/>
      <c r="M13" s="753"/>
      <c r="N13" s="754"/>
      <c r="O13" s="755"/>
    </row>
    <row r="14" spans="2:20" ht="13.5" customHeight="1">
      <c r="B14" s="763"/>
      <c r="C14" s="764"/>
      <c r="D14" s="764"/>
      <c r="E14" s="764"/>
      <c r="F14" s="764"/>
      <c r="G14" s="764"/>
      <c r="H14" s="764"/>
      <c r="I14" s="764"/>
      <c r="J14" s="764"/>
      <c r="K14" s="764"/>
      <c r="L14" s="765"/>
      <c r="M14" s="753"/>
      <c r="N14" s="754"/>
      <c r="O14" s="755"/>
      <c r="T14" s="241" t="s">
        <v>597</v>
      </c>
    </row>
    <row r="15" spans="2:20" ht="18" customHeight="1" thickBot="1">
      <c r="B15" s="766"/>
      <c r="C15" s="767"/>
      <c r="D15" s="767"/>
      <c r="E15" s="767"/>
      <c r="F15" s="767"/>
      <c r="G15" s="767"/>
      <c r="H15" s="767"/>
      <c r="I15" s="767"/>
      <c r="J15" s="767"/>
      <c r="K15" s="767"/>
      <c r="L15" s="768"/>
      <c r="M15" s="756"/>
      <c r="N15" s="757"/>
      <c r="O15" s="758"/>
      <c r="T15" s="241" t="s">
        <v>603</v>
      </c>
    </row>
    <row r="16" spans="2:20" ht="4.5" customHeight="1" thickTop="1" thickBot="1">
      <c r="B16" s="5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6"/>
      <c r="T16" s="241" t="s">
        <v>604</v>
      </c>
    </row>
    <row r="17" spans="2:20" ht="13.5" customHeight="1">
      <c r="B17" s="727" t="s">
        <v>51</v>
      </c>
      <c r="C17" s="728"/>
      <c r="D17" s="728"/>
      <c r="E17" s="728"/>
      <c r="F17" s="728"/>
      <c r="G17" s="729"/>
      <c r="H17" s="781" t="s">
        <v>52</v>
      </c>
      <c r="I17" s="728"/>
      <c r="J17" s="728"/>
      <c r="K17" s="729"/>
      <c r="L17" s="781" t="s">
        <v>53</v>
      </c>
      <c r="M17" s="728"/>
      <c r="N17" s="728"/>
      <c r="O17" s="782"/>
      <c r="T17" s="241" t="s">
        <v>605</v>
      </c>
    </row>
    <row r="18" spans="2:20" ht="13.5" customHeight="1">
      <c r="B18" s="730"/>
      <c r="C18" s="731"/>
      <c r="D18" s="731"/>
      <c r="E18" s="731"/>
      <c r="F18" s="731"/>
      <c r="G18" s="732"/>
      <c r="H18" s="783"/>
      <c r="I18" s="731"/>
      <c r="J18" s="731"/>
      <c r="K18" s="732"/>
      <c r="L18" s="783"/>
      <c r="M18" s="731"/>
      <c r="N18" s="731"/>
      <c r="O18" s="784"/>
      <c r="T18" s="241" t="s">
        <v>600</v>
      </c>
    </row>
    <row r="19" spans="2:20" ht="13.5" customHeight="1">
      <c r="B19" s="709" t="s">
        <v>54</v>
      </c>
      <c r="C19" s="710"/>
      <c r="D19" s="710"/>
      <c r="E19" s="710"/>
      <c r="F19" s="710"/>
      <c r="G19" s="711"/>
      <c r="H19" s="816" t="str">
        <f>VLOOKUP(E8&amp;E10&amp;H27,'liste des soudeurs'!A1:BC998,31,0)</f>
        <v>SMAW UP HILL MONTANT</v>
      </c>
      <c r="I19" s="817"/>
      <c r="J19" s="817"/>
      <c r="K19" s="817"/>
      <c r="L19" s="800" t="str">
        <f>H19</f>
        <v>SMAW UP HILL MONTANT</v>
      </c>
      <c r="M19" s="801"/>
      <c r="N19" s="801"/>
      <c r="O19" s="802"/>
      <c r="T19" s="241" t="s">
        <v>606</v>
      </c>
    </row>
    <row r="20" spans="2:20" ht="13.5" customHeight="1">
      <c r="B20" s="712"/>
      <c r="C20" s="713"/>
      <c r="D20" s="713"/>
      <c r="E20" s="713"/>
      <c r="F20" s="713"/>
      <c r="G20" s="714"/>
      <c r="H20" s="819"/>
      <c r="I20" s="820"/>
      <c r="J20" s="820"/>
      <c r="K20" s="820"/>
      <c r="L20" s="803"/>
      <c r="M20" s="804"/>
      <c r="N20" s="804"/>
      <c r="O20" s="805"/>
      <c r="T20" s="241" t="s">
        <v>601</v>
      </c>
    </row>
    <row r="21" spans="2:20" ht="13.5" customHeight="1">
      <c r="B21" s="709" t="s">
        <v>55</v>
      </c>
      <c r="C21" s="710"/>
      <c r="D21" s="710"/>
      <c r="E21" s="710"/>
      <c r="F21" s="710"/>
      <c r="G21" s="711"/>
      <c r="H21" s="816" t="str">
        <f>VLOOKUP(E8&amp;E10&amp;H27,'liste des soudeurs'!A1:BC998,35,0)</f>
        <v>Manuel</v>
      </c>
      <c r="I21" s="817"/>
      <c r="J21" s="817"/>
      <c r="K21" s="817"/>
      <c r="L21" s="816" t="str">
        <f>H21</f>
        <v>Manuel</v>
      </c>
      <c r="M21" s="817"/>
      <c r="N21" s="817"/>
      <c r="O21" s="818"/>
    </row>
    <row r="22" spans="2:20" ht="13.5" customHeight="1">
      <c r="B22" s="712"/>
      <c r="C22" s="713"/>
      <c r="D22" s="713"/>
      <c r="E22" s="713"/>
      <c r="F22" s="713"/>
      <c r="G22" s="714"/>
      <c r="H22" s="819"/>
      <c r="I22" s="820"/>
      <c r="J22" s="820"/>
      <c r="K22" s="820"/>
      <c r="L22" s="819"/>
      <c r="M22" s="820"/>
      <c r="N22" s="820"/>
      <c r="O22" s="821"/>
    </row>
    <row r="23" spans="2:20" ht="13.5" customHeight="1">
      <c r="B23" s="709" t="s">
        <v>56</v>
      </c>
      <c r="C23" s="710"/>
      <c r="D23" s="710"/>
      <c r="E23" s="710"/>
      <c r="F23" s="710"/>
      <c r="G23" s="711"/>
      <c r="H23" s="816" t="str">
        <f>VLOOKUP(E8&amp;E10&amp;H27,'liste des soudeurs'!A1:BC998,21,0)</f>
        <v>API5L_X52</v>
      </c>
      <c r="I23" s="817"/>
      <c r="J23" s="817"/>
      <c r="K23" s="817"/>
      <c r="L23" s="822" t="str">
        <f>VLOOKUP(E8&amp;E10&amp;H27,'liste des soudeurs'!A1:AX998,32,0)</f>
        <v>API5L_X52</v>
      </c>
      <c r="M23" s="823"/>
      <c r="N23" s="823"/>
      <c r="O23" s="824"/>
    </row>
    <row r="24" spans="2:20" ht="13.5" customHeight="1">
      <c r="B24" s="712"/>
      <c r="C24" s="713"/>
      <c r="D24" s="713"/>
      <c r="E24" s="713"/>
      <c r="F24" s="713"/>
      <c r="G24" s="714"/>
      <c r="H24" s="819"/>
      <c r="I24" s="820"/>
      <c r="J24" s="820"/>
      <c r="K24" s="820"/>
      <c r="L24" s="825"/>
      <c r="M24" s="826"/>
      <c r="N24" s="826"/>
      <c r="O24" s="827"/>
      <c r="S24" s="241" t="str">
        <f>E8&amp;E10&amp;H27</f>
        <v>DJEMAI MOHAMEDTFT-II-REP-PL026</v>
      </c>
    </row>
    <row r="25" spans="2:20" ht="13.5" customHeight="1">
      <c r="B25" s="709" t="s">
        <v>57</v>
      </c>
      <c r="C25" s="710"/>
      <c r="D25" s="710"/>
      <c r="E25" s="710"/>
      <c r="F25" s="710"/>
      <c r="G25" s="711"/>
      <c r="H25" s="832">
        <f>VLOOKUP(E8&amp;E10&amp;H27,'liste des soudeurs'!A1:BC998,10,0)</f>
        <v>11</v>
      </c>
      <c r="I25" s="833"/>
      <c r="J25" s="833"/>
      <c r="K25" s="833"/>
      <c r="L25" s="785" t="str">
        <f>VLOOKUP(E8&amp;E10&amp;H27,'liste des soudeurs'!A1:AX998,29,0)</f>
        <v xml:space="preserve"> SMAW ≥  3,9 mm</v>
      </c>
      <c r="M25" s="786"/>
      <c r="N25" s="786"/>
      <c r="O25" s="787"/>
    </row>
    <row r="26" spans="2:20" ht="13.5" customHeight="1">
      <c r="B26" s="712"/>
      <c r="C26" s="713"/>
      <c r="D26" s="713"/>
      <c r="E26" s="713"/>
      <c r="F26" s="713"/>
      <c r="G26" s="714"/>
      <c r="H26" s="834"/>
      <c r="I26" s="835"/>
      <c r="J26" s="835"/>
      <c r="K26" s="835"/>
      <c r="L26" s="788" t="str">
        <f>VLOOKUP(E8&amp;E10&amp;H27,'liste des soudeurs'!A1:AX998,30,0)</f>
        <v>≤ 19,05mm</v>
      </c>
      <c r="M26" s="789"/>
      <c r="N26" s="789"/>
      <c r="O26" s="790"/>
    </row>
    <row r="27" spans="2:20" ht="13.5" customHeight="1">
      <c r="B27" s="709" t="s">
        <v>58</v>
      </c>
      <c r="C27" s="710"/>
      <c r="D27" s="710"/>
      <c r="E27" s="710"/>
      <c r="F27" s="710"/>
      <c r="G27" s="711"/>
      <c r="H27" s="828">
        <v>6</v>
      </c>
      <c r="I27" s="829"/>
      <c r="J27" s="829"/>
      <c r="K27" s="829"/>
      <c r="L27" s="794" t="str">
        <f>VLOOKUP(E8&amp;E10&amp;H27,'liste des soudeurs'!A1:AX998,27,0)</f>
        <v>≥ 2,3/8''  (60,3mm)</v>
      </c>
      <c r="M27" s="795"/>
      <c r="N27" s="795"/>
      <c r="O27" s="796"/>
    </row>
    <row r="28" spans="2:20" ht="13.5" customHeight="1">
      <c r="B28" s="712"/>
      <c r="C28" s="713"/>
      <c r="D28" s="713"/>
      <c r="E28" s="713"/>
      <c r="F28" s="713"/>
      <c r="G28" s="714"/>
      <c r="H28" s="830"/>
      <c r="I28" s="831"/>
      <c r="J28" s="831"/>
      <c r="K28" s="831"/>
      <c r="L28" s="797" t="str">
        <f>VLOOKUP(E8&amp;E10&amp;H27,'liste des soudeurs'!A1:AX998,28,0)</f>
        <v>≤ 12,750''   323,9mm</v>
      </c>
      <c r="M28" s="798"/>
      <c r="N28" s="798"/>
      <c r="O28" s="799"/>
    </row>
    <row r="29" spans="2:20" ht="13.5" customHeight="1">
      <c r="B29" s="709" t="s">
        <v>59</v>
      </c>
      <c r="C29" s="710"/>
      <c r="D29" s="710"/>
      <c r="E29" s="710" t="s">
        <v>545</v>
      </c>
      <c r="F29" s="710"/>
      <c r="G29" s="711"/>
      <c r="H29" s="317" t="s">
        <v>60</v>
      </c>
      <c r="I29" s="836" t="str">
        <f>VLOOKUP(E8&amp;E10&amp;H27,'liste des soudeurs'!A1:BC998,43,0)</f>
        <v>E 6010</v>
      </c>
      <c r="J29" s="837"/>
      <c r="K29" s="838"/>
      <c r="L29" s="791" t="str">
        <f>VLOOKUP(E8&amp;E10&amp;H27,'liste des soudeurs'!A1:BC998,23,0)</f>
        <v>WF-1b</v>
      </c>
      <c r="M29" s="792"/>
      <c r="N29" s="792"/>
      <c r="O29" s="793"/>
    </row>
    <row r="30" spans="2:20" ht="13.5" customHeight="1">
      <c r="B30" s="712"/>
      <c r="C30" s="713"/>
      <c r="D30" s="713"/>
      <c r="E30" s="713"/>
      <c r="F30" s="713"/>
      <c r="G30" s="714"/>
      <c r="H30" s="125" t="s">
        <v>61</v>
      </c>
      <c r="I30" s="810" t="str">
        <f>VLOOKUP(E8&amp;E10&amp;H27,'liste des soudeurs'!A1:BC998,44,0)</f>
        <v>E 7018</v>
      </c>
      <c r="J30" s="811"/>
      <c r="K30" s="812"/>
      <c r="L30" s="847" t="str">
        <f>VLOOKUP(E8&amp;E10&amp;H27,'liste des soudeurs'!A1:BC998,24,0)</f>
        <v xml:space="preserve">WF-2c </v>
      </c>
      <c r="M30" s="848"/>
      <c r="N30" s="848"/>
      <c r="O30" s="849"/>
    </row>
    <row r="31" spans="2:20" ht="13.5" customHeight="1">
      <c r="B31" s="693" t="s">
        <v>62</v>
      </c>
      <c r="C31" s="694"/>
      <c r="D31" s="694"/>
      <c r="E31" s="318"/>
      <c r="F31" s="318"/>
      <c r="G31" s="319"/>
      <c r="H31" s="317" t="s">
        <v>60</v>
      </c>
      <c r="I31" s="858" t="str">
        <f>VLOOKUP(E8&amp;E10&amp;H27,'liste des soudeurs'!A1:BC998,41,0)</f>
        <v>A5.1</v>
      </c>
      <c r="J31" s="792"/>
      <c r="K31" s="859"/>
      <c r="L31" s="791" t="str">
        <f>VLOOKUP(E8&amp;E10&amp;H27,'liste des soudeurs'!A1:BC998,25,0)</f>
        <v>A5.1or A5.5</v>
      </c>
      <c r="M31" s="792"/>
      <c r="N31" s="792"/>
      <c r="O31" s="793"/>
    </row>
    <row r="32" spans="2:20" ht="13.5" customHeight="1">
      <c r="B32" s="703"/>
      <c r="C32" s="704"/>
      <c r="D32" s="704"/>
      <c r="E32" s="9"/>
      <c r="F32" s="9"/>
      <c r="G32" s="10"/>
      <c r="H32" s="125" t="s">
        <v>61</v>
      </c>
      <c r="I32" s="860" t="str">
        <f>VLOOKUP(E8&amp;E10&amp;H27,'liste des soudeurs'!A1:BC998,42,0)</f>
        <v>A5.1</v>
      </c>
      <c r="J32" s="848"/>
      <c r="K32" s="861"/>
      <c r="L32" s="862" t="str">
        <f>VLOOKUP(E8&amp;E10&amp;H27,'liste des soudeurs'!A1:BC998,26,0)</f>
        <v>A5.1 or A5.5</v>
      </c>
      <c r="M32" s="863"/>
      <c r="N32" s="863"/>
      <c r="O32" s="864"/>
    </row>
    <row r="33" spans="2:18" ht="13.5" customHeight="1">
      <c r="B33" s="693" t="s">
        <v>63</v>
      </c>
      <c r="C33" s="694"/>
      <c r="D33" s="694"/>
      <c r="E33" s="694"/>
      <c r="F33" s="694"/>
      <c r="G33" s="695"/>
      <c r="H33" s="865" t="str">
        <f>VLOOKUP(E8&amp;E10&amp;H27,'liste des soudeurs'!A1:BC998,34,0)</f>
        <v>5G</v>
      </c>
      <c r="I33" s="866"/>
      <c r="J33" s="866"/>
      <c r="K33" s="867"/>
      <c r="L33" s="871" t="str">
        <f>VLOOKUP(E8&amp;E10&amp;H27,'liste des soudeurs'!A1:BC998,45,0)</f>
        <v>V-H-O</v>
      </c>
      <c r="M33" s="872"/>
      <c r="N33" s="872"/>
      <c r="O33" s="873"/>
    </row>
    <row r="34" spans="2:18" ht="13.5" customHeight="1">
      <c r="B34" s="703"/>
      <c r="C34" s="704"/>
      <c r="D34" s="704"/>
      <c r="E34" s="704"/>
      <c r="F34" s="704"/>
      <c r="G34" s="705"/>
      <c r="H34" s="868"/>
      <c r="I34" s="869"/>
      <c r="J34" s="869"/>
      <c r="K34" s="870"/>
      <c r="L34" s="874"/>
      <c r="M34" s="875"/>
      <c r="N34" s="875"/>
      <c r="O34" s="876"/>
    </row>
    <row r="35" spans="2:18" ht="13.5" customHeight="1">
      <c r="B35" s="693" t="s">
        <v>64</v>
      </c>
      <c r="C35" s="694"/>
      <c r="D35" s="694"/>
      <c r="E35" s="694"/>
      <c r="F35" s="694"/>
      <c r="G35" s="695"/>
      <c r="H35" s="877" t="str">
        <f>VLOOKUP(E8&amp;E10&amp;H27,'liste des soudeurs'!A1:BC998,37,0)</f>
        <v>UP HILL   Montant</v>
      </c>
      <c r="I35" s="877"/>
      <c r="J35" s="877"/>
      <c r="K35" s="877"/>
      <c r="L35" s="877" t="str">
        <f>+H35</f>
        <v>UP HILL   Montant</v>
      </c>
      <c r="M35" s="877"/>
      <c r="N35" s="877"/>
      <c r="O35" s="879"/>
    </row>
    <row r="36" spans="2:18" ht="13.5" customHeight="1">
      <c r="B36" s="703"/>
      <c r="C36" s="704"/>
      <c r="D36" s="704"/>
      <c r="E36" s="704"/>
      <c r="F36" s="704"/>
      <c r="G36" s="705"/>
      <c r="H36" s="878"/>
      <c r="I36" s="878"/>
      <c r="J36" s="878"/>
      <c r="K36" s="878"/>
      <c r="L36" s="878"/>
      <c r="M36" s="878"/>
      <c r="N36" s="878"/>
      <c r="O36" s="880"/>
      <c r="R36" s="16"/>
    </row>
    <row r="37" spans="2:18" ht="13.5" customHeight="1">
      <c r="B37" s="693" t="s">
        <v>65</v>
      </c>
      <c r="C37" s="694"/>
      <c r="D37" s="694"/>
      <c r="E37" s="694"/>
      <c r="F37" s="694"/>
      <c r="G37" s="695"/>
      <c r="H37" s="317" t="s">
        <v>60</v>
      </c>
      <c r="I37" s="836" t="str">
        <f>VLOOKUP(E8&amp;E10&amp;H27,'liste des soudeurs'!A1:BC998,38,0)</f>
        <v>N/A</v>
      </c>
      <c r="J37" s="837"/>
      <c r="K37" s="838"/>
      <c r="L37" s="836" t="str">
        <f>I37</f>
        <v>N/A</v>
      </c>
      <c r="M37" s="837"/>
      <c r="N37" s="837"/>
      <c r="O37" s="843"/>
    </row>
    <row r="38" spans="2:18" ht="13.5" customHeight="1" thickBot="1">
      <c r="B38" s="706"/>
      <c r="C38" s="707"/>
      <c r="D38" s="707"/>
      <c r="E38" s="707"/>
      <c r="F38" s="707"/>
      <c r="G38" s="708"/>
      <c r="H38" s="233" t="s">
        <v>61</v>
      </c>
      <c r="I38" s="844"/>
      <c r="J38" s="845"/>
      <c r="K38" s="850"/>
      <c r="L38" s="844"/>
      <c r="M38" s="845"/>
      <c r="N38" s="845"/>
      <c r="O38" s="846"/>
    </row>
    <row r="39" spans="2:18" ht="13.5" customHeight="1">
      <c r="B39" s="813" t="s">
        <v>543</v>
      </c>
      <c r="C39" s="814"/>
      <c r="D39" s="814"/>
      <c r="E39" s="814"/>
      <c r="F39" s="814"/>
      <c r="G39" s="814"/>
      <c r="H39" s="814"/>
      <c r="I39" s="814"/>
      <c r="J39" s="814"/>
      <c r="K39" s="814"/>
      <c r="L39" s="814"/>
      <c r="M39" s="814"/>
      <c r="N39" s="814"/>
      <c r="O39" s="815"/>
    </row>
    <row r="40" spans="2:18" ht="13.5" customHeight="1" thickBot="1">
      <c r="B40" s="813"/>
      <c r="C40" s="814"/>
      <c r="D40" s="814"/>
      <c r="E40" s="814"/>
      <c r="F40" s="814"/>
      <c r="G40" s="814"/>
      <c r="H40" s="814"/>
      <c r="I40" s="814"/>
      <c r="J40" s="814"/>
      <c r="K40" s="814"/>
      <c r="L40" s="814"/>
      <c r="M40" s="814"/>
      <c r="N40" s="814"/>
      <c r="O40" s="815"/>
    </row>
    <row r="41" spans="2:18" ht="12.6" customHeight="1">
      <c r="B41" s="851" t="s">
        <v>66</v>
      </c>
      <c r="C41" s="852"/>
      <c r="D41" s="852"/>
      <c r="E41" s="852"/>
      <c r="F41" s="852"/>
      <c r="G41" s="853"/>
      <c r="H41" s="884" t="e">
        <f>VLOOKUP(E8&amp;E10&amp;H27,'liste des soudeurs'!A1:AV61,46,0)</f>
        <v>#N/A</v>
      </c>
      <c r="I41" s="885"/>
      <c r="J41" s="885"/>
      <c r="K41" s="886"/>
      <c r="L41" s="839" t="e">
        <f>H41</f>
        <v>#N/A</v>
      </c>
      <c r="M41" s="840"/>
      <c r="N41" s="840"/>
      <c r="O41" s="841"/>
    </row>
    <row r="42" spans="2:18" ht="12.6" customHeight="1">
      <c r="B42" s="854"/>
      <c r="C42" s="855"/>
      <c r="D42" s="855"/>
      <c r="E42" s="855"/>
      <c r="F42" s="855"/>
      <c r="G42" s="856"/>
      <c r="H42" s="819"/>
      <c r="I42" s="820"/>
      <c r="J42" s="820"/>
      <c r="K42" s="887"/>
      <c r="L42" s="810"/>
      <c r="M42" s="811"/>
      <c r="N42" s="811"/>
      <c r="O42" s="842"/>
    </row>
    <row r="43" spans="2:18" ht="12.6" customHeight="1">
      <c r="B43" s="693" t="s">
        <v>67</v>
      </c>
      <c r="C43" s="694"/>
      <c r="D43" s="694"/>
      <c r="E43" s="694"/>
      <c r="F43" s="694"/>
      <c r="G43" s="695"/>
      <c r="H43" s="317" t="s">
        <v>60</v>
      </c>
      <c r="I43" s="836" t="str">
        <f>VLOOKUP(E8&amp;E10&amp;H27,'liste des soudeurs'!A1:BC998,47,0)</f>
        <v>(+)</v>
      </c>
      <c r="J43" s="837"/>
      <c r="K43" s="838"/>
      <c r="L43" s="836" t="str">
        <f>I43</f>
        <v>(+)</v>
      </c>
      <c r="M43" s="837"/>
      <c r="N43" s="837"/>
      <c r="O43" s="843"/>
    </row>
    <row r="44" spans="2:18" ht="12.6" customHeight="1">
      <c r="B44" s="703"/>
      <c r="C44" s="704"/>
      <c r="D44" s="704"/>
      <c r="E44" s="704"/>
      <c r="F44" s="704"/>
      <c r="G44" s="705"/>
      <c r="H44" s="125" t="s">
        <v>61</v>
      </c>
      <c r="I44" s="810" t="str">
        <f>VLOOKUP(E8&amp;E10&amp;H27,'liste des soudeurs'!A1:BC998,48,0)</f>
        <v>(+)</v>
      </c>
      <c r="J44" s="811"/>
      <c r="K44" s="812"/>
      <c r="L44" s="810" t="str">
        <f>I44</f>
        <v>(+)</v>
      </c>
      <c r="M44" s="811"/>
      <c r="N44" s="811"/>
      <c r="O44" s="842"/>
    </row>
    <row r="45" spans="2:18" ht="12.6" customHeight="1">
      <c r="B45" s="693" t="s">
        <v>68</v>
      </c>
      <c r="C45" s="694"/>
      <c r="D45" s="694"/>
      <c r="E45" s="694"/>
      <c r="F45" s="694"/>
      <c r="G45" s="695"/>
      <c r="H45" s="816" t="str">
        <f>VLOOKUP(E8&amp;E10&amp;H27,'liste des soudeurs'!A1:BC998,11,0)</f>
        <v>A</v>
      </c>
      <c r="I45" s="872" t="s">
        <v>69</v>
      </c>
      <c r="J45" s="872"/>
      <c r="K45" s="892" t="str">
        <f>VLOOKUP(E8&amp;E10&amp;H27,'liste des soudeurs'!A1:BC998,13,0)</f>
        <v>VT-WQT-030</v>
      </c>
      <c r="L45" s="816" t="str">
        <f>H45</f>
        <v>A</v>
      </c>
      <c r="M45" s="817"/>
      <c r="N45" s="817"/>
      <c r="O45" s="818"/>
    </row>
    <row r="46" spans="2:18" ht="12.6" customHeight="1">
      <c r="B46" s="703"/>
      <c r="C46" s="704"/>
      <c r="D46" s="704"/>
      <c r="E46" s="704"/>
      <c r="F46" s="704"/>
      <c r="G46" s="705"/>
      <c r="H46" s="819"/>
      <c r="I46" s="875"/>
      <c r="J46" s="875"/>
      <c r="K46" s="894"/>
      <c r="L46" s="819"/>
      <c r="M46" s="820"/>
      <c r="N46" s="820"/>
      <c r="O46" s="821"/>
    </row>
    <row r="47" spans="2:18" ht="12.6" customHeight="1">
      <c r="B47" s="693" t="s">
        <v>70</v>
      </c>
      <c r="C47" s="694"/>
      <c r="D47" s="694"/>
      <c r="E47" s="694"/>
      <c r="F47" s="694"/>
      <c r="G47" s="695"/>
      <c r="H47" s="816" t="str">
        <f>VLOOKUP(E8&amp;E10&amp;H27,'liste des soudeurs'!A1:BC998,14,0)</f>
        <v>A</v>
      </c>
      <c r="I47" s="872" t="s">
        <v>71</v>
      </c>
      <c r="J47" s="872"/>
      <c r="K47" s="892" t="str">
        <f>VLOOKUP(E8&amp;E10&amp;H27,'liste des soudeurs'!A1:BC998,16,0)</f>
        <v>RT-WQT-030</v>
      </c>
      <c r="L47" s="816" t="str">
        <f>H47</f>
        <v>A</v>
      </c>
      <c r="M47" s="817"/>
      <c r="N47" s="817"/>
      <c r="O47" s="818"/>
    </row>
    <row r="48" spans="2:18" ht="12.6" customHeight="1" thickBot="1">
      <c r="B48" s="696"/>
      <c r="C48" s="697"/>
      <c r="D48" s="697"/>
      <c r="E48" s="697"/>
      <c r="F48" s="697"/>
      <c r="G48" s="698"/>
      <c r="H48" s="888"/>
      <c r="I48" s="891"/>
      <c r="J48" s="891"/>
      <c r="K48" s="893"/>
      <c r="L48" s="888"/>
      <c r="M48" s="889"/>
      <c r="N48" s="889"/>
      <c r="O48" s="890"/>
    </row>
    <row r="49" spans="2:20" ht="13.5" customHeight="1" thickTop="1">
      <c r="B49" s="11" t="s">
        <v>72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/>
    </row>
    <row r="50" spans="2:20" ht="13.5" customHeight="1">
      <c r="B50" s="11" t="s">
        <v>73</v>
      </c>
      <c r="C50" s="12"/>
      <c r="D50" s="12"/>
      <c r="E50" s="12"/>
      <c r="F50" s="12"/>
      <c r="G50" s="12"/>
      <c r="H50" s="14"/>
      <c r="I50" s="7"/>
      <c r="J50" s="7"/>
      <c r="K50" s="315" t="str">
        <f>VLOOKUP(VLOOKUP(E8&amp;E10&amp;H27,'liste des soudeurs'!A1:AV5484,4,0),$B$61:$C$61,2,0)</f>
        <v>API 1104 (22 em edition )</v>
      </c>
      <c r="L50" s="314"/>
      <c r="M50" s="7"/>
      <c r="N50" s="15" t="s">
        <v>74</v>
      </c>
      <c r="O50" s="13"/>
      <c r="T50" s="1"/>
    </row>
    <row r="51" spans="2:20" ht="8.25" customHeight="1" thickBot="1">
      <c r="B51" s="360"/>
      <c r="C51" s="361"/>
      <c r="D51" s="361"/>
      <c r="E51" s="361"/>
      <c r="F51" s="361"/>
      <c r="G51" s="361"/>
      <c r="H51" s="362"/>
      <c r="I51" s="361"/>
      <c r="J51" s="363"/>
      <c r="K51" s="363"/>
      <c r="L51" s="364"/>
      <c r="M51" s="365"/>
      <c r="N51" s="361"/>
      <c r="O51" s="366"/>
      <c r="T51" s="1"/>
    </row>
    <row r="52" spans="2:20" s="369" customFormat="1" ht="20.100000000000001" customHeight="1">
      <c r="B52" s="881" t="s">
        <v>624</v>
      </c>
      <c r="C52" s="881"/>
      <c r="D52" s="881"/>
      <c r="E52" s="882" t="s">
        <v>625</v>
      </c>
      <c r="F52" s="882"/>
      <c r="G52" s="882"/>
      <c r="H52" s="367"/>
      <c r="I52" s="882" t="s">
        <v>651</v>
      </c>
      <c r="J52" s="882"/>
      <c r="K52" s="882"/>
      <c r="L52" s="882"/>
      <c r="M52" s="882" t="s">
        <v>656</v>
      </c>
      <c r="N52" s="882"/>
      <c r="O52" s="882"/>
      <c r="S52" s="370"/>
    </row>
    <row r="53" spans="2:20" s="371" customFormat="1" ht="20.100000000000001" customHeight="1">
      <c r="B53" s="881"/>
      <c r="C53" s="881"/>
      <c r="D53" s="881"/>
      <c r="E53" s="882"/>
      <c r="F53" s="882"/>
      <c r="G53" s="882"/>
      <c r="H53" s="367"/>
      <c r="I53" s="882"/>
      <c r="J53" s="882"/>
      <c r="K53" s="882"/>
      <c r="L53" s="882"/>
      <c r="M53" s="882"/>
      <c r="N53" s="882"/>
      <c r="O53" s="882"/>
      <c r="P53" s="369"/>
      <c r="Q53" s="369"/>
      <c r="R53" s="369"/>
      <c r="S53" s="370"/>
      <c r="T53" s="369"/>
    </row>
    <row r="54" spans="2:20" s="369" customFormat="1" ht="33.950000000000003" customHeight="1">
      <c r="B54" s="883" t="s">
        <v>620</v>
      </c>
      <c r="C54" s="883"/>
      <c r="D54" s="883"/>
      <c r="E54" s="691" t="s">
        <v>627</v>
      </c>
      <c r="F54" s="691"/>
      <c r="G54" s="691"/>
      <c r="H54" s="691" t="s">
        <v>654</v>
      </c>
      <c r="I54" s="691"/>
      <c r="J54" s="691"/>
      <c r="K54" s="691"/>
      <c r="L54" s="691"/>
      <c r="M54" s="691" t="s">
        <v>655</v>
      </c>
      <c r="N54" s="691"/>
      <c r="O54" s="691"/>
      <c r="S54" s="370"/>
    </row>
    <row r="55" spans="2:20" s="369" customFormat="1" ht="27.95" customHeight="1">
      <c r="B55" s="372" t="s">
        <v>622</v>
      </c>
      <c r="C55" s="373"/>
      <c r="D55" s="373"/>
      <c r="E55" s="691"/>
      <c r="F55" s="691"/>
      <c r="G55" s="691"/>
      <c r="H55" s="691"/>
      <c r="I55" s="691"/>
      <c r="J55" s="691"/>
      <c r="K55" s="691"/>
      <c r="L55" s="691"/>
      <c r="M55" s="691"/>
      <c r="N55" s="691"/>
      <c r="O55" s="691"/>
      <c r="S55" s="370"/>
    </row>
    <row r="56" spans="2:20" s="369" customFormat="1" ht="27.95" customHeight="1">
      <c r="B56" s="372" t="s">
        <v>623</v>
      </c>
      <c r="C56" s="373"/>
      <c r="D56" s="373"/>
      <c r="E56" s="691"/>
      <c r="F56" s="691"/>
      <c r="G56" s="691"/>
      <c r="H56" s="691"/>
      <c r="I56" s="691"/>
      <c r="J56" s="691"/>
      <c r="K56" s="691"/>
      <c r="L56" s="691"/>
      <c r="M56" s="691"/>
      <c r="N56" s="691"/>
      <c r="O56" s="691"/>
      <c r="S56" s="370"/>
      <c r="T56" s="370"/>
    </row>
    <row r="57" spans="2:20" s="369" customFormat="1" ht="45" customHeight="1">
      <c r="B57" s="372" t="s">
        <v>15</v>
      </c>
      <c r="C57" s="373"/>
      <c r="D57" s="373"/>
      <c r="E57" s="692">
        <f>J6</f>
        <v>46315</v>
      </c>
      <c r="F57" s="692"/>
      <c r="G57" s="692"/>
      <c r="H57" s="691"/>
      <c r="I57" s="691"/>
      <c r="J57" s="691"/>
      <c r="K57" s="691"/>
      <c r="L57" s="691"/>
      <c r="M57" s="691"/>
      <c r="N57" s="691"/>
      <c r="O57" s="691"/>
      <c r="S57" s="370"/>
    </row>
    <row r="58" spans="2:20" s="368" customFormat="1" ht="33.75" customHeight="1">
      <c r="P58" s="369"/>
      <c r="Q58" s="369"/>
      <c r="R58" s="369"/>
      <c r="S58" s="370"/>
      <c r="T58" s="370"/>
    </row>
    <row r="59" spans="2:20" s="303" customFormat="1" ht="19.5" customHeight="1">
      <c r="L59" s="316"/>
      <c r="M59" s="316"/>
      <c r="N59" s="316"/>
      <c r="O59" s="316"/>
      <c r="P59" s="316"/>
      <c r="Q59" s="1"/>
      <c r="R59" s="1"/>
      <c r="S59" s="241"/>
      <c r="T59" s="241"/>
    </row>
    <row r="60" spans="2:20" s="303" customFormat="1" ht="18.75">
      <c r="L60" s="316"/>
      <c r="M60" s="316"/>
      <c r="N60" s="316"/>
      <c r="O60" s="316"/>
      <c r="P60" s="316"/>
      <c r="Q60" s="1"/>
      <c r="R60" s="1"/>
      <c r="S60" s="241"/>
      <c r="T60" s="241"/>
    </row>
    <row r="61" spans="2:20" ht="18.75">
      <c r="B61" s="660" t="s">
        <v>166</v>
      </c>
      <c r="C61" s="857" t="s">
        <v>542</v>
      </c>
      <c r="D61" s="857"/>
      <c r="E61" s="857"/>
      <c r="F61" s="857"/>
      <c r="L61" s="316"/>
    </row>
  </sheetData>
  <sheetProtection selectLockedCells="1" selectUnlockedCells="1"/>
  <mergeCells count="99">
    <mergeCell ref="M52:O53"/>
    <mergeCell ref="I52:L53"/>
    <mergeCell ref="L45:O46"/>
    <mergeCell ref="H41:K42"/>
    <mergeCell ref="L44:O44"/>
    <mergeCell ref="L47:O48"/>
    <mergeCell ref="H47:H48"/>
    <mergeCell ref="I47:J48"/>
    <mergeCell ref="K47:K48"/>
    <mergeCell ref="I45:J46"/>
    <mergeCell ref="K45:K46"/>
    <mergeCell ref="C61:F61"/>
    <mergeCell ref="I31:K31"/>
    <mergeCell ref="L31:O31"/>
    <mergeCell ref="I43:K43"/>
    <mergeCell ref="L43:O43"/>
    <mergeCell ref="I32:K32"/>
    <mergeCell ref="L32:O32"/>
    <mergeCell ref="H33:K34"/>
    <mergeCell ref="L33:O34"/>
    <mergeCell ref="H35:K36"/>
    <mergeCell ref="L35:O36"/>
    <mergeCell ref="H45:H46"/>
    <mergeCell ref="B52:D53"/>
    <mergeCell ref="E52:G53"/>
    <mergeCell ref="B54:D54"/>
    <mergeCell ref="E54:G54"/>
    <mergeCell ref="E29:G30"/>
    <mergeCell ref="L41:O42"/>
    <mergeCell ref="L37:O38"/>
    <mergeCell ref="L30:O30"/>
    <mergeCell ref="I37:K38"/>
    <mergeCell ref="B41:G42"/>
    <mergeCell ref="H10:I11"/>
    <mergeCell ref="H17:K18"/>
    <mergeCell ref="J10:L11"/>
    <mergeCell ref="B43:G44"/>
    <mergeCell ref="I44:K44"/>
    <mergeCell ref="B39:O40"/>
    <mergeCell ref="I30:K30"/>
    <mergeCell ref="L21:O22"/>
    <mergeCell ref="H23:K24"/>
    <mergeCell ref="L23:O24"/>
    <mergeCell ref="H27:K28"/>
    <mergeCell ref="H21:K22"/>
    <mergeCell ref="H19:K20"/>
    <mergeCell ref="H25:K26"/>
    <mergeCell ref="I29:K29"/>
    <mergeCell ref="B29:D30"/>
    <mergeCell ref="L17:O18"/>
    <mergeCell ref="L25:O25"/>
    <mergeCell ref="L26:O26"/>
    <mergeCell ref="L29:O29"/>
    <mergeCell ref="L27:O27"/>
    <mergeCell ref="L28:O28"/>
    <mergeCell ref="L19:O20"/>
    <mergeCell ref="B10:D11"/>
    <mergeCell ref="E2:L4"/>
    <mergeCell ref="B8:D9"/>
    <mergeCell ref="B5:O5"/>
    <mergeCell ref="M2:O2"/>
    <mergeCell ref="M3:O3"/>
    <mergeCell ref="M4:O4"/>
    <mergeCell ref="M6:O15"/>
    <mergeCell ref="E8:G9"/>
    <mergeCell ref="B12:D13"/>
    <mergeCell ref="B14:L15"/>
    <mergeCell ref="J6:L7"/>
    <mergeCell ref="J8:L9"/>
    <mergeCell ref="H6:I7"/>
    <mergeCell ref="H8:I9"/>
    <mergeCell ref="H12:L13"/>
    <mergeCell ref="B47:G48"/>
    <mergeCell ref="B6:D7"/>
    <mergeCell ref="B31:D32"/>
    <mergeCell ref="B33:G34"/>
    <mergeCell ref="B35:G36"/>
    <mergeCell ref="B37:G38"/>
    <mergeCell ref="B23:G24"/>
    <mergeCell ref="B25:G26"/>
    <mergeCell ref="B27:G28"/>
    <mergeCell ref="B19:G20"/>
    <mergeCell ref="B21:G22"/>
    <mergeCell ref="E6:G7"/>
    <mergeCell ref="E10:G11"/>
    <mergeCell ref="E12:G13"/>
    <mergeCell ref="B17:G18"/>
    <mergeCell ref="B45:G46"/>
    <mergeCell ref="M55:O55"/>
    <mergeCell ref="M56:O56"/>
    <mergeCell ref="M57:O57"/>
    <mergeCell ref="H54:L54"/>
    <mergeCell ref="E55:G55"/>
    <mergeCell ref="E56:G56"/>
    <mergeCell ref="E57:G57"/>
    <mergeCell ref="H55:L55"/>
    <mergeCell ref="H56:L56"/>
    <mergeCell ref="H57:L57"/>
    <mergeCell ref="M54:O54"/>
  </mergeCells>
  <printOptions horizontalCentered="1" verticalCentered="1"/>
  <pageMargins left="0" right="0" top="0" bottom="0" header="0" footer="0"/>
  <pageSetup paperSize="9" scale="9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WPS!$D$2:$D$13</xm:f>
          </x14:formula1>
          <xm:sqref>E10</xm:sqref>
        </x14:dataValidation>
        <x14:dataValidation type="list" allowBlank="1" showInputMessage="1" showErrorMessage="1">
          <x14:formula1>
            <xm:f>'liste des soudeurs'!$F$2:$F$98</xm:f>
          </x14:formula1>
          <xm:sqref>E8:G9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/>
  <dimension ref="A1:R106"/>
  <sheetViews>
    <sheetView topLeftCell="M1" zoomScaleNormal="100" workbookViewId="0">
      <selection activeCell="S3" sqref="S3"/>
    </sheetView>
  </sheetViews>
  <sheetFormatPr defaultColWidth="11.42578125" defaultRowHeight="15"/>
  <cols>
    <col min="1" max="1" width="9.5703125" bestFit="1" customWidth="1"/>
    <col min="2" max="2" width="22.28515625" customWidth="1"/>
    <col min="3" max="3" width="20.28515625" customWidth="1"/>
    <col min="4" max="4" width="16.85546875" customWidth="1"/>
    <col min="5" max="5" width="12.7109375" customWidth="1"/>
    <col min="6" max="6" width="7.5703125" customWidth="1"/>
    <col min="7" max="7" width="12.28515625" customWidth="1"/>
    <col min="8" max="8" width="21.5703125" customWidth="1"/>
    <col min="9" max="9" width="7.5703125" customWidth="1"/>
    <col min="10" max="10" width="17.7109375" customWidth="1"/>
    <col min="11" max="12" width="7.5703125" customWidth="1"/>
    <col min="13" max="13" width="15.7109375" customWidth="1"/>
    <col min="14" max="14" width="9.42578125" bestFit="1" customWidth="1"/>
    <col min="15" max="15" width="19.140625" customWidth="1"/>
    <col min="16" max="16" width="23.85546875" customWidth="1"/>
  </cols>
  <sheetData>
    <row r="1" spans="1:18" ht="24.75">
      <c r="B1" s="36" t="s">
        <v>100</v>
      </c>
      <c r="C1" s="36" t="s">
        <v>101</v>
      </c>
      <c r="D1" s="36" t="s">
        <v>147</v>
      </c>
      <c r="E1" s="36" t="s">
        <v>76</v>
      </c>
      <c r="F1" s="37" t="s">
        <v>142</v>
      </c>
      <c r="G1" s="37" t="s">
        <v>81</v>
      </c>
      <c r="I1" s="45"/>
    </row>
    <row r="2" spans="1:18" ht="36" customHeight="1">
      <c r="B2" s="38" t="s">
        <v>133</v>
      </c>
      <c r="C2" s="38" t="s">
        <v>133</v>
      </c>
      <c r="D2" s="38" t="s">
        <v>133</v>
      </c>
      <c r="E2" s="33" t="s">
        <v>134</v>
      </c>
      <c r="F2" s="57" t="s">
        <v>153</v>
      </c>
      <c r="G2" s="33" t="s">
        <v>128</v>
      </c>
      <c r="H2" s="36" t="s">
        <v>163</v>
      </c>
      <c r="I2" s="45"/>
      <c r="J2" s="44" t="s">
        <v>221</v>
      </c>
      <c r="K2" s="45"/>
      <c r="L2" s="49" t="s">
        <v>166</v>
      </c>
      <c r="M2" s="91" t="s">
        <v>248</v>
      </c>
      <c r="N2" s="50"/>
      <c r="O2" s="77" t="s">
        <v>127</v>
      </c>
      <c r="P2" s="78" t="s">
        <v>197</v>
      </c>
      <c r="Q2" s="78" t="s">
        <v>254</v>
      </c>
      <c r="R2" s="79"/>
    </row>
    <row r="3" spans="1:18" ht="26.25" customHeight="1">
      <c r="B3" s="17" t="s">
        <v>103</v>
      </c>
      <c r="C3" s="17" t="s">
        <v>103</v>
      </c>
      <c r="D3" s="17" t="s">
        <v>103</v>
      </c>
      <c r="E3" s="33" t="s">
        <v>80</v>
      </c>
      <c r="F3" s="60" t="s">
        <v>85</v>
      </c>
      <c r="G3" s="32" t="s">
        <v>111</v>
      </c>
      <c r="H3" s="61" t="s">
        <v>213</v>
      </c>
      <c r="I3" s="45"/>
      <c r="J3" s="44" t="s">
        <v>222</v>
      </c>
      <c r="K3" s="45"/>
      <c r="L3" s="49"/>
      <c r="M3" s="89" t="s">
        <v>247</v>
      </c>
      <c r="N3" s="49"/>
      <c r="O3" s="80" t="s">
        <v>35</v>
      </c>
      <c r="P3" s="80" t="s">
        <v>199</v>
      </c>
      <c r="Q3" s="81" t="s">
        <v>104</v>
      </c>
      <c r="R3" s="79"/>
    </row>
    <row r="4" spans="1:18" s="18" customFormat="1" ht="26.25" customHeight="1">
      <c r="E4" s="62" t="s">
        <v>215</v>
      </c>
      <c r="F4" s="67"/>
      <c r="G4" s="67"/>
      <c r="H4" s="61" t="s">
        <v>214</v>
      </c>
      <c r="I4" s="45"/>
      <c r="J4" s="44" t="s">
        <v>143</v>
      </c>
      <c r="K4" s="45"/>
      <c r="L4" s="48"/>
      <c r="M4" s="87" t="s">
        <v>249</v>
      </c>
      <c r="N4"/>
      <c r="O4" s="80" t="s">
        <v>35</v>
      </c>
      <c r="P4" s="80" t="s">
        <v>200</v>
      </c>
      <c r="Q4" s="81" t="s">
        <v>123</v>
      </c>
      <c r="R4" s="79"/>
    </row>
    <row r="5" spans="1:18" ht="26.25" customHeight="1">
      <c r="H5" s="36" t="s">
        <v>224</v>
      </c>
      <c r="I5" s="45"/>
      <c r="J5" s="44" t="s">
        <v>223</v>
      </c>
      <c r="K5" s="45"/>
      <c r="M5" s="36" t="s">
        <v>163</v>
      </c>
      <c r="O5" s="80" t="s">
        <v>127</v>
      </c>
      <c r="P5" s="80" t="s">
        <v>164</v>
      </c>
      <c r="Q5" s="81" t="s">
        <v>177</v>
      </c>
      <c r="R5" s="79"/>
    </row>
    <row r="6" spans="1:18" ht="26.25" customHeight="1">
      <c r="H6" s="44"/>
      <c r="I6" s="45"/>
      <c r="J6" s="44" t="s">
        <v>141</v>
      </c>
      <c r="K6" s="45"/>
      <c r="M6" s="88" t="s">
        <v>291</v>
      </c>
      <c r="O6" s="80" t="s">
        <v>40</v>
      </c>
      <c r="P6" s="80" t="s">
        <v>199</v>
      </c>
      <c r="Q6" s="81" t="s">
        <v>121</v>
      </c>
      <c r="R6" s="79"/>
    </row>
    <row r="7" spans="1:18" ht="26.25" customHeight="1">
      <c r="A7" s="49" t="s">
        <v>166</v>
      </c>
      <c r="B7" s="70"/>
      <c r="C7" s="71"/>
      <c r="D7" s="71"/>
      <c r="E7" s="70" t="s">
        <v>197</v>
      </c>
      <c r="F7" s="70" t="s">
        <v>198</v>
      </c>
      <c r="H7" s="44"/>
      <c r="I7" s="45"/>
      <c r="J7" s="44" t="s">
        <v>225</v>
      </c>
      <c r="K7" s="45"/>
      <c r="M7" s="92" t="s">
        <v>295</v>
      </c>
      <c r="O7" s="80" t="s">
        <v>127</v>
      </c>
      <c r="P7" s="80" t="s">
        <v>164</v>
      </c>
      <c r="Q7" s="81" t="s">
        <v>132</v>
      </c>
      <c r="R7" s="79"/>
    </row>
    <row r="8" spans="1:18" ht="26.25" customHeight="1">
      <c r="A8" s="122" t="s">
        <v>267</v>
      </c>
      <c r="B8" s="114" t="s">
        <v>192</v>
      </c>
      <c r="C8" s="122" t="s">
        <v>113</v>
      </c>
      <c r="D8" s="122" t="s">
        <v>87</v>
      </c>
      <c r="E8" s="114" t="s">
        <v>86</v>
      </c>
      <c r="F8" s="114" t="s">
        <v>154</v>
      </c>
      <c r="H8" s="44"/>
      <c r="I8" s="45"/>
      <c r="J8" s="63" t="s">
        <v>226</v>
      </c>
      <c r="M8" s="61" t="s">
        <v>214</v>
      </c>
      <c r="O8" s="80" t="s">
        <v>36</v>
      </c>
      <c r="P8" s="80" t="s">
        <v>200</v>
      </c>
      <c r="Q8" s="81" t="s">
        <v>105</v>
      </c>
      <c r="R8" s="79"/>
    </row>
    <row r="9" spans="1:18" ht="28.5" customHeight="1">
      <c r="A9" s="17" t="s">
        <v>268</v>
      </c>
      <c r="B9" t="s">
        <v>192</v>
      </c>
      <c r="C9" s="17" t="s">
        <v>113</v>
      </c>
      <c r="D9" s="17" t="s">
        <v>87</v>
      </c>
      <c r="E9" s="51" t="s">
        <v>86</v>
      </c>
      <c r="F9" t="s">
        <v>161</v>
      </c>
      <c r="H9" s="44"/>
      <c r="I9" s="45"/>
      <c r="J9" s="63"/>
      <c r="M9" s="61" t="s">
        <v>213</v>
      </c>
      <c r="O9" s="80" t="s">
        <v>36</v>
      </c>
      <c r="P9" s="80" t="s">
        <v>200</v>
      </c>
      <c r="Q9" s="81" t="s">
        <v>137</v>
      </c>
      <c r="R9" s="79"/>
    </row>
    <row r="10" spans="1:18" ht="28.5" customHeight="1">
      <c r="A10" s="17" t="s">
        <v>269</v>
      </c>
      <c r="B10" t="s">
        <v>192</v>
      </c>
      <c r="C10" s="17" t="s">
        <v>87</v>
      </c>
      <c r="E10" s="51" t="s">
        <v>87</v>
      </c>
      <c r="F10" t="s">
        <v>161</v>
      </c>
      <c r="H10" s="44"/>
      <c r="M10" s="88" t="s">
        <v>246</v>
      </c>
      <c r="O10" s="80" t="s">
        <v>127</v>
      </c>
      <c r="P10" s="80" t="s">
        <v>164</v>
      </c>
      <c r="Q10" s="81" t="s">
        <v>178</v>
      </c>
      <c r="R10" s="79"/>
    </row>
    <row r="11" spans="1:18" ht="28.5" customHeight="1">
      <c r="A11" s="122" t="s">
        <v>271</v>
      </c>
      <c r="B11" s="123" t="s">
        <v>252</v>
      </c>
      <c r="C11" s="122" t="s">
        <v>253</v>
      </c>
      <c r="D11" s="122" t="s">
        <v>115</v>
      </c>
      <c r="E11" s="114" t="s">
        <v>172</v>
      </c>
      <c r="F11" s="114" t="s">
        <v>155</v>
      </c>
      <c r="H11" s="44" t="s">
        <v>141</v>
      </c>
      <c r="M11" s="66" t="s">
        <v>224</v>
      </c>
      <c r="O11" s="80" t="s">
        <v>40</v>
      </c>
      <c r="P11" s="80" t="s">
        <v>200</v>
      </c>
      <c r="Q11" s="81" t="s">
        <v>110</v>
      </c>
      <c r="R11" s="79"/>
    </row>
    <row r="12" spans="1:18" ht="28.5" customHeight="1">
      <c r="A12" s="41"/>
      <c r="B12" t="s">
        <v>251</v>
      </c>
      <c r="C12" s="17" t="s">
        <v>130</v>
      </c>
      <c r="E12" s="51" t="s">
        <v>130</v>
      </c>
      <c r="F12" t="s">
        <v>162</v>
      </c>
      <c r="H12" s="44"/>
      <c r="M12" s="92" t="s">
        <v>296</v>
      </c>
      <c r="O12" s="80" t="s">
        <v>40</v>
      </c>
      <c r="P12" s="80" t="s">
        <v>200</v>
      </c>
      <c r="Q12" s="81" t="s">
        <v>106</v>
      </c>
      <c r="R12" s="79"/>
    </row>
    <row r="13" spans="1:18" ht="28.5" customHeight="1">
      <c r="A13" s="17" t="s">
        <v>273</v>
      </c>
      <c r="B13" t="s">
        <v>250</v>
      </c>
      <c r="C13" s="17" t="s">
        <v>117</v>
      </c>
      <c r="D13" s="17" t="s">
        <v>116</v>
      </c>
      <c r="E13" s="54" t="s">
        <v>173</v>
      </c>
      <c r="F13" t="s">
        <v>160</v>
      </c>
      <c r="H13" s="44"/>
      <c r="M13" s="139" t="s">
        <v>434</v>
      </c>
      <c r="O13" s="80" t="s">
        <v>40</v>
      </c>
      <c r="P13" s="80" t="s">
        <v>200</v>
      </c>
      <c r="Q13" s="81" t="s">
        <v>149</v>
      </c>
      <c r="R13" s="79"/>
    </row>
    <row r="14" spans="1:18" ht="28.5" customHeight="1">
      <c r="A14" s="17" t="s">
        <v>366</v>
      </c>
      <c r="F14" t="s">
        <v>160</v>
      </c>
      <c r="M14" t="s">
        <v>435</v>
      </c>
      <c r="O14" s="80" t="s">
        <v>36</v>
      </c>
      <c r="P14" s="80" t="s">
        <v>200</v>
      </c>
      <c r="Q14" s="81" t="s">
        <v>136</v>
      </c>
      <c r="R14" s="79"/>
    </row>
    <row r="15" spans="1:18" ht="28.5" customHeight="1">
      <c r="B15" s="69" t="s">
        <v>154</v>
      </c>
      <c r="C15" s="69" t="s">
        <v>161</v>
      </c>
      <c r="D15" s="69" t="s">
        <v>171</v>
      </c>
      <c r="E15" s="69" t="s">
        <v>155</v>
      </c>
      <c r="F15" s="69" t="s">
        <v>162</v>
      </c>
      <c r="G15" s="69" t="s">
        <v>160</v>
      </c>
      <c r="O15" s="80" t="s">
        <v>127</v>
      </c>
      <c r="P15" s="80" t="s">
        <v>164</v>
      </c>
      <c r="Q15" s="81" t="s">
        <v>179</v>
      </c>
      <c r="R15" s="79"/>
    </row>
    <row r="16" spans="1:18" ht="24.75" customHeight="1">
      <c r="A16" s="49" t="s">
        <v>166</v>
      </c>
      <c r="B16" s="56" t="s">
        <v>104</v>
      </c>
      <c r="C16" s="56" t="s">
        <v>121</v>
      </c>
      <c r="E16" s="68" t="s">
        <v>152</v>
      </c>
      <c r="G16" s="73" t="s">
        <v>255</v>
      </c>
      <c r="O16" s="80" t="s">
        <v>40</v>
      </c>
      <c r="P16" s="80" t="s">
        <v>200</v>
      </c>
      <c r="Q16" s="81" t="s">
        <v>169</v>
      </c>
      <c r="R16" s="79"/>
    </row>
    <row r="17" spans="1:18" ht="24.75" customHeight="1">
      <c r="A17" s="49" t="s">
        <v>166</v>
      </c>
      <c r="B17" s="56" t="s">
        <v>123</v>
      </c>
      <c r="C17" s="56" t="s">
        <v>132</v>
      </c>
      <c r="E17" s="68" t="s">
        <v>77</v>
      </c>
      <c r="G17" s="72" t="s">
        <v>256</v>
      </c>
      <c r="O17" s="80" t="s">
        <v>127</v>
      </c>
      <c r="P17" s="80" t="s">
        <v>164</v>
      </c>
      <c r="Q17" s="81" t="s">
        <v>180</v>
      </c>
      <c r="R17" s="79"/>
    </row>
    <row r="18" spans="1:18" ht="24.75" customHeight="1">
      <c r="A18" s="49" t="s">
        <v>166</v>
      </c>
      <c r="B18" s="56" t="s">
        <v>177</v>
      </c>
      <c r="C18" s="56" t="s">
        <v>110</v>
      </c>
      <c r="E18" s="68" t="s">
        <v>152</v>
      </c>
      <c r="G18" s="72" t="s">
        <v>257</v>
      </c>
      <c r="O18" s="80" t="s">
        <v>127</v>
      </c>
      <c r="P18" s="80" t="s">
        <v>164</v>
      </c>
      <c r="Q18" s="81" t="s">
        <v>150</v>
      </c>
      <c r="R18" s="79"/>
    </row>
    <row r="19" spans="1:18" ht="24.75" customHeight="1">
      <c r="A19" s="49" t="s">
        <v>166</v>
      </c>
      <c r="B19" s="56" t="s">
        <v>105</v>
      </c>
      <c r="C19" s="56" t="s">
        <v>106</v>
      </c>
      <c r="E19" s="68" t="s">
        <v>77</v>
      </c>
      <c r="G19" s="73" t="s">
        <v>258</v>
      </c>
      <c r="O19" s="80" t="s">
        <v>127</v>
      </c>
      <c r="P19" s="80" t="s">
        <v>164</v>
      </c>
      <c r="Q19" s="81" t="s">
        <v>209</v>
      </c>
      <c r="R19" s="79"/>
    </row>
    <row r="20" spans="1:18" ht="24.75" customHeight="1">
      <c r="A20" s="49" t="s">
        <v>166</v>
      </c>
      <c r="B20" s="56" t="s">
        <v>137</v>
      </c>
      <c r="C20" s="56" t="s">
        <v>149</v>
      </c>
      <c r="E20" s="68" t="s">
        <v>195</v>
      </c>
      <c r="G20" s="73" t="s">
        <v>259</v>
      </c>
      <c r="O20" s="80" t="s">
        <v>127</v>
      </c>
      <c r="P20" s="80" t="s">
        <v>164</v>
      </c>
      <c r="Q20" s="81" t="s">
        <v>148</v>
      </c>
      <c r="R20" s="79"/>
    </row>
    <row r="21" spans="1:18" ht="24.75" customHeight="1">
      <c r="A21" s="49" t="s">
        <v>166</v>
      </c>
      <c r="B21" s="56" t="s">
        <v>178</v>
      </c>
      <c r="C21" s="56" t="s">
        <v>169</v>
      </c>
      <c r="E21" s="68" t="s">
        <v>131</v>
      </c>
      <c r="G21" s="73" t="s">
        <v>260</v>
      </c>
      <c r="O21" s="80" t="s">
        <v>127</v>
      </c>
      <c r="P21" s="80" t="s">
        <v>164</v>
      </c>
      <c r="Q21" s="81" t="s">
        <v>174</v>
      </c>
      <c r="R21" s="79"/>
    </row>
    <row r="22" spans="1:18" ht="24.75" customHeight="1">
      <c r="A22" s="49" t="s">
        <v>166</v>
      </c>
      <c r="B22" s="56" t="s">
        <v>136</v>
      </c>
      <c r="C22" s="56" t="s">
        <v>180</v>
      </c>
      <c r="E22" s="68" t="s">
        <v>135</v>
      </c>
      <c r="G22" s="73" t="s">
        <v>261</v>
      </c>
      <c r="O22" s="80" t="s">
        <v>127</v>
      </c>
      <c r="P22" s="80" t="s">
        <v>164</v>
      </c>
      <c r="Q22" s="81" t="s">
        <v>175</v>
      </c>
      <c r="R22" s="79"/>
    </row>
    <row r="23" spans="1:18" ht="24.75" customHeight="1">
      <c r="A23" s="49" t="s">
        <v>166</v>
      </c>
      <c r="B23" s="56" t="s">
        <v>179</v>
      </c>
      <c r="E23" s="68" t="s">
        <v>122</v>
      </c>
      <c r="G23" s="73" t="s">
        <v>262</v>
      </c>
      <c r="O23" s="80" t="s">
        <v>127</v>
      </c>
      <c r="P23" s="80" t="s">
        <v>164</v>
      </c>
      <c r="Q23" s="81" t="s">
        <v>138</v>
      </c>
      <c r="R23" s="79"/>
    </row>
    <row r="24" spans="1:18" ht="28.5" customHeight="1">
      <c r="E24" s="68" t="s">
        <v>139</v>
      </c>
      <c r="G24" s="73" t="s">
        <v>263</v>
      </c>
      <c r="O24" s="80" t="s">
        <v>127</v>
      </c>
      <c r="P24" s="80" t="s">
        <v>164</v>
      </c>
      <c r="Q24" s="81" t="s">
        <v>176</v>
      </c>
      <c r="R24" s="79"/>
    </row>
    <row r="25" spans="1:18" ht="28.5" customHeight="1">
      <c r="E25" s="68" t="s">
        <v>189</v>
      </c>
      <c r="G25" s="73" t="s">
        <v>264</v>
      </c>
      <c r="O25" s="80" t="s">
        <v>127</v>
      </c>
      <c r="P25" s="80" t="s">
        <v>164</v>
      </c>
      <c r="Q25" s="81" t="s">
        <v>182</v>
      </c>
      <c r="R25" s="79"/>
    </row>
    <row r="26" spans="1:18" ht="28.5" customHeight="1">
      <c r="G26" s="73" t="s">
        <v>265</v>
      </c>
      <c r="O26" s="80" t="s">
        <v>127</v>
      </c>
      <c r="P26" s="80" t="s">
        <v>164</v>
      </c>
      <c r="Q26" s="81" t="s">
        <v>183</v>
      </c>
      <c r="R26" s="79"/>
    </row>
    <row r="27" spans="1:18" ht="28.5" customHeight="1">
      <c r="G27" s="73" t="s">
        <v>266</v>
      </c>
      <c r="O27" s="80" t="s">
        <v>127</v>
      </c>
      <c r="P27" s="80" t="s">
        <v>164</v>
      </c>
      <c r="Q27" s="81" t="s">
        <v>187</v>
      </c>
      <c r="R27" s="79"/>
    </row>
    <row r="28" spans="1:18" ht="16.5" customHeight="1">
      <c r="O28" s="80" t="s">
        <v>127</v>
      </c>
      <c r="P28" s="80" t="s">
        <v>164</v>
      </c>
      <c r="Q28" s="81" t="s">
        <v>188</v>
      </c>
      <c r="R28" s="79"/>
    </row>
    <row r="29" spans="1:18" ht="24" customHeight="1">
      <c r="F29" s="74" t="s">
        <v>134</v>
      </c>
      <c r="G29" s="75" t="s">
        <v>153</v>
      </c>
      <c r="H29" s="76" t="s">
        <v>128</v>
      </c>
      <c r="O29" s="80" t="s">
        <v>127</v>
      </c>
      <c r="P29" s="80" t="s">
        <v>164</v>
      </c>
      <c r="Q29" s="81" t="s">
        <v>181</v>
      </c>
      <c r="R29" s="79"/>
    </row>
    <row r="30" spans="1:18" ht="16.5" customHeight="1">
      <c r="O30" s="80" t="s">
        <v>127</v>
      </c>
      <c r="P30" s="80" t="s">
        <v>164</v>
      </c>
      <c r="Q30" s="81" t="s">
        <v>184</v>
      </c>
      <c r="R30" s="79"/>
    </row>
    <row r="31" spans="1:18" ht="16.5" customHeight="1">
      <c r="A31" s="37" t="s">
        <v>165</v>
      </c>
      <c r="C31" t="s">
        <v>274</v>
      </c>
      <c r="D31" t="s">
        <v>275</v>
      </c>
      <c r="E31" t="s">
        <v>276</v>
      </c>
      <c r="F31" t="s">
        <v>277</v>
      </c>
      <c r="G31" t="s">
        <v>278</v>
      </c>
      <c r="H31" t="s">
        <v>279</v>
      </c>
      <c r="I31" t="s">
        <v>280</v>
      </c>
      <c r="J31" t="s">
        <v>281</v>
      </c>
      <c r="K31" t="s">
        <v>282</v>
      </c>
      <c r="L31" t="s">
        <v>283</v>
      </c>
      <c r="O31" s="80" t="s">
        <v>127</v>
      </c>
      <c r="P31" s="80" t="s">
        <v>164</v>
      </c>
      <c r="Q31" s="81" t="s">
        <v>185</v>
      </c>
      <c r="R31" s="79"/>
    </row>
    <row r="32" spans="1:18" ht="16.5" customHeight="1">
      <c r="A32" s="17" t="s">
        <v>35</v>
      </c>
      <c r="B32" t="s">
        <v>274</v>
      </c>
      <c r="C32" s="84" t="s">
        <v>284</v>
      </c>
      <c r="D32" s="84" t="s">
        <v>284</v>
      </c>
      <c r="E32" s="84" t="s">
        <v>284</v>
      </c>
      <c r="F32" s="84" t="s">
        <v>284</v>
      </c>
      <c r="G32" s="84" t="s">
        <v>284</v>
      </c>
      <c r="H32" s="84" t="s">
        <v>284</v>
      </c>
      <c r="I32" s="84" t="s">
        <v>284</v>
      </c>
      <c r="J32" s="84" t="s">
        <v>284</v>
      </c>
      <c r="K32" s="84" t="s">
        <v>284</v>
      </c>
      <c r="L32" s="84" t="s">
        <v>284</v>
      </c>
      <c r="O32" s="80" t="s">
        <v>127</v>
      </c>
      <c r="P32" s="80" t="s">
        <v>164</v>
      </c>
      <c r="Q32" s="81" t="s">
        <v>186</v>
      </c>
      <c r="R32" s="79"/>
    </row>
    <row r="33" spans="1:18" ht="16.5" customHeight="1">
      <c r="A33" s="17" t="s">
        <v>36</v>
      </c>
      <c r="B33" t="s">
        <v>275</v>
      </c>
      <c r="C33" s="84"/>
      <c r="D33" s="84" t="s">
        <v>284</v>
      </c>
      <c r="E33" s="84"/>
      <c r="F33" s="85"/>
      <c r="G33" s="85"/>
      <c r="H33" s="85"/>
      <c r="I33" s="84"/>
      <c r="J33" s="84"/>
      <c r="K33" s="84"/>
      <c r="L33" s="84"/>
      <c r="O33" s="80" t="s">
        <v>127</v>
      </c>
      <c r="P33" s="80" t="s">
        <v>164</v>
      </c>
      <c r="Q33" s="81" t="s">
        <v>190</v>
      </c>
      <c r="R33" s="79"/>
    </row>
    <row r="34" spans="1:18" ht="16.5" customHeight="1">
      <c r="A34" s="17" t="s">
        <v>40</v>
      </c>
      <c r="B34" t="s">
        <v>276</v>
      </c>
      <c r="C34" s="84"/>
      <c r="D34" s="84"/>
      <c r="E34" s="84" t="s">
        <v>284</v>
      </c>
      <c r="F34" s="84" t="s">
        <v>284</v>
      </c>
      <c r="G34" s="84" t="s">
        <v>284</v>
      </c>
      <c r="H34" s="84" t="s">
        <v>284</v>
      </c>
      <c r="I34" s="84" t="s">
        <v>284</v>
      </c>
      <c r="J34" s="84" t="s">
        <v>284</v>
      </c>
      <c r="K34" s="84"/>
      <c r="L34" s="84"/>
      <c r="O34" s="80" t="s">
        <v>78</v>
      </c>
      <c r="P34" s="80" t="s">
        <v>201</v>
      </c>
      <c r="Q34" s="82" t="s">
        <v>152</v>
      </c>
      <c r="R34" s="79"/>
    </row>
    <row r="35" spans="1:18" ht="16.5" customHeight="1">
      <c r="A35" s="17" t="s">
        <v>84</v>
      </c>
      <c r="B35" t="s">
        <v>277</v>
      </c>
      <c r="C35" s="84"/>
      <c r="D35" s="84"/>
      <c r="E35" s="84"/>
      <c r="F35" s="84" t="s">
        <v>284</v>
      </c>
      <c r="G35" s="84"/>
      <c r="H35" s="84"/>
      <c r="I35" s="84"/>
      <c r="J35" s="84"/>
      <c r="K35" s="84"/>
      <c r="L35" s="84"/>
      <c r="O35" s="80" t="s">
        <v>78</v>
      </c>
      <c r="P35" s="80" t="s">
        <v>204</v>
      </c>
      <c r="Q35" s="82" t="s">
        <v>77</v>
      </c>
      <c r="R35" s="79"/>
    </row>
    <row r="36" spans="1:18" ht="16.5" customHeight="1">
      <c r="A36" s="17" t="s">
        <v>78</v>
      </c>
      <c r="B36" t="s">
        <v>278</v>
      </c>
      <c r="C36" s="84"/>
      <c r="D36" s="84"/>
      <c r="E36" s="84"/>
      <c r="F36" s="84"/>
      <c r="G36" s="84" t="s">
        <v>284</v>
      </c>
      <c r="H36" s="84" t="s">
        <v>284</v>
      </c>
      <c r="I36" s="84" t="s">
        <v>284</v>
      </c>
      <c r="J36" s="84" t="s">
        <v>284</v>
      </c>
      <c r="K36" s="84"/>
      <c r="L36" s="84"/>
      <c r="O36" s="80"/>
      <c r="P36" s="80"/>
      <c r="Q36" s="82" t="s">
        <v>196</v>
      </c>
      <c r="R36" s="79"/>
    </row>
    <row r="37" spans="1:18" ht="16.5" customHeight="1">
      <c r="A37" s="17" t="s">
        <v>83</v>
      </c>
      <c r="B37" t="s">
        <v>279</v>
      </c>
      <c r="C37" s="84"/>
      <c r="D37" s="84"/>
      <c r="E37" s="84"/>
      <c r="F37" s="84"/>
      <c r="G37" s="84"/>
      <c r="H37" s="84" t="s">
        <v>284</v>
      </c>
      <c r="I37" s="84"/>
      <c r="J37" s="84"/>
      <c r="K37" s="84"/>
      <c r="L37" s="84"/>
      <c r="O37" s="80" t="s">
        <v>89</v>
      </c>
      <c r="P37" s="80" t="s">
        <v>202</v>
      </c>
      <c r="Q37" s="82" t="s">
        <v>208</v>
      </c>
      <c r="R37" s="79"/>
    </row>
    <row r="38" spans="1:18" ht="16.5" customHeight="1">
      <c r="A38" s="17" t="s">
        <v>89</v>
      </c>
      <c r="B38" t="s">
        <v>280</v>
      </c>
      <c r="C38" s="84"/>
      <c r="D38" s="84"/>
      <c r="E38" s="84"/>
      <c r="F38" s="84"/>
      <c r="G38" s="84"/>
      <c r="H38" s="84"/>
      <c r="I38" s="84" t="s">
        <v>284</v>
      </c>
      <c r="J38" s="84" t="s">
        <v>284</v>
      </c>
      <c r="K38" s="84"/>
      <c r="L38" s="84"/>
      <c r="O38" s="80" t="s">
        <v>89</v>
      </c>
      <c r="P38" s="80" t="s">
        <v>202</v>
      </c>
      <c r="Q38" s="82" t="s">
        <v>203</v>
      </c>
      <c r="R38" s="79"/>
    </row>
    <row r="39" spans="1:18" ht="16.5" customHeight="1">
      <c r="A39" s="17" t="s">
        <v>79</v>
      </c>
      <c r="B39" t="s">
        <v>281</v>
      </c>
      <c r="C39" s="84"/>
      <c r="D39" s="84"/>
      <c r="E39" s="84"/>
      <c r="F39" s="84"/>
      <c r="G39" s="84"/>
      <c r="H39" s="84"/>
      <c r="I39" s="84"/>
      <c r="J39" s="84" t="s">
        <v>284</v>
      </c>
      <c r="K39" s="84"/>
      <c r="L39" s="84"/>
      <c r="O39" s="80" t="s">
        <v>206</v>
      </c>
      <c r="P39" s="80" t="s">
        <v>205</v>
      </c>
      <c r="Q39" s="82" t="s">
        <v>151</v>
      </c>
      <c r="R39" s="79"/>
    </row>
    <row r="40" spans="1:18" ht="16.5" customHeight="1">
      <c r="A40" s="17" t="s">
        <v>191</v>
      </c>
      <c r="B40" t="s">
        <v>282</v>
      </c>
      <c r="C40" s="84"/>
      <c r="D40" s="84"/>
      <c r="E40" s="84"/>
      <c r="F40" s="84"/>
      <c r="G40" s="84"/>
      <c r="H40" s="84"/>
      <c r="I40" s="84"/>
      <c r="J40" s="84"/>
      <c r="K40" s="84" t="s">
        <v>284</v>
      </c>
      <c r="L40" s="84" t="s">
        <v>284</v>
      </c>
      <c r="O40" s="80" t="s">
        <v>79</v>
      </c>
      <c r="P40" s="80" t="s">
        <v>205</v>
      </c>
      <c r="Q40" s="82" t="s">
        <v>193</v>
      </c>
      <c r="R40" s="79"/>
    </row>
    <row r="41" spans="1:18" ht="16.5" customHeight="1">
      <c r="B41" t="s">
        <v>283</v>
      </c>
      <c r="C41" s="84"/>
      <c r="D41" s="84"/>
      <c r="E41" s="84"/>
      <c r="F41" s="84"/>
      <c r="G41" s="84"/>
      <c r="H41" s="84"/>
      <c r="I41" s="84"/>
      <c r="J41" s="84"/>
      <c r="K41" s="84"/>
      <c r="L41" s="84" t="s">
        <v>284</v>
      </c>
      <c r="O41" s="80" t="s">
        <v>78</v>
      </c>
      <c r="P41" s="80" t="s">
        <v>207</v>
      </c>
      <c r="Q41" s="83" t="s">
        <v>152</v>
      </c>
      <c r="R41" s="79"/>
    </row>
    <row r="42" spans="1:18" ht="16.5" customHeight="1">
      <c r="O42" s="80" t="s">
        <v>127</v>
      </c>
      <c r="P42" s="80" t="s">
        <v>164</v>
      </c>
      <c r="Q42" s="83" t="s">
        <v>77</v>
      </c>
      <c r="R42" s="79"/>
    </row>
    <row r="43" spans="1:18" ht="16.5" customHeight="1">
      <c r="O43" s="80" t="s">
        <v>127</v>
      </c>
      <c r="P43" s="80" t="s">
        <v>164</v>
      </c>
      <c r="Q43" s="83" t="s">
        <v>195</v>
      </c>
      <c r="R43" s="79"/>
    </row>
    <row r="44" spans="1:18" ht="16.5" customHeight="1">
      <c r="B44" t="s">
        <v>297</v>
      </c>
      <c r="O44" s="80" t="s">
        <v>127</v>
      </c>
      <c r="P44" s="80" t="s">
        <v>164</v>
      </c>
      <c r="Q44" s="83" t="s">
        <v>131</v>
      </c>
      <c r="R44" s="79"/>
    </row>
    <row r="45" spans="1:18" ht="16.5" customHeight="1">
      <c r="B45" t="s">
        <v>298</v>
      </c>
      <c r="O45" s="80" t="s">
        <v>127</v>
      </c>
      <c r="P45" s="80" t="s">
        <v>164</v>
      </c>
      <c r="Q45" s="83" t="s">
        <v>135</v>
      </c>
      <c r="R45" s="79"/>
    </row>
    <row r="46" spans="1:18" ht="16.5" customHeight="1">
      <c r="B46" t="s">
        <v>299</v>
      </c>
      <c r="O46" s="80" t="s">
        <v>127</v>
      </c>
      <c r="P46" s="80" t="s">
        <v>164</v>
      </c>
      <c r="Q46" s="83" t="s">
        <v>122</v>
      </c>
      <c r="R46" s="79"/>
    </row>
    <row r="47" spans="1:18" ht="16.5" customHeight="1">
      <c r="B47" t="s">
        <v>300</v>
      </c>
      <c r="O47" s="80" t="s">
        <v>127</v>
      </c>
      <c r="P47" s="80" t="s">
        <v>164</v>
      </c>
      <c r="Q47" s="83" t="s">
        <v>139</v>
      </c>
      <c r="R47" s="79"/>
    </row>
    <row r="48" spans="1:18" ht="16.5" customHeight="1">
      <c r="B48" t="s">
        <v>298</v>
      </c>
      <c r="O48" s="80" t="s">
        <v>127</v>
      </c>
      <c r="P48" s="80" t="s">
        <v>164</v>
      </c>
      <c r="Q48" s="83" t="s">
        <v>189</v>
      </c>
      <c r="R48" s="79"/>
    </row>
    <row r="49" spans="2:18" ht="16.5" customHeight="1">
      <c r="B49" t="s">
        <v>301</v>
      </c>
      <c r="O49" s="80" t="s">
        <v>127</v>
      </c>
      <c r="P49" s="80" t="s">
        <v>164</v>
      </c>
      <c r="Q49" s="81" t="s">
        <v>194</v>
      </c>
      <c r="R49" s="79"/>
    </row>
    <row r="50" spans="2:18" ht="16.5" customHeight="1">
      <c r="B50" t="s">
        <v>302</v>
      </c>
      <c r="O50" s="80" t="s">
        <v>210</v>
      </c>
      <c r="P50" s="80" t="s">
        <v>211</v>
      </c>
      <c r="Q50" s="83" t="s">
        <v>190</v>
      </c>
      <c r="R50" s="79"/>
    </row>
    <row r="51" spans="2:18" ht="16.5" customHeight="1">
      <c r="B51" t="s">
        <v>303</v>
      </c>
      <c r="O51" s="79"/>
      <c r="P51" s="79"/>
      <c r="Q51" s="79"/>
      <c r="R51" s="79"/>
    </row>
    <row r="52" spans="2:18" ht="16.5" customHeight="1">
      <c r="B52" t="s">
        <v>304</v>
      </c>
    </row>
    <row r="53" spans="2:18" ht="16.5" customHeight="1">
      <c r="B53" t="s">
        <v>305</v>
      </c>
    </row>
    <row r="54" spans="2:18" ht="16.5" customHeight="1">
      <c r="B54" t="s">
        <v>306</v>
      </c>
    </row>
    <row r="55" spans="2:18" ht="16.5" customHeight="1">
      <c r="B55" t="s">
        <v>307</v>
      </c>
    </row>
    <row r="56" spans="2:18" ht="16.5" customHeight="1">
      <c r="B56" t="s">
        <v>308</v>
      </c>
    </row>
    <row r="57" spans="2:18" ht="16.5" customHeight="1">
      <c r="B57" t="s">
        <v>309</v>
      </c>
    </row>
    <row r="58" spans="2:18" ht="16.5" customHeight="1">
      <c r="B58" t="s">
        <v>310</v>
      </c>
    </row>
    <row r="59" spans="2:18" ht="16.5" customHeight="1">
      <c r="B59" t="s">
        <v>311</v>
      </c>
    </row>
    <row r="60" spans="2:18" ht="16.5" customHeight="1">
      <c r="B60" t="s">
        <v>312</v>
      </c>
    </row>
    <row r="61" spans="2:18" ht="16.5" customHeight="1">
      <c r="B61" t="s">
        <v>313</v>
      </c>
    </row>
    <row r="62" spans="2:18" ht="16.5" customHeight="1">
      <c r="B62" t="s">
        <v>314</v>
      </c>
    </row>
    <row r="63" spans="2:18" ht="16.5" customHeight="1">
      <c r="B63" t="s">
        <v>315</v>
      </c>
    </row>
    <row r="64" spans="2:18" ht="16.5" customHeight="1">
      <c r="B64" t="s">
        <v>311</v>
      </c>
    </row>
    <row r="65" spans="2:3" ht="16.5" customHeight="1">
      <c r="B65" t="s">
        <v>316</v>
      </c>
    </row>
    <row r="66" spans="2:3" ht="16.5" customHeight="1">
      <c r="B66" t="s">
        <v>317</v>
      </c>
    </row>
    <row r="67" spans="2:3" ht="16.5" customHeight="1">
      <c r="B67" t="s">
        <v>318</v>
      </c>
    </row>
    <row r="68" spans="2:3" ht="16.5" customHeight="1"/>
    <row r="69" spans="2:3" ht="16.5" customHeight="1"/>
    <row r="70" spans="2:3" ht="16.5" customHeight="1">
      <c r="B70" s="98">
        <v>0.125</v>
      </c>
      <c r="C70" s="98">
        <v>10.3</v>
      </c>
    </row>
    <row r="71" spans="2:3" ht="16.5" customHeight="1">
      <c r="B71" s="98">
        <v>0.25</v>
      </c>
      <c r="C71" s="98">
        <v>13.7</v>
      </c>
    </row>
    <row r="72" spans="2:3" ht="16.5" customHeight="1">
      <c r="B72" s="98">
        <v>0.5</v>
      </c>
      <c r="C72" s="98">
        <v>21.3</v>
      </c>
    </row>
    <row r="73" spans="2:3" ht="16.5" customHeight="1">
      <c r="B73" s="98">
        <v>0.75</v>
      </c>
      <c r="C73" s="98">
        <v>26.7</v>
      </c>
    </row>
    <row r="74" spans="2:3" ht="16.5" customHeight="1">
      <c r="B74" s="98">
        <v>1</v>
      </c>
      <c r="C74" s="98">
        <v>33.4</v>
      </c>
    </row>
    <row r="75" spans="2:3" ht="16.5" customHeight="1">
      <c r="B75" s="98">
        <v>1.5</v>
      </c>
      <c r="C75" s="98">
        <v>48.3</v>
      </c>
    </row>
    <row r="76" spans="2:3" ht="16.5" customHeight="1">
      <c r="B76" s="98">
        <v>2</v>
      </c>
      <c r="C76" s="98">
        <v>60.3</v>
      </c>
    </row>
    <row r="77" spans="2:3" ht="15.75">
      <c r="B77" s="98">
        <v>2.5</v>
      </c>
      <c r="C77" s="98">
        <v>73</v>
      </c>
    </row>
    <row r="78" spans="2:3" ht="15.75">
      <c r="B78" s="98">
        <v>3</v>
      </c>
      <c r="C78" s="98">
        <v>88.9</v>
      </c>
    </row>
    <row r="79" spans="2:3" ht="15.75">
      <c r="B79" s="98">
        <v>4</v>
      </c>
      <c r="C79" s="98">
        <v>114.3</v>
      </c>
    </row>
    <row r="80" spans="2:3" ht="15.75">
      <c r="B80" s="98">
        <v>6</v>
      </c>
      <c r="C80" s="98">
        <v>168.3</v>
      </c>
    </row>
    <row r="81" spans="2:3" ht="15.75">
      <c r="B81" s="98">
        <v>8</v>
      </c>
      <c r="C81" s="98">
        <v>219.1</v>
      </c>
    </row>
    <row r="82" spans="2:3" ht="15.75">
      <c r="B82" s="98">
        <v>10</v>
      </c>
      <c r="C82" s="98">
        <v>273.10000000000002</v>
      </c>
    </row>
    <row r="83" spans="2:3" ht="15.75">
      <c r="B83" s="98">
        <v>12</v>
      </c>
      <c r="C83" s="98">
        <v>323.85000000000002</v>
      </c>
    </row>
    <row r="84" spans="2:3" ht="15.75">
      <c r="B84" s="98">
        <v>14</v>
      </c>
      <c r="C84" s="98">
        <v>355.59999999999997</v>
      </c>
    </row>
    <row r="85" spans="2:3" ht="15.75">
      <c r="B85" s="98">
        <v>16</v>
      </c>
      <c r="C85" s="98">
        <v>406.4</v>
      </c>
    </row>
    <row r="86" spans="2:3" ht="15.75">
      <c r="B86" s="98">
        <v>18</v>
      </c>
      <c r="C86" s="98">
        <v>457.2</v>
      </c>
    </row>
    <row r="87" spans="2:3" ht="15.75">
      <c r="B87" s="98">
        <v>20</v>
      </c>
      <c r="C87" s="98">
        <v>508</v>
      </c>
    </row>
    <row r="88" spans="2:3" ht="15.75">
      <c r="B88" s="98">
        <v>22</v>
      </c>
      <c r="C88" s="98">
        <v>558.79999999999995</v>
      </c>
    </row>
    <row r="89" spans="2:3" ht="15.75">
      <c r="B89" s="98">
        <v>24</v>
      </c>
      <c r="C89" s="98">
        <v>609.59999999999991</v>
      </c>
    </row>
    <row r="90" spans="2:3" ht="15.75">
      <c r="B90" s="98">
        <v>26</v>
      </c>
      <c r="C90" s="98">
        <v>660.4</v>
      </c>
    </row>
    <row r="91" spans="2:3" ht="15.75">
      <c r="B91" s="98">
        <v>28</v>
      </c>
      <c r="C91" s="98">
        <v>711.19999999999993</v>
      </c>
    </row>
    <row r="92" spans="2:3" ht="15.75">
      <c r="B92" s="98">
        <v>30</v>
      </c>
      <c r="C92" s="98">
        <v>762</v>
      </c>
    </row>
    <row r="93" spans="2:3" ht="15.75">
      <c r="B93" s="98">
        <v>32</v>
      </c>
      <c r="C93" s="98">
        <v>812.8</v>
      </c>
    </row>
    <row r="94" spans="2:3" ht="15.75">
      <c r="B94" s="98">
        <v>36</v>
      </c>
      <c r="C94" s="98">
        <v>914.4</v>
      </c>
    </row>
    <row r="95" spans="2:3" ht="15.75">
      <c r="B95" s="98">
        <v>38</v>
      </c>
      <c r="C95" s="98">
        <v>965.19999999999993</v>
      </c>
    </row>
    <row r="96" spans="2:3">
      <c r="B96" s="96">
        <v>40</v>
      </c>
      <c r="C96" s="97">
        <v>1016</v>
      </c>
    </row>
    <row r="97" spans="2:3" ht="15.75">
      <c r="B97" s="98">
        <v>42</v>
      </c>
      <c r="C97" s="98">
        <v>1066.8</v>
      </c>
    </row>
    <row r="98" spans="2:3" ht="15.75">
      <c r="B98" s="98">
        <v>44</v>
      </c>
      <c r="C98" s="98">
        <v>1117.5999999999999</v>
      </c>
    </row>
    <row r="99" spans="2:3" ht="15.75">
      <c r="B99" s="98">
        <v>46</v>
      </c>
      <c r="C99" s="98">
        <v>1168.3999999999999</v>
      </c>
    </row>
    <row r="100" spans="2:3" ht="15.75">
      <c r="B100" s="98">
        <v>48</v>
      </c>
      <c r="C100" s="98">
        <v>1219.1999999999998</v>
      </c>
    </row>
    <row r="101" spans="2:3">
      <c r="B101" s="96">
        <v>50</v>
      </c>
      <c r="C101" s="97">
        <v>1270</v>
      </c>
    </row>
    <row r="102" spans="2:3" ht="15.75">
      <c r="B102" s="98">
        <v>52</v>
      </c>
      <c r="C102" s="98">
        <v>1320.8</v>
      </c>
    </row>
    <row r="103" spans="2:3" ht="15.75">
      <c r="B103" s="98">
        <v>54</v>
      </c>
      <c r="C103" s="98">
        <v>1371.6</v>
      </c>
    </row>
    <row r="104" spans="2:3" ht="15.75">
      <c r="B104" s="98">
        <v>56</v>
      </c>
      <c r="C104" s="98">
        <v>1422.3999999999999</v>
      </c>
    </row>
    <row r="105" spans="2:3">
      <c r="B105" s="93">
        <v>58</v>
      </c>
      <c r="C105" s="94">
        <v>1473.1999999999998</v>
      </c>
    </row>
    <row r="106" spans="2:3">
      <c r="B106" s="93">
        <v>60</v>
      </c>
      <c r="C106" s="99">
        <v>1524</v>
      </c>
    </row>
  </sheetData>
  <autoFilter ref="O2:Q50"/>
  <dataValidations count="2">
    <dataValidation allowBlank="1" showInputMessage="1" showErrorMessage="1" sqref="H2:H4 B1:G2 E3:G4 A31 F29:H29 M2:M13"/>
    <dataValidation type="list" allowBlank="1" showInputMessage="1" showErrorMessage="1" sqref="H11">
      <formula1>$J$2:$J$10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U53"/>
  <sheetViews>
    <sheetView view="pageBreakPreview" topLeftCell="A4" zoomScaleNormal="100" zoomScaleSheetLayoutView="100" workbookViewId="0">
      <selection activeCell="J25" sqref="J25"/>
    </sheetView>
  </sheetViews>
  <sheetFormatPr defaultColWidth="11.42578125" defaultRowHeight="15"/>
  <cols>
    <col min="1" max="1" width="1.140625" style="399" customWidth="1"/>
    <col min="2" max="2" width="2.5703125" style="398" customWidth="1"/>
    <col min="3" max="3" width="25.140625" style="399" customWidth="1"/>
    <col min="4" max="4" width="5.85546875" style="399" customWidth="1"/>
    <col min="5" max="5" width="9.140625" style="399" bestFit="1" customWidth="1"/>
    <col min="6" max="6" width="23.85546875" style="399" customWidth="1"/>
    <col min="7" max="7" width="12.28515625" style="399" hidden="1" customWidth="1"/>
    <col min="8" max="8" width="11.42578125" style="399"/>
    <col min="9" max="9" width="4.28515625" style="399" customWidth="1"/>
    <col min="10" max="10" width="5.42578125" style="399" customWidth="1"/>
    <col min="11" max="11" width="17.28515625" style="399" customWidth="1"/>
    <col min="12" max="12" width="13.7109375" style="399" customWidth="1"/>
    <col min="13" max="13" width="23.85546875" style="399" hidden="1" customWidth="1"/>
    <col min="14" max="15" width="11.42578125" style="399" hidden="1" customWidth="1"/>
    <col min="16" max="16" width="11.42578125" style="399" customWidth="1"/>
    <col min="17" max="16384" width="11.42578125" style="399"/>
  </cols>
  <sheetData>
    <row r="1" spans="2:15" ht="8.25" customHeight="1"/>
    <row r="2" spans="2:15">
      <c r="L2" s="438" t="s">
        <v>43</v>
      </c>
    </row>
    <row r="3" spans="2:15">
      <c r="L3" s="438">
        <f>D9</f>
        <v>8557</v>
      </c>
    </row>
    <row r="4" spans="2:15">
      <c r="L4" s="438">
        <v>8557</v>
      </c>
      <c r="M4" s="400" t="s">
        <v>738</v>
      </c>
    </row>
    <row r="5" spans="2:15">
      <c r="L5" s="438">
        <v>8546</v>
      </c>
      <c r="M5" s="400" t="s">
        <v>739</v>
      </c>
    </row>
    <row r="6" spans="2:15" s="401" customFormat="1" ht="11.25" customHeight="1">
      <c r="B6" s="905" t="s">
        <v>740</v>
      </c>
      <c r="C6" s="905"/>
      <c r="D6" s="905"/>
      <c r="H6" s="906" t="s">
        <v>741</v>
      </c>
      <c r="I6" s="907">
        <v>46198</v>
      </c>
      <c r="J6" s="907"/>
      <c r="K6" s="907"/>
      <c r="M6" s="402"/>
    </row>
    <row r="7" spans="2:15" s="401" customFormat="1" ht="11.25" customHeight="1">
      <c r="B7" s="908" t="str">
        <f>VLOOKUP($D$9,$L$4:$M$5,2,0)</f>
        <v>Développement des champs gaziers de TFT II Contrat construction &amp; commissionning « réseau de collecte TFT sud offsiteraccordement  de vingt-quatre (24) puits producteurs de gaz »</v>
      </c>
      <c r="C7" s="908"/>
      <c r="D7" s="908"/>
      <c r="E7" s="908"/>
      <c r="F7" s="908"/>
      <c r="H7" s="906"/>
      <c r="I7" s="907"/>
      <c r="J7" s="907"/>
      <c r="K7" s="907"/>
      <c r="L7" s="403"/>
      <c r="M7" s="404"/>
      <c r="N7" s="403"/>
      <c r="O7" s="403"/>
    </row>
    <row r="8" spans="2:15" s="401" customFormat="1" ht="23.25" customHeight="1">
      <c r="B8" s="908"/>
      <c r="C8" s="908"/>
      <c r="D8" s="908"/>
      <c r="E8" s="908"/>
      <c r="F8" s="908"/>
      <c r="L8" s="405" t="s">
        <v>742</v>
      </c>
      <c r="M8" s="406"/>
      <c r="N8" s="399" t="s">
        <v>755</v>
      </c>
      <c r="O8" s="426" t="s">
        <v>756</v>
      </c>
    </row>
    <row r="9" spans="2:15" s="401" customFormat="1">
      <c r="B9" s="407"/>
      <c r="C9" s="408" t="s">
        <v>743</v>
      </c>
      <c r="D9" s="909">
        <v>8557</v>
      </c>
      <c r="E9" s="909"/>
      <c r="K9" s="409"/>
      <c r="L9" s="904"/>
      <c r="M9" s="904"/>
      <c r="N9" s="399" t="s">
        <v>757</v>
      </c>
      <c r="O9" s="426" t="s">
        <v>758</v>
      </c>
    </row>
    <row r="10" spans="2:15" s="401" customFormat="1" ht="21.75" customHeight="1">
      <c r="B10" s="407"/>
      <c r="C10" s="411" t="s">
        <v>744</v>
      </c>
      <c r="D10" s="895" t="s">
        <v>742</v>
      </c>
      <c r="E10" s="895"/>
      <c r="F10" s="895"/>
      <c r="K10" s="412"/>
      <c r="N10" s="399" t="s">
        <v>759</v>
      </c>
      <c r="O10" s="426" t="s">
        <v>760</v>
      </c>
    </row>
    <row r="11" spans="2:15" s="401" customFormat="1" ht="1.5" customHeight="1" thickBot="1">
      <c r="B11" s="407"/>
      <c r="C11" s="407"/>
      <c r="D11" s="407"/>
      <c r="N11" s="399" t="s">
        <v>761</v>
      </c>
      <c r="O11" s="426" t="s">
        <v>762</v>
      </c>
    </row>
    <row r="12" spans="2:15" ht="21.75" customHeight="1" thickTop="1" thickBot="1">
      <c r="D12" s="896" t="e">
        <f>INDEX(K:K, MATCH($H$13, J:J, 0))</f>
        <v>#N/A</v>
      </c>
      <c r="E12" s="896"/>
      <c r="H12" s="897" t="str">
        <f>INDEX(O:O, MATCH($H$13, N:N, 0))</f>
        <v>X-13</v>
      </c>
      <c r="I12" s="897"/>
      <c r="L12" s="441" t="s">
        <v>713</v>
      </c>
      <c r="N12" s="399" t="s">
        <v>747</v>
      </c>
      <c r="O12" s="426" t="s">
        <v>763</v>
      </c>
    </row>
    <row r="13" spans="2:15" s="414" customFormat="1" ht="24.75" customHeight="1" thickTop="1">
      <c r="B13" s="398"/>
      <c r="C13" s="413" t="s">
        <v>745</v>
      </c>
      <c r="D13" s="898" t="s">
        <v>747</v>
      </c>
      <c r="E13" s="899"/>
      <c r="F13" s="900"/>
      <c r="H13" s="901" t="s">
        <v>814</v>
      </c>
      <c r="I13" s="902"/>
      <c r="J13" s="903"/>
      <c r="N13" s="399" t="s">
        <v>764</v>
      </c>
      <c r="O13" s="426" t="s">
        <v>765</v>
      </c>
    </row>
    <row r="14" spans="2:15" ht="9" customHeight="1">
      <c r="N14" s="399" t="s">
        <v>766</v>
      </c>
      <c r="O14" s="426" t="s">
        <v>767</v>
      </c>
    </row>
    <row r="15" spans="2:15" s="415" customFormat="1" ht="1.5" customHeight="1" thickBot="1">
      <c r="C15" s="415">
        <v>5</v>
      </c>
      <c r="D15" s="415">
        <v>8</v>
      </c>
      <c r="E15" s="415">
        <v>9</v>
      </c>
      <c r="F15" s="415">
        <v>25</v>
      </c>
      <c r="G15" s="415">
        <v>26</v>
      </c>
      <c r="H15" s="415">
        <v>13</v>
      </c>
      <c r="I15" s="415">
        <v>10</v>
      </c>
      <c r="J15" s="415">
        <v>12</v>
      </c>
      <c r="N15" s="399" t="s">
        <v>768</v>
      </c>
      <c r="O15" s="431" t="s">
        <v>769</v>
      </c>
    </row>
    <row r="16" spans="2:15" ht="30" customHeight="1" thickBot="1">
      <c r="B16" s="416" t="s">
        <v>748</v>
      </c>
      <c r="C16" s="417" t="s">
        <v>42</v>
      </c>
      <c r="D16" s="417" t="s">
        <v>773</v>
      </c>
      <c r="E16" s="417" t="s">
        <v>749</v>
      </c>
      <c r="F16" s="417" t="s">
        <v>774</v>
      </c>
      <c r="G16" s="418" t="s">
        <v>750</v>
      </c>
      <c r="H16" s="417" t="s">
        <v>41</v>
      </c>
      <c r="I16" s="419" t="s">
        <v>751</v>
      </c>
      <c r="J16" s="419" t="s">
        <v>752</v>
      </c>
      <c r="K16" s="420" t="s">
        <v>753</v>
      </c>
      <c r="N16" s="399" t="s">
        <v>747</v>
      </c>
      <c r="O16" s="426" t="s">
        <v>763</v>
      </c>
    </row>
    <row r="17" spans="1:15" ht="5.25" customHeight="1" thickBot="1">
      <c r="B17" s="421"/>
      <c r="C17" s="410"/>
      <c r="D17" s="410"/>
      <c r="E17" s="410"/>
      <c r="F17" s="410"/>
      <c r="G17" s="410"/>
      <c r="H17" s="410"/>
      <c r="I17" s="422"/>
      <c r="J17" s="422"/>
      <c r="K17" s="410"/>
      <c r="N17" s="399" t="s">
        <v>746</v>
      </c>
      <c r="O17" s="426" t="s">
        <v>770</v>
      </c>
    </row>
    <row r="18" spans="1:15" ht="21.6" customHeight="1">
      <c r="A18" s="399">
        <v>1</v>
      </c>
      <c r="B18" s="423">
        <f>IF(A18&lt;=MAX('liste des soudeurs'!BK:BK),A18,"")</f>
        <v>1</v>
      </c>
      <c r="C18" s="424" t="str">
        <f>IF(B18="","",CONCATENATE("WPS- ",INDEX('liste des soudeurs'!G:G,MATCH(B18,'liste des soudeurs'!$BK:$BK,0))))</f>
        <v>WPS- TFT-II-PL-03</v>
      </c>
      <c r="D18" s="424" t="str">
        <f>IF(B18="","",INDEX('liste des soudeurs'!AH:AH,MATCH(B18,'liste des soudeurs'!$BK:$BK,0)))</f>
        <v>5G</v>
      </c>
      <c r="E18" s="424" t="str">
        <f>IF(B18="","","WQT-")</f>
        <v>WQT-</v>
      </c>
      <c r="F18" s="1087" t="str">
        <f>IFERROR(IF(B18="","",CONCATENATE(L18,":",M18)),"")</f>
        <v>WR-068:BITAM RABAH</v>
      </c>
      <c r="G18" s="424" t="s">
        <v>754</v>
      </c>
      <c r="H18" s="424" t="str">
        <f>IF($B18="","",INDEX('liste des soudeurs'!H:H,MATCH($B18,'liste des soudeurs'!$BK:$BK,0)))</f>
        <v>API5L_X52</v>
      </c>
      <c r="I18" s="424">
        <f>IF($B18="","",INDEX('liste des soudeurs'!I:I,MATCH($B18,'liste des soudeurs'!$BK:$BK,0)))</f>
        <v>12</v>
      </c>
      <c r="J18" s="658">
        <f>IF($B18="","",INDEX('liste des soudeurs'!J:J,MATCH($B18,'liste des soudeurs'!$BK:$BK,0)))</f>
        <v>11.13</v>
      </c>
      <c r="K18" s="425"/>
      <c r="L18" s="439" t="str">
        <f>IF(B18="","",INDEX('liste des soudeurs'!E:E,MATCH(B18,'liste des soudeurs'!$BK:$BK,0)))</f>
        <v>WR-068</v>
      </c>
      <c r="M18" s="438" t="str">
        <f>IF(B18="","",INDEX('liste des soudeurs'!F:F,MATCH(B18,'liste des soudeurs'!$BK:$BK,0)))</f>
        <v>BITAM RABAH</v>
      </c>
      <c r="N18" s="448" t="s">
        <v>811</v>
      </c>
      <c r="O18" s="426" t="s">
        <v>806</v>
      </c>
    </row>
    <row r="19" spans="1:15" ht="21.6" customHeight="1">
      <c r="A19" s="399">
        <v>2</v>
      </c>
      <c r="B19" s="427">
        <f>IF(A19&lt;=MAX('liste des soudeurs'!BK:BK),A19,"")</f>
        <v>2</v>
      </c>
      <c r="C19" s="428" t="str">
        <f>IF(B19="","",CONCATENATE("WPS- ",INDEX('liste des soudeurs'!G:G,MATCH(B19,'liste des soudeurs'!$BK:$BK,0))))</f>
        <v>WPS- TFT-II-PL-03</v>
      </c>
      <c r="D19" s="428" t="str">
        <f>IF(B19="","",INDEX('liste des soudeurs'!AH:AH,MATCH(B19,'liste des soudeurs'!$BK:$BK,0)))</f>
        <v>5G</v>
      </c>
      <c r="E19" s="428" t="str">
        <f>IF(B19="","","WQT-")</f>
        <v>WQT-</v>
      </c>
      <c r="F19" s="1088" t="str">
        <f t="shared" ref="F19:F51" si="0">IFERROR(IF(B19="","",CONCATENATE(L19,":",M19)),"")</f>
        <v>WR-069:MEBARKI RABAH</v>
      </c>
      <c r="G19" s="428" t="s">
        <v>754</v>
      </c>
      <c r="H19" s="428" t="str">
        <f>IF($B19="","",INDEX('liste des soudeurs'!H:H,MATCH($B19,'liste des soudeurs'!$BK:$BK,0)))</f>
        <v>API5L_X52</v>
      </c>
      <c r="I19" s="428">
        <f>IF($B19="","",INDEX('liste des soudeurs'!I:I,MATCH($B19,'liste des soudeurs'!$BK:$BK,0)))</f>
        <v>12</v>
      </c>
      <c r="J19" s="659">
        <f>IF($B19="","",INDEX('liste des soudeurs'!J:J,MATCH($B19,'liste des soudeurs'!$BK:$BK,0)))</f>
        <v>11.13</v>
      </c>
      <c r="K19" s="429"/>
      <c r="L19" s="439" t="str">
        <f>IF(B19="","",INDEX('liste des soudeurs'!E:E,MATCH(B19,'liste des soudeurs'!$BK:$BK,0)))</f>
        <v>WR-069</v>
      </c>
      <c r="M19" s="438" t="str">
        <f>IF(B19="","",INDEX('liste des soudeurs'!F:F,MATCH(B19,'liste des soudeurs'!$BK:$BK,0)))</f>
        <v>MEBARKI RABAH</v>
      </c>
      <c r="N19" s="448" t="s">
        <v>812</v>
      </c>
      <c r="O19" s="426" t="s">
        <v>807</v>
      </c>
    </row>
    <row r="20" spans="1:15" ht="21.6" customHeight="1">
      <c r="A20" s="399">
        <v>3</v>
      </c>
      <c r="B20" s="427" t="str">
        <f>IF(A20&lt;=MAX('liste des soudeurs'!BK:BK),A20,"")</f>
        <v/>
      </c>
      <c r="C20" s="428" t="str">
        <f>IF(B20="","",CONCATENATE("WPS- ",INDEX('liste des soudeurs'!G:G,MATCH(B20,'liste des soudeurs'!$BK:$BK,0))))</f>
        <v/>
      </c>
      <c r="D20" s="428" t="str">
        <f>IF(B20="","",INDEX('liste des soudeurs'!AH:AH,MATCH(B20,'liste des soudeurs'!$BK:$BK,0)))</f>
        <v/>
      </c>
      <c r="E20" s="428" t="str">
        <f t="shared" ref="E20:E51" si="1">IF(B20="","","WQT-")</f>
        <v/>
      </c>
      <c r="F20" s="447" t="str">
        <f t="shared" si="0"/>
        <v/>
      </c>
      <c r="G20" s="428" t="s">
        <v>754</v>
      </c>
      <c r="H20" s="428" t="str">
        <f>IF($B20="","",INDEX('liste des soudeurs'!H:H,MATCH($B20,'liste des soudeurs'!$BK:$BK,0)))</f>
        <v/>
      </c>
      <c r="I20" s="428" t="str">
        <f>IF($B20="","",INDEX('liste des soudeurs'!I:I,MATCH($B20,'liste des soudeurs'!$BK:$BK,0)))</f>
        <v/>
      </c>
      <c r="J20" s="659" t="str">
        <f>IF($B20="","",INDEX('liste des soudeurs'!J:J,MATCH($B20,'liste des soudeurs'!$BK:$BK,0)))</f>
        <v/>
      </c>
      <c r="K20" s="429"/>
      <c r="L20" s="439" t="str">
        <f>IF(B20="","",INDEX('liste des soudeurs'!E:E,MATCH(B20,'liste des soudeurs'!$BK:$BK,0)))</f>
        <v/>
      </c>
      <c r="M20" s="438" t="str">
        <f>IF(B20="","",INDEX('liste des soudeurs'!F:F,MATCH(B20,'liste des soudeurs'!$BK:$BK,0)))</f>
        <v/>
      </c>
      <c r="N20" s="449" t="s">
        <v>813</v>
      </c>
      <c r="O20" s="426" t="s">
        <v>808</v>
      </c>
    </row>
    <row r="21" spans="1:15" ht="21.6" customHeight="1">
      <c r="A21" s="399">
        <v>4</v>
      </c>
      <c r="B21" s="427" t="str">
        <f>IF(A21&lt;=MAX('liste des soudeurs'!BK:BK),A21,"")</f>
        <v/>
      </c>
      <c r="C21" s="428" t="str">
        <f>IF(B21="","",CONCATENATE("WPS- ",INDEX('liste des soudeurs'!G:G,MATCH(B21,'liste des soudeurs'!$BK:$BK,0))))</f>
        <v/>
      </c>
      <c r="D21" s="428" t="str">
        <f>IF(B21="","",INDEX('liste des soudeurs'!AH:AH,MATCH(B21,'liste des soudeurs'!$BK:$BK,0)))</f>
        <v/>
      </c>
      <c r="E21" s="428" t="str">
        <f t="shared" si="1"/>
        <v/>
      </c>
      <c r="F21" s="447" t="str">
        <f t="shared" si="0"/>
        <v/>
      </c>
      <c r="G21" s="428" t="s">
        <v>754</v>
      </c>
      <c r="H21" s="428" t="str">
        <f>IF($B21="","",INDEX('liste des soudeurs'!H:H,MATCH($B21,'liste des soudeurs'!$BK:$BK,0)))</f>
        <v/>
      </c>
      <c r="I21" s="428" t="str">
        <f>IF($B21="","",INDEX('liste des soudeurs'!I:I,MATCH($B21,'liste des soudeurs'!$BK:$BK,0)))</f>
        <v/>
      </c>
      <c r="J21" s="659" t="str">
        <f>IF($B21="","",INDEX('liste des soudeurs'!J:J,MATCH($B21,'liste des soudeurs'!$BK:$BK,0)))</f>
        <v/>
      </c>
      <c r="K21" s="429"/>
      <c r="L21" s="439" t="str">
        <f>IF(B21="","",INDEX('liste des soudeurs'!E:E,MATCH(B21,'liste des soudeurs'!$BK:$BK,0)))</f>
        <v/>
      </c>
      <c r="M21" s="438" t="str">
        <f>IF(B21="","",INDEX('liste des soudeurs'!F:F,MATCH(B21,'liste des soudeurs'!$BK:$BK,0)))</f>
        <v/>
      </c>
      <c r="N21" s="448" t="s">
        <v>814</v>
      </c>
      <c r="O21" s="426" t="s">
        <v>809</v>
      </c>
    </row>
    <row r="22" spans="1:15" ht="21.6" customHeight="1">
      <c r="A22" s="399">
        <v>5</v>
      </c>
      <c r="B22" s="427" t="str">
        <f>IF(A22&lt;=MAX('liste des soudeurs'!BK:BK),A22,"")</f>
        <v/>
      </c>
      <c r="C22" s="428" t="str">
        <f>IF(B22="","",CONCATENATE("WPS- ",INDEX('liste des soudeurs'!G:G,MATCH(B22,'liste des soudeurs'!$BK:$BK,0))))</f>
        <v/>
      </c>
      <c r="D22" s="428" t="str">
        <f>IF(B22="","",INDEX('liste des soudeurs'!AH:AH,MATCH(B22,'liste des soudeurs'!$BK:$BK,0)))</f>
        <v/>
      </c>
      <c r="E22" s="428" t="str">
        <f t="shared" si="1"/>
        <v/>
      </c>
      <c r="F22" s="447" t="str">
        <f t="shared" si="0"/>
        <v/>
      </c>
      <c r="G22" s="428" t="s">
        <v>754</v>
      </c>
      <c r="H22" s="428" t="str">
        <f>IF($B22="","",INDEX('liste des soudeurs'!H:H,MATCH($B22,'liste des soudeurs'!$BK:$BK,0)))</f>
        <v/>
      </c>
      <c r="I22" s="428" t="str">
        <f>IF($B22="","",INDEX('liste des soudeurs'!I:I,MATCH($B22,'liste des soudeurs'!$BK:$BK,0)))</f>
        <v/>
      </c>
      <c r="J22" s="659" t="str">
        <f>IF($B22="","",INDEX('liste des soudeurs'!J:J,MATCH($B22,'liste des soudeurs'!$BK:$BK,0)))</f>
        <v/>
      </c>
      <c r="K22" s="429"/>
      <c r="L22" s="439" t="str">
        <f>IF(B22="","",INDEX('liste des soudeurs'!E:E,MATCH(B22,'liste des soudeurs'!$BK:$BK,0)))</f>
        <v/>
      </c>
      <c r="M22" s="438" t="str">
        <f>IF(B22="","",INDEX('liste des soudeurs'!F:F,MATCH(B22,'liste des soudeurs'!$BK:$BK,0)))</f>
        <v/>
      </c>
      <c r="N22" s="449" t="s">
        <v>815</v>
      </c>
      <c r="O22" s="426" t="s">
        <v>810</v>
      </c>
    </row>
    <row r="23" spans="1:15" ht="21.6" customHeight="1">
      <c r="A23" s="399">
        <v>6</v>
      </c>
      <c r="B23" s="427" t="str">
        <f>IF(A23&lt;=MAX('liste des soudeurs'!BK:BK),A23,"")</f>
        <v/>
      </c>
      <c r="C23" s="428" t="str">
        <f>IF(B23="","",CONCATENATE("WPS- ",INDEX('liste des soudeurs'!G:G,MATCH(B23,'liste des soudeurs'!$BK:$BK,0))))</f>
        <v/>
      </c>
      <c r="D23" s="428" t="str">
        <f>IF(B23="","",INDEX('liste des soudeurs'!AH:AH,MATCH(B23,'liste des soudeurs'!$BK:$BK,0)))</f>
        <v/>
      </c>
      <c r="E23" s="428" t="str">
        <f t="shared" si="1"/>
        <v/>
      </c>
      <c r="F23" s="447" t="str">
        <f t="shared" si="0"/>
        <v/>
      </c>
      <c r="G23" s="428" t="s">
        <v>754</v>
      </c>
      <c r="H23" s="428" t="str">
        <f>IF($B23="","",INDEX('liste des soudeurs'!H:H,MATCH($B23,'liste des soudeurs'!$BK:$BK,0)))</f>
        <v/>
      </c>
      <c r="I23" s="428" t="str">
        <f>IF($B23="","",INDEX('liste des soudeurs'!I:I,MATCH($B23,'liste des soudeurs'!$BK:$BK,0)))</f>
        <v/>
      </c>
      <c r="J23" s="659" t="str">
        <f>IF($B23="","",INDEX('liste des soudeurs'!J:J,MATCH($B23,'liste des soudeurs'!$BK:$BK,0)))</f>
        <v/>
      </c>
      <c r="K23" s="429"/>
      <c r="L23" s="437" t="str">
        <f>IF(B23="","",INDEX('liste des soudeurs'!E:E,MATCH(B23,'liste des soudeurs'!$BK:$BK,0)))</f>
        <v/>
      </c>
      <c r="M23" s="399" t="str">
        <f>IF(B23="","",INDEX('liste des soudeurs'!F:F,MATCH(B23,'liste des soudeurs'!$BK:$BK,0)))</f>
        <v/>
      </c>
    </row>
    <row r="24" spans="1:15" ht="21.6" customHeight="1">
      <c r="A24" s="399">
        <v>7</v>
      </c>
      <c r="B24" s="427" t="str">
        <f>IF(A24&lt;=MAX('liste des soudeurs'!BK:BK),A24,"")</f>
        <v/>
      </c>
      <c r="C24" s="428" t="str">
        <f>IF(B24="","",CONCATENATE("WPS- ",INDEX('liste des soudeurs'!G:G,MATCH(B24,'liste des soudeurs'!$BK:$BK,0))))</f>
        <v/>
      </c>
      <c r="D24" s="428" t="str">
        <f>IF(B24="","",INDEX('liste des soudeurs'!AH:AH,MATCH(B24,'liste des soudeurs'!$BK:$BK,0)))</f>
        <v/>
      </c>
      <c r="E24" s="428" t="str">
        <f t="shared" si="1"/>
        <v/>
      </c>
      <c r="F24" s="447" t="str">
        <f t="shared" si="0"/>
        <v/>
      </c>
      <c r="G24" s="428" t="s">
        <v>754</v>
      </c>
      <c r="H24" s="428" t="str">
        <f>IF($B24="","",INDEX('liste des soudeurs'!H:H,MATCH($B24,'liste des soudeurs'!$BK:$BK,0)))</f>
        <v/>
      </c>
      <c r="I24" s="428" t="str">
        <f>IF($B24="","",INDEX('liste des soudeurs'!I:I,MATCH($B24,'liste des soudeurs'!$BK:$BK,0)))</f>
        <v/>
      </c>
      <c r="J24" s="659" t="str">
        <f>IF($B24="","",INDEX('liste des soudeurs'!J:J,MATCH($B24,'liste des soudeurs'!$BK:$BK,0)))</f>
        <v/>
      </c>
      <c r="K24" s="430"/>
      <c r="L24" s="437" t="str">
        <f>IF(B24="","",INDEX('liste des soudeurs'!E:E,MATCH(B24,'liste des soudeurs'!$BK:$BK,0)))</f>
        <v/>
      </c>
      <c r="M24" s="399" t="str">
        <f>IF(B24="","",INDEX('liste des soudeurs'!F:F,MATCH(B24,'liste des soudeurs'!$BK:$BK,0)))</f>
        <v/>
      </c>
    </row>
    <row r="25" spans="1:15" ht="21.6" customHeight="1">
      <c r="A25" s="399">
        <v>8</v>
      </c>
      <c r="B25" s="427" t="str">
        <f>IF(A25&lt;=MAX('liste des soudeurs'!BK:BK),A25,"")</f>
        <v/>
      </c>
      <c r="C25" s="428" t="str">
        <f>IF(B25="","",CONCATENATE("WPS- ",INDEX('liste des soudeurs'!G:G,MATCH(B25,'liste des soudeurs'!$BK:$BK,0))))</f>
        <v/>
      </c>
      <c r="D25" s="428" t="str">
        <f>IF(B25="","",INDEX('liste des soudeurs'!AH:AH,MATCH(B25,'liste des soudeurs'!$BK:$BK,0)))</f>
        <v/>
      </c>
      <c r="E25" s="428" t="str">
        <f t="shared" si="1"/>
        <v/>
      </c>
      <c r="F25" s="447" t="str">
        <f t="shared" si="0"/>
        <v/>
      </c>
      <c r="G25" s="428" t="s">
        <v>754</v>
      </c>
      <c r="H25" s="428" t="str">
        <f>IF($B25="","",INDEX('liste des soudeurs'!H:H,MATCH($B25,'liste des soudeurs'!$BK:$BK,0)))</f>
        <v/>
      </c>
      <c r="I25" s="428" t="str">
        <f>IF($B25="","",INDEX('liste des soudeurs'!I:I,MATCH($B25,'liste des soudeurs'!$BK:$BK,0)))</f>
        <v/>
      </c>
      <c r="J25" s="659" t="str">
        <f>IF($B25="","",INDEX('liste des soudeurs'!J:J,MATCH($B25,'liste des soudeurs'!$BK:$BK,0)))</f>
        <v/>
      </c>
      <c r="K25" s="430"/>
      <c r="L25" s="437" t="str">
        <f>IF(B25="","",INDEX('liste des soudeurs'!E:E,MATCH(B25,'liste des soudeurs'!$BK:$BK,0)))</f>
        <v/>
      </c>
      <c r="M25" s="399" t="str">
        <f>IF(B25="","",INDEX('liste des soudeurs'!F:F,MATCH(B25,'liste des soudeurs'!$BK:$BK,0)))</f>
        <v/>
      </c>
    </row>
    <row r="26" spans="1:15" ht="21.6" customHeight="1">
      <c r="A26" s="399">
        <v>9</v>
      </c>
      <c r="B26" s="427" t="str">
        <f>IF(A26&lt;=MAX('liste des soudeurs'!BK:BK),A26,"")</f>
        <v/>
      </c>
      <c r="C26" s="428" t="str">
        <f>IF(B26="","",CONCATENATE("WPS- ",INDEX('liste des soudeurs'!G:G,MATCH(B26,'liste des soudeurs'!$BK:$BK,0))))</f>
        <v/>
      </c>
      <c r="D26" s="428" t="str">
        <f>IF(B26="","",INDEX('liste des soudeurs'!AH:AH,MATCH(B26,'liste des soudeurs'!$BK:$BK,0)))</f>
        <v/>
      </c>
      <c r="E26" s="428" t="str">
        <f t="shared" si="1"/>
        <v/>
      </c>
      <c r="F26" s="447" t="str">
        <f t="shared" si="0"/>
        <v/>
      </c>
      <c r="G26" s="428" t="s">
        <v>754</v>
      </c>
      <c r="H26" s="428" t="str">
        <f>IF($B26="","",INDEX('liste des soudeurs'!H:H,MATCH($B26,'liste des soudeurs'!$BK:$BK,0)))</f>
        <v/>
      </c>
      <c r="I26" s="428" t="str">
        <f>IF($B26="","",INDEX('liste des soudeurs'!I:I,MATCH($B26,'liste des soudeurs'!$BK:$BK,0)))</f>
        <v/>
      </c>
      <c r="J26" s="659" t="str">
        <f>IF($B26="","",INDEX('liste des soudeurs'!J:J,MATCH($B26,'liste des soudeurs'!$BK:$BK,0)))</f>
        <v/>
      </c>
      <c r="K26" s="430"/>
      <c r="L26" s="437" t="str">
        <f>IF(B26="","",INDEX('liste des soudeurs'!E:E,MATCH(B26,'liste des soudeurs'!$BK:$BK,0)))</f>
        <v/>
      </c>
      <c r="M26" s="399" t="str">
        <f>IF(B26="","",INDEX('liste des soudeurs'!F:F,MATCH(B26,'liste des soudeurs'!$BK:$BK,0)))</f>
        <v/>
      </c>
    </row>
    <row r="27" spans="1:15" ht="21.6" customHeight="1">
      <c r="A27" s="399">
        <v>10</v>
      </c>
      <c r="B27" s="427" t="str">
        <f>IF(A27&lt;=MAX('liste des soudeurs'!BK:BK),A27,"")</f>
        <v/>
      </c>
      <c r="C27" s="428" t="str">
        <f>IF(B27="","",CONCATENATE("WPS- ",INDEX('liste des soudeurs'!G:G,MATCH(B27,'liste des soudeurs'!$BK:$BK,0))))</f>
        <v/>
      </c>
      <c r="D27" s="428" t="str">
        <f>IF(B27="","",INDEX('liste des soudeurs'!AH:AH,MATCH(B27,'liste des soudeurs'!$BK:$BK,0)))</f>
        <v/>
      </c>
      <c r="E27" s="428" t="str">
        <f t="shared" si="1"/>
        <v/>
      </c>
      <c r="F27" s="447" t="str">
        <f t="shared" si="0"/>
        <v/>
      </c>
      <c r="G27" s="428" t="s">
        <v>754</v>
      </c>
      <c r="H27" s="428" t="str">
        <f>IF($B27="","",INDEX('liste des soudeurs'!H:H,MATCH($B27,'liste des soudeurs'!$BK:$BK,0)))</f>
        <v/>
      </c>
      <c r="I27" s="428" t="str">
        <f>IF($B27="","",INDEX('liste des soudeurs'!I:I,MATCH($B27,'liste des soudeurs'!$BK:$BK,0)))</f>
        <v/>
      </c>
      <c r="J27" s="659" t="str">
        <f>IF($B27="","",INDEX('liste des soudeurs'!J:J,MATCH($B27,'liste des soudeurs'!$BK:$BK,0)))</f>
        <v/>
      </c>
      <c r="K27" s="429"/>
      <c r="L27" s="437" t="str">
        <f>IF(B27="","",INDEX('liste des soudeurs'!E:E,MATCH(B27,'liste des soudeurs'!$BK:$BK,0)))</f>
        <v/>
      </c>
      <c r="M27" s="399" t="str">
        <f>IF(B27="","",INDEX('liste des soudeurs'!F:F,MATCH(B27,'liste des soudeurs'!$BK:$BK,0)))</f>
        <v/>
      </c>
    </row>
    <row r="28" spans="1:15" ht="21.6" customHeight="1">
      <c r="A28" s="399">
        <v>11</v>
      </c>
      <c r="B28" s="427" t="str">
        <f>IF(A28&lt;=MAX('liste des soudeurs'!BK:BK),A28,"")</f>
        <v/>
      </c>
      <c r="C28" s="428" t="str">
        <f>IF(B28="","",CONCATENATE("WPS- ",INDEX('liste des soudeurs'!G:G,MATCH(B28,'liste des soudeurs'!$BK:$BK,0))))</f>
        <v/>
      </c>
      <c r="D28" s="428" t="str">
        <f>IF(B28="","",INDEX('liste des soudeurs'!AH:AH,MATCH(B28,'liste des soudeurs'!$BK:$BK,0)))</f>
        <v/>
      </c>
      <c r="E28" s="428" t="str">
        <f t="shared" si="1"/>
        <v/>
      </c>
      <c r="F28" s="447" t="str">
        <f t="shared" si="0"/>
        <v/>
      </c>
      <c r="G28" s="428" t="s">
        <v>754</v>
      </c>
      <c r="H28" s="428" t="str">
        <f>IF($B28="","",INDEX('liste des soudeurs'!H:H,MATCH($B28,'liste des soudeurs'!$BK:$BK,0)))</f>
        <v/>
      </c>
      <c r="I28" s="428" t="str">
        <f>IF($B28="","",INDEX('liste des soudeurs'!I:I,MATCH($B28,'liste des soudeurs'!$BK:$BK,0)))</f>
        <v/>
      </c>
      <c r="J28" s="659" t="str">
        <f>IF($B28="","",INDEX('liste des soudeurs'!J:J,MATCH($B28,'liste des soudeurs'!$BK:$BK,0)))</f>
        <v/>
      </c>
      <c r="K28" s="429"/>
      <c r="L28" s="437" t="str">
        <f>IF(B28="","",INDEX('liste des soudeurs'!E:E,MATCH(B28,'liste des soudeurs'!$BK:$BK,0)))</f>
        <v/>
      </c>
      <c r="M28" s="399" t="str">
        <f>IF(B28="","",INDEX('liste des soudeurs'!F:F,MATCH(B28,'liste des soudeurs'!$BK:$BK,0)))</f>
        <v/>
      </c>
    </row>
    <row r="29" spans="1:15" ht="21.6" customHeight="1">
      <c r="A29" s="399">
        <v>12</v>
      </c>
      <c r="B29" s="427" t="str">
        <f>IF(A29&lt;=MAX('liste des soudeurs'!BK:BK),A29,"")</f>
        <v/>
      </c>
      <c r="C29" s="428" t="str">
        <f>IF(B29="","",CONCATENATE("WPS- ",INDEX('liste des soudeurs'!G:G,MATCH(B29,'liste des soudeurs'!$BK:$BK,0))))</f>
        <v/>
      </c>
      <c r="D29" s="428" t="str">
        <f>IF(B29="","",INDEX('liste des soudeurs'!AH:AH,MATCH(B29,'liste des soudeurs'!$BK:$BK,0)))</f>
        <v/>
      </c>
      <c r="E29" s="428" t="str">
        <f t="shared" si="1"/>
        <v/>
      </c>
      <c r="F29" s="447" t="str">
        <f t="shared" si="0"/>
        <v/>
      </c>
      <c r="G29" s="428" t="s">
        <v>754</v>
      </c>
      <c r="H29" s="428" t="str">
        <f>IF($B29="","",INDEX('liste des soudeurs'!H:H,MATCH($B29,'liste des soudeurs'!$BK:$BK,0)))</f>
        <v/>
      </c>
      <c r="I29" s="428" t="str">
        <f>IF($B29="","",INDEX('liste des soudeurs'!I:I,MATCH($B29,'liste des soudeurs'!$BK:$BK,0)))</f>
        <v/>
      </c>
      <c r="J29" s="659" t="str">
        <f>IF($B29="","",INDEX('liste des soudeurs'!J:J,MATCH($B29,'liste des soudeurs'!$BK:$BK,0)))</f>
        <v/>
      </c>
      <c r="K29" s="429"/>
      <c r="L29" s="437" t="str">
        <f>IF(B29="","",INDEX('liste des soudeurs'!E:E,MATCH(B29,'liste des soudeurs'!$BK:$BK,0)))</f>
        <v/>
      </c>
      <c r="M29" s="399" t="str">
        <f>IF(B29="","",INDEX('liste des soudeurs'!F:F,MATCH(B29,'liste des soudeurs'!$BK:$BK,0)))</f>
        <v/>
      </c>
    </row>
    <row r="30" spans="1:15" ht="21.6" customHeight="1">
      <c r="A30" s="399">
        <v>13</v>
      </c>
      <c r="B30" s="427" t="str">
        <f>IF(A30&lt;=MAX('liste des soudeurs'!BK:BK),A30,"")</f>
        <v/>
      </c>
      <c r="C30" s="428" t="str">
        <f>IF(B30="","",CONCATENATE("WPS- ",INDEX('liste des soudeurs'!G:G,MATCH(B30,'liste des soudeurs'!$BK:$BK,0))))</f>
        <v/>
      </c>
      <c r="D30" s="428" t="str">
        <f>IF(B30="","",INDEX('liste des soudeurs'!AH:AH,MATCH(B30,'liste des soudeurs'!$BK:$BK,0)))</f>
        <v/>
      </c>
      <c r="E30" s="428" t="str">
        <f t="shared" si="1"/>
        <v/>
      </c>
      <c r="F30" s="447" t="str">
        <f t="shared" si="0"/>
        <v/>
      </c>
      <c r="G30" s="428" t="s">
        <v>754</v>
      </c>
      <c r="H30" s="428" t="str">
        <f>IF($B30="","",INDEX('liste des soudeurs'!H:H,MATCH($B30,'liste des soudeurs'!$BK:$BK,0)))</f>
        <v/>
      </c>
      <c r="I30" s="428" t="str">
        <f>IF($B30="","",INDEX('liste des soudeurs'!I:I,MATCH($B30,'liste des soudeurs'!$BK:$BK,0)))</f>
        <v/>
      </c>
      <c r="J30" s="659" t="str">
        <f>IF($B30="","",INDEX('liste des soudeurs'!J:J,MATCH($B30,'liste des soudeurs'!$BK:$BK,0)))</f>
        <v/>
      </c>
      <c r="K30" s="429"/>
      <c r="L30" s="437" t="str">
        <f>IF(B30="","",INDEX('liste des soudeurs'!E:E,MATCH(B30,'liste des soudeurs'!$BK:$BK,0)))</f>
        <v/>
      </c>
      <c r="M30" s="399" t="str">
        <f>IF(B30="","",INDEX('liste des soudeurs'!F:F,MATCH(B30,'liste des soudeurs'!$BK:$BK,0)))</f>
        <v/>
      </c>
    </row>
    <row r="31" spans="1:15" ht="21.6" customHeight="1">
      <c r="A31" s="399">
        <v>14</v>
      </c>
      <c r="B31" s="427" t="str">
        <f>IF(A31&lt;=MAX('liste des soudeurs'!BK:BK),A31,"")</f>
        <v/>
      </c>
      <c r="C31" s="428" t="str">
        <f>IF(B31="","",CONCATENATE("WPS- ",INDEX('liste des soudeurs'!G:G,MATCH(B31,'liste des soudeurs'!$BK:$BK,0))))</f>
        <v/>
      </c>
      <c r="D31" s="428" t="str">
        <f>IF(B31="","",INDEX('liste des soudeurs'!AH:AH,MATCH(B31,'liste des soudeurs'!$BK:$BK,0)))</f>
        <v/>
      </c>
      <c r="E31" s="428" t="str">
        <f t="shared" si="1"/>
        <v/>
      </c>
      <c r="F31" s="447" t="str">
        <f t="shared" si="0"/>
        <v/>
      </c>
      <c r="G31" s="428" t="s">
        <v>754</v>
      </c>
      <c r="H31" s="428" t="str">
        <f>IF($B31="","",INDEX('liste des soudeurs'!H:H,MATCH($B31,'liste des soudeurs'!$BK:$BK,0)))</f>
        <v/>
      </c>
      <c r="I31" s="428" t="str">
        <f>IF($B31="","",INDEX('liste des soudeurs'!I:I,MATCH($B31,'liste des soudeurs'!$BK:$BK,0)))</f>
        <v/>
      </c>
      <c r="J31" s="659" t="str">
        <f>IF($B31="","",INDEX('liste des soudeurs'!J:J,MATCH($B31,'liste des soudeurs'!$BK:$BK,0)))</f>
        <v/>
      </c>
      <c r="K31" s="429"/>
      <c r="L31" s="437" t="str">
        <f>IF(B31="","",INDEX('liste des soudeurs'!E:E,MATCH(B31,'liste des soudeurs'!$BK:$BK,0)))</f>
        <v/>
      </c>
      <c r="M31" s="399" t="str">
        <f>IF(B31="","",INDEX('liste des soudeurs'!F:F,MATCH(B31,'liste des soudeurs'!$BK:$BK,0)))</f>
        <v/>
      </c>
    </row>
    <row r="32" spans="1:15" ht="21.6" customHeight="1">
      <c r="A32" s="399">
        <v>15</v>
      </c>
      <c r="B32" s="427" t="str">
        <f>IF(A32&lt;=MAX('liste des soudeurs'!BK:BK),A32,"")</f>
        <v/>
      </c>
      <c r="C32" s="428" t="str">
        <f>IF(B32="","",CONCATENATE("WPS- ",INDEX('liste des soudeurs'!G:G,MATCH(B32,'liste des soudeurs'!$BK:$BK,0))))</f>
        <v/>
      </c>
      <c r="D32" s="428" t="str">
        <f>IF(B32="","",INDEX('liste des soudeurs'!AH:AH,MATCH(B32,'liste des soudeurs'!$BK:$BK,0)))</f>
        <v/>
      </c>
      <c r="E32" s="428" t="str">
        <f t="shared" si="1"/>
        <v/>
      </c>
      <c r="F32" s="447" t="str">
        <f t="shared" si="0"/>
        <v/>
      </c>
      <c r="G32" s="428" t="s">
        <v>754</v>
      </c>
      <c r="H32" s="428" t="str">
        <f>IF($B32="","",INDEX('liste des soudeurs'!H:H,MATCH($B32,'liste des soudeurs'!$BK:$BK,0)))</f>
        <v/>
      </c>
      <c r="I32" s="428" t="str">
        <f>IF($B32="","",INDEX('liste des soudeurs'!I:I,MATCH($B32,'liste des soudeurs'!$BK:$BK,0)))</f>
        <v/>
      </c>
      <c r="J32" s="659" t="str">
        <f>IF($B32="","",INDEX('liste des soudeurs'!J:J,MATCH($B32,'liste des soudeurs'!$BK:$BK,0)))</f>
        <v/>
      </c>
      <c r="K32" s="429"/>
      <c r="L32" s="437" t="str">
        <f>IF(B32="","",INDEX('liste des soudeurs'!E:E,MATCH(B32,'liste des soudeurs'!$BK:$BK,0)))</f>
        <v/>
      </c>
      <c r="M32" s="399" t="str">
        <f>IF(B32="","",INDEX('liste des soudeurs'!F:F,MATCH(B32,'liste des soudeurs'!$BK:$BK,0)))</f>
        <v/>
      </c>
    </row>
    <row r="33" spans="1:13" ht="21.6" customHeight="1">
      <c r="A33" s="399">
        <v>16</v>
      </c>
      <c r="B33" s="427" t="str">
        <f>IF(A33&lt;=MAX('liste des soudeurs'!BK:BK),A33,"")</f>
        <v/>
      </c>
      <c r="C33" s="428" t="str">
        <f>IF(B33="","",CONCATENATE("WPS- ",INDEX('liste des soudeurs'!G:G,MATCH(B33,'liste des soudeurs'!$BK:$BK,0))))</f>
        <v/>
      </c>
      <c r="D33" s="428" t="str">
        <f>IF(B33="","",INDEX('liste des soudeurs'!AH:AH,MATCH(B33,'liste des soudeurs'!$BK:$BK,0)))</f>
        <v/>
      </c>
      <c r="E33" s="428" t="str">
        <f t="shared" si="1"/>
        <v/>
      </c>
      <c r="F33" s="447" t="str">
        <f t="shared" si="0"/>
        <v/>
      </c>
      <c r="G33" s="428" t="s">
        <v>754</v>
      </c>
      <c r="H33" s="428" t="str">
        <f>IF($B33="","",INDEX('liste des soudeurs'!H:H,MATCH($B33,'liste des soudeurs'!$BK:$BK,0)))</f>
        <v/>
      </c>
      <c r="I33" s="428" t="str">
        <f>IF($B33="","",INDEX('liste des soudeurs'!I:I,MATCH($B33,'liste des soudeurs'!$BK:$BK,0)))</f>
        <v/>
      </c>
      <c r="J33" s="659" t="str">
        <f>IF($B33="","",INDEX('liste des soudeurs'!J:J,MATCH($B33,'liste des soudeurs'!$BK:$BK,0)))</f>
        <v/>
      </c>
      <c r="K33" s="429"/>
      <c r="L33" s="437" t="str">
        <f>IF(B33="","",INDEX('liste des soudeurs'!E:E,MATCH(B33,'liste des soudeurs'!$BK:$BK,0)))</f>
        <v/>
      </c>
      <c r="M33" s="399" t="str">
        <f>IF(B33="","",INDEX('liste des soudeurs'!F:F,MATCH(B33,'liste des soudeurs'!$BK:$BK,0)))</f>
        <v/>
      </c>
    </row>
    <row r="34" spans="1:13" ht="21.6" customHeight="1">
      <c r="A34" s="399">
        <v>17</v>
      </c>
      <c r="B34" s="427" t="str">
        <f>IF(A34&lt;=MAX('liste des soudeurs'!BK:BK),A34,"")</f>
        <v/>
      </c>
      <c r="C34" s="428" t="str">
        <f>IF(B34="","",CONCATENATE("WPS- ",INDEX('liste des soudeurs'!G:G,MATCH(B34,'liste des soudeurs'!$BK:$BK,0))))</f>
        <v/>
      </c>
      <c r="D34" s="428" t="str">
        <f>IF(B34="","",INDEX('liste des soudeurs'!AH:AH,MATCH(B34,'liste des soudeurs'!$BK:$BK,0)))</f>
        <v/>
      </c>
      <c r="E34" s="428" t="str">
        <f t="shared" si="1"/>
        <v/>
      </c>
      <c r="F34" s="447" t="str">
        <f t="shared" si="0"/>
        <v/>
      </c>
      <c r="G34" s="428" t="s">
        <v>754</v>
      </c>
      <c r="H34" s="428" t="str">
        <f>IF($B34="","",INDEX('liste des soudeurs'!H:H,MATCH($B34,'liste des soudeurs'!$BK:$BK,0)))</f>
        <v/>
      </c>
      <c r="I34" s="428" t="str">
        <f>IF($B34="","",INDEX('liste des soudeurs'!I:I,MATCH($B34,'liste des soudeurs'!$BK:$BK,0)))</f>
        <v/>
      </c>
      <c r="J34" s="659" t="str">
        <f>IF($B34="","",INDEX('liste des soudeurs'!J:J,MATCH($B34,'liste des soudeurs'!$BK:$BK,0)))</f>
        <v/>
      </c>
      <c r="K34" s="429"/>
      <c r="L34" s="437" t="str">
        <f>IF(B34="","",INDEX('liste des soudeurs'!E:E,MATCH(B34,'liste des soudeurs'!$BK:$BK,0)))</f>
        <v/>
      </c>
      <c r="M34" s="399" t="str">
        <f>IF(B34="","",INDEX('liste des soudeurs'!F:F,MATCH(B34,'liste des soudeurs'!$BK:$BK,0)))</f>
        <v/>
      </c>
    </row>
    <row r="35" spans="1:13" ht="21.6" customHeight="1">
      <c r="A35" s="399">
        <v>18</v>
      </c>
      <c r="B35" s="427" t="str">
        <f>IF(A35&lt;=MAX('liste des soudeurs'!BK:BK),A35,"")</f>
        <v/>
      </c>
      <c r="C35" s="428" t="str">
        <f>IF(B35="","",CONCATENATE("WPS- ",INDEX('liste des soudeurs'!G:G,MATCH(B35,'liste des soudeurs'!$BK:$BK,0))))</f>
        <v/>
      </c>
      <c r="D35" s="428" t="str">
        <f>IF(B35="","",INDEX('liste des soudeurs'!AH:AH,MATCH(B35,'liste des soudeurs'!$BK:$BK,0)))</f>
        <v/>
      </c>
      <c r="E35" s="428" t="str">
        <f t="shared" si="1"/>
        <v/>
      </c>
      <c r="F35" s="447" t="str">
        <f t="shared" si="0"/>
        <v/>
      </c>
      <c r="G35" s="428" t="s">
        <v>754</v>
      </c>
      <c r="H35" s="428" t="str">
        <f>IF($B35="","",INDEX('liste des soudeurs'!H:H,MATCH($B35,'liste des soudeurs'!$BK:$BK,0)))</f>
        <v/>
      </c>
      <c r="I35" s="428" t="str">
        <f>IF($B35="","",INDEX('liste des soudeurs'!I:I,MATCH($B35,'liste des soudeurs'!$BK:$BK,0)))</f>
        <v/>
      </c>
      <c r="J35" s="659" t="str">
        <f>IF($B35="","",INDEX('liste des soudeurs'!J:J,MATCH($B35,'liste des soudeurs'!$BK:$BK,0)))</f>
        <v/>
      </c>
      <c r="K35" s="429"/>
      <c r="L35" s="437" t="str">
        <f>IF(B35="","",INDEX('liste des soudeurs'!E:E,MATCH(B35,'liste des soudeurs'!$BK:$BK,0)))</f>
        <v/>
      </c>
      <c r="M35" s="399" t="str">
        <f>IF(B35="","",INDEX('liste des soudeurs'!F:F,MATCH(B35,'liste des soudeurs'!$BK:$BK,0)))</f>
        <v/>
      </c>
    </row>
    <row r="36" spans="1:13" ht="21.6" customHeight="1">
      <c r="A36" s="399">
        <v>19</v>
      </c>
      <c r="B36" s="427" t="str">
        <f>IF(A36&lt;=MAX('liste des soudeurs'!BK:BK),A36,"")</f>
        <v/>
      </c>
      <c r="C36" s="428" t="str">
        <f>IF(B36="","",CONCATENATE("WPS- ",INDEX('liste des soudeurs'!G:G,MATCH(B36,'liste des soudeurs'!$BK:$BK,0))))</f>
        <v/>
      </c>
      <c r="D36" s="428" t="str">
        <f>IF(B36="","",INDEX('liste des soudeurs'!AH:AH,MATCH(B36,'liste des soudeurs'!$BK:$BK,0)))</f>
        <v/>
      </c>
      <c r="E36" s="428" t="str">
        <f t="shared" si="1"/>
        <v/>
      </c>
      <c r="F36" s="447" t="str">
        <f t="shared" si="0"/>
        <v/>
      </c>
      <c r="G36" s="428" t="s">
        <v>754</v>
      </c>
      <c r="H36" s="428" t="str">
        <f>IF($B36="","",INDEX('liste des soudeurs'!H:H,MATCH($B36,'liste des soudeurs'!$BK:$BK,0)))</f>
        <v/>
      </c>
      <c r="I36" s="428" t="str">
        <f>IF($B36="","",INDEX('liste des soudeurs'!I:I,MATCH($B36,'liste des soudeurs'!$BK:$BK,0)))</f>
        <v/>
      </c>
      <c r="J36" s="659" t="str">
        <f>IF($B36="","",INDEX('liste des soudeurs'!J:J,MATCH($B36,'liste des soudeurs'!$BK:$BK,0)))</f>
        <v/>
      </c>
      <c r="K36" s="429"/>
      <c r="L36" s="437" t="str">
        <f>IF(B36="","",INDEX('liste des soudeurs'!E:E,MATCH(B36,'liste des soudeurs'!$BK:$BK,0)))</f>
        <v/>
      </c>
      <c r="M36" s="399" t="str">
        <f>IF(B36="","",INDEX('liste des soudeurs'!F:F,MATCH(B36,'liste des soudeurs'!$BK:$BK,0)))</f>
        <v/>
      </c>
    </row>
    <row r="37" spans="1:13" ht="21.6" customHeight="1">
      <c r="A37" s="399">
        <v>20</v>
      </c>
      <c r="B37" s="427" t="str">
        <f>IF(A37&lt;=MAX('liste des soudeurs'!BK:BK),A37,"")</f>
        <v/>
      </c>
      <c r="C37" s="428" t="str">
        <f>IF(B37="","",CONCATENATE("WPS- ",INDEX('liste des soudeurs'!G:G,MATCH(B37,'liste des soudeurs'!$BK:$BK,0))))</f>
        <v/>
      </c>
      <c r="D37" s="428" t="str">
        <f>IF(B37="","",INDEX('liste des soudeurs'!AH:AH,MATCH(B37,'liste des soudeurs'!$BK:$BK,0)))</f>
        <v/>
      </c>
      <c r="E37" s="428" t="str">
        <f t="shared" si="1"/>
        <v/>
      </c>
      <c r="F37" s="447" t="str">
        <f t="shared" si="0"/>
        <v/>
      </c>
      <c r="G37" s="428" t="s">
        <v>754</v>
      </c>
      <c r="H37" s="428" t="str">
        <f>IF($B37="","",INDEX('liste des soudeurs'!H:H,MATCH($B37,'liste des soudeurs'!$BK:$BK,0)))</f>
        <v/>
      </c>
      <c r="I37" s="428" t="str">
        <f>IF($B37="","",INDEX('liste des soudeurs'!I:I,MATCH($B37,'liste des soudeurs'!$BK:$BK,0)))</f>
        <v/>
      </c>
      <c r="J37" s="659" t="str">
        <f>IF($B37="","",INDEX('liste des soudeurs'!J:J,MATCH($B37,'liste des soudeurs'!$BK:$BK,0)))</f>
        <v/>
      </c>
      <c r="K37" s="429"/>
      <c r="L37" s="437" t="str">
        <f>IF(B37="","",INDEX('liste des soudeurs'!E:E,MATCH(B37,'liste des soudeurs'!$BK:$BK,0)))</f>
        <v/>
      </c>
      <c r="M37" s="399" t="str">
        <f>IF(B37="","",INDEX('liste des soudeurs'!F:F,MATCH(B37,'liste des soudeurs'!$BK:$BK,0)))</f>
        <v/>
      </c>
    </row>
    <row r="38" spans="1:13" ht="21.6" customHeight="1">
      <c r="A38" s="399">
        <v>21</v>
      </c>
      <c r="B38" s="427" t="str">
        <f>IF(A38&lt;=MAX('liste des soudeurs'!BK:BK),A38,"")</f>
        <v/>
      </c>
      <c r="C38" s="428" t="str">
        <f>IF(B38="","",CONCATENATE("WPS- ",INDEX('liste des soudeurs'!G:G,MATCH(B38,'liste des soudeurs'!$BK:$BK,0))))</f>
        <v/>
      </c>
      <c r="D38" s="428" t="str">
        <f>IF(B38="","",INDEX('liste des soudeurs'!AH:AH,MATCH(B38,'liste des soudeurs'!$BK:$BK,0)))</f>
        <v/>
      </c>
      <c r="E38" s="428" t="str">
        <f t="shared" si="1"/>
        <v/>
      </c>
      <c r="F38" s="447" t="str">
        <f t="shared" si="0"/>
        <v/>
      </c>
      <c r="G38" s="428" t="s">
        <v>754</v>
      </c>
      <c r="H38" s="428" t="str">
        <f>IF($B38="","",INDEX('liste des soudeurs'!H:H,MATCH($B38,'liste des soudeurs'!$BK:$BK,0)))</f>
        <v/>
      </c>
      <c r="I38" s="428" t="str">
        <f>IF($B38="","",INDEX('liste des soudeurs'!I:I,MATCH($B38,'liste des soudeurs'!$BK:$BK,0)))</f>
        <v/>
      </c>
      <c r="J38" s="659" t="str">
        <f>IF($B38="","",INDEX('liste des soudeurs'!J:J,MATCH($B38,'liste des soudeurs'!$BK:$BK,0)))</f>
        <v/>
      </c>
      <c r="K38" s="429"/>
      <c r="L38" s="437" t="str">
        <f>IF(B38="","",INDEX('liste des soudeurs'!E:E,MATCH(B38,'liste des soudeurs'!$BK:$BK,0)))</f>
        <v/>
      </c>
      <c r="M38" s="399" t="str">
        <f>IF(B38="","",INDEX('liste des soudeurs'!F:F,MATCH(B38,'liste des soudeurs'!$BK:$BK,0)))</f>
        <v/>
      </c>
    </row>
    <row r="39" spans="1:13" ht="21.6" customHeight="1">
      <c r="A39" s="399">
        <v>22</v>
      </c>
      <c r="B39" s="427" t="str">
        <f>IF(A39&lt;=MAX('liste des soudeurs'!BK:BK),A39,"")</f>
        <v/>
      </c>
      <c r="C39" s="428" t="str">
        <f>IF(B39="","",CONCATENATE("WPS- ",INDEX('liste des soudeurs'!G:G,MATCH(B39,'liste des soudeurs'!$BK:$BK,0))))</f>
        <v/>
      </c>
      <c r="D39" s="428" t="str">
        <f>IF(B39="","",INDEX('liste des soudeurs'!AH:AH,MATCH(B39,'liste des soudeurs'!$BK:$BK,0)))</f>
        <v/>
      </c>
      <c r="E39" s="428" t="str">
        <f t="shared" si="1"/>
        <v/>
      </c>
      <c r="F39" s="447" t="str">
        <f t="shared" si="0"/>
        <v/>
      </c>
      <c r="G39" s="428" t="s">
        <v>754</v>
      </c>
      <c r="H39" s="428" t="str">
        <f>IF($B39="","",INDEX('liste des soudeurs'!H:H,MATCH($B39,'liste des soudeurs'!$BK:$BK,0)))</f>
        <v/>
      </c>
      <c r="I39" s="428" t="str">
        <f>IF($B39="","",INDEX('liste des soudeurs'!I:I,MATCH($B39,'liste des soudeurs'!$BK:$BK,0)))</f>
        <v/>
      </c>
      <c r="J39" s="659" t="str">
        <f>IF($B39="","",INDEX('liste des soudeurs'!J:J,MATCH($B39,'liste des soudeurs'!$BK:$BK,0)))</f>
        <v/>
      </c>
      <c r="K39" s="429"/>
      <c r="L39" s="437" t="str">
        <f>IF(B39="","",INDEX('liste des soudeurs'!E:E,MATCH(B39,'liste des soudeurs'!$BK:$BK,0)))</f>
        <v/>
      </c>
      <c r="M39" s="399" t="str">
        <f>IF(B39="","",INDEX('liste des soudeurs'!F:F,MATCH(B39,'liste des soudeurs'!$BK:$BK,0)))</f>
        <v/>
      </c>
    </row>
    <row r="40" spans="1:13" ht="21.6" customHeight="1">
      <c r="A40" s="399">
        <v>23</v>
      </c>
      <c r="B40" s="427" t="str">
        <f>IF(A40&lt;=MAX('liste des soudeurs'!BK:BK),A40,"")</f>
        <v/>
      </c>
      <c r="C40" s="428" t="str">
        <f>IF(B40="","",CONCATENATE("WPS- ",INDEX('liste des soudeurs'!G:G,MATCH(B40,'liste des soudeurs'!$BK:$BK,0))))</f>
        <v/>
      </c>
      <c r="D40" s="428" t="str">
        <f>IF(B40="","",INDEX('liste des soudeurs'!AH:AH,MATCH(B40,'liste des soudeurs'!$BK:$BK,0)))</f>
        <v/>
      </c>
      <c r="E40" s="428" t="str">
        <f t="shared" si="1"/>
        <v/>
      </c>
      <c r="F40" s="447" t="str">
        <f t="shared" si="0"/>
        <v/>
      </c>
      <c r="G40" s="428" t="s">
        <v>754</v>
      </c>
      <c r="H40" s="428" t="str">
        <f>IF($B40="","",INDEX('liste des soudeurs'!H:H,MATCH($B40,'liste des soudeurs'!$BK:$BK,0)))</f>
        <v/>
      </c>
      <c r="I40" s="428" t="str">
        <f>IF($B40="","",INDEX('liste des soudeurs'!I:I,MATCH($B40,'liste des soudeurs'!$BK:$BK,0)))</f>
        <v/>
      </c>
      <c r="J40" s="659" t="str">
        <f>IF($B40="","",INDEX('liste des soudeurs'!J:J,MATCH($B40,'liste des soudeurs'!$BK:$BK,0)))</f>
        <v/>
      </c>
      <c r="K40" s="429"/>
      <c r="L40" s="437" t="str">
        <f>IF(B40="","",INDEX('liste des soudeurs'!E:E,MATCH(B40,'liste des soudeurs'!$BK:$BK,0)))</f>
        <v/>
      </c>
      <c r="M40" s="399" t="str">
        <f>IF(B40="","",INDEX('liste des soudeurs'!F:F,MATCH(B40,'liste des soudeurs'!$BK:$BK,0)))</f>
        <v/>
      </c>
    </row>
    <row r="41" spans="1:13" ht="21.6" customHeight="1">
      <c r="A41" s="399">
        <v>24</v>
      </c>
      <c r="B41" s="427" t="str">
        <f>IF(A41&lt;=MAX('liste des soudeurs'!BK:BK),A41,"")</f>
        <v/>
      </c>
      <c r="C41" s="428" t="str">
        <f>IF(B41="","",CONCATENATE("WPS- ",INDEX('liste des soudeurs'!G:G,MATCH(B41,'liste des soudeurs'!$BK:$BK,0))))</f>
        <v/>
      </c>
      <c r="D41" s="428" t="str">
        <f>IF(B41="","",INDEX('liste des soudeurs'!AH:AH,MATCH(B41,'liste des soudeurs'!$BK:$BK,0)))</f>
        <v/>
      </c>
      <c r="E41" s="428" t="str">
        <f t="shared" si="1"/>
        <v/>
      </c>
      <c r="F41" s="447" t="str">
        <f t="shared" si="0"/>
        <v/>
      </c>
      <c r="G41" s="428" t="s">
        <v>754</v>
      </c>
      <c r="H41" s="428" t="str">
        <f>IF($B41="","",INDEX('liste des soudeurs'!H:H,MATCH($B41,'liste des soudeurs'!$BK:$BK,0)))</f>
        <v/>
      </c>
      <c r="I41" s="428" t="str">
        <f>IF($B41="","",INDEX('liste des soudeurs'!I:I,MATCH($B41,'liste des soudeurs'!$BK:$BK,0)))</f>
        <v/>
      </c>
      <c r="J41" s="659" t="str">
        <f>IF($B41="","",INDEX('liste des soudeurs'!J:J,MATCH($B41,'liste des soudeurs'!$BK:$BK,0)))</f>
        <v/>
      </c>
      <c r="K41" s="429"/>
      <c r="L41" s="437" t="str">
        <f>IF(B41="","",INDEX('liste des soudeurs'!E:E,MATCH(B41,'liste des soudeurs'!$BK:$BK,0)))</f>
        <v/>
      </c>
      <c r="M41" s="399" t="str">
        <f>IF(B41="","",INDEX('liste des soudeurs'!F:F,MATCH(B41,'liste des soudeurs'!$BK:$BK,0)))</f>
        <v/>
      </c>
    </row>
    <row r="42" spans="1:13" ht="21.6" customHeight="1">
      <c r="A42" s="399">
        <v>25</v>
      </c>
      <c r="B42" s="427" t="str">
        <f>IF(A42&lt;=MAX('liste des soudeurs'!BK:BK),A42,"")</f>
        <v/>
      </c>
      <c r="C42" s="428" t="str">
        <f>IF(B42="","",CONCATENATE("WPS- ",INDEX('liste des soudeurs'!G:G,MATCH(B42,'liste des soudeurs'!$BK:$BK,0))))</f>
        <v/>
      </c>
      <c r="D42" s="428" t="str">
        <f>IF(B42="","",INDEX('liste des soudeurs'!AH:AH,MATCH(B42,'liste des soudeurs'!$BK:$BK,0)))</f>
        <v/>
      </c>
      <c r="E42" s="428" t="str">
        <f t="shared" si="1"/>
        <v/>
      </c>
      <c r="F42" s="447" t="str">
        <f t="shared" si="0"/>
        <v/>
      </c>
      <c r="G42" s="428" t="s">
        <v>754</v>
      </c>
      <c r="H42" s="428" t="str">
        <f>IF($B42="","",INDEX('liste des soudeurs'!H:H,MATCH($B42,'liste des soudeurs'!$BK:$BK,0)))</f>
        <v/>
      </c>
      <c r="I42" s="428" t="str">
        <f>IF($B42="","",INDEX('liste des soudeurs'!I:I,MATCH($B42,'liste des soudeurs'!$BK:$BK,0)))</f>
        <v/>
      </c>
      <c r="J42" s="659" t="str">
        <f>IF($B42="","",INDEX('liste des soudeurs'!J:J,MATCH($B42,'liste des soudeurs'!$BK:$BK,0)))</f>
        <v/>
      </c>
      <c r="K42" s="429"/>
      <c r="L42" s="437" t="str">
        <f>IF(B42="","",INDEX('liste des soudeurs'!E:E,MATCH(B42,'liste des soudeurs'!$BK:$BK,0)))</f>
        <v/>
      </c>
      <c r="M42" s="399" t="str">
        <f>IF(B42="","",INDEX('liste des soudeurs'!F:F,MATCH(B42,'liste des soudeurs'!$BK:$BK,0)))</f>
        <v/>
      </c>
    </row>
    <row r="43" spans="1:13" ht="21.6" customHeight="1">
      <c r="A43" s="399">
        <v>26</v>
      </c>
      <c r="B43" s="427" t="str">
        <f>IF(A43&lt;=MAX('liste des soudeurs'!BK:BK),A43,"")</f>
        <v/>
      </c>
      <c r="C43" s="428" t="str">
        <f>IF(B43="","",CONCATENATE("WPS- ",INDEX('liste des soudeurs'!G:G,MATCH(B43,'liste des soudeurs'!$BK:$BK,0))))</f>
        <v/>
      </c>
      <c r="D43" s="428" t="str">
        <f>IF(B43="","",INDEX('liste des soudeurs'!AH:AH,MATCH(B43,'liste des soudeurs'!$BK:$BK,0)))</f>
        <v/>
      </c>
      <c r="E43" s="428" t="str">
        <f t="shared" si="1"/>
        <v/>
      </c>
      <c r="F43" s="447" t="str">
        <f t="shared" si="0"/>
        <v/>
      </c>
      <c r="G43" s="428" t="s">
        <v>754</v>
      </c>
      <c r="H43" s="428" t="str">
        <f>IF($B43="","",INDEX('liste des soudeurs'!H:H,MATCH($B43,'liste des soudeurs'!$BK:$BK,0)))</f>
        <v/>
      </c>
      <c r="I43" s="428" t="str">
        <f>IF($B43="","",INDEX('liste des soudeurs'!I:I,MATCH($B43,'liste des soudeurs'!$BK:$BK,0)))</f>
        <v/>
      </c>
      <c r="J43" s="659" t="str">
        <f>IF($B43="","",INDEX('liste des soudeurs'!J:J,MATCH($B43,'liste des soudeurs'!$BK:$BK,0)))</f>
        <v/>
      </c>
      <c r="K43" s="429"/>
      <c r="L43" s="437" t="str">
        <f>IF(B43="","",INDEX('liste des soudeurs'!E:E,MATCH(B43,'liste des soudeurs'!$BK:$BK,0)))</f>
        <v/>
      </c>
      <c r="M43" s="399" t="str">
        <f>IF(B43="","",INDEX('liste des soudeurs'!F:F,MATCH(B43,'liste des soudeurs'!$BK:$BK,0)))</f>
        <v/>
      </c>
    </row>
    <row r="44" spans="1:13" ht="21.6" customHeight="1">
      <c r="A44" s="399">
        <v>27</v>
      </c>
      <c r="B44" s="427" t="str">
        <f>IF(A44&lt;=MAX('liste des soudeurs'!BK:BK),A44,"")</f>
        <v/>
      </c>
      <c r="C44" s="428" t="str">
        <f>IF(B44="","",CONCATENATE("WPS- ",INDEX('liste des soudeurs'!G:G,MATCH(B44,'liste des soudeurs'!$BK:$BK,0))))</f>
        <v/>
      </c>
      <c r="D44" s="428" t="str">
        <f>IF(B44="","",INDEX('liste des soudeurs'!AH:AH,MATCH(B44,'liste des soudeurs'!$BK:$BK,0)))</f>
        <v/>
      </c>
      <c r="E44" s="428" t="str">
        <f t="shared" si="1"/>
        <v/>
      </c>
      <c r="F44" s="447" t="str">
        <f t="shared" si="0"/>
        <v/>
      </c>
      <c r="G44" s="428" t="s">
        <v>754</v>
      </c>
      <c r="H44" s="428" t="str">
        <f>IF($B44="","",INDEX('liste des soudeurs'!H:H,MATCH($B44,'liste des soudeurs'!$BK:$BK,0)))</f>
        <v/>
      </c>
      <c r="I44" s="428" t="str">
        <f>IF($B44="","",INDEX('liste des soudeurs'!I:I,MATCH($B44,'liste des soudeurs'!$BK:$BK,0)))</f>
        <v/>
      </c>
      <c r="J44" s="659" t="str">
        <f>IF($B44="","",INDEX('liste des soudeurs'!J:J,MATCH($B44,'liste des soudeurs'!$BK:$BK,0)))</f>
        <v/>
      </c>
      <c r="K44" s="429"/>
      <c r="L44" s="437" t="str">
        <f>IF(B44="","",INDEX('liste des soudeurs'!E:E,MATCH(B44,'liste des soudeurs'!$BK:$BK,0)))</f>
        <v/>
      </c>
      <c r="M44" s="399" t="str">
        <f>IF(B44="","",INDEX('liste des soudeurs'!F:F,MATCH(B44,'liste des soudeurs'!$BK:$BK,0)))</f>
        <v/>
      </c>
    </row>
    <row r="45" spans="1:13" ht="21.6" customHeight="1">
      <c r="A45" s="399">
        <v>28</v>
      </c>
      <c r="B45" s="427" t="str">
        <f>IF(A45&lt;=MAX('liste des soudeurs'!BK:BK),A45,"")</f>
        <v/>
      </c>
      <c r="C45" s="428" t="str">
        <f>IF(B45="","",CONCATENATE("WPS- ",INDEX('liste des soudeurs'!G:G,MATCH(B45,'liste des soudeurs'!$BK:$BK,0))))</f>
        <v/>
      </c>
      <c r="D45" s="428" t="str">
        <f>IF(B45="","",INDEX('liste des soudeurs'!AH:AH,MATCH(B45,'liste des soudeurs'!$BK:$BK,0)))</f>
        <v/>
      </c>
      <c r="E45" s="428" t="str">
        <f t="shared" si="1"/>
        <v/>
      </c>
      <c r="F45" s="447" t="str">
        <f t="shared" si="0"/>
        <v/>
      </c>
      <c r="G45" s="428" t="s">
        <v>754</v>
      </c>
      <c r="H45" s="428" t="str">
        <f>IF($B45="","",INDEX('liste des soudeurs'!H:H,MATCH($B45,'liste des soudeurs'!$BK:$BK,0)))</f>
        <v/>
      </c>
      <c r="I45" s="428" t="str">
        <f>IF($B45="","",INDEX('liste des soudeurs'!I:I,MATCH($B45,'liste des soudeurs'!$BK:$BK,0)))</f>
        <v/>
      </c>
      <c r="J45" s="659" t="str">
        <f>IF($B45="","",INDEX('liste des soudeurs'!J:J,MATCH($B45,'liste des soudeurs'!$BK:$BK,0)))</f>
        <v/>
      </c>
      <c r="K45" s="429"/>
      <c r="L45" s="437" t="str">
        <f>IF(B45="","",INDEX('liste des soudeurs'!E:E,MATCH(B45,'liste des soudeurs'!$BK:$BK,0)))</f>
        <v/>
      </c>
      <c r="M45" s="399" t="str">
        <f>IF(B45="","",INDEX('liste des soudeurs'!F:F,MATCH(B45,'liste des soudeurs'!$BK:$BK,0)))</f>
        <v/>
      </c>
    </row>
    <row r="46" spans="1:13" ht="21.6" customHeight="1">
      <c r="A46" s="399">
        <v>29</v>
      </c>
      <c r="B46" s="427" t="str">
        <f>IF(A46&lt;=MAX('liste des soudeurs'!BK:BK),A46,"")</f>
        <v/>
      </c>
      <c r="C46" s="428" t="str">
        <f>IF(B46="","",CONCATENATE("WPS- ",INDEX('liste des soudeurs'!G:G,MATCH(B46,'liste des soudeurs'!$BK:$BK,0))))</f>
        <v/>
      </c>
      <c r="D46" s="428" t="str">
        <f>IF(B46="","",INDEX('liste des soudeurs'!AH:AH,MATCH(B46,'liste des soudeurs'!$BK:$BK,0)))</f>
        <v/>
      </c>
      <c r="E46" s="428" t="str">
        <f t="shared" si="1"/>
        <v/>
      </c>
      <c r="F46" s="447" t="str">
        <f t="shared" si="0"/>
        <v/>
      </c>
      <c r="G46" s="428" t="s">
        <v>754</v>
      </c>
      <c r="H46" s="428" t="str">
        <f>IF($B46="","",INDEX('liste des soudeurs'!H:H,MATCH($B46,'liste des soudeurs'!$BK:$BK,0)))</f>
        <v/>
      </c>
      <c r="I46" s="428" t="str">
        <f>IF($B46="","",INDEX('liste des soudeurs'!I:I,MATCH($B46,'liste des soudeurs'!$BK:$BK,0)))</f>
        <v/>
      </c>
      <c r="J46" s="659" t="str">
        <f>IF($B46="","",INDEX('liste des soudeurs'!J:J,MATCH($B46,'liste des soudeurs'!$BK:$BK,0)))</f>
        <v/>
      </c>
      <c r="K46" s="429"/>
      <c r="L46" s="437" t="str">
        <f>IF(B46="","",INDEX('liste des soudeurs'!E:E,MATCH(B46,'liste des soudeurs'!$BK:$BK,0)))</f>
        <v/>
      </c>
      <c r="M46" s="399" t="str">
        <f>IF(B46="","",INDEX('liste des soudeurs'!F:F,MATCH(B46,'liste des soudeurs'!$BK:$BK,0)))</f>
        <v/>
      </c>
    </row>
    <row r="47" spans="1:13" ht="21.6" customHeight="1">
      <c r="A47" s="399">
        <v>30</v>
      </c>
      <c r="B47" s="427" t="str">
        <f>IF(A47&lt;=MAX('liste des soudeurs'!BK:BK),A47,"")</f>
        <v/>
      </c>
      <c r="C47" s="428" t="str">
        <f>IF(B47="","",CONCATENATE("WPS- ",INDEX('liste des soudeurs'!G:G,MATCH(B47,'liste des soudeurs'!$BK:$BK,0))))</f>
        <v/>
      </c>
      <c r="D47" s="428" t="str">
        <f>IF(B47="","",INDEX('liste des soudeurs'!AH:AH,MATCH(B47,'liste des soudeurs'!$BK:$BK,0)))</f>
        <v/>
      </c>
      <c r="E47" s="428" t="str">
        <f t="shared" si="1"/>
        <v/>
      </c>
      <c r="F47" s="447" t="str">
        <f t="shared" si="0"/>
        <v/>
      </c>
      <c r="G47" s="428" t="s">
        <v>754</v>
      </c>
      <c r="H47" s="428" t="str">
        <f>IF($B47="","",INDEX('liste des soudeurs'!H:H,MATCH($B47,'liste des soudeurs'!$BK:$BK,0)))</f>
        <v/>
      </c>
      <c r="I47" s="428" t="str">
        <f>IF($B47="","",INDEX('liste des soudeurs'!I:I,MATCH($B47,'liste des soudeurs'!$BK:$BK,0)))</f>
        <v/>
      </c>
      <c r="J47" s="659" t="str">
        <f>IF($B47="","",INDEX('liste des soudeurs'!J:J,MATCH($B47,'liste des soudeurs'!$BK:$BK,0)))</f>
        <v/>
      </c>
      <c r="K47" s="429"/>
      <c r="L47" s="437" t="str">
        <f>IF(B47="","",INDEX('liste des soudeurs'!E:E,MATCH(B47,'liste des soudeurs'!$BK:$BK,0)))</f>
        <v/>
      </c>
      <c r="M47" s="399" t="str">
        <f>IF(B47="","",INDEX('liste des soudeurs'!F:F,MATCH(B47,'liste des soudeurs'!$BK:$BK,0)))</f>
        <v/>
      </c>
    </row>
    <row r="48" spans="1:13" ht="21.6" customHeight="1" thickBot="1">
      <c r="A48" s="399">
        <v>31</v>
      </c>
      <c r="B48" s="427" t="str">
        <f>IF(A48&lt;=MAX('liste des soudeurs'!BK:BK),A48,"")</f>
        <v/>
      </c>
      <c r="C48" s="428" t="str">
        <f>IF(B48="","",CONCATENATE("WPS- ",INDEX('liste des soudeurs'!G:G,MATCH(B48,'liste des soudeurs'!$BK:$BK,0))))</f>
        <v/>
      </c>
      <c r="D48" s="428" t="str">
        <f>IF(B48="","",INDEX('liste des soudeurs'!AH:AH,MATCH(B48,'liste des soudeurs'!$BK:$BK,0)))</f>
        <v/>
      </c>
      <c r="E48" s="428" t="str">
        <f t="shared" si="1"/>
        <v/>
      </c>
      <c r="F48" s="447" t="str">
        <f t="shared" si="0"/>
        <v/>
      </c>
      <c r="G48" s="428" t="s">
        <v>754</v>
      </c>
      <c r="H48" s="428" t="str">
        <f>IF($B48="","",INDEX('liste des soudeurs'!H:H,MATCH($B48,'liste des soudeurs'!$BK:$BK,0)))</f>
        <v/>
      </c>
      <c r="I48" s="428" t="str">
        <f>IF($B48="","",INDEX('liste des soudeurs'!I:I,MATCH($B48,'liste des soudeurs'!$BK:$BK,0)))</f>
        <v/>
      </c>
      <c r="J48" s="659" t="str">
        <f>IF($B48="","",INDEX('liste des soudeurs'!J:J,MATCH($B48,'liste des soudeurs'!$BK:$BK,0)))</f>
        <v/>
      </c>
      <c r="K48" s="429"/>
      <c r="L48" s="437" t="str">
        <f>IF(B48="","",INDEX('liste des soudeurs'!E:E,MATCH(B48,'liste des soudeurs'!$BK:$BK,0)))</f>
        <v/>
      </c>
      <c r="M48" s="399" t="str">
        <f>IF(B48="","",INDEX('liste des soudeurs'!F:F,MATCH(B48,'liste des soudeurs'!$BK:$BK,0)))</f>
        <v/>
      </c>
    </row>
    <row r="49" spans="1:21" ht="21.6" customHeight="1">
      <c r="A49" s="399">
        <v>32</v>
      </c>
      <c r="B49" s="427" t="str">
        <f>IF(A49&lt;=MAX('liste des soudeurs'!BK:BK),A49,"")</f>
        <v/>
      </c>
      <c r="C49" s="428" t="str">
        <f>IF(B49="","",CONCATENATE("WPS- ",INDEX('liste des soudeurs'!G:G,MATCH(B49,'liste des soudeurs'!$BK:$BK,0))))</f>
        <v/>
      </c>
      <c r="D49" s="428" t="str">
        <f>IF(B49="","",INDEX('liste des soudeurs'!AH:AH,MATCH(B49,'liste des soudeurs'!$BK:$BK,0)))</f>
        <v/>
      </c>
      <c r="E49" s="428" t="str">
        <f t="shared" si="1"/>
        <v/>
      </c>
      <c r="F49" s="447" t="str">
        <f t="shared" si="0"/>
        <v/>
      </c>
      <c r="G49" s="428" t="s">
        <v>754</v>
      </c>
      <c r="H49" s="428" t="str">
        <f>IF($B49="","",INDEX('liste des soudeurs'!H:H,MATCH($B49,'liste des soudeurs'!$BK:$BK,0)))</f>
        <v/>
      </c>
      <c r="I49" s="428" t="str">
        <f>IF($B49="","",INDEX('liste des soudeurs'!I:I,MATCH($B49,'liste des soudeurs'!$BK:$BK,0)))</f>
        <v/>
      </c>
      <c r="J49" s="659" t="str">
        <f>IF($B49="","",INDEX('liste des soudeurs'!J:J,MATCH($B49,'liste des soudeurs'!$BK:$BK,0)))</f>
        <v/>
      </c>
      <c r="K49" s="429"/>
      <c r="L49" s="437" t="str">
        <f>IF(B49="","",INDEX('liste des soudeurs'!E:E,MATCH(B49,'liste des soudeurs'!$BK:$BK,0)))</f>
        <v/>
      </c>
      <c r="M49" s="424" t="str">
        <f>IF(L49="","",CONCATENATE("WPS- ",INDEX('liste des soudeurs'!Q:Q,MATCH(L49,'liste des soudeurs'!$BK:$BK,0))))</f>
        <v/>
      </c>
      <c r="N49" s="424" t="str">
        <f>IF(L49="","",INDEX('liste des soudeurs'!AR:AR,MATCH(L49,'liste des soudeurs'!$BK:$BK,0)))</f>
        <v/>
      </c>
      <c r="O49" s="424" t="str">
        <f>IF(L49="","","WQT-")</f>
        <v/>
      </c>
      <c r="P49" s="446" t="str">
        <f>IFERROR(IF(L49="","",CONCATENATE(V49,":",W49)),"")</f>
        <v/>
      </c>
      <c r="Q49" s="424" t="s">
        <v>754</v>
      </c>
      <c r="R49" s="424" t="str">
        <f>IF($B49="","",INDEX('liste des soudeurs'!R:R,MATCH($B49,'liste des soudeurs'!$BK:$BK,0)))</f>
        <v/>
      </c>
      <c r="S49" s="424" t="str">
        <f>IF($B49="","",INDEX('liste des soudeurs'!S:S,MATCH($B49,'liste des soudeurs'!$BK:$BK,0)))</f>
        <v/>
      </c>
      <c r="T49" s="658" t="str">
        <f>IF($B49="","",INDEX('liste des soudeurs'!T:T,MATCH($B49,'liste des soudeurs'!$BK:$BK,0)))</f>
        <v/>
      </c>
      <c r="U49" s="425"/>
    </row>
    <row r="50" spans="1:21" ht="21.6" customHeight="1">
      <c r="A50" s="399">
        <v>33</v>
      </c>
      <c r="B50" s="427" t="str">
        <f>IF(A50&lt;=MAX('liste des soudeurs'!BK:BK),A50,"")</f>
        <v/>
      </c>
      <c r="C50" s="428" t="str">
        <f>IF(B50="","",CONCATENATE("WPS- ",INDEX('liste des soudeurs'!G:G,MATCH(B50,'liste des soudeurs'!$BK:$BK,0))))</f>
        <v/>
      </c>
      <c r="D50" s="428" t="str">
        <f>IF(B50="","",INDEX('liste des soudeurs'!AH:AH,MATCH(B50,'liste des soudeurs'!$BK:$BK,0)))</f>
        <v/>
      </c>
      <c r="E50" s="428" t="str">
        <f t="shared" si="1"/>
        <v/>
      </c>
      <c r="F50" s="447" t="str">
        <f t="shared" si="0"/>
        <v/>
      </c>
      <c r="G50" s="428" t="s">
        <v>754</v>
      </c>
      <c r="H50" s="428" t="str">
        <f>IF($B50="","",INDEX('liste des soudeurs'!H:H,MATCH($B50,'liste des soudeurs'!$BK:$BK,0)))</f>
        <v/>
      </c>
      <c r="I50" s="428" t="str">
        <f>IF($B50="","",INDEX('liste des soudeurs'!I:I,MATCH($B50,'liste des soudeurs'!$BK:$BK,0)))</f>
        <v/>
      </c>
      <c r="J50" s="659" t="str">
        <f>IF($B50="","",INDEX('liste des soudeurs'!J:J,MATCH($B50,'liste des soudeurs'!$BK:$BK,0)))</f>
        <v/>
      </c>
      <c r="K50" s="429"/>
      <c r="L50" s="437" t="str">
        <f>IF(B50="","",INDEX('liste des soudeurs'!E:E,MATCH(B50,'liste des soudeurs'!$BK:$BK,0)))</f>
        <v/>
      </c>
      <c r="M50" s="399" t="str">
        <f>IF(B50="","",INDEX('liste des soudeurs'!F:F,MATCH(B50,'liste des soudeurs'!$BK:$BK,0)))</f>
        <v/>
      </c>
    </row>
    <row r="51" spans="1:21" ht="21.6" customHeight="1" thickBot="1">
      <c r="A51" s="399">
        <v>34</v>
      </c>
      <c r="B51" s="432" t="str">
        <f>IF(A51&lt;=MAX('liste des soudeurs'!BK:BK),A51,"")</f>
        <v/>
      </c>
      <c r="C51" s="433" t="str">
        <f>IF(B51="","",CONCATENATE("WPS- ",INDEX('liste des soudeurs'!G:G,MATCH(B51,'liste des soudeurs'!$BK:$BK,0))))</f>
        <v/>
      </c>
      <c r="D51" s="433" t="str">
        <f>IF(B51="","",INDEX('liste des soudeurs'!AH:AH,MATCH(B51,'liste des soudeurs'!$BK:$BK,0)))</f>
        <v/>
      </c>
      <c r="E51" s="434" t="str">
        <f t="shared" si="1"/>
        <v/>
      </c>
      <c r="F51" s="665" t="str">
        <f t="shared" si="0"/>
        <v/>
      </c>
      <c r="G51" s="433" t="s">
        <v>754</v>
      </c>
      <c r="H51" s="433" t="str">
        <f>IF($B51="","",INDEX('liste des soudeurs'!H:H,MATCH($B51,'liste des soudeurs'!$BK:$BK,0)))</f>
        <v/>
      </c>
      <c r="I51" s="433" t="str">
        <f>IF($B51="","",INDEX('liste des soudeurs'!I:I,MATCH($B51,'liste des soudeurs'!$BK:$BK,0)))</f>
        <v/>
      </c>
      <c r="J51" s="433" t="str">
        <f>IF($B51="","",INDEX('liste des soudeurs'!J:J,MATCH($B51,'liste des soudeurs'!$BK:$BK,0)))</f>
        <v/>
      </c>
      <c r="K51" s="435"/>
      <c r="L51" s="437" t="str">
        <f>IF(B51="","",INDEX('liste des soudeurs'!E:E,MATCH(B51,'liste des soudeurs'!$BK:$BK,0)))</f>
        <v/>
      </c>
      <c r="M51" s="399" t="str">
        <f>IF(B51="","",INDEX('liste des soudeurs'!F:F,MATCH(B51,'liste des soudeurs'!$BK:$BK,0)))</f>
        <v/>
      </c>
    </row>
    <row r="52" spans="1:21" ht="21" customHeight="1">
      <c r="B52" s="399"/>
      <c r="L52" s="436"/>
    </row>
    <row r="53" spans="1:21">
      <c r="B53" s="399"/>
      <c r="L53" s="436"/>
    </row>
  </sheetData>
  <mergeCells count="11">
    <mergeCell ref="L9:M9"/>
    <mergeCell ref="B6:D6"/>
    <mergeCell ref="H6:H7"/>
    <mergeCell ref="I6:K7"/>
    <mergeCell ref="B7:F8"/>
    <mergeCell ref="D9:E9"/>
    <mergeCell ref="D10:F10"/>
    <mergeCell ref="D12:E12"/>
    <mergeCell ref="H12:I12"/>
    <mergeCell ref="D13:F13"/>
    <mergeCell ref="H13:J13"/>
  </mergeCells>
  <dataValidations count="4">
    <dataValidation type="list" allowBlank="1" showInputMessage="1" showErrorMessage="1" sqref="D9:E9">
      <formula1>$L$4:$L$5</formula1>
    </dataValidation>
    <dataValidation type="list" allowBlank="1" showInputMessage="1" showErrorMessage="1" sqref="D13:F13">
      <formula1>$N$8:$N$17</formula1>
    </dataValidation>
    <dataValidation type="list" allowBlank="1" showInputMessage="1" showErrorMessage="1" sqref="D12:E12">
      <formula1>$N$8:$N$18</formula1>
    </dataValidation>
    <dataValidation type="list" allowBlank="1" showInputMessage="1" showErrorMessage="1" sqref="H13:J13">
      <formula1>$N$8:$N$22</formula1>
    </dataValidation>
  </dataValidations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86" orientation="portrait" r:id="rId1"/>
  <ignoredErrors>
    <ignoredError sqref="H12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'VT-PPL'!$AB$1:$AB$45</xm:f>
          </x14:formula1>
          <xm:sqref>L12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B42"/>
  <sheetViews>
    <sheetView showGridLines="0" view="pageBreakPreview" zoomScale="80" zoomScaleNormal="100" zoomScaleSheetLayoutView="80" workbookViewId="0">
      <selection activeCell="Y6" sqref="Y6"/>
    </sheetView>
  </sheetViews>
  <sheetFormatPr defaultColWidth="8" defaultRowHeight="21"/>
  <cols>
    <col min="1" max="1" width="3.7109375" style="234" customWidth="1"/>
    <col min="2" max="2" width="3.140625" style="234" customWidth="1"/>
    <col min="3" max="3" width="9.7109375" style="234" customWidth="1"/>
    <col min="4" max="4" width="7.7109375" style="234" customWidth="1"/>
    <col min="5" max="5" width="15.140625" style="234" customWidth="1"/>
    <col min="6" max="7" width="7.28515625" style="234" customWidth="1"/>
    <col min="8" max="8" width="15" style="234" customWidth="1"/>
    <col min="9" max="10" width="7.42578125" style="234" customWidth="1"/>
    <col min="11" max="11" width="12.85546875" style="234" customWidth="1"/>
    <col min="12" max="12" width="7.42578125" style="234" customWidth="1"/>
    <col min="13" max="13" width="1.5703125" style="234" customWidth="1"/>
    <col min="14" max="16" width="12.42578125" style="234" customWidth="1"/>
    <col min="17" max="19" width="2.7109375" style="234" customWidth="1"/>
    <col min="20" max="20" width="7.140625" style="234" customWidth="1"/>
    <col min="21" max="21" width="5.42578125" style="234" customWidth="1"/>
    <col min="22" max="22" width="6.7109375" style="234" customWidth="1"/>
    <col min="23" max="23" width="15.42578125" style="234" customWidth="1"/>
    <col min="24" max="24" width="16.85546875" style="302" customWidth="1"/>
    <col min="25" max="25" width="16.85546875" style="301" customWidth="1"/>
    <col min="26" max="26" width="11.42578125" style="304" bestFit="1" customWidth="1"/>
    <col min="27" max="27" width="8" style="234"/>
    <col min="28" max="28" width="14.42578125" style="234" bestFit="1" customWidth="1"/>
    <col min="29" max="16384" width="8" style="234"/>
  </cols>
  <sheetData>
    <row r="1" spans="1:28" ht="23.25" customHeight="1" thickBot="1">
      <c r="Z1" s="309" t="s">
        <v>633</v>
      </c>
      <c r="AB1" s="336" t="s">
        <v>652</v>
      </c>
    </row>
    <row r="2" spans="1:28" ht="20.100000000000001" customHeight="1">
      <c r="B2" s="938"/>
      <c r="C2" s="939"/>
      <c r="D2" s="939"/>
      <c r="E2" s="940"/>
      <c r="F2" s="958" t="s">
        <v>619</v>
      </c>
      <c r="G2" s="959"/>
      <c r="H2" s="959"/>
      <c r="I2" s="959"/>
      <c r="J2" s="959"/>
      <c r="K2" s="959"/>
      <c r="L2" s="959"/>
      <c r="M2" s="959"/>
      <c r="N2" s="959"/>
      <c r="O2" s="959"/>
      <c r="P2" s="959"/>
      <c r="Q2" s="959"/>
      <c r="R2" s="959"/>
      <c r="S2" s="959"/>
      <c r="T2" s="960"/>
      <c r="U2" s="952" t="s">
        <v>723</v>
      </c>
      <c r="V2" s="953"/>
      <c r="W2" s="954"/>
      <c r="Z2" s="304" t="s">
        <v>635</v>
      </c>
      <c r="AB2" s="336" t="s">
        <v>699</v>
      </c>
    </row>
    <row r="3" spans="1:28" ht="20.100000000000001" customHeight="1">
      <c r="B3" s="941"/>
      <c r="C3" s="942"/>
      <c r="D3" s="942"/>
      <c r="E3" s="943"/>
      <c r="F3" s="961"/>
      <c r="G3" s="962"/>
      <c r="H3" s="962"/>
      <c r="I3" s="962"/>
      <c r="J3" s="962"/>
      <c r="K3" s="962"/>
      <c r="L3" s="962"/>
      <c r="M3" s="962"/>
      <c r="N3" s="962"/>
      <c r="O3" s="962"/>
      <c r="P3" s="962"/>
      <c r="Q3" s="962"/>
      <c r="R3" s="962"/>
      <c r="S3" s="962"/>
      <c r="T3" s="963"/>
      <c r="U3" s="955" t="s">
        <v>592</v>
      </c>
      <c r="V3" s="956"/>
      <c r="W3" s="957"/>
      <c r="Z3" s="304" t="s">
        <v>636</v>
      </c>
      <c r="AB3" s="336" t="s">
        <v>700</v>
      </c>
    </row>
    <row r="4" spans="1:28" ht="20.100000000000001" customHeight="1">
      <c r="B4" s="944"/>
      <c r="C4" s="945"/>
      <c r="D4" s="945"/>
      <c r="E4" s="946"/>
      <c r="F4" s="964"/>
      <c r="G4" s="965"/>
      <c r="H4" s="965"/>
      <c r="I4" s="965"/>
      <c r="J4" s="965"/>
      <c r="K4" s="965"/>
      <c r="L4" s="965"/>
      <c r="M4" s="965"/>
      <c r="N4" s="965"/>
      <c r="O4" s="965"/>
      <c r="P4" s="965"/>
      <c r="Q4" s="965"/>
      <c r="R4" s="965"/>
      <c r="S4" s="965"/>
      <c r="T4" s="966"/>
      <c r="U4" s="955" t="s">
        <v>560</v>
      </c>
      <c r="V4" s="956"/>
      <c r="W4" s="957"/>
      <c r="Z4" s="304" t="s">
        <v>637</v>
      </c>
      <c r="AB4" s="336" t="s">
        <v>518</v>
      </c>
    </row>
    <row r="5" spans="1:28" ht="26.1" customHeight="1" thickBot="1">
      <c r="B5" s="947" t="s">
        <v>548</v>
      </c>
      <c r="C5" s="948"/>
      <c r="D5" s="948"/>
      <c r="E5" s="948"/>
      <c r="F5" s="948"/>
      <c r="G5" s="948"/>
      <c r="H5" s="948"/>
      <c r="I5" s="948"/>
      <c r="J5" s="948"/>
      <c r="K5" s="948"/>
      <c r="L5" s="948"/>
      <c r="M5" s="948"/>
      <c r="N5" s="948"/>
      <c r="O5" s="948"/>
      <c r="P5" s="948"/>
      <c r="Q5" s="948"/>
      <c r="R5" s="948"/>
      <c r="S5" s="948"/>
      <c r="T5" s="948"/>
      <c r="U5" s="948"/>
      <c r="V5" s="948"/>
      <c r="W5" s="949"/>
      <c r="X5" s="305"/>
      <c r="Z5" s="304" t="s">
        <v>638</v>
      </c>
      <c r="AB5" s="336" t="s">
        <v>701</v>
      </c>
    </row>
    <row r="6" spans="1:28" s="237" customFormat="1" ht="27" customHeight="1" thickTop="1" thickBot="1">
      <c r="B6" s="969" t="s">
        <v>559</v>
      </c>
      <c r="C6" s="970"/>
      <c r="D6" s="970"/>
      <c r="E6" s="971" t="str">
        <f>Y6</f>
        <v>VT-WQT-031</v>
      </c>
      <c r="F6" s="972" t="s">
        <v>518</v>
      </c>
      <c r="G6" s="972" t="s">
        <v>518</v>
      </c>
      <c r="H6" s="973" t="s">
        <v>518</v>
      </c>
      <c r="I6" s="967" t="s">
        <v>561</v>
      </c>
      <c r="J6" s="968"/>
      <c r="K6" s="968"/>
      <c r="L6" s="968"/>
      <c r="M6" s="950">
        <f>IF(B11="","",INDEX('liste des soudeurs'!L:L,MATCH(B11,'liste des soudeurs'!$BE:$BE,0)))</f>
        <v>46316</v>
      </c>
      <c r="N6" s="950"/>
      <c r="O6" s="950"/>
      <c r="P6" s="951"/>
      <c r="Q6" s="976" t="s">
        <v>558</v>
      </c>
      <c r="R6" s="977"/>
      <c r="S6" s="977"/>
      <c r="T6" s="977"/>
      <c r="U6" s="974" t="str">
        <f>IF($B11="","",INDEX('liste des soudeurs'!Q:Q,MATCH($B11,'liste des soudeurs'!$BE:$BE,0)))</f>
        <v>21063-G0-PPL-RFI-0203</v>
      </c>
      <c r="V6" s="974"/>
      <c r="W6" s="975"/>
      <c r="Y6" s="440" t="s">
        <v>713</v>
      </c>
      <c r="Z6" s="304" t="s">
        <v>639</v>
      </c>
      <c r="AB6" s="336" t="s">
        <v>702</v>
      </c>
    </row>
    <row r="7" spans="1:28" s="237" customFormat="1" ht="27" customHeight="1" thickTop="1">
      <c r="B7" s="978" t="s">
        <v>818</v>
      </c>
      <c r="C7" s="979"/>
      <c r="D7" s="979"/>
      <c r="E7" s="979"/>
      <c r="F7" s="979"/>
      <c r="G7" s="979"/>
      <c r="H7" s="979"/>
      <c r="I7" s="979"/>
      <c r="J7" s="979"/>
      <c r="K7" s="979"/>
      <c r="L7" s="979"/>
      <c r="M7" s="979"/>
      <c r="N7" s="979"/>
      <c r="O7" s="979"/>
      <c r="P7" s="980"/>
      <c r="Q7" s="987" t="s">
        <v>556</v>
      </c>
      <c r="R7" s="988"/>
      <c r="S7" s="988"/>
      <c r="T7" s="988"/>
      <c r="U7" s="985" t="s">
        <v>631</v>
      </c>
      <c r="V7" s="985"/>
      <c r="W7" s="986"/>
      <c r="X7" s="302"/>
      <c r="Y7" s="306"/>
      <c r="Z7" s="304" t="s">
        <v>640</v>
      </c>
      <c r="AB7" s="336" t="s">
        <v>703</v>
      </c>
    </row>
    <row r="8" spans="1:28" ht="3.75" customHeight="1">
      <c r="B8" s="320"/>
      <c r="W8" s="321"/>
      <c r="Z8" s="304" t="s">
        <v>641</v>
      </c>
      <c r="AB8" s="336" t="s">
        <v>704</v>
      </c>
    </row>
    <row r="9" spans="1:28" ht="23.45" customHeight="1">
      <c r="B9" s="982" t="s">
        <v>549</v>
      </c>
      <c r="C9" s="930" t="s">
        <v>550</v>
      </c>
      <c r="D9" s="930" t="s">
        <v>551</v>
      </c>
      <c r="E9" s="932" t="s">
        <v>41</v>
      </c>
      <c r="F9" s="934" t="s">
        <v>565</v>
      </c>
      <c r="G9" s="936" t="s">
        <v>566</v>
      </c>
      <c r="H9" s="930" t="s">
        <v>42</v>
      </c>
      <c r="I9" s="917" t="s">
        <v>575</v>
      </c>
      <c r="J9" s="918"/>
      <c r="K9" s="918"/>
      <c r="L9" s="918"/>
      <c r="M9" s="919"/>
      <c r="N9" s="922" t="s">
        <v>552</v>
      </c>
      <c r="O9" s="922" t="s">
        <v>553</v>
      </c>
      <c r="P9" s="922" t="s">
        <v>554</v>
      </c>
      <c r="Q9" s="924" t="s">
        <v>555</v>
      </c>
      <c r="R9" s="925"/>
      <c r="S9" s="925"/>
      <c r="T9" s="926"/>
      <c r="U9" s="981" t="s">
        <v>653</v>
      </c>
      <c r="V9" s="921"/>
      <c r="W9" s="915" t="s">
        <v>570</v>
      </c>
      <c r="Z9" s="304" t="s">
        <v>642</v>
      </c>
      <c r="AB9" s="336" t="s">
        <v>705</v>
      </c>
    </row>
    <row r="10" spans="1:28" s="235" customFormat="1" ht="23.45" customHeight="1">
      <c r="B10" s="983"/>
      <c r="C10" s="984"/>
      <c r="D10" s="931"/>
      <c r="E10" s="933"/>
      <c r="F10" s="935"/>
      <c r="G10" s="937"/>
      <c r="H10" s="931"/>
      <c r="I10" s="920" t="s">
        <v>576</v>
      </c>
      <c r="J10" s="921"/>
      <c r="K10" s="239" t="s">
        <v>571</v>
      </c>
      <c r="L10" s="920" t="s">
        <v>572</v>
      </c>
      <c r="M10" s="921"/>
      <c r="N10" s="923"/>
      <c r="O10" s="923"/>
      <c r="P10" s="923"/>
      <c r="Q10" s="927"/>
      <c r="R10" s="928"/>
      <c r="S10" s="928"/>
      <c r="T10" s="929"/>
      <c r="U10" s="920" t="s">
        <v>573</v>
      </c>
      <c r="V10" s="921"/>
      <c r="W10" s="916"/>
      <c r="X10" s="302"/>
      <c r="Y10" s="301"/>
      <c r="Z10" s="304" t="s">
        <v>643</v>
      </c>
      <c r="AA10" s="234"/>
      <c r="AB10" s="336" t="s">
        <v>706</v>
      </c>
    </row>
    <row r="11" spans="1:28" ht="23.65" customHeight="1">
      <c r="A11" s="234">
        <v>1</v>
      </c>
      <c r="B11" s="338">
        <f>IF(A11&lt;=MAX('liste des soudeurs'!BE:BE),A11,"")</f>
        <v>1</v>
      </c>
      <c r="C11" s="243" t="str">
        <f>IF($B11="",""," / ")</f>
        <v xml:space="preserve"> / </v>
      </c>
      <c r="D11" s="243" t="str">
        <f>IF($B11="",""," / ")</f>
        <v xml:space="preserve"> / </v>
      </c>
      <c r="E11" s="242" t="str">
        <f>IF($B11="","",INDEX('liste des soudeurs'!H:H,MATCH($B11,'liste des soudeurs'!$BE:$BE,0)))</f>
        <v>API5L_X52</v>
      </c>
      <c r="F11" s="313">
        <f>IF($B11="","",INDEX('liste des soudeurs'!I:I,MATCH($B11,'liste des soudeurs'!$BE:$BE,0)))</f>
        <v>12</v>
      </c>
      <c r="G11" s="242">
        <f>IF($B11="","",INDEX('liste des soudeurs'!J:J,MATCH($B11,'liste des soudeurs'!$BE:$BE,0)))</f>
        <v>11.13</v>
      </c>
      <c r="H11" s="657" t="str">
        <f>IF($B11="","",INDEX('liste des soudeurs'!G:G,MATCH($B11,'liste des soudeurs'!$BE:$BE,0)))</f>
        <v>TFT-II-PL-03</v>
      </c>
      <c r="I11" s="912" t="str">
        <f>IFERROR(IF(B11="","",CONCATENATE(X11," - ",Y11)),"")</f>
        <v>WR-068 - BITAM RABAH</v>
      </c>
      <c r="J11" s="913" t="str">
        <f>IFERROR(IF(#REF!="","",VLOOKUP(#REF!,#REF!,8,0)),"")</f>
        <v/>
      </c>
      <c r="K11" s="913" t="str">
        <f>IFERROR(IF(#REF!="","",VLOOKUP(#REF!,#REF!,8,0)),"")</f>
        <v/>
      </c>
      <c r="L11" s="913" t="str">
        <f>IFERROR(IF(#REF!="","",VLOOKUP(#REF!,#REF!,8,0)),"")</f>
        <v/>
      </c>
      <c r="M11" s="913" t="str">
        <f>IFERROR(IF(#REF!="","",VLOOKUP(#REF!,#REF!,8,0)),"")</f>
        <v/>
      </c>
      <c r="N11" s="913" t="str">
        <f>IFERROR(IF(#REF!="","",VLOOKUP(#REF!,#REF!,8,0)),"")</f>
        <v/>
      </c>
      <c r="O11" s="913" t="str">
        <f>IFERROR(IF(#REF!="","",VLOOKUP(#REF!,#REF!,8,0)),"")</f>
        <v/>
      </c>
      <c r="P11" s="913" t="str">
        <f>IFERROR(IF(#REF!="","",VLOOKUP(#REF!,#REF!,8,0)),"")</f>
        <v/>
      </c>
      <c r="Q11" s="913"/>
      <c r="R11" s="913"/>
      <c r="S11" s="913"/>
      <c r="T11" s="914" t="str">
        <f>IFERROR(IF(#REF!="","",VLOOKUP(#REF!,#REF!,8,0)),"")</f>
        <v/>
      </c>
      <c r="U11" s="910" t="str">
        <f>IF($B11="","",INDEX('liste des soudeurs'!K:K,MATCH($B11,'liste des soudeurs'!$BE:$BE,0)))</f>
        <v>A</v>
      </c>
      <c r="V11" s="911" t="str">
        <f>IFERROR(IF(#REF!="","",VLOOKUP(#REF!,#REF!,8,0)),"")</f>
        <v/>
      </c>
      <c r="W11" s="339"/>
      <c r="X11" s="308" t="str">
        <f>IF(B11="","",INDEX('liste des soudeurs'!E:E,MATCH(B11,'liste des soudeurs'!$BE:$BE,0)))</f>
        <v>WR-068</v>
      </c>
      <c r="Y11" s="308" t="str">
        <f>IF(B11="","",INDEX('liste des soudeurs'!F:F,MATCH(B11,'liste des soudeurs'!$BE:$BE,0)))</f>
        <v>BITAM RABAH</v>
      </c>
      <c r="Z11" s="304" t="s">
        <v>644</v>
      </c>
      <c r="AB11" s="336" t="s">
        <v>707</v>
      </c>
    </row>
    <row r="12" spans="1:28" ht="23.25" customHeight="1">
      <c r="A12" s="234">
        <v>2</v>
      </c>
      <c r="B12" s="338">
        <f>IF(A12&lt;=MAX('liste des soudeurs'!BE:BE),A12,"")</f>
        <v>2</v>
      </c>
      <c r="C12" s="243" t="str">
        <f t="shared" ref="C12:D26" si="0">IF($B12="",""," / ")</f>
        <v xml:space="preserve"> / </v>
      </c>
      <c r="D12" s="243" t="str">
        <f t="shared" si="0"/>
        <v xml:space="preserve"> / </v>
      </c>
      <c r="E12" s="242" t="str">
        <f>IF($B12="","",INDEX('liste des soudeurs'!H:H,MATCH($B12,'liste des soudeurs'!$BE:$BE,0)))</f>
        <v>API5L_X52</v>
      </c>
      <c r="F12" s="313">
        <f>IF($B12="","",INDEX('liste des soudeurs'!I:I,MATCH($B12,'liste des soudeurs'!$BE:$BE,0)))</f>
        <v>12</v>
      </c>
      <c r="G12" s="242">
        <f>IF($B12="","",INDEX('liste des soudeurs'!J:J,MATCH($B12,'liste des soudeurs'!$BE:$BE,0)))</f>
        <v>11.13</v>
      </c>
      <c r="H12" s="657" t="str">
        <f>IF($B12="","",INDEX('liste des soudeurs'!G:G,MATCH($B12,'liste des soudeurs'!$BE:$BE,0)))</f>
        <v>TFT-II-PL-03</v>
      </c>
      <c r="I12" s="912" t="str">
        <f t="shared" ref="I12:I26" si="1">IFERROR(IF(B12="","",CONCATENATE(X12," - ",Y12)),"")</f>
        <v>WR-069 - MEBARKI RABAH</v>
      </c>
      <c r="J12" s="913" t="str">
        <f>IFERROR(IF(#REF!="","",VLOOKUP(#REF!,#REF!,8,0)),"")</f>
        <v/>
      </c>
      <c r="K12" s="913" t="str">
        <f>IFERROR(IF(#REF!="","",VLOOKUP(#REF!,#REF!,8,0)),"")</f>
        <v/>
      </c>
      <c r="L12" s="913" t="str">
        <f>IFERROR(IF(#REF!="","",VLOOKUP(#REF!,#REF!,8,0)),"")</f>
        <v/>
      </c>
      <c r="M12" s="913" t="str">
        <f>IFERROR(IF(#REF!="","",VLOOKUP(#REF!,#REF!,8,0)),"")</f>
        <v/>
      </c>
      <c r="N12" s="913" t="str">
        <f>IFERROR(IF(#REF!="","",VLOOKUP(#REF!,#REF!,8,0)),"")</f>
        <v/>
      </c>
      <c r="O12" s="913" t="str">
        <f>IFERROR(IF(#REF!="","",VLOOKUP(#REF!,#REF!,8,0)),"")</f>
        <v/>
      </c>
      <c r="P12" s="913" t="str">
        <f>IFERROR(IF(#REF!="","",VLOOKUP(#REF!,#REF!,8,0)),"")</f>
        <v/>
      </c>
      <c r="Q12" s="913"/>
      <c r="R12" s="913"/>
      <c r="S12" s="913"/>
      <c r="T12" s="914" t="str">
        <f>IFERROR(IF(#REF!="","",VLOOKUP(#REF!,#REF!,8,0)),"")</f>
        <v/>
      </c>
      <c r="U12" s="910" t="str">
        <f>IF($B12="","",INDEX('liste des soudeurs'!K:K,MATCH($B12,'liste des soudeurs'!$BE:$BE,0)))</f>
        <v>A</v>
      </c>
      <c r="V12" s="911" t="str">
        <f>IFERROR(IF(#REF!="","",VLOOKUP(#REF!,#REF!,8,0)),"")</f>
        <v/>
      </c>
      <c r="W12" s="339"/>
      <c r="X12" s="308" t="str">
        <f>IF(B12="","",INDEX('liste des soudeurs'!E:E,MATCH(B12,'liste des soudeurs'!$BE:$BE,0)))</f>
        <v>WR-069</v>
      </c>
      <c r="Y12" s="308" t="str">
        <f>IF(B12="","",INDEX('liste des soudeurs'!F:F,MATCH(B12,'liste des soudeurs'!$BE:$BE,0)))</f>
        <v>MEBARKI RABAH</v>
      </c>
      <c r="Z12" s="304" t="s">
        <v>645</v>
      </c>
      <c r="AB12" s="336" t="s">
        <v>475</v>
      </c>
    </row>
    <row r="13" spans="1:28" ht="23.25" customHeight="1">
      <c r="A13" s="234">
        <v>3</v>
      </c>
      <c r="B13" s="338" t="str">
        <f>IF(A13&lt;=MAX('liste des soudeurs'!BE:BE),A13,"")</f>
        <v/>
      </c>
      <c r="C13" s="243" t="str">
        <f t="shared" si="0"/>
        <v/>
      </c>
      <c r="D13" s="243" t="str">
        <f t="shared" si="0"/>
        <v/>
      </c>
      <c r="E13" s="242" t="str">
        <f>IF($B13="","",INDEX('liste des soudeurs'!H:H,MATCH($B13,'liste des soudeurs'!$BE:$BE,0)))</f>
        <v/>
      </c>
      <c r="F13" s="313" t="str">
        <f>IF($B13="","",INDEX('liste des soudeurs'!I:I,MATCH($B13,'liste des soudeurs'!$BE:$BE,0)))</f>
        <v/>
      </c>
      <c r="G13" s="242" t="str">
        <f>IF($B13="","",INDEX('liste des soudeurs'!J:J,MATCH($B13,'liste des soudeurs'!$BE:$BE,0)))</f>
        <v/>
      </c>
      <c r="H13" s="242" t="str">
        <f>IF($B13="","",INDEX('liste des soudeurs'!G:G,MATCH($B13,'liste des soudeurs'!$BE:$BE,0)))</f>
        <v/>
      </c>
      <c r="I13" s="912" t="str">
        <f t="shared" si="1"/>
        <v/>
      </c>
      <c r="J13" s="913" t="str">
        <f>IFERROR(IF(#REF!="","",VLOOKUP(#REF!,#REF!,8,0)),"")</f>
        <v/>
      </c>
      <c r="K13" s="913" t="str">
        <f>IFERROR(IF(#REF!="","",VLOOKUP(#REF!,#REF!,8,0)),"")</f>
        <v/>
      </c>
      <c r="L13" s="913" t="str">
        <f>IFERROR(IF(#REF!="","",VLOOKUP(#REF!,#REF!,8,0)),"")</f>
        <v/>
      </c>
      <c r="M13" s="913" t="str">
        <f>IFERROR(IF(#REF!="","",VLOOKUP(#REF!,#REF!,8,0)),"")</f>
        <v/>
      </c>
      <c r="N13" s="913" t="str">
        <f>IFERROR(IF(#REF!="","",VLOOKUP(#REF!,#REF!,8,0)),"")</f>
        <v/>
      </c>
      <c r="O13" s="913" t="str">
        <f>IFERROR(IF(#REF!="","",VLOOKUP(#REF!,#REF!,8,0)),"")</f>
        <v/>
      </c>
      <c r="P13" s="913" t="str">
        <f>IFERROR(IF(#REF!="","",VLOOKUP(#REF!,#REF!,8,0)),"")</f>
        <v/>
      </c>
      <c r="Q13" s="913"/>
      <c r="R13" s="913"/>
      <c r="S13" s="913"/>
      <c r="T13" s="914" t="str">
        <f>IFERROR(IF(#REF!="","",VLOOKUP(#REF!,#REF!,8,0)),"")</f>
        <v/>
      </c>
      <c r="U13" s="910" t="str">
        <f>IF($B13="","",INDEX('liste des soudeurs'!K:K,MATCH($B13,'liste des soudeurs'!$BE:$BE,0)))</f>
        <v/>
      </c>
      <c r="V13" s="911" t="str">
        <f>IFERROR(IF(#REF!="","",VLOOKUP(#REF!,#REF!,8,0)),"")</f>
        <v/>
      </c>
      <c r="W13" s="339"/>
      <c r="X13" s="301" t="str">
        <f>IF(B13="","",INDEX('liste des soudeurs'!E:E,MATCH(B13,'liste des soudeurs'!$BE:$BE,0)))</f>
        <v/>
      </c>
      <c r="Y13" s="301" t="str">
        <f>IF(B13="","",INDEX('liste des soudeurs'!F:F,MATCH(B13,'liste des soudeurs'!$BE:$BE,0)))</f>
        <v/>
      </c>
      <c r="Z13" s="304" t="s">
        <v>646</v>
      </c>
      <c r="AB13" s="336" t="s">
        <v>481</v>
      </c>
    </row>
    <row r="14" spans="1:28" ht="23.65" customHeight="1">
      <c r="A14" s="234">
        <v>4</v>
      </c>
      <c r="B14" s="338" t="str">
        <f>IF(A14&lt;=MAX('liste des soudeurs'!BE:BE),A14,"")</f>
        <v/>
      </c>
      <c r="C14" s="243" t="str">
        <f t="shared" si="0"/>
        <v/>
      </c>
      <c r="D14" s="243" t="str">
        <f t="shared" si="0"/>
        <v/>
      </c>
      <c r="E14" s="242" t="str">
        <f>IF($B14="","",INDEX('liste des soudeurs'!H:H,MATCH($B14,'liste des soudeurs'!$BE:$BE,0)))</f>
        <v/>
      </c>
      <c r="F14" s="313" t="str">
        <f>IF($B14="","",INDEX('liste des soudeurs'!I:I,MATCH($B14,'liste des soudeurs'!$BE:$BE,0)))</f>
        <v/>
      </c>
      <c r="G14" s="242" t="str">
        <f>IF($B14="","",INDEX('liste des soudeurs'!J:J,MATCH($B14,'liste des soudeurs'!$BE:$BE,0)))</f>
        <v/>
      </c>
      <c r="H14" s="242" t="str">
        <f>IF($B14="","",INDEX('liste des soudeurs'!G:G,MATCH($B14,'liste des soudeurs'!$BE:$BE,0)))</f>
        <v/>
      </c>
      <c r="I14" s="912" t="str">
        <f t="shared" si="1"/>
        <v/>
      </c>
      <c r="J14" s="913" t="str">
        <f>IFERROR(IF(#REF!="","",VLOOKUP(#REF!,#REF!,8,0)),"")</f>
        <v/>
      </c>
      <c r="K14" s="913" t="str">
        <f>IFERROR(IF(#REF!="","",VLOOKUP(#REF!,#REF!,8,0)),"")</f>
        <v/>
      </c>
      <c r="L14" s="913" t="str">
        <f>IFERROR(IF(#REF!="","",VLOOKUP(#REF!,#REF!,8,0)),"")</f>
        <v/>
      </c>
      <c r="M14" s="913" t="str">
        <f>IFERROR(IF(#REF!="","",VLOOKUP(#REF!,#REF!,8,0)),"")</f>
        <v/>
      </c>
      <c r="N14" s="913" t="str">
        <f>IFERROR(IF(#REF!="","",VLOOKUP(#REF!,#REF!,8,0)),"")</f>
        <v/>
      </c>
      <c r="O14" s="913" t="str">
        <f>IFERROR(IF(#REF!="","",VLOOKUP(#REF!,#REF!,8,0)),"")</f>
        <v/>
      </c>
      <c r="P14" s="913" t="str">
        <f>IFERROR(IF(#REF!="","",VLOOKUP(#REF!,#REF!,8,0)),"")</f>
        <v/>
      </c>
      <c r="Q14" s="913"/>
      <c r="R14" s="913"/>
      <c r="S14" s="913"/>
      <c r="T14" s="914" t="str">
        <f>IFERROR(IF(#REF!="","",VLOOKUP(#REF!,#REF!,8,0)),"")</f>
        <v/>
      </c>
      <c r="U14" s="910" t="str">
        <f>IF($B14="","",INDEX('liste des soudeurs'!K:K,MATCH($B14,'liste des soudeurs'!$BE:$BE,0)))</f>
        <v/>
      </c>
      <c r="V14" s="911" t="str">
        <f>IFERROR(IF(#REF!="","",VLOOKUP(#REF!,#REF!,8,0)),"")</f>
        <v/>
      </c>
      <c r="W14" s="339"/>
      <c r="X14" s="301" t="str">
        <f>IF(B14="","",INDEX('liste des soudeurs'!E:E,MATCH(B14,'liste des soudeurs'!$BE:$BE,0)))</f>
        <v/>
      </c>
      <c r="Y14" s="301" t="str">
        <f>IF(B14="","",INDEX('liste des soudeurs'!F:F,MATCH(B14,'liste des soudeurs'!$BE:$BE,0)))</f>
        <v/>
      </c>
      <c r="Z14" s="304" t="s">
        <v>647</v>
      </c>
      <c r="AB14" s="336" t="s">
        <v>485</v>
      </c>
    </row>
    <row r="15" spans="1:28" ht="23.65" customHeight="1">
      <c r="A15" s="234">
        <v>5</v>
      </c>
      <c r="B15" s="338" t="str">
        <f>IF(A15&lt;=MAX('liste des soudeurs'!BE:BE),A15,"")</f>
        <v/>
      </c>
      <c r="C15" s="243" t="str">
        <f t="shared" si="0"/>
        <v/>
      </c>
      <c r="D15" s="243" t="str">
        <f t="shared" si="0"/>
        <v/>
      </c>
      <c r="E15" s="242" t="str">
        <f>IF($B15="","",INDEX('liste des soudeurs'!H:H,MATCH($B15,'liste des soudeurs'!$BE:$BE,0)))</f>
        <v/>
      </c>
      <c r="F15" s="313" t="str">
        <f>IF($B15="","",INDEX('liste des soudeurs'!I:I,MATCH($B15,'liste des soudeurs'!$BE:$BE,0)))</f>
        <v/>
      </c>
      <c r="G15" s="242" t="str">
        <f>IF($B15="","",INDEX('liste des soudeurs'!J:J,MATCH($B15,'liste des soudeurs'!$BE:$BE,0)))</f>
        <v/>
      </c>
      <c r="H15" s="242" t="str">
        <f>IF($B15="","",INDEX('liste des soudeurs'!G:G,MATCH($B15,'liste des soudeurs'!$BE:$BE,0)))</f>
        <v/>
      </c>
      <c r="I15" s="912" t="str">
        <f t="shared" si="1"/>
        <v/>
      </c>
      <c r="J15" s="913" t="str">
        <f>IFERROR(IF(#REF!="","",VLOOKUP(#REF!,#REF!,8,0)),"")</f>
        <v/>
      </c>
      <c r="K15" s="913" t="str">
        <f>IFERROR(IF(#REF!="","",VLOOKUP(#REF!,#REF!,8,0)),"")</f>
        <v/>
      </c>
      <c r="L15" s="913" t="str">
        <f>IFERROR(IF(#REF!="","",VLOOKUP(#REF!,#REF!,8,0)),"")</f>
        <v/>
      </c>
      <c r="M15" s="913" t="str">
        <f>IFERROR(IF(#REF!="","",VLOOKUP(#REF!,#REF!,8,0)),"")</f>
        <v/>
      </c>
      <c r="N15" s="913" t="str">
        <f>IFERROR(IF(#REF!="","",VLOOKUP(#REF!,#REF!,8,0)),"")</f>
        <v/>
      </c>
      <c r="O15" s="913" t="str">
        <f>IFERROR(IF(#REF!="","",VLOOKUP(#REF!,#REF!,8,0)),"")</f>
        <v/>
      </c>
      <c r="P15" s="913" t="str">
        <f>IFERROR(IF(#REF!="","",VLOOKUP(#REF!,#REF!,8,0)),"")</f>
        <v/>
      </c>
      <c r="Q15" s="913"/>
      <c r="R15" s="913"/>
      <c r="S15" s="913"/>
      <c r="T15" s="914" t="str">
        <f>IFERROR(IF(#REF!="","",VLOOKUP(#REF!,#REF!,8,0)),"")</f>
        <v/>
      </c>
      <c r="U15" s="910" t="str">
        <f>IF($B15="","",INDEX('liste des soudeurs'!K:K,MATCH($B15,'liste des soudeurs'!$BE:$BE,0)))</f>
        <v/>
      </c>
      <c r="V15" s="911" t="str">
        <f>IFERROR(IF(#REF!="","",VLOOKUP(#REF!,#REF!,8,0)),"")</f>
        <v/>
      </c>
      <c r="W15" s="339"/>
      <c r="X15" s="301" t="str">
        <f>IF(B15="","",INDEX('liste des soudeurs'!E:E,MATCH(B15,'liste des soudeurs'!$BE:$BE,0)))</f>
        <v/>
      </c>
      <c r="Y15" s="301" t="str">
        <f>IF(B15="","",INDEX('liste des soudeurs'!F:F,MATCH(B15,'liste des soudeurs'!$BE:$BE,0)))</f>
        <v/>
      </c>
      <c r="Z15" s="304" t="s">
        <v>648</v>
      </c>
      <c r="AB15" s="336" t="s">
        <v>486</v>
      </c>
    </row>
    <row r="16" spans="1:28" ht="23.65" customHeight="1">
      <c r="A16" s="234">
        <v>6</v>
      </c>
      <c r="B16" s="338" t="str">
        <f>IF(A16&lt;=MAX('liste des soudeurs'!BE:BE),A16,"")</f>
        <v/>
      </c>
      <c r="C16" s="243" t="str">
        <f t="shared" si="0"/>
        <v/>
      </c>
      <c r="D16" s="243" t="str">
        <f t="shared" si="0"/>
        <v/>
      </c>
      <c r="E16" s="242" t="str">
        <f>IF($B16="","",INDEX('liste des soudeurs'!H:H,MATCH($B16,'liste des soudeurs'!$BE:$BE,0)))</f>
        <v/>
      </c>
      <c r="F16" s="313" t="str">
        <f>IF($B16="","",INDEX('liste des soudeurs'!I:I,MATCH($B16,'liste des soudeurs'!$BE:$BE,0)))</f>
        <v/>
      </c>
      <c r="G16" s="242" t="str">
        <f>IF($B16="","",INDEX('liste des soudeurs'!J:J,MATCH($B16,'liste des soudeurs'!$BE:$BE,0)))</f>
        <v/>
      </c>
      <c r="H16" s="242" t="str">
        <f>IF($B16="","",INDEX('liste des soudeurs'!G:G,MATCH($B16,'liste des soudeurs'!$BE:$BE,0)))</f>
        <v/>
      </c>
      <c r="I16" s="912" t="str">
        <f t="shared" si="1"/>
        <v/>
      </c>
      <c r="J16" s="913" t="str">
        <f>IFERROR(IF(#REF!="","",VLOOKUP(#REF!,#REF!,8,0)),"")</f>
        <v/>
      </c>
      <c r="K16" s="913" t="str">
        <f>IFERROR(IF(#REF!="","",VLOOKUP(#REF!,#REF!,8,0)),"")</f>
        <v/>
      </c>
      <c r="L16" s="913" t="str">
        <f>IFERROR(IF(#REF!="","",VLOOKUP(#REF!,#REF!,8,0)),"")</f>
        <v/>
      </c>
      <c r="M16" s="913" t="str">
        <f>IFERROR(IF(#REF!="","",VLOOKUP(#REF!,#REF!,8,0)),"")</f>
        <v/>
      </c>
      <c r="N16" s="913" t="str">
        <f>IFERROR(IF(#REF!="","",VLOOKUP(#REF!,#REF!,8,0)),"")</f>
        <v/>
      </c>
      <c r="O16" s="913" t="str">
        <f>IFERROR(IF(#REF!="","",VLOOKUP(#REF!,#REF!,8,0)),"")</f>
        <v/>
      </c>
      <c r="P16" s="913" t="str">
        <f>IFERROR(IF(#REF!="","",VLOOKUP(#REF!,#REF!,8,0)),"")</f>
        <v/>
      </c>
      <c r="Q16" s="913"/>
      <c r="R16" s="913"/>
      <c r="S16" s="913"/>
      <c r="T16" s="914" t="str">
        <f>IFERROR(IF(#REF!="","",VLOOKUP(#REF!,#REF!,8,0)),"")</f>
        <v/>
      </c>
      <c r="U16" s="910" t="str">
        <f>IF($B16="","",INDEX('liste des soudeurs'!K:K,MATCH($B16,'liste des soudeurs'!$BE:$BE,0)))</f>
        <v/>
      </c>
      <c r="V16" s="911" t="str">
        <f>IFERROR(IF(#REF!="","",VLOOKUP(#REF!,#REF!,8,0)),"")</f>
        <v/>
      </c>
      <c r="W16" s="339"/>
      <c r="X16" s="301" t="str">
        <f>IF(B16="","",INDEX('liste des soudeurs'!E:E,MATCH(B16,'liste des soudeurs'!$BE:$BE,0)))</f>
        <v/>
      </c>
      <c r="Y16" s="301" t="str">
        <f>IF(B16="","",INDEX('liste des soudeurs'!F:F,MATCH(B16,'liste des soudeurs'!$BE:$BE,0)))</f>
        <v/>
      </c>
      <c r="Z16" s="304" t="s">
        <v>649</v>
      </c>
      <c r="AB16" s="336" t="s">
        <v>492</v>
      </c>
    </row>
    <row r="17" spans="1:28" ht="23.65" customHeight="1">
      <c r="A17" s="234">
        <v>7</v>
      </c>
      <c r="B17" s="338" t="str">
        <f>IF(A17&lt;=MAX('liste des soudeurs'!BE:BE),A17,"")</f>
        <v/>
      </c>
      <c r="C17" s="243" t="str">
        <f t="shared" si="0"/>
        <v/>
      </c>
      <c r="D17" s="243" t="str">
        <f t="shared" si="0"/>
        <v/>
      </c>
      <c r="E17" s="242" t="str">
        <f>IF($B17="","",INDEX('liste des soudeurs'!H:H,MATCH($B17,'liste des soudeurs'!$BE:$BE,0)))</f>
        <v/>
      </c>
      <c r="F17" s="313" t="str">
        <f>IF($B17="","",INDEX('liste des soudeurs'!I:I,MATCH($B17,'liste des soudeurs'!$BE:$BE,0)))</f>
        <v/>
      </c>
      <c r="G17" s="242" t="str">
        <f>IF($B17="","",INDEX('liste des soudeurs'!J:J,MATCH($B17,'liste des soudeurs'!$BE:$BE,0)))</f>
        <v/>
      </c>
      <c r="H17" s="242" t="str">
        <f>IF($B17="","",INDEX('liste des soudeurs'!G:G,MATCH($B17,'liste des soudeurs'!$BE:$BE,0)))</f>
        <v/>
      </c>
      <c r="I17" s="912" t="str">
        <f t="shared" si="1"/>
        <v/>
      </c>
      <c r="J17" s="913" t="str">
        <f>IFERROR(IF(#REF!="","",VLOOKUP(#REF!,#REF!,8,0)),"")</f>
        <v/>
      </c>
      <c r="K17" s="913" t="str">
        <f>IFERROR(IF(#REF!="","",VLOOKUP(#REF!,#REF!,8,0)),"")</f>
        <v/>
      </c>
      <c r="L17" s="913" t="str">
        <f>IFERROR(IF(#REF!="","",VLOOKUP(#REF!,#REF!,8,0)),"")</f>
        <v/>
      </c>
      <c r="M17" s="913" t="str">
        <f>IFERROR(IF(#REF!="","",VLOOKUP(#REF!,#REF!,8,0)),"")</f>
        <v/>
      </c>
      <c r="N17" s="913" t="str">
        <f>IFERROR(IF(#REF!="","",VLOOKUP(#REF!,#REF!,8,0)),"")</f>
        <v/>
      </c>
      <c r="O17" s="913" t="str">
        <f>IFERROR(IF(#REF!="","",VLOOKUP(#REF!,#REF!,8,0)),"")</f>
        <v/>
      </c>
      <c r="P17" s="913" t="str">
        <f>IFERROR(IF(#REF!="","",VLOOKUP(#REF!,#REF!,8,0)),"")</f>
        <v/>
      </c>
      <c r="Q17" s="913"/>
      <c r="R17" s="913"/>
      <c r="S17" s="913"/>
      <c r="T17" s="914" t="str">
        <f>IFERROR(IF(#REF!="","",VLOOKUP(#REF!,#REF!,8,0)),"")</f>
        <v/>
      </c>
      <c r="U17" s="910" t="str">
        <f>IF($B17="","",INDEX('liste des soudeurs'!K:K,MATCH($B17,'liste des soudeurs'!$BE:$BE,0)))</f>
        <v/>
      </c>
      <c r="V17" s="911" t="str">
        <f>IFERROR(IF(#REF!="","",VLOOKUP(#REF!,#REF!,8,0)),"")</f>
        <v/>
      </c>
      <c r="W17" s="339"/>
      <c r="X17" s="301" t="str">
        <f>IF(B17="","",INDEX('liste des soudeurs'!E:E,MATCH(B17,'liste des soudeurs'!$BE:$BE,0)))</f>
        <v/>
      </c>
      <c r="Y17" s="301" t="str">
        <f>IF(B17="","",INDEX('liste des soudeurs'!F:F,MATCH(B17,'liste des soudeurs'!$BE:$BE,0)))</f>
        <v/>
      </c>
      <c r="Z17" s="304" t="s">
        <v>650</v>
      </c>
      <c r="AB17" s="336" t="s">
        <v>495</v>
      </c>
    </row>
    <row r="18" spans="1:28" ht="23.65" customHeight="1">
      <c r="A18" s="234">
        <v>8</v>
      </c>
      <c r="B18" s="338" t="str">
        <f>IF(A18&lt;=MAX('liste des soudeurs'!BE:BE),A18,"")</f>
        <v/>
      </c>
      <c r="C18" s="243" t="str">
        <f t="shared" si="0"/>
        <v/>
      </c>
      <c r="D18" s="243" t="str">
        <f t="shared" si="0"/>
        <v/>
      </c>
      <c r="E18" s="242" t="str">
        <f>IF($B18="","",INDEX('liste des soudeurs'!H:H,MATCH($B18,'liste des soudeurs'!$BE:$BE,0)))</f>
        <v/>
      </c>
      <c r="F18" s="313" t="str">
        <f>IF($B18="","",INDEX('liste des soudeurs'!I:I,MATCH($B18,'liste des soudeurs'!$BE:$BE,0)))</f>
        <v/>
      </c>
      <c r="G18" s="242" t="str">
        <f>IF($B18="","",INDEX('liste des soudeurs'!J:J,MATCH($B18,'liste des soudeurs'!$BE:$BE,0)))</f>
        <v/>
      </c>
      <c r="H18" s="242" t="str">
        <f>IF($B18="","",INDEX('liste des soudeurs'!G:G,MATCH($B18,'liste des soudeurs'!$BE:$BE,0)))</f>
        <v/>
      </c>
      <c r="I18" s="912" t="str">
        <f t="shared" si="1"/>
        <v/>
      </c>
      <c r="J18" s="913" t="str">
        <f>IFERROR(IF(#REF!="","",VLOOKUP(#REF!,#REF!,8,0)),"")</f>
        <v/>
      </c>
      <c r="K18" s="913" t="str">
        <f>IFERROR(IF(#REF!="","",VLOOKUP(#REF!,#REF!,8,0)),"")</f>
        <v/>
      </c>
      <c r="L18" s="913" t="str">
        <f>IFERROR(IF(#REF!="","",VLOOKUP(#REF!,#REF!,8,0)),"")</f>
        <v/>
      </c>
      <c r="M18" s="913" t="str">
        <f>IFERROR(IF(#REF!="","",VLOOKUP(#REF!,#REF!,8,0)),"")</f>
        <v/>
      </c>
      <c r="N18" s="913" t="str">
        <f>IFERROR(IF(#REF!="","",VLOOKUP(#REF!,#REF!,8,0)),"")</f>
        <v/>
      </c>
      <c r="O18" s="913" t="str">
        <f>IFERROR(IF(#REF!="","",VLOOKUP(#REF!,#REF!,8,0)),"")</f>
        <v/>
      </c>
      <c r="P18" s="913" t="str">
        <f>IFERROR(IF(#REF!="","",VLOOKUP(#REF!,#REF!,8,0)),"")</f>
        <v/>
      </c>
      <c r="Q18" s="913"/>
      <c r="R18" s="913"/>
      <c r="S18" s="913"/>
      <c r="T18" s="914" t="str">
        <f>IFERROR(IF(#REF!="","",VLOOKUP(#REF!,#REF!,8,0)),"")</f>
        <v/>
      </c>
      <c r="U18" s="910" t="str">
        <f>IF($B18="","",INDEX('liste des soudeurs'!K:K,MATCH($B18,'liste des soudeurs'!$BE:$BE,0)))</f>
        <v/>
      </c>
      <c r="V18" s="911" t="str">
        <f>IFERROR(IF(#REF!="","",VLOOKUP(#REF!,#REF!,8,0)),"")</f>
        <v/>
      </c>
      <c r="W18" s="339"/>
      <c r="X18" s="301" t="str">
        <f>IF(B18="","",INDEX('liste des soudeurs'!E:E,MATCH(B18,'liste des soudeurs'!$BE:$BE,0)))</f>
        <v/>
      </c>
      <c r="Y18" s="301" t="str">
        <f>IF(B18="","",INDEX('liste des soudeurs'!F:F,MATCH(B18,'liste des soudeurs'!$BE:$BE,0)))</f>
        <v/>
      </c>
      <c r="Z18" s="304" t="s">
        <v>587</v>
      </c>
      <c r="AB18" s="336" t="s">
        <v>499</v>
      </c>
    </row>
    <row r="19" spans="1:28" ht="23.65" customHeight="1">
      <c r="A19" s="234">
        <v>9</v>
      </c>
      <c r="B19" s="338" t="str">
        <f>IF(A19&lt;=MAX('liste des soudeurs'!BE:BE),A19,"")</f>
        <v/>
      </c>
      <c r="C19" s="243" t="str">
        <f t="shared" si="0"/>
        <v/>
      </c>
      <c r="D19" s="243" t="str">
        <f t="shared" si="0"/>
        <v/>
      </c>
      <c r="E19" s="242" t="str">
        <f>IF($B19="","",INDEX('liste des soudeurs'!H:H,MATCH($B19,'liste des soudeurs'!$BE:$BE,0)))</f>
        <v/>
      </c>
      <c r="F19" s="313" t="str">
        <f>IF($B19="","",INDEX('liste des soudeurs'!I:I,MATCH($B19,'liste des soudeurs'!$BE:$BE,0)))</f>
        <v/>
      </c>
      <c r="G19" s="242" t="str">
        <f>IF($B19="","",INDEX('liste des soudeurs'!J:J,MATCH($B19,'liste des soudeurs'!$BE:$BE,0)))</f>
        <v/>
      </c>
      <c r="H19" s="242" t="str">
        <f>IF($B19="","",INDEX('liste des soudeurs'!G:G,MATCH($B19,'liste des soudeurs'!$BE:$BE,0)))</f>
        <v/>
      </c>
      <c r="I19" s="912" t="str">
        <f t="shared" si="1"/>
        <v/>
      </c>
      <c r="J19" s="913" t="str">
        <f>IFERROR(IF(#REF!="","",VLOOKUP(#REF!,#REF!,8,0)),"")</f>
        <v/>
      </c>
      <c r="K19" s="913" t="str">
        <f>IFERROR(IF(#REF!="","",VLOOKUP(#REF!,#REF!,8,0)),"")</f>
        <v/>
      </c>
      <c r="L19" s="913" t="str">
        <f>IFERROR(IF(#REF!="","",VLOOKUP(#REF!,#REF!,8,0)),"")</f>
        <v/>
      </c>
      <c r="M19" s="913" t="str">
        <f>IFERROR(IF(#REF!="","",VLOOKUP(#REF!,#REF!,8,0)),"")</f>
        <v/>
      </c>
      <c r="N19" s="913" t="str">
        <f>IFERROR(IF(#REF!="","",VLOOKUP(#REF!,#REF!,8,0)),"")</f>
        <v/>
      </c>
      <c r="O19" s="913" t="str">
        <f>IFERROR(IF(#REF!="","",VLOOKUP(#REF!,#REF!,8,0)),"")</f>
        <v/>
      </c>
      <c r="P19" s="913" t="str">
        <f>IFERROR(IF(#REF!="","",VLOOKUP(#REF!,#REF!,8,0)),"")</f>
        <v/>
      </c>
      <c r="Q19" s="913"/>
      <c r="R19" s="913"/>
      <c r="S19" s="913"/>
      <c r="T19" s="914" t="str">
        <f>IFERROR(IF(#REF!="","",VLOOKUP(#REF!,#REF!,8,0)),"")</f>
        <v/>
      </c>
      <c r="U19" s="910" t="str">
        <f>IF($B19="","",INDEX('liste des soudeurs'!K:K,MATCH($B19,'liste des soudeurs'!$BE:$BE,0)))</f>
        <v/>
      </c>
      <c r="V19" s="911" t="str">
        <f>IFERROR(IF(#REF!="","",VLOOKUP(#REF!,#REF!,8,0)),"")</f>
        <v/>
      </c>
      <c r="W19" s="339"/>
      <c r="X19" s="301" t="str">
        <f>IF(B19="","",INDEX('liste des soudeurs'!E:E,MATCH(B19,'liste des soudeurs'!$BE:$BE,0)))</f>
        <v/>
      </c>
      <c r="Y19" s="301" t="str">
        <f>IF(B19="","",INDEX('liste des soudeurs'!F:F,MATCH(B19,'liste des soudeurs'!$BE:$BE,0)))</f>
        <v/>
      </c>
      <c r="Z19" s="310"/>
      <c r="AB19" s="336" t="s">
        <v>502</v>
      </c>
    </row>
    <row r="20" spans="1:28" ht="23.65" customHeight="1">
      <c r="A20" s="234">
        <v>10</v>
      </c>
      <c r="B20" s="338" t="str">
        <f>IF(A20&lt;=MAX('liste des soudeurs'!BE:BE),A20,"")</f>
        <v/>
      </c>
      <c r="C20" s="243" t="str">
        <f t="shared" si="0"/>
        <v/>
      </c>
      <c r="D20" s="243" t="str">
        <f t="shared" si="0"/>
        <v/>
      </c>
      <c r="E20" s="242" t="str">
        <f>IF($B20="","",INDEX('liste des soudeurs'!H:H,MATCH($B20,'liste des soudeurs'!$BE:$BE,0)))</f>
        <v/>
      </c>
      <c r="F20" s="313" t="str">
        <f>IF($B20="","",INDEX('liste des soudeurs'!I:I,MATCH($B20,'liste des soudeurs'!$BE:$BE,0)))</f>
        <v/>
      </c>
      <c r="G20" s="242" t="str">
        <f>IF($B20="","",INDEX('liste des soudeurs'!J:J,MATCH($B20,'liste des soudeurs'!$BE:$BE,0)))</f>
        <v/>
      </c>
      <c r="H20" s="242" t="str">
        <f>IF($B20="","",INDEX('liste des soudeurs'!G:G,MATCH($B20,'liste des soudeurs'!$BE:$BE,0)))</f>
        <v/>
      </c>
      <c r="I20" s="912" t="str">
        <f>IFERROR(IF(B20="","",CONCATENATE(X20," - ",Y20)),"")</f>
        <v/>
      </c>
      <c r="J20" s="913" t="str">
        <f>IFERROR(IF(#REF!="","",VLOOKUP(#REF!,#REF!,8,0)),"")</f>
        <v/>
      </c>
      <c r="K20" s="913" t="str">
        <f>IFERROR(IF(#REF!="","",VLOOKUP(#REF!,#REF!,8,0)),"")</f>
        <v/>
      </c>
      <c r="L20" s="913" t="str">
        <f>IFERROR(IF(#REF!="","",VLOOKUP(#REF!,#REF!,8,0)),"")</f>
        <v/>
      </c>
      <c r="M20" s="913" t="str">
        <f>IFERROR(IF(#REF!="","",VLOOKUP(#REF!,#REF!,8,0)),"")</f>
        <v/>
      </c>
      <c r="N20" s="913" t="str">
        <f>IFERROR(IF(#REF!="","",VLOOKUP(#REF!,#REF!,8,0)),"")</f>
        <v/>
      </c>
      <c r="O20" s="913" t="str">
        <f>IFERROR(IF(#REF!="","",VLOOKUP(#REF!,#REF!,8,0)),"")</f>
        <v/>
      </c>
      <c r="P20" s="913" t="str">
        <f>IFERROR(IF(#REF!="","",VLOOKUP(#REF!,#REF!,8,0)),"")</f>
        <v/>
      </c>
      <c r="Q20" s="913"/>
      <c r="R20" s="913"/>
      <c r="S20" s="913"/>
      <c r="T20" s="914" t="str">
        <f>IFERROR(IF(#REF!="","",VLOOKUP(#REF!,#REF!,8,0)),"")</f>
        <v/>
      </c>
      <c r="U20" s="910" t="str">
        <f>IF($B20="","",INDEX('liste des soudeurs'!K:K,MATCH($B20,'liste des soudeurs'!$BE:$BE,0)))</f>
        <v/>
      </c>
      <c r="V20" s="911" t="str">
        <f>IFERROR(IF(#REF!="","",VLOOKUP(#REF!,#REF!,8,0)),"")</f>
        <v/>
      </c>
      <c r="W20" s="339"/>
      <c r="X20" s="301" t="str">
        <f>IF(B20="","",INDEX('liste des soudeurs'!E:E,MATCH(B20,'liste des soudeurs'!$BE:$BE,0)))</f>
        <v/>
      </c>
      <c r="Y20" s="301" t="str">
        <f>IF(B20="","",INDEX('liste des soudeurs'!F:F,MATCH(B20,'liste des soudeurs'!$BE:$BE,0)))</f>
        <v/>
      </c>
      <c r="Z20" s="310"/>
      <c r="AB20" s="336" t="s">
        <v>505</v>
      </c>
    </row>
    <row r="21" spans="1:28" ht="23.65" customHeight="1">
      <c r="A21" s="234">
        <v>11</v>
      </c>
      <c r="B21" s="338" t="str">
        <f>IF(A21&lt;=MAX('liste des soudeurs'!BE:BE),A21,"")</f>
        <v/>
      </c>
      <c r="C21" s="243" t="str">
        <f t="shared" si="0"/>
        <v/>
      </c>
      <c r="D21" s="243" t="str">
        <f t="shared" si="0"/>
        <v/>
      </c>
      <c r="E21" s="242" t="str">
        <f>IF($B21="","",INDEX('liste des soudeurs'!H:H,MATCH($B21,'liste des soudeurs'!$BE:$BE,0)))</f>
        <v/>
      </c>
      <c r="F21" s="313" t="str">
        <f>IF($B21="","",INDEX('liste des soudeurs'!I:I,MATCH($B21,'liste des soudeurs'!$BE:$BE,0)))</f>
        <v/>
      </c>
      <c r="G21" s="242" t="str">
        <f>IF($B21="","",INDEX('liste des soudeurs'!J:J,MATCH($B21,'liste des soudeurs'!$BE:$BE,0)))</f>
        <v/>
      </c>
      <c r="H21" s="242" t="str">
        <f>IF($B21="","",INDEX('liste des soudeurs'!G:G,MATCH($B21,'liste des soudeurs'!$BE:$BE,0)))</f>
        <v/>
      </c>
      <c r="I21" s="912" t="str">
        <f t="shared" si="1"/>
        <v/>
      </c>
      <c r="J21" s="913" t="str">
        <f>IFERROR(IF(#REF!="","",VLOOKUP(#REF!,#REF!,8,0)),"")</f>
        <v/>
      </c>
      <c r="K21" s="913" t="str">
        <f>IFERROR(IF(#REF!="","",VLOOKUP(#REF!,#REF!,8,0)),"")</f>
        <v/>
      </c>
      <c r="L21" s="913" t="str">
        <f>IFERROR(IF(#REF!="","",VLOOKUP(#REF!,#REF!,8,0)),"")</f>
        <v/>
      </c>
      <c r="M21" s="913" t="str">
        <f>IFERROR(IF(#REF!="","",VLOOKUP(#REF!,#REF!,8,0)),"")</f>
        <v/>
      </c>
      <c r="N21" s="913" t="str">
        <f>IFERROR(IF(#REF!="","",VLOOKUP(#REF!,#REF!,8,0)),"")</f>
        <v/>
      </c>
      <c r="O21" s="913" t="str">
        <f>IFERROR(IF(#REF!="","",VLOOKUP(#REF!,#REF!,8,0)),"")</f>
        <v/>
      </c>
      <c r="P21" s="913" t="str">
        <f>IFERROR(IF(#REF!="","",VLOOKUP(#REF!,#REF!,8,0)),"")</f>
        <v/>
      </c>
      <c r="Q21" s="913"/>
      <c r="R21" s="913"/>
      <c r="S21" s="913"/>
      <c r="T21" s="914" t="str">
        <f>IFERROR(IF(#REF!="","",VLOOKUP(#REF!,#REF!,8,0)),"")</f>
        <v/>
      </c>
      <c r="U21" s="910" t="str">
        <f>IF($B21="","",INDEX('liste des soudeurs'!K:K,MATCH($B21,'liste des soudeurs'!$BE:$BE,0)))</f>
        <v/>
      </c>
      <c r="V21" s="911" t="str">
        <f>IFERROR(IF(#REF!="","",VLOOKUP(#REF!,#REF!,8,0)),"")</f>
        <v/>
      </c>
      <c r="W21" s="339"/>
      <c r="X21" s="301" t="str">
        <f>IF(B21="","",INDEX('liste des soudeurs'!E:E,MATCH(B21,'liste des soudeurs'!$BE:$BE,0)))</f>
        <v/>
      </c>
      <c r="Y21" s="301" t="str">
        <f>IF(B21="","",INDEX('liste des soudeurs'!F:F,MATCH(B21,'liste des soudeurs'!$BE:$BE,0)))</f>
        <v/>
      </c>
      <c r="Z21" s="310"/>
      <c r="AB21" s="336" t="s">
        <v>507</v>
      </c>
    </row>
    <row r="22" spans="1:28" ht="23.65" customHeight="1">
      <c r="A22" s="234">
        <v>12</v>
      </c>
      <c r="B22" s="338" t="str">
        <f>IF(A22&lt;=MAX('liste des soudeurs'!BE:BE),A22,"")</f>
        <v/>
      </c>
      <c r="C22" s="243" t="str">
        <f t="shared" si="0"/>
        <v/>
      </c>
      <c r="D22" s="243" t="str">
        <f t="shared" si="0"/>
        <v/>
      </c>
      <c r="E22" s="242" t="str">
        <f>IF($B22="","",INDEX('liste des soudeurs'!H:H,MATCH($B22,'liste des soudeurs'!$BE:$BE,0)))</f>
        <v/>
      </c>
      <c r="F22" s="313" t="str">
        <f>IF($B22="","",INDEX('liste des soudeurs'!I:I,MATCH($B22,'liste des soudeurs'!$BE:$BE,0)))</f>
        <v/>
      </c>
      <c r="G22" s="242" t="str">
        <f>IF($B22="","",INDEX('liste des soudeurs'!J:J,MATCH($B22,'liste des soudeurs'!$BE:$BE,0)))</f>
        <v/>
      </c>
      <c r="H22" s="242" t="str">
        <f>IF($B22="","",INDEX('liste des soudeurs'!G:G,MATCH($B22,'liste des soudeurs'!$BE:$BE,0)))</f>
        <v/>
      </c>
      <c r="I22" s="912" t="str">
        <f t="shared" si="1"/>
        <v/>
      </c>
      <c r="J22" s="913" t="str">
        <f>IFERROR(IF(#REF!="","",VLOOKUP(#REF!,#REF!,8,0)),"")</f>
        <v/>
      </c>
      <c r="K22" s="913" t="str">
        <f>IFERROR(IF(#REF!="","",VLOOKUP(#REF!,#REF!,8,0)),"")</f>
        <v/>
      </c>
      <c r="L22" s="913" t="str">
        <f>IFERROR(IF(#REF!="","",VLOOKUP(#REF!,#REF!,8,0)),"")</f>
        <v/>
      </c>
      <c r="M22" s="913" t="str">
        <f>IFERROR(IF(#REF!="","",VLOOKUP(#REF!,#REF!,8,0)),"")</f>
        <v/>
      </c>
      <c r="N22" s="913" t="str">
        <f>IFERROR(IF(#REF!="","",VLOOKUP(#REF!,#REF!,8,0)),"")</f>
        <v/>
      </c>
      <c r="O22" s="913" t="str">
        <f>IFERROR(IF(#REF!="","",VLOOKUP(#REF!,#REF!,8,0)),"")</f>
        <v/>
      </c>
      <c r="P22" s="913" t="str">
        <f>IFERROR(IF(#REF!="","",VLOOKUP(#REF!,#REF!,8,0)),"")</f>
        <v/>
      </c>
      <c r="Q22" s="913"/>
      <c r="R22" s="913"/>
      <c r="S22" s="913"/>
      <c r="T22" s="914" t="str">
        <f>IFERROR(IF(#REF!="","",VLOOKUP(#REF!,#REF!,8,0)),"")</f>
        <v/>
      </c>
      <c r="U22" s="910" t="str">
        <f>IF($B22="","",INDEX('liste des soudeurs'!K:K,MATCH($B22,'liste des soudeurs'!$BE:$BE,0)))</f>
        <v/>
      </c>
      <c r="V22" s="911" t="str">
        <f>IFERROR(IF(#REF!="","",VLOOKUP(#REF!,#REF!,8,0)),"")</f>
        <v/>
      </c>
      <c r="W22" s="339"/>
      <c r="X22" s="301" t="str">
        <f>IF(B22="","",INDEX('liste des soudeurs'!E:E,MATCH(B22,'liste des soudeurs'!$BE:$BE,0)))</f>
        <v/>
      </c>
      <c r="Y22" s="301" t="str">
        <f>IF(B22="","",INDEX('liste des soudeurs'!F:F,MATCH(B22,'liste des soudeurs'!$BE:$BE,0)))</f>
        <v/>
      </c>
      <c r="Z22" s="310"/>
      <c r="AB22" s="336" t="s">
        <v>520</v>
      </c>
    </row>
    <row r="23" spans="1:28" ht="23.65" customHeight="1">
      <c r="A23" s="234">
        <v>13</v>
      </c>
      <c r="B23" s="338" t="str">
        <f>IF(A23&lt;=MAX('liste des soudeurs'!BE:BE),A23,"")</f>
        <v/>
      </c>
      <c r="C23" s="243" t="str">
        <f t="shared" si="0"/>
        <v/>
      </c>
      <c r="D23" s="243" t="str">
        <f t="shared" si="0"/>
        <v/>
      </c>
      <c r="E23" s="242" t="str">
        <f>IF($B23="","",INDEX('liste des soudeurs'!H:H,MATCH($B23,'liste des soudeurs'!$BE:$BE,0)))</f>
        <v/>
      </c>
      <c r="F23" s="313" t="str">
        <f>IF($B23="","",INDEX('liste des soudeurs'!I:I,MATCH($B23,'liste des soudeurs'!$BE:$BE,0)))</f>
        <v/>
      </c>
      <c r="G23" s="242" t="str">
        <f>IF($B23="","",INDEX('liste des soudeurs'!J:J,MATCH($B23,'liste des soudeurs'!$BE:$BE,0)))</f>
        <v/>
      </c>
      <c r="H23" s="242" t="str">
        <f>IF($B23="","",INDEX('liste des soudeurs'!G:G,MATCH($B23,'liste des soudeurs'!$BE:$BE,0)))</f>
        <v/>
      </c>
      <c r="I23" s="912" t="str">
        <f t="shared" si="1"/>
        <v/>
      </c>
      <c r="J23" s="913" t="str">
        <f>IFERROR(IF(#REF!="","",VLOOKUP(#REF!,#REF!,8,0)),"")</f>
        <v/>
      </c>
      <c r="K23" s="913" t="str">
        <f>IFERROR(IF(#REF!="","",VLOOKUP(#REF!,#REF!,8,0)),"")</f>
        <v/>
      </c>
      <c r="L23" s="913" t="str">
        <f>IFERROR(IF(#REF!="","",VLOOKUP(#REF!,#REF!,8,0)),"")</f>
        <v/>
      </c>
      <c r="M23" s="913" t="str">
        <f>IFERROR(IF(#REF!="","",VLOOKUP(#REF!,#REF!,8,0)),"")</f>
        <v/>
      </c>
      <c r="N23" s="913" t="str">
        <f>IFERROR(IF(#REF!="","",VLOOKUP(#REF!,#REF!,8,0)),"")</f>
        <v/>
      </c>
      <c r="O23" s="913" t="str">
        <f>IFERROR(IF(#REF!="","",VLOOKUP(#REF!,#REF!,8,0)),"")</f>
        <v/>
      </c>
      <c r="P23" s="913" t="str">
        <f>IFERROR(IF(#REF!="","",VLOOKUP(#REF!,#REF!,8,0)),"")</f>
        <v/>
      </c>
      <c r="Q23" s="913"/>
      <c r="R23" s="913"/>
      <c r="S23" s="913"/>
      <c r="T23" s="914" t="str">
        <f>IFERROR(IF(#REF!="","",VLOOKUP(#REF!,#REF!,8,0)),"")</f>
        <v/>
      </c>
      <c r="U23" s="910" t="str">
        <f>IF($B23="","",INDEX('liste des soudeurs'!K:K,MATCH($B23,'liste des soudeurs'!$BE:$BE,0)))</f>
        <v/>
      </c>
      <c r="V23" s="911" t="str">
        <f>IFERROR(IF(#REF!="","",VLOOKUP(#REF!,#REF!,8,0)),"")</f>
        <v/>
      </c>
      <c r="W23" s="339"/>
      <c r="X23" s="301" t="str">
        <f>IF(B23="","",INDEX('liste des soudeurs'!E:E,MATCH(B23,'liste des soudeurs'!$BE:$BE,0)))</f>
        <v/>
      </c>
      <c r="Y23" s="301" t="str">
        <f>IF(B23="","",INDEX('liste des soudeurs'!F:F,MATCH(B23,'liste des soudeurs'!$BE:$BE,0)))</f>
        <v/>
      </c>
      <c r="Z23" s="310"/>
      <c r="AB23" s="336" t="s">
        <v>521</v>
      </c>
    </row>
    <row r="24" spans="1:28" ht="23.65" customHeight="1">
      <c r="A24" s="234">
        <v>14</v>
      </c>
      <c r="B24" s="338" t="str">
        <f>IF(A24&lt;=MAX('liste des soudeurs'!BE:BE),A24,"")</f>
        <v/>
      </c>
      <c r="C24" s="243" t="str">
        <f t="shared" si="0"/>
        <v/>
      </c>
      <c r="D24" s="243" t="str">
        <f t="shared" si="0"/>
        <v/>
      </c>
      <c r="E24" s="242" t="str">
        <f>IF($B24="","",INDEX('liste des soudeurs'!H:H,MATCH($B24,'liste des soudeurs'!$BE:$BE,0)))</f>
        <v/>
      </c>
      <c r="F24" s="313" t="str">
        <f>IF($B24="","",INDEX('liste des soudeurs'!I:I,MATCH($B24,'liste des soudeurs'!$BE:$BE,0)))</f>
        <v/>
      </c>
      <c r="G24" s="242" t="str">
        <f>IF($B24="","",INDEX('liste des soudeurs'!J:J,MATCH($B24,'liste des soudeurs'!$BE:$BE,0)))</f>
        <v/>
      </c>
      <c r="H24" s="242" t="str">
        <f>IF($B24="","",INDEX('liste des soudeurs'!G:G,MATCH($B24,'liste des soudeurs'!$BE:$BE,0)))</f>
        <v/>
      </c>
      <c r="I24" s="912" t="str">
        <f t="shared" ref="I24" si="2">IFERROR(IF(B24="","",CONCATENATE(X24," - ",Y24)),"")</f>
        <v/>
      </c>
      <c r="J24" s="913" t="str">
        <f>IFERROR(IF(#REF!="","",VLOOKUP(#REF!,#REF!,8,0)),"")</f>
        <v/>
      </c>
      <c r="K24" s="913" t="str">
        <f>IFERROR(IF(#REF!="","",VLOOKUP(#REF!,#REF!,8,0)),"")</f>
        <v/>
      </c>
      <c r="L24" s="913" t="str">
        <f>IFERROR(IF(#REF!="","",VLOOKUP(#REF!,#REF!,8,0)),"")</f>
        <v/>
      </c>
      <c r="M24" s="913" t="str">
        <f>IFERROR(IF(#REF!="","",VLOOKUP(#REF!,#REF!,8,0)),"")</f>
        <v/>
      </c>
      <c r="N24" s="913" t="str">
        <f>IFERROR(IF(#REF!="","",VLOOKUP(#REF!,#REF!,8,0)),"")</f>
        <v/>
      </c>
      <c r="O24" s="913" t="str">
        <f>IFERROR(IF(#REF!="","",VLOOKUP(#REF!,#REF!,8,0)),"")</f>
        <v/>
      </c>
      <c r="P24" s="913" t="str">
        <f>IFERROR(IF(#REF!="","",VLOOKUP(#REF!,#REF!,8,0)),"")</f>
        <v/>
      </c>
      <c r="Q24" s="913"/>
      <c r="R24" s="913"/>
      <c r="S24" s="913"/>
      <c r="T24" s="914" t="str">
        <f>IFERROR(IF(#REF!="","",VLOOKUP(#REF!,#REF!,8,0)),"")</f>
        <v/>
      </c>
      <c r="U24" s="910" t="str">
        <f>IF($B24="","",INDEX('liste des soudeurs'!K:K,MATCH($B24,'liste des soudeurs'!$BE:$BE,0)))</f>
        <v/>
      </c>
      <c r="V24" s="911" t="str">
        <f>IFERROR(IF(#REF!="","",VLOOKUP(#REF!,#REF!,8,0)),"")</f>
        <v/>
      </c>
      <c r="W24" s="339"/>
      <c r="X24" s="301" t="str">
        <f>IF(B24="","",INDEX('liste des soudeurs'!E:E,MATCH(B24,'liste des soudeurs'!$BE:$BE,0)))</f>
        <v/>
      </c>
      <c r="Y24" s="301" t="str">
        <f>IF(B24="","",INDEX('liste des soudeurs'!F:F,MATCH(B24,'liste des soudeurs'!$BE:$BE,0)))</f>
        <v/>
      </c>
      <c r="Z24" s="310"/>
      <c r="AB24" s="336" t="s">
        <v>522</v>
      </c>
    </row>
    <row r="25" spans="1:28" ht="23.65" customHeight="1">
      <c r="A25" s="234">
        <v>15</v>
      </c>
      <c r="B25" s="338" t="str">
        <f>IF(A25&lt;=MAX('liste des soudeurs'!BE:BE),A25,"")</f>
        <v/>
      </c>
      <c r="C25" s="243" t="str">
        <f t="shared" si="0"/>
        <v/>
      </c>
      <c r="D25" s="243" t="str">
        <f t="shared" si="0"/>
        <v/>
      </c>
      <c r="E25" s="242" t="str">
        <f>IF($B25="","",INDEX('liste des soudeurs'!H:H,MATCH($B25,'liste des soudeurs'!$BE:$BE,0)))</f>
        <v/>
      </c>
      <c r="F25" s="313" t="str">
        <f>IF($B25="","",INDEX('liste des soudeurs'!I:I,MATCH($B25,'liste des soudeurs'!$BE:$BE,0)))</f>
        <v/>
      </c>
      <c r="G25" s="242" t="str">
        <f>IF($B25="","",INDEX('liste des soudeurs'!J:J,MATCH($B25,'liste des soudeurs'!$BE:$BE,0)))</f>
        <v/>
      </c>
      <c r="H25" s="242" t="str">
        <f>IF($B25="","",INDEX('liste des soudeurs'!G:G,MATCH($B25,'liste des soudeurs'!$BE:$BE,0)))</f>
        <v/>
      </c>
      <c r="I25" s="912" t="str">
        <f t="shared" ref="I25" si="3">IFERROR(IF(B25="","",CONCATENATE(X25," - ",Y25)),"")</f>
        <v/>
      </c>
      <c r="J25" s="913" t="str">
        <f>IFERROR(IF(#REF!="","",VLOOKUP(#REF!,#REF!,8,0)),"")</f>
        <v/>
      </c>
      <c r="K25" s="913" t="str">
        <f>IFERROR(IF(#REF!="","",VLOOKUP(#REF!,#REF!,8,0)),"")</f>
        <v/>
      </c>
      <c r="L25" s="913" t="str">
        <f>IFERROR(IF(#REF!="","",VLOOKUP(#REF!,#REF!,8,0)),"")</f>
        <v/>
      </c>
      <c r="M25" s="913" t="str">
        <f>IFERROR(IF(#REF!="","",VLOOKUP(#REF!,#REF!,8,0)),"")</f>
        <v/>
      </c>
      <c r="N25" s="913" t="str">
        <f>IFERROR(IF(#REF!="","",VLOOKUP(#REF!,#REF!,8,0)),"")</f>
        <v/>
      </c>
      <c r="O25" s="913" t="str">
        <f>IFERROR(IF(#REF!="","",VLOOKUP(#REF!,#REF!,8,0)),"")</f>
        <v/>
      </c>
      <c r="P25" s="913" t="str">
        <f>IFERROR(IF(#REF!="","",VLOOKUP(#REF!,#REF!,8,0)),"")</f>
        <v/>
      </c>
      <c r="Q25" s="913"/>
      <c r="R25" s="913"/>
      <c r="S25" s="913"/>
      <c r="T25" s="914" t="str">
        <f>IFERROR(IF(#REF!="","",VLOOKUP(#REF!,#REF!,8,0)),"")</f>
        <v/>
      </c>
      <c r="U25" s="910" t="str">
        <f>IF($B25="","",INDEX('liste des soudeurs'!K:K,MATCH($B25,'liste des soudeurs'!$BE:$BE,0)))</f>
        <v/>
      </c>
      <c r="V25" s="911" t="str">
        <f>IFERROR(IF(#REF!="","",VLOOKUP(#REF!,#REF!,8,0)),"")</f>
        <v/>
      </c>
      <c r="W25" s="339"/>
      <c r="X25" s="301" t="str">
        <f>IF(B25="","",INDEX('liste des soudeurs'!E:E,MATCH(B25,'liste des soudeurs'!$BE:$BE,0)))</f>
        <v/>
      </c>
      <c r="Y25" s="301" t="str">
        <f>IF(B25="","",INDEX('liste des soudeurs'!F:F,MATCH(B25,'liste des soudeurs'!$BE:$BE,0)))</f>
        <v/>
      </c>
      <c r="Z25" s="310"/>
      <c r="AB25" s="336"/>
    </row>
    <row r="26" spans="1:28" ht="23.65" customHeight="1">
      <c r="A26" s="234">
        <v>16</v>
      </c>
      <c r="B26" s="338" t="str">
        <f>IF(A26&lt;=MAX('liste des soudeurs'!BE:BE),A26,"")</f>
        <v/>
      </c>
      <c r="C26" s="243" t="str">
        <f t="shared" si="0"/>
        <v/>
      </c>
      <c r="D26" s="243" t="str">
        <f t="shared" si="0"/>
        <v/>
      </c>
      <c r="E26" s="242" t="str">
        <f>IF($B26="","",INDEX('liste des soudeurs'!H:H,MATCH($B26,'liste des soudeurs'!$BE:$BE,0)))</f>
        <v/>
      </c>
      <c r="F26" s="313" t="str">
        <f>IF($B26="","",INDEX('liste des soudeurs'!I:I,MATCH($B26,'liste des soudeurs'!$BE:$BE,0)))</f>
        <v/>
      </c>
      <c r="G26" s="242" t="str">
        <f>IF($B26="","",INDEX('liste des soudeurs'!J:J,MATCH($B26,'liste des soudeurs'!$BE:$BE,0)))</f>
        <v/>
      </c>
      <c r="H26" s="242" t="str">
        <f>IF($B26="","",INDEX('liste des soudeurs'!G:G,MATCH($B26,'liste des soudeurs'!$BE:$BE,0)))</f>
        <v/>
      </c>
      <c r="I26" s="912" t="str">
        <f t="shared" si="1"/>
        <v/>
      </c>
      <c r="J26" s="913" t="str">
        <f>IFERROR(IF(#REF!="","",VLOOKUP(#REF!,#REF!,8,0)),"")</f>
        <v/>
      </c>
      <c r="K26" s="913" t="str">
        <f>IFERROR(IF(#REF!="","",VLOOKUP(#REF!,#REF!,8,0)),"")</f>
        <v/>
      </c>
      <c r="L26" s="913" t="str">
        <f>IFERROR(IF(#REF!="","",VLOOKUP(#REF!,#REF!,8,0)),"")</f>
        <v/>
      </c>
      <c r="M26" s="913" t="str">
        <f>IFERROR(IF(#REF!="","",VLOOKUP(#REF!,#REF!,8,0)),"")</f>
        <v/>
      </c>
      <c r="N26" s="913" t="str">
        <f>IFERROR(IF(#REF!="","",VLOOKUP(#REF!,#REF!,8,0)),"")</f>
        <v/>
      </c>
      <c r="O26" s="913" t="str">
        <f>IFERROR(IF(#REF!="","",VLOOKUP(#REF!,#REF!,8,0)),"")</f>
        <v/>
      </c>
      <c r="P26" s="913" t="str">
        <f>IFERROR(IF(#REF!="","",VLOOKUP(#REF!,#REF!,8,0)),"")</f>
        <v/>
      </c>
      <c r="Q26" s="913"/>
      <c r="R26" s="913"/>
      <c r="S26" s="913"/>
      <c r="T26" s="914" t="str">
        <f>IFERROR(IF(#REF!="","",VLOOKUP(#REF!,#REF!,8,0)),"")</f>
        <v/>
      </c>
      <c r="U26" s="910" t="str">
        <f>IF($B26="","",INDEX('liste des soudeurs'!K:K,MATCH($B26,'liste des soudeurs'!$BE:$BE,0)))</f>
        <v/>
      </c>
      <c r="V26" s="911" t="str">
        <f>IFERROR(IF(#REF!="","",VLOOKUP(#REF!,#REF!,8,0)),"")</f>
        <v/>
      </c>
      <c r="W26" s="339"/>
      <c r="X26" s="301" t="str">
        <f>IF(B26="","",INDEX('liste des soudeurs'!E:E,MATCH(B26,'liste des soudeurs'!$BE:$BE,0)))</f>
        <v/>
      </c>
      <c r="Y26" s="301" t="str">
        <f>IF(B26="","",INDEX('liste des soudeurs'!F:F,MATCH(B26,'liste des soudeurs'!$BE:$BE,0)))</f>
        <v/>
      </c>
      <c r="Z26" s="310"/>
      <c r="AB26" s="336" t="s">
        <v>708</v>
      </c>
    </row>
    <row r="27" spans="1:28" ht="22.5" customHeight="1" thickBot="1">
      <c r="B27" s="990" t="s">
        <v>632</v>
      </c>
      <c r="C27" s="991"/>
      <c r="D27" s="991"/>
      <c r="E27" s="991"/>
      <c r="F27" s="991"/>
      <c r="G27" s="991"/>
      <c r="H27" s="991"/>
      <c r="I27" s="991"/>
      <c r="J27" s="991"/>
      <c r="K27" s="991"/>
      <c r="L27" s="991"/>
      <c r="M27" s="991"/>
      <c r="N27" s="991"/>
      <c r="O27" s="991"/>
      <c r="P27" s="991"/>
      <c r="Q27" s="991"/>
      <c r="R27" s="991"/>
      <c r="S27" s="991"/>
      <c r="T27" s="991"/>
      <c r="U27" s="991"/>
      <c r="V27" s="991"/>
      <c r="W27" s="992"/>
      <c r="X27" s="301"/>
      <c r="Z27" s="310"/>
      <c r="AB27" s="336" t="s">
        <v>523</v>
      </c>
    </row>
    <row r="28" spans="1:28" s="303" customFormat="1" ht="41.1" customHeight="1">
      <c r="B28" s="995" t="s">
        <v>624</v>
      </c>
      <c r="C28" s="995"/>
      <c r="D28" s="995"/>
      <c r="E28" s="995"/>
      <c r="F28" s="994" t="s">
        <v>625</v>
      </c>
      <c r="G28" s="994"/>
      <c r="H28" s="994"/>
      <c r="I28" s="994"/>
      <c r="J28" s="994"/>
      <c r="K28" s="994"/>
      <c r="L28" s="994"/>
      <c r="M28" s="994"/>
      <c r="N28" s="993" t="s">
        <v>651</v>
      </c>
      <c r="O28" s="993"/>
      <c r="P28" s="993"/>
      <c r="Q28" s="993"/>
      <c r="R28" s="993"/>
      <c r="S28" s="993"/>
      <c r="T28" s="999" t="s">
        <v>626</v>
      </c>
      <c r="U28" s="999"/>
      <c r="V28" s="999"/>
      <c r="W28" s="999"/>
      <c r="X28" s="302"/>
      <c r="Y28" s="307"/>
      <c r="Z28" s="311"/>
      <c r="AB28" s="336" t="s">
        <v>709</v>
      </c>
    </row>
    <row r="29" spans="1:28" s="303" customFormat="1" ht="19.5" hidden="1" customHeight="1">
      <c r="B29" s="996" t="s">
        <v>620</v>
      </c>
      <c r="C29" s="996"/>
      <c r="D29" s="996"/>
      <c r="E29" s="996"/>
      <c r="F29" s="1000" t="s">
        <v>627</v>
      </c>
      <c r="G29" s="1000"/>
      <c r="H29" s="1000"/>
      <c r="I29" s="1000"/>
      <c r="J29" s="1000"/>
      <c r="K29" s="1000"/>
      <c r="L29" s="1000"/>
      <c r="M29" s="1000"/>
      <c r="N29" s="691" t="s">
        <v>630</v>
      </c>
      <c r="O29" s="691"/>
      <c r="P29" s="691"/>
      <c r="Q29" s="691"/>
      <c r="R29" s="691"/>
      <c r="S29" s="691"/>
      <c r="T29" s="989" t="s">
        <v>629</v>
      </c>
      <c r="U29" s="989"/>
      <c r="V29" s="989"/>
      <c r="W29" s="989"/>
      <c r="X29" s="302"/>
      <c r="Y29" s="307"/>
      <c r="Z29" s="311"/>
      <c r="AB29" s="336" t="s">
        <v>710</v>
      </c>
    </row>
    <row r="30" spans="1:28" s="303" customFormat="1" ht="19.5" hidden="1" customHeight="1">
      <c r="B30" s="996"/>
      <c r="C30" s="996"/>
      <c r="D30" s="996"/>
      <c r="E30" s="996"/>
      <c r="F30" s="691" t="s">
        <v>628</v>
      </c>
      <c r="G30" s="691"/>
      <c r="H30" s="691"/>
      <c r="I30" s="989" t="s">
        <v>621</v>
      </c>
      <c r="J30" s="989"/>
      <c r="K30" s="989"/>
      <c r="L30" s="989"/>
      <c r="M30" s="989"/>
      <c r="N30" s="691"/>
      <c r="O30" s="691"/>
      <c r="P30" s="691"/>
      <c r="Q30" s="691"/>
      <c r="R30" s="691"/>
      <c r="S30" s="691"/>
      <c r="T30" s="989"/>
      <c r="U30" s="989"/>
      <c r="V30" s="989"/>
      <c r="W30" s="989"/>
      <c r="X30" s="302"/>
      <c r="Y30" s="307"/>
      <c r="Z30" s="311"/>
      <c r="AB30" s="336" t="s">
        <v>711</v>
      </c>
    </row>
    <row r="31" spans="1:28" ht="24.95" hidden="1" customHeight="1">
      <c r="B31" s="997" t="s">
        <v>622</v>
      </c>
      <c r="C31" s="997"/>
      <c r="D31" s="997"/>
      <c r="E31" s="997"/>
      <c r="F31" s="352"/>
      <c r="G31" s="352"/>
      <c r="H31" s="353"/>
      <c r="I31" s="352"/>
      <c r="J31" s="352"/>
      <c r="K31" s="352"/>
      <c r="L31" s="352"/>
      <c r="M31" s="352"/>
      <c r="N31" s="352"/>
      <c r="O31" s="352"/>
      <c r="P31" s="352"/>
      <c r="Q31" s="352"/>
      <c r="R31" s="352"/>
      <c r="S31" s="352"/>
      <c r="T31" s="352"/>
      <c r="U31" s="352"/>
      <c r="V31" s="352"/>
      <c r="W31" s="352"/>
      <c r="AB31" s="336" t="s">
        <v>712</v>
      </c>
    </row>
    <row r="32" spans="1:28" ht="24.95" hidden="1" customHeight="1">
      <c r="B32" s="997" t="s">
        <v>623</v>
      </c>
      <c r="C32" s="997"/>
      <c r="D32" s="997"/>
      <c r="E32" s="997"/>
      <c r="F32" s="352"/>
      <c r="G32" s="352"/>
      <c r="H32" s="353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AB32" s="336" t="s">
        <v>713</v>
      </c>
    </row>
    <row r="33" spans="2:28" ht="24.95" hidden="1" customHeight="1" thickBot="1">
      <c r="B33" s="997" t="s">
        <v>15</v>
      </c>
      <c r="C33" s="997"/>
      <c r="D33" s="997"/>
      <c r="E33" s="997"/>
      <c r="F33" s="352"/>
      <c r="G33" s="352"/>
      <c r="H33" s="353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AB33" s="336" t="s">
        <v>714</v>
      </c>
    </row>
    <row r="34" spans="2:28" ht="30" customHeight="1">
      <c r="B34" s="998" t="s">
        <v>620</v>
      </c>
      <c r="C34" s="998"/>
      <c r="D34" s="998"/>
      <c r="E34" s="998"/>
      <c r="F34" s="993" t="s">
        <v>718</v>
      </c>
      <c r="G34" s="993"/>
      <c r="H34" s="993"/>
      <c r="I34" s="993"/>
      <c r="J34" s="993"/>
      <c r="K34" s="348" t="s">
        <v>717</v>
      </c>
      <c r="L34" s="348"/>
      <c r="M34" s="348"/>
      <c r="N34" s="348"/>
      <c r="O34" s="348"/>
      <c r="P34" s="348" t="s">
        <v>719</v>
      </c>
      <c r="Q34" s="348"/>
      <c r="R34" s="348"/>
      <c r="S34" s="348"/>
      <c r="T34" s="348"/>
      <c r="U34" s="348"/>
      <c r="V34" s="348"/>
      <c r="W34" s="348"/>
      <c r="X34" s="234"/>
      <c r="Y34" s="234"/>
      <c r="Z34" s="234"/>
      <c r="AB34" s="336" t="s">
        <v>959</v>
      </c>
    </row>
    <row r="35" spans="2:28" ht="27.95" customHeight="1">
      <c r="B35" s="997" t="s">
        <v>622</v>
      </c>
      <c r="C35" s="997"/>
      <c r="D35" s="997"/>
      <c r="E35" s="997"/>
      <c r="F35" s="351"/>
      <c r="G35" s="351"/>
      <c r="H35" s="351"/>
      <c r="I35" s="359"/>
      <c r="J35" s="359"/>
      <c r="K35" s="359"/>
      <c r="L35" s="359"/>
      <c r="M35" s="359"/>
      <c r="N35" s="359"/>
      <c r="O35" s="359"/>
      <c r="P35" s="342"/>
      <c r="Q35" s="342"/>
      <c r="R35" s="342"/>
      <c r="S35" s="342"/>
      <c r="T35" s="342"/>
      <c r="U35" s="342"/>
      <c r="V35" s="342"/>
      <c r="W35" s="342"/>
      <c r="X35" s="234"/>
      <c r="Y35" s="234"/>
      <c r="Z35" s="234"/>
      <c r="AB35" s="336" t="s">
        <v>960</v>
      </c>
    </row>
    <row r="36" spans="2:28" ht="27.95" customHeight="1">
      <c r="B36" s="997" t="s">
        <v>623</v>
      </c>
      <c r="C36" s="997"/>
      <c r="D36" s="997"/>
      <c r="E36" s="997"/>
      <c r="F36" s="352"/>
      <c r="G36" s="352"/>
      <c r="H36" s="353"/>
      <c r="I36" s="352"/>
      <c r="J36" s="352"/>
      <c r="K36" s="352"/>
      <c r="L36" s="352"/>
      <c r="M36" s="352"/>
      <c r="N36" s="352"/>
      <c r="O36" s="352"/>
      <c r="P36" s="342"/>
      <c r="Q36" s="342"/>
      <c r="R36" s="342"/>
      <c r="S36" s="342"/>
      <c r="T36" s="342"/>
      <c r="U36" s="342"/>
      <c r="V36" s="342"/>
      <c r="W36" s="342"/>
      <c r="X36" s="234"/>
      <c r="Y36" s="234"/>
      <c r="Z36" s="234"/>
      <c r="AB36" s="336" t="s">
        <v>961</v>
      </c>
    </row>
    <row r="37" spans="2:28" ht="27.95" customHeight="1">
      <c r="B37" s="997" t="s">
        <v>15</v>
      </c>
      <c r="C37" s="997"/>
      <c r="D37" s="997"/>
      <c r="E37" s="997"/>
      <c r="F37" s="352"/>
      <c r="G37" s="352"/>
      <c r="H37" s="353"/>
      <c r="I37" s="352"/>
      <c r="J37" s="352"/>
      <c r="K37" s="352"/>
      <c r="L37" s="352"/>
      <c r="M37" s="352"/>
      <c r="N37" s="352"/>
      <c r="O37" s="352"/>
      <c r="P37" s="342"/>
      <c r="Q37" s="342"/>
      <c r="R37" s="342"/>
      <c r="S37" s="342"/>
      <c r="T37" s="342"/>
      <c r="U37" s="342"/>
      <c r="V37" s="342"/>
      <c r="W37" s="342"/>
      <c r="X37" s="234"/>
      <c r="Y37" s="234"/>
      <c r="Z37" s="234"/>
      <c r="AB37" s="336" t="s">
        <v>962</v>
      </c>
    </row>
    <row r="38" spans="2:28">
      <c r="AB38" s="336" t="s">
        <v>963</v>
      </c>
    </row>
    <row r="39" spans="2:28">
      <c r="AB39" s="336" t="s">
        <v>964</v>
      </c>
    </row>
    <row r="40" spans="2:28">
      <c r="AB40" s="336" t="s">
        <v>965</v>
      </c>
    </row>
    <row r="41" spans="2:28">
      <c r="AB41" s="336" t="s">
        <v>966</v>
      </c>
    </row>
    <row r="42" spans="2:28">
      <c r="AB42" s="336" t="s">
        <v>967</v>
      </c>
    </row>
  </sheetData>
  <sortState ref="Z1:Z35">
    <sortCondition ref="Z1"/>
  </sortState>
  <mergeCells count="83">
    <mergeCell ref="T28:W28"/>
    <mergeCell ref="F29:M29"/>
    <mergeCell ref="N29:S30"/>
    <mergeCell ref="B33:E33"/>
    <mergeCell ref="B31:E31"/>
    <mergeCell ref="B32:E32"/>
    <mergeCell ref="B36:E36"/>
    <mergeCell ref="B37:E37"/>
    <mergeCell ref="F34:J34"/>
    <mergeCell ref="B34:E34"/>
    <mergeCell ref="B35:E35"/>
    <mergeCell ref="Q7:T7"/>
    <mergeCell ref="T29:W30"/>
    <mergeCell ref="F30:H30"/>
    <mergeCell ref="I30:M30"/>
    <mergeCell ref="I23:T23"/>
    <mergeCell ref="I26:T26"/>
    <mergeCell ref="U23:V23"/>
    <mergeCell ref="U26:V26"/>
    <mergeCell ref="B27:W27"/>
    <mergeCell ref="N28:S28"/>
    <mergeCell ref="F28:M28"/>
    <mergeCell ref="I18:T18"/>
    <mergeCell ref="B28:E28"/>
    <mergeCell ref="B29:E30"/>
    <mergeCell ref="I25:T25"/>
    <mergeCell ref="U25:V25"/>
    <mergeCell ref="B7:P7"/>
    <mergeCell ref="U20:V20"/>
    <mergeCell ref="U21:V21"/>
    <mergeCell ref="U22:V22"/>
    <mergeCell ref="U9:V9"/>
    <mergeCell ref="U12:V12"/>
    <mergeCell ref="U13:V13"/>
    <mergeCell ref="U11:V11"/>
    <mergeCell ref="I11:T11"/>
    <mergeCell ref="I12:T12"/>
    <mergeCell ref="I13:T13"/>
    <mergeCell ref="P9:P10"/>
    <mergeCell ref="U19:V19"/>
    <mergeCell ref="B9:B10"/>
    <mergeCell ref="C9:C10"/>
    <mergeCell ref="U7:W7"/>
    <mergeCell ref="B2:E4"/>
    <mergeCell ref="B5:W5"/>
    <mergeCell ref="M6:P6"/>
    <mergeCell ref="U2:W2"/>
    <mergeCell ref="U3:W3"/>
    <mergeCell ref="U4:W4"/>
    <mergeCell ref="F2:T4"/>
    <mergeCell ref="I6:L6"/>
    <mergeCell ref="B6:D6"/>
    <mergeCell ref="E6:H6"/>
    <mergeCell ref="U6:W6"/>
    <mergeCell ref="Q6:T6"/>
    <mergeCell ref="D9:D10"/>
    <mergeCell ref="E9:E10"/>
    <mergeCell ref="F9:F10"/>
    <mergeCell ref="G9:G10"/>
    <mergeCell ref="H9:H10"/>
    <mergeCell ref="I9:M9"/>
    <mergeCell ref="I10:J10"/>
    <mergeCell ref="L10:M10"/>
    <mergeCell ref="U10:V10"/>
    <mergeCell ref="N9:N10"/>
    <mergeCell ref="O9:O10"/>
    <mergeCell ref="Q9:T10"/>
    <mergeCell ref="W9:W10"/>
    <mergeCell ref="U16:V16"/>
    <mergeCell ref="U17:V17"/>
    <mergeCell ref="U14:V14"/>
    <mergeCell ref="U15:V15"/>
    <mergeCell ref="U24:V24"/>
    <mergeCell ref="I14:T14"/>
    <mergeCell ref="I15:T15"/>
    <mergeCell ref="I16:T16"/>
    <mergeCell ref="I17:T17"/>
    <mergeCell ref="U18:V18"/>
    <mergeCell ref="I19:T19"/>
    <mergeCell ref="I20:T20"/>
    <mergeCell ref="I21:T21"/>
    <mergeCell ref="I22:T22"/>
    <mergeCell ref="I24:T24"/>
  </mergeCells>
  <dataValidations count="1">
    <dataValidation type="list" allowBlank="1" showInputMessage="1" showErrorMessage="1" sqref="Y6">
      <formula1>$AB$1:$AB$50</formula1>
    </dataValidation>
  </dataValidations>
  <printOptions horizontalCentered="1" verticalCentered="1"/>
  <pageMargins left="7.874015748031496E-2" right="7.874015748031496E-2" top="7.874015748031496E-2" bottom="7.874015748031496E-2" header="3.937007874015748E-2" footer="3.937007874015748E-2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U45"/>
  <sheetViews>
    <sheetView view="pageBreakPreview" zoomScale="80" zoomScaleNormal="100" zoomScaleSheetLayoutView="80" workbookViewId="0">
      <selection activeCell="Q6" sqref="Q6"/>
    </sheetView>
  </sheetViews>
  <sheetFormatPr defaultColWidth="8" defaultRowHeight="12.75"/>
  <cols>
    <col min="1" max="1" width="3.85546875" style="234" customWidth="1"/>
    <col min="2" max="2" width="4.7109375" style="235" customWidth="1"/>
    <col min="3" max="3" width="13" style="234" customWidth="1"/>
    <col min="4" max="4" width="10.85546875" style="234" customWidth="1"/>
    <col min="5" max="5" width="16.28515625" style="234" customWidth="1"/>
    <col min="6" max="6" width="5.42578125" style="234" customWidth="1"/>
    <col min="7" max="7" width="7.28515625" style="234" customWidth="1"/>
    <col min="8" max="8" width="17.85546875" style="234" customWidth="1"/>
    <col min="9" max="9" width="15.85546875" style="234" customWidth="1"/>
    <col min="10" max="10" width="15.7109375" style="234" customWidth="1"/>
    <col min="11" max="11" width="15" style="234" customWidth="1"/>
    <col min="12" max="12" width="10.140625" style="234" customWidth="1"/>
    <col min="13" max="13" width="16.7109375" style="234" customWidth="1"/>
    <col min="14" max="14" width="11.42578125" style="234" customWidth="1"/>
    <col min="15" max="15" width="27" style="234" customWidth="1"/>
    <col min="16" max="16" width="6.7109375" style="234" customWidth="1"/>
    <col min="17" max="17" width="18" style="234" customWidth="1"/>
    <col min="18" max="20" width="8" style="234"/>
    <col min="21" max="21" width="13.85546875" style="234" customWidth="1"/>
    <col min="22" max="16384" width="8" style="234"/>
  </cols>
  <sheetData>
    <row r="1" spans="1:21" ht="13.5" thickBot="1"/>
    <row r="2" spans="1:21" ht="20.25" customHeight="1">
      <c r="B2" s="938"/>
      <c r="C2" s="939"/>
      <c r="D2" s="939"/>
      <c r="E2" s="940"/>
      <c r="F2" s="1009" t="s">
        <v>659</v>
      </c>
      <c r="G2" s="1010"/>
      <c r="H2" s="1010"/>
      <c r="I2" s="1010"/>
      <c r="J2" s="1010"/>
      <c r="K2" s="1010"/>
      <c r="L2" s="1010"/>
      <c r="M2" s="1011"/>
      <c r="N2" s="1002" t="s">
        <v>727</v>
      </c>
      <c r="O2" s="1003"/>
      <c r="R2" s="327" t="s">
        <v>634</v>
      </c>
      <c r="U2" s="189" t="s">
        <v>373</v>
      </c>
    </row>
    <row r="3" spans="1:21" ht="20.25" customHeight="1">
      <c r="B3" s="941"/>
      <c r="C3" s="942"/>
      <c r="D3" s="942"/>
      <c r="E3" s="943"/>
      <c r="F3" s="1012"/>
      <c r="G3" s="1013"/>
      <c r="H3" s="1013"/>
      <c r="I3" s="1013"/>
      <c r="J3" s="1013"/>
      <c r="K3" s="1013"/>
      <c r="L3" s="1013"/>
      <c r="M3" s="1014"/>
      <c r="N3" s="1004" t="s">
        <v>592</v>
      </c>
      <c r="O3" s="1005"/>
      <c r="R3" s="304" t="s">
        <v>635</v>
      </c>
      <c r="U3" s="189" t="s">
        <v>524</v>
      </c>
    </row>
    <row r="4" spans="1:21" ht="20.25" customHeight="1">
      <c r="B4" s="944"/>
      <c r="C4" s="945"/>
      <c r="D4" s="945"/>
      <c r="E4" s="946"/>
      <c r="F4" s="1015"/>
      <c r="G4" s="1016"/>
      <c r="H4" s="1016"/>
      <c r="I4" s="1016"/>
      <c r="J4" s="1016"/>
      <c r="K4" s="1016"/>
      <c r="L4" s="1016"/>
      <c r="M4" s="1017"/>
      <c r="N4" s="1004" t="s">
        <v>560</v>
      </c>
      <c r="O4" s="1005"/>
      <c r="R4" s="304" t="s">
        <v>636</v>
      </c>
      <c r="U4" s="189" t="s">
        <v>525</v>
      </c>
    </row>
    <row r="5" spans="1:21" s="238" customFormat="1" ht="26.25" customHeight="1" thickBot="1">
      <c r="B5" s="1006" t="s">
        <v>562</v>
      </c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8"/>
      <c r="R5" s="304" t="s">
        <v>637</v>
      </c>
      <c r="U5" s="189" t="s">
        <v>526</v>
      </c>
    </row>
    <row r="6" spans="1:21" s="237" customFormat="1" ht="27.75" customHeight="1" thickTop="1" thickBot="1">
      <c r="B6" s="1018" t="s">
        <v>559</v>
      </c>
      <c r="C6" s="1019"/>
      <c r="D6" s="1019"/>
      <c r="E6" s="950" t="str">
        <f>Q6</f>
        <v>RT-WQT-031</v>
      </c>
      <c r="F6" s="950"/>
      <c r="G6" s="950"/>
      <c r="H6" s="951"/>
      <c r="I6" s="976" t="s">
        <v>561</v>
      </c>
      <c r="J6" s="977"/>
      <c r="K6" s="950">
        <f>IF(B13="","",INDEX('liste des soudeurs'!O:O,MATCH(B13,'liste des soudeurs'!$BG:$BG,0)))</f>
        <v>46316</v>
      </c>
      <c r="L6" s="950"/>
      <c r="M6" s="240" t="s">
        <v>558</v>
      </c>
      <c r="N6" s="974" t="str">
        <f>IF(B13="","",INDEX('liste des soudeurs'!R:R,MATCH(B13,'liste des soudeurs'!$BG:$BG,0)))</f>
        <v>21063-G0-PPL-RFI-0203</v>
      </c>
      <c r="O6" s="975"/>
      <c r="Q6" s="445" t="s">
        <v>946</v>
      </c>
      <c r="R6" s="304" t="s">
        <v>638</v>
      </c>
      <c r="U6" s="189" t="s">
        <v>527</v>
      </c>
    </row>
    <row r="7" spans="1:21" s="237" customFormat="1" ht="24.75" customHeight="1" thickTop="1">
      <c r="B7" s="1031" t="s">
        <v>557</v>
      </c>
      <c r="C7" s="1032"/>
      <c r="D7" s="1032"/>
      <c r="E7" s="1032"/>
      <c r="F7" s="1032"/>
      <c r="G7" s="1032"/>
      <c r="H7" s="1032"/>
      <c r="I7" s="1032"/>
      <c r="J7" s="1032"/>
      <c r="K7" s="1032"/>
      <c r="L7" s="1033"/>
      <c r="M7" s="240" t="s">
        <v>556</v>
      </c>
      <c r="N7" s="1029" t="s">
        <v>542</v>
      </c>
      <c r="O7" s="1030"/>
      <c r="R7" s="304" t="s">
        <v>639</v>
      </c>
      <c r="U7" s="189" t="s">
        <v>528</v>
      </c>
    </row>
    <row r="8" spans="1:21" s="237" customFormat="1" ht="24.75" customHeight="1">
      <c r="B8" s="1024" t="s">
        <v>577</v>
      </c>
      <c r="C8" s="1025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1025"/>
      <c r="O8" s="1026"/>
      <c r="P8" s="244"/>
      <c r="R8" s="304" t="s">
        <v>640</v>
      </c>
      <c r="U8" s="189" t="s">
        <v>529</v>
      </c>
    </row>
    <row r="9" spans="1:21" s="237" customFormat="1" ht="24.75" customHeight="1">
      <c r="B9" s="1034" t="s">
        <v>580</v>
      </c>
      <c r="C9" s="968"/>
      <c r="D9" s="968"/>
      <c r="E9" s="979" t="s">
        <v>584</v>
      </c>
      <c r="F9" s="980"/>
      <c r="G9" s="968" t="s">
        <v>585</v>
      </c>
      <c r="H9" s="968"/>
      <c r="I9" s="979" t="s">
        <v>578</v>
      </c>
      <c r="J9" s="979"/>
      <c r="K9" s="967" t="s">
        <v>581</v>
      </c>
      <c r="L9" s="968"/>
      <c r="M9" s="340" t="s">
        <v>583</v>
      </c>
      <c r="N9" s="312" t="s">
        <v>582</v>
      </c>
      <c r="O9" s="444" t="s">
        <v>579</v>
      </c>
      <c r="P9" s="244"/>
      <c r="R9" s="304" t="s">
        <v>641</v>
      </c>
      <c r="U9" s="189" t="s">
        <v>519</v>
      </c>
    </row>
    <row r="10" spans="1:21" ht="3.75" customHeight="1">
      <c r="B10" s="320"/>
      <c r="O10" s="321"/>
      <c r="Q10" s="237"/>
      <c r="R10" s="304" t="s">
        <v>642</v>
      </c>
      <c r="S10" s="237"/>
      <c r="T10" s="237"/>
      <c r="U10" s="189" t="s">
        <v>530</v>
      </c>
    </row>
    <row r="11" spans="1:21" s="238" customFormat="1" ht="20.25" customHeight="1">
      <c r="B11" s="1037" t="s">
        <v>549</v>
      </c>
      <c r="C11" s="1035" t="s">
        <v>550</v>
      </c>
      <c r="D11" s="1035" t="s">
        <v>551</v>
      </c>
      <c r="E11" s="1040" t="s">
        <v>41</v>
      </c>
      <c r="F11" s="1020" t="s">
        <v>565</v>
      </c>
      <c r="G11" s="1022" t="s">
        <v>566</v>
      </c>
      <c r="H11" s="1040" t="s">
        <v>567</v>
      </c>
      <c r="I11" s="1053" t="s">
        <v>568</v>
      </c>
      <c r="J11" s="1054"/>
      <c r="K11" s="1054"/>
      <c r="L11" s="1055" t="s">
        <v>569</v>
      </c>
      <c r="M11" s="1056"/>
      <c r="N11" s="1057"/>
      <c r="O11" s="1027" t="s">
        <v>570</v>
      </c>
      <c r="Q11" s="237"/>
      <c r="R11" s="304" t="s">
        <v>643</v>
      </c>
      <c r="S11" s="237"/>
      <c r="T11" s="237"/>
      <c r="U11" s="189" t="s">
        <v>517</v>
      </c>
    </row>
    <row r="12" spans="1:21" s="238" customFormat="1" ht="20.25" customHeight="1">
      <c r="B12" s="1038"/>
      <c r="C12" s="1036"/>
      <c r="D12" s="1039"/>
      <c r="E12" s="1041"/>
      <c r="F12" s="1021"/>
      <c r="G12" s="1023"/>
      <c r="H12" s="1041"/>
      <c r="I12" s="325" t="s">
        <v>563</v>
      </c>
      <c r="J12" s="341" t="s">
        <v>571</v>
      </c>
      <c r="K12" s="341" t="s">
        <v>572</v>
      </c>
      <c r="L12" s="326" t="s">
        <v>573</v>
      </c>
      <c r="M12" s="1051" t="s">
        <v>574</v>
      </c>
      <c r="N12" s="1052"/>
      <c r="O12" s="1028"/>
      <c r="Q12" s="237"/>
      <c r="R12" s="304" t="s">
        <v>644</v>
      </c>
      <c r="S12" s="237"/>
      <c r="T12" s="237"/>
      <c r="U12" s="189" t="s">
        <v>531</v>
      </c>
    </row>
    <row r="13" spans="1:21" ht="22.5" customHeight="1">
      <c r="A13" s="234">
        <v>1</v>
      </c>
      <c r="B13" s="322">
        <f>IF(A13&lt;=MAX('liste des soudeurs'!BG:BG),A13,"")</f>
        <v>1</v>
      </c>
      <c r="C13" s="243" t="str">
        <f t="shared" ref="C13:D28" si="0">IF($B13="",""," / ")</f>
        <v xml:space="preserve"> / </v>
      </c>
      <c r="D13" s="243" t="str">
        <f t="shared" si="0"/>
        <v xml:space="preserve"> / </v>
      </c>
      <c r="E13" s="242" t="str">
        <f>IF($B13="","",INDEX('liste des soudeurs'!H:H,MATCH($B13,'liste des soudeurs'!$BG:$BG,0)))</f>
        <v>API5L_X52</v>
      </c>
      <c r="F13" s="242">
        <f>IF($B13="","",INDEX('liste des soudeurs'!I:I,MATCH($B13,'liste des soudeurs'!$BG:$BG,0)))</f>
        <v>12</v>
      </c>
      <c r="G13" s="242">
        <f>IF($B13="","",INDEX('liste des soudeurs'!J:J,MATCH($B13,'liste des soudeurs'!$BG:$BG,0)))</f>
        <v>11.13</v>
      </c>
      <c r="H13" s="242" t="str">
        <f>IF($B13="","",INDEX('liste des soudeurs'!G:G,MATCH($B13,'liste des soudeurs'!$BG:$BG,0)))</f>
        <v>TFT-II-PL-03</v>
      </c>
      <c r="I13" s="1047" t="str">
        <f>IFERROR(IF(B13="","",CONCATENATE(P13," - ",Q13)),"")</f>
        <v>WR-068 - BITAM RABAH</v>
      </c>
      <c r="J13" s="1029"/>
      <c r="K13" s="1048"/>
      <c r="L13" s="236" t="str">
        <f>IF($B13="","",INDEX('liste des soudeurs'!N:N,MATCH($B13,'liste des soudeurs'!$BG:$BG,0)))</f>
        <v>A</v>
      </c>
      <c r="M13" s="1042"/>
      <c r="N13" s="1043"/>
      <c r="O13" s="355"/>
      <c r="P13" s="301" t="str">
        <f>IF(B13="","",INDEX('liste des soudeurs'!E:E,MATCH(B13,'liste des soudeurs'!$BG:$BG,0)))</f>
        <v>WR-068</v>
      </c>
      <c r="Q13" s="301" t="str">
        <f>IF(B13="","",INDEX('liste des soudeurs'!F:F,MATCH(B13,'liste des soudeurs'!$BG:$BG,0)))</f>
        <v>BITAM RABAH</v>
      </c>
      <c r="R13" s="304" t="s">
        <v>645</v>
      </c>
      <c r="S13" s="237"/>
      <c r="T13" s="237"/>
      <c r="U13" s="189" t="s">
        <v>237</v>
      </c>
    </row>
    <row r="14" spans="1:21" ht="22.5" customHeight="1">
      <c r="A14" s="234">
        <v>2</v>
      </c>
      <c r="B14" s="322">
        <f>IF(A14&lt;=MAX('liste des soudeurs'!BG:BG),A14,"")</f>
        <v>2</v>
      </c>
      <c r="C14" s="243" t="str">
        <f t="shared" si="0"/>
        <v xml:space="preserve"> / </v>
      </c>
      <c r="D14" s="243" t="str">
        <f t="shared" si="0"/>
        <v xml:space="preserve"> / </v>
      </c>
      <c r="E14" s="242" t="str">
        <f>IF($B14="","",INDEX('liste des soudeurs'!H:H,MATCH($B14,'liste des soudeurs'!$BG:$BG,0)))</f>
        <v>API5L_X52</v>
      </c>
      <c r="F14" s="242">
        <f>IF($B14="","",INDEX('liste des soudeurs'!I:I,MATCH($B14,'liste des soudeurs'!$BG:$BG,0)))</f>
        <v>12</v>
      </c>
      <c r="G14" s="242">
        <f>IF($B14="","",INDEX('liste des soudeurs'!J:J,MATCH($B14,'liste des soudeurs'!$BG:$BG,0)))</f>
        <v>11.13</v>
      </c>
      <c r="H14" s="242" t="str">
        <f>IF($B14="","",INDEX('liste des soudeurs'!G:G,MATCH($B14,'liste des soudeurs'!$BG:$BG,0)))</f>
        <v>TFT-II-PL-03</v>
      </c>
      <c r="I14" s="1047" t="str">
        <f t="shared" ref="I14:I28" si="1">IFERROR(IF(B14="","",CONCATENATE(P14," - ",Q14)),"")</f>
        <v>WR-069 - MEBARKI RABAH</v>
      </c>
      <c r="J14" s="1029"/>
      <c r="K14" s="1048"/>
      <c r="L14" s="236" t="str">
        <f>IF($B14="","",INDEX('liste des soudeurs'!N:N,MATCH($B14,'liste des soudeurs'!$BG:$BG,0)))</f>
        <v>A</v>
      </c>
      <c r="M14" s="1049"/>
      <c r="N14" s="1050"/>
      <c r="O14" s="323"/>
      <c r="P14" s="301" t="str">
        <f>IF(B14="","",INDEX('liste des soudeurs'!E:E,MATCH(B14,'liste des soudeurs'!$BG:$BG,0)))</f>
        <v>WR-069</v>
      </c>
      <c r="Q14" s="301" t="str">
        <f>IF(B14="","",INDEX('liste des soudeurs'!F:F,MATCH(B14,'liste des soudeurs'!$BG:$BG,0)))</f>
        <v>MEBARKI RABAH</v>
      </c>
      <c r="R14" s="304" t="s">
        <v>646</v>
      </c>
      <c r="S14" s="237"/>
      <c r="T14" s="237"/>
      <c r="U14" s="189" t="s">
        <v>241</v>
      </c>
    </row>
    <row r="15" spans="1:21" ht="22.5" customHeight="1">
      <c r="A15" s="234">
        <v>3</v>
      </c>
      <c r="B15" s="322" t="str">
        <f>IF(A15&lt;=MAX('liste des soudeurs'!BG:BG),A15,"")</f>
        <v/>
      </c>
      <c r="C15" s="243" t="str">
        <f t="shared" si="0"/>
        <v/>
      </c>
      <c r="D15" s="243" t="str">
        <f t="shared" si="0"/>
        <v/>
      </c>
      <c r="E15" s="242" t="str">
        <f>IF($B15="","",INDEX('liste des soudeurs'!H:H,MATCH($B15,'liste des soudeurs'!$BG:$BG,0)))</f>
        <v/>
      </c>
      <c r="F15" s="242" t="str">
        <f>IF($B15="","",INDEX('liste des soudeurs'!I:I,MATCH($B15,'liste des soudeurs'!$BG:$BG,0)))</f>
        <v/>
      </c>
      <c r="G15" s="242" t="str">
        <f>IF($B15="","",INDEX('liste des soudeurs'!J:J,MATCH($B15,'liste des soudeurs'!$BG:$BG,0)))</f>
        <v/>
      </c>
      <c r="H15" s="242" t="str">
        <f>IF($B15="","",INDEX('liste des soudeurs'!G:G,MATCH($B15,'liste des soudeurs'!$BG:$BG,0)))</f>
        <v/>
      </c>
      <c r="I15" s="1047" t="str">
        <f t="shared" si="1"/>
        <v/>
      </c>
      <c r="J15" s="1029"/>
      <c r="K15" s="1048"/>
      <c r="L15" s="236" t="str">
        <f>IF($B15="","",INDEX('liste des soudeurs'!N:N,MATCH($B15,'liste des soudeurs'!$BG:$BG,0)))</f>
        <v/>
      </c>
      <c r="M15" s="1044"/>
      <c r="N15" s="1044"/>
      <c r="O15" s="321"/>
      <c r="P15" s="235" t="str">
        <f>IF(B15="","",INDEX('liste des soudeurs'!E:E,MATCH(B15,'liste des soudeurs'!$BG:$BG,0)))</f>
        <v/>
      </c>
      <c r="Q15" s="301" t="str">
        <f>IF(B15="","",INDEX('liste des soudeurs'!F:F,MATCH(B15,'liste des soudeurs'!$BG:$BG,0)))</f>
        <v/>
      </c>
      <c r="R15" s="304" t="s">
        <v>647</v>
      </c>
      <c r="S15" s="237"/>
      <c r="T15" s="237"/>
      <c r="U15" s="189" t="s">
        <v>243</v>
      </c>
    </row>
    <row r="16" spans="1:21" ht="22.5" customHeight="1">
      <c r="A16" s="234">
        <v>4</v>
      </c>
      <c r="B16" s="322" t="str">
        <f>IF(A16&lt;=MAX('liste des soudeurs'!BG:BG),A16,"")</f>
        <v/>
      </c>
      <c r="C16" s="243" t="str">
        <f t="shared" si="0"/>
        <v/>
      </c>
      <c r="D16" s="243" t="str">
        <f t="shared" si="0"/>
        <v/>
      </c>
      <c r="E16" s="242" t="str">
        <f>IF($B16="","",INDEX('liste des soudeurs'!H:H,MATCH($B16,'liste des soudeurs'!$BG:$BG,0)))</f>
        <v/>
      </c>
      <c r="F16" s="242" t="str">
        <f>IF($B16="","",INDEX('liste des soudeurs'!I:I,MATCH($B16,'liste des soudeurs'!$BG:$BG,0)))</f>
        <v/>
      </c>
      <c r="G16" s="242" t="str">
        <f>IF($B16="","",INDEX('liste des soudeurs'!J:J,MATCH($B16,'liste des soudeurs'!$BG:$BG,0)))</f>
        <v/>
      </c>
      <c r="H16" s="242" t="str">
        <f>IF($B16="","",INDEX('liste des soudeurs'!G:G,MATCH($B16,'liste des soudeurs'!$BG:$BG,0)))</f>
        <v/>
      </c>
      <c r="I16" s="1047" t="str">
        <f t="shared" si="1"/>
        <v/>
      </c>
      <c r="J16" s="1029"/>
      <c r="K16" s="1048"/>
      <c r="L16" s="236" t="str">
        <f>IF($B16="","",INDEX('liste des soudeurs'!N:N,MATCH($B16,'liste des soudeurs'!$BG:$BG,0)))</f>
        <v/>
      </c>
      <c r="M16" s="1044"/>
      <c r="N16" s="1044"/>
      <c r="O16" s="321"/>
      <c r="P16" s="235" t="str">
        <f>IF(B16="","",INDEX('liste des soudeurs'!E:E,MATCH(B16,'liste des soudeurs'!$BG:$BG,0)))</f>
        <v/>
      </c>
      <c r="Q16" s="301" t="str">
        <f>IF(B16="","",INDEX('liste des soudeurs'!F:F,MATCH(B16,'liste des soudeurs'!$BG:$BG,0)))</f>
        <v/>
      </c>
      <c r="R16" s="304" t="s">
        <v>648</v>
      </c>
      <c r="S16" s="237"/>
      <c r="T16" s="237"/>
      <c r="U16" s="189" t="s">
        <v>242</v>
      </c>
    </row>
    <row r="17" spans="1:21" ht="22.5" customHeight="1">
      <c r="A17" s="234">
        <v>5</v>
      </c>
      <c r="B17" s="322" t="str">
        <f>IF(A17&lt;=MAX('liste des soudeurs'!BG:BG),A17,"")</f>
        <v/>
      </c>
      <c r="C17" s="243" t="str">
        <f t="shared" si="0"/>
        <v/>
      </c>
      <c r="D17" s="243" t="str">
        <f t="shared" si="0"/>
        <v/>
      </c>
      <c r="E17" s="242" t="str">
        <f>IF($B17="","",INDEX('liste des soudeurs'!H:H,MATCH($B17,'liste des soudeurs'!$BG:$BG,0)))</f>
        <v/>
      </c>
      <c r="F17" s="242" t="str">
        <f>IF($B17="","",INDEX('liste des soudeurs'!I:I,MATCH($B17,'liste des soudeurs'!$BG:$BG,0)))</f>
        <v/>
      </c>
      <c r="G17" s="242" t="str">
        <f>IF($B17="","",INDEX('liste des soudeurs'!J:J,MATCH($B17,'liste des soudeurs'!$BG:$BG,0)))</f>
        <v/>
      </c>
      <c r="H17" s="242" t="str">
        <f>IF($B17="","",INDEX('liste des soudeurs'!G:G,MATCH($B17,'liste des soudeurs'!$BG:$BG,0)))</f>
        <v/>
      </c>
      <c r="I17" s="1047" t="str">
        <f t="shared" si="1"/>
        <v/>
      </c>
      <c r="J17" s="1029"/>
      <c r="K17" s="1048"/>
      <c r="L17" s="236" t="str">
        <f>IF($B17="","",INDEX('liste des soudeurs'!N:N,MATCH($B17,'liste des soudeurs'!$BG:$BG,0)))</f>
        <v/>
      </c>
      <c r="M17" s="1045"/>
      <c r="N17" s="1046"/>
      <c r="O17" s="323"/>
      <c r="P17" s="235" t="str">
        <f>IF(B17="","",INDEX('liste des soudeurs'!E:E,MATCH(B17,'liste des soudeurs'!$BG:$BG,0)))</f>
        <v/>
      </c>
      <c r="Q17" s="301" t="str">
        <f>IF(B17="","",INDEX('liste des soudeurs'!F:F,MATCH(B17,'liste des soudeurs'!$BG:$BG,0)))</f>
        <v/>
      </c>
      <c r="R17" s="304" t="s">
        <v>649</v>
      </c>
      <c r="S17" s="237"/>
      <c r="T17" s="237"/>
      <c r="U17" s="189" t="s">
        <v>244</v>
      </c>
    </row>
    <row r="18" spans="1:21" ht="22.5" customHeight="1">
      <c r="A18" s="234">
        <v>6</v>
      </c>
      <c r="B18" s="322" t="str">
        <f>IF(A18&lt;=MAX('liste des soudeurs'!BG:BG),A18,"")</f>
        <v/>
      </c>
      <c r="C18" s="243" t="str">
        <f t="shared" si="0"/>
        <v/>
      </c>
      <c r="D18" s="243" t="str">
        <f t="shared" si="0"/>
        <v/>
      </c>
      <c r="E18" s="242" t="str">
        <f>IF($B18="","",INDEX('liste des soudeurs'!H:H,MATCH($B18,'liste des soudeurs'!$BG:$BG,0)))</f>
        <v/>
      </c>
      <c r="F18" s="242" t="str">
        <f>IF($B18="","",INDEX('liste des soudeurs'!I:I,MATCH($B18,'liste des soudeurs'!$BG:$BG,0)))</f>
        <v/>
      </c>
      <c r="G18" s="242" t="str">
        <f>IF($B18="","",INDEX('liste des soudeurs'!J:J,MATCH($B18,'liste des soudeurs'!$BG:$BG,0)))</f>
        <v/>
      </c>
      <c r="H18" s="242" t="str">
        <f>IF($B18="","",INDEX('liste des soudeurs'!G:G,MATCH($B18,'liste des soudeurs'!$BG:$BG,0)))</f>
        <v/>
      </c>
      <c r="I18" s="1047" t="str">
        <f t="shared" si="1"/>
        <v/>
      </c>
      <c r="J18" s="1029"/>
      <c r="K18" s="1048"/>
      <c r="L18" s="236" t="str">
        <f>IF($B18="","",INDEX('liste des soudeurs'!N:N,MATCH($B18,'liste des soudeurs'!$BG:$BG,0)))</f>
        <v/>
      </c>
      <c r="M18" s="1045" t="str">
        <f>IFERROR(IF(#REF!="","",VLOOKUP(#REF!,#REF!,8,0)),"")</f>
        <v/>
      </c>
      <c r="N18" s="1046" t="str">
        <f>IFERROR(IF(#REF!="","",VLOOKUP(#REF!,#REF!,8,0)),"")</f>
        <v/>
      </c>
      <c r="O18" s="356" t="str">
        <f>IFERROR(IF(#REF!="","",VLOOKUP(#REF!,#REF!,8,0)),"")</f>
        <v/>
      </c>
      <c r="P18" s="235" t="str">
        <f>IF(B18="","",INDEX('liste des soudeurs'!E:E,MATCH(B18,'liste des soudeurs'!$BG:$BG,0)))</f>
        <v/>
      </c>
      <c r="Q18" s="301" t="str">
        <f>IF(B18="","",INDEX('liste des soudeurs'!F:F,MATCH(B18,'liste des soudeurs'!$BG:$BG,0)))</f>
        <v/>
      </c>
      <c r="R18" s="304" t="s">
        <v>650</v>
      </c>
      <c r="S18" s="237"/>
      <c r="T18" s="237"/>
      <c r="U18" s="189" t="s">
        <v>238</v>
      </c>
    </row>
    <row r="19" spans="1:21" ht="22.5" customHeight="1">
      <c r="A19" s="234">
        <v>7</v>
      </c>
      <c r="B19" s="322" t="str">
        <f>IF(A19&lt;=MAX('liste des soudeurs'!BG:BG),A19,"")</f>
        <v/>
      </c>
      <c r="C19" s="243" t="str">
        <f t="shared" si="0"/>
        <v/>
      </c>
      <c r="D19" s="243" t="str">
        <f t="shared" si="0"/>
        <v/>
      </c>
      <c r="E19" s="242" t="str">
        <f>IF($B19="","",INDEX('liste des soudeurs'!H:H,MATCH($B19,'liste des soudeurs'!$BG:$BG,0)))</f>
        <v/>
      </c>
      <c r="F19" s="242" t="str">
        <f>IF($B19="","",INDEX('liste des soudeurs'!I:I,MATCH($B19,'liste des soudeurs'!$BG:$BG,0)))</f>
        <v/>
      </c>
      <c r="G19" s="242" t="str">
        <f>IF($B19="","",INDEX('liste des soudeurs'!J:J,MATCH($B19,'liste des soudeurs'!$BG:$BG,0)))</f>
        <v/>
      </c>
      <c r="H19" s="242" t="str">
        <f>IF($B19="","",INDEX('liste des soudeurs'!G:G,MATCH($B19,'liste des soudeurs'!$BG:$BG,0)))</f>
        <v/>
      </c>
      <c r="I19" s="1047" t="str">
        <f t="shared" si="1"/>
        <v/>
      </c>
      <c r="J19" s="1029"/>
      <c r="K19" s="1048"/>
      <c r="L19" s="236" t="str">
        <f>IF($B19="","",INDEX('liste des soudeurs'!N:N,MATCH($B19,'liste des soudeurs'!$BG:$BG,0)))</f>
        <v/>
      </c>
      <c r="M19" s="1042"/>
      <c r="N19" s="1043"/>
      <c r="O19" s="323"/>
      <c r="P19" s="235" t="str">
        <f>IF(B19="","",INDEX('liste des soudeurs'!E:E,MATCH(B19,'liste des soudeurs'!$BG:$BG,0)))</f>
        <v/>
      </c>
      <c r="Q19" s="301" t="str">
        <f>IF(B19="","",INDEX('liste des soudeurs'!F:F,MATCH(B19,'liste des soudeurs'!$BG:$BG,0)))</f>
        <v/>
      </c>
      <c r="R19" s="304" t="s">
        <v>587</v>
      </c>
      <c r="S19" s="237"/>
      <c r="T19" s="237"/>
      <c r="U19" s="189" t="s">
        <v>239</v>
      </c>
    </row>
    <row r="20" spans="1:21" ht="22.5" customHeight="1">
      <c r="A20" s="234">
        <v>8</v>
      </c>
      <c r="B20" s="322" t="str">
        <f>IF(A20&lt;=MAX('liste des soudeurs'!BG:BG),A20,"")</f>
        <v/>
      </c>
      <c r="C20" s="243" t="str">
        <f t="shared" si="0"/>
        <v/>
      </c>
      <c r="D20" s="243" t="str">
        <f t="shared" si="0"/>
        <v/>
      </c>
      <c r="E20" s="242" t="str">
        <f>IF($B20="","",INDEX('liste des soudeurs'!H:H,MATCH($B20,'liste des soudeurs'!$BG:$BG,0)))</f>
        <v/>
      </c>
      <c r="F20" s="242" t="str">
        <f>IF($B20="","",INDEX('liste des soudeurs'!I:I,MATCH($B20,'liste des soudeurs'!$BG:$BG,0)))</f>
        <v/>
      </c>
      <c r="G20" s="242" t="str">
        <f>IF($B20="","",INDEX('liste des soudeurs'!J:J,MATCH($B20,'liste des soudeurs'!$BG:$BG,0)))</f>
        <v/>
      </c>
      <c r="H20" s="242" t="str">
        <f>IF($B20="","",INDEX('liste des soudeurs'!G:G,MATCH($B20,'liste des soudeurs'!$BG:$BG,0)))</f>
        <v/>
      </c>
      <c r="I20" s="1047" t="str">
        <f t="shared" si="1"/>
        <v/>
      </c>
      <c r="J20" s="1029"/>
      <c r="K20" s="1048"/>
      <c r="L20" s="236" t="str">
        <f>IF($B20="","",INDEX('liste des soudeurs'!N:N,MATCH($B20,'liste des soudeurs'!$BG:$BG,0)))</f>
        <v/>
      </c>
      <c r="M20" s="1042"/>
      <c r="N20" s="1043"/>
      <c r="O20" s="323"/>
      <c r="P20" s="235" t="str">
        <f>IF(B20="","",INDEX('liste des soudeurs'!E:E,MATCH(B20,'liste des soudeurs'!$BG:$BG,0)))</f>
        <v/>
      </c>
      <c r="Q20" s="235" t="str">
        <f>IF(B20="","",INDEX('liste des soudeurs'!E:E,MATCH(B20,'liste des soudeurs'!$BG:$BG,0)))</f>
        <v/>
      </c>
      <c r="R20" s="301"/>
      <c r="S20" s="237"/>
      <c r="T20" s="237"/>
      <c r="U20" s="189" t="s">
        <v>245</v>
      </c>
    </row>
    <row r="21" spans="1:21" ht="22.5" customHeight="1">
      <c r="A21" s="234">
        <v>9</v>
      </c>
      <c r="B21" s="322" t="str">
        <f>IF(A21&lt;=MAX('liste des soudeurs'!BG:BG),A21,"")</f>
        <v/>
      </c>
      <c r="C21" s="243" t="str">
        <f t="shared" si="0"/>
        <v/>
      </c>
      <c r="D21" s="243" t="str">
        <f t="shared" si="0"/>
        <v/>
      </c>
      <c r="E21" s="242" t="str">
        <f>IF($B21="","",INDEX('liste des soudeurs'!H:H,MATCH($B21,'liste des soudeurs'!$BG:$BG,0)))</f>
        <v/>
      </c>
      <c r="F21" s="242" t="str">
        <f>IF($B21="","",INDEX('liste des soudeurs'!I:I,MATCH($B21,'liste des soudeurs'!$BG:$BG,0)))</f>
        <v/>
      </c>
      <c r="G21" s="242" t="str">
        <f>IF($B21="","",INDEX('liste des soudeurs'!J:J,MATCH($B21,'liste des soudeurs'!$BG:$BG,0)))</f>
        <v/>
      </c>
      <c r="H21" s="242" t="str">
        <f>IF($B21="","",INDEX('liste des soudeurs'!G:G,MATCH($B21,'liste des soudeurs'!$BG:$BG,0)))</f>
        <v/>
      </c>
      <c r="I21" s="1047" t="str">
        <f t="shared" si="1"/>
        <v/>
      </c>
      <c r="J21" s="1029"/>
      <c r="K21" s="1048"/>
      <c r="L21" s="236" t="str">
        <f>IF($B21="","",INDEX('liste des soudeurs'!N:N,MATCH($B21,'liste des soudeurs'!$BG:$BG,0)))</f>
        <v/>
      </c>
      <c r="M21" s="1042"/>
      <c r="N21" s="1043"/>
      <c r="O21" s="323"/>
      <c r="P21" s="235" t="str">
        <f>IF(B21="","",INDEX('liste des soudeurs'!E:E,MATCH(B21,'liste des soudeurs'!$BG:$BG,0)))</f>
        <v/>
      </c>
      <c r="Q21" s="235" t="str">
        <f>IF(B21="","",INDEX('liste des soudeurs'!E:E,MATCH(B21,'liste des soudeurs'!$BG:$BG,0)))</f>
        <v/>
      </c>
      <c r="R21" s="301" t="str">
        <f>IF(B21="","",INDEX('liste des soudeurs'!F:F,MATCH(B21,'liste des soudeurs'!$BG:$BG,0)))</f>
        <v/>
      </c>
      <c r="U21" s="189" t="s">
        <v>240</v>
      </c>
    </row>
    <row r="22" spans="1:21" ht="22.5" customHeight="1">
      <c r="A22" s="234">
        <v>10</v>
      </c>
      <c r="B22" s="322" t="str">
        <f>IF(A22&lt;=MAX('liste des soudeurs'!BG:BG),A22,"")</f>
        <v/>
      </c>
      <c r="C22" s="243" t="str">
        <f t="shared" si="0"/>
        <v/>
      </c>
      <c r="D22" s="243" t="str">
        <f t="shared" si="0"/>
        <v/>
      </c>
      <c r="E22" s="242" t="str">
        <f>IF($B22="","",INDEX('liste des soudeurs'!H:H,MATCH($B22,'liste des soudeurs'!$BG:$BG,0)))</f>
        <v/>
      </c>
      <c r="F22" s="242" t="str">
        <f>IF($B22="","",INDEX('liste des soudeurs'!I:I,MATCH($B22,'liste des soudeurs'!$BG:$BG,0)))</f>
        <v/>
      </c>
      <c r="G22" s="242" t="str">
        <f>IF($B22="","",INDEX('liste des soudeurs'!J:J,MATCH($B22,'liste des soudeurs'!$BG:$BG,0)))</f>
        <v/>
      </c>
      <c r="H22" s="242" t="str">
        <f>IF($B22="","",INDEX('liste des soudeurs'!G:G,MATCH($B22,'liste des soudeurs'!$BG:$BG,0)))</f>
        <v/>
      </c>
      <c r="I22" s="1047" t="str">
        <f t="shared" si="1"/>
        <v/>
      </c>
      <c r="J22" s="1029"/>
      <c r="K22" s="1048"/>
      <c r="L22" s="236" t="str">
        <f>IF($B22="","",INDEX('liste des soudeurs'!N:N,MATCH($B22,'liste des soudeurs'!$BG:$BG,0)))</f>
        <v/>
      </c>
      <c r="M22" s="1042"/>
      <c r="N22" s="1043"/>
      <c r="O22" s="323"/>
      <c r="P22" s="235" t="str">
        <f>IF(B22="","",INDEX('liste des soudeurs'!E:E,MATCH(B22,'liste des soudeurs'!$BG:$BG,0)))</f>
        <v/>
      </c>
      <c r="Q22" s="235" t="str">
        <f>IF(B22="","",INDEX('liste des soudeurs'!E:E,MATCH(B22,'liste des soudeurs'!$BG:$BG,0)))</f>
        <v/>
      </c>
      <c r="R22" s="301" t="str">
        <f>IF(B22="","",INDEX('liste des soudeurs'!F:F,MATCH(B22,'liste des soudeurs'!$BG:$BG,0)))</f>
        <v/>
      </c>
      <c r="U22" s="189" t="s">
        <v>372</v>
      </c>
    </row>
    <row r="23" spans="1:21" ht="22.5" customHeight="1">
      <c r="A23" s="234">
        <v>11</v>
      </c>
      <c r="B23" s="322" t="str">
        <f>IF(A23&lt;=MAX('liste des soudeurs'!BG:BG),A23,"")</f>
        <v/>
      </c>
      <c r="C23" s="243" t="str">
        <f t="shared" si="0"/>
        <v/>
      </c>
      <c r="D23" s="243" t="str">
        <f t="shared" si="0"/>
        <v/>
      </c>
      <c r="E23" s="242" t="str">
        <f>IF($B23="","",INDEX('liste des soudeurs'!H:H,MATCH($B23,'liste des soudeurs'!$BG:$BG,0)))</f>
        <v/>
      </c>
      <c r="F23" s="242" t="str">
        <f>IF($B23="","",INDEX('liste des soudeurs'!I:I,MATCH($B23,'liste des soudeurs'!$BG:$BG,0)))</f>
        <v/>
      </c>
      <c r="G23" s="242" t="str">
        <f>IF($B23="","",INDEX('liste des soudeurs'!J:J,MATCH($B23,'liste des soudeurs'!$BG:$BG,0)))</f>
        <v/>
      </c>
      <c r="H23" s="242" t="str">
        <f>IF($B23="","",INDEX('liste des soudeurs'!G:G,MATCH($B23,'liste des soudeurs'!$BG:$BG,0)))</f>
        <v/>
      </c>
      <c r="I23" s="1047" t="str">
        <f t="shared" si="1"/>
        <v/>
      </c>
      <c r="J23" s="1029"/>
      <c r="K23" s="1048"/>
      <c r="L23" s="236" t="str">
        <f>IF($B23="","",INDEX('liste des soudeurs'!N:N,MATCH($B23,'liste des soudeurs'!$BG:$BG,0)))</f>
        <v/>
      </c>
      <c r="M23" s="1042"/>
      <c r="N23" s="1043"/>
      <c r="O23" s="323"/>
      <c r="P23" s="235" t="str">
        <f>IF(B23="","",INDEX('liste des soudeurs'!E:E,MATCH(B23,'liste des soudeurs'!$BG:$BG,0)))</f>
        <v/>
      </c>
      <c r="Q23" s="235" t="str">
        <f>IF(B23="","",INDEX('liste des soudeurs'!E:E,MATCH(B23,'liste des soudeurs'!$BG:$BG,0)))</f>
        <v/>
      </c>
      <c r="R23" s="301" t="str">
        <f>IF(B23="","",INDEX('liste des soudeurs'!F:F,MATCH(B23,'liste des soudeurs'!$BG:$BG,0)))</f>
        <v/>
      </c>
      <c r="U23" s="189" t="s">
        <v>532</v>
      </c>
    </row>
    <row r="24" spans="1:21" ht="22.5" customHeight="1">
      <c r="A24" s="234">
        <v>12</v>
      </c>
      <c r="B24" s="322" t="str">
        <f>IF(A24&lt;=MAX('liste des soudeurs'!BG:BG),A24,"")</f>
        <v/>
      </c>
      <c r="C24" s="243" t="str">
        <f t="shared" si="0"/>
        <v/>
      </c>
      <c r="D24" s="243" t="str">
        <f t="shared" si="0"/>
        <v/>
      </c>
      <c r="E24" s="242" t="str">
        <f>IF($B24="","",INDEX('liste des soudeurs'!H:H,MATCH($B24,'liste des soudeurs'!$BG:$BG,0)))</f>
        <v/>
      </c>
      <c r="F24" s="242" t="str">
        <f>IF($B24="","",INDEX('liste des soudeurs'!I:I,MATCH($B24,'liste des soudeurs'!$BG:$BG,0)))</f>
        <v/>
      </c>
      <c r="G24" s="242" t="str">
        <f>IF($B24="","",INDEX('liste des soudeurs'!J:J,MATCH($B24,'liste des soudeurs'!$BG:$BG,0)))</f>
        <v/>
      </c>
      <c r="H24" s="242" t="str">
        <f>IF($B24="","",INDEX('liste des soudeurs'!G:G,MATCH($B24,'liste des soudeurs'!$BG:$BG,0)))</f>
        <v/>
      </c>
      <c r="I24" s="1047" t="str">
        <f t="shared" si="1"/>
        <v/>
      </c>
      <c r="J24" s="1029"/>
      <c r="K24" s="1048"/>
      <c r="L24" s="236" t="str">
        <f>IF($B24="","",INDEX('liste des soudeurs'!N:N,MATCH($B24,'liste des soudeurs'!$BG:$BG,0)))</f>
        <v/>
      </c>
      <c r="M24" s="1042"/>
      <c r="N24" s="1043"/>
      <c r="O24" s="323"/>
      <c r="P24" s="235" t="str">
        <f>IF(B24="","",INDEX('liste des soudeurs'!E:E,MATCH(B24,'liste des soudeurs'!$BG:$BG,0)))</f>
        <v/>
      </c>
      <c r="Q24" s="235" t="str">
        <f>IF(B24="","",INDEX('liste des soudeurs'!E:E,MATCH(B24,'liste des soudeurs'!$BG:$BG,0)))</f>
        <v/>
      </c>
      <c r="R24" s="301" t="str">
        <f>IF(B24="","",INDEX('liste des soudeurs'!F:F,MATCH(B24,'liste des soudeurs'!$BG:$BG,0)))</f>
        <v/>
      </c>
      <c r="U24" s="189" t="s">
        <v>533</v>
      </c>
    </row>
    <row r="25" spans="1:21" ht="22.5" customHeight="1">
      <c r="A25" s="234">
        <v>13</v>
      </c>
      <c r="B25" s="322" t="str">
        <f>IF(A25&lt;=MAX('liste des soudeurs'!BG:BG),A25,"")</f>
        <v/>
      </c>
      <c r="C25" s="243" t="str">
        <f t="shared" si="0"/>
        <v/>
      </c>
      <c r="D25" s="243" t="str">
        <f t="shared" si="0"/>
        <v/>
      </c>
      <c r="E25" s="242" t="str">
        <f>IF($B25="","",INDEX('liste des soudeurs'!H:H,MATCH($B25,'liste des soudeurs'!$BG:$BG,0)))</f>
        <v/>
      </c>
      <c r="F25" s="242" t="str">
        <f>IF($B25="","",INDEX('liste des soudeurs'!I:I,MATCH($B25,'liste des soudeurs'!$BG:$BG,0)))</f>
        <v/>
      </c>
      <c r="G25" s="242" t="str">
        <f>IF($B25="","",INDEX('liste des soudeurs'!J:J,MATCH($B25,'liste des soudeurs'!$BG:$BG,0)))</f>
        <v/>
      </c>
      <c r="H25" s="242" t="str">
        <f>IF($B25="","",INDEX('liste des soudeurs'!G:G,MATCH($B25,'liste des soudeurs'!$BG:$BG,0)))</f>
        <v/>
      </c>
      <c r="I25" s="1047" t="str">
        <f t="shared" si="1"/>
        <v/>
      </c>
      <c r="J25" s="1029"/>
      <c r="K25" s="1048"/>
      <c r="L25" s="236" t="str">
        <f>IF($B25="","",INDEX('liste des soudeurs'!N:N,MATCH($B25,'liste des soudeurs'!$BG:$BG,0)))</f>
        <v/>
      </c>
      <c r="M25" s="1042"/>
      <c r="N25" s="1043"/>
      <c r="O25" s="323"/>
      <c r="P25" s="235" t="str">
        <f>IF(B25="","",INDEX('liste des soudeurs'!E:E,MATCH(B25,'liste des soudeurs'!$BG:$BG,0)))</f>
        <v/>
      </c>
      <c r="Q25" s="235" t="str">
        <f>IF(B25="","",INDEX('liste des soudeurs'!E:E,MATCH(B25,'liste des soudeurs'!$BG:$BG,0)))</f>
        <v/>
      </c>
      <c r="R25" s="301" t="str">
        <f>IF(B25="","",INDEX('liste des soudeurs'!F:F,MATCH(B25,'liste des soudeurs'!$BG:$BG,0)))</f>
        <v/>
      </c>
      <c r="U25" s="189" t="s">
        <v>534</v>
      </c>
    </row>
    <row r="26" spans="1:21" ht="22.5" customHeight="1">
      <c r="A26" s="234">
        <v>14</v>
      </c>
      <c r="B26" s="322" t="str">
        <f>IF(A26&lt;=MAX('liste des soudeurs'!BG:BG),A26,"")</f>
        <v/>
      </c>
      <c r="C26" s="243" t="str">
        <f t="shared" si="0"/>
        <v/>
      </c>
      <c r="D26" s="243" t="str">
        <f t="shared" si="0"/>
        <v/>
      </c>
      <c r="E26" s="242" t="str">
        <f>IF($B26="","",INDEX('liste des soudeurs'!H:H,MATCH($B26,'liste des soudeurs'!$BG:$BG,0)))</f>
        <v/>
      </c>
      <c r="F26" s="242" t="str">
        <f>IF($B26="","",INDEX('liste des soudeurs'!I:I,MATCH($B26,'liste des soudeurs'!$BG:$BG,0)))</f>
        <v/>
      </c>
      <c r="G26" s="242" t="str">
        <f>IF($B26="","",INDEX('liste des soudeurs'!J:J,MATCH($B26,'liste des soudeurs'!$BG:$BG,0)))</f>
        <v/>
      </c>
      <c r="H26" s="242" t="str">
        <f>IF($B26="","",INDEX('liste des soudeurs'!G:G,MATCH($B26,'liste des soudeurs'!$BG:$BG,0)))</f>
        <v/>
      </c>
      <c r="I26" s="1047" t="str">
        <f t="shared" si="1"/>
        <v/>
      </c>
      <c r="J26" s="1029"/>
      <c r="K26" s="1048"/>
      <c r="L26" s="236" t="str">
        <f>IF($B26="","",INDEX('liste des soudeurs'!N:N,MATCH($B26,'liste des soudeurs'!$BG:$BG,0)))</f>
        <v/>
      </c>
      <c r="M26" s="1062"/>
      <c r="N26" s="1063"/>
      <c r="O26" s="323"/>
      <c r="P26" s="235" t="str">
        <f>IF(B26="","",INDEX('liste des soudeurs'!E:E,MATCH(B26,'liste des soudeurs'!$BG:$BG,0)))</f>
        <v/>
      </c>
      <c r="Q26" s="235" t="str">
        <f>IF(B26="","",INDEX('liste des soudeurs'!E:E,MATCH(B26,'liste des soudeurs'!$BG:$BG,0)))</f>
        <v/>
      </c>
      <c r="R26" s="301" t="str">
        <f>IF(B26="","",INDEX('liste des soudeurs'!F:F,MATCH(B26,'liste des soudeurs'!$BG:$BG,0)))</f>
        <v/>
      </c>
      <c r="U26" s="189" t="s">
        <v>535</v>
      </c>
    </row>
    <row r="27" spans="1:21" ht="22.5" customHeight="1">
      <c r="A27" s="234">
        <v>14</v>
      </c>
      <c r="B27" s="322" t="str">
        <f>IF(A27&lt;=MAX('liste des soudeurs'!BG:BG),A27,"")</f>
        <v/>
      </c>
      <c r="C27" s="243" t="str">
        <f t="shared" si="0"/>
        <v/>
      </c>
      <c r="D27" s="243" t="str">
        <f t="shared" si="0"/>
        <v/>
      </c>
      <c r="E27" s="242" t="str">
        <f>IF($B27="","",INDEX('liste des soudeurs'!H:H,MATCH($B27,'liste des soudeurs'!$BG:$BG,0)))</f>
        <v/>
      </c>
      <c r="F27" s="242" t="str">
        <f>IF($B27="","",INDEX('liste des soudeurs'!I:I,MATCH($B27,'liste des soudeurs'!$BG:$BG,0)))</f>
        <v/>
      </c>
      <c r="G27" s="242" t="str">
        <f>IF($B27="","",INDEX('liste des soudeurs'!J:J,MATCH($B27,'liste des soudeurs'!$BG:$BG,0)))</f>
        <v/>
      </c>
      <c r="H27" s="242" t="str">
        <f>IF($B27="","",INDEX('liste des soudeurs'!G:G,MATCH($B27,'liste des soudeurs'!$BG:$BG,0)))</f>
        <v/>
      </c>
      <c r="I27" s="1047" t="str">
        <f t="shared" si="1"/>
        <v/>
      </c>
      <c r="J27" s="1029"/>
      <c r="K27" s="1048"/>
      <c r="L27" s="236" t="str">
        <f>IF($B27="","",INDEX('liste des soudeurs'!N:N,MATCH($B27,'liste des soudeurs'!$BG:$BG,0)))</f>
        <v/>
      </c>
      <c r="M27" s="1062"/>
      <c r="N27" s="1063"/>
      <c r="O27" s="323"/>
      <c r="P27" s="235" t="str">
        <f>IF(B27="","",INDEX('liste des soudeurs'!E:E,MATCH(B27,'liste des soudeurs'!$BG:$BG,0)))</f>
        <v/>
      </c>
      <c r="Q27" s="235" t="str">
        <f>IF(B27="","",INDEX('liste des soudeurs'!E:E,MATCH(B27,'liste des soudeurs'!$BG:$BG,0)))</f>
        <v/>
      </c>
      <c r="R27" s="301" t="str">
        <f>IF(B27="","",INDEX('liste des soudeurs'!F:F,MATCH(B27,'liste des soudeurs'!$BG:$BG,0)))</f>
        <v/>
      </c>
      <c r="U27" s="189"/>
    </row>
    <row r="28" spans="1:21" ht="22.5" customHeight="1">
      <c r="A28" s="234">
        <v>15</v>
      </c>
      <c r="B28" s="322" t="str">
        <f>IF(A28&lt;=MAX('liste des soudeurs'!BG:BG),A28,"")</f>
        <v/>
      </c>
      <c r="C28" s="243" t="str">
        <f t="shared" si="0"/>
        <v/>
      </c>
      <c r="D28" s="243" t="str">
        <f t="shared" si="0"/>
        <v/>
      </c>
      <c r="E28" s="242" t="str">
        <f>IF($B28="","",INDEX('liste des soudeurs'!H:H,MATCH($B28,'liste des soudeurs'!$BG:$BG,0)))</f>
        <v/>
      </c>
      <c r="F28" s="242" t="str">
        <f>IF($B28="","",INDEX('liste des soudeurs'!I:I,MATCH($B28,'liste des soudeurs'!$BG:$BG,0)))</f>
        <v/>
      </c>
      <c r="G28" s="242" t="str">
        <f>IF($B28="","",INDEX('liste des soudeurs'!J:J,MATCH($B28,'liste des soudeurs'!$BG:$BG,0)))</f>
        <v/>
      </c>
      <c r="H28" s="242" t="str">
        <f>IF($B28="","",INDEX('liste des soudeurs'!G:G,MATCH($B28,'liste des soudeurs'!$BG:$BG,0)))</f>
        <v/>
      </c>
      <c r="I28" s="1047" t="str">
        <f t="shared" si="1"/>
        <v/>
      </c>
      <c r="J28" s="1029"/>
      <c r="K28" s="1048"/>
      <c r="L28" s="236" t="str">
        <f>IF($B28="","",INDEX('liste des soudeurs'!N:N,MATCH($B28,'liste des soudeurs'!$BG:$BG,0)))</f>
        <v/>
      </c>
      <c r="M28" s="1042"/>
      <c r="N28" s="1043"/>
      <c r="O28" s="324"/>
      <c r="P28" s="235" t="str">
        <f>IF(B28="","",INDEX('liste des soudeurs'!E:E,MATCH(B28,'liste des soudeurs'!$BG:$BG,0)))</f>
        <v/>
      </c>
      <c r="Q28" s="235" t="str">
        <f>IF(B28="","",INDEX('liste des soudeurs'!E:E,MATCH(B28,'liste des soudeurs'!$BG:$BG,0)))</f>
        <v/>
      </c>
      <c r="R28" s="301" t="str">
        <f>IF(B28="","",INDEX('liste des soudeurs'!F:F,MATCH(B28,'liste des soudeurs'!$BG:$BG,0)))</f>
        <v/>
      </c>
      <c r="U28" s="189" t="s">
        <v>536</v>
      </c>
    </row>
    <row r="29" spans="1:21" s="238" customFormat="1" ht="24" customHeight="1" thickBot="1">
      <c r="B29" s="1059" t="s">
        <v>564</v>
      </c>
      <c r="C29" s="1060"/>
      <c r="D29" s="1060"/>
      <c r="E29" s="1060"/>
      <c r="F29" s="1060"/>
      <c r="G29" s="1060"/>
      <c r="H29" s="1060"/>
      <c r="I29" s="1060"/>
      <c r="J29" s="1060"/>
      <c r="K29" s="1060"/>
      <c r="L29" s="1060"/>
      <c r="M29" s="1060"/>
      <c r="N29" s="1060"/>
      <c r="O29" s="1061"/>
      <c r="U29" s="189" t="s">
        <v>537</v>
      </c>
    </row>
    <row r="30" spans="1:21" ht="37.5" customHeight="1">
      <c r="B30" s="1001" t="s">
        <v>624</v>
      </c>
      <c r="C30" s="1001"/>
      <c r="D30" s="1001"/>
      <c r="E30" s="343" t="s">
        <v>625</v>
      </c>
      <c r="F30" s="344"/>
      <c r="G30" s="343"/>
      <c r="H30" s="343"/>
      <c r="I30" s="343"/>
      <c r="J30" s="343" t="s">
        <v>651</v>
      </c>
      <c r="K30" s="344"/>
      <c r="L30" s="343"/>
      <c r="M30" s="343"/>
      <c r="N30" s="343" t="s">
        <v>657</v>
      </c>
      <c r="O30" s="343"/>
      <c r="U30" s="189" t="s">
        <v>943</v>
      </c>
    </row>
    <row r="31" spans="1:21" ht="24" hidden="1" customHeight="1">
      <c r="B31" s="998" t="s">
        <v>620</v>
      </c>
      <c r="C31" s="998"/>
      <c r="D31" s="998"/>
      <c r="E31" s="345" t="s">
        <v>658</v>
      </c>
      <c r="F31" s="346"/>
      <c r="G31" s="347"/>
      <c r="H31" s="347"/>
      <c r="I31" s="347"/>
      <c r="J31" s="347"/>
      <c r="K31" s="691" t="s">
        <v>630</v>
      </c>
      <c r="L31" s="691"/>
      <c r="M31" s="691"/>
      <c r="N31" s="691" t="s">
        <v>629</v>
      </c>
      <c r="O31" s="691"/>
      <c r="U31" s="189" t="s">
        <v>944</v>
      </c>
    </row>
    <row r="32" spans="1:21" ht="24" hidden="1" customHeight="1">
      <c r="B32" s="998"/>
      <c r="C32" s="998"/>
      <c r="D32" s="998"/>
      <c r="E32" s="347" t="s">
        <v>628</v>
      </c>
      <c r="F32" s="342"/>
      <c r="G32" s="348"/>
      <c r="H32" s="349" t="s">
        <v>621</v>
      </c>
      <c r="I32" s="342"/>
      <c r="J32" s="348"/>
      <c r="K32" s="691"/>
      <c r="L32" s="691"/>
      <c r="M32" s="691"/>
      <c r="N32" s="691"/>
      <c r="O32" s="691"/>
      <c r="U32" s="189" t="s">
        <v>945</v>
      </c>
    </row>
    <row r="33" spans="2:21" ht="24" hidden="1" customHeight="1">
      <c r="B33" s="350" t="s">
        <v>622</v>
      </c>
      <c r="C33" s="350"/>
      <c r="D33" s="350"/>
      <c r="E33" s="351"/>
      <c r="F33" s="352"/>
      <c r="G33" s="352"/>
      <c r="H33" s="353"/>
      <c r="I33" s="352"/>
      <c r="J33" s="352"/>
      <c r="K33" s="352"/>
      <c r="L33" s="352"/>
      <c r="M33" s="352"/>
      <c r="N33" s="352"/>
      <c r="O33" s="352"/>
      <c r="U33" s="189" t="s">
        <v>946</v>
      </c>
    </row>
    <row r="34" spans="2:21" ht="24" hidden="1" customHeight="1">
      <c r="B34" s="350" t="s">
        <v>623</v>
      </c>
      <c r="C34" s="350"/>
      <c r="D34" s="350"/>
      <c r="E34" s="351"/>
      <c r="F34" s="352"/>
      <c r="G34" s="352"/>
      <c r="H34" s="353"/>
      <c r="I34" s="352"/>
      <c r="J34" s="352"/>
      <c r="K34" s="352"/>
      <c r="L34" s="352"/>
      <c r="M34" s="352"/>
      <c r="N34" s="352"/>
      <c r="O34" s="352"/>
      <c r="U34" s="189" t="s">
        <v>947</v>
      </c>
    </row>
    <row r="35" spans="2:21" ht="24" hidden="1" customHeight="1" thickBot="1">
      <c r="B35" s="350" t="s">
        <v>15</v>
      </c>
      <c r="C35" s="350"/>
      <c r="D35" s="350"/>
      <c r="E35" s="351"/>
      <c r="F35" s="352"/>
      <c r="G35" s="352"/>
      <c r="H35" s="353"/>
      <c r="I35" s="352"/>
      <c r="J35" s="352"/>
      <c r="K35" s="352"/>
      <c r="L35" s="352"/>
      <c r="M35" s="352"/>
      <c r="N35" s="352"/>
      <c r="O35" s="352"/>
      <c r="U35" s="189" t="s">
        <v>948</v>
      </c>
    </row>
    <row r="36" spans="2:21" ht="30" customHeight="1">
      <c r="B36" s="354" t="s">
        <v>620</v>
      </c>
      <c r="C36" s="354"/>
      <c r="D36" s="354"/>
      <c r="E36" s="691" t="s">
        <v>658</v>
      </c>
      <c r="F36" s="691"/>
      <c r="G36" s="691"/>
      <c r="H36" s="691"/>
      <c r="I36" s="691" t="s">
        <v>630</v>
      </c>
      <c r="J36" s="691"/>
      <c r="K36" s="691"/>
      <c r="L36" s="691"/>
      <c r="M36" s="691" t="s">
        <v>629</v>
      </c>
      <c r="N36" s="691"/>
      <c r="O36" s="691"/>
      <c r="U36" s="189" t="s">
        <v>949</v>
      </c>
    </row>
    <row r="37" spans="2:21" ht="30" customHeight="1">
      <c r="B37" s="350" t="s">
        <v>622</v>
      </c>
      <c r="C37" s="350"/>
      <c r="D37" s="350"/>
      <c r="E37" s="1058"/>
      <c r="F37" s="1058"/>
      <c r="G37" s="1058"/>
      <c r="H37" s="1058"/>
      <c r="I37" s="1064"/>
      <c r="J37" s="1064"/>
      <c r="K37" s="1064"/>
      <c r="L37" s="1064"/>
      <c r="M37" s="1064"/>
      <c r="N37" s="1064"/>
      <c r="O37" s="1064"/>
      <c r="U37" s="189" t="s">
        <v>950</v>
      </c>
    </row>
    <row r="38" spans="2:21" ht="30" customHeight="1">
      <c r="B38" s="350" t="s">
        <v>623</v>
      </c>
      <c r="C38" s="350"/>
      <c r="D38" s="350"/>
      <c r="E38" s="351"/>
      <c r="F38" s="352"/>
      <c r="G38" s="352"/>
      <c r="H38" s="353"/>
      <c r="I38" s="352"/>
      <c r="J38" s="352"/>
      <c r="K38" s="352"/>
      <c r="L38" s="352"/>
      <c r="M38" s="352"/>
      <c r="N38" s="352"/>
      <c r="O38" s="352"/>
      <c r="U38" s="189" t="s">
        <v>951</v>
      </c>
    </row>
    <row r="39" spans="2:21" ht="30" customHeight="1">
      <c r="B39" s="350" t="s">
        <v>15</v>
      </c>
      <c r="C39" s="350"/>
      <c r="D39" s="350"/>
      <c r="E39" s="351"/>
      <c r="F39" s="352"/>
      <c r="G39" s="352"/>
      <c r="H39" s="353"/>
      <c r="I39" s="352"/>
      <c r="J39" s="352"/>
      <c r="K39" s="352"/>
      <c r="L39" s="352"/>
      <c r="M39" s="352"/>
      <c r="N39" s="352"/>
      <c r="O39" s="352"/>
      <c r="U39" s="189" t="s">
        <v>952</v>
      </c>
    </row>
    <row r="40" spans="2:21" ht="14.25">
      <c r="U40" s="189" t="s">
        <v>953</v>
      </c>
    </row>
    <row r="41" spans="2:21" ht="14.25">
      <c r="U41" s="189" t="s">
        <v>954</v>
      </c>
    </row>
    <row r="42" spans="2:21" ht="14.25">
      <c r="U42" s="189" t="s">
        <v>955</v>
      </c>
    </row>
    <row r="43" spans="2:21" ht="14.25">
      <c r="U43" s="189" t="s">
        <v>956</v>
      </c>
    </row>
    <row r="44" spans="2:21" ht="14.25">
      <c r="U44" s="189" t="s">
        <v>957</v>
      </c>
    </row>
    <row r="45" spans="2:21" ht="14.25">
      <c r="U45" s="189" t="s">
        <v>958</v>
      </c>
    </row>
  </sheetData>
  <mergeCells count="73">
    <mergeCell ref="I37:L37"/>
    <mergeCell ref="M37:O37"/>
    <mergeCell ref="I27:K27"/>
    <mergeCell ref="M27:N27"/>
    <mergeCell ref="M36:O36"/>
    <mergeCell ref="N31:O32"/>
    <mergeCell ref="E36:H36"/>
    <mergeCell ref="I36:L36"/>
    <mergeCell ref="E37:H37"/>
    <mergeCell ref="I21:K21"/>
    <mergeCell ref="I22:K22"/>
    <mergeCell ref="I23:K23"/>
    <mergeCell ref="I24:K24"/>
    <mergeCell ref="I25:K25"/>
    <mergeCell ref="B29:O29"/>
    <mergeCell ref="M28:N28"/>
    <mergeCell ref="M26:N26"/>
    <mergeCell ref="M25:N25"/>
    <mergeCell ref="M23:N23"/>
    <mergeCell ref="M24:N24"/>
    <mergeCell ref="I26:K26"/>
    <mergeCell ref="I28:K28"/>
    <mergeCell ref="I20:K20"/>
    <mergeCell ref="I16:K16"/>
    <mergeCell ref="M15:N15"/>
    <mergeCell ref="K9:L9"/>
    <mergeCell ref="M13:N13"/>
    <mergeCell ref="M14:N14"/>
    <mergeCell ref="I15:K15"/>
    <mergeCell ref="I13:K13"/>
    <mergeCell ref="I14:K14"/>
    <mergeCell ref="M12:N12"/>
    <mergeCell ref="I11:K11"/>
    <mergeCell ref="L11:N11"/>
    <mergeCell ref="I17:K17"/>
    <mergeCell ref="I18:K18"/>
    <mergeCell ref="I19:K19"/>
    <mergeCell ref="M21:N21"/>
    <mergeCell ref="M22:N22"/>
    <mergeCell ref="M16:N16"/>
    <mergeCell ref="M19:N19"/>
    <mergeCell ref="M20:N20"/>
    <mergeCell ref="M17:N17"/>
    <mergeCell ref="M18:N18"/>
    <mergeCell ref="B8:O8"/>
    <mergeCell ref="O11:O12"/>
    <mergeCell ref="N7:O7"/>
    <mergeCell ref="B7:L7"/>
    <mergeCell ref="E9:F9"/>
    <mergeCell ref="G9:H9"/>
    <mergeCell ref="I9:J9"/>
    <mergeCell ref="B9:D9"/>
    <mergeCell ref="C11:C12"/>
    <mergeCell ref="B11:B12"/>
    <mergeCell ref="D11:D12"/>
    <mergeCell ref="E11:E12"/>
    <mergeCell ref="H11:H12"/>
    <mergeCell ref="B30:D30"/>
    <mergeCell ref="B31:D32"/>
    <mergeCell ref="K31:M32"/>
    <mergeCell ref="N2:O2"/>
    <mergeCell ref="N3:O3"/>
    <mergeCell ref="N4:O4"/>
    <mergeCell ref="B5:O5"/>
    <mergeCell ref="I6:J6"/>
    <mergeCell ref="K6:L6"/>
    <mergeCell ref="N6:O6"/>
    <mergeCell ref="E6:H6"/>
    <mergeCell ref="B2:E4"/>
    <mergeCell ref="F2:M4"/>
    <mergeCell ref="B6:D6"/>
    <mergeCell ref="F11:F12"/>
    <mergeCell ref="G11:G12"/>
  </mergeCells>
  <dataValidations count="1">
    <dataValidation type="list" allowBlank="1" showInputMessage="1" showErrorMessage="1" sqref="Q6">
      <formula1>$U$2:$U$43</formula1>
    </dataValidation>
  </dataValidations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76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 filterMode="1"/>
  <dimension ref="A1:AA110"/>
  <sheetViews>
    <sheetView view="pageBreakPreview" topLeftCell="A39" zoomScaleNormal="110" zoomScaleSheetLayoutView="100" workbookViewId="0">
      <selection activeCell="M59" sqref="M59"/>
    </sheetView>
  </sheetViews>
  <sheetFormatPr defaultColWidth="11.42578125" defaultRowHeight="15"/>
  <cols>
    <col min="1" max="1" width="3.85546875" style="572" customWidth="1"/>
    <col min="2" max="2" width="4" style="572" hidden="1" customWidth="1"/>
    <col min="3" max="3" width="24.28515625" style="574" customWidth="1"/>
    <col min="4" max="4" width="8" style="574" customWidth="1"/>
    <col min="5" max="5" width="1.28515625" style="575" customWidth="1"/>
    <col min="6" max="7" width="3.28515625" style="575" customWidth="1"/>
    <col min="8" max="9" width="9.7109375" style="575" customWidth="1"/>
    <col min="10" max="10" width="3.28515625" style="575" customWidth="1"/>
    <col min="11" max="11" width="1.28515625" style="575" customWidth="1"/>
    <col min="12" max="12" width="3.28515625" style="576" customWidth="1"/>
    <col min="13" max="13" width="8.42578125" style="576" bestFit="1" customWidth="1"/>
    <col min="14" max="15" width="9.7109375" style="574" customWidth="1"/>
    <col min="16" max="16" width="9.7109375" style="576" customWidth="1"/>
    <col min="17" max="17" width="1.28515625" style="576" customWidth="1"/>
    <col min="18" max="18" width="9.7109375" style="574" customWidth="1"/>
    <col min="19" max="19" width="3.28515625" style="576" customWidth="1"/>
    <col min="20" max="20" width="9.7109375" style="574" customWidth="1"/>
    <col min="21" max="21" width="3.28515625" style="585" customWidth="1"/>
    <col min="22" max="22" width="9.7109375" style="574" customWidth="1"/>
    <col min="23" max="23" width="1.28515625" style="578" customWidth="1"/>
    <col min="24" max="25" width="9.7109375" style="574" customWidth="1"/>
    <col min="26" max="26" width="5" style="580" hidden="1" customWidth="1"/>
    <col min="27" max="16384" width="11.42578125" style="580"/>
  </cols>
  <sheetData>
    <row r="1" spans="1:27" ht="21.75" customHeight="1">
      <c r="C1" s="573"/>
      <c r="F1" s="1065" t="s">
        <v>771</v>
      </c>
      <c r="G1" s="1065"/>
      <c r="H1" s="1065"/>
      <c r="I1" s="1065"/>
      <c r="J1" s="1065"/>
      <c r="K1" s="1065"/>
      <c r="L1" s="1065"/>
      <c r="M1" s="1065"/>
      <c r="N1" s="1065"/>
      <c r="O1" s="1065"/>
      <c r="P1" s="1065"/>
      <c r="R1" s="577"/>
      <c r="S1" s="1066">
        <f ca="1">+TODAY()</f>
        <v>46316</v>
      </c>
      <c r="T1" s="1067"/>
      <c r="U1" s="1067"/>
      <c r="V1" s="1067"/>
      <c r="X1" s="573"/>
      <c r="Y1" s="573"/>
      <c r="Z1" s="579"/>
    </row>
    <row r="2" spans="1:27" ht="9" customHeight="1" thickBot="1">
      <c r="C2" s="573"/>
      <c r="F2" s="581"/>
      <c r="G2" s="581"/>
      <c r="H2" s="581"/>
      <c r="I2" s="581"/>
      <c r="J2" s="581"/>
      <c r="L2" s="582"/>
      <c r="M2" s="582"/>
      <c r="N2" s="582"/>
      <c r="O2" s="582"/>
      <c r="P2" s="582"/>
      <c r="R2" s="577"/>
      <c r="S2" s="583"/>
      <c r="T2" s="584"/>
      <c r="U2" s="584"/>
      <c r="V2" s="584"/>
      <c r="X2" s="573"/>
      <c r="Y2" s="573"/>
      <c r="Z2" s="579"/>
    </row>
    <row r="3" spans="1:27" s="585" customFormat="1" ht="21.75" customHeight="1" thickBot="1">
      <c r="A3" s="574"/>
      <c r="B3" s="574"/>
      <c r="C3" s="574"/>
      <c r="D3" s="574"/>
      <c r="E3" s="575"/>
      <c r="F3" s="1076" t="s">
        <v>787</v>
      </c>
      <c r="G3" s="1077"/>
      <c r="H3" s="1077"/>
      <c r="I3" s="1077"/>
      <c r="J3" s="1077"/>
      <c r="K3" s="1077"/>
      <c r="L3" s="1077"/>
      <c r="M3" s="1077"/>
      <c r="N3" s="1077"/>
      <c r="O3" s="1077"/>
      <c r="P3" s="1078"/>
      <c r="Q3" s="576"/>
      <c r="R3" s="1068" t="s">
        <v>788</v>
      </c>
      <c r="S3" s="1069"/>
      <c r="T3" s="1069"/>
      <c r="U3" s="1069"/>
      <c r="V3" s="1069"/>
      <c r="W3" s="1069"/>
      <c r="X3" s="1069"/>
      <c r="Y3" s="1070"/>
      <c r="Z3" s="574"/>
    </row>
    <row r="4" spans="1:27" s="590" customFormat="1" ht="22.5" customHeight="1" thickBot="1">
      <c r="A4" s="586"/>
      <c r="B4" s="586"/>
      <c r="C4" s="586"/>
      <c r="D4" s="586"/>
      <c r="E4" s="587"/>
      <c r="F4" s="1079" t="s">
        <v>789</v>
      </c>
      <c r="G4" s="1080"/>
      <c r="H4" s="1080"/>
      <c r="I4" s="1080"/>
      <c r="J4" s="1080"/>
      <c r="K4" s="1080"/>
      <c r="L4" s="1080"/>
      <c r="M4" s="1080"/>
      <c r="N4" s="1080"/>
      <c r="O4" s="1080"/>
      <c r="P4" s="1081"/>
      <c r="Q4" s="588"/>
      <c r="R4" s="1071" t="s">
        <v>789</v>
      </c>
      <c r="S4" s="1071"/>
      <c r="T4" s="1071"/>
      <c r="U4" s="1071"/>
      <c r="V4" s="1071"/>
      <c r="W4" s="589"/>
      <c r="X4" s="1072" t="s">
        <v>790</v>
      </c>
      <c r="Y4" s="1072"/>
      <c r="Z4" s="586"/>
    </row>
    <row r="5" spans="1:27" s="592" customFormat="1" ht="19.5" customHeight="1" thickBot="1">
      <c r="A5" s="591"/>
      <c r="B5" s="591"/>
      <c r="C5" s="591"/>
      <c r="D5" s="591"/>
      <c r="E5" s="591"/>
      <c r="F5" s="1073" t="s">
        <v>935</v>
      </c>
      <c r="G5" s="1074"/>
      <c r="H5" s="1074"/>
      <c r="I5" s="1074"/>
      <c r="J5" s="1075"/>
      <c r="K5" s="591"/>
      <c r="L5" s="1073" t="s">
        <v>936</v>
      </c>
      <c r="M5" s="1074"/>
      <c r="N5" s="1074"/>
      <c r="O5" s="1074"/>
      <c r="P5" s="1075"/>
      <c r="Q5" s="591"/>
      <c r="R5" s="1073" t="s">
        <v>937</v>
      </c>
      <c r="S5" s="1074"/>
      <c r="T5" s="1074"/>
      <c r="U5" s="1074"/>
      <c r="V5" s="1074"/>
      <c r="W5" s="1074"/>
      <c r="X5" s="1074"/>
      <c r="Y5" s="1075"/>
      <c r="Z5" s="591"/>
    </row>
    <row r="6" spans="1:27" s="585" customFormat="1" ht="3.75" customHeight="1" thickBot="1">
      <c r="A6" s="574"/>
      <c r="B6" s="574"/>
      <c r="C6" s="574"/>
      <c r="D6" s="574"/>
      <c r="E6" s="574"/>
      <c r="F6" s="574"/>
      <c r="G6" s="574"/>
      <c r="H6" s="574"/>
      <c r="I6" s="574"/>
      <c r="J6" s="574"/>
      <c r="K6" s="574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574"/>
      <c r="Y6" s="574"/>
      <c r="Z6" s="574"/>
    </row>
    <row r="7" spans="1:27" s="600" customFormat="1" ht="72.75" customHeight="1" thickBot="1">
      <c r="A7" s="593"/>
      <c r="B7" s="594"/>
      <c r="C7" s="595" t="s">
        <v>938</v>
      </c>
      <c r="D7" s="595" t="s">
        <v>586</v>
      </c>
      <c r="E7" s="575"/>
      <c r="F7" s="596" t="s">
        <v>595</v>
      </c>
      <c r="G7" s="596" t="s">
        <v>596</v>
      </c>
      <c r="H7" s="596" t="s">
        <v>597</v>
      </c>
      <c r="I7" s="596" t="s">
        <v>598</v>
      </c>
      <c r="J7" s="596" t="s">
        <v>599</v>
      </c>
      <c r="K7" s="597"/>
      <c r="L7" s="596" t="s">
        <v>595</v>
      </c>
      <c r="M7" s="596" t="s">
        <v>596</v>
      </c>
      <c r="N7" s="596" t="s">
        <v>597</v>
      </c>
      <c r="O7" s="596" t="s">
        <v>598</v>
      </c>
      <c r="P7" s="596" t="s">
        <v>599</v>
      </c>
      <c r="Q7" s="576"/>
      <c r="R7" s="598" t="s">
        <v>602</v>
      </c>
      <c r="S7" s="598" t="s">
        <v>603</v>
      </c>
      <c r="T7" s="598" t="s">
        <v>604</v>
      </c>
      <c r="U7" s="598" t="s">
        <v>605</v>
      </c>
      <c r="V7" s="598" t="s">
        <v>600</v>
      </c>
      <c r="W7" s="599"/>
      <c r="X7" s="598" t="s">
        <v>606</v>
      </c>
      <c r="Y7" s="598" t="s">
        <v>601</v>
      </c>
      <c r="AA7" s="636" t="s">
        <v>939</v>
      </c>
    </row>
    <row r="8" spans="1:27" s="600" customFormat="1" ht="6.75" hidden="1" customHeight="1">
      <c r="A8" s="601"/>
      <c r="B8" s="602" t="s">
        <v>319</v>
      </c>
      <c r="C8" s="602"/>
      <c r="D8" s="603"/>
      <c r="E8" s="604">
        <v>0</v>
      </c>
      <c r="F8" s="601"/>
      <c r="G8" s="602"/>
      <c r="H8" s="602"/>
      <c r="I8" s="602"/>
      <c r="J8" s="603"/>
      <c r="K8" s="605"/>
      <c r="L8" s="601"/>
      <c r="M8" s="602"/>
      <c r="N8" s="602"/>
      <c r="O8" s="602"/>
      <c r="P8" s="603"/>
      <c r="Q8" s="606"/>
      <c r="R8" s="607"/>
      <c r="S8" s="608"/>
      <c r="T8" s="608"/>
      <c r="U8" s="608"/>
      <c r="V8" s="609"/>
      <c r="W8" s="610"/>
      <c r="X8" s="611"/>
      <c r="Y8" s="612"/>
      <c r="Z8" s="606"/>
      <c r="AA8" s="613">
        <f>E8</f>
        <v>0</v>
      </c>
    </row>
    <row r="9" spans="1:27" ht="18" hidden="1" customHeight="1">
      <c r="A9" s="614">
        <f>COUNTIF($E$9:E9,1)</f>
        <v>0</v>
      </c>
      <c r="B9" s="615">
        <v>1</v>
      </c>
      <c r="C9" s="616" t="str">
        <f>IFERROR(VLOOKUP(D9,'1'!$A$2:$B$500,2,0),"")</f>
        <v>BRAHIMI Boumediene</v>
      </c>
      <c r="D9" s="617" t="s">
        <v>685</v>
      </c>
      <c r="E9" s="575">
        <f>IF(SUMPRODUCT(--(F9:Y9&lt;&gt;""),--(F9:Y9&lt;&gt;0))&gt;0,1,0)</f>
        <v>0</v>
      </c>
      <c r="F9" s="618" t="str">
        <f t="array" ref="F9">IFERROR(INDEX('liste des soudeurs'!$S$2:$S$98,
MATCH(1,('liste des soudeurs'!$F$2:$F$98=SITUATION!$C9)*
                     ('liste des soudeurs'!$I$2:$I$98&lt;=12)*
                    ('liste des soudeurs'!$G$2:$G$98=SITUATION!F$7),0),1), "")</f>
        <v/>
      </c>
      <c r="G9" s="619" t="str">
        <f t="array" ref="G9">IFERROR(INDEX('liste des soudeurs'!$S$2:$S$98,
MATCH(1,('liste des soudeurs'!$F$2:$F$98=SITUATION!$C9)*
                     ('liste des soudeurs'!$I$2:$I$98&lt;=12)*
                    ('liste des soudeurs'!$G$2:$G$98=SITUATION!G$7),0),1), "")</f>
        <v/>
      </c>
      <c r="H9" s="619" t="str">
        <f t="array" ref="H9">IFERROR(INDEX('liste des soudeurs'!$S$2:$S$98,
MATCH(1,('liste des soudeurs'!$F$2:$F$98=SITUATION!$C9)*
                     ('liste des soudeurs'!$I$2:$I$98&lt;=12)*
                    ('liste des soudeurs'!$G$2:$G$98=SITUATION!H$7),0),1), "")</f>
        <v/>
      </c>
      <c r="I9" s="619" t="str">
        <f t="array" ref="I9">IFERROR(INDEX('liste des soudeurs'!$S$2:$S$98,
MATCH(1,('liste des soudeurs'!$F$2:$F$98=SITUATION!$C9)*
                     ('liste des soudeurs'!$I$2:$I$98&lt;=12)*
                    ('liste des soudeurs'!$G$2:$G$98=SITUATION!I$7),0),1), "")</f>
        <v/>
      </c>
      <c r="J9" s="620" t="str">
        <f>IFERROR(INDEX('liste des soudeurs'!$S$2:$S$98,
MATCH(1,('liste des soudeurs'!$F$2:$F$98=SITUATION!$C9)*
                     ('liste des soudeurs'!$I$2:$I$98&lt;=12)*
                    ('liste des soudeurs'!$G$2:$G$98=SITUATION!J$7),0),1), "")</f>
        <v/>
      </c>
      <c r="L9" s="618" t="str">
        <f>IFERROR(INDEX('liste des soudeurs'!$S$2:$S$98,
                    MATCH(1,('liste des soudeurs'!$F$2:$F$98=SITUATION!$C9)*
                                        ('liste des soudeurs'!$I$2:$I$98&gt;12)*
                                         ('liste des soudeurs'!$G$2:$G$98=SITUATION!L$7),0),1),"")</f>
        <v/>
      </c>
      <c r="M9" s="619" t="str">
        <f t="array" ref="M9">IFERROR(INDEX('liste des soudeurs'!$S$2:$S$98,
                    MATCH(1,('liste des soudeurs'!$F$2:$F$98=SITUATION!$C9)*
                                        ('liste des soudeurs'!$I$2:$I$98&gt;12)*
                                         ('liste des soudeurs'!$G$2:$G$98=SITUATION!M$7),0),1),"")</f>
        <v/>
      </c>
      <c r="N9" s="619" t="str">
        <f t="array" ref="N9">IFERROR(INDEX('liste des soudeurs'!$S$2:$S$98,
                    MATCH(1,('liste des soudeurs'!$F$2:$F$98=SITUATION!$C9)*
                                        ('liste des soudeurs'!$I$2:$I$98&gt;12)*
                                         ('liste des soudeurs'!$G$2:$G$98=SITUATION!N$7),0),1),"")</f>
        <v/>
      </c>
      <c r="O9" s="619" t="str">
        <f>IFERROR(INDEX('liste des soudeurs'!$S$2:$S$98,
                    MATCH(1,('liste des soudeurs'!$F$2:$F$98=SITUATION!$C9)*
                                        ('liste des soudeurs'!$I$2:$I$98&gt;12)*
                                         ('liste des soudeurs'!$G$2:$G$98=SITUATION!O$7),0),1),"")</f>
        <v/>
      </c>
      <c r="P9" s="620" t="str">
        <f t="array" ref="P9">IFERROR(INDEX('liste des soudeurs'!$S$2:$S$98,
                    MATCH(1,('liste des soudeurs'!$F$2:$F$98=SITUATION!$C9)*
                                        ('liste des soudeurs'!$I$2:$I$98&gt;12)*
                                         ('liste des soudeurs'!$G$2:$G$98=SITUATION!P$7),0),1),"")</f>
        <v/>
      </c>
      <c r="R9" s="621" t="str">
        <f t="array" ref="R9">IFERROR(INDEX('liste des soudeurs'!$S$2:$S$98,
MATCH(1,('liste des soudeurs'!$F$2:$F$98=SITUATION!$C9)*
                     ('liste des soudeurs'!$I$2:$I$98&lt;=12)*
                    ('liste des soudeurs'!$G$2:$G$98=SITUATION!R$7),0),1), "")</f>
        <v/>
      </c>
      <c r="S9" s="622" t="str">
        <f t="array" ref="S9">IFERROR(INDEX('liste des soudeurs'!$S$2:$S$98,
MATCH(1,('liste des soudeurs'!$F$2:$F$98=SITUATION!$C9)*
                     ('liste des soudeurs'!$I$2:$I$98&lt;=12)*
                    ('liste des soudeurs'!$G$2:$G$98=SITUATION!S$7),0),1), "")</f>
        <v/>
      </c>
      <c r="T9" s="622" t="str">
        <f t="array" ref="T9">IFERROR(INDEX('liste des soudeurs'!$S$2:$S$98,
MATCH(1,('liste des soudeurs'!$F$2:$F$98=SITUATION!$C9)*
                     ('liste des soudeurs'!$I$2:$I$98&lt;=12)*
                    ('liste des soudeurs'!$G$2:$G$98=SITUATION!T$7),0),1), "")</f>
        <v/>
      </c>
      <c r="U9" s="622" t="str">
        <f t="array" ref="U9">IFERROR(INDEX('liste des soudeurs'!$S$2:$S$98,
MATCH(1,('liste des soudeurs'!$F$2:$F$98=SITUATION!$C9)*
                     ('liste des soudeurs'!$I$2:$I$98&lt;=12)*
                    ('liste des soudeurs'!$G$2:$G$98=SITUATION!U$7),0),1), "")</f>
        <v/>
      </c>
      <c r="V9" s="623" t="str">
        <f t="array" ref="V9">IFERROR(INDEX('liste des soudeurs'!$S$2:$S$98,
MATCH(1,('liste des soudeurs'!$F$2:$F$98=SITUATION!$C9)*
                     ('liste des soudeurs'!$I$2:$I$98&lt;=12)*
                    ('liste des soudeurs'!$G$2:$G$98=SITUATION!V$7),0),1), "")</f>
        <v/>
      </c>
      <c r="W9" s="610"/>
      <c r="X9" s="618" t="str">
        <f t="shared" ref="X9" si="0">IF(R9="","",R9)</f>
        <v/>
      </c>
      <c r="Y9" s="620" t="str">
        <f t="shared" ref="Y9" si="1">IF(V9="","",V9)</f>
        <v/>
      </c>
      <c r="Z9" s="624" t="b">
        <f t="shared" ref="Z9:Z40" si="2">IF(C9="","",TRUE)</f>
        <v>1</v>
      </c>
      <c r="AA9" s="613">
        <f t="shared" ref="AA9:AA72" si="3">E9</f>
        <v>0</v>
      </c>
    </row>
    <row r="10" spans="1:27" ht="18" hidden="1" customHeight="1">
      <c r="A10" s="614">
        <f>COUNTIF($E$9:E10,1)</f>
        <v>0</v>
      </c>
      <c r="B10" s="615">
        <v>2</v>
      </c>
      <c r="C10" s="616" t="str">
        <f>IFERROR(VLOOKUP(D10,'1'!$A$2:$B$500,2,0),"")</f>
        <v>MEHANGUEF Med amine</v>
      </c>
      <c r="D10" s="617" t="s">
        <v>686</v>
      </c>
      <c r="E10" s="575">
        <f t="shared" ref="E10:E73" si="4">IF(SUMPRODUCT(--(F10:Y10&lt;&gt;""),--(F10:Y10&lt;&gt;0))&gt;0,1,0)</f>
        <v>0</v>
      </c>
      <c r="F10" s="618" t="str">
        <f t="array" ref="F10">IFERROR(INDEX('liste des soudeurs'!$S$2:$S$98,
MATCH(1,('liste des soudeurs'!$F$2:$F$98=SITUATION!$C10)*
                     ('liste des soudeurs'!$I$2:$I$98&lt;=12)*
                    ('liste des soudeurs'!$G$2:$G$98=SITUATION!F$7),0),1), "")</f>
        <v/>
      </c>
      <c r="G10" s="619" t="str">
        <f t="array" ref="G10">IFERROR(INDEX('liste des soudeurs'!$S$2:$S$98,
MATCH(1,('liste des soudeurs'!$F$2:$F$98=SITUATION!$C10)*
                     ('liste des soudeurs'!$I$2:$I$98&lt;=12)*
                    ('liste des soudeurs'!$G$2:$G$98=SITUATION!G$7),0),1), "")</f>
        <v/>
      </c>
      <c r="H10" s="619" t="str">
        <f t="array" ref="H10">IFERROR(INDEX('liste des soudeurs'!$S$2:$S$98,
MATCH(1,('liste des soudeurs'!$F$2:$F$98=SITUATION!$C10)*
                     ('liste des soudeurs'!$I$2:$I$98&lt;=12)*
                    ('liste des soudeurs'!$G$2:$G$98=SITUATION!H$7),0),1), "")</f>
        <v/>
      </c>
      <c r="I10" s="619" t="str">
        <f t="array" ref="I10">IFERROR(INDEX('liste des soudeurs'!$S$2:$S$98,
MATCH(1,('liste des soudeurs'!$F$2:$F$98=SITUATION!$C10)*
                     ('liste des soudeurs'!$I$2:$I$98&lt;=12)*
                    ('liste des soudeurs'!$G$2:$G$98=SITUATION!I$7),0),1), "")</f>
        <v/>
      </c>
      <c r="J10" s="620" t="str">
        <f t="array" ref="J10">IFERROR(INDEX('liste des soudeurs'!$S$2:$S$98,
MATCH(1,('liste des soudeurs'!$F$2:$F$98=SITUATION!$C10)*
                     ('liste des soudeurs'!$I$2:$I$98&lt;=12)*
                    ('liste des soudeurs'!$G$2:$G$98=SITUATION!J$7),0),1), "")</f>
        <v/>
      </c>
      <c r="L10" s="618" t="str">
        <f t="array" ref="L10">IFERROR(INDEX('liste des soudeurs'!$S$2:$S$98,
                    MATCH(1,('liste des soudeurs'!$F$2:$F$98=SITUATION!$C10)*
                                        ('liste des soudeurs'!$I$2:$I$98&gt;12)*
                                         ('liste des soudeurs'!$G$2:$G$98=SITUATION!L$7),0),1),"")</f>
        <v/>
      </c>
      <c r="M10" s="619" t="str">
        <f t="array" ref="M10">IFERROR(INDEX('liste des soudeurs'!$S$2:$S$98,
                    MATCH(1,('liste des soudeurs'!$F$2:$F$98=SITUATION!$C10)*
                                        ('liste des soudeurs'!$I$2:$I$98&gt;12)*
                                         ('liste des soudeurs'!$G$2:$G$98=SITUATION!M$7),0),1),"")</f>
        <v/>
      </c>
      <c r="N10" s="619" t="str">
        <f t="array" ref="N10">IFERROR(INDEX('liste des soudeurs'!$S$2:$S$98,
                    MATCH(1,('liste des soudeurs'!$F$2:$F$98=SITUATION!$C10)*
                                        ('liste des soudeurs'!$I$2:$I$98&gt;12)*
                                         ('liste des soudeurs'!$G$2:$G$98=SITUATION!N$7),0),1),"")</f>
        <v/>
      </c>
      <c r="O10" s="619" t="str">
        <f t="array" ref="O10">IFERROR(INDEX('liste des soudeurs'!$S$2:$S$98,
                    MATCH(1,('liste des soudeurs'!$F$2:$F$98=SITUATION!$C10)*
                                        ('liste des soudeurs'!$I$2:$I$98&gt;12)*
                                         ('liste des soudeurs'!$G$2:$G$98=SITUATION!O$7),0),1),"")</f>
        <v/>
      </c>
      <c r="P10" s="620" t="str">
        <f t="array" ref="P10">IFERROR(INDEX('liste des soudeurs'!$S$2:$S$98,
                    MATCH(1,('liste des soudeurs'!$F$2:$F$98=SITUATION!$C10)*
                                        ('liste des soudeurs'!$I$2:$I$98&gt;12)*
                                         ('liste des soudeurs'!$G$2:$G$98=SITUATION!P$7),0),1),"")</f>
        <v/>
      </c>
      <c r="R10" s="621" t="str">
        <f t="array" ref="R10">IFERROR(INDEX('liste des soudeurs'!$S$2:$S$98,
MATCH(1,('liste des soudeurs'!$F$2:$F$98=SITUATION!$C10)*
                     ('liste des soudeurs'!$I$2:$I$98&lt;=12)*
                    ('liste des soudeurs'!$G$2:$G$98=SITUATION!R$7),0),1), "")</f>
        <v/>
      </c>
      <c r="S10" s="622" t="str">
        <f t="array" ref="S10">IFERROR(INDEX('liste des soudeurs'!$S$2:$S$98,
MATCH(1,('liste des soudeurs'!$F$2:$F$98=SITUATION!$C10)*
                     ('liste des soudeurs'!$I$2:$I$98&lt;=12)*
                    ('liste des soudeurs'!$G$2:$G$98=SITUATION!S$7),0),1), "")</f>
        <v/>
      </c>
      <c r="T10" s="622" t="str">
        <f t="array" ref="T10">IFERROR(INDEX('liste des soudeurs'!$S$2:$S$98,
MATCH(1,('liste des soudeurs'!$F$2:$F$98=SITUATION!$C10)*
                     ('liste des soudeurs'!$I$2:$I$98&lt;=12)*
                    ('liste des soudeurs'!$G$2:$G$98=SITUATION!T$7),0),1), "")</f>
        <v/>
      </c>
      <c r="U10" s="622" t="str">
        <f t="array" ref="U10">IFERROR(INDEX('liste des soudeurs'!$S$2:$S$98,
MATCH(1,('liste des soudeurs'!$F$2:$F$98=SITUATION!$C10)*
                     ('liste des soudeurs'!$I$2:$I$98&lt;=12)*
                    ('liste des soudeurs'!$G$2:$G$98=SITUATION!U$7),0),1), "")</f>
        <v/>
      </c>
      <c r="V10" s="623" t="str">
        <f t="array" ref="V10">IFERROR(INDEX('liste des soudeurs'!$S$2:$S$98,
MATCH(1,('liste des soudeurs'!$F$2:$F$98=SITUATION!$C10)*
                     ('liste des soudeurs'!$I$2:$I$98&lt;=12)*
                    ('liste des soudeurs'!$G$2:$G$98=SITUATION!V$7),0),1), "")</f>
        <v/>
      </c>
      <c r="W10" s="610"/>
      <c r="X10" s="618" t="str">
        <f t="shared" ref="X10" si="5">IF(R10="","",R10)</f>
        <v/>
      </c>
      <c r="Y10" s="620" t="str">
        <f t="shared" ref="Y10" si="6">IF(V10="","",V10)</f>
        <v/>
      </c>
      <c r="Z10" s="624" t="b">
        <f t="shared" si="2"/>
        <v>1</v>
      </c>
      <c r="AA10" s="613">
        <f t="shared" si="3"/>
        <v>0</v>
      </c>
    </row>
    <row r="11" spans="1:27" ht="18" hidden="1" customHeight="1">
      <c r="A11" s="614">
        <f>COUNTIF($E$9:E11,1)</f>
        <v>0</v>
      </c>
      <c r="B11" s="615">
        <v>3</v>
      </c>
      <c r="C11" s="616" t="str">
        <f>IFERROR(VLOOKUP(D11,'1'!$A$2:$B$500,2,0),"")</f>
        <v>BEN KREDDA Mohammed amine</v>
      </c>
      <c r="D11" s="617" t="s">
        <v>687</v>
      </c>
      <c r="E11" s="575">
        <f t="shared" si="4"/>
        <v>0</v>
      </c>
      <c r="F11" s="618" t="str">
        <f t="array" ref="F11">IFERROR(INDEX('liste des soudeurs'!$S$2:$S$98,
MATCH(1,('liste des soudeurs'!$F$2:$F$98=SITUATION!$C11)*
                     ('liste des soudeurs'!$I$2:$I$98&lt;=12)*
                    ('liste des soudeurs'!$G$2:$G$98=SITUATION!F$7),0),1), "")</f>
        <v/>
      </c>
      <c r="G11" s="619" t="str">
        <f t="array" ref="G11">IFERROR(INDEX('liste des soudeurs'!$S$2:$S$98,
MATCH(1,('liste des soudeurs'!$F$2:$F$98=SITUATION!$C11)*
                     ('liste des soudeurs'!$I$2:$I$98&lt;=12)*
                    ('liste des soudeurs'!$G$2:$G$98=SITUATION!G$7),0),1), "")</f>
        <v/>
      </c>
      <c r="H11" s="619" t="str">
        <f t="array" ref="H11">IFERROR(INDEX('liste des soudeurs'!$S$2:$S$98,
MATCH(1,('liste des soudeurs'!$F$2:$F$98=SITUATION!$C11)*
                     ('liste des soudeurs'!$I$2:$I$98&lt;=12)*
                    ('liste des soudeurs'!$G$2:$G$98=SITUATION!H$7),0),1), "")</f>
        <v/>
      </c>
      <c r="I11" s="619" t="str">
        <f t="array" ref="I11">IFERROR(INDEX('liste des soudeurs'!$S$2:$S$98,
MATCH(1,('liste des soudeurs'!$F$2:$F$98=SITUATION!$C11)*
                     ('liste des soudeurs'!$I$2:$I$98&lt;=12)*
                    ('liste des soudeurs'!$G$2:$G$98=SITUATION!I$7),0),1), "")</f>
        <v/>
      </c>
      <c r="J11" s="620" t="str">
        <f t="array" ref="J11">IFERROR(INDEX('liste des soudeurs'!$S$2:$S$98,
MATCH(1,('liste des soudeurs'!$F$2:$F$98=SITUATION!$C11)*
                     ('liste des soudeurs'!$I$2:$I$98&lt;=12)*
                    ('liste des soudeurs'!$G$2:$G$98=SITUATION!J$7),0),1), "")</f>
        <v/>
      </c>
      <c r="L11" s="618" t="str">
        <f t="array" ref="L11">IFERROR(INDEX('liste des soudeurs'!$S$2:$S$98,
                    MATCH(1,('liste des soudeurs'!$F$2:$F$98=SITUATION!$C11)*
                                        ('liste des soudeurs'!$I$2:$I$98&gt;12)*
                                         ('liste des soudeurs'!$G$2:$G$98=SITUATION!L$7),0),1),"")</f>
        <v/>
      </c>
      <c r="M11" s="619" t="str">
        <f t="array" ref="M11">IFERROR(INDEX('liste des soudeurs'!$S$2:$S$98,
                    MATCH(1,('liste des soudeurs'!$F$2:$F$98=SITUATION!$C11)*
                                        ('liste des soudeurs'!$I$2:$I$98&gt;12)*
                                         ('liste des soudeurs'!$G$2:$G$98=SITUATION!M$7),0),1),"")</f>
        <v/>
      </c>
      <c r="N11" s="619" t="str">
        <f t="array" ref="N11">IFERROR(INDEX('liste des soudeurs'!$S$2:$S$98,
                    MATCH(1,('liste des soudeurs'!$F$2:$F$98=SITUATION!$C11)*
                                        ('liste des soudeurs'!$I$2:$I$98&gt;12)*
                                         ('liste des soudeurs'!$G$2:$G$98=SITUATION!N$7),0),1),"")</f>
        <v/>
      </c>
      <c r="O11" s="619" t="str">
        <f t="array" ref="O11">IFERROR(INDEX('liste des soudeurs'!$S$2:$S$98,
                    MATCH(1,('liste des soudeurs'!$F$2:$F$98=SITUATION!$C11)*
                                        ('liste des soudeurs'!$I$2:$I$98&gt;12)*
                                         ('liste des soudeurs'!$G$2:$G$98=SITUATION!O$7),0),1),"")</f>
        <v/>
      </c>
      <c r="P11" s="620" t="str">
        <f t="array" ref="P11">IFERROR(INDEX('liste des soudeurs'!$S$2:$S$98,
                    MATCH(1,('liste des soudeurs'!$F$2:$F$98=SITUATION!$C11)*
                                        ('liste des soudeurs'!$I$2:$I$98&gt;12)*
                                         ('liste des soudeurs'!$G$2:$G$98=SITUATION!P$7),0),1),"")</f>
        <v/>
      </c>
      <c r="R11" s="621" t="str">
        <f t="array" ref="R11">IFERROR(INDEX('liste des soudeurs'!$S$2:$S$98,
MATCH(1,('liste des soudeurs'!$F$2:$F$98=SITUATION!$C11)*
                     ('liste des soudeurs'!$I$2:$I$98&lt;=12)*
                    ('liste des soudeurs'!$G$2:$G$98=SITUATION!R$7),0),1), "")</f>
        <v/>
      </c>
      <c r="S11" s="622" t="str">
        <f t="array" ref="S11">IFERROR(INDEX('liste des soudeurs'!$S$2:$S$98,
MATCH(1,('liste des soudeurs'!$F$2:$F$98=SITUATION!$C11)*
                     ('liste des soudeurs'!$I$2:$I$98&lt;=12)*
                    ('liste des soudeurs'!$G$2:$G$98=SITUATION!S$7),0),1), "")</f>
        <v/>
      </c>
      <c r="T11" s="622" t="str">
        <f t="array" ref="T11">IFERROR(INDEX('liste des soudeurs'!$S$2:$S$98,
MATCH(1,('liste des soudeurs'!$F$2:$F$98=SITUATION!$C11)*
                     ('liste des soudeurs'!$I$2:$I$98&lt;=12)*
                    ('liste des soudeurs'!$G$2:$G$98=SITUATION!T$7),0),1), "")</f>
        <v/>
      </c>
      <c r="U11" s="622" t="str">
        <f t="array" ref="U11">IFERROR(INDEX('liste des soudeurs'!$S$2:$S$98,
MATCH(1,('liste des soudeurs'!$F$2:$F$98=SITUATION!$C11)*
                     ('liste des soudeurs'!$I$2:$I$98&lt;=12)*
                    ('liste des soudeurs'!$G$2:$G$98=SITUATION!U$7),0),1), "")</f>
        <v/>
      </c>
      <c r="V11" s="623" t="str">
        <f t="array" ref="V11">IFERROR(INDEX('liste des soudeurs'!$S$2:$S$98,
MATCH(1,('liste des soudeurs'!$F$2:$F$98=SITUATION!$C11)*
                     ('liste des soudeurs'!$I$2:$I$98&lt;=12)*
                    ('liste des soudeurs'!$G$2:$G$98=SITUATION!V$7),0),1), "")</f>
        <v/>
      </c>
      <c r="W11" s="610"/>
      <c r="X11" s="618" t="str">
        <f t="shared" ref="X11:X74" si="7">IF(R11="","",R11)</f>
        <v/>
      </c>
      <c r="Y11" s="620" t="str">
        <f t="shared" ref="Y11:Y74" si="8">IF(V11="","",V11)</f>
        <v/>
      </c>
      <c r="Z11" s="624" t="b">
        <f t="shared" si="2"/>
        <v>1</v>
      </c>
      <c r="AA11" s="613">
        <f t="shared" si="3"/>
        <v>0</v>
      </c>
    </row>
    <row r="12" spans="1:27" ht="18" hidden="1" customHeight="1">
      <c r="A12" s="614">
        <f>COUNTIF($E$9:E12,1)</f>
        <v>0</v>
      </c>
      <c r="B12" s="615">
        <v>4</v>
      </c>
      <c r="C12" s="616" t="str">
        <f>IFERROR(VLOOKUP(D12,'1'!$A$2:$B$500,2,0),"")</f>
        <v>DEHKEL AMAR</v>
      </c>
      <c r="D12" s="617" t="s">
        <v>688</v>
      </c>
      <c r="E12" s="575">
        <f t="shared" si="4"/>
        <v>0</v>
      </c>
      <c r="F12" s="618" t="str">
        <f t="array" ref="F12">IFERROR(INDEX('liste des soudeurs'!$S$2:$S$98,
MATCH(1,('liste des soudeurs'!$F$2:$F$98=SITUATION!$C12)*
                     ('liste des soudeurs'!$I$2:$I$98&lt;=12)*
                    ('liste des soudeurs'!$G$2:$G$98=SITUATION!F$7),0),1), "")</f>
        <v/>
      </c>
      <c r="G12" s="619" t="str">
        <f t="array" ref="G12">IFERROR(INDEX('liste des soudeurs'!$S$2:$S$98,
MATCH(1,('liste des soudeurs'!$F$2:$F$98=SITUATION!$C12)*
                     ('liste des soudeurs'!$I$2:$I$98&lt;=12)*
                    ('liste des soudeurs'!$G$2:$G$98=SITUATION!G$7),0),1), "")</f>
        <v/>
      </c>
      <c r="H12" s="619" t="str">
        <f t="array" ref="H12">IFERROR(INDEX('liste des soudeurs'!$S$2:$S$98,
MATCH(1,('liste des soudeurs'!$F$2:$F$98=SITUATION!$C12)*
                     ('liste des soudeurs'!$I$2:$I$98&lt;=12)*
                    ('liste des soudeurs'!$G$2:$G$98=SITUATION!H$7),0),1), "")</f>
        <v/>
      </c>
      <c r="I12" s="619" t="str">
        <f t="array" ref="I12">IFERROR(INDEX('liste des soudeurs'!$S$2:$S$98,
MATCH(1,('liste des soudeurs'!$F$2:$F$98=SITUATION!$C12)*
                     ('liste des soudeurs'!$I$2:$I$98&lt;=12)*
                    ('liste des soudeurs'!$G$2:$G$98=SITUATION!I$7),0),1), "")</f>
        <v/>
      </c>
      <c r="J12" s="620" t="str">
        <f t="array" ref="J12">IFERROR(INDEX('liste des soudeurs'!$S$2:$S$98,
MATCH(1,('liste des soudeurs'!$F$2:$F$98=SITUATION!$C12)*
                     ('liste des soudeurs'!$I$2:$I$98&lt;=12)*
                    ('liste des soudeurs'!$G$2:$G$98=SITUATION!J$7),0),1), "")</f>
        <v/>
      </c>
      <c r="L12" s="618" t="str">
        <f t="array" ref="L12">IFERROR(INDEX('liste des soudeurs'!$S$2:$S$98,
                    MATCH(1,('liste des soudeurs'!$F$2:$F$98=SITUATION!$C12)*
                                        ('liste des soudeurs'!$I$2:$I$98&gt;12)*
                                         ('liste des soudeurs'!$G$2:$G$98=SITUATION!L$7),0),1),"")</f>
        <v/>
      </c>
      <c r="M12" s="619" t="str">
        <f t="array" ref="M12">IFERROR(INDEX('liste des soudeurs'!$S$2:$S$98,
                    MATCH(1,('liste des soudeurs'!$F$2:$F$98=SITUATION!$C12)*
                                        ('liste des soudeurs'!$I$2:$I$98&gt;12)*
                                         ('liste des soudeurs'!$G$2:$G$98=SITUATION!M$7),0),1),"")</f>
        <v/>
      </c>
      <c r="N12" s="619" t="str">
        <f t="array" ref="N12">IFERROR(INDEX('liste des soudeurs'!$S$2:$S$98,
                    MATCH(1,('liste des soudeurs'!$F$2:$F$98=SITUATION!$C12)*
                                        ('liste des soudeurs'!$I$2:$I$98&gt;12)*
                                         ('liste des soudeurs'!$G$2:$G$98=SITUATION!N$7),0),1),"")</f>
        <v/>
      </c>
      <c r="O12" s="619" t="str">
        <f t="array" ref="O12">IFERROR(INDEX('liste des soudeurs'!$S$2:$S$98,
                    MATCH(1,('liste des soudeurs'!$F$2:$F$98=SITUATION!$C12)*
                                        ('liste des soudeurs'!$I$2:$I$98&gt;12)*
                                         ('liste des soudeurs'!$G$2:$G$98=SITUATION!O$7),0),1),"")</f>
        <v/>
      </c>
      <c r="P12" s="620" t="str">
        <f t="array" ref="P12">IFERROR(INDEX('liste des soudeurs'!$S$2:$S$98,
                    MATCH(1,('liste des soudeurs'!$F$2:$F$98=SITUATION!$C12)*
                                        ('liste des soudeurs'!$I$2:$I$98&gt;12)*
                                         ('liste des soudeurs'!$G$2:$G$98=SITUATION!P$7),0),1),"")</f>
        <v/>
      </c>
      <c r="R12" s="621" t="str">
        <f t="array" ref="R12">IFERROR(INDEX('liste des soudeurs'!$S$2:$S$98,
MATCH(1,('liste des soudeurs'!$F$2:$F$98=SITUATION!$C12)*
                     ('liste des soudeurs'!$I$2:$I$98&lt;=12)*
                    ('liste des soudeurs'!$G$2:$G$98=SITUATION!R$7),0),1), "")</f>
        <v/>
      </c>
      <c r="S12" s="622" t="str">
        <f t="array" ref="S12">IFERROR(INDEX('liste des soudeurs'!$S$2:$S$98,
MATCH(1,('liste des soudeurs'!$F$2:$F$98=SITUATION!$C12)*
                     ('liste des soudeurs'!$I$2:$I$98&lt;=12)*
                    ('liste des soudeurs'!$G$2:$G$98=SITUATION!S$7),0),1), "")</f>
        <v/>
      </c>
      <c r="T12" s="622" t="str">
        <f t="array" ref="T12">IFERROR(INDEX('liste des soudeurs'!$S$2:$S$98,
MATCH(1,('liste des soudeurs'!$F$2:$F$98=SITUATION!$C12)*
                     ('liste des soudeurs'!$I$2:$I$98&lt;=12)*
                    ('liste des soudeurs'!$G$2:$G$98=SITUATION!T$7),0),1), "")</f>
        <v/>
      </c>
      <c r="U12" s="622" t="str">
        <f t="array" ref="U12">IFERROR(INDEX('liste des soudeurs'!$S$2:$S$98,
MATCH(1,('liste des soudeurs'!$F$2:$F$98=SITUATION!$C12)*
                     ('liste des soudeurs'!$I$2:$I$98&lt;=12)*
                    ('liste des soudeurs'!$G$2:$G$98=SITUATION!U$7),0),1), "")</f>
        <v/>
      </c>
      <c r="V12" s="623" t="str">
        <f t="array" ref="V12">IFERROR(INDEX('liste des soudeurs'!$S$2:$S$98,
MATCH(1,('liste des soudeurs'!$F$2:$F$98=SITUATION!$C12)*
                     ('liste des soudeurs'!$I$2:$I$98&lt;=12)*
                    ('liste des soudeurs'!$G$2:$G$98=SITUATION!V$7),0),1), "")</f>
        <v/>
      </c>
      <c r="W12" s="610"/>
      <c r="X12" s="618" t="str">
        <f t="shared" si="7"/>
        <v/>
      </c>
      <c r="Y12" s="620" t="str">
        <f t="shared" si="8"/>
        <v/>
      </c>
      <c r="Z12" s="624" t="b">
        <f t="shared" si="2"/>
        <v>1</v>
      </c>
      <c r="AA12" s="613">
        <f t="shared" si="3"/>
        <v>0</v>
      </c>
    </row>
    <row r="13" spans="1:27" ht="18" hidden="1" customHeight="1">
      <c r="A13" s="614">
        <f>COUNTIF($E$9:E13,1)</f>
        <v>0</v>
      </c>
      <c r="B13" s="615">
        <v>5</v>
      </c>
      <c r="C13" s="616" t="str">
        <f>IFERROR(VLOOKUP(D13,'1'!$A$2:$B$500,2,0),"")</f>
        <v xml:space="preserve">KHOUCHINI Sofiane </v>
      </c>
      <c r="D13" s="617" t="s">
        <v>689</v>
      </c>
      <c r="E13" s="575">
        <f t="shared" si="4"/>
        <v>0</v>
      </c>
      <c r="F13" s="618" t="str">
        <f t="array" ref="F13">IFERROR(INDEX('liste des soudeurs'!$S$2:$S$98,
MATCH(1,('liste des soudeurs'!$F$2:$F$98=SITUATION!$C13)*
                     ('liste des soudeurs'!$I$2:$I$98&lt;=12)*
                    ('liste des soudeurs'!$G$2:$G$98=SITUATION!F$7),0),1), "")</f>
        <v/>
      </c>
      <c r="G13" s="619" t="str">
        <f t="array" ref="G13">IFERROR(INDEX('liste des soudeurs'!$S$2:$S$98,
MATCH(1,('liste des soudeurs'!$F$2:$F$98=SITUATION!$C13)*
                     ('liste des soudeurs'!$I$2:$I$98&lt;=12)*
                    ('liste des soudeurs'!$G$2:$G$98=SITUATION!G$7),0),1), "")</f>
        <v/>
      </c>
      <c r="H13" s="619" t="str">
        <f t="array" ref="H13">IFERROR(INDEX('liste des soudeurs'!$S$2:$S$98,
MATCH(1,('liste des soudeurs'!$F$2:$F$98=SITUATION!$C13)*
                     ('liste des soudeurs'!$I$2:$I$98&lt;=12)*
                    ('liste des soudeurs'!$G$2:$G$98=SITUATION!H$7),0),1), "")</f>
        <v/>
      </c>
      <c r="I13" s="619" t="str">
        <f t="array" ref="I13">IFERROR(INDEX('liste des soudeurs'!$S$2:$S$98,
MATCH(1,('liste des soudeurs'!$F$2:$F$98=SITUATION!$C13)*
                     ('liste des soudeurs'!$I$2:$I$98&lt;=12)*
                    ('liste des soudeurs'!$G$2:$G$98=SITUATION!I$7),0),1), "")</f>
        <v/>
      </c>
      <c r="J13" s="620" t="str">
        <f t="array" ref="J13">IFERROR(INDEX('liste des soudeurs'!$S$2:$S$98,
MATCH(1,('liste des soudeurs'!$F$2:$F$98=SITUATION!$C13)*
                     ('liste des soudeurs'!$I$2:$I$98&lt;=12)*
                    ('liste des soudeurs'!$G$2:$G$98=SITUATION!J$7),0),1), "")</f>
        <v/>
      </c>
      <c r="L13" s="618" t="str">
        <f t="array" ref="L13">IFERROR(INDEX('liste des soudeurs'!$S$2:$S$98,
                    MATCH(1,('liste des soudeurs'!$F$2:$F$98=SITUATION!$C13)*
                                        ('liste des soudeurs'!$I$2:$I$98&gt;12)*
                                         ('liste des soudeurs'!$G$2:$G$98=SITUATION!L$7),0),1),"")</f>
        <v/>
      </c>
      <c r="M13" s="619" t="str">
        <f t="array" ref="M13">IFERROR(INDEX('liste des soudeurs'!$S$2:$S$98,
                    MATCH(1,('liste des soudeurs'!$F$2:$F$98=SITUATION!$C13)*
                                        ('liste des soudeurs'!$I$2:$I$98&gt;12)*
                                         ('liste des soudeurs'!$G$2:$G$98=SITUATION!M$7),0),1),"")</f>
        <v/>
      </c>
      <c r="N13" s="619" t="str">
        <f t="array" ref="N13">IFERROR(INDEX('liste des soudeurs'!$S$2:$S$98,
                    MATCH(1,('liste des soudeurs'!$F$2:$F$98=SITUATION!$C13)*
                                        ('liste des soudeurs'!$I$2:$I$98&gt;12)*
                                         ('liste des soudeurs'!$G$2:$G$98=SITUATION!N$7),0),1),"")</f>
        <v/>
      </c>
      <c r="O13" s="619" t="str">
        <f t="array" ref="O13">IFERROR(INDEX('liste des soudeurs'!$S$2:$S$98,
                    MATCH(1,('liste des soudeurs'!$F$2:$F$98=SITUATION!$C13)*
                                        ('liste des soudeurs'!$I$2:$I$98&gt;12)*
                                         ('liste des soudeurs'!$G$2:$G$98=SITUATION!O$7),0),1),"")</f>
        <v/>
      </c>
      <c r="P13" s="620" t="str">
        <f t="array" ref="P13">IFERROR(INDEX('liste des soudeurs'!$S$2:$S$98,
                    MATCH(1,('liste des soudeurs'!$F$2:$F$98=SITUATION!$C13)*
                                        ('liste des soudeurs'!$I$2:$I$98&gt;12)*
                                         ('liste des soudeurs'!$G$2:$G$98=SITUATION!P$7),0),1),"")</f>
        <v/>
      </c>
      <c r="R13" s="621" t="str">
        <f t="array" ref="R13">IFERROR(INDEX('liste des soudeurs'!$S$2:$S$98,
MATCH(1,('liste des soudeurs'!$F$2:$F$98=SITUATION!$C13)*
                     ('liste des soudeurs'!$I$2:$I$98&lt;=12)*
                    ('liste des soudeurs'!$G$2:$G$98=SITUATION!R$7),0),1), "")</f>
        <v/>
      </c>
      <c r="S13" s="622" t="str">
        <f t="array" ref="S13">IFERROR(INDEX('liste des soudeurs'!$S$2:$S$98,
MATCH(1,('liste des soudeurs'!$F$2:$F$98=SITUATION!$C13)*
                     ('liste des soudeurs'!$I$2:$I$98&lt;=12)*
                    ('liste des soudeurs'!$G$2:$G$98=SITUATION!S$7),0),1), "")</f>
        <v/>
      </c>
      <c r="T13" s="622" t="str">
        <f t="array" ref="T13">IFERROR(INDEX('liste des soudeurs'!$S$2:$S$98,
MATCH(1,('liste des soudeurs'!$F$2:$F$98=SITUATION!$C13)*
                     ('liste des soudeurs'!$I$2:$I$98&lt;=12)*
                    ('liste des soudeurs'!$G$2:$G$98=SITUATION!T$7),0),1), "")</f>
        <v/>
      </c>
      <c r="U13" s="622" t="str">
        <f t="array" ref="U13">IFERROR(INDEX('liste des soudeurs'!$S$2:$S$98,
MATCH(1,('liste des soudeurs'!$F$2:$F$98=SITUATION!$C13)*
                     ('liste des soudeurs'!$I$2:$I$98&lt;=12)*
                    ('liste des soudeurs'!$G$2:$G$98=SITUATION!U$7),0),1), "")</f>
        <v/>
      </c>
      <c r="V13" s="623" t="str">
        <f t="array" ref="V13">IFERROR(INDEX('liste des soudeurs'!$S$2:$S$98,
MATCH(1,('liste des soudeurs'!$F$2:$F$98=SITUATION!$C13)*
                     ('liste des soudeurs'!$I$2:$I$98&lt;=12)*
                    ('liste des soudeurs'!$G$2:$G$98=SITUATION!V$7),0),1), "")</f>
        <v/>
      </c>
      <c r="W13" s="610"/>
      <c r="X13" s="618" t="str">
        <f t="shared" si="7"/>
        <v/>
      </c>
      <c r="Y13" s="620" t="str">
        <f t="shared" si="8"/>
        <v/>
      </c>
      <c r="Z13" s="624" t="b">
        <f t="shared" si="2"/>
        <v>1</v>
      </c>
      <c r="AA13" s="613">
        <f t="shared" si="3"/>
        <v>0</v>
      </c>
    </row>
    <row r="14" spans="1:27" ht="18" hidden="1" customHeight="1">
      <c r="A14" s="614">
        <f>COUNTIF($E$9:E14,1)</f>
        <v>0</v>
      </c>
      <c r="B14" s="615">
        <v>6</v>
      </c>
      <c r="C14" s="616" t="str">
        <f>IFERROR(VLOOKUP(D14,'1'!$A$2:$B$500,2,0),"")</f>
        <v>ACHOUR WALID</v>
      </c>
      <c r="D14" s="617" t="s">
        <v>690</v>
      </c>
      <c r="E14" s="575">
        <f t="shared" si="4"/>
        <v>0</v>
      </c>
      <c r="F14" s="618" t="str">
        <f t="array" ref="F14">IFERROR(INDEX('liste des soudeurs'!$S$2:$S$98,
MATCH(1,('liste des soudeurs'!$F$2:$F$98=SITUATION!$C14)*
                     ('liste des soudeurs'!$I$2:$I$98&lt;=12)*
                    ('liste des soudeurs'!$G$2:$G$98=SITUATION!F$7),0),1), "")</f>
        <v/>
      </c>
      <c r="G14" s="619" t="str">
        <f t="array" ref="G14">IFERROR(INDEX('liste des soudeurs'!$S$2:$S$98,
MATCH(1,('liste des soudeurs'!$F$2:$F$98=SITUATION!$C14)*
                     ('liste des soudeurs'!$I$2:$I$98&lt;=12)*
                    ('liste des soudeurs'!$G$2:$G$98=SITUATION!G$7),0),1), "")</f>
        <v/>
      </c>
      <c r="H14" s="619" t="str">
        <f t="array" ref="H14">IFERROR(INDEX('liste des soudeurs'!$S$2:$S$98,
MATCH(1,('liste des soudeurs'!$F$2:$F$98=SITUATION!$C14)*
                     ('liste des soudeurs'!$I$2:$I$98&lt;=12)*
                    ('liste des soudeurs'!$G$2:$G$98=SITUATION!H$7),0),1), "")</f>
        <v/>
      </c>
      <c r="I14" s="619" t="str">
        <f t="array" ref="I14">IFERROR(INDEX('liste des soudeurs'!$S$2:$S$98,
MATCH(1,('liste des soudeurs'!$F$2:$F$98=SITUATION!$C14)*
                     ('liste des soudeurs'!$I$2:$I$98&lt;=12)*
                    ('liste des soudeurs'!$G$2:$G$98=SITUATION!I$7),0),1), "")</f>
        <v/>
      </c>
      <c r="J14" s="620" t="str">
        <f t="array" ref="J14">IFERROR(INDEX('liste des soudeurs'!$S$2:$S$98,
MATCH(1,('liste des soudeurs'!$F$2:$F$98=SITUATION!$C14)*
                     ('liste des soudeurs'!$I$2:$I$98&lt;=12)*
                    ('liste des soudeurs'!$G$2:$G$98=SITUATION!J$7),0),1), "")</f>
        <v/>
      </c>
      <c r="L14" s="618" t="str">
        <f t="array" ref="L14">IFERROR(INDEX('liste des soudeurs'!$S$2:$S$98,
                    MATCH(1,('liste des soudeurs'!$F$2:$F$98=SITUATION!$C14)*
                                        ('liste des soudeurs'!$I$2:$I$98&gt;12)*
                                         ('liste des soudeurs'!$G$2:$G$98=SITUATION!L$7),0),1),"")</f>
        <v/>
      </c>
      <c r="M14" s="619" t="str">
        <f t="array" ref="M14">IFERROR(INDEX('liste des soudeurs'!$S$2:$S$98,
                    MATCH(1,('liste des soudeurs'!$F$2:$F$98=SITUATION!$C14)*
                                        ('liste des soudeurs'!$I$2:$I$98&gt;12)*
                                         ('liste des soudeurs'!$G$2:$G$98=SITUATION!M$7),0),1),"")</f>
        <v/>
      </c>
      <c r="N14" s="619" t="str">
        <f t="array" ref="N14">IFERROR(INDEX('liste des soudeurs'!$S$2:$S$98,
                    MATCH(1,('liste des soudeurs'!$F$2:$F$98=SITUATION!$C14)*
                                        ('liste des soudeurs'!$I$2:$I$98&gt;12)*
                                         ('liste des soudeurs'!$G$2:$G$98=SITUATION!N$7),0),1),"")</f>
        <v/>
      </c>
      <c r="O14" s="619" t="str">
        <f t="array" ref="O14">IFERROR(INDEX('liste des soudeurs'!$S$2:$S$98,
                    MATCH(1,('liste des soudeurs'!$F$2:$F$98=SITUATION!$C14)*
                                        ('liste des soudeurs'!$I$2:$I$98&gt;12)*
                                         ('liste des soudeurs'!$G$2:$G$98=SITUATION!O$7),0),1),"")</f>
        <v/>
      </c>
      <c r="P14" s="620" t="str">
        <f t="array" ref="P14">IFERROR(INDEX('liste des soudeurs'!$S$2:$S$98,
                    MATCH(1,('liste des soudeurs'!$F$2:$F$98=SITUATION!$C14)*
                                        ('liste des soudeurs'!$I$2:$I$98&gt;12)*
                                         ('liste des soudeurs'!$G$2:$G$98=SITUATION!P$7),0),1),"")</f>
        <v/>
      </c>
      <c r="R14" s="621" t="str">
        <f t="array" ref="R14">IFERROR(INDEX('liste des soudeurs'!$S$2:$S$98,
MATCH(1,('liste des soudeurs'!$F$2:$F$98=SITUATION!$C14)*
                     ('liste des soudeurs'!$I$2:$I$98&lt;=12)*
                    ('liste des soudeurs'!$G$2:$G$98=SITUATION!R$7),0),1), "")</f>
        <v/>
      </c>
      <c r="S14" s="622" t="str">
        <f t="array" ref="S14">IFERROR(INDEX('liste des soudeurs'!$S$2:$S$98,
MATCH(1,('liste des soudeurs'!$F$2:$F$98=SITUATION!$C14)*
                     ('liste des soudeurs'!$I$2:$I$98&lt;=12)*
                    ('liste des soudeurs'!$G$2:$G$98=SITUATION!S$7),0),1), "")</f>
        <v/>
      </c>
      <c r="T14" s="622" t="str">
        <f t="array" ref="T14">IFERROR(INDEX('liste des soudeurs'!$S$2:$S$98,
MATCH(1,('liste des soudeurs'!$F$2:$F$98=SITUATION!$C14)*
                     ('liste des soudeurs'!$I$2:$I$98&lt;=12)*
                    ('liste des soudeurs'!$G$2:$G$98=SITUATION!T$7),0),1), "")</f>
        <v/>
      </c>
      <c r="U14" s="622" t="str">
        <f t="array" ref="U14">IFERROR(INDEX('liste des soudeurs'!$S$2:$S$98,
MATCH(1,('liste des soudeurs'!$F$2:$F$98=SITUATION!$C14)*
                     ('liste des soudeurs'!$I$2:$I$98&lt;=12)*
                    ('liste des soudeurs'!$G$2:$G$98=SITUATION!U$7),0),1), "")</f>
        <v/>
      </c>
      <c r="V14" s="623" t="str">
        <f t="array" ref="V14">IFERROR(INDEX('liste des soudeurs'!$S$2:$S$98,
MATCH(1,('liste des soudeurs'!$F$2:$F$98=SITUATION!$C14)*
                     ('liste des soudeurs'!$I$2:$I$98&lt;=12)*
                    ('liste des soudeurs'!$G$2:$G$98=SITUATION!V$7),0),1), "")</f>
        <v/>
      </c>
      <c r="W14" s="610"/>
      <c r="X14" s="618" t="str">
        <f t="shared" si="7"/>
        <v/>
      </c>
      <c r="Y14" s="620" t="str">
        <f t="shared" si="8"/>
        <v/>
      </c>
      <c r="Z14" s="624" t="b">
        <f t="shared" si="2"/>
        <v>1</v>
      </c>
      <c r="AA14" s="613">
        <f t="shared" si="3"/>
        <v>0</v>
      </c>
    </row>
    <row r="15" spans="1:27" ht="18" hidden="1" customHeight="1">
      <c r="A15" s="614">
        <f>COUNTIF($E$9:E15,1)</f>
        <v>0</v>
      </c>
      <c r="B15" s="615">
        <v>7</v>
      </c>
      <c r="C15" s="616" t="str">
        <f>IFERROR(VLOOKUP(D15,'1'!$A$2:$B$500,2,0),"")</f>
        <v>BENSENOUCI ABDESSLAM</v>
      </c>
      <c r="D15" s="617" t="s">
        <v>691</v>
      </c>
      <c r="E15" s="575">
        <f t="shared" si="4"/>
        <v>0</v>
      </c>
      <c r="F15" s="618" t="str">
        <f t="array" ref="F15">IFERROR(INDEX('liste des soudeurs'!$S$2:$S$98,
MATCH(1,('liste des soudeurs'!$F$2:$F$98=SITUATION!$C15)*
                     ('liste des soudeurs'!$I$2:$I$98&lt;=12)*
                    ('liste des soudeurs'!$G$2:$G$98=SITUATION!F$7),0),1), "")</f>
        <v/>
      </c>
      <c r="G15" s="619" t="str">
        <f t="array" ref="G15">IFERROR(INDEX('liste des soudeurs'!$S$2:$S$98,
MATCH(1,('liste des soudeurs'!$F$2:$F$98=SITUATION!$C15)*
                     ('liste des soudeurs'!$I$2:$I$98&lt;=12)*
                    ('liste des soudeurs'!$G$2:$G$98=SITUATION!G$7),0),1), "")</f>
        <v/>
      </c>
      <c r="H15" s="619" t="str">
        <f t="array" ref="H15">IFERROR(INDEX('liste des soudeurs'!$S$2:$S$98,
MATCH(1,('liste des soudeurs'!$F$2:$F$98=SITUATION!$C15)*
                     ('liste des soudeurs'!$I$2:$I$98&lt;=12)*
                    ('liste des soudeurs'!$G$2:$G$98=SITUATION!H$7),0),1), "")</f>
        <v/>
      </c>
      <c r="I15" s="619" t="str">
        <f t="array" ref="I15">IFERROR(INDEX('liste des soudeurs'!$S$2:$S$98,
MATCH(1,('liste des soudeurs'!$F$2:$F$98=SITUATION!$C15)*
                     ('liste des soudeurs'!$I$2:$I$98&lt;=12)*
                    ('liste des soudeurs'!$G$2:$G$98=SITUATION!I$7),0),1), "")</f>
        <v/>
      </c>
      <c r="J15" s="620" t="str">
        <f t="array" ref="J15">IFERROR(INDEX('liste des soudeurs'!$S$2:$S$98,
MATCH(1,('liste des soudeurs'!$F$2:$F$98=SITUATION!$C15)*
                     ('liste des soudeurs'!$I$2:$I$98&lt;=12)*
                    ('liste des soudeurs'!$G$2:$G$98=SITUATION!J$7),0),1), "")</f>
        <v/>
      </c>
      <c r="L15" s="618" t="str">
        <f t="array" ref="L15">IFERROR(INDEX('liste des soudeurs'!$S$2:$S$98,
                    MATCH(1,('liste des soudeurs'!$F$2:$F$98=SITUATION!$C15)*
                                        ('liste des soudeurs'!$I$2:$I$98&gt;12)*
                                         ('liste des soudeurs'!$G$2:$G$98=SITUATION!L$7),0),1),"")</f>
        <v/>
      </c>
      <c r="M15" s="619" t="str">
        <f t="array" ref="M15">IFERROR(INDEX('liste des soudeurs'!$S$2:$S$98,
                    MATCH(1,('liste des soudeurs'!$F$2:$F$98=SITUATION!$C15)*
                                        ('liste des soudeurs'!$I$2:$I$98&gt;12)*
                                         ('liste des soudeurs'!$G$2:$G$98=SITUATION!M$7),0),1),"")</f>
        <v/>
      </c>
      <c r="N15" s="619" t="str">
        <f t="array" ref="N15">IFERROR(INDEX('liste des soudeurs'!$S$2:$S$98,
                    MATCH(1,('liste des soudeurs'!$F$2:$F$98=SITUATION!$C15)*
                                        ('liste des soudeurs'!$I$2:$I$98&gt;12)*
                                         ('liste des soudeurs'!$G$2:$G$98=SITUATION!N$7),0),1),"")</f>
        <v/>
      </c>
      <c r="O15" s="619" t="str">
        <f t="array" ref="O15">IFERROR(INDEX('liste des soudeurs'!$S$2:$S$98,
                    MATCH(1,('liste des soudeurs'!$F$2:$F$98=SITUATION!$C15)*
                                        ('liste des soudeurs'!$I$2:$I$98&gt;12)*
                                         ('liste des soudeurs'!$G$2:$G$98=SITUATION!O$7),0),1),"")</f>
        <v/>
      </c>
      <c r="P15" s="620" t="str">
        <f t="array" ref="P15">IFERROR(INDEX('liste des soudeurs'!$S$2:$S$98,
                    MATCH(1,('liste des soudeurs'!$F$2:$F$98=SITUATION!$C15)*
                                        ('liste des soudeurs'!$I$2:$I$98&gt;12)*
                                         ('liste des soudeurs'!$G$2:$G$98=SITUATION!P$7),0),1),"")</f>
        <v/>
      </c>
      <c r="R15" s="621" t="str">
        <f t="array" ref="R15">IFERROR(INDEX('liste des soudeurs'!$S$2:$S$98,
MATCH(1,('liste des soudeurs'!$F$2:$F$98=SITUATION!$C15)*
                     ('liste des soudeurs'!$I$2:$I$98&lt;=12)*
                    ('liste des soudeurs'!$G$2:$G$98=SITUATION!R$7),0),1), "")</f>
        <v/>
      </c>
      <c r="S15" s="622" t="str">
        <f t="array" ref="S15">IFERROR(INDEX('liste des soudeurs'!$S$2:$S$98,
MATCH(1,('liste des soudeurs'!$F$2:$F$98=SITUATION!$C15)*
                     ('liste des soudeurs'!$I$2:$I$98&lt;=12)*
                    ('liste des soudeurs'!$G$2:$G$98=SITUATION!S$7),0),1), "")</f>
        <v/>
      </c>
      <c r="T15" s="622" t="str">
        <f t="array" ref="T15">IFERROR(INDEX('liste des soudeurs'!$S$2:$S$98,
MATCH(1,('liste des soudeurs'!$F$2:$F$98=SITUATION!$C15)*
                     ('liste des soudeurs'!$I$2:$I$98&lt;=12)*
                    ('liste des soudeurs'!$G$2:$G$98=SITUATION!T$7),0),1), "")</f>
        <v/>
      </c>
      <c r="U15" s="622" t="str">
        <f t="array" ref="U15">IFERROR(INDEX('liste des soudeurs'!$S$2:$S$98,
MATCH(1,('liste des soudeurs'!$F$2:$F$98=SITUATION!$C15)*
                     ('liste des soudeurs'!$I$2:$I$98&lt;=12)*
                    ('liste des soudeurs'!$G$2:$G$98=SITUATION!U$7),0),1), "")</f>
        <v/>
      </c>
      <c r="V15" s="623" t="str">
        <f t="array" ref="V15">IFERROR(INDEX('liste des soudeurs'!$S$2:$S$98,
MATCH(1,('liste des soudeurs'!$F$2:$F$98=SITUATION!$C15)*
                     ('liste des soudeurs'!$I$2:$I$98&lt;=12)*
                    ('liste des soudeurs'!$G$2:$G$98=SITUATION!V$7),0),1), "")</f>
        <v/>
      </c>
      <c r="W15" s="610"/>
      <c r="X15" s="618" t="str">
        <f t="shared" si="7"/>
        <v/>
      </c>
      <c r="Y15" s="620" t="str">
        <f t="shared" si="8"/>
        <v/>
      </c>
      <c r="Z15" s="624" t="b">
        <f t="shared" si="2"/>
        <v>1</v>
      </c>
      <c r="AA15" s="613">
        <f t="shared" si="3"/>
        <v>0</v>
      </c>
    </row>
    <row r="16" spans="1:27" ht="18" hidden="1" customHeight="1">
      <c r="A16" s="614">
        <f>COUNTIF($E$9:E16,1)</f>
        <v>0</v>
      </c>
      <c r="B16" s="615">
        <v>8</v>
      </c>
      <c r="C16" s="616" t="str">
        <f>IFERROR(VLOOKUP(D16,'1'!$A$2:$B$500,2,0),"")</f>
        <v>BOUHANIA ABDELKRIM</v>
      </c>
      <c r="D16" s="617" t="s">
        <v>692</v>
      </c>
      <c r="E16" s="575">
        <f t="shared" si="4"/>
        <v>0</v>
      </c>
      <c r="F16" s="618" t="str">
        <f t="array" ref="F16">IFERROR(INDEX('liste des soudeurs'!$S$2:$S$98,
MATCH(1,('liste des soudeurs'!$F$2:$F$98=SITUATION!$C16)*
                     ('liste des soudeurs'!$I$2:$I$98&lt;=12)*
                    ('liste des soudeurs'!$G$2:$G$98=SITUATION!F$7),0),1), "")</f>
        <v/>
      </c>
      <c r="G16" s="619" t="str">
        <f t="array" ref="G16">IFERROR(INDEX('liste des soudeurs'!$S$2:$S$98,
MATCH(1,('liste des soudeurs'!$F$2:$F$98=SITUATION!$C16)*
                     ('liste des soudeurs'!$I$2:$I$98&lt;=12)*
                    ('liste des soudeurs'!$G$2:$G$98=SITUATION!G$7),0),1), "")</f>
        <v/>
      </c>
      <c r="H16" s="619" t="str">
        <f t="array" ref="H16">IFERROR(INDEX('liste des soudeurs'!$S$2:$S$98,
MATCH(1,('liste des soudeurs'!$F$2:$F$98=SITUATION!$C16)*
                     ('liste des soudeurs'!$I$2:$I$98&lt;=12)*
                    ('liste des soudeurs'!$G$2:$G$98=SITUATION!H$7),0),1), "")</f>
        <v/>
      </c>
      <c r="I16" s="619" t="str">
        <f t="array" ref="I16">IFERROR(INDEX('liste des soudeurs'!$S$2:$S$98,
MATCH(1,('liste des soudeurs'!$F$2:$F$98=SITUATION!$C16)*
                     ('liste des soudeurs'!$I$2:$I$98&lt;=12)*
                    ('liste des soudeurs'!$G$2:$G$98=SITUATION!I$7),0),1), "")</f>
        <v/>
      </c>
      <c r="J16" s="620" t="str">
        <f t="array" ref="J16">IFERROR(INDEX('liste des soudeurs'!$S$2:$S$98,
MATCH(1,('liste des soudeurs'!$F$2:$F$98=SITUATION!$C16)*
                     ('liste des soudeurs'!$I$2:$I$98&lt;=12)*
                    ('liste des soudeurs'!$G$2:$G$98=SITUATION!J$7),0),1), "")</f>
        <v/>
      </c>
      <c r="L16" s="618" t="str">
        <f t="array" ref="L16">IFERROR(INDEX('liste des soudeurs'!$S$2:$S$98,
                    MATCH(1,('liste des soudeurs'!$F$2:$F$98=SITUATION!$C16)*
                                        ('liste des soudeurs'!$I$2:$I$98&gt;12)*
                                         ('liste des soudeurs'!$G$2:$G$98=SITUATION!L$7),0),1),"")</f>
        <v/>
      </c>
      <c r="M16" s="619" t="str">
        <f t="array" ref="M16">IFERROR(INDEX('liste des soudeurs'!$S$2:$S$98,
                    MATCH(1,('liste des soudeurs'!$F$2:$F$98=SITUATION!$C16)*
                                        ('liste des soudeurs'!$I$2:$I$98&gt;12)*
                                         ('liste des soudeurs'!$G$2:$G$98=SITUATION!M$7),0),1),"")</f>
        <v/>
      </c>
      <c r="N16" s="619" t="str">
        <f t="array" ref="N16">IFERROR(INDEX('liste des soudeurs'!$S$2:$S$98,
                    MATCH(1,('liste des soudeurs'!$F$2:$F$98=SITUATION!$C16)*
                                        ('liste des soudeurs'!$I$2:$I$98&gt;12)*
                                         ('liste des soudeurs'!$G$2:$G$98=SITUATION!N$7),0),1),"")</f>
        <v/>
      </c>
      <c r="O16" s="619" t="str">
        <f t="array" ref="O16">IFERROR(INDEX('liste des soudeurs'!$S$2:$S$98,
                    MATCH(1,('liste des soudeurs'!$F$2:$F$98=SITUATION!$C16)*
                                        ('liste des soudeurs'!$I$2:$I$98&gt;12)*
                                         ('liste des soudeurs'!$G$2:$G$98=SITUATION!O$7),0),1),"")</f>
        <v/>
      </c>
      <c r="P16" s="620" t="str">
        <f t="array" ref="P16">IFERROR(INDEX('liste des soudeurs'!$S$2:$S$98,
                    MATCH(1,('liste des soudeurs'!$F$2:$F$98=SITUATION!$C16)*
                                        ('liste des soudeurs'!$I$2:$I$98&gt;12)*
                                         ('liste des soudeurs'!$G$2:$G$98=SITUATION!P$7),0),1),"")</f>
        <v/>
      </c>
      <c r="R16" s="621" t="str">
        <f t="array" ref="R16">IFERROR(INDEX('liste des soudeurs'!$S$2:$S$98,
MATCH(1,('liste des soudeurs'!$F$2:$F$98=SITUATION!$C16)*
                     ('liste des soudeurs'!$I$2:$I$98&lt;=12)*
                    ('liste des soudeurs'!$G$2:$G$98=SITUATION!R$7),0),1), "")</f>
        <v/>
      </c>
      <c r="S16" s="622" t="str">
        <f t="array" ref="S16">IFERROR(INDEX('liste des soudeurs'!$S$2:$S$98,
MATCH(1,('liste des soudeurs'!$F$2:$F$98=SITUATION!$C16)*
                     ('liste des soudeurs'!$I$2:$I$98&lt;=12)*
                    ('liste des soudeurs'!$G$2:$G$98=SITUATION!S$7),0),1), "")</f>
        <v/>
      </c>
      <c r="T16" s="622" t="str">
        <f t="array" ref="T16">IFERROR(INDEX('liste des soudeurs'!$S$2:$S$98,
MATCH(1,('liste des soudeurs'!$F$2:$F$98=SITUATION!$C16)*
                     ('liste des soudeurs'!$I$2:$I$98&lt;=12)*
                    ('liste des soudeurs'!$G$2:$G$98=SITUATION!T$7),0),1), "")</f>
        <v/>
      </c>
      <c r="U16" s="622" t="str">
        <f t="array" ref="U16">IFERROR(INDEX('liste des soudeurs'!$S$2:$S$98,
MATCH(1,('liste des soudeurs'!$F$2:$F$98=SITUATION!$C16)*
                     ('liste des soudeurs'!$I$2:$I$98&lt;=12)*
                    ('liste des soudeurs'!$G$2:$G$98=SITUATION!U$7),0),1), "")</f>
        <v/>
      </c>
      <c r="V16" s="623" t="str">
        <f t="array" ref="V16">IFERROR(INDEX('liste des soudeurs'!$S$2:$S$98,
MATCH(1,('liste des soudeurs'!$F$2:$F$98=SITUATION!$C16)*
                     ('liste des soudeurs'!$I$2:$I$98&lt;=12)*
                    ('liste des soudeurs'!$G$2:$G$98=SITUATION!V$7),0),1), "")</f>
        <v/>
      </c>
      <c r="W16" s="610"/>
      <c r="X16" s="618" t="str">
        <f t="shared" si="7"/>
        <v/>
      </c>
      <c r="Y16" s="620" t="str">
        <f t="shared" si="8"/>
        <v/>
      </c>
      <c r="Z16" s="624" t="b">
        <f t="shared" si="2"/>
        <v>1</v>
      </c>
      <c r="AA16" s="613">
        <f t="shared" si="3"/>
        <v>0</v>
      </c>
    </row>
    <row r="17" spans="1:27" ht="18" hidden="1" customHeight="1">
      <c r="A17" s="614">
        <f>COUNTIF($E$9:E17,1)</f>
        <v>0</v>
      </c>
      <c r="B17" s="615">
        <v>9</v>
      </c>
      <c r="C17" s="616" t="str">
        <f>IFERROR(VLOOKUP(D17,'1'!$A$2:$B$500,2,0),"")</f>
        <v>LALA LAZHAR</v>
      </c>
      <c r="D17" s="617" t="s">
        <v>693</v>
      </c>
      <c r="E17" s="575">
        <f t="shared" si="4"/>
        <v>0</v>
      </c>
      <c r="F17" s="618" t="str">
        <f t="array" ref="F17">IFERROR(INDEX('liste des soudeurs'!$S$2:$S$98,
MATCH(1,('liste des soudeurs'!$F$2:$F$98=SITUATION!$C17)*
                     ('liste des soudeurs'!$I$2:$I$98&lt;=12)*
                    ('liste des soudeurs'!$G$2:$G$98=SITUATION!F$7),0),1), "")</f>
        <v/>
      </c>
      <c r="G17" s="619" t="str">
        <f t="array" ref="G17">IFERROR(INDEX('liste des soudeurs'!$S$2:$S$98,
MATCH(1,('liste des soudeurs'!$F$2:$F$98=SITUATION!$C17)*
                     ('liste des soudeurs'!$I$2:$I$98&lt;=12)*
                    ('liste des soudeurs'!$G$2:$G$98=SITUATION!G$7),0),1), "")</f>
        <v/>
      </c>
      <c r="H17" s="619" t="str">
        <f t="array" ref="H17">IFERROR(INDEX('liste des soudeurs'!$S$2:$S$98,
MATCH(1,('liste des soudeurs'!$F$2:$F$98=SITUATION!$C17)*
                     ('liste des soudeurs'!$I$2:$I$98&lt;=12)*
                    ('liste des soudeurs'!$G$2:$G$98=SITUATION!H$7),0),1), "")</f>
        <v/>
      </c>
      <c r="I17" s="619" t="str">
        <f t="array" ref="I17">IFERROR(INDEX('liste des soudeurs'!$S$2:$S$98,
MATCH(1,('liste des soudeurs'!$F$2:$F$98=SITUATION!$C17)*
                     ('liste des soudeurs'!$I$2:$I$98&lt;=12)*
                    ('liste des soudeurs'!$G$2:$G$98=SITUATION!I$7),0),1), "")</f>
        <v/>
      </c>
      <c r="J17" s="620" t="str">
        <f t="array" ref="J17">IFERROR(INDEX('liste des soudeurs'!$S$2:$S$98,
MATCH(1,('liste des soudeurs'!$F$2:$F$98=SITUATION!$C17)*
                     ('liste des soudeurs'!$I$2:$I$98&lt;=12)*
                    ('liste des soudeurs'!$G$2:$G$98=SITUATION!J$7),0),1), "")</f>
        <v/>
      </c>
      <c r="L17" s="618" t="str">
        <f t="array" ref="L17">IFERROR(INDEX('liste des soudeurs'!$S$2:$S$98,
                    MATCH(1,('liste des soudeurs'!$F$2:$F$98=SITUATION!$C17)*
                                        ('liste des soudeurs'!$I$2:$I$98&gt;12)*
                                         ('liste des soudeurs'!$G$2:$G$98=SITUATION!L$7),0),1),"")</f>
        <v/>
      </c>
      <c r="M17" s="619" t="str">
        <f t="array" ref="M17">IFERROR(INDEX('liste des soudeurs'!$S$2:$S$98,
                    MATCH(1,('liste des soudeurs'!$F$2:$F$98=SITUATION!$C17)*
                                        ('liste des soudeurs'!$I$2:$I$98&gt;12)*
                                         ('liste des soudeurs'!$G$2:$G$98=SITUATION!M$7),0),1),"")</f>
        <v/>
      </c>
      <c r="N17" s="619" t="str">
        <f t="array" ref="N17">IFERROR(INDEX('liste des soudeurs'!$S$2:$S$98,
                    MATCH(1,('liste des soudeurs'!$F$2:$F$98=SITUATION!$C17)*
                                        ('liste des soudeurs'!$I$2:$I$98&gt;12)*
                                         ('liste des soudeurs'!$G$2:$G$98=SITUATION!N$7),0),1),"")</f>
        <v/>
      </c>
      <c r="O17" s="619" t="str">
        <f t="array" ref="O17">IFERROR(INDEX('liste des soudeurs'!$S$2:$S$98,
                    MATCH(1,('liste des soudeurs'!$F$2:$F$98=SITUATION!$C17)*
                                        ('liste des soudeurs'!$I$2:$I$98&gt;12)*
                                         ('liste des soudeurs'!$G$2:$G$98=SITUATION!O$7),0),1),"")</f>
        <v/>
      </c>
      <c r="P17" s="620" t="str">
        <f t="array" ref="P17">IFERROR(INDEX('liste des soudeurs'!$S$2:$S$98,
                    MATCH(1,('liste des soudeurs'!$F$2:$F$98=SITUATION!$C17)*
                                        ('liste des soudeurs'!$I$2:$I$98&gt;12)*
                                         ('liste des soudeurs'!$G$2:$G$98=SITUATION!P$7),0),1),"")</f>
        <v/>
      </c>
      <c r="R17" s="621" t="str">
        <f t="array" ref="R17">IFERROR(INDEX('liste des soudeurs'!$S$2:$S$98,
MATCH(1,('liste des soudeurs'!$F$2:$F$98=SITUATION!$C17)*
                     ('liste des soudeurs'!$I$2:$I$98&lt;=12)*
                    ('liste des soudeurs'!$G$2:$G$98=SITUATION!R$7),0),1), "")</f>
        <v/>
      </c>
      <c r="S17" s="622" t="str">
        <f t="array" ref="S17">IFERROR(INDEX('liste des soudeurs'!$S$2:$S$98,
MATCH(1,('liste des soudeurs'!$F$2:$F$98=SITUATION!$C17)*
                     ('liste des soudeurs'!$I$2:$I$98&lt;=12)*
                    ('liste des soudeurs'!$G$2:$G$98=SITUATION!S$7),0),1), "")</f>
        <v/>
      </c>
      <c r="T17" s="622" t="str">
        <f t="array" ref="T17">IFERROR(INDEX('liste des soudeurs'!$S$2:$S$98,
MATCH(1,('liste des soudeurs'!$F$2:$F$98=SITUATION!$C17)*
                     ('liste des soudeurs'!$I$2:$I$98&lt;=12)*
                    ('liste des soudeurs'!$G$2:$G$98=SITUATION!T$7),0),1), "")</f>
        <v/>
      </c>
      <c r="U17" s="622" t="str">
        <f t="array" ref="U17">IFERROR(INDEX('liste des soudeurs'!$S$2:$S$98,
MATCH(1,('liste des soudeurs'!$F$2:$F$98=SITUATION!$C17)*
                     ('liste des soudeurs'!$I$2:$I$98&lt;=12)*
                    ('liste des soudeurs'!$G$2:$G$98=SITUATION!U$7),0),1), "")</f>
        <v/>
      </c>
      <c r="V17" s="623" t="str">
        <f t="array" ref="V17">IFERROR(INDEX('liste des soudeurs'!$S$2:$S$98,
MATCH(1,('liste des soudeurs'!$F$2:$F$98=SITUATION!$C17)*
                     ('liste des soudeurs'!$I$2:$I$98&lt;=12)*
                    ('liste des soudeurs'!$G$2:$G$98=SITUATION!V$7),0),1), "")</f>
        <v/>
      </c>
      <c r="W17" s="610"/>
      <c r="X17" s="618" t="str">
        <f t="shared" si="7"/>
        <v/>
      </c>
      <c r="Y17" s="620" t="str">
        <f t="shared" si="8"/>
        <v/>
      </c>
      <c r="Z17" s="624" t="b">
        <f t="shared" si="2"/>
        <v>1</v>
      </c>
      <c r="AA17" s="613">
        <f t="shared" si="3"/>
        <v>0</v>
      </c>
    </row>
    <row r="18" spans="1:27" ht="18" hidden="1" customHeight="1">
      <c r="A18" s="614">
        <f>COUNTIF($E$9:E18,1)</f>
        <v>0</v>
      </c>
      <c r="B18" s="615">
        <v>10</v>
      </c>
      <c r="C18" s="616" t="str">
        <f>IFERROR(VLOOKUP(D18,'1'!$A$2:$B$500,2,0),"")</f>
        <v>BOUTAIBA NOUR EDDINE</v>
      </c>
      <c r="D18" s="617" t="s">
        <v>660</v>
      </c>
      <c r="E18" s="575">
        <f t="shared" si="4"/>
        <v>0</v>
      </c>
      <c r="F18" s="618" t="str">
        <f t="array" ref="F18">IFERROR(INDEX('liste des soudeurs'!$S$2:$S$98,
MATCH(1,('liste des soudeurs'!$F$2:$F$98=SITUATION!$C18)*
                     ('liste des soudeurs'!$I$2:$I$98&lt;=12)*
                    ('liste des soudeurs'!$G$2:$G$98=SITUATION!F$7),0),1), "")</f>
        <v/>
      </c>
      <c r="G18" s="619" t="str">
        <f t="array" ref="G18">IFERROR(INDEX('liste des soudeurs'!$S$2:$S$98,
MATCH(1,('liste des soudeurs'!$F$2:$F$98=SITUATION!$C18)*
                     ('liste des soudeurs'!$I$2:$I$98&lt;=12)*
                    ('liste des soudeurs'!$G$2:$G$98=SITUATION!G$7),0),1), "")</f>
        <v/>
      </c>
      <c r="H18" s="619" t="str">
        <f t="array" ref="H18">IFERROR(INDEX('liste des soudeurs'!$S$2:$S$98,
MATCH(1,('liste des soudeurs'!$F$2:$F$98=SITUATION!$C18)*
                     ('liste des soudeurs'!$I$2:$I$98&lt;=12)*
                    ('liste des soudeurs'!$G$2:$G$98=SITUATION!H$7),0),1), "")</f>
        <v/>
      </c>
      <c r="I18" s="619" t="str">
        <f t="array" ref="I18">IFERROR(INDEX('liste des soudeurs'!$S$2:$S$98,
MATCH(1,('liste des soudeurs'!$F$2:$F$98=SITUATION!$C18)*
                     ('liste des soudeurs'!$I$2:$I$98&lt;=12)*
                    ('liste des soudeurs'!$G$2:$G$98=SITUATION!I$7),0),1), "")</f>
        <v/>
      </c>
      <c r="J18" s="620" t="str">
        <f t="array" ref="J18">IFERROR(INDEX('liste des soudeurs'!$S$2:$S$98,
MATCH(1,('liste des soudeurs'!$F$2:$F$98=SITUATION!$C18)*
                     ('liste des soudeurs'!$I$2:$I$98&lt;=12)*
                    ('liste des soudeurs'!$G$2:$G$98=SITUATION!J$7),0),1), "")</f>
        <v/>
      </c>
      <c r="L18" s="618" t="str">
        <f t="array" ref="L18">IFERROR(INDEX('liste des soudeurs'!$S$2:$S$98,
                    MATCH(1,('liste des soudeurs'!$F$2:$F$98=SITUATION!$C18)*
                                        ('liste des soudeurs'!$I$2:$I$98&gt;12)*
                                         ('liste des soudeurs'!$G$2:$G$98=SITUATION!L$7),0),1),"")</f>
        <v/>
      </c>
      <c r="M18" s="619" t="str">
        <f t="array" ref="M18">IFERROR(INDEX('liste des soudeurs'!$S$2:$S$98,
                    MATCH(1,('liste des soudeurs'!$F$2:$F$98=SITUATION!$C18)*
                                        ('liste des soudeurs'!$I$2:$I$98&gt;12)*
                                         ('liste des soudeurs'!$G$2:$G$98=SITUATION!M$7),0),1),"")</f>
        <v/>
      </c>
      <c r="N18" s="619" t="str">
        <f t="array" ref="N18">IFERROR(INDEX('liste des soudeurs'!$S$2:$S$98,
                    MATCH(1,('liste des soudeurs'!$F$2:$F$98=SITUATION!$C18)*
                                        ('liste des soudeurs'!$I$2:$I$98&gt;12)*
                                         ('liste des soudeurs'!$G$2:$G$98=SITUATION!N$7),0),1),"")</f>
        <v/>
      </c>
      <c r="O18" s="619" t="str">
        <f t="array" ref="O18">IFERROR(INDEX('liste des soudeurs'!$S$2:$S$98,
                    MATCH(1,('liste des soudeurs'!$F$2:$F$98=SITUATION!$C18)*
                                        ('liste des soudeurs'!$I$2:$I$98&gt;12)*
                                         ('liste des soudeurs'!$G$2:$G$98=SITUATION!O$7),0),1),"")</f>
        <v/>
      </c>
      <c r="P18" s="620" t="str">
        <f t="array" ref="P18">IFERROR(INDEX('liste des soudeurs'!$S$2:$S$98,
                    MATCH(1,('liste des soudeurs'!$F$2:$F$98=SITUATION!$C18)*
                                        ('liste des soudeurs'!$I$2:$I$98&gt;12)*
                                         ('liste des soudeurs'!$G$2:$G$98=SITUATION!P$7),0),1),"")</f>
        <v/>
      </c>
      <c r="R18" s="621" t="str">
        <f t="array" ref="R18">IFERROR(INDEX('liste des soudeurs'!$S$2:$S$98,
MATCH(1,('liste des soudeurs'!$F$2:$F$98=SITUATION!$C18)*
                     ('liste des soudeurs'!$I$2:$I$98&lt;=12)*
                    ('liste des soudeurs'!$G$2:$G$98=SITUATION!R$7),0),1), "")</f>
        <v/>
      </c>
      <c r="S18" s="622" t="str">
        <f t="array" ref="S18">IFERROR(INDEX('liste des soudeurs'!$S$2:$S$98,
MATCH(1,('liste des soudeurs'!$F$2:$F$98=SITUATION!$C18)*
                     ('liste des soudeurs'!$I$2:$I$98&lt;=12)*
                    ('liste des soudeurs'!$G$2:$G$98=SITUATION!S$7),0),1), "")</f>
        <v/>
      </c>
      <c r="T18" s="622" t="str">
        <f t="array" ref="T18">IFERROR(INDEX('liste des soudeurs'!$S$2:$S$98,
MATCH(1,('liste des soudeurs'!$F$2:$F$98=SITUATION!$C18)*
                     ('liste des soudeurs'!$I$2:$I$98&lt;=12)*
                    ('liste des soudeurs'!$G$2:$G$98=SITUATION!T$7),0),1), "")</f>
        <v/>
      </c>
      <c r="U18" s="622" t="str">
        <f t="array" ref="U18">IFERROR(INDEX('liste des soudeurs'!$S$2:$S$98,
MATCH(1,('liste des soudeurs'!$F$2:$F$98=SITUATION!$C18)*
                     ('liste des soudeurs'!$I$2:$I$98&lt;=12)*
                    ('liste des soudeurs'!$G$2:$G$98=SITUATION!U$7),0),1), "")</f>
        <v/>
      </c>
      <c r="V18" s="623" t="str">
        <f t="array" ref="V18">IFERROR(INDEX('liste des soudeurs'!$S$2:$S$98,
MATCH(1,('liste des soudeurs'!$F$2:$F$98=SITUATION!$C18)*
                     ('liste des soudeurs'!$I$2:$I$98&lt;=12)*
                    ('liste des soudeurs'!$G$2:$G$98=SITUATION!V$7),0),1), "")</f>
        <v/>
      </c>
      <c r="W18" s="610"/>
      <c r="X18" s="618" t="str">
        <f t="shared" si="7"/>
        <v/>
      </c>
      <c r="Y18" s="620" t="str">
        <f t="shared" si="8"/>
        <v/>
      </c>
      <c r="Z18" s="624" t="b">
        <f t="shared" si="2"/>
        <v>1</v>
      </c>
      <c r="AA18" s="613">
        <f t="shared" si="3"/>
        <v>0</v>
      </c>
    </row>
    <row r="19" spans="1:27" ht="18" hidden="1" customHeight="1">
      <c r="A19" s="614">
        <f>COUNTIF($E$9:E19,1)</f>
        <v>0</v>
      </c>
      <c r="B19" s="615">
        <v>11</v>
      </c>
      <c r="C19" s="616" t="str">
        <f>IFERROR(VLOOKUP(D19,'1'!$A$2:$B$500,2,0),"")</f>
        <v>HAMOUCHE ZAHER</v>
      </c>
      <c r="D19" s="617" t="s">
        <v>661</v>
      </c>
      <c r="E19" s="575">
        <f t="shared" si="4"/>
        <v>0</v>
      </c>
      <c r="F19" s="618" t="str">
        <f t="array" ref="F19">IFERROR(INDEX('liste des soudeurs'!$S$2:$S$98,
MATCH(1,('liste des soudeurs'!$F$2:$F$98=SITUATION!$C19)*
                     ('liste des soudeurs'!$I$2:$I$98&lt;=12)*
                    ('liste des soudeurs'!$G$2:$G$98=SITUATION!F$7),0),1), "")</f>
        <v/>
      </c>
      <c r="G19" s="619" t="str">
        <f t="array" ref="G19">IFERROR(INDEX('liste des soudeurs'!$S$2:$S$98,
MATCH(1,('liste des soudeurs'!$F$2:$F$98=SITUATION!$C19)*
                     ('liste des soudeurs'!$I$2:$I$98&lt;=12)*
                    ('liste des soudeurs'!$G$2:$G$98=SITUATION!G$7),0),1), "")</f>
        <v/>
      </c>
      <c r="H19" s="619" t="str">
        <f t="array" ref="H19">IFERROR(INDEX('liste des soudeurs'!$S$2:$S$98,
MATCH(1,('liste des soudeurs'!$F$2:$F$98=SITUATION!$C19)*
                     ('liste des soudeurs'!$I$2:$I$98&lt;=12)*
                    ('liste des soudeurs'!$G$2:$G$98=SITUATION!H$7),0),1), "")</f>
        <v/>
      </c>
      <c r="I19" s="619" t="str">
        <f t="array" ref="I19">IFERROR(INDEX('liste des soudeurs'!$S$2:$S$98,
MATCH(1,('liste des soudeurs'!$F$2:$F$98=SITUATION!$C19)*
                     ('liste des soudeurs'!$I$2:$I$98&lt;=12)*
                    ('liste des soudeurs'!$G$2:$G$98=SITUATION!I$7),0),1), "")</f>
        <v/>
      </c>
      <c r="J19" s="620" t="str">
        <f t="array" ref="J19">IFERROR(INDEX('liste des soudeurs'!$S$2:$S$98,
MATCH(1,('liste des soudeurs'!$F$2:$F$98=SITUATION!$C19)*
                     ('liste des soudeurs'!$I$2:$I$98&lt;=12)*
                    ('liste des soudeurs'!$G$2:$G$98=SITUATION!J$7),0),1), "")</f>
        <v/>
      </c>
      <c r="L19" s="618" t="str">
        <f t="array" ref="L19">IFERROR(INDEX('liste des soudeurs'!$S$2:$S$98,
                    MATCH(1,('liste des soudeurs'!$F$2:$F$98=SITUATION!$C19)*
                                        ('liste des soudeurs'!$I$2:$I$98&gt;12)*
                                         ('liste des soudeurs'!$G$2:$G$98=SITUATION!L$7),0),1),"")</f>
        <v/>
      </c>
      <c r="M19" s="619" t="str">
        <f t="array" ref="M19">IFERROR(INDEX('liste des soudeurs'!$S$2:$S$98,
                    MATCH(1,('liste des soudeurs'!$F$2:$F$98=SITUATION!$C19)*
                                        ('liste des soudeurs'!$I$2:$I$98&gt;12)*
                                         ('liste des soudeurs'!$G$2:$G$98=SITUATION!M$7),0),1),"")</f>
        <v/>
      </c>
      <c r="N19" s="619" t="str">
        <f t="array" ref="N19">IFERROR(INDEX('liste des soudeurs'!$S$2:$S$98,
                    MATCH(1,('liste des soudeurs'!$F$2:$F$98=SITUATION!$C19)*
                                        ('liste des soudeurs'!$I$2:$I$98&gt;12)*
                                         ('liste des soudeurs'!$G$2:$G$98=SITUATION!N$7),0),1),"")</f>
        <v/>
      </c>
      <c r="O19" s="619" t="str">
        <f t="array" ref="O19">IFERROR(INDEX('liste des soudeurs'!$S$2:$S$98,
                    MATCH(1,('liste des soudeurs'!$F$2:$F$98=SITUATION!$C19)*
                                        ('liste des soudeurs'!$I$2:$I$98&gt;12)*
                                         ('liste des soudeurs'!$G$2:$G$98=SITUATION!O$7),0),1),"")</f>
        <v/>
      </c>
      <c r="P19" s="620" t="str">
        <f t="array" ref="P19">IFERROR(INDEX('liste des soudeurs'!$S$2:$S$98,
                    MATCH(1,('liste des soudeurs'!$F$2:$F$98=SITUATION!$C19)*
                                        ('liste des soudeurs'!$I$2:$I$98&gt;12)*
                                         ('liste des soudeurs'!$G$2:$G$98=SITUATION!P$7),0),1),"")</f>
        <v/>
      </c>
      <c r="R19" s="621" t="str">
        <f t="array" ref="R19">IFERROR(INDEX('liste des soudeurs'!$S$2:$S$98,
MATCH(1,('liste des soudeurs'!$F$2:$F$98=SITUATION!$C19)*
                     ('liste des soudeurs'!$I$2:$I$98&lt;=12)*
                    ('liste des soudeurs'!$G$2:$G$98=SITUATION!R$7),0),1), "")</f>
        <v/>
      </c>
      <c r="S19" s="622" t="str">
        <f t="array" ref="S19">IFERROR(INDEX('liste des soudeurs'!$S$2:$S$98,
MATCH(1,('liste des soudeurs'!$F$2:$F$98=SITUATION!$C19)*
                     ('liste des soudeurs'!$I$2:$I$98&lt;=12)*
                    ('liste des soudeurs'!$G$2:$G$98=SITUATION!S$7),0),1), "")</f>
        <v/>
      </c>
      <c r="T19" s="622" t="str">
        <f t="array" ref="T19">IFERROR(INDEX('liste des soudeurs'!$S$2:$S$98,
MATCH(1,('liste des soudeurs'!$F$2:$F$98=SITUATION!$C19)*
                     ('liste des soudeurs'!$I$2:$I$98&lt;=12)*
                    ('liste des soudeurs'!$G$2:$G$98=SITUATION!T$7),0),1), "")</f>
        <v/>
      </c>
      <c r="U19" s="622" t="str">
        <f t="array" ref="U19">IFERROR(INDEX('liste des soudeurs'!$S$2:$S$98,
MATCH(1,('liste des soudeurs'!$F$2:$F$98=SITUATION!$C19)*
                     ('liste des soudeurs'!$I$2:$I$98&lt;=12)*
                    ('liste des soudeurs'!$G$2:$G$98=SITUATION!U$7),0),1), "")</f>
        <v/>
      </c>
      <c r="V19" s="623" t="str">
        <f t="array" ref="V19">IFERROR(INDEX('liste des soudeurs'!$S$2:$S$98,
MATCH(1,('liste des soudeurs'!$F$2:$F$98=SITUATION!$C19)*
                     ('liste des soudeurs'!$I$2:$I$98&lt;=12)*
                    ('liste des soudeurs'!$G$2:$G$98=SITUATION!V$7),0),1), "")</f>
        <v/>
      </c>
      <c r="W19" s="610"/>
      <c r="X19" s="618" t="str">
        <f t="shared" si="7"/>
        <v/>
      </c>
      <c r="Y19" s="620" t="str">
        <f t="shared" si="8"/>
        <v/>
      </c>
      <c r="Z19" s="624" t="b">
        <f t="shared" si="2"/>
        <v>1</v>
      </c>
      <c r="AA19" s="613">
        <f t="shared" si="3"/>
        <v>0</v>
      </c>
    </row>
    <row r="20" spans="1:27" ht="18" hidden="1" customHeight="1">
      <c r="A20" s="614">
        <f>COUNTIF($E$9:E20,1)</f>
        <v>0</v>
      </c>
      <c r="B20" s="615">
        <v>12</v>
      </c>
      <c r="C20" s="616" t="str">
        <f>IFERROR(VLOOKUP(D20,'1'!$A$2:$B$500,2,0),"")</f>
        <v>MERZOUK ACHOUR</v>
      </c>
      <c r="D20" s="617" t="s">
        <v>662</v>
      </c>
      <c r="E20" s="575">
        <f t="shared" si="4"/>
        <v>0</v>
      </c>
      <c r="F20" s="618" t="str">
        <f t="array" ref="F20">IFERROR(INDEX('liste des soudeurs'!$S$2:$S$98,
MATCH(1,('liste des soudeurs'!$F$2:$F$98=SITUATION!$C20)*
                     ('liste des soudeurs'!$I$2:$I$98&lt;=12)*
                    ('liste des soudeurs'!$G$2:$G$98=SITUATION!F$7),0),1), "")</f>
        <v/>
      </c>
      <c r="G20" s="619" t="str">
        <f t="array" ref="G20">IFERROR(INDEX('liste des soudeurs'!$S$2:$S$98,
MATCH(1,('liste des soudeurs'!$F$2:$F$98=SITUATION!$C20)*
                     ('liste des soudeurs'!$I$2:$I$98&lt;=12)*
                    ('liste des soudeurs'!$G$2:$G$98=SITUATION!G$7),0),1), "")</f>
        <v/>
      </c>
      <c r="H20" s="619" t="str">
        <f t="array" ref="H20">IFERROR(INDEX('liste des soudeurs'!$S$2:$S$98,
MATCH(1,('liste des soudeurs'!$F$2:$F$98=SITUATION!$C20)*
                     ('liste des soudeurs'!$I$2:$I$98&lt;=12)*
                    ('liste des soudeurs'!$G$2:$G$98=SITUATION!H$7),0),1), "")</f>
        <v/>
      </c>
      <c r="I20" s="619" t="str">
        <f t="array" ref="I20">IFERROR(INDEX('liste des soudeurs'!$S$2:$S$98,
MATCH(1,('liste des soudeurs'!$F$2:$F$98=SITUATION!$C20)*
                     ('liste des soudeurs'!$I$2:$I$98&lt;=12)*
                    ('liste des soudeurs'!$G$2:$G$98=SITUATION!I$7),0),1), "")</f>
        <v/>
      </c>
      <c r="J20" s="620" t="str">
        <f t="array" ref="J20">IFERROR(INDEX('liste des soudeurs'!$S$2:$S$98,
MATCH(1,('liste des soudeurs'!$F$2:$F$98=SITUATION!$C20)*
                     ('liste des soudeurs'!$I$2:$I$98&lt;=12)*
                    ('liste des soudeurs'!$G$2:$G$98=SITUATION!J$7),0),1), "")</f>
        <v/>
      </c>
      <c r="L20" s="618" t="str">
        <f t="array" ref="L20">IFERROR(INDEX('liste des soudeurs'!$S$2:$S$98,
                    MATCH(1,('liste des soudeurs'!$F$2:$F$98=SITUATION!$C20)*
                                        ('liste des soudeurs'!$I$2:$I$98&gt;12)*
                                         ('liste des soudeurs'!$G$2:$G$98=SITUATION!L$7),0),1),"")</f>
        <v/>
      </c>
      <c r="M20" s="619" t="str">
        <f t="array" ref="M20">IFERROR(INDEX('liste des soudeurs'!$S$2:$S$98,
                    MATCH(1,('liste des soudeurs'!$F$2:$F$98=SITUATION!$C20)*
                                        ('liste des soudeurs'!$I$2:$I$98&gt;12)*
                                         ('liste des soudeurs'!$G$2:$G$98=SITUATION!M$7),0),1),"")</f>
        <v/>
      </c>
      <c r="N20" s="619" t="str">
        <f t="array" ref="N20">IFERROR(INDEX('liste des soudeurs'!$S$2:$S$98,
                    MATCH(1,('liste des soudeurs'!$F$2:$F$98=SITUATION!$C20)*
                                        ('liste des soudeurs'!$I$2:$I$98&gt;12)*
                                         ('liste des soudeurs'!$G$2:$G$98=SITUATION!N$7),0),1),"")</f>
        <v/>
      </c>
      <c r="O20" s="619" t="str">
        <f t="array" ref="O20">IFERROR(INDEX('liste des soudeurs'!$S$2:$S$98,
                    MATCH(1,('liste des soudeurs'!$F$2:$F$98=SITUATION!$C20)*
                                        ('liste des soudeurs'!$I$2:$I$98&gt;12)*
                                         ('liste des soudeurs'!$G$2:$G$98=SITUATION!O$7),0),1),"")</f>
        <v/>
      </c>
      <c r="P20" s="620" t="str">
        <f t="array" ref="P20">IFERROR(INDEX('liste des soudeurs'!$S$2:$S$98,
                    MATCH(1,('liste des soudeurs'!$F$2:$F$98=SITUATION!$C20)*
                                        ('liste des soudeurs'!$I$2:$I$98&gt;12)*
                                         ('liste des soudeurs'!$G$2:$G$98=SITUATION!P$7),0),1),"")</f>
        <v/>
      </c>
      <c r="R20" s="621" t="str">
        <f t="array" ref="R20">IFERROR(INDEX('liste des soudeurs'!$S$2:$S$98,
MATCH(1,('liste des soudeurs'!$F$2:$F$98=SITUATION!$C20)*
                     ('liste des soudeurs'!$I$2:$I$98&lt;=12)*
                    ('liste des soudeurs'!$G$2:$G$98=SITUATION!R$7),0),1), "")</f>
        <v/>
      </c>
      <c r="S20" s="622" t="str">
        <f t="array" ref="S20">IFERROR(INDEX('liste des soudeurs'!$S$2:$S$98,
MATCH(1,('liste des soudeurs'!$F$2:$F$98=SITUATION!$C20)*
                     ('liste des soudeurs'!$I$2:$I$98&lt;=12)*
                    ('liste des soudeurs'!$G$2:$G$98=SITUATION!S$7),0),1), "")</f>
        <v/>
      </c>
      <c r="T20" s="622" t="str">
        <f t="array" ref="T20">IFERROR(INDEX('liste des soudeurs'!$S$2:$S$98,
MATCH(1,('liste des soudeurs'!$F$2:$F$98=SITUATION!$C20)*
                     ('liste des soudeurs'!$I$2:$I$98&lt;=12)*
                    ('liste des soudeurs'!$G$2:$G$98=SITUATION!T$7),0),1), "")</f>
        <v/>
      </c>
      <c r="U20" s="622" t="str">
        <f t="array" ref="U20">IFERROR(INDEX('liste des soudeurs'!$S$2:$S$98,
MATCH(1,('liste des soudeurs'!$F$2:$F$98=SITUATION!$C20)*
                     ('liste des soudeurs'!$I$2:$I$98&lt;=12)*
                    ('liste des soudeurs'!$G$2:$G$98=SITUATION!U$7),0),1), "")</f>
        <v/>
      </c>
      <c r="V20" s="623" t="str">
        <f t="array" ref="V20">IFERROR(INDEX('liste des soudeurs'!$S$2:$S$98,
MATCH(1,('liste des soudeurs'!$F$2:$F$98=SITUATION!$C20)*
                     ('liste des soudeurs'!$I$2:$I$98&lt;=12)*
                    ('liste des soudeurs'!$G$2:$G$98=SITUATION!V$7),0),1), "")</f>
        <v/>
      </c>
      <c r="W20" s="610"/>
      <c r="X20" s="618" t="str">
        <f t="shared" si="7"/>
        <v/>
      </c>
      <c r="Y20" s="620" t="str">
        <f t="shared" si="8"/>
        <v/>
      </c>
      <c r="Z20" s="624" t="b">
        <f t="shared" si="2"/>
        <v>1</v>
      </c>
      <c r="AA20" s="613">
        <f t="shared" si="3"/>
        <v>0</v>
      </c>
    </row>
    <row r="21" spans="1:27" ht="18" hidden="1" customHeight="1">
      <c r="A21" s="614">
        <f>COUNTIF($E$9:E21,1)</f>
        <v>0</v>
      </c>
      <c r="B21" s="615">
        <v>13</v>
      </c>
      <c r="C21" s="616" t="str">
        <f>IFERROR(VLOOKUP(D21,'1'!$A$2:$B$500,2,0),"")</f>
        <v>YACEF RADOUANE</v>
      </c>
      <c r="D21" s="617" t="s">
        <v>614</v>
      </c>
      <c r="E21" s="575">
        <f t="shared" si="4"/>
        <v>0</v>
      </c>
      <c r="F21" s="618" t="str">
        <f t="array" ref="F21">IFERROR(INDEX('liste des soudeurs'!$S$2:$S$98,
MATCH(1,('liste des soudeurs'!$F$2:$F$98=SITUATION!$C21)*
                     ('liste des soudeurs'!$I$2:$I$98&lt;=12)*
                    ('liste des soudeurs'!$G$2:$G$98=SITUATION!F$7),0),1), "")</f>
        <v/>
      </c>
      <c r="G21" s="619" t="str">
        <f t="array" ref="G21">IFERROR(INDEX('liste des soudeurs'!$S$2:$S$98,
MATCH(1,('liste des soudeurs'!$F$2:$F$98=SITUATION!$C21)*
                     ('liste des soudeurs'!$I$2:$I$98&lt;=12)*
                    ('liste des soudeurs'!$G$2:$G$98=SITUATION!G$7),0),1), "")</f>
        <v/>
      </c>
      <c r="H21" s="619" t="str">
        <f t="array" ref="H21">IFERROR(INDEX('liste des soudeurs'!$S$2:$S$98,
MATCH(1,('liste des soudeurs'!$F$2:$F$98=SITUATION!$C21)*
                     ('liste des soudeurs'!$I$2:$I$98&lt;=12)*
                    ('liste des soudeurs'!$G$2:$G$98=SITUATION!H$7),0),1), "")</f>
        <v/>
      </c>
      <c r="I21" s="619" t="str">
        <f t="array" ref="I21">IFERROR(INDEX('liste des soudeurs'!$S$2:$S$98,
MATCH(1,('liste des soudeurs'!$F$2:$F$98=SITUATION!$C21)*
                     ('liste des soudeurs'!$I$2:$I$98&lt;=12)*
                    ('liste des soudeurs'!$G$2:$G$98=SITUATION!I$7),0),1), "")</f>
        <v/>
      </c>
      <c r="J21" s="620" t="str">
        <f t="array" ref="J21">IFERROR(INDEX('liste des soudeurs'!$S$2:$S$98,
MATCH(1,('liste des soudeurs'!$F$2:$F$98=SITUATION!$C21)*
                     ('liste des soudeurs'!$I$2:$I$98&lt;=12)*
                    ('liste des soudeurs'!$G$2:$G$98=SITUATION!J$7),0),1), "")</f>
        <v/>
      </c>
      <c r="L21" s="618" t="str">
        <f t="array" ref="L21">IFERROR(INDEX('liste des soudeurs'!$S$2:$S$98,
                    MATCH(1,('liste des soudeurs'!$F$2:$F$98=SITUATION!$C21)*
                                        ('liste des soudeurs'!$I$2:$I$98&gt;12)*
                                         ('liste des soudeurs'!$G$2:$G$98=SITUATION!L$7),0),1),"")</f>
        <v/>
      </c>
      <c r="M21" s="619" t="str">
        <f t="array" ref="M21">IFERROR(INDEX('liste des soudeurs'!$S$2:$S$98,
                    MATCH(1,('liste des soudeurs'!$F$2:$F$98=SITUATION!$C21)*
                                        ('liste des soudeurs'!$I$2:$I$98&gt;12)*
                                         ('liste des soudeurs'!$G$2:$G$98=SITUATION!M$7),0),1),"")</f>
        <v/>
      </c>
      <c r="N21" s="619" t="str">
        <f t="array" ref="N21">IFERROR(INDEX('liste des soudeurs'!$S$2:$S$98,
                    MATCH(1,('liste des soudeurs'!$F$2:$F$98=SITUATION!$C21)*
                                        ('liste des soudeurs'!$I$2:$I$98&gt;12)*
                                         ('liste des soudeurs'!$G$2:$G$98=SITUATION!N$7),0),1),"")</f>
        <v/>
      </c>
      <c r="O21" s="619" t="str">
        <f t="array" ref="O21">IFERROR(INDEX('liste des soudeurs'!$S$2:$S$98,
                    MATCH(1,('liste des soudeurs'!$F$2:$F$98=SITUATION!$C21)*
                                        ('liste des soudeurs'!$I$2:$I$98&gt;12)*
                                         ('liste des soudeurs'!$G$2:$G$98=SITUATION!O$7),0),1),"")</f>
        <v/>
      </c>
      <c r="P21" s="620" t="str">
        <f t="array" ref="P21">IFERROR(INDEX('liste des soudeurs'!$S$2:$S$98,
                    MATCH(1,('liste des soudeurs'!$F$2:$F$98=SITUATION!$C21)*
                                        ('liste des soudeurs'!$I$2:$I$98&gt;12)*
                                         ('liste des soudeurs'!$G$2:$G$98=SITUATION!P$7),0),1),"")</f>
        <v/>
      </c>
      <c r="R21" s="621" t="str">
        <f t="array" ref="R21">IFERROR(INDEX('liste des soudeurs'!$S$2:$S$98,
MATCH(1,('liste des soudeurs'!$F$2:$F$98=SITUATION!$C21)*
                     ('liste des soudeurs'!$I$2:$I$98&lt;=12)*
                    ('liste des soudeurs'!$G$2:$G$98=SITUATION!R$7),0),1), "")</f>
        <v/>
      </c>
      <c r="S21" s="622" t="str">
        <f t="array" ref="S21">IFERROR(INDEX('liste des soudeurs'!$S$2:$S$98,
MATCH(1,('liste des soudeurs'!$F$2:$F$98=SITUATION!$C21)*
                     ('liste des soudeurs'!$I$2:$I$98&lt;=12)*
                    ('liste des soudeurs'!$G$2:$G$98=SITUATION!S$7),0),1), "")</f>
        <v/>
      </c>
      <c r="T21" s="622" t="str">
        <f t="array" ref="T21">IFERROR(INDEX('liste des soudeurs'!$S$2:$S$98,
MATCH(1,('liste des soudeurs'!$F$2:$F$98=SITUATION!$C21)*
                     ('liste des soudeurs'!$I$2:$I$98&lt;=12)*
                    ('liste des soudeurs'!$G$2:$G$98=SITUATION!T$7),0),1), "")</f>
        <v/>
      </c>
      <c r="U21" s="622" t="str">
        <f t="array" ref="U21">IFERROR(INDEX('liste des soudeurs'!$S$2:$S$98,
MATCH(1,('liste des soudeurs'!$F$2:$F$98=SITUATION!$C21)*
                     ('liste des soudeurs'!$I$2:$I$98&lt;=12)*
                    ('liste des soudeurs'!$G$2:$G$98=SITUATION!U$7),0),1), "")</f>
        <v/>
      </c>
      <c r="V21" s="623" t="str">
        <f t="array" ref="V21">IFERROR(INDEX('liste des soudeurs'!$S$2:$S$98,
MATCH(1,('liste des soudeurs'!$F$2:$F$98=SITUATION!$C21)*
                     ('liste des soudeurs'!$I$2:$I$98&lt;=12)*
                    ('liste des soudeurs'!$G$2:$G$98=SITUATION!V$7),0),1), "")</f>
        <v/>
      </c>
      <c r="W21" s="610"/>
      <c r="X21" s="618" t="str">
        <f t="shared" si="7"/>
        <v/>
      </c>
      <c r="Y21" s="620" t="str">
        <f t="shared" si="8"/>
        <v/>
      </c>
      <c r="Z21" s="624" t="b">
        <f t="shared" si="2"/>
        <v>1</v>
      </c>
      <c r="AA21" s="613">
        <f t="shared" si="3"/>
        <v>0</v>
      </c>
    </row>
    <row r="22" spans="1:27" ht="18" hidden="1" customHeight="1">
      <c r="A22" s="614">
        <f>COUNTIF($E$9:E22,1)</f>
        <v>0</v>
      </c>
      <c r="B22" s="615">
        <v>14</v>
      </c>
      <c r="C22" s="616" t="str">
        <f>IFERROR(VLOOKUP(D22,'1'!$A$2:$B$500,2,0),"")</f>
        <v>DIABAOUI IMAD</v>
      </c>
      <c r="D22" s="617" t="s">
        <v>615</v>
      </c>
      <c r="E22" s="575">
        <f t="shared" si="4"/>
        <v>0</v>
      </c>
      <c r="F22" s="618" t="str">
        <f t="array" ref="F22">IFERROR(INDEX('liste des soudeurs'!$S$2:$S$98,
MATCH(1,('liste des soudeurs'!$F$2:$F$98=SITUATION!$C22)*
                     ('liste des soudeurs'!$I$2:$I$98&lt;=12)*
                    ('liste des soudeurs'!$G$2:$G$98=SITUATION!F$7),0),1), "")</f>
        <v/>
      </c>
      <c r="G22" s="619" t="str">
        <f t="array" ref="G22">IFERROR(INDEX('liste des soudeurs'!$S$2:$S$98,
MATCH(1,('liste des soudeurs'!$F$2:$F$98=SITUATION!$C22)*
                     ('liste des soudeurs'!$I$2:$I$98&lt;=12)*
                    ('liste des soudeurs'!$G$2:$G$98=SITUATION!G$7),0),1), "")</f>
        <v/>
      </c>
      <c r="H22" s="619" t="str">
        <f t="array" ref="H22">IFERROR(INDEX('liste des soudeurs'!$S$2:$S$98,
MATCH(1,('liste des soudeurs'!$F$2:$F$98=SITUATION!$C22)*
                     ('liste des soudeurs'!$I$2:$I$98&lt;=12)*
                    ('liste des soudeurs'!$G$2:$G$98=SITUATION!H$7),0),1), "")</f>
        <v/>
      </c>
      <c r="I22" s="619" t="str">
        <f t="array" ref="I22">IFERROR(INDEX('liste des soudeurs'!$S$2:$S$98,
MATCH(1,('liste des soudeurs'!$F$2:$F$98=SITUATION!$C22)*
                     ('liste des soudeurs'!$I$2:$I$98&lt;=12)*
                    ('liste des soudeurs'!$G$2:$G$98=SITUATION!I$7),0),1), "")</f>
        <v/>
      </c>
      <c r="J22" s="620" t="str">
        <f t="array" ref="J22">IFERROR(INDEX('liste des soudeurs'!$S$2:$S$98,
MATCH(1,('liste des soudeurs'!$F$2:$F$98=SITUATION!$C22)*
                     ('liste des soudeurs'!$I$2:$I$98&lt;=12)*
                    ('liste des soudeurs'!$G$2:$G$98=SITUATION!J$7),0),1), "")</f>
        <v/>
      </c>
      <c r="L22" s="618" t="str">
        <f t="array" ref="L22">IFERROR(INDEX('liste des soudeurs'!$S$2:$S$98,
                    MATCH(1,('liste des soudeurs'!$F$2:$F$98=SITUATION!$C22)*
                                        ('liste des soudeurs'!$I$2:$I$98&gt;12)*
                                         ('liste des soudeurs'!$G$2:$G$98=SITUATION!L$7),0),1),"")</f>
        <v/>
      </c>
      <c r="M22" s="619" t="str">
        <f t="array" ref="M22">IFERROR(INDEX('liste des soudeurs'!$S$2:$S$98,
                    MATCH(1,('liste des soudeurs'!$F$2:$F$98=SITUATION!$C22)*
                                        ('liste des soudeurs'!$I$2:$I$98&gt;12)*
                                         ('liste des soudeurs'!$G$2:$G$98=SITUATION!M$7),0),1),"")</f>
        <v/>
      </c>
      <c r="N22" s="619" t="str">
        <f t="array" ref="N22">IFERROR(INDEX('liste des soudeurs'!$S$2:$S$98,
                    MATCH(1,('liste des soudeurs'!$F$2:$F$98=SITUATION!$C22)*
                                        ('liste des soudeurs'!$I$2:$I$98&gt;12)*
                                         ('liste des soudeurs'!$G$2:$G$98=SITUATION!N$7),0),1),"")</f>
        <v/>
      </c>
      <c r="O22" s="619" t="str">
        <f t="array" ref="O22">IFERROR(INDEX('liste des soudeurs'!$S$2:$S$98,
                    MATCH(1,('liste des soudeurs'!$F$2:$F$98=SITUATION!$C22)*
                                        ('liste des soudeurs'!$I$2:$I$98&gt;12)*
                                         ('liste des soudeurs'!$G$2:$G$98=SITUATION!O$7),0),1),"")</f>
        <v/>
      </c>
      <c r="P22" s="620" t="str">
        <f t="array" ref="P22">IFERROR(INDEX('liste des soudeurs'!$S$2:$S$98,
                    MATCH(1,('liste des soudeurs'!$F$2:$F$98=SITUATION!$C22)*
                                        ('liste des soudeurs'!$I$2:$I$98&gt;12)*
                                         ('liste des soudeurs'!$G$2:$G$98=SITUATION!P$7),0),1),"")</f>
        <v/>
      </c>
      <c r="R22" s="621" t="str">
        <f t="array" ref="R22">IFERROR(INDEX('liste des soudeurs'!$S$2:$S$98,
MATCH(1,('liste des soudeurs'!$F$2:$F$98=SITUATION!$C22)*
                     ('liste des soudeurs'!$I$2:$I$98&lt;=12)*
                    ('liste des soudeurs'!$G$2:$G$98=SITUATION!R$7),0),1), "")</f>
        <v/>
      </c>
      <c r="S22" s="622" t="str">
        <f t="array" ref="S22">IFERROR(INDEX('liste des soudeurs'!$S$2:$S$98,
MATCH(1,('liste des soudeurs'!$F$2:$F$98=SITUATION!$C22)*
                     ('liste des soudeurs'!$I$2:$I$98&lt;=12)*
                    ('liste des soudeurs'!$G$2:$G$98=SITUATION!S$7),0),1), "")</f>
        <v/>
      </c>
      <c r="T22" s="622" t="str">
        <f t="array" ref="T22">IFERROR(INDEX('liste des soudeurs'!$S$2:$S$98,
MATCH(1,('liste des soudeurs'!$F$2:$F$98=SITUATION!$C22)*
                     ('liste des soudeurs'!$I$2:$I$98&lt;=12)*
                    ('liste des soudeurs'!$G$2:$G$98=SITUATION!T$7),0),1), "")</f>
        <v/>
      </c>
      <c r="U22" s="622" t="str">
        <f t="array" ref="U22">IFERROR(INDEX('liste des soudeurs'!$S$2:$S$98,
MATCH(1,('liste des soudeurs'!$F$2:$F$98=SITUATION!$C22)*
                     ('liste des soudeurs'!$I$2:$I$98&lt;=12)*
                    ('liste des soudeurs'!$G$2:$G$98=SITUATION!U$7),0),1), "")</f>
        <v/>
      </c>
      <c r="V22" s="623" t="str">
        <f t="array" ref="V22">IFERROR(INDEX('liste des soudeurs'!$S$2:$S$98,
MATCH(1,('liste des soudeurs'!$F$2:$F$98=SITUATION!$C22)*
                     ('liste des soudeurs'!$I$2:$I$98&lt;=12)*
                    ('liste des soudeurs'!$G$2:$G$98=SITUATION!V$7),0),1), "")</f>
        <v/>
      </c>
      <c r="W22" s="610"/>
      <c r="X22" s="618" t="str">
        <f t="shared" si="7"/>
        <v/>
      </c>
      <c r="Y22" s="620" t="str">
        <f t="shared" si="8"/>
        <v/>
      </c>
      <c r="Z22" s="624" t="b">
        <f t="shared" si="2"/>
        <v>1</v>
      </c>
      <c r="AA22" s="613">
        <f t="shared" si="3"/>
        <v>0</v>
      </c>
    </row>
    <row r="23" spans="1:27" ht="18" hidden="1" customHeight="1">
      <c r="A23" s="614">
        <f>COUNTIF($E$9:E23,1)</f>
        <v>0</v>
      </c>
      <c r="B23" s="615">
        <v>15</v>
      </c>
      <c r="C23" s="616" t="str">
        <f>IFERROR(VLOOKUP(D23,'1'!$A$2:$B$500,2,0),"")</f>
        <v>HOUARI KOUIDER</v>
      </c>
      <c r="D23" s="617" t="s">
        <v>460</v>
      </c>
      <c r="E23" s="575">
        <f t="shared" si="4"/>
        <v>0</v>
      </c>
      <c r="F23" s="618" t="str">
        <f t="array" ref="F23">IFERROR(INDEX('liste des soudeurs'!$S$2:$S$98,
MATCH(1,('liste des soudeurs'!$F$2:$F$98=SITUATION!$C23)*
                     ('liste des soudeurs'!$I$2:$I$98&lt;=12)*
                    ('liste des soudeurs'!$G$2:$G$98=SITUATION!F$7),0),1), "")</f>
        <v/>
      </c>
      <c r="G23" s="619" t="str">
        <f t="array" ref="G23">IFERROR(INDEX('liste des soudeurs'!$S$2:$S$98,
MATCH(1,('liste des soudeurs'!$F$2:$F$98=SITUATION!$C23)*
                     ('liste des soudeurs'!$I$2:$I$98&lt;=12)*
                    ('liste des soudeurs'!$G$2:$G$98=SITUATION!G$7),0),1), "")</f>
        <v/>
      </c>
      <c r="H23" s="619" t="str">
        <f t="array" ref="H23">IFERROR(INDEX('liste des soudeurs'!$S$2:$S$98,
MATCH(1,('liste des soudeurs'!$F$2:$F$98=SITUATION!$C23)*
                     ('liste des soudeurs'!$I$2:$I$98&lt;=12)*
                    ('liste des soudeurs'!$G$2:$G$98=SITUATION!H$7),0),1), "")</f>
        <v/>
      </c>
      <c r="I23" s="619" t="str">
        <f t="array" ref="I23">IFERROR(INDEX('liste des soudeurs'!$S$2:$S$98,
MATCH(1,('liste des soudeurs'!$F$2:$F$98=SITUATION!$C23)*
                     ('liste des soudeurs'!$I$2:$I$98&lt;=12)*
                    ('liste des soudeurs'!$G$2:$G$98=SITUATION!I$7),0),1), "")</f>
        <v/>
      </c>
      <c r="J23" s="620" t="str">
        <f t="array" ref="J23">IFERROR(INDEX('liste des soudeurs'!$S$2:$S$98,
MATCH(1,('liste des soudeurs'!$F$2:$F$98=SITUATION!$C23)*
                     ('liste des soudeurs'!$I$2:$I$98&lt;=12)*
                    ('liste des soudeurs'!$G$2:$G$98=SITUATION!J$7),0),1), "")</f>
        <v/>
      </c>
      <c r="L23" s="618" t="str">
        <f t="array" ref="L23">IFERROR(INDEX('liste des soudeurs'!$S$2:$S$98,
                    MATCH(1,('liste des soudeurs'!$F$2:$F$98=SITUATION!$C23)*
                                        ('liste des soudeurs'!$I$2:$I$98&gt;12)*
                                         ('liste des soudeurs'!$G$2:$G$98=SITUATION!L$7),0),1),"")</f>
        <v/>
      </c>
      <c r="M23" s="619" t="str">
        <f t="array" ref="M23">IFERROR(INDEX('liste des soudeurs'!$S$2:$S$98,
                    MATCH(1,('liste des soudeurs'!$F$2:$F$98=SITUATION!$C23)*
                                        ('liste des soudeurs'!$I$2:$I$98&gt;12)*
                                         ('liste des soudeurs'!$G$2:$G$98=SITUATION!M$7),0),1),"")</f>
        <v/>
      </c>
      <c r="N23" s="619" t="str">
        <f t="array" ref="N23">IFERROR(INDEX('liste des soudeurs'!$S$2:$S$98,
                    MATCH(1,('liste des soudeurs'!$F$2:$F$98=SITUATION!$C23)*
                                        ('liste des soudeurs'!$I$2:$I$98&gt;12)*
                                         ('liste des soudeurs'!$G$2:$G$98=SITUATION!N$7),0),1),"")</f>
        <v/>
      </c>
      <c r="O23" s="619" t="str">
        <f t="array" ref="O23">IFERROR(INDEX('liste des soudeurs'!$S$2:$S$98,
                    MATCH(1,('liste des soudeurs'!$F$2:$F$98=SITUATION!$C23)*
                                        ('liste des soudeurs'!$I$2:$I$98&gt;12)*
                                         ('liste des soudeurs'!$G$2:$G$98=SITUATION!O$7),0),1),"")</f>
        <v/>
      </c>
      <c r="P23" s="620" t="str">
        <f t="array" ref="P23">IFERROR(INDEX('liste des soudeurs'!$S$2:$S$98,
                    MATCH(1,('liste des soudeurs'!$F$2:$F$98=SITUATION!$C23)*
                                        ('liste des soudeurs'!$I$2:$I$98&gt;12)*
                                         ('liste des soudeurs'!$G$2:$G$98=SITUATION!P$7),0),1),"")</f>
        <v/>
      </c>
      <c r="R23" s="621" t="str">
        <f t="array" ref="R23">IFERROR(INDEX('liste des soudeurs'!$S$2:$S$98,
MATCH(1,('liste des soudeurs'!$F$2:$F$98=SITUATION!$C23)*
                     ('liste des soudeurs'!$I$2:$I$98&lt;=12)*
                    ('liste des soudeurs'!$G$2:$G$98=SITUATION!R$7),0),1), "")</f>
        <v/>
      </c>
      <c r="S23" s="622" t="str">
        <f t="array" ref="S23">IFERROR(INDEX('liste des soudeurs'!$S$2:$S$98,
MATCH(1,('liste des soudeurs'!$F$2:$F$98=SITUATION!$C23)*
                     ('liste des soudeurs'!$I$2:$I$98&lt;=12)*
                    ('liste des soudeurs'!$G$2:$G$98=SITUATION!S$7),0),1), "")</f>
        <v/>
      </c>
      <c r="T23" s="622" t="str">
        <f t="array" ref="T23">IFERROR(INDEX('liste des soudeurs'!$S$2:$S$98,
MATCH(1,('liste des soudeurs'!$F$2:$F$98=SITUATION!$C23)*
                     ('liste des soudeurs'!$I$2:$I$98&lt;=12)*
                    ('liste des soudeurs'!$G$2:$G$98=SITUATION!T$7),0),1), "")</f>
        <v/>
      </c>
      <c r="U23" s="622" t="str">
        <f t="array" ref="U23">IFERROR(INDEX('liste des soudeurs'!$S$2:$S$98,
MATCH(1,('liste des soudeurs'!$F$2:$F$98=SITUATION!$C23)*
                     ('liste des soudeurs'!$I$2:$I$98&lt;=12)*
                    ('liste des soudeurs'!$G$2:$G$98=SITUATION!U$7),0),1), "")</f>
        <v/>
      </c>
      <c r="V23" s="623" t="str">
        <f t="array" ref="V23">IFERROR(INDEX('liste des soudeurs'!$S$2:$S$98,
MATCH(1,('liste des soudeurs'!$F$2:$F$98=SITUATION!$C23)*
                     ('liste des soudeurs'!$I$2:$I$98&lt;=12)*
                    ('liste des soudeurs'!$G$2:$G$98=SITUATION!V$7),0),1), "")</f>
        <v/>
      </c>
      <c r="W23" s="610"/>
      <c r="X23" s="618" t="str">
        <f t="shared" si="7"/>
        <v/>
      </c>
      <c r="Y23" s="620" t="str">
        <f t="shared" si="8"/>
        <v/>
      </c>
      <c r="Z23" s="624" t="b">
        <f t="shared" si="2"/>
        <v>1</v>
      </c>
      <c r="AA23" s="613">
        <f t="shared" si="3"/>
        <v>0</v>
      </c>
    </row>
    <row r="24" spans="1:27" ht="18" hidden="1" customHeight="1">
      <c r="A24" s="614">
        <f>COUNTIF($E$9:E24,1)</f>
        <v>0</v>
      </c>
      <c r="B24" s="615">
        <v>16</v>
      </c>
      <c r="C24" s="616" t="str">
        <f>IFERROR(VLOOKUP(D24,'1'!$A$2:$B$500,2,0),"")</f>
        <v>LAIACHI MANSOUR</v>
      </c>
      <c r="D24" s="617" t="s">
        <v>616</v>
      </c>
      <c r="E24" s="575">
        <f t="shared" si="4"/>
        <v>0</v>
      </c>
      <c r="F24" s="618" t="str">
        <f t="array" ref="F24">IFERROR(INDEX('liste des soudeurs'!$S$2:$S$98,
MATCH(1,('liste des soudeurs'!$F$2:$F$98=SITUATION!$C24)*
                     ('liste des soudeurs'!$I$2:$I$98&lt;=12)*
                    ('liste des soudeurs'!$G$2:$G$98=SITUATION!F$7),0),1), "")</f>
        <v/>
      </c>
      <c r="G24" s="619" t="str">
        <f t="array" ref="G24">IFERROR(INDEX('liste des soudeurs'!$S$2:$S$98,
MATCH(1,('liste des soudeurs'!$F$2:$F$98=SITUATION!$C24)*
                     ('liste des soudeurs'!$I$2:$I$98&lt;=12)*
                    ('liste des soudeurs'!$G$2:$G$98=SITUATION!G$7),0),1), "")</f>
        <v/>
      </c>
      <c r="H24" s="619" t="str">
        <f t="array" ref="H24">IFERROR(INDEX('liste des soudeurs'!$S$2:$S$98,
MATCH(1,('liste des soudeurs'!$F$2:$F$98=SITUATION!$C24)*
                     ('liste des soudeurs'!$I$2:$I$98&lt;=12)*
                    ('liste des soudeurs'!$G$2:$G$98=SITUATION!H$7),0),1), "")</f>
        <v/>
      </c>
      <c r="I24" s="619" t="str">
        <f t="array" ref="I24">IFERROR(INDEX('liste des soudeurs'!$S$2:$S$98,
MATCH(1,('liste des soudeurs'!$F$2:$F$98=SITUATION!$C24)*
                     ('liste des soudeurs'!$I$2:$I$98&lt;=12)*
                    ('liste des soudeurs'!$G$2:$G$98=SITUATION!I$7),0),1), "")</f>
        <v/>
      </c>
      <c r="J24" s="620" t="str">
        <f t="array" ref="J24">IFERROR(INDEX('liste des soudeurs'!$S$2:$S$98,
MATCH(1,('liste des soudeurs'!$F$2:$F$98=SITUATION!$C24)*
                     ('liste des soudeurs'!$I$2:$I$98&lt;=12)*
                    ('liste des soudeurs'!$G$2:$G$98=SITUATION!J$7),0),1), "")</f>
        <v/>
      </c>
      <c r="L24" s="618" t="str">
        <f t="array" ref="L24">IFERROR(INDEX('liste des soudeurs'!$S$2:$S$98,
                    MATCH(1,('liste des soudeurs'!$F$2:$F$98=SITUATION!$C24)*
                                        ('liste des soudeurs'!$I$2:$I$98&gt;12)*
                                         ('liste des soudeurs'!$G$2:$G$98=SITUATION!L$7),0),1),"")</f>
        <v/>
      </c>
      <c r="M24" s="619" t="str">
        <f t="array" ref="M24">IFERROR(INDEX('liste des soudeurs'!$S$2:$S$98,
                    MATCH(1,('liste des soudeurs'!$F$2:$F$98=SITUATION!$C24)*
                                        ('liste des soudeurs'!$I$2:$I$98&gt;12)*
                                         ('liste des soudeurs'!$G$2:$G$98=SITUATION!M$7),0),1),"")</f>
        <v/>
      </c>
      <c r="N24" s="619" t="str">
        <f t="array" ref="N24">IFERROR(INDEX('liste des soudeurs'!$S$2:$S$98,
                    MATCH(1,('liste des soudeurs'!$F$2:$F$98=SITUATION!$C24)*
                                        ('liste des soudeurs'!$I$2:$I$98&gt;12)*
                                         ('liste des soudeurs'!$G$2:$G$98=SITUATION!N$7),0),1),"")</f>
        <v/>
      </c>
      <c r="O24" s="619" t="str">
        <f t="array" ref="O24">IFERROR(INDEX('liste des soudeurs'!$S$2:$S$98,
                    MATCH(1,('liste des soudeurs'!$F$2:$F$98=SITUATION!$C24)*
                                        ('liste des soudeurs'!$I$2:$I$98&gt;12)*
                                         ('liste des soudeurs'!$G$2:$G$98=SITUATION!O$7),0),1),"")</f>
        <v/>
      </c>
      <c r="P24" s="620" t="str">
        <f t="array" ref="P24">IFERROR(INDEX('liste des soudeurs'!$S$2:$S$98,
                    MATCH(1,('liste des soudeurs'!$F$2:$F$98=SITUATION!$C24)*
                                        ('liste des soudeurs'!$I$2:$I$98&gt;12)*
                                         ('liste des soudeurs'!$G$2:$G$98=SITUATION!P$7),0),1),"")</f>
        <v/>
      </c>
      <c r="R24" s="621" t="str">
        <f t="array" ref="R24">IFERROR(INDEX('liste des soudeurs'!$S$2:$S$98,
MATCH(1,('liste des soudeurs'!$F$2:$F$98=SITUATION!$C24)*
                     ('liste des soudeurs'!$I$2:$I$98&lt;=12)*
                    ('liste des soudeurs'!$G$2:$G$98=SITUATION!R$7),0),1), "")</f>
        <v/>
      </c>
      <c r="S24" s="622" t="str">
        <f t="array" ref="S24">IFERROR(INDEX('liste des soudeurs'!$S$2:$S$98,
MATCH(1,('liste des soudeurs'!$F$2:$F$98=SITUATION!$C24)*
                     ('liste des soudeurs'!$I$2:$I$98&lt;=12)*
                    ('liste des soudeurs'!$G$2:$G$98=SITUATION!S$7),0),1), "")</f>
        <v/>
      </c>
      <c r="T24" s="622" t="str">
        <f t="array" ref="T24">IFERROR(INDEX('liste des soudeurs'!$S$2:$S$98,
MATCH(1,('liste des soudeurs'!$F$2:$F$98=SITUATION!$C24)*
                     ('liste des soudeurs'!$I$2:$I$98&lt;=12)*
                    ('liste des soudeurs'!$G$2:$G$98=SITUATION!T$7),0),1), "")</f>
        <v/>
      </c>
      <c r="U24" s="622" t="str">
        <f t="array" ref="U24">IFERROR(INDEX('liste des soudeurs'!$S$2:$S$98,
MATCH(1,('liste des soudeurs'!$F$2:$F$98=SITUATION!$C24)*
                     ('liste des soudeurs'!$I$2:$I$98&lt;=12)*
                    ('liste des soudeurs'!$G$2:$G$98=SITUATION!U$7),0),1), "")</f>
        <v/>
      </c>
      <c r="V24" s="623" t="str">
        <f t="array" ref="V24">IFERROR(INDEX('liste des soudeurs'!$S$2:$S$98,
MATCH(1,('liste des soudeurs'!$F$2:$F$98=SITUATION!$C24)*
                     ('liste des soudeurs'!$I$2:$I$98&lt;=12)*
                    ('liste des soudeurs'!$G$2:$G$98=SITUATION!V$7),0),1), "")</f>
        <v/>
      </c>
      <c r="W24" s="610"/>
      <c r="X24" s="618" t="str">
        <f t="shared" si="7"/>
        <v/>
      </c>
      <c r="Y24" s="620" t="str">
        <f t="shared" si="8"/>
        <v/>
      </c>
      <c r="Z24" s="624" t="b">
        <f t="shared" si="2"/>
        <v>1</v>
      </c>
      <c r="AA24" s="613">
        <f t="shared" si="3"/>
        <v>0</v>
      </c>
    </row>
    <row r="25" spans="1:27" ht="18" hidden="1" customHeight="1">
      <c r="A25" s="614">
        <f>COUNTIF($E$9:E25,1)</f>
        <v>0</v>
      </c>
      <c r="B25" s="615">
        <v>17</v>
      </c>
      <c r="C25" s="616" t="str">
        <f>IFERROR(VLOOKUP(D25,'1'!$A$2:$B$500,2,0),"")</f>
        <v xml:space="preserve">BENCHEKAL MUSTAPHA </v>
      </c>
      <c r="D25" s="617" t="s">
        <v>617</v>
      </c>
      <c r="E25" s="575">
        <f t="shared" si="4"/>
        <v>0</v>
      </c>
      <c r="F25" s="618" t="str">
        <f t="array" ref="F25">IFERROR(INDEX('liste des soudeurs'!$S$2:$S$98,
MATCH(1,('liste des soudeurs'!$F$2:$F$98=SITUATION!$C25)*
                     ('liste des soudeurs'!$I$2:$I$98&lt;=12)*
                    ('liste des soudeurs'!$G$2:$G$98=SITUATION!F$7),0),1), "")</f>
        <v/>
      </c>
      <c r="G25" s="619" t="str">
        <f t="array" ref="G25">IFERROR(INDEX('liste des soudeurs'!$S$2:$S$98,
MATCH(1,('liste des soudeurs'!$F$2:$F$98=SITUATION!$C25)*
                     ('liste des soudeurs'!$I$2:$I$98&lt;=12)*
                    ('liste des soudeurs'!$G$2:$G$98=SITUATION!G$7),0),1), "")</f>
        <v/>
      </c>
      <c r="H25" s="619" t="str">
        <f t="array" ref="H25">IFERROR(INDEX('liste des soudeurs'!$S$2:$S$98,
MATCH(1,('liste des soudeurs'!$F$2:$F$98=SITUATION!$C25)*
                     ('liste des soudeurs'!$I$2:$I$98&lt;=12)*
                    ('liste des soudeurs'!$G$2:$G$98=SITUATION!H$7),0),1), "")</f>
        <v/>
      </c>
      <c r="I25" s="619" t="str">
        <f t="array" ref="I25">IFERROR(INDEX('liste des soudeurs'!$S$2:$S$98,
MATCH(1,('liste des soudeurs'!$F$2:$F$98=SITUATION!$C25)*
                     ('liste des soudeurs'!$I$2:$I$98&lt;=12)*
                    ('liste des soudeurs'!$G$2:$G$98=SITUATION!I$7),0),1), "")</f>
        <v/>
      </c>
      <c r="J25" s="620" t="str">
        <f t="array" ref="J25">IFERROR(INDEX('liste des soudeurs'!$S$2:$S$98,
MATCH(1,('liste des soudeurs'!$F$2:$F$98=SITUATION!$C25)*
                     ('liste des soudeurs'!$I$2:$I$98&lt;=12)*
                    ('liste des soudeurs'!$G$2:$G$98=SITUATION!J$7),0),1), "")</f>
        <v/>
      </c>
      <c r="L25" s="618" t="str">
        <f t="array" ref="L25">IFERROR(INDEX('liste des soudeurs'!$S$2:$S$98,
                    MATCH(1,('liste des soudeurs'!$F$2:$F$98=SITUATION!$C25)*
                                        ('liste des soudeurs'!$I$2:$I$98&gt;12)*
                                         ('liste des soudeurs'!$G$2:$G$98=SITUATION!L$7),0),1),"")</f>
        <v/>
      </c>
      <c r="M25" s="619" t="str">
        <f t="array" ref="M25">IFERROR(INDEX('liste des soudeurs'!$S$2:$S$98,
                    MATCH(1,('liste des soudeurs'!$F$2:$F$98=SITUATION!$C25)*
                                        ('liste des soudeurs'!$I$2:$I$98&gt;12)*
                                         ('liste des soudeurs'!$G$2:$G$98=SITUATION!M$7),0),1),"")</f>
        <v/>
      </c>
      <c r="N25" s="619" t="str">
        <f t="array" ref="N25">IFERROR(INDEX('liste des soudeurs'!$S$2:$S$98,
                    MATCH(1,('liste des soudeurs'!$F$2:$F$98=SITUATION!$C25)*
                                        ('liste des soudeurs'!$I$2:$I$98&gt;12)*
                                         ('liste des soudeurs'!$G$2:$G$98=SITUATION!N$7),0),1),"")</f>
        <v/>
      </c>
      <c r="O25" s="619" t="str">
        <f t="array" ref="O25">IFERROR(INDEX('liste des soudeurs'!$S$2:$S$98,
                    MATCH(1,('liste des soudeurs'!$F$2:$F$98=SITUATION!$C25)*
                                        ('liste des soudeurs'!$I$2:$I$98&gt;12)*
                                         ('liste des soudeurs'!$G$2:$G$98=SITUATION!O$7),0),1),"")</f>
        <v/>
      </c>
      <c r="P25" s="620" t="str">
        <f t="array" ref="P25">IFERROR(INDEX('liste des soudeurs'!$S$2:$S$98,
                    MATCH(1,('liste des soudeurs'!$F$2:$F$98=SITUATION!$C25)*
                                        ('liste des soudeurs'!$I$2:$I$98&gt;12)*
                                         ('liste des soudeurs'!$G$2:$G$98=SITUATION!P$7),0),1),"")</f>
        <v/>
      </c>
      <c r="R25" s="621" t="str">
        <f t="array" ref="R25">IFERROR(INDEX('liste des soudeurs'!$S$2:$S$98,
MATCH(1,('liste des soudeurs'!$F$2:$F$98=SITUATION!$C25)*
                     ('liste des soudeurs'!$I$2:$I$98&lt;=12)*
                    ('liste des soudeurs'!$G$2:$G$98=SITUATION!R$7),0),1), "")</f>
        <v/>
      </c>
      <c r="S25" s="622" t="str">
        <f t="array" ref="S25">IFERROR(INDEX('liste des soudeurs'!$S$2:$S$98,
MATCH(1,('liste des soudeurs'!$F$2:$F$98=SITUATION!$C25)*
                     ('liste des soudeurs'!$I$2:$I$98&lt;=12)*
                    ('liste des soudeurs'!$G$2:$G$98=SITUATION!S$7),0),1), "")</f>
        <v/>
      </c>
      <c r="T25" s="622" t="str">
        <f t="array" ref="T25">IFERROR(INDEX('liste des soudeurs'!$S$2:$S$98,
MATCH(1,('liste des soudeurs'!$F$2:$F$98=SITUATION!$C25)*
                     ('liste des soudeurs'!$I$2:$I$98&lt;=12)*
                    ('liste des soudeurs'!$G$2:$G$98=SITUATION!T$7),0),1), "")</f>
        <v/>
      </c>
      <c r="U25" s="622" t="str">
        <f t="array" ref="U25">IFERROR(INDEX('liste des soudeurs'!$S$2:$S$98,
MATCH(1,('liste des soudeurs'!$F$2:$F$98=SITUATION!$C25)*
                     ('liste des soudeurs'!$I$2:$I$98&lt;=12)*
                    ('liste des soudeurs'!$G$2:$G$98=SITUATION!U$7),0),1), "")</f>
        <v/>
      </c>
      <c r="V25" s="623" t="str">
        <f t="array" ref="V25">IFERROR(INDEX('liste des soudeurs'!$S$2:$S$98,
MATCH(1,('liste des soudeurs'!$F$2:$F$98=SITUATION!$C25)*
                     ('liste des soudeurs'!$I$2:$I$98&lt;=12)*
                    ('liste des soudeurs'!$G$2:$G$98=SITUATION!V$7),0),1), "")</f>
        <v/>
      </c>
      <c r="W25" s="610"/>
      <c r="X25" s="618" t="str">
        <f t="shared" si="7"/>
        <v/>
      </c>
      <c r="Y25" s="620" t="str">
        <f t="shared" si="8"/>
        <v/>
      </c>
      <c r="Z25" s="624" t="b">
        <f t="shared" si="2"/>
        <v>1</v>
      </c>
      <c r="AA25" s="613">
        <f t="shared" si="3"/>
        <v>0</v>
      </c>
    </row>
    <row r="26" spans="1:27" ht="18" hidden="1" customHeight="1">
      <c r="A26" s="614">
        <f>COUNTIF($E$9:E26,1)</f>
        <v>0</v>
      </c>
      <c r="B26" s="615">
        <v>18</v>
      </c>
      <c r="C26" s="616" t="str">
        <f>IFERROR(VLOOKUP(D26,'1'!$A$2:$B$500,2,0),"")</f>
        <v>MEHTEL HOCINE</v>
      </c>
      <c r="D26" s="617" t="s">
        <v>618</v>
      </c>
      <c r="E26" s="575">
        <f t="shared" si="4"/>
        <v>0</v>
      </c>
      <c r="F26" s="618" t="str">
        <f t="array" ref="F26">IFERROR(INDEX('liste des soudeurs'!$S$2:$S$98,
MATCH(1,('liste des soudeurs'!$F$2:$F$98=SITUATION!$C26)*
                     ('liste des soudeurs'!$I$2:$I$98&lt;=12)*
                    ('liste des soudeurs'!$G$2:$G$98=SITUATION!F$7),0),1), "")</f>
        <v/>
      </c>
      <c r="G26" s="619" t="str">
        <f t="array" ref="G26">IFERROR(INDEX('liste des soudeurs'!$S$2:$S$98,
MATCH(1,('liste des soudeurs'!$F$2:$F$98=SITUATION!$C26)*
                     ('liste des soudeurs'!$I$2:$I$98&lt;=12)*
                    ('liste des soudeurs'!$G$2:$G$98=SITUATION!G$7),0),1), "")</f>
        <v/>
      </c>
      <c r="H26" s="619" t="str">
        <f t="array" ref="H26">IFERROR(INDEX('liste des soudeurs'!$S$2:$S$98,
MATCH(1,('liste des soudeurs'!$F$2:$F$98=SITUATION!$C26)*
                     ('liste des soudeurs'!$I$2:$I$98&lt;=12)*
                    ('liste des soudeurs'!$G$2:$G$98=SITUATION!H$7),0),1), "")</f>
        <v/>
      </c>
      <c r="I26" s="619" t="str">
        <f t="array" ref="I26">IFERROR(INDEX('liste des soudeurs'!$S$2:$S$98,
MATCH(1,('liste des soudeurs'!$F$2:$F$98=SITUATION!$C26)*
                     ('liste des soudeurs'!$I$2:$I$98&lt;=12)*
                    ('liste des soudeurs'!$G$2:$G$98=SITUATION!I$7),0),1), "")</f>
        <v/>
      </c>
      <c r="J26" s="620" t="str">
        <f t="array" ref="J26">IFERROR(INDEX('liste des soudeurs'!$S$2:$S$98,
MATCH(1,('liste des soudeurs'!$F$2:$F$98=SITUATION!$C26)*
                     ('liste des soudeurs'!$I$2:$I$98&lt;=12)*
                    ('liste des soudeurs'!$G$2:$G$98=SITUATION!J$7),0),1), "")</f>
        <v/>
      </c>
      <c r="L26" s="618" t="str">
        <f t="array" ref="L26">IFERROR(INDEX('liste des soudeurs'!$S$2:$S$98,
                    MATCH(1,('liste des soudeurs'!$F$2:$F$98=SITUATION!$C26)*
                                        ('liste des soudeurs'!$I$2:$I$98&gt;12)*
                                         ('liste des soudeurs'!$G$2:$G$98=SITUATION!L$7),0),1),"")</f>
        <v/>
      </c>
      <c r="M26" s="619" t="str">
        <f t="array" ref="M26">IFERROR(INDEX('liste des soudeurs'!$S$2:$S$98,
                    MATCH(1,('liste des soudeurs'!$F$2:$F$98=SITUATION!$C26)*
                                        ('liste des soudeurs'!$I$2:$I$98&gt;12)*
                                         ('liste des soudeurs'!$G$2:$G$98=SITUATION!M$7),0),1),"")</f>
        <v/>
      </c>
      <c r="N26" s="619" t="str">
        <f t="array" ref="N26">IFERROR(INDEX('liste des soudeurs'!$S$2:$S$98,
                    MATCH(1,('liste des soudeurs'!$F$2:$F$98=SITUATION!$C26)*
                                        ('liste des soudeurs'!$I$2:$I$98&gt;12)*
                                         ('liste des soudeurs'!$G$2:$G$98=SITUATION!N$7),0),1),"")</f>
        <v/>
      </c>
      <c r="O26" s="619" t="str">
        <f t="array" ref="O26">IFERROR(INDEX('liste des soudeurs'!$S$2:$S$98,
                    MATCH(1,('liste des soudeurs'!$F$2:$F$98=SITUATION!$C26)*
                                        ('liste des soudeurs'!$I$2:$I$98&gt;12)*
                                         ('liste des soudeurs'!$G$2:$G$98=SITUATION!O$7),0),1),"")</f>
        <v/>
      </c>
      <c r="P26" s="620" t="str">
        <f t="array" ref="P26">IFERROR(INDEX('liste des soudeurs'!$S$2:$S$98,
                    MATCH(1,('liste des soudeurs'!$F$2:$F$98=SITUATION!$C26)*
                                        ('liste des soudeurs'!$I$2:$I$98&gt;12)*
                                         ('liste des soudeurs'!$G$2:$G$98=SITUATION!P$7),0),1),"")</f>
        <v/>
      </c>
      <c r="R26" s="621" t="str">
        <f t="array" ref="R26">IFERROR(INDEX('liste des soudeurs'!$S$2:$S$98,
MATCH(1,('liste des soudeurs'!$F$2:$F$98=SITUATION!$C26)*
                     ('liste des soudeurs'!$I$2:$I$98&lt;=12)*
                    ('liste des soudeurs'!$G$2:$G$98=SITUATION!R$7),0),1), "")</f>
        <v/>
      </c>
      <c r="S26" s="622" t="str">
        <f t="array" ref="S26">IFERROR(INDEX('liste des soudeurs'!$S$2:$S$98,
MATCH(1,('liste des soudeurs'!$F$2:$F$98=SITUATION!$C26)*
                     ('liste des soudeurs'!$I$2:$I$98&lt;=12)*
                    ('liste des soudeurs'!$G$2:$G$98=SITUATION!S$7),0),1), "")</f>
        <v/>
      </c>
      <c r="T26" s="622" t="str">
        <f t="array" ref="T26">IFERROR(INDEX('liste des soudeurs'!$S$2:$S$98,
MATCH(1,('liste des soudeurs'!$F$2:$F$98=SITUATION!$C26)*
                     ('liste des soudeurs'!$I$2:$I$98&lt;=12)*
                    ('liste des soudeurs'!$G$2:$G$98=SITUATION!T$7),0),1), "")</f>
        <v/>
      </c>
      <c r="U26" s="622" t="str">
        <f t="array" ref="U26">IFERROR(INDEX('liste des soudeurs'!$S$2:$S$98,
MATCH(1,('liste des soudeurs'!$F$2:$F$98=SITUATION!$C26)*
                     ('liste des soudeurs'!$I$2:$I$98&lt;=12)*
                    ('liste des soudeurs'!$G$2:$G$98=SITUATION!U$7),0),1), "")</f>
        <v/>
      </c>
      <c r="V26" s="623" t="str">
        <f t="array" ref="V26">IFERROR(INDEX('liste des soudeurs'!$S$2:$S$98,
MATCH(1,('liste des soudeurs'!$F$2:$F$98=SITUATION!$C26)*
                     ('liste des soudeurs'!$I$2:$I$98&lt;=12)*
                    ('liste des soudeurs'!$G$2:$G$98=SITUATION!V$7),0),1), "")</f>
        <v/>
      </c>
      <c r="W26" s="610"/>
      <c r="X26" s="618" t="str">
        <f t="shared" si="7"/>
        <v/>
      </c>
      <c r="Y26" s="620" t="str">
        <f t="shared" si="8"/>
        <v/>
      </c>
      <c r="Z26" s="624" t="b">
        <f t="shared" si="2"/>
        <v>1</v>
      </c>
      <c r="AA26" s="613">
        <f t="shared" si="3"/>
        <v>0</v>
      </c>
    </row>
    <row r="27" spans="1:27" ht="18" hidden="1" customHeight="1">
      <c r="A27" s="614">
        <f>COUNTIF($E$9:E27,1)</f>
        <v>0</v>
      </c>
      <c r="B27" s="615">
        <v>19</v>
      </c>
      <c r="C27" s="616" t="str">
        <f>IFERROR(VLOOKUP(D27,'1'!$A$2:$B$500,2,0),"")</f>
        <v>BOUSARIA SAMEH</v>
      </c>
      <c r="D27" s="617" t="s">
        <v>663</v>
      </c>
      <c r="E27" s="575">
        <f t="shared" si="4"/>
        <v>0</v>
      </c>
      <c r="F27" s="618" t="str">
        <f t="array" ref="F27">IFERROR(INDEX('liste des soudeurs'!$S$2:$S$98,
MATCH(1,('liste des soudeurs'!$F$2:$F$98=SITUATION!$C27)*
                     ('liste des soudeurs'!$I$2:$I$98&lt;=12)*
                    ('liste des soudeurs'!$G$2:$G$98=SITUATION!F$7),0),1), "")</f>
        <v/>
      </c>
      <c r="G27" s="619" t="str">
        <f t="array" ref="G27">IFERROR(INDEX('liste des soudeurs'!$S$2:$S$98,
MATCH(1,('liste des soudeurs'!$F$2:$F$98=SITUATION!$C27)*
                     ('liste des soudeurs'!$I$2:$I$98&lt;=12)*
                    ('liste des soudeurs'!$G$2:$G$98=SITUATION!G$7),0),1), "")</f>
        <v/>
      </c>
      <c r="H27" s="619" t="str">
        <f t="array" ref="H27">IFERROR(INDEX('liste des soudeurs'!$S$2:$S$98,
MATCH(1,('liste des soudeurs'!$F$2:$F$98=SITUATION!$C27)*
                     ('liste des soudeurs'!$I$2:$I$98&lt;=12)*
                    ('liste des soudeurs'!$G$2:$G$98=SITUATION!H$7),0),1), "")</f>
        <v/>
      </c>
      <c r="I27" s="619" t="str">
        <f t="array" ref="I27">IFERROR(INDEX('liste des soudeurs'!$S$2:$S$98,
MATCH(1,('liste des soudeurs'!$F$2:$F$98=SITUATION!$C27)*
                     ('liste des soudeurs'!$I$2:$I$98&lt;=12)*
                    ('liste des soudeurs'!$G$2:$G$98=SITUATION!I$7),0),1), "")</f>
        <v/>
      </c>
      <c r="J27" s="620" t="str">
        <f t="array" ref="J27">IFERROR(INDEX('liste des soudeurs'!$S$2:$S$98,
MATCH(1,('liste des soudeurs'!$F$2:$F$98=SITUATION!$C27)*
                     ('liste des soudeurs'!$I$2:$I$98&lt;=12)*
                    ('liste des soudeurs'!$G$2:$G$98=SITUATION!J$7),0),1), "")</f>
        <v/>
      </c>
      <c r="L27" s="618" t="str">
        <f t="array" ref="L27">IFERROR(INDEX('liste des soudeurs'!$S$2:$S$98,
                    MATCH(1,('liste des soudeurs'!$F$2:$F$98=SITUATION!$C27)*
                                        ('liste des soudeurs'!$I$2:$I$98&gt;12)*
                                         ('liste des soudeurs'!$G$2:$G$98=SITUATION!L$7),0),1),"")</f>
        <v/>
      </c>
      <c r="M27" s="619" t="str">
        <f t="array" ref="M27">IFERROR(INDEX('liste des soudeurs'!$S$2:$S$98,
                    MATCH(1,('liste des soudeurs'!$F$2:$F$98=SITUATION!$C27)*
                                        ('liste des soudeurs'!$I$2:$I$98&gt;12)*
                                         ('liste des soudeurs'!$G$2:$G$98=SITUATION!M$7),0),1),"")</f>
        <v/>
      </c>
      <c r="N27" s="619" t="str">
        <f t="array" ref="N27">IFERROR(INDEX('liste des soudeurs'!$S$2:$S$98,
                    MATCH(1,('liste des soudeurs'!$F$2:$F$98=SITUATION!$C27)*
                                        ('liste des soudeurs'!$I$2:$I$98&gt;12)*
                                         ('liste des soudeurs'!$G$2:$G$98=SITUATION!N$7),0),1),"")</f>
        <v/>
      </c>
      <c r="O27" s="619" t="str">
        <f t="array" ref="O27">IFERROR(INDEX('liste des soudeurs'!$S$2:$S$98,
                    MATCH(1,('liste des soudeurs'!$F$2:$F$98=SITUATION!$C27)*
                                        ('liste des soudeurs'!$I$2:$I$98&gt;12)*
                                         ('liste des soudeurs'!$G$2:$G$98=SITUATION!O$7),0),1),"")</f>
        <v/>
      </c>
      <c r="P27" s="620" t="str">
        <f t="array" ref="P27">IFERROR(INDEX('liste des soudeurs'!$S$2:$S$98,
                    MATCH(1,('liste des soudeurs'!$F$2:$F$98=SITUATION!$C27)*
                                        ('liste des soudeurs'!$I$2:$I$98&gt;12)*
                                         ('liste des soudeurs'!$G$2:$G$98=SITUATION!P$7),0),1),"")</f>
        <v/>
      </c>
      <c r="R27" s="621" t="str">
        <f t="array" ref="R27">IFERROR(INDEX('liste des soudeurs'!$S$2:$S$98,
MATCH(1,('liste des soudeurs'!$F$2:$F$98=SITUATION!$C27)*
                     ('liste des soudeurs'!$I$2:$I$98&lt;=12)*
                    ('liste des soudeurs'!$G$2:$G$98=SITUATION!R$7),0),1), "")</f>
        <v/>
      </c>
      <c r="S27" s="622" t="str">
        <f t="array" ref="S27">IFERROR(INDEX('liste des soudeurs'!$S$2:$S$98,
MATCH(1,('liste des soudeurs'!$F$2:$F$98=SITUATION!$C27)*
                     ('liste des soudeurs'!$I$2:$I$98&lt;=12)*
                    ('liste des soudeurs'!$G$2:$G$98=SITUATION!S$7),0),1), "")</f>
        <v/>
      </c>
      <c r="T27" s="622">
        <f t="array" ref="T27">IFERROR(INDEX('liste des soudeurs'!$S$2:$S$98,
MATCH(1,('liste des soudeurs'!$F$2:$F$98=SITUATION!$C27)*
                     ('liste des soudeurs'!$I$2:$I$98&lt;=12)*
                    ('liste des soudeurs'!$G$2:$G$98=SITUATION!T$7),0),1), "")</f>
        <v>0</v>
      </c>
      <c r="U27" s="622" t="str">
        <f t="array" ref="U27">IFERROR(INDEX('liste des soudeurs'!$S$2:$S$98,
MATCH(1,('liste des soudeurs'!$F$2:$F$98=SITUATION!$C27)*
                     ('liste des soudeurs'!$I$2:$I$98&lt;=12)*
                    ('liste des soudeurs'!$G$2:$G$98=SITUATION!U$7),0),1), "")</f>
        <v/>
      </c>
      <c r="V27" s="623" t="str">
        <f t="array" ref="V27">IFERROR(INDEX('liste des soudeurs'!$S$2:$S$98,
MATCH(1,('liste des soudeurs'!$F$2:$F$98=SITUATION!$C27)*
                     ('liste des soudeurs'!$I$2:$I$98&lt;=12)*
                    ('liste des soudeurs'!$G$2:$G$98=SITUATION!V$7),0),1), "")</f>
        <v/>
      </c>
      <c r="W27" s="610"/>
      <c r="X27" s="618" t="str">
        <f t="shared" si="7"/>
        <v/>
      </c>
      <c r="Y27" s="620" t="str">
        <f t="shared" si="8"/>
        <v/>
      </c>
      <c r="Z27" s="624" t="b">
        <f t="shared" si="2"/>
        <v>1</v>
      </c>
      <c r="AA27" s="613">
        <f t="shared" si="3"/>
        <v>0</v>
      </c>
    </row>
    <row r="28" spans="1:27" ht="18" hidden="1" customHeight="1">
      <c r="A28" s="614">
        <f>COUNTIF($E$9:E28,1)</f>
        <v>0</v>
      </c>
      <c r="B28" s="615">
        <v>20</v>
      </c>
      <c r="C28" s="616" t="str">
        <f>IFERROR(VLOOKUP(D28,'1'!$A$2:$B$500,2,0),"")</f>
        <v>CHERNOUG  Sidali</v>
      </c>
      <c r="D28" s="617" t="s">
        <v>664</v>
      </c>
      <c r="E28" s="575">
        <f t="shared" si="4"/>
        <v>0</v>
      </c>
      <c r="F28" s="618" t="str">
        <f t="array" ref="F28">IFERROR(INDEX('liste des soudeurs'!$S$2:$S$98,
MATCH(1,('liste des soudeurs'!$F$2:$F$98=SITUATION!$C28)*
                     ('liste des soudeurs'!$I$2:$I$98&lt;=12)*
                    ('liste des soudeurs'!$G$2:$G$98=SITUATION!F$7),0),1), "")</f>
        <v/>
      </c>
      <c r="G28" s="619" t="str">
        <f t="array" ref="G28">IFERROR(INDEX('liste des soudeurs'!$S$2:$S$98,
MATCH(1,('liste des soudeurs'!$F$2:$F$98=SITUATION!$C28)*
                     ('liste des soudeurs'!$I$2:$I$98&lt;=12)*
                    ('liste des soudeurs'!$G$2:$G$98=SITUATION!G$7),0),1), "")</f>
        <v/>
      </c>
      <c r="H28" s="619" t="str">
        <f t="array" ref="H28">IFERROR(INDEX('liste des soudeurs'!$S$2:$S$98,
MATCH(1,('liste des soudeurs'!$F$2:$F$98=SITUATION!$C28)*
                     ('liste des soudeurs'!$I$2:$I$98&lt;=12)*
                    ('liste des soudeurs'!$G$2:$G$98=SITUATION!H$7),0),1), "")</f>
        <v/>
      </c>
      <c r="I28" s="619" t="str">
        <f t="array" ref="I28">IFERROR(INDEX('liste des soudeurs'!$S$2:$S$98,
MATCH(1,('liste des soudeurs'!$F$2:$F$98=SITUATION!$C28)*
                     ('liste des soudeurs'!$I$2:$I$98&lt;=12)*
                    ('liste des soudeurs'!$G$2:$G$98=SITUATION!I$7),0),1), "")</f>
        <v/>
      </c>
      <c r="J28" s="620" t="str">
        <f t="array" ref="J28">IFERROR(INDEX('liste des soudeurs'!$S$2:$S$98,
MATCH(1,('liste des soudeurs'!$F$2:$F$98=SITUATION!$C28)*
                     ('liste des soudeurs'!$I$2:$I$98&lt;=12)*
                    ('liste des soudeurs'!$G$2:$G$98=SITUATION!J$7),0),1), "")</f>
        <v/>
      </c>
      <c r="L28" s="618" t="str">
        <f t="array" ref="L28">IFERROR(INDEX('liste des soudeurs'!$S$2:$S$98,
                    MATCH(1,('liste des soudeurs'!$F$2:$F$98=SITUATION!$C28)*
                                        ('liste des soudeurs'!$I$2:$I$98&gt;12)*
                                         ('liste des soudeurs'!$G$2:$G$98=SITUATION!L$7),0),1),"")</f>
        <v/>
      </c>
      <c r="M28" s="619" t="str">
        <f t="array" ref="M28">IFERROR(INDEX('liste des soudeurs'!$S$2:$S$98,
                    MATCH(1,('liste des soudeurs'!$F$2:$F$98=SITUATION!$C28)*
                                        ('liste des soudeurs'!$I$2:$I$98&gt;12)*
                                         ('liste des soudeurs'!$G$2:$G$98=SITUATION!M$7),0),1),"")</f>
        <v/>
      </c>
      <c r="N28" s="619" t="str">
        <f t="array" ref="N28">IFERROR(INDEX('liste des soudeurs'!$S$2:$S$98,
                    MATCH(1,('liste des soudeurs'!$F$2:$F$98=SITUATION!$C28)*
                                        ('liste des soudeurs'!$I$2:$I$98&gt;12)*
                                         ('liste des soudeurs'!$G$2:$G$98=SITUATION!N$7),0),1),"")</f>
        <v/>
      </c>
      <c r="O28" s="619" t="str">
        <f t="array" ref="O28">IFERROR(INDEX('liste des soudeurs'!$S$2:$S$98,
                    MATCH(1,('liste des soudeurs'!$F$2:$F$98=SITUATION!$C28)*
                                        ('liste des soudeurs'!$I$2:$I$98&gt;12)*
                                         ('liste des soudeurs'!$G$2:$G$98=SITUATION!O$7),0),1),"")</f>
        <v/>
      </c>
      <c r="P28" s="620" t="str">
        <f t="array" ref="P28">IFERROR(INDEX('liste des soudeurs'!$S$2:$S$98,
                    MATCH(1,('liste des soudeurs'!$F$2:$F$98=SITUATION!$C28)*
                                        ('liste des soudeurs'!$I$2:$I$98&gt;12)*
                                         ('liste des soudeurs'!$G$2:$G$98=SITUATION!P$7),0),1),"")</f>
        <v/>
      </c>
      <c r="R28" s="621" t="str">
        <f t="array" ref="R28">IFERROR(INDEX('liste des soudeurs'!$S$2:$S$98,
MATCH(1,('liste des soudeurs'!$F$2:$F$98=SITUATION!$C28)*
                     ('liste des soudeurs'!$I$2:$I$98&lt;=12)*
                    ('liste des soudeurs'!$G$2:$G$98=SITUATION!R$7),0),1), "")</f>
        <v/>
      </c>
      <c r="S28" s="622" t="str">
        <f t="array" ref="S28">IFERROR(INDEX('liste des soudeurs'!$S$2:$S$98,
MATCH(1,('liste des soudeurs'!$F$2:$F$98=SITUATION!$C28)*
                     ('liste des soudeurs'!$I$2:$I$98&lt;=12)*
                    ('liste des soudeurs'!$G$2:$G$98=SITUATION!S$7),0),1), "")</f>
        <v/>
      </c>
      <c r="T28" s="622">
        <f t="array" ref="T28">IFERROR(INDEX('liste des soudeurs'!$S$2:$S$98,
MATCH(1,('liste des soudeurs'!$F$2:$F$98=SITUATION!$C28)*
                     ('liste des soudeurs'!$I$2:$I$98&lt;=12)*
                    ('liste des soudeurs'!$G$2:$G$98=SITUATION!T$7),0),1), "")</f>
        <v>0</v>
      </c>
      <c r="U28" s="622" t="str">
        <f t="array" ref="U28">IFERROR(INDEX('liste des soudeurs'!$S$2:$S$98,
MATCH(1,('liste des soudeurs'!$F$2:$F$98=SITUATION!$C28)*
                     ('liste des soudeurs'!$I$2:$I$98&lt;=12)*
                    ('liste des soudeurs'!$G$2:$G$98=SITUATION!U$7),0),1), "")</f>
        <v/>
      </c>
      <c r="V28" s="623" t="str">
        <f t="array" ref="V28">IFERROR(INDEX('liste des soudeurs'!$S$2:$S$98,
MATCH(1,('liste des soudeurs'!$F$2:$F$98=SITUATION!$C28)*
                     ('liste des soudeurs'!$I$2:$I$98&lt;=12)*
                    ('liste des soudeurs'!$G$2:$G$98=SITUATION!V$7),0),1), "")</f>
        <v/>
      </c>
      <c r="W28" s="610"/>
      <c r="X28" s="618" t="str">
        <f t="shared" si="7"/>
        <v/>
      </c>
      <c r="Y28" s="620" t="str">
        <f t="shared" si="8"/>
        <v/>
      </c>
      <c r="Z28" s="624" t="b">
        <f t="shared" si="2"/>
        <v>1</v>
      </c>
      <c r="AA28" s="613">
        <f t="shared" si="3"/>
        <v>0</v>
      </c>
    </row>
    <row r="29" spans="1:27" ht="18" hidden="1" customHeight="1">
      <c r="A29" s="614">
        <f>COUNTIF($E$9:E29,1)</f>
        <v>0</v>
      </c>
      <c r="B29" s="615">
        <v>21</v>
      </c>
      <c r="C29" s="616" t="str">
        <f>IFERROR(VLOOKUP(D29,'1'!$A$2:$B$500,2,0),"")</f>
        <v>DJEHICHE Faris</v>
      </c>
      <c r="D29" s="617" t="s">
        <v>665</v>
      </c>
      <c r="E29" s="575">
        <f t="shared" si="4"/>
        <v>0</v>
      </c>
      <c r="F29" s="618" t="str">
        <f t="array" ref="F29">IFERROR(INDEX('liste des soudeurs'!$S$2:$S$98,
MATCH(1,('liste des soudeurs'!$F$2:$F$98=SITUATION!$C29)*
                     ('liste des soudeurs'!$I$2:$I$98&lt;=12)*
                    ('liste des soudeurs'!$G$2:$G$98=SITUATION!F$7),0),1), "")</f>
        <v/>
      </c>
      <c r="G29" s="619" t="str">
        <f t="array" ref="G29">IFERROR(INDEX('liste des soudeurs'!$S$2:$S$98,
MATCH(1,('liste des soudeurs'!$F$2:$F$98=SITUATION!$C29)*
                     ('liste des soudeurs'!$I$2:$I$98&lt;=12)*
                    ('liste des soudeurs'!$G$2:$G$98=SITUATION!G$7),0),1), "")</f>
        <v/>
      </c>
      <c r="H29" s="619" t="str">
        <f t="array" ref="H29">IFERROR(INDEX('liste des soudeurs'!$S$2:$S$98,
MATCH(1,('liste des soudeurs'!$F$2:$F$98=SITUATION!$C29)*
                     ('liste des soudeurs'!$I$2:$I$98&lt;=12)*
                    ('liste des soudeurs'!$G$2:$G$98=SITUATION!H$7),0),1), "")</f>
        <v/>
      </c>
      <c r="I29" s="619" t="str">
        <f t="array" ref="I29">IFERROR(INDEX('liste des soudeurs'!$S$2:$S$98,
MATCH(1,('liste des soudeurs'!$F$2:$F$98=SITUATION!$C29)*
                     ('liste des soudeurs'!$I$2:$I$98&lt;=12)*
                    ('liste des soudeurs'!$G$2:$G$98=SITUATION!I$7),0),1), "")</f>
        <v/>
      </c>
      <c r="J29" s="620" t="str">
        <f t="array" ref="J29">IFERROR(INDEX('liste des soudeurs'!$S$2:$S$98,
MATCH(1,('liste des soudeurs'!$F$2:$F$98=SITUATION!$C29)*
                     ('liste des soudeurs'!$I$2:$I$98&lt;=12)*
                    ('liste des soudeurs'!$G$2:$G$98=SITUATION!J$7),0),1), "")</f>
        <v/>
      </c>
      <c r="L29" s="618" t="str">
        <f t="array" ref="L29">IFERROR(INDEX('liste des soudeurs'!$S$2:$S$98,
                    MATCH(1,('liste des soudeurs'!$F$2:$F$98=SITUATION!$C29)*
                                        ('liste des soudeurs'!$I$2:$I$98&gt;12)*
                                         ('liste des soudeurs'!$G$2:$G$98=SITUATION!L$7),0),1),"")</f>
        <v/>
      </c>
      <c r="M29" s="619" t="str">
        <f t="array" ref="M29">IFERROR(INDEX('liste des soudeurs'!$S$2:$S$98,
                    MATCH(1,('liste des soudeurs'!$F$2:$F$98=SITUATION!$C29)*
                                        ('liste des soudeurs'!$I$2:$I$98&gt;12)*
                                         ('liste des soudeurs'!$G$2:$G$98=SITUATION!M$7),0),1),"")</f>
        <v/>
      </c>
      <c r="N29" s="619" t="str">
        <f t="array" ref="N29">IFERROR(INDEX('liste des soudeurs'!$S$2:$S$98,
                    MATCH(1,('liste des soudeurs'!$F$2:$F$98=SITUATION!$C29)*
                                        ('liste des soudeurs'!$I$2:$I$98&gt;12)*
                                         ('liste des soudeurs'!$G$2:$G$98=SITUATION!N$7),0),1),"")</f>
        <v/>
      </c>
      <c r="O29" s="619" t="str">
        <f t="array" ref="O29">IFERROR(INDEX('liste des soudeurs'!$S$2:$S$98,
                    MATCH(1,('liste des soudeurs'!$F$2:$F$98=SITUATION!$C29)*
                                        ('liste des soudeurs'!$I$2:$I$98&gt;12)*
                                         ('liste des soudeurs'!$G$2:$G$98=SITUATION!O$7),0),1),"")</f>
        <v/>
      </c>
      <c r="P29" s="620" t="str">
        <f t="array" ref="P29">IFERROR(INDEX('liste des soudeurs'!$S$2:$S$98,
                    MATCH(1,('liste des soudeurs'!$F$2:$F$98=SITUATION!$C29)*
                                        ('liste des soudeurs'!$I$2:$I$98&gt;12)*
                                         ('liste des soudeurs'!$G$2:$G$98=SITUATION!P$7),0),1),"")</f>
        <v/>
      </c>
      <c r="R29" s="621" t="str">
        <f t="array" ref="R29">IFERROR(INDEX('liste des soudeurs'!$S$2:$S$98,
MATCH(1,('liste des soudeurs'!$F$2:$F$98=SITUATION!$C29)*
                     ('liste des soudeurs'!$I$2:$I$98&lt;=12)*
                    ('liste des soudeurs'!$G$2:$G$98=SITUATION!R$7),0),1), "")</f>
        <v/>
      </c>
      <c r="S29" s="622" t="str">
        <f t="array" ref="S29">IFERROR(INDEX('liste des soudeurs'!$S$2:$S$98,
MATCH(1,('liste des soudeurs'!$F$2:$F$98=SITUATION!$C29)*
                     ('liste des soudeurs'!$I$2:$I$98&lt;=12)*
                    ('liste des soudeurs'!$G$2:$G$98=SITUATION!S$7),0),1), "")</f>
        <v/>
      </c>
      <c r="T29" s="622" t="str">
        <f t="array" ref="T29">IFERROR(INDEX('liste des soudeurs'!$S$2:$S$98,
MATCH(1,('liste des soudeurs'!$F$2:$F$98=SITUATION!$C29)*
                     ('liste des soudeurs'!$I$2:$I$98&lt;=12)*
                    ('liste des soudeurs'!$G$2:$G$98=SITUATION!T$7),0),1), "")</f>
        <v/>
      </c>
      <c r="U29" s="622" t="str">
        <f t="array" ref="U29">IFERROR(INDEX('liste des soudeurs'!$S$2:$S$98,
MATCH(1,('liste des soudeurs'!$F$2:$F$98=SITUATION!$C29)*
                     ('liste des soudeurs'!$I$2:$I$98&lt;=12)*
                    ('liste des soudeurs'!$G$2:$G$98=SITUATION!U$7),0),1), "")</f>
        <v/>
      </c>
      <c r="V29" s="623" t="str">
        <f t="array" ref="V29">IFERROR(INDEX('liste des soudeurs'!$S$2:$S$98,
MATCH(1,('liste des soudeurs'!$F$2:$F$98=SITUATION!$C29)*
                     ('liste des soudeurs'!$I$2:$I$98&lt;=12)*
                    ('liste des soudeurs'!$G$2:$G$98=SITUATION!V$7),0),1), "")</f>
        <v/>
      </c>
      <c r="W29" s="610"/>
      <c r="X29" s="618" t="str">
        <f t="shared" si="7"/>
        <v/>
      </c>
      <c r="Y29" s="620" t="str">
        <f t="shared" si="8"/>
        <v/>
      </c>
      <c r="Z29" s="624" t="b">
        <f t="shared" si="2"/>
        <v>1</v>
      </c>
      <c r="AA29" s="613">
        <f t="shared" si="3"/>
        <v>0</v>
      </c>
    </row>
    <row r="30" spans="1:27" ht="17.100000000000001" hidden="1" customHeight="1">
      <c r="A30" s="614">
        <f>COUNTIF($E$9:E30,1)</f>
        <v>1</v>
      </c>
      <c r="B30" s="615">
        <v>22</v>
      </c>
      <c r="C30" s="616" t="str">
        <f>IFERROR(VLOOKUP(D30,'1'!$A$2:$B$500,2,0),"")</f>
        <v>REMINI  Halim</v>
      </c>
      <c r="D30" s="617" t="s">
        <v>666</v>
      </c>
      <c r="E30" s="575">
        <f t="shared" si="4"/>
        <v>1</v>
      </c>
      <c r="F30" s="618" t="str">
        <f t="array" ref="F30">IFERROR(INDEX('liste des soudeurs'!$S$2:$S$98,
MATCH(1,('liste des soudeurs'!$F$2:$F$98=SITUATION!$C30)*
                     ('liste des soudeurs'!$I$2:$I$98&lt;=12)*
                    ('liste des soudeurs'!$G$2:$G$98=SITUATION!F$7),0),1), "")</f>
        <v/>
      </c>
      <c r="G30" s="619" t="str">
        <f t="array" ref="G30">IFERROR(INDEX('liste des soudeurs'!$S$2:$S$98,
MATCH(1,('liste des soudeurs'!$F$2:$F$98=SITUATION!$C30)*
                     ('liste des soudeurs'!$I$2:$I$98&lt;=12)*
                    ('liste des soudeurs'!$G$2:$G$98=SITUATION!G$7),0),1), "")</f>
        <v/>
      </c>
      <c r="H30" s="619" t="str">
        <f t="array" ref="H30">IFERROR(INDEX('liste des soudeurs'!$S$2:$S$98,
MATCH(1,('liste des soudeurs'!$F$2:$F$98=SITUATION!$C30)*
                     ('liste des soudeurs'!$I$2:$I$98&lt;=12)*
                    ('liste des soudeurs'!$G$2:$G$98=SITUATION!H$7),0),1), "")</f>
        <v/>
      </c>
      <c r="I30" s="619" t="str">
        <f t="array" ref="I30">IFERROR(INDEX('liste des soudeurs'!$S$2:$S$98,
MATCH(1,('liste des soudeurs'!$F$2:$F$98=SITUATION!$C30)*
                     ('liste des soudeurs'!$I$2:$I$98&lt;=12)*
                    ('liste des soudeurs'!$G$2:$G$98=SITUATION!I$7),0),1), "")</f>
        <v/>
      </c>
      <c r="J30" s="620" t="str">
        <f t="array" ref="J30">IFERROR(INDEX('liste des soudeurs'!$S$2:$S$98,
MATCH(1,('liste des soudeurs'!$F$2:$F$98=SITUATION!$C30)*
                     ('liste des soudeurs'!$I$2:$I$98&lt;=12)*
                    ('liste des soudeurs'!$G$2:$G$98=SITUATION!J$7),0),1), "")</f>
        <v/>
      </c>
      <c r="L30" s="618" t="str">
        <f t="array" ref="L30">IFERROR(INDEX('liste des soudeurs'!$S$2:$S$98,
                    MATCH(1,('liste des soudeurs'!$F$2:$F$98=SITUATION!$C30)*
                                        ('liste des soudeurs'!$I$2:$I$98&gt;12)*
                                         ('liste des soudeurs'!$G$2:$G$98=SITUATION!L$7),0),1),"")</f>
        <v/>
      </c>
      <c r="M30" s="619" t="str">
        <f t="array" ref="M30">IFERROR(INDEX('liste des soudeurs'!$S$2:$S$98,
                    MATCH(1,('liste des soudeurs'!$F$2:$F$98=SITUATION!$C30)*
                                        ('liste des soudeurs'!$I$2:$I$98&gt;12)*
                                         ('liste des soudeurs'!$G$2:$G$98=SITUATION!M$7),0),1),"")</f>
        <v/>
      </c>
      <c r="N30" s="619" t="str">
        <f t="array" ref="N30">IFERROR(INDEX('liste des soudeurs'!$S$2:$S$98,
                    MATCH(1,('liste des soudeurs'!$F$2:$F$98=SITUATION!$C30)*
                                        ('liste des soudeurs'!$I$2:$I$98&gt;12)*
                                         ('liste des soudeurs'!$G$2:$G$98=SITUATION!N$7),0),1),"")</f>
        <v/>
      </c>
      <c r="O30" s="619" t="str">
        <f t="array" ref="O30">IFERROR(INDEX('liste des soudeurs'!$S$2:$S$98,
                    MATCH(1,('liste des soudeurs'!$F$2:$F$98=SITUATION!$C30)*
                                        ('liste des soudeurs'!$I$2:$I$98&gt;12)*
                                         ('liste des soudeurs'!$G$2:$G$98=SITUATION!O$7),0),1),"")</f>
        <v/>
      </c>
      <c r="P30" s="620" t="str">
        <f t="array" ref="P30">IFERROR(INDEX('liste des soudeurs'!$S$2:$S$98,
                    MATCH(1,('liste des soudeurs'!$F$2:$F$98=SITUATION!$C30)*
                                        ('liste des soudeurs'!$I$2:$I$98&gt;12)*
                                         ('liste des soudeurs'!$G$2:$G$98=SITUATION!P$7),0),1),"")</f>
        <v/>
      </c>
      <c r="R30" s="621" t="str">
        <f t="array" ref="R30">IFERROR(INDEX('liste des soudeurs'!$S$2:$S$98,
MATCH(1,('liste des soudeurs'!$F$2:$F$98=SITUATION!$C30)*
                     ('liste des soudeurs'!$I$2:$I$98&lt;=12)*
                    ('liste des soudeurs'!$G$2:$G$98=SITUATION!R$7),0),1), "")</f>
        <v/>
      </c>
      <c r="S30" s="622" t="str">
        <f t="array" ref="S30">IFERROR(INDEX('liste des soudeurs'!$S$2:$S$98,
MATCH(1,('liste des soudeurs'!$F$2:$F$98=SITUATION!$C30)*
                     ('liste des soudeurs'!$I$2:$I$98&lt;=12)*
                    ('liste des soudeurs'!$G$2:$G$98=SITUATION!S$7),0),1), "")</f>
        <v/>
      </c>
      <c r="T30" s="622" t="str">
        <f t="array" ref="T30">IFERROR(INDEX('liste des soudeurs'!$S$2:$S$98,
MATCH(1,('liste des soudeurs'!$F$2:$F$98=SITUATION!$C30)*
                     ('liste des soudeurs'!$I$2:$I$98&lt;=12)*
                    ('liste des soudeurs'!$G$2:$G$98=SITUATION!T$7),0),1), "")</f>
        <v>WQT-001</v>
      </c>
      <c r="U30" s="622" t="str">
        <f t="array" ref="U30">IFERROR(INDEX('liste des soudeurs'!$S$2:$S$98,
MATCH(1,('liste des soudeurs'!$F$2:$F$98=SITUATION!$C30)*
                     ('liste des soudeurs'!$I$2:$I$98&lt;=12)*
                    ('liste des soudeurs'!$G$2:$G$98=SITUATION!U$7),0),1), "")</f>
        <v/>
      </c>
      <c r="V30" s="623" t="str">
        <f t="array" ref="V30">IFERROR(INDEX('liste des soudeurs'!$S$2:$S$98,
MATCH(1,('liste des soudeurs'!$F$2:$F$98=SITUATION!$C30)*
                     ('liste des soudeurs'!$I$2:$I$98&lt;=12)*
                    ('liste des soudeurs'!$G$2:$G$98=SITUATION!V$7),0),1), "")</f>
        <v/>
      </c>
      <c r="W30" s="610"/>
      <c r="X30" s="618" t="str">
        <f t="shared" si="7"/>
        <v/>
      </c>
      <c r="Y30" s="620" t="str">
        <f t="shared" si="8"/>
        <v/>
      </c>
      <c r="Z30" s="624" t="b">
        <f t="shared" si="2"/>
        <v>1</v>
      </c>
      <c r="AA30" s="613">
        <f t="shared" si="3"/>
        <v>1</v>
      </c>
    </row>
    <row r="31" spans="1:27" ht="17.100000000000001" hidden="1" customHeight="1">
      <c r="A31" s="614">
        <f>COUNTIF($E$9:E31,1)</f>
        <v>2</v>
      </c>
      <c r="B31" s="615">
        <v>23</v>
      </c>
      <c r="C31" s="616" t="str">
        <f>IFERROR(VLOOKUP(D31,'1'!$A$2:$B$500,2,0),"")</f>
        <v>KEMOUCHE Choayb</v>
      </c>
      <c r="D31" s="617" t="s">
        <v>667</v>
      </c>
      <c r="E31" s="575">
        <f t="shared" si="4"/>
        <v>1</v>
      </c>
      <c r="F31" s="618" t="str">
        <f t="array" ref="F31">IFERROR(INDEX('liste des soudeurs'!$S$2:$S$98,
MATCH(1,('liste des soudeurs'!$F$2:$F$98=SITUATION!$C31)*
                     ('liste des soudeurs'!$I$2:$I$98&lt;=12)*
                    ('liste des soudeurs'!$G$2:$G$98=SITUATION!F$7),0),1), "")</f>
        <v/>
      </c>
      <c r="G31" s="619" t="str">
        <f t="array" ref="G31">IFERROR(INDEX('liste des soudeurs'!$S$2:$S$98,
MATCH(1,('liste des soudeurs'!$F$2:$F$98=SITUATION!$C31)*
                     ('liste des soudeurs'!$I$2:$I$98&lt;=12)*
                    ('liste des soudeurs'!$G$2:$G$98=SITUATION!G$7),0),1), "")</f>
        <v/>
      </c>
      <c r="H31" s="619" t="str">
        <f t="array" ref="H31">IFERROR(INDEX('liste des soudeurs'!$S$2:$S$98,
MATCH(1,('liste des soudeurs'!$F$2:$F$98=SITUATION!$C31)*
                     ('liste des soudeurs'!$I$2:$I$98&lt;=12)*
                    ('liste des soudeurs'!$G$2:$G$98=SITUATION!H$7),0),1), "")</f>
        <v/>
      </c>
      <c r="I31" s="619" t="str">
        <f t="array" ref="I31">IFERROR(INDEX('liste des soudeurs'!$S$2:$S$98,
MATCH(1,('liste des soudeurs'!$F$2:$F$98=SITUATION!$C31)*
                     ('liste des soudeurs'!$I$2:$I$98&lt;=12)*
                    ('liste des soudeurs'!$G$2:$G$98=SITUATION!I$7),0),1), "")</f>
        <v/>
      </c>
      <c r="J31" s="620" t="str">
        <f t="array" ref="J31">IFERROR(INDEX('liste des soudeurs'!$S$2:$S$98,
MATCH(1,('liste des soudeurs'!$F$2:$F$98=SITUATION!$C31)*
                     ('liste des soudeurs'!$I$2:$I$98&lt;=12)*
                    ('liste des soudeurs'!$G$2:$G$98=SITUATION!J$7),0),1), "")</f>
        <v/>
      </c>
      <c r="L31" s="618" t="str">
        <f t="array" ref="L31">IFERROR(INDEX('liste des soudeurs'!$S$2:$S$98,
                    MATCH(1,('liste des soudeurs'!$F$2:$F$98=SITUATION!$C31)*
                                        ('liste des soudeurs'!$I$2:$I$98&gt;12)*
                                         ('liste des soudeurs'!$G$2:$G$98=SITUATION!L$7),0),1),"")</f>
        <v/>
      </c>
      <c r="M31" s="619" t="str">
        <f t="array" ref="M31">IFERROR(INDEX('liste des soudeurs'!$S$2:$S$98,
                    MATCH(1,('liste des soudeurs'!$F$2:$F$98=SITUATION!$C31)*
                                        ('liste des soudeurs'!$I$2:$I$98&gt;12)*
                                         ('liste des soudeurs'!$G$2:$G$98=SITUATION!M$7),0),1),"")</f>
        <v/>
      </c>
      <c r="N31" s="619" t="str">
        <f t="array" ref="N31">IFERROR(INDEX('liste des soudeurs'!$S$2:$S$98,
                    MATCH(1,('liste des soudeurs'!$F$2:$F$98=SITUATION!$C31)*
                                        ('liste des soudeurs'!$I$2:$I$98&gt;12)*
                                         ('liste des soudeurs'!$G$2:$G$98=SITUATION!N$7),0),1),"")</f>
        <v/>
      </c>
      <c r="O31" s="619" t="str">
        <f t="array" ref="O31">IFERROR(INDEX('liste des soudeurs'!$S$2:$S$98,
                    MATCH(1,('liste des soudeurs'!$F$2:$F$98=SITUATION!$C31)*
                                        ('liste des soudeurs'!$I$2:$I$98&gt;12)*
                                         ('liste des soudeurs'!$G$2:$G$98=SITUATION!O$7),0),1),"")</f>
        <v/>
      </c>
      <c r="P31" s="620" t="str">
        <f t="array" ref="P31">IFERROR(INDEX('liste des soudeurs'!$S$2:$S$98,
                    MATCH(1,('liste des soudeurs'!$F$2:$F$98=SITUATION!$C31)*
                                        ('liste des soudeurs'!$I$2:$I$98&gt;12)*
                                         ('liste des soudeurs'!$G$2:$G$98=SITUATION!P$7),0),1),"")</f>
        <v/>
      </c>
      <c r="R31" s="621" t="str">
        <f t="array" ref="R31">IFERROR(INDEX('liste des soudeurs'!$S$2:$S$98,
MATCH(1,('liste des soudeurs'!$F$2:$F$98=SITUATION!$C31)*
                     ('liste des soudeurs'!$I$2:$I$98&lt;=12)*
                    ('liste des soudeurs'!$G$2:$G$98=SITUATION!R$7),0),1), "")</f>
        <v/>
      </c>
      <c r="S31" s="622" t="str">
        <f t="array" ref="S31">IFERROR(INDEX('liste des soudeurs'!$S$2:$S$98,
MATCH(1,('liste des soudeurs'!$F$2:$F$98=SITUATION!$C31)*
                     ('liste des soudeurs'!$I$2:$I$98&lt;=12)*
                    ('liste des soudeurs'!$G$2:$G$98=SITUATION!S$7),0),1), "")</f>
        <v/>
      </c>
      <c r="T31" s="622" t="str">
        <f t="array" ref="T31">IFERROR(INDEX('liste des soudeurs'!$S$2:$S$98,
MATCH(1,('liste des soudeurs'!$F$2:$F$98=SITUATION!$C31)*
                     ('liste des soudeurs'!$I$2:$I$98&lt;=12)*
                    ('liste des soudeurs'!$G$2:$G$98=SITUATION!T$7),0),1), "")</f>
        <v>WQT-002</v>
      </c>
      <c r="U31" s="622" t="str">
        <f t="array" ref="U31">IFERROR(INDEX('liste des soudeurs'!$S$2:$S$98,
MATCH(1,('liste des soudeurs'!$F$2:$F$98=SITUATION!$C31)*
                     ('liste des soudeurs'!$I$2:$I$98&lt;=12)*
                    ('liste des soudeurs'!$G$2:$G$98=SITUATION!U$7),0),1), "")</f>
        <v/>
      </c>
      <c r="V31" s="623" t="str">
        <f t="array" ref="V31">IFERROR(INDEX('liste des soudeurs'!$S$2:$S$98,
MATCH(1,('liste des soudeurs'!$F$2:$F$98=SITUATION!$C31)*
                     ('liste des soudeurs'!$I$2:$I$98&lt;=12)*
                    ('liste des soudeurs'!$G$2:$G$98=SITUATION!V$7),0),1), "")</f>
        <v/>
      </c>
      <c r="W31" s="610"/>
      <c r="X31" s="618" t="str">
        <f t="shared" si="7"/>
        <v/>
      </c>
      <c r="Y31" s="620" t="str">
        <f t="shared" si="8"/>
        <v/>
      </c>
      <c r="Z31" s="624" t="b">
        <f t="shared" si="2"/>
        <v>1</v>
      </c>
      <c r="AA31" s="613">
        <f t="shared" si="3"/>
        <v>1</v>
      </c>
    </row>
    <row r="32" spans="1:27" ht="17.100000000000001" hidden="1" customHeight="1">
      <c r="A32" s="614">
        <f>COUNTIF($E$9:E32,1)</f>
        <v>3</v>
      </c>
      <c r="B32" s="615">
        <v>24</v>
      </c>
      <c r="C32" s="616" t="str">
        <f>IFERROR(VLOOKUP(D32,'1'!$A$2:$B$500,2,0),"")</f>
        <v>HAMDI Maged</v>
      </c>
      <c r="D32" s="617" t="s">
        <v>668</v>
      </c>
      <c r="E32" s="575">
        <f t="shared" si="4"/>
        <v>1</v>
      </c>
      <c r="F32" s="618" t="str">
        <f t="array" ref="F32">IFERROR(INDEX('liste des soudeurs'!$S$2:$S$98,
MATCH(1,('liste des soudeurs'!$F$2:$F$98=SITUATION!$C32)*
                     ('liste des soudeurs'!$I$2:$I$98&lt;=12)*
                    ('liste des soudeurs'!$G$2:$G$98=SITUATION!F$7),0),1), "")</f>
        <v/>
      </c>
      <c r="G32" s="619" t="str">
        <f t="array" ref="G32">IFERROR(INDEX('liste des soudeurs'!$S$2:$S$98,
MATCH(1,('liste des soudeurs'!$F$2:$F$98=SITUATION!$C32)*
                     ('liste des soudeurs'!$I$2:$I$98&lt;=12)*
                    ('liste des soudeurs'!$G$2:$G$98=SITUATION!G$7),0),1), "")</f>
        <v/>
      </c>
      <c r="H32" s="619" t="str">
        <f t="array" ref="H32">IFERROR(INDEX('liste des soudeurs'!$S$2:$S$98,
MATCH(1,('liste des soudeurs'!$F$2:$F$98=SITUATION!$C32)*
                     ('liste des soudeurs'!$I$2:$I$98&lt;=12)*
                    ('liste des soudeurs'!$G$2:$G$98=SITUATION!H$7),0),1), "")</f>
        <v/>
      </c>
      <c r="I32" s="619" t="str">
        <f t="array" ref="I32">IFERROR(INDEX('liste des soudeurs'!$S$2:$S$98,
MATCH(1,('liste des soudeurs'!$F$2:$F$98=SITUATION!$C32)*
                     ('liste des soudeurs'!$I$2:$I$98&lt;=12)*
                    ('liste des soudeurs'!$G$2:$G$98=SITUATION!I$7),0),1), "")</f>
        <v/>
      </c>
      <c r="J32" s="620" t="str">
        <f t="array" ref="J32">IFERROR(INDEX('liste des soudeurs'!$S$2:$S$98,
MATCH(1,('liste des soudeurs'!$F$2:$F$98=SITUATION!$C32)*
                     ('liste des soudeurs'!$I$2:$I$98&lt;=12)*
                    ('liste des soudeurs'!$G$2:$G$98=SITUATION!J$7),0),1), "")</f>
        <v/>
      </c>
      <c r="L32" s="618" t="str">
        <f t="array" ref="L32">IFERROR(INDEX('liste des soudeurs'!$S$2:$S$98,
                    MATCH(1,('liste des soudeurs'!$F$2:$F$98=SITUATION!$C32)*
                                        ('liste des soudeurs'!$I$2:$I$98&gt;12)*
                                         ('liste des soudeurs'!$G$2:$G$98=SITUATION!L$7),0),1),"")</f>
        <v/>
      </c>
      <c r="M32" s="619" t="str">
        <f t="array" ref="M32">IFERROR(INDEX('liste des soudeurs'!$S$2:$S$98,
                    MATCH(1,('liste des soudeurs'!$F$2:$F$98=SITUATION!$C32)*
                                        ('liste des soudeurs'!$I$2:$I$98&gt;12)*
                                         ('liste des soudeurs'!$G$2:$G$98=SITUATION!M$7),0),1),"")</f>
        <v/>
      </c>
      <c r="N32" s="619" t="str">
        <f t="array" ref="N32">IFERROR(INDEX('liste des soudeurs'!$S$2:$S$98,
                    MATCH(1,('liste des soudeurs'!$F$2:$F$98=SITUATION!$C32)*
                                        ('liste des soudeurs'!$I$2:$I$98&gt;12)*
                                         ('liste des soudeurs'!$G$2:$G$98=SITUATION!N$7),0),1),"")</f>
        <v/>
      </c>
      <c r="O32" s="619" t="str">
        <f t="array" ref="O32">IFERROR(INDEX('liste des soudeurs'!$S$2:$S$98,
                    MATCH(1,('liste des soudeurs'!$F$2:$F$98=SITUATION!$C32)*
                                        ('liste des soudeurs'!$I$2:$I$98&gt;12)*
                                         ('liste des soudeurs'!$G$2:$G$98=SITUATION!O$7),0),1),"")</f>
        <v/>
      </c>
      <c r="P32" s="620" t="str">
        <f t="array" ref="P32">IFERROR(INDEX('liste des soudeurs'!$S$2:$S$98,
                    MATCH(1,('liste des soudeurs'!$F$2:$F$98=SITUATION!$C32)*
                                        ('liste des soudeurs'!$I$2:$I$98&gt;12)*
                                         ('liste des soudeurs'!$G$2:$G$98=SITUATION!P$7),0),1),"")</f>
        <v/>
      </c>
      <c r="R32" s="621" t="str">
        <f t="array" ref="R32">IFERROR(INDEX('liste des soudeurs'!$S$2:$S$98,
MATCH(1,('liste des soudeurs'!$F$2:$F$98=SITUATION!$C32)*
                     ('liste des soudeurs'!$I$2:$I$98&lt;=12)*
                    ('liste des soudeurs'!$G$2:$G$98=SITUATION!R$7),0),1), "")</f>
        <v/>
      </c>
      <c r="S32" s="622" t="str">
        <f t="array" ref="S32">IFERROR(INDEX('liste des soudeurs'!$S$2:$S$98,
MATCH(1,('liste des soudeurs'!$F$2:$F$98=SITUATION!$C32)*
                     ('liste des soudeurs'!$I$2:$I$98&lt;=12)*
                    ('liste des soudeurs'!$G$2:$G$98=SITUATION!S$7),0),1), "")</f>
        <v/>
      </c>
      <c r="T32" s="622" t="str">
        <f t="array" ref="T32">IFERROR(INDEX('liste des soudeurs'!$S$2:$S$98,
MATCH(1,('liste des soudeurs'!$F$2:$F$98=SITUATION!$C32)*
                     ('liste des soudeurs'!$I$2:$I$98&lt;=12)*
                    ('liste des soudeurs'!$G$2:$G$98=SITUATION!T$7),0),1), "")</f>
        <v>WQT-003</v>
      </c>
      <c r="U32" s="622" t="str">
        <f t="array" ref="U32">IFERROR(INDEX('liste des soudeurs'!$S$2:$S$98,
MATCH(1,('liste des soudeurs'!$F$2:$F$98=SITUATION!$C32)*
                     ('liste des soudeurs'!$I$2:$I$98&lt;=12)*
                    ('liste des soudeurs'!$G$2:$G$98=SITUATION!U$7),0),1), "")</f>
        <v/>
      </c>
      <c r="V32" s="623" t="str">
        <f t="array" ref="V32">IFERROR(INDEX('liste des soudeurs'!$S$2:$S$98,
MATCH(1,('liste des soudeurs'!$F$2:$F$98=SITUATION!$C32)*
                     ('liste des soudeurs'!$I$2:$I$98&lt;=12)*
                    ('liste des soudeurs'!$G$2:$G$98=SITUATION!V$7),0),1), "")</f>
        <v/>
      </c>
      <c r="W32" s="610"/>
      <c r="X32" s="618" t="str">
        <f t="shared" si="7"/>
        <v/>
      </c>
      <c r="Y32" s="620" t="str">
        <f t="shared" si="8"/>
        <v/>
      </c>
      <c r="Z32" s="624" t="b">
        <f t="shared" si="2"/>
        <v>1</v>
      </c>
      <c r="AA32" s="613">
        <f t="shared" si="3"/>
        <v>1</v>
      </c>
    </row>
    <row r="33" spans="1:27" ht="17.100000000000001" hidden="1" customHeight="1">
      <c r="A33" s="614">
        <f>COUNTIF($E$9:E33,1)</f>
        <v>4</v>
      </c>
      <c r="B33" s="615">
        <v>25</v>
      </c>
      <c r="C33" s="616" t="str">
        <f>IFERROR(VLOOKUP(D33,'1'!$A$2:$B$500,2,0),"")</f>
        <v>DRARDJA Ali</v>
      </c>
      <c r="D33" s="617" t="s">
        <v>669</v>
      </c>
      <c r="E33" s="575">
        <f t="shared" si="4"/>
        <v>1</v>
      </c>
      <c r="F33" s="618" t="str">
        <f t="array" ref="F33">IFERROR(INDEX('liste des soudeurs'!$S$2:$S$98,
MATCH(1,('liste des soudeurs'!$F$2:$F$98=SITUATION!$C33)*
                     ('liste des soudeurs'!$I$2:$I$98&lt;=12)*
                    ('liste des soudeurs'!$G$2:$G$98=SITUATION!F$7),0),1), "")</f>
        <v/>
      </c>
      <c r="G33" s="619" t="str">
        <f t="array" ref="G33">IFERROR(INDEX('liste des soudeurs'!$S$2:$S$98,
MATCH(1,('liste des soudeurs'!$F$2:$F$98=SITUATION!$C33)*
                     ('liste des soudeurs'!$I$2:$I$98&lt;=12)*
                    ('liste des soudeurs'!$G$2:$G$98=SITUATION!G$7),0),1), "")</f>
        <v/>
      </c>
      <c r="H33" s="619" t="str">
        <f t="array" ref="H33">IFERROR(INDEX('liste des soudeurs'!$S$2:$S$98,
MATCH(1,('liste des soudeurs'!$F$2:$F$98=SITUATION!$C33)*
                     ('liste des soudeurs'!$I$2:$I$98&lt;=12)*
                    ('liste des soudeurs'!$G$2:$G$98=SITUATION!H$7),0),1), "")</f>
        <v/>
      </c>
      <c r="I33" s="619" t="str">
        <f t="array" ref="I33">IFERROR(INDEX('liste des soudeurs'!$S$2:$S$98,
MATCH(1,('liste des soudeurs'!$F$2:$F$98=SITUATION!$C33)*
                     ('liste des soudeurs'!$I$2:$I$98&lt;=12)*
                    ('liste des soudeurs'!$G$2:$G$98=SITUATION!I$7),0),1), "")</f>
        <v/>
      </c>
      <c r="J33" s="620" t="str">
        <f t="array" ref="J33">IFERROR(INDEX('liste des soudeurs'!$S$2:$S$98,
MATCH(1,('liste des soudeurs'!$F$2:$F$98=SITUATION!$C33)*
                     ('liste des soudeurs'!$I$2:$I$98&lt;=12)*
                    ('liste des soudeurs'!$G$2:$G$98=SITUATION!J$7),0),1), "")</f>
        <v/>
      </c>
      <c r="L33" s="618" t="str">
        <f t="array" ref="L33">IFERROR(INDEX('liste des soudeurs'!$S$2:$S$98,
                    MATCH(1,('liste des soudeurs'!$F$2:$F$98=SITUATION!$C33)*
                                        ('liste des soudeurs'!$I$2:$I$98&gt;12)*
                                         ('liste des soudeurs'!$G$2:$G$98=SITUATION!L$7),0),1),"")</f>
        <v/>
      </c>
      <c r="M33" s="619" t="str">
        <f t="array" ref="M33">IFERROR(INDEX('liste des soudeurs'!$S$2:$S$98,
                    MATCH(1,('liste des soudeurs'!$F$2:$F$98=SITUATION!$C33)*
                                        ('liste des soudeurs'!$I$2:$I$98&gt;12)*
                                         ('liste des soudeurs'!$G$2:$G$98=SITUATION!M$7),0),1),"")</f>
        <v/>
      </c>
      <c r="N33" s="619" t="str">
        <f t="array" ref="N33">IFERROR(INDEX('liste des soudeurs'!$S$2:$S$98,
                    MATCH(1,('liste des soudeurs'!$F$2:$F$98=SITUATION!$C33)*
                                        ('liste des soudeurs'!$I$2:$I$98&gt;12)*
                                         ('liste des soudeurs'!$G$2:$G$98=SITUATION!N$7),0),1),"")</f>
        <v/>
      </c>
      <c r="O33" s="619" t="str">
        <f t="array" ref="O33">IFERROR(INDEX('liste des soudeurs'!$S$2:$S$98,
                    MATCH(1,('liste des soudeurs'!$F$2:$F$98=SITUATION!$C33)*
                                        ('liste des soudeurs'!$I$2:$I$98&gt;12)*
                                         ('liste des soudeurs'!$G$2:$G$98=SITUATION!O$7),0),1),"")</f>
        <v/>
      </c>
      <c r="P33" s="620" t="str">
        <f t="array" ref="P33">IFERROR(INDEX('liste des soudeurs'!$S$2:$S$98,
                    MATCH(1,('liste des soudeurs'!$F$2:$F$98=SITUATION!$C33)*
                                        ('liste des soudeurs'!$I$2:$I$98&gt;12)*
                                         ('liste des soudeurs'!$G$2:$G$98=SITUATION!P$7),0),1),"")</f>
        <v/>
      </c>
      <c r="R33" s="621" t="str">
        <f t="array" ref="R33">IFERROR(INDEX('liste des soudeurs'!$S$2:$S$98,
MATCH(1,('liste des soudeurs'!$F$2:$F$98=SITUATION!$C33)*
                     ('liste des soudeurs'!$I$2:$I$98&lt;=12)*
                    ('liste des soudeurs'!$G$2:$G$98=SITUATION!R$7),0),1), "")</f>
        <v/>
      </c>
      <c r="S33" s="622" t="str">
        <f t="array" ref="S33">IFERROR(INDEX('liste des soudeurs'!$S$2:$S$98,
MATCH(1,('liste des soudeurs'!$F$2:$F$98=SITUATION!$C33)*
                     ('liste des soudeurs'!$I$2:$I$98&lt;=12)*
                    ('liste des soudeurs'!$G$2:$G$98=SITUATION!S$7),0),1), "")</f>
        <v/>
      </c>
      <c r="T33" s="622" t="str">
        <f t="array" ref="T33">IFERROR(INDEX('liste des soudeurs'!$S$2:$S$98,
MATCH(1,('liste des soudeurs'!$F$2:$F$98=SITUATION!$C33)*
                     ('liste des soudeurs'!$I$2:$I$98&lt;=12)*
                    ('liste des soudeurs'!$G$2:$G$98=SITUATION!T$7),0),1), "")</f>
        <v>WQT-004</v>
      </c>
      <c r="U33" s="622" t="str">
        <f t="array" ref="U33">IFERROR(INDEX('liste des soudeurs'!$S$2:$S$98,
MATCH(1,('liste des soudeurs'!$F$2:$F$98=SITUATION!$C33)*
                     ('liste des soudeurs'!$I$2:$I$98&lt;=12)*
                    ('liste des soudeurs'!$G$2:$G$98=SITUATION!U$7),0),1), "")</f>
        <v/>
      </c>
      <c r="V33" s="623" t="str">
        <f t="array" ref="V33">IFERROR(INDEX('liste des soudeurs'!$S$2:$S$98,
MATCH(1,('liste des soudeurs'!$F$2:$F$98=SITUATION!$C33)*
                     ('liste des soudeurs'!$I$2:$I$98&lt;=12)*
                    ('liste des soudeurs'!$G$2:$G$98=SITUATION!V$7),0),1), "")</f>
        <v/>
      </c>
      <c r="W33" s="610"/>
      <c r="X33" s="618" t="str">
        <f t="shared" si="7"/>
        <v/>
      </c>
      <c r="Y33" s="620" t="str">
        <f t="shared" si="8"/>
        <v/>
      </c>
      <c r="Z33" s="624" t="b">
        <f t="shared" si="2"/>
        <v>1</v>
      </c>
      <c r="AA33" s="613">
        <f t="shared" si="3"/>
        <v>1</v>
      </c>
    </row>
    <row r="34" spans="1:27" ht="18" hidden="1" customHeight="1">
      <c r="A34" s="614">
        <f>COUNTIF($E$9:E34,1)</f>
        <v>4</v>
      </c>
      <c r="B34" s="615">
        <v>26</v>
      </c>
      <c r="C34" s="616" t="str">
        <f>IFERROR(VLOOKUP(D34,'1'!$A$2:$B$500,2,0),"")</f>
        <v>OUAGUENOUNI CHAABANE</v>
      </c>
      <c r="D34" s="617" t="s">
        <v>670</v>
      </c>
      <c r="E34" s="575">
        <f t="shared" si="4"/>
        <v>0</v>
      </c>
      <c r="F34" s="618" t="str">
        <f t="array" ref="F34">IFERROR(INDEX('liste des soudeurs'!$S$2:$S$98,
MATCH(1,('liste des soudeurs'!$F$2:$F$98=SITUATION!$C34)*
                     ('liste des soudeurs'!$I$2:$I$98&lt;=12)*
                    ('liste des soudeurs'!$G$2:$G$98=SITUATION!F$7),0),1), "")</f>
        <v/>
      </c>
      <c r="G34" s="619" t="str">
        <f t="array" ref="G34">IFERROR(INDEX('liste des soudeurs'!$S$2:$S$98,
MATCH(1,('liste des soudeurs'!$F$2:$F$98=SITUATION!$C34)*
                     ('liste des soudeurs'!$I$2:$I$98&lt;=12)*
                    ('liste des soudeurs'!$G$2:$G$98=SITUATION!G$7),0),1), "")</f>
        <v/>
      </c>
      <c r="H34" s="619" t="str">
        <f t="array" ref="H34">IFERROR(INDEX('liste des soudeurs'!$S$2:$S$98,
MATCH(1,('liste des soudeurs'!$F$2:$F$98=SITUATION!$C34)*
                     ('liste des soudeurs'!$I$2:$I$98&lt;=12)*
                    ('liste des soudeurs'!$G$2:$G$98=SITUATION!H$7),0),1), "")</f>
        <v/>
      </c>
      <c r="I34" s="619" t="str">
        <f t="array" ref="I34">IFERROR(INDEX('liste des soudeurs'!$S$2:$S$98,
MATCH(1,('liste des soudeurs'!$F$2:$F$98=SITUATION!$C34)*
                     ('liste des soudeurs'!$I$2:$I$98&lt;=12)*
                    ('liste des soudeurs'!$G$2:$G$98=SITUATION!I$7),0),1), "")</f>
        <v/>
      </c>
      <c r="J34" s="620" t="str">
        <f t="array" ref="J34">IFERROR(INDEX('liste des soudeurs'!$S$2:$S$98,
MATCH(1,('liste des soudeurs'!$F$2:$F$98=SITUATION!$C34)*
                     ('liste des soudeurs'!$I$2:$I$98&lt;=12)*
                    ('liste des soudeurs'!$G$2:$G$98=SITUATION!J$7),0),1), "")</f>
        <v/>
      </c>
      <c r="L34" s="618" t="str">
        <f t="array" ref="L34">IFERROR(INDEX('liste des soudeurs'!$S$2:$S$98,
                    MATCH(1,('liste des soudeurs'!$F$2:$F$98=SITUATION!$C34)*
                                        ('liste des soudeurs'!$I$2:$I$98&gt;12)*
                                         ('liste des soudeurs'!$G$2:$G$98=SITUATION!L$7),0),1),"")</f>
        <v/>
      </c>
      <c r="M34" s="619" t="str">
        <f t="array" ref="M34">IFERROR(INDEX('liste des soudeurs'!$S$2:$S$98,
                    MATCH(1,('liste des soudeurs'!$F$2:$F$98=SITUATION!$C34)*
                                        ('liste des soudeurs'!$I$2:$I$98&gt;12)*
                                         ('liste des soudeurs'!$G$2:$G$98=SITUATION!M$7),0),1),"")</f>
        <v/>
      </c>
      <c r="N34" s="619" t="str">
        <f t="array" ref="N34">IFERROR(INDEX('liste des soudeurs'!$S$2:$S$98,
                    MATCH(1,('liste des soudeurs'!$F$2:$F$98=SITUATION!$C34)*
                                        ('liste des soudeurs'!$I$2:$I$98&gt;12)*
                                         ('liste des soudeurs'!$G$2:$G$98=SITUATION!N$7),0),1),"")</f>
        <v/>
      </c>
      <c r="O34" s="619" t="str">
        <f t="array" ref="O34">IFERROR(INDEX('liste des soudeurs'!$S$2:$S$98,
                    MATCH(1,('liste des soudeurs'!$F$2:$F$98=SITUATION!$C34)*
                                        ('liste des soudeurs'!$I$2:$I$98&gt;12)*
                                         ('liste des soudeurs'!$G$2:$G$98=SITUATION!O$7),0),1),"")</f>
        <v/>
      </c>
      <c r="P34" s="620" t="str">
        <f t="array" ref="P34">IFERROR(INDEX('liste des soudeurs'!$S$2:$S$98,
                    MATCH(1,('liste des soudeurs'!$F$2:$F$98=SITUATION!$C34)*
                                        ('liste des soudeurs'!$I$2:$I$98&gt;12)*
                                         ('liste des soudeurs'!$G$2:$G$98=SITUATION!P$7),0),1),"")</f>
        <v/>
      </c>
      <c r="R34" s="621" t="str">
        <f t="array" ref="R34">IFERROR(INDEX('liste des soudeurs'!$S$2:$S$98,
MATCH(1,('liste des soudeurs'!$F$2:$F$98=SITUATION!$C34)*
                     ('liste des soudeurs'!$I$2:$I$98&lt;=12)*
                    ('liste des soudeurs'!$G$2:$G$98=SITUATION!R$7),0),1), "")</f>
        <v/>
      </c>
      <c r="S34" s="622" t="str">
        <f t="array" ref="S34">IFERROR(INDEX('liste des soudeurs'!$S$2:$S$98,
MATCH(1,('liste des soudeurs'!$F$2:$F$98=SITUATION!$C34)*
                     ('liste des soudeurs'!$I$2:$I$98&lt;=12)*
                    ('liste des soudeurs'!$G$2:$G$98=SITUATION!S$7),0),1), "")</f>
        <v/>
      </c>
      <c r="T34" s="622" t="str">
        <f t="array" ref="T34">IFERROR(INDEX('liste des soudeurs'!$S$2:$S$98,
MATCH(1,('liste des soudeurs'!$F$2:$F$98=SITUATION!$C34)*
                     ('liste des soudeurs'!$I$2:$I$98&lt;=12)*
                    ('liste des soudeurs'!$G$2:$G$98=SITUATION!T$7),0),1), "")</f>
        <v/>
      </c>
      <c r="U34" s="622" t="str">
        <f t="array" ref="U34">IFERROR(INDEX('liste des soudeurs'!$S$2:$S$98,
MATCH(1,('liste des soudeurs'!$F$2:$F$98=SITUATION!$C34)*
                     ('liste des soudeurs'!$I$2:$I$98&lt;=12)*
                    ('liste des soudeurs'!$G$2:$G$98=SITUATION!U$7),0),1), "")</f>
        <v/>
      </c>
      <c r="V34" s="623" t="str">
        <f t="array" ref="V34">IFERROR(INDEX('liste des soudeurs'!$S$2:$S$98,
MATCH(1,('liste des soudeurs'!$F$2:$F$98=SITUATION!$C34)*
                     ('liste des soudeurs'!$I$2:$I$98&lt;=12)*
                    ('liste des soudeurs'!$G$2:$G$98=SITUATION!V$7),0),1), "")</f>
        <v/>
      </c>
      <c r="W34" s="610"/>
      <c r="X34" s="618" t="str">
        <f t="shared" si="7"/>
        <v/>
      </c>
      <c r="Y34" s="620" t="str">
        <f t="shared" si="8"/>
        <v/>
      </c>
      <c r="Z34" s="624" t="b">
        <f t="shared" si="2"/>
        <v>1</v>
      </c>
      <c r="AA34" s="613">
        <f t="shared" si="3"/>
        <v>0</v>
      </c>
    </row>
    <row r="35" spans="1:27" ht="18" hidden="1" customHeight="1">
      <c r="A35" s="614">
        <f>COUNTIF($E$9:E35,1)</f>
        <v>4</v>
      </c>
      <c r="B35" s="615">
        <v>27</v>
      </c>
      <c r="C35" s="616" t="str">
        <f>IFERROR(VLOOKUP(D35,'1'!$A$2:$B$500,2,0),"")</f>
        <v xml:space="preserve">CHEBBA LAKHDAR </v>
      </c>
      <c r="D35" s="617" t="s">
        <v>671</v>
      </c>
      <c r="E35" s="575">
        <f t="shared" si="4"/>
        <v>0</v>
      </c>
      <c r="F35" s="618" t="str">
        <f t="array" ref="F35">IFERROR(INDEX('liste des soudeurs'!$S$2:$S$98,
MATCH(1,('liste des soudeurs'!$F$2:$F$98=SITUATION!$C35)*
                     ('liste des soudeurs'!$I$2:$I$98&lt;=12)*
                    ('liste des soudeurs'!$G$2:$G$98=SITUATION!F$7),0),1), "")</f>
        <v/>
      </c>
      <c r="G35" s="619" t="str">
        <f t="array" ref="G35">IFERROR(INDEX('liste des soudeurs'!$S$2:$S$98,
MATCH(1,('liste des soudeurs'!$F$2:$F$98=SITUATION!$C35)*
                     ('liste des soudeurs'!$I$2:$I$98&lt;=12)*
                    ('liste des soudeurs'!$G$2:$G$98=SITUATION!G$7),0),1), "")</f>
        <v/>
      </c>
      <c r="H35" s="619" t="str">
        <f t="array" ref="H35">IFERROR(INDEX('liste des soudeurs'!$S$2:$S$98,
MATCH(1,('liste des soudeurs'!$F$2:$F$98=SITUATION!$C35)*
                     ('liste des soudeurs'!$I$2:$I$98&lt;=12)*
                    ('liste des soudeurs'!$G$2:$G$98=SITUATION!H$7),0),1), "")</f>
        <v/>
      </c>
      <c r="I35" s="619" t="str">
        <f t="array" ref="I35">IFERROR(INDEX('liste des soudeurs'!$S$2:$S$98,
MATCH(1,('liste des soudeurs'!$F$2:$F$98=SITUATION!$C35)*
                     ('liste des soudeurs'!$I$2:$I$98&lt;=12)*
                    ('liste des soudeurs'!$G$2:$G$98=SITUATION!I$7),0),1), "")</f>
        <v/>
      </c>
      <c r="J35" s="620" t="str">
        <f t="array" ref="J35">IFERROR(INDEX('liste des soudeurs'!$S$2:$S$98,
MATCH(1,('liste des soudeurs'!$F$2:$F$98=SITUATION!$C35)*
                     ('liste des soudeurs'!$I$2:$I$98&lt;=12)*
                    ('liste des soudeurs'!$G$2:$G$98=SITUATION!J$7),0),1), "")</f>
        <v/>
      </c>
      <c r="L35" s="618" t="str">
        <f t="array" ref="L35">IFERROR(INDEX('liste des soudeurs'!$S$2:$S$98,
                    MATCH(1,('liste des soudeurs'!$F$2:$F$98=SITUATION!$C35)*
                                        ('liste des soudeurs'!$I$2:$I$98&gt;12)*
                                         ('liste des soudeurs'!$G$2:$G$98=SITUATION!L$7),0),1),"")</f>
        <v/>
      </c>
      <c r="M35" s="619" t="str">
        <f t="array" ref="M35">IFERROR(INDEX('liste des soudeurs'!$S$2:$S$98,
                    MATCH(1,('liste des soudeurs'!$F$2:$F$98=SITUATION!$C35)*
                                        ('liste des soudeurs'!$I$2:$I$98&gt;12)*
                                         ('liste des soudeurs'!$G$2:$G$98=SITUATION!M$7),0),1),"")</f>
        <v/>
      </c>
      <c r="N35" s="619" t="str">
        <f t="array" ref="N35">IFERROR(INDEX('liste des soudeurs'!$S$2:$S$98,
                    MATCH(1,('liste des soudeurs'!$F$2:$F$98=SITUATION!$C35)*
                                        ('liste des soudeurs'!$I$2:$I$98&gt;12)*
                                         ('liste des soudeurs'!$G$2:$G$98=SITUATION!N$7),0),1),"")</f>
        <v/>
      </c>
      <c r="O35" s="619" t="str">
        <f t="array" ref="O35">IFERROR(INDEX('liste des soudeurs'!$S$2:$S$98,
                    MATCH(1,('liste des soudeurs'!$F$2:$F$98=SITUATION!$C35)*
                                        ('liste des soudeurs'!$I$2:$I$98&gt;12)*
                                         ('liste des soudeurs'!$G$2:$G$98=SITUATION!O$7),0),1),"")</f>
        <v/>
      </c>
      <c r="P35" s="620" t="str">
        <f t="array" ref="P35">IFERROR(INDEX('liste des soudeurs'!$S$2:$S$98,
                    MATCH(1,('liste des soudeurs'!$F$2:$F$98=SITUATION!$C35)*
                                        ('liste des soudeurs'!$I$2:$I$98&gt;12)*
                                         ('liste des soudeurs'!$G$2:$G$98=SITUATION!P$7),0),1),"")</f>
        <v/>
      </c>
      <c r="R35" s="621" t="str">
        <f t="array" ref="R35">IFERROR(INDEX('liste des soudeurs'!$S$2:$S$98,
MATCH(1,('liste des soudeurs'!$F$2:$F$98=SITUATION!$C35)*
                     ('liste des soudeurs'!$I$2:$I$98&lt;=12)*
                    ('liste des soudeurs'!$G$2:$G$98=SITUATION!R$7),0),1), "")</f>
        <v/>
      </c>
      <c r="S35" s="622" t="str">
        <f t="array" ref="S35">IFERROR(INDEX('liste des soudeurs'!$S$2:$S$98,
MATCH(1,('liste des soudeurs'!$F$2:$F$98=SITUATION!$C35)*
                     ('liste des soudeurs'!$I$2:$I$98&lt;=12)*
                    ('liste des soudeurs'!$G$2:$G$98=SITUATION!S$7),0),1), "")</f>
        <v/>
      </c>
      <c r="T35" s="622" t="str">
        <f t="array" ref="T35">IFERROR(INDEX('liste des soudeurs'!$S$2:$S$98,
MATCH(1,('liste des soudeurs'!$F$2:$F$98=SITUATION!$C35)*
                     ('liste des soudeurs'!$I$2:$I$98&lt;=12)*
                    ('liste des soudeurs'!$G$2:$G$98=SITUATION!T$7),0),1), "")</f>
        <v/>
      </c>
      <c r="U35" s="622" t="str">
        <f t="array" ref="U35">IFERROR(INDEX('liste des soudeurs'!$S$2:$S$98,
MATCH(1,('liste des soudeurs'!$F$2:$F$98=SITUATION!$C35)*
                     ('liste des soudeurs'!$I$2:$I$98&lt;=12)*
                    ('liste des soudeurs'!$G$2:$G$98=SITUATION!U$7),0),1), "")</f>
        <v/>
      </c>
      <c r="V35" s="623" t="str">
        <f t="array" ref="V35">IFERROR(INDEX('liste des soudeurs'!$S$2:$S$98,
MATCH(1,('liste des soudeurs'!$F$2:$F$98=SITUATION!$C35)*
                     ('liste des soudeurs'!$I$2:$I$98&lt;=12)*
                    ('liste des soudeurs'!$G$2:$G$98=SITUATION!V$7),0),1), "")</f>
        <v/>
      </c>
      <c r="W35" s="610"/>
      <c r="X35" s="618" t="str">
        <f t="shared" si="7"/>
        <v/>
      </c>
      <c r="Y35" s="620" t="str">
        <f t="shared" si="8"/>
        <v/>
      </c>
      <c r="Z35" s="624" t="b">
        <f t="shared" si="2"/>
        <v>1</v>
      </c>
      <c r="AA35" s="613">
        <f t="shared" si="3"/>
        <v>0</v>
      </c>
    </row>
    <row r="36" spans="1:27" ht="18" customHeight="1">
      <c r="A36" s="614">
        <f>COUNTIF($E$9:E36,1)</f>
        <v>5</v>
      </c>
      <c r="B36" s="615">
        <v>28</v>
      </c>
      <c r="C36" s="616" t="str">
        <f>IFERROR(VLOOKUP(D36,'1'!$A$2:$B$500,2,0),"")</f>
        <v>KICHE ABDENNOUR</v>
      </c>
      <c r="D36" s="617" t="s">
        <v>672</v>
      </c>
      <c r="E36" s="575">
        <f t="shared" si="4"/>
        <v>1</v>
      </c>
      <c r="F36" s="618" t="str">
        <f t="array" ref="F36">IFERROR(INDEX('liste des soudeurs'!$S$2:$S$98,
MATCH(1,('liste des soudeurs'!$F$2:$F$98=SITUATION!$C36)*
                     ('liste des soudeurs'!$I$2:$I$98&lt;=12)*
                    ('liste des soudeurs'!$G$2:$G$98=SITUATION!F$7),0),1), "")</f>
        <v/>
      </c>
      <c r="G36" s="619" t="str">
        <f t="array" ref="G36">IFERROR(INDEX('liste des soudeurs'!$S$2:$S$98,
MATCH(1,('liste des soudeurs'!$F$2:$F$98=SITUATION!$C36)*
                     ('liste des soudeurs'!$I$2:$I$98&lt;=12)*
                    ('liste des soudeurs'!$G$2:$G$98=SITUATION!G$7),0),1), "")</f>
        <v/>
      </c>
      <c r="H36" s="619" t="str">
        <f t="array" ref="H36">IFERROR(INDEX('liste des soudeurs'!$S$2:$S$98,
MATCH(1,('liste des soudeurs'!$F$2:$F$98=SITUATION!$C36)*
                     ('liste des soudeurs'!$I$2:$I$98&lt;=12)*
                    ('liste des soudeurs'!$G$2:$G$98=SITUATION!H$7),0),1), "")</f>
        <v/>
      </c>
      <c r="I36" s="619" t="str">
        <f t="array" ref="I36">IFERROR(INDEX('liste des soudeurs'!$S$2:$S$98,
MATCH(1,('liste des soudeurs'!$F$2:$F$98=SITUATION!$C36)*
                     ('liste des soudeurs'!$I$2:$I$98&lt;=12)*
                    ('liste des soudeurs'!$G$2:$G$98=SITUATION!I$7),0),1), "")</f>
        <v>WQT-049</v>
      </c>
      <c r="J36" s="620" t="str">
        <f t="array" ref="J36">IFERROR(INDEX('liste des soudeurs'!$S$2:$S$98,
MATCH(1,('liste des soudeurs'!$F$2:$F$98=SITUATION!$C36)*
                     ('liste des soudeurs'!$I$2:$I$98&lt;=12)*
                    ('liste des soudeurs'!$G$2:$G$98=SITUATION!J$7),0),1), "")</f>
        <v/>
      </c>
      <c r="L36" s="618" t="str">
        <f t="array" ref="L36">IFERROR(INDEX('liste des soudeurs'!$S$2:$S$98,
                    MATCH(1,('liste des soudeurs'!$F$2:$F$98=SITUATION!$C36)*
                                        ('liste des soudeurs'!$I$2:$I$98&gt;12)*
                                         ('liste des soudeurs'!$G$2:$G$98=SITUATION!L$7),0),1),"")</f>
        <v/>
      </c>
      <c r="M36" s="619" t="str">
        <f t="array" ref="M36">IFERROR(INDEX('liste des soudeurs'!$S$2:$S$98,
                    MATCH(1,('liste des soudeurs'!$F$2:$F$98=SITUATION!$C36)*
                                        ('liste des soudeurs'!$I$2:$I$98&gt;12)*
                                         ('liste des soudeurs'!$G$2:$G$98=SITUATION!M$7),0),1),"")</f>
        <v/>
      </c>
      <c r="N36" s="619" t="str">
        <f t="array" ref="N36">IFERROR(INDEX('liste des soudeurs'!$S$2:$S$98,
                    MATCH(1,('liste des soudeurs'!$F$2:$F$98=SITUATION!$C36)*
                                        ('liste des soudeurs'!$I$2:$I$98&gt;12)*
                                         ('liste des soudeurs'!$G$2:$G$98=SITUATION!N$7),0),1),"")</f>
        <v/>
      </c>
      <c r="O36" s="619" t="str">
        <f t="array" ref="O36">IFERROR(INDEX('liste des soudeurs'!$S$2:$S$98,
                    MATCH(1,('liste des soudeurs'!$F$2:$F$98=SITUATION!$C36)*
                                        ('liste des soudeurs'!$I$2:$I$98&gt;12)*
                                         ('liste des soudeurs'!$G$2:$G$98=SITUATION!O$7),0),1),"")</f>
        <v>WQT-050</v>
      </c>
      <c r="P36" s="620" t="str">
        <f t="array" ref="P36">IFERROR(INDEX('liste des soudeurs'!$S$2:$S$98,
                    MATCH(1,('liste des soudeurs'!$F$2:$F$98=SITUATION!$C36)*
                                        ('liste des soudeurs'!$I$2:$I$98&gt;12)*
                                         ('liste des soudeurs'!$G$2:$G$98=SITUATION!P$7),0),1),"")</f>
        <v/>
      </c>
      <c r="R36" s="621" t="str">
        <f t="array" ref="R36">IFERROR(INDEX('liste des soudeurs'!$S$2:$S$98,
MATCH(1,('liste des soudeurs'!$F$2:$F$98=SITUATION!$C36)*
                     ('liste des soudeurs'!$I$2:$I$98&lt;=12)*
                    ('liste des soudeurs'!$G$2:$G$98=SITUATION!R$7),0),1), "")</f>
        <v/>
      </c>
      <c r="S36" s="622" t="str">
        <f t="array" ref="S36">IFERROR(INDEX('liste des soudeurs'!$S$2:$S$98,
MATCH(1,('liste des soudeurs'!$F$2:$F$98=SITUATION!$C36)*
                     ('liste des soudeurs'!$I$2:$I$98&lt;=12)*
                    ('liste des soudeurs'!$G$2:$G$98=SITUATION!S$7),0),1), "")</f>
        <v/>
      </c>
      <c r="T36" s="622" t="str">
        <f t="array" ref="T36">IFERROR(INDEX('liste des soudeurs'!$S$2:$S$98,
MATCH(1,('liste des soudeurs'!$F$2:$F$98=SITUATION!$C36)*
                     ('liste des soudeurs'!$I$2:$I$98&lt;=12)*
                    ('liste des soudeurs'!$G$2:$G$98=SITUATION!T$7),0),1), "")</f>
        <v/>
      </c>
      <c r="U36" s="622" t="str">
        <f t="array" ref="U36">IFERROR(INDEX('liste des soudeurs'!$S$2:$S$98,
MATCH(1,('liste des soudeurs'!$F$2:$F$98=SITUATION!$C36)*
                     ('liste des soudeurs'!$I$2:$I$98&lt;=12)*
                    ('liste des soudeurs'!$G$2:$G$98=SITUATION!U$7),0),1), "")</f>
        <v/>
      </c>
      <c r="V36" s="623" t="str">
        <f t="array" ref="V36">IFERROR(INDEX('liste des soudeurs'!$S$2:$S$98,
MATCH(1,('liste des soudeurs'!$F$2:$F$98=SITUATION!$C36)*
                     ('liste des soudeurs'!$I$2:$I$98&lt;=12)*
                    ('liste des soudeurs'!$G$2:$G$98=SITUATION!V$7),0),1), "")</f>
        <v/>
      </c>
      <c r="W36" s="610"/>
      <c r="X36" s="618" t="str">
        <f t="shared" si="7"/>
        <v/>
      </c>
      <c r="Y36" s="620" t="str">
        <f t="shared" si="8"/>
        <v/>
      </c>
      <c r="Z36" s="624" t="b">
        <f t="shared" si="2"/>
        <v>1</v>
      </c>
      <c r="AA36" s="613">
        <f t="shared" si="3"/>
        <v>1</v>
      </c>
    </row>
    <row r="37" spans="1:27" ht="17.100000000000001" customHeight="1">
      <c r="A37" s="614">
        <f>COUNTIF($E$9:E37,1)</f>
        <v>6</v>
      </c>
      <c r="B37" s="615">
        <v>29</v>
      </c>
      <c r="C37" s="616" t="str">
        <f>IFERROR(VLOOKUP(D37,'1'!$A$2:$B$500,2,0),"")</f>
        <v>TEHAMI TAYEB</v>
      </c>
      <c r="D37" s="617" t="s">
        <v>673</v>
      </c>
      <c r="E37" s="575">
        <f t="shared" si="4"/>
        <v>1</v>
      </c>
      <c r="F37" s="618" t="str">
        <f t="array" ref="F37">IFERROR(INDEX('liste des soudeurs'!$S$2:$S$98,
MATCH(1,('liste des soudeurs'!$F$2:$F$98=SITUATION!$C37)*
                     ('liste des soudeurs'!$I$2:$I$98&lt;=12)*
                    ('liste des soudeurs'!$G$2:$G$98=SITUATION!F$7),0),1), "")</f>
        <v/>
      </c>
      <c r="G37" s="619" t="str">
        <f t="array" ref="G37">IFERROR(INDEX('liste des soudeurs'!$S$2:$S$98,
MATCH(1,('liste des soudeurs'!$F$2:$F$98=SITUATION!$C37)*
                     ('liste des soudeurs'!$I$2:$I$98&lt;=12)*
                    ('liste des soudeurs'!$G$2:$G$98=SITUATION!G$7),0),1), "")</f>
        <v/>
      </c>
      <c r="H37" s="619" t="str">
        <f t="array" ref="H37">IFERROR(INDEX('liste des soudeurs'!$S$2:$S$98,
MATCH(1,('liste des soudeurs'!$F$2:$F$98=SITUATION!$C37)*
                     ('liste des soudeurs'!$I$2:$I$98&lt;=12)*
                    ('liste des soudeurs'!$G$2:$G$98=SITUATION!H$7),0),1), "")</f>
        <v/>
      </c>
      <c r="I37" s="619" t="str">
        <f t="array" ref="I37">IFERROR(INDEX('liste des soudeurs'!$S$2:$S$98,
MATCH(1,('liste des soudeurs'!$F$2:$F$98=SITUATION!$C37)*
                     ('liste des soudeurs'!$I$2:$I$98&lt;=12)*
                    ('liste des soudeurs'!$G$2:$G$98=SITUATION!I$7),0),1), "")</f>
        <v>WQT-045</v>
      </c>
      <c r="J37" s="620" t="str">
        <f t="array" ref="J37">IFERROR(INDEX('liste des soudeurs'!$S$2:$S$98,
MATCH(1,('liste des soudeurs'!$F$2:$F$98=SITUATION!$C37)*
                     ('liste des soudeurs'!$I$2:$I$98&lt;=12)*
                    ('liste des soudeurs'!$G$2:$G$98=SITUATION!J$7),0),1), "")</f>
        <v/>
      </c>
      <c r="L37" s="618" t="str">
        <f t="array" ref="L37">IFERROR(INDEX('liste des soudeurs'!$S$2:$S$98,
                    MATCH(1,('liste des soudeurs'!$F$2:$F$98=SITUATION!$C37)*
                                        ('liste des soudeurs'!$I$2:$I$98&gt;12)*
                                         ('liste des soudeurs'!$G$2:$G$98=SITUATION!L$7),0),1),"")</f>
        <v/>
      </c>
      <c r="M37" s="619" t="str">
        <f t="array" ref="M37">IFERROR(INDEX('liste des soudeurs'!$S$2:$S$98,
                    MATCH(1,('liste des soudeurs'!$F$2:$F$98=SITUATION!$C37)*
                                        ('liste des soudeurs'!$I$2:$I$98&gt;12)*
                                         ('liste des soudeurs'!$G$2:$G$98=SITUATION!M$7),0),1),"")</f>
        <v/>
      </c>
      <c r="N37" s="619" t="str">
        <f t="array" ref="N37">IFERROR(INDEX('liste des soudeurs'!$S$2:$S$98,
                    MATCH(1,('liste des soudeurs'!$F$2:$F$98=SITUATION!$C37)*
                                        ('liste des soudeurs'!$I$2:$I$98&gt;12)*
                                         ('liste des soudeurs'!$G$2:$G$98=SITUATION!N$7),0),1),"")</f>
        <v/>
      </c>
      <c r="O37" s="619" t="str">
        <f t="array" ref="O37">IFERROR(INDEX('liste des soudeurs'!$S$2:$S$98,
                    MATCH(1,('liste des soudeurs'!$F$2:$F$98=SITUATION!$C37)*
                                        ('liste des soudeurs'!$I$2:$I$98&gt;12)*
                                         ('liste des soudeurs'!$G$2:$G$98=SITUATION!O$7),0),1),"")</f>
        <v>WQT-023</v>
      </c>
      <c r="P37" s="620" t="str">
        <f t="array" ref="P37">IFERROR(INDEX('liste des soudeurs'!$S$2:$S$98,
                    MATCH(1,('liste des soudeurs'!$F$2:$F$98=SITUATION!$C37)*
                                        ('liste des soudeurs'!$I$2:$I$98&gt;12)*
                                         ('liste des soudeurs'!$G$2:$G$98=SITUATION!P$7),0),1),"")</f>
        <v/>
      </c>
      <c r="R37" s="621" t="str">
        <f t="array" ref="R37">IFERROR(INDEX('liste des soudeurs'!$S$2:$S$98,
MATCH(1,('liste des soudeurs'!$F$2:$F$98=SITUATION!$C37)*
                     ('liste des soudeurs'!$I$2:$I$98&lt;=12)*
                    ('liste des soudeurs'!$G$2:$G$98=SITUATION!R$7),0),1), "")</f>
        <v/>
      </c>
      <c r="S37" s="622" t="str">
        <f t="array" ref="S37">IFERROR(INDEX('liste des soudeurs'!$S$2:$S$98,
MATCH(1,('liste des soudeurs'!$F$2:$F$98=SITUATION!$C37)*
                     ('liste des soudeurs'!$I$2:$I$98&lt;=12)*
                    ('liste des soudeurs'!$G$2:$G$98=SITUATION!S$7),0),1), "")</f>
        <v/>
      </c>
      <c r="T37" s="622" t="str">
        <f t="array" ref="T37">IFERROR(INDEX('liste des soudeurs'!$S$2:$S$98,
MATCH(1,('liste des soudeurs'!$F$2:$F$98=SITUATION!$C37)*
                     ('liste des soudeurs'!$I$2:$I$98&lt;=12)*
                    ('liste des soudeurs'!$G$2:$G$98=SITUATION!T$7),0),1), "")</f>
        <v/>
      </c>
      <c r="U37" s="622" t="str">
        <f t="array" ref="U37">IFERROR(INDEX('liste des soudeurs'!$S$2:$S$98,
MATCH(1,('liste des soudeurs'!$F$2:$F$98=SITUATION!$C37)*
                     ('liste des soudeurs'!$I$2:$I$98&lt;=12)*
                    ('liste des soudeurs'!$G$2:$G$98=SITUATION!U$7),0),1), "")</f>
        <v/>
      </c>
      <c r="V37" s="623" t="str">
        <f t="array" ref="V37">IFERROR(INDEX('liste des soudeurs'!$S$2:$S$98,
MATCH(1,('liste des soudeurs'!$F$2:$F$98=SITUATION!$C37)*
                     ('liste des soudeurs'!$I$2:$I$98&lt;=12)*
                    ('liste des soudeurs'!$G$2:$G$98=SITUATION!V$7),0),1), "")</f>
        <v/>
      </c>
      <c r="W37" s="610"/>
      <c r="X37" s="618" t="str">
        <f t="shared" si="7"/>
        <v/>
      </c>
      <c r="Y37" s="620" t="str">
        <f t="shared" si="8"/>
        <v/>
      </c>
      <c r="Z37" s="624" t="b">
        <f t="shared" si="2"/>
        <v>1</v>
      </c>
      <c r="AA37" s="613">
        <f t="shared" si="3"/>
        <v>1</v>
      </c>
    </row>
    <row r="38" spans="1:27" ht="17.100000000000001" customHeight="1">
      <c r="A38" s="614">
        <f>COUNTIF($E$9:E38,1)</f>
        <v>7</v>
      </c>
      <c r="B38" s="615">
        <v>30</v>
      </c>
      <c r="C38" s="616" t="str">
        <f>IFERROR(VLOOKUP(D38,'1'!$A$2:$B$500,2,0),"")</f>
        <v>AMMERI MOHAMED</v>
      </c>
      <c r="D38" s="617" t="s">
        <v>674</v>
      </c>
      <c r="E38" s="575">
        <f t="shared" si="4"/>
        <v>1</v>
      </c>
      <c r="F38" s="618" t="str">
        <f t="array" ref="F38">IFERROR(INDEX('liste des soudeurs'!$S$2:$S$98,
MATCH(1,('liste des soudeurs'!$F$2:$F$98=SITUATION!$C38)*
                     ('liste des soudeurs'!$I$2:$I$98&lt;=12)*
                    ('liste des soudeurs'!$G$2:$G$98=SITUATION!F$7),0),1), "")</f>
        <v/>
      </c>
      <c r="G38" s="619" t="str">
        <f t="array" ref="G38">IFERROR(INDEX('liste des soudeurs'!$S$2:$S$98,
MATCH(1,('liste des soudeurs'!$F$2:$F$98=SITUATION!$C38)*
                     ('liste des soudeurs'!$I$2:$I$98&lt;=12)*
                    ('liste des soudeurs'!$G$2:$G$98=SITUATION!G$7),0),1), "")</f>
        <v/>
      </c>
      <c r="H38" s="619" t="str">
        <f t="array" ref="H38">IFERROR(INDEX('liste des soudeurs'!$S$2:$S$98,
MATCH(1,('liste des soudeurs'!$F$2:$F$98=SITUATION!$C38)*
                     ('liste des soudeurs'!$I$2:$I$98&lt;=12)*
                    ('liste des soudeurs'!$G$2:$G$98=SITUATION!H$7),0),1), "")</f>
        <v/>
      </c>
      <c r="I38" s="619" t="str">
        <f t="array" ref="I38">IFERROR(INDEX('liste des soudeurs'!$S$2:$S$98,
MATCH(1,('liste des soudeurs'!$F$2:$F$98=SITUATION!$C38)*
                     ('liste des soudeurs'!$I$2:$I$98&lt;=12)*
                    ('liste des soudeurs'!$G$2:$G$98=SITUATION!I$7),0),1), "")</f>
        <v/>
      </c>
      <c r="J38" s="620" t="str">
        <f t="array" ref="J38">IFERROR(INDEX('liste des soudeurs'!$S$2:$S$98,
MATCH(1,('liste des soudeurs'!$F$2:$F$98=SITUATION!$C38)*
                     ('liste des soudeurs'!$I$2:$I$98&lt;=12)*
                    ('liste des soudeurs'!$G$2:$G$98=SITUATION!J$7),0),1), "")</f>
        <v/>
      </c>
      <c r="L38" s="618" t="str">
        <f t="array" ref="L38">IFERROR(INDEX('liste des soudeurs'!$S$2:$S$98,
                    MATCH(1,('liste des soudeurs'!$F$2:$F$98=SITUATION!$C38)*
                                        ('liste des soudeurs'!$I$2:$I$98&gt;12)*
                                         ('liste des soudeurs'!$G$2:$G$98=SITUATION!L$7),0),1),"")</f>
        <v/>
      </c>
      <c r="M38" s="619" t="str">
        <f t="array" ref="M38">IFERROR(INDEX('liste des soudeurs'!$S$2:$S$98,
                    MATCH(1,('liste des soudeurs'!$F$2:$F$98=SITUATION!$C38)*
                                        ('liste des soudeurs'!$I$2:$I$98&gt;12)*
                                         ('liste des soudeurs'!$G$2:$G$98=SITUATION!M$7),0),1),"")</f>
        <v/>
      </c>
      <c r="N38" s="619" t="str">
        <f t="array" ref="N38">IFERROR(INDEX('liste des soudeurs'!$S$2:$S$98,
                    MATCH(1,('liste des soudeurs'!$F$2:$F$98=SITUATION!$C38)*
                                        ('liste des soudeurs'!$I$2:$I$98&gt;12)*
                                         ('liste des soudeurs'!$G$2:$G$98=SITUATION!N$7),0),1),"")</f>
        <v>WQT-020</v>
      </c>
      <c r="O38" s="619" t="str">
        <f t="array" ref="O38">IFERROR(INDEX('liste des soudeurs'!$S$2:$S$98,
                    MATCH(1,('liste des soudeurs'!$F$2:$F$98=SITUATION!$C38)*
                                        ('liste des soudeurs'!$I$2:$I$98&gt;12)*
                                         ('liste des soudeurs'!$G$2:$G$98=SITUATION!O$7),0),1),"")</f>
        <v/>
      </c>
      <c r="P38" s="620" t="str">
        <f t="array" ref="P38">IFERROR(INDEX('liste des soudeurs'!$S$2:$S$98,
                    MATCH(1,('liste des soudeurs'!$F$2:$F$98=SITUATION!$C38)*
                                        ('liste des soudeurs'!$I$2:$I$98&gt;12)*
                                         ('liste des soudeurs'!$G$2:$G$98=SITUATION!P$7),0),1),"")</f>
        <v/>
      </c>
      <c r="R38" s="621" t="str">
        <f t="array" ref="R38">IFERROR(INDEX('liste des soudeurs'!$S$2:$S$98,
MATCH(1,('liste des soudeurs'!$F$2:$F$98=SITUATION!$C38)*
                     ('liste des soudeurs'!$I$2:$I$98&lt;=12)*
                    ('liste des soudeurs'!$G$2:$G$98=SITUATION!R$7),0),1), "")</f>
        <v>WQT-012</v>
      </c>
      <c r="S38" s="622" t="str">
        <f t="array" ref="S38">IFERROR(INDEX('liste des soudeurs'!$S$2:$S$98,
MATCH(1,('liste des soudeurs'!$F$2:$F$98=SITUATION!$C38)*
                     ('liste des soudeurs'!$I$2:$I$98&lt;=12)*
                    ('liste des soudeurs'!$G$2:$G$98=SITUATION!S$7),0),1), "")</f>
        <v/>
      </c>
      <c r="T38" s="622" t="str">
        <f t="array" ref="T38">IFERROR(INDEX('liste des soudeurs'!$S$2:$S$98,
MATCH(1,('liste des soudeurs'!$F$2:$F$98=SITUATION!$C38)*
                     ('liste des soudeurs'!$I$2:$I$98&lt;=12)*
                    ('liste des soudeurs'!$G$2:$G$98=SITUATION!T$7),0),1), "")</f>
        <v>WQT-007</v>
      </c>
      <c r="U38" s="622" t="str">
        <f t="array" ref="U38">IFERROR(INDEX('liste des soudeurs'!$S$2:$S$98,
MATCH(1,('liste des soudeurs'!$F$2:$F$98=SITUATION!$C38)*
                     ('liste des soudeurs'!$I$2:$I$98&lt;=12)*
                    ('liste des soudeurs'!$G$2:$G$98=SITUATION!U$7),0),1), "")</f>
        <v/>
      </c>
      <c r="V38" s="623" t="str">
        <f t="array" ref="V38">IFERROR(INDEX('liste des soudeurs'!$S$2:$S$98,
MATCH(1,('liste des soudeurs'!$F$2:$F$98=SITUATION!$C38)*
                     ('liste des soudeurs'!$I$2:$I$98&lt;=12)*
                    ('liste des soudeurs'!$G$2:$G$98=SITUATION!V$7),0),1), "")</f>
        <v>WQT-014</v>
      </c>
      <c r="W38" s="610"/>
      <c r="X38" s="618" t="str">
        <f t="shared" si="7"/>
        <v>WQT-012</v>
      </c>
      <c r="Y38" s="620" t="str">
        <f t="shared" si="8"/>
        <v>WQT-014</v>
      </c>
      <c r="Z38" s="624" t="b">
        <f t="shared" si="2"/>
        <v>1</v>
      </c>
      <c r="AA38" s="613">
        <f t="shared" si="3"/>
        <v>1</v>
      </c>
    </row>
    <row r="39" spans="1:27" ht="17.100000000000001" customHeight="1">
      <c r="A39" s="614">
        <f>COUNTIF($E$9:E39,1)</f>
        <v>8</v>
      </c>
      <c r="B39" s="615">
        <v>31</v>
      </c>
      <c r="C39" s="616" t="str">
        <f>IFERROR(VLOOKUP(D39,'1'!$A$2:$B$500,2,0),"")</f>
        <v>BEN DECHOU BACHIR</v>
      </c>
      <c r="D39" s="617" t="s">
        <v>675</v>
      </c>
      <c r="E39" s="575">
        <f t="shared" si="4"/>
        <v>1</v>
      </c>
      <c r="F39" s="618" t="str">
        <f t="array" ref="F39">IFERROR(INDEX('liste des soudeurs'!$S$2:$S$98,
MATCH(1,('liste des soudeurs'!$F$2:$F$98=SITUATION!$C39)*
                     ('liste des soudeurs'!$I$2:$I$98&lt;=12)*
                    ('liste des soudeurs'!$G$2:$G$98=SITUATION!F$7),0),1), "")</f>
        <v/>
      </c>
      <c r="G39" s="619" t="str">
        <f t="array" ref="G39">IFERROR(INDEX('liste des soudeurs'!$S$2:$S$98,
MATCH(1,('liste des soudeurs'!$F$2:$F$98=SITUATION!$C39)*
                     ('liste des soudeurs'!$I$2:$I$98&lt;=12)*
                    ('liste des soudeurs'!$G$2:$G$98=SITUATION!G$7),0),1), "")</f>
        <v/>
      </c>
      <c r="H39" s="619" t="str">
        <f t="array" ref="H39">IFERROR(INDEX('liste des soudeurs'!$S$2:$S$98,
MATCH(1,('liste des soudeurs'!$F$2:$F$98=SITUATION!$C39)*
                     ('liste des soudeurs'!$I$2:$I$98&lt;=12)*
                    ('liste des soudeurs'!$G$2:$G$98=SITUATION!H$7),0),1), "")</f>
        <v/>
      </c>
      <c r="I39" s="619" t="str">
        <f t="array" ref="I39">IFERROR(INDEX('liste des soudeurs'!$S$2:$S$98,
MATCH(1,('liste des soudeurs'!$F$2:$F$98=SITUATION!$C39)*
                     ('liste des soudeurs'!$I$2:$I$98&lt;=12)*
                    ('liste des soudeurs'!$G$2:$G$98=SITUATION!I$7),0),1), "")</f>
        <v/>
      </c>
      <c r="J39" s="620" t="str">
        <f t="array" ref="J39">IFERROR(INDEX('liste des soudeurs'!$S$2:$S$98,
MATCH(1,('liste des soudeurs'!$F$2:$F$98=SITUATION!$C39)*
                     ('liste des soudeurs'!$I$2:$I$98&lt;=12)*
                    ('liste des soudeurs'!$G$2:$G$98=SITUATION!J$7),0),1), "")</f>
        <v/>
      </c>
      <c r="L39" s="618" t="str">
        <f t="array" ref="L39">IFERROR(INDEX('liste des soudeurs'!$S$2:$S$98,
                    MATCH(1,('liste des soudeurs'!$F$2:$F$98=SITUATION!$C39)*
                                        ('liste des soudeurs'!$I$2:$I$98&gt;12)*
                                         ('liste des soudeurs'!$G$2:$G$98=SITUATION!L$7),0),1),"")</f>
        <v/>
      </c>
      <c r="M39" s="619" t="str">
        <f t="array" ref="M39">IFERROR(INDEX('liste des soudeurs'!$S$2:$S$98,
                    MATCH(1,('liste des soudeurs'!$F$2:$F$98=SITUATION!$C39)*
                                        ('liste des soudeurs'!$I$2:$I$98&gt;12)*
                                         ('liste des soudeurs'!$G$2:$G$98=SITUATION!M$7),0),1),"")</f>
        <v/>
      </c>
      <c r="N39" s="619">
        <f t="array" ref="N39">IFERROR(INDEX('liste des soudeurs'!$S$2:$S$98,
                    MATCH(1,('liste des soudeurs'!$F$2:$F$98=SITUATION!$C39)*
                                        ('liste des soudeurs'!$I$2:$I$98&gt;12)*
                                         ('liste des soudeurs'!$G$2:$G$98=SITUATION!N$7),0),1),"")</f>
        <v>0</v>
      </c>
      <c r="O39" s="619" t="str">
        <f t="array" ref="O39">IFERROR(INDEX('liste des soudeurs'!$S$2:$S$98,
                    MATCH(1,('liste des soudeurs'!$F$2:$F$98=SITUATION!$C39)*
                                        ('liste des soudeurs'!$I$2:$I$98&gt;12)*
                                         ('liste des soudeurs'!$G$2:$G$98=SITUATION!O$7),0),1),"")</f>
        <v/>
      </c>
      <c r="P39" s="620" t="str">
        <f t="array" ref="P39">IFERROR(INDEX('liste des soudeurs'!$S$2:$S$98,
                    MATCH(1,('liste des soudeurs'!$F$2:$F$98=SITUATION!$C39)*
                                        ('liste des soudeurs'!$I$2:$I$98&gt;12)*
                                         ('liste des soudeurs'!$G$2:$G$98=SITUATION!P$7),0),1),"")</f>
        <v/>
      </c>
      <c r="R39" s="621" t="str">
        <f t="array" ref="R39">IFERROR(INDEX('liste des soudeurs'!$S$2:$S$98,
MATCH(1,('liste des soudeurs'!$F$2:$F$98=SITUATION!$C39)*
                     ('liste des soudeurs'!$I$2:$I$98&lt;=12)*
                    ('liste des soudeurs'!$G$2:$G$98=SITUATION!R$7),0),1), "")</f>
        <v/>
      </c>
      <c r="S39" s="622" t="str">
        <f t="array" ref="S39">IFERROR(INDEX('liste des soudeurs'!$S$2:$S$98,
MATCH(1,('liste des soudeurs'!$F$2:$F$98=SITUATION!$C39)*
                     ('liste des soudeurs'!$I$2:$I$98&lt;=12)*
                    ('liste des soudeurs'!$G$2:$G$98=SITUATION!S$7),0),1), "")</f>
        <v/>
      </c>
      <c r="T39" s="622" t="str">
        <f t="array" ref="T39">IFERROR(INDEX('liste des soudeurs'!$S$2:$S$98,
MATCH(1,('liste des soudeurs'!$F$2:$F$98=SITUATION!$C39)*
                     ('liste des soudeurs'!$I$2:$I$98&lt;=12)*
                    ('liste des soudeurs'!$G$2:$G$98=SITUATION!T$7),0),1), "")</f>
        <v>WQT-008</v>
      </c>
      <c r="U39" s="622" t="str">
        <f t="array" ref="U39">IFERROR(INDEX('liste des soudeurs'!$S$2:$S$98,
MATCH(1,('liste des soudeurs'!$F$2:$F$98=SITUATION!$C39)*
                     ('liste des soudeurs'!$I$2:$I$98&lt;=12)*
                    ('liste des soudeurs'!$G$2:$G$98=SITUATION!U$7),0),1), "")</f>
        <v/>
      </c>
      <c r="V39" s="623" t="str">
        <f t="array" ref="V39">IFERROR(INDEX('liste des soudeurs'!$S$2:$S$98,
MATCH(1,('liste des soudeurs'!$F$2:$F$98=SITUATION!$C39)*
                     ('liste des soudeurs'!$I$2:$I$98&lt;=12)*
                    ('liste des soudeurs'!$G$2:$G$98=SITUATION!V$7),0),1), "")</f>
        <v/>
      </c>
      <c r="W39" s="610"/>
      <c r="X39" s="618" t="str">
        <f t="shared" si="7"/>
        <v/>
      </c>
      <c r="Y39" s="620" t="str">
        <f t="shared" si="8"/>
        <v/>
      </c>
      <c r="Z39" s="624" t="b">
        <f t="shared" si="2"/>
        <v>1</v>
      </c>
      <c r="AA39" s="613">
        <f t="shared" si="3"/>
        <v>1</v>
      </c>
    </row>
    <row r="40" spans="1:27" ht="17.100000000000001" customHeight="1">
      <c r="A40" s="614">
        <f>COUNTIF($E$9:E40,1)</f>
        <v>9</v>
      </c>
      <c r="B40" s="615">
        <v>32</v>
      </c>
      <c r="C40" s="616" t="str">
        <f>IFERROR(VLOOKUP(D40,'1'!$A$2:$B$500,2,0),"")</f>
        <v>HABIK ZOHIR</v>
      </c>
      <c r="D40" s="617" t="s">
        <v>676</v>
      </c>
      <c r="E40" s="575">
        <f t="shared" si="4"/>
        <v>1</v>
      </c>
      <c r="F40" s="618" t="str">
        <f t="array" ref="F40">IFERROR(INDEX('liste des soudeurs'!$S$2:$S$98,
MATCH(1,('liste des soudeurs'!$F$2:$F$98=SITUATION!$C40)*
                     ('liste des soudeurs'!$I$2:$I$98&lt;=12)*
                    ('liste des soudeurs'!$G$2:$G$98=SITUATION!F$7),0),1), "")</f>
        <v/>
      </c>
      <c r="G40" s="619" t="str">
        <f t="array" ref="G40">IFERROR(INDEX('liste des soudeurs'!$S$2:$S$98,
MATCH(1,('liste des soudeurs'!$F$2:$F$98=SITUATION!$C40)*
                     ('liste des soudeurs'!$I$2:$I$98&lt;=12)*
                    ('liste des soudeurs'!$G$2:$G$98=SITUATION!G$7),0),1), "")</f>
        <v/>
      </c>
      <c r="H40" s="619" t="str">
        <f t="array" ref="H40">IFERROR(INDEX('liste des soudeurs'!$S$2:$S$98,
MATCH(1,('liste des soudeurs'!$F$2:$F$98=SITUATION!$C40)*
                     ('liste des soudeurs'!$I$2:$I$98&lt;=12)*
                    ('liste des soudeurs'!$G$2:$G$98=SITUATION!H$7),0),1), "")</f>
        <v/>
      </c>
      <c r="I40" s="619" t="str">
        <f t="array" ref="I40">IFERROR(INDEX('liste des soudeurs'!$S$2:$S$98,
MATCH(1,('liste des soudeurs'!$F$2:$F$98=SITUATION!$C40)*
                     ('liste des soudeurs'!$I$2:$I$98&lt;=12)*
                    ('liste des soudeurs'!$G$2:$G$98=SITUATION!I$7),0),1), "")</f>
        <v/>
      </c>
      <c r="J40" s="620" t="str">
        <f t="array" ref="J40">IFERROR(INDEX('liste des soudeurs'!$S$2:$S$98,
MATCH(1,('liste des soudeurs'!$F$2:$F$98=SITUATION!$C40)*
                     ('liste des soudeurs'!$I$2:$I$98&lt;=12)*
                    ('liste des soudeurs'!$G$2:$G$98=SITUATION!J$7),0),1), "")</f>
        <v/>
      </c>
      <c r="L40" s="618" t="str">
        <f t="array" ref="L40">IFERROR(INDEX('liste des soudeurs'!$S$2:$S$98,
                    MATCH(1,('liste des soudeurs'!$F$2:$F$98=SITUATION!$C40)*
                                        ('liste des soudeurs'!$I$2:$I$98&gt;12)*
                                         ('liste des soudeurs'!$G$2:$G$98=SITUATION!L$7),0),1),"")</f>
        <v/>
      </c>
      <c r="M40" s="619" t="str">
        <f t="array" ref="M40">IFERROR(INDEX('liste des soudeurs'!$S$2:$S$98,
                    MATCH(1,('liste des soudeurs'!$F$2:$F$98=SITUATION!$C40)*
                                        ('liste des soudeurs'!$I$2:$I$98&gt;12)*
                                         ('liste des soudeurs'!$G$2:$G$98=SITUATION!M$7),0),1),"")</f>
        <v/>
      </c>
      <c r="N40" s="619" t="str">
        <f t="array" ref="N40">IFERROR(INDEX('liste des soudeurs'!$S$2:$S$98,
                    MATCH(1,('liste des soudeurs'!$F$2:$F$98=SITUATION!$C40)*
                                        ('liste des soudeurs'!$I$2:$I$98&gt;12)*
                                         ('liste des soudeurs'!$G$2:$G$98=SITUATION!N$7),0),1),"")</f>
        <v>WQT-028</v>
      </c>
      <c r="O40" s="619" t="str">
        <f t="array" ref="O40">IFERROR(INDEX('liste des soudeurs'!$S$2:$S$98,
                    MATCH(1,('liste des soudeurs'!$F$2:$F$98=SITUATION!$C40)*
                                        ('liste des soudeurs'!$I$2:$I$98&gt;12)*
                                         ('liste des soudeurs'!$G$2:$G$98=SITUATION!O$7),0),1),"")</f>
        <v/>
      </c>
      <c r="P40" s="620" t="str">
        <f t="array" ref="P40">IFERROR(INDEX('liste des soudeurs'!$S$2:$S$98,
                    MATCH(1,('liste des soudeurs'!$F$2:$F$98=SITUATION!$C40)*
                                        ('liste des soudeurs'!$I$2:$I$98&gt;12)*
                                         ('liste des soudeurs'!$G$2:$G$98=SITUATION!P$7),0),1),"")</f>
        <v>WQT-036</v>
      </c>
      <c r="R40" s="621" t="str">
        <f t="array" ref="R40">IFERROR(INDEX('liste des soudeurs'!$S$2:$S$98,
MATCH(1,('liste des soudeurs'!$F$2:$F$98=SITUATION!$C40)*
                     ('liste des soudeurs'!$I$2:$I$98&lt;=12)*
                    ('liste des soudeurs'!$G$2:$G$98=SITUATION!R$7),0),1), "")</f>
        <v>WQT-011</v>
      </c>
      <c r="S40" s="622" t="str">
        <f t="array" ref="S40">IFERROR(INDEX('liste des soudeurs'!$S$2:$S$98,
MATCH(1,('liste des soudeurs'!$F$2:$F$98=SITUATION!$C40)*
                     ('liste des soudeurs'!$I$2:$I$98&lt;=12)*
                    ('liste des soudeurs'!$G$2:$G$98=SITUATION!S$7),0),1), "")</f>
        <v/>
      </c>
      <c r="T40" s="622" t="str">
        <f t="array" ref="T40">IFERROR(INDEX('liste des soudeurs'!$S$2:$S$98,
MATCH(1,('liste des soudeurs'!$F$2:$F$98=SITUATION!$C40)*
                     ('liste des soudeurs'!$I$2:$I$98&lt;=12)*
                    ('liste des soudeurs'!$G$2:$G$98=SITUATION!T$7),0),1), "")</f>
        <v>WQT-005</v>
      </c>
      <c r="U40" s="622" t="str">
        <f t="array" ref="U40">IFERROR(INDEX('liste des soudeurs'!$S$2:$S$98,
MATCH(1,('liste des soudeurs'!$F$2:$F$98=SITUATION!$C40)*
                     ('liste des soudeurs'!$I$2:$I$98&lt;=12)*
                    ('liste des soudeurs'!$G$2:$G$98=SITUATION!U$7),0),1), "")</f>
        <v/>
      </c>
      <c r="V40" s="623" t="str">
        <f t="array" ref="V40">IFERROR(INDEX('liste des soudeurs'!$S$2:$S$98,
MATCH(1,('liste des soudeurs'!$F$2:$F$98=SITUATION!$C40)*
                     ('liste des soudeurs'!$I$2:$I$98&lt;=12)*
                    ('liste des soudeurs'!$G$2:$G$98=SITUATION!V$7),0),1), "")</f>
        <v>WQT-013</v>
      </c>
      <c r="W40" s="610"/>
      <c r="X40" s="618" t="str">
        <f t="shared" si="7"/>
        <v>WQT-011</v>
      </c>
      <c r="Y40" s="620" t="str">
        <f t="shared" si="8"/>
        <v>WQT-013</v>
      </c>
      <c r="Z40" s="624" t="b">
        <f t="shared" si="2"/>
        <v>1</v>
      </c>
      <c r="AA40" s="613">
        <f t="shared" si="3"/>
        <v>1</v>
      </c>
    </row>
    <row r="41" spans="1:27" ht="17.100000000000001" customHeight="1">
      <c r="A41" s="614">
        <f>COUNTIF($E$9:E41,1)</f>
        <v>10</v>
      </c>
      <c r="B41" s="615">
        <v>33</v>
      </c>
      <c r="C41" s="616" t="str">
        <f>IFERROR(VLOOKUP(D41,'1'!$A$2:$B$500,2,0),"")</f>
        <v>NAILI AZZEDINE</v>
      </c>
      <c r="D41" s="617" t="s">
        <v>677</v>
      </c>
      <c r="E41" s="575">
        <f t="shared" si="4"/>
        <v>1</v>
      </c>
      <c r="F41" s="618" t="str">
        <f t="array" ref="F41">IFERROR(INDEX('liste des soudeurs'!$S$2:$S$98,
MATCH(1,('liste des soudeurs'!$F$2:$F$98=SITUATION!$C41)*
                     ('liste des soudeurs'!$I$2:$I$98&lt;=12)*
                    ('liste des soudeurs'!$G$2:$G$98=SITUATION!F$7),0),1), "")</f>
        <v/>
      </c>
      <c r="G41" s="619" t="str">
        <f t="array" ref="G41">IFERROR(INDEX('liste des soudeurs'!$S$2:$S$98,
MATCH(1,('liste des soudeurs'!$F$2:$F$98=SITUATION!$C41)*
                     ('liste des soudeurs'!$I$2:$I$98&lt;=12)*
                    ('liste des soudeurs'!$G$2:$G$98=SITUATION!G$7),0),1), "")</f>
        <v/>
      </c>
      <c r="H41" s="619" t="str">
        <f t="array" ref="H41">IFERROR(INDEX('liste des soudeurs'!$S$2:$S$98,
MATCH(1,('liste des soudeurs'!$F$2:$F$98=SITUATION!$C41)*
                     ('liste des soudeurs'!$I$2:$I$98&lt;=12)*
                    ('liste des soudeurs'!$G$2:$G$98=SITUATION!H$7),0),1), "")</f>
        <v>WQT-052</v>
      </c>
      <c r="I41" s="619" t="str">
        <f t="array" ref="I41">IFERROR(INDEX('liste des soudeurs'!$S$2:$S$98,
MATCH(1,('liste des soudeurs'!$F$2:$F$98=SITUATION!$C41)*
                     ('liste des soudeurs'!$I$2:$I$98&lt;=12)*
                    ('liste des soudeurs'!$G$2:$G$98=SITUATION!I$7),0),1), "")</f>
        <v/>
      </c>
      <c r="J41" s="620" t="str">
        <f t="array" ref="J41">IFERROR(INDEX('liste des soudeurs'!$S$2:$S$98,
MATCH(1,('liste des soudeurs'!$F$2:$F$98=SITUATION!$C41)*
                     ('liste des soudeurs'!$I$2:$I$98&lt;=12)*
                    ('liste des soudeurs'!$G$2:$G$98=SITUATION!J$7),0),1), "")</f>
        <v/>
      </c>
      <c r="L41" s="618" t="str">
        <f t="array" ref="L41">IFERROR(INDEX('liste des soudeurs'!$S$2:$S$98,
                    MATCH(1,('liste des soudeurs'!$F$2:$F$98=SITUATION!$C41)*
                                        ('liste des soudeurs'!$I$2:$I$98&gt;12)*
                                         ('liste des soudeurs'!$G$2:$G$98=SITUATION!L$7),0),1),"")</f>
        <v/>
      </c>
      <c r="M41" s="619" t="str">
        <f t="array" ref="M41">IFERROR(INDEX('liste des soudeurs'!$S$2:$S$98,
                    MATCH(1,('liste des soudeurs'!$F$2:$F$98=SITUATION!$C41)*
                                        ('liste des soudeurs'!$I$2:$I$98&gt;12)*
                                         ('liste des soudeurs'!$G$2:$G$98=SITUATION!M$7),0),1),"")</f>
        <v/>
      </c>
      <c r="N41" s="619" t="str">
        <f t="array" ref="N41">IFERROR(INDEX('liste des soudeurs'!$S$2:$S$98,
                    MATCH(1,('liste des soudeurs'!$F$2:$F$98=SITUATION!$C41)*
                                        ('liste des soudeurs'!$I$2:$I$98&gt;12)*
                                         ('liste des soudeurs'!$G$2:$G$98=SITUATION!N$7),0),1),"")</f>
        <v>WQT-032</v>
      </c>
      <c r="O41" s="619" t="str">
        <f t="array" ref="O41">IFERROR(INDEX('liste des soudeurs'!$S$2:$S$98,
                    MATCH(1,('liste des soudeurs'!$F$2:$F$98=SITUATION!$C41)*
                                        ('liste des soudeurs'!$I$2:$I$98&gt;12)*
                                         ('liste des soudeurs'!$G$2:$G$98=SITUATION!O$7),0),1),"")</f>
        <v/>
      </c>
      <c r="P41" s="620" t="str">
        <f t="array" ref="P41">IFERROR(INDEX('liste des soudeurs'!$S$2:$S$98,
                    MATCH(1,('liste des soudeurs'!$F$2:$F$98=SITUATION!$C41)*
                                        ('liste des soudeurs'!$I$2:$I$98&gt;12)*
                                         ('liste des soudeurs'!$G$2:$G$98=SITUATION!P$7),0),1),"")</f>
        <v/>
      </c>
      <c r="R41" s="621" t="str">
        <f t="array" ref="R41">IFERROR(INDEX('liste des soudeurs'!$S$2:$S$98,
MATCH(1,('liste des soudeurs'!$F$2:$F$98=SITUATION!$C41)*
                     ('liste des soudeurs'!$I$2:$I$98&lt;=12)*
                    ('liste des soudeurs'!$G$2:$G$98=SITUATION!R$7),0),1), "")</f>
        <v/>
      </c>
      <c r="S41" s="622" t="str">
        <f t="array" ref="S41">IFERROR(INDEX('liste des soudeurs'!$S$2:$S$98,
MATCH(1,('liste des soudeurs'!$F$2:$F$98=SITUATION!$C41)*
                     ('liste des soudeurs'!$I$2:$I$98&lt;=12)*
                    ('liste des soudeurs'!$G$2:$G$98=SITUATION!S$7),0),1), "")</f>
        <v/>
      </c>
      <c r="T41" s="622" t="str">
        <f t="array" ref="T41">IFERROR(INDEX('liste des soudeurs'!$S$2:$S$98,
MATCH(1,('liste des soudeurs'!$F$2:$F$98=SITUATION!$C41)*
                     ('liste des soudeurs'!$I$2:$I$98&lt;=12)*
                    ('liste des soudeurs'!$G$2:$G$98=SITUATION!T$7),0),1), "")</f>
        <v>WQT-006</v>
      </c>
      <c r="U41" s="622" t="str">
        <f t="array" ref="U41">IFERROR(INDEX('liste des soudeurs'!$S$2:$S$98,
MATCH(1,('liste des soudeurs'!$F$2:$F$98=SITUATION!$C41)*
                     ('liste des soudeurs'!$I$2:$I$98&lt;=12)*
                    ('liste des soudeurs'!$G$2:$G$98=SITUATION!U$7),0),1), "")</f>
        <v/>
      </c>
      <c r="V41" s="623" t="str">
        <f t="array" ref="V41">IFERROR(INDEX('liste des soudeurs'!$S$2:$S$98,
MATCH(1,('liste des soudeurs'!$F$2:$F$98=SITUATION!$C41)*
                     ('liste des soudeurs'!$I$2:$I$98&lt;=12)*
                    ('liste des soudeurs'!$G$2:$G$98=SITUATION!V$7),0),1), "")</f>
        <v/>
      </c>
      <c r="W41" s="610"/>
      <c r="X41" s="618" t="str">
        <f t="shared" si="7"/>
        <v/>
      </c>
      <c r="Y41" s="620" t="str">
        <f t="shared" si="8"/>
        <v/>
      </c>
      <c r="Z41" s="624" t="b">
        <f t="shared" ref="Z41:Z72" si="9">IF(C41="","",TRUE)</f>
        <v>1</v>
      </c>
      <c r="AA41" s="613">
        <f t="shared" si="3"/>
        <v>1</v>
      </c>
    </row>
    <row r="42" spans="1:27" ht="17.100000000000001" customHeight="1">
      <c r="A42" s="614">
        <f>COUNTIF($E$9:E42,1)</f>
        <v>11</v>
      </c>
      <c r="B42" s="615">
        <v>34</v>
      </c>
      <c r="C42" s="616" t="str">
        <f>IFERROR(VLOOKUP(D42,'1'!$A$2:$B$500,2,0),"")</f>
        <v>BOUDECHICHA ZINEDINE</v>
      </c>
      <c r="D42" s="617" t="s">
        <v>678</v>
      </c>
      <c r="E42" s="575">
        <f t="shared" si="4"/>
        <v>1</v>
      </c>
      <c r="F42" s="618" t="str">
        <f t="array" ref="F42">IFERROR(INDEX('liste des soudeurs'!$S$2:$S$98,
MATCH(1,('liste des soudeurs'!$F$2:$F$98=SITUATION!$C42)*
                     ('liste des soudeurs'!$I$2:$I$98&lt;=12)*
                    ('liste des soudeurs'!$G$2:$G$98=SITUATION!F$7),0),1), "")</f>
        <v/>
      </c>
      <c r="G42" s="619" t="str">
        <f t="array" ref="G42">IFERROR(INDEX('liste des soudeurs'!$S$2:$S$98,
MATCH(1,('liste des soudeurs'!$F$2:$F$98=SITUATION!$C42)*
                     ('liste des soudeurs'!$I$2:$I$98&lt;=12)*
                    ('liste des soudeurs'!$G$2:$G$98=SITUATION!G$7),0),1), "")</f>
        <v/>
      </c>
      <c r="H42" s="619" t="str">
        <f t="array" ref="H42">IFERROR(INDEX('liste des soudeurs'!$S$2:$S$98,
MATCH(1,('liste des soudeurs'!$F$2:$F$98=SITUATION!$C42)*
                     ('liste des soudeurs'!$I$2:$I$98&lt;=12)*
                    ('liste des soudeurs'!$G$2:$G$98=SITUATION!H$7),0),1), "")</f>
        <v/>
      </c>
      <c r="I42" s="619" t="str">
        <f t="array" ref="I42">IFERROR(INDEX('liste des soudeurs'!$S$2:$S$98,
MATCH(1,('liste des soudeurs'!$F$2:$F$98=SITUATION!$C42)*
                     ('liste des soudeurs'!$I$2:$I$98&lt;=12)*
                    ('liste des soudeurs'!$G$2:$G$98=SITUATION!I$7),0),1), "")</f>
        <v/>
      </c>
      <c r="J42" s="620" t="str">
        <f t="array" ref="J42">IFERROR(INDEX('liste des soudeurs'!$S$2:$S$98,
MATCH(1,('liste des soudeurs'!$F$2:$F$98=SITUATION!$C42)*
                     ('liste des soudeurs'!$I$2:$I$98&lt;=12)*
                    ('liste des soudeurs'!$G$2:$G$98=SITUATION!J$7),0),1), "")</f>
        <v/>
      </c>
      <c r="L42" s="618" t="str">
        <f t="array" ref="L42">IFERROR(INDEX('liste des soudeurs'!$S$2:$S$98,
                    MATCH(1,('liste des soudeurs'!$F$2:$F$98=SITUATION!$C42)*
                                        ('liste des soudeurs'!$I$2:$I$98&gt;12)*
                                         ('liste des soudeurs'!$G$2:$G$98=SITUATION!L$7),0),1),"")</f>
        <v/>
      </c>
      <c r="M42" s="619" t="str">
        <f t="array" ref="M42">IFERROR(INDEX('liste des soudeurs'!$S$2:$S$98,
                    MATCH(1,('liste des soudeurs'!$F$2:$F$98=SITUATION!$C42)*
                                        ('liste des soudeurs'!$I$2:$I$98&gt;12)*
                                         ('liste des soudeurs'!$G$2:$G$98=SITUATION!M$7),0),1),"")</f>
        <v/>
      </c>
      <c r="N42" s="619" t="str">
        <f t="array" ref="N42">IFERROR(INDEX('liste des soudeurs'!$S$2:$S$98,
                    MATCH(1,('liste des soudeurs'!$F$2:$F$98=SITUATION!$C42)*
                                        ('liste des soudeurs'!$I$2:$I$98&gt;12)*
                                         ('liste des soudeurs'!$G$2:$G$98=SITUATION!N$7),0),1),"")</f>
        <v/>
      </c>
      <c r="O42" s="619" t="str">
        <f t="array" ref="O42">IFERROR(INDEX('liste des soudeurs'!$S$2:$S$98,
                    MATCH(1,('liste des soudeurs'!$F$2:$F$98=SITUATION!$C42)*
                                        ('liste des soudeurs'!$I$2:$I$98&gt;12)*
                                         ('liste des soudeurs'!$G$2:$G$98=SITUATION!O$7),0),1),"")</f>
        <v/>
      </c>
      <c r="P42" s="620" t="str">
        <f t="array" ref="P42">IFERROR(INDEX('liste des soudeurs'!$S$2:$S$98,
                    MATCH(1,('liste des soudeurs'!$F$2:$F$98=SITUATION!$C42)*
                                        ('liste des soudeurs'!$I$2:$I$98&gt;12)*
                                         ('liste des soudeurs'!$G$2:$G$98=SITUATION!P$7),0),1),"")</f>
        <v/>
      </c>
      <c r="R42" s="621" t="str">
        <f t="array" ref="R42">IFERROR(INDEX('liste des soudeurs'!$S$2:$S$98,
MATCH(1,('liste des soudeurs'!$F$2:$F$98=SITUATION!$C42)*
                     ('liste des soudeurs'!$I$2:$I$98&lt;=12)*
                    ('liste des soudeurs'!$G$2:$G$98=SITUATION!R$7),0),1), "")</f>
        <v>WQT-017</v>
      </c>
      <c r="S42" s="622" t="str">
        <f t="array" ref="S42">IFERROR(INDEX('liste des soudeurs'!$S$2:$S$98,
MATCH(1,('liste des soudeurs'!$F$2:$F$98=SITUATION!$C42)*
                     ('liste des soudeurs'!$I$2:$I$98&lt;=12)*
                    ('liste des soudeurs'!$G$2:$G$98=SITUATION!S$7),0),1), "")</f>
        <v/>
      </c>
      <c r="T42" s="622" t="str">
        <f t="array" ref="T42">IFERROR(INDEX('liste des soudeurs'!$S$2:$S$98,
MATCH(1,('liste des soudeurs'!$F$2:$F$98=SITUATION!$C42)*
                     ('liste des soudeurs'!$I$2:$I$98&lt;=12)*
                    ('liste des soudeurs'!$G$2:$G$98=SITUATION!T$7),0),1), "")</f>
        <v>WQT-015</v>
      </c>
      <c r="U42" s="622" t="str">
        <f t="array" ref="U42">IFERROR(INDEX('liste des soudeurs'!$S$2:$S$98,
MATCH(1,('liste des soudeurs'!$F$2:$F$98=SITUATION!$C42)*
                     ('liste des soudeurs'!$I$2:$I$98&lt;=12)*
                    ('liste des soudeurs'!$G$2:$G$98=SITUATION!U$7),0),1), "")</f>
        <v/>
      </c>
      <c r="V42" s="623" t="str">
        <f t="array" ref="V42">IFERROR(INDEX('liste des soudeurs'!$S$2:$S$98,
MATCH(1,('liste des soudeurs'!$F$2:$F$98=SITUATION!$C42)*
                     ('liste des soudeurs'!$I$2:$I$98&lt;=12)*
                    ('liste des soudeurs'!$G$2:$G$98=SITUATION!V$7),0),1), "")</f>
        <v/>
      </c>
      <c r="W42" s="610"/>
      <c r="X42" s="618" t="str">
        <f t="shared" si="7"/>
        <v>WQT-017</v>
      </c>
      <c r="Y42" s="620" t="str">
        <f t="shared" si="8"/>
        <v/>
      </c>
      <c r="Z42" s="624" t="b">
        <f t="shared" si="9"/>
        <v>1</v>
      </c>
      <c r="AA42" s="613">
        <f t="shared" si="3"/>
        <v>1</v>
      </c>
    </row>
    <row r="43" spans="1:27" ht="17.100000000000001" customHeight="1">
      <c r="A43" s="614">
        <f>COUNTIF($E$9:E43,1)</f>
        <v>12</v>
      </c>
      <c r="B43" s="615">
        <v>35</v>
      </c>
      <c r="C43" s="616" t="str">
        <f>IFERROR(VLOOKUP(D43,'1'!$A$2:$B$500,2,0),"")</f>
        <v xml:space="preserve">ATTIA MOHAMED  </v>
      </c>
      <c r="D43" s="617" t="s">
        <v>679</v>
      </c>
      <c r="E43" s="575">
        <f t="shared" si="4"/>
        <v>1</v>
      </c>
      <c r="F43" s="618" t="str">
        <f t="array" ref="F43">IFERROR(INDEX('liste des soudeurs'!$S$2:$S$98,
MATCH(1,('liste des soudeurs'!$F$2:$F$98=SITUATION!$C43)*
                     ('liste des soudeurs'!$I$2:$I$98&lt;=12)*
                    ('liste des soudeurs'!$G$2:$G$98=SITUATION!F$7),0),1), "")</f>
        <v/>
      </c>
      <c r="G43" s="619" t="str">
        <f t="array" ref="G43">IFERROR(INDEX('liste des soudeurs'!$S$2:$S$98,
MATCH(1,('liste des soudeurs'!$F$2:$F$98=SITUATION!$C43)*
                     ('liste des soudeurs'!$I$2:$I$98&lt;=12)*
                    ('liste des soudeurs'!$G$2:$G$98=SITUATION!G$7),0),1), "")</f>
        <v/>
      </c>
      <c r="H43" s="619" t="str">
        <f t="array" ref="H43">IFERROR(INDEX('liste des soudeurs'!$S$2:$S$98,
MATCH(1,('liste des soudeurs'!$F$2:$F$98=SITUATION!$C43)*
                     ('liste des soudeurs'!$I$2:$I$98&lt;=12)*
                    ('liste des soudeurs'!$G$2:$G$98=SITUATION!H$7),0),1), "")</f>
        <v/>
      </c>
      <c r="I43" s="619" t="str">
        <f t="array" ref="I43">IFERROR(INDEX('liste des soudeurs'!$S$2:$S$98,
MATCH(1,('liste des soudeurs'!$F$2:$F$98=SITUATION!$C43)*
                     ('liste des soudeurs'!$I$2:$I$98&lt;=12)*
                    ('liste des soudeurs'!$G$2:$G$98=SITUATION!I$7),0),1), "")</f>
        <v/>
      </c>
      <c r="J43" s="620" t="str">
        <f t="array" ref="J43">IFERROR(INDEX('liste des soudeurs'!$S$2:$S$98,
MATCH(1,('liste des soudeurs'!$F$2:$F$98=SITUATION!$C43)*
                     ('liste des soudeurs'!$I$2:$I$98&lt;=12)*
                    ('liste des soudeurs'!$G$2:$G$98=SITUATION!J$7),0),1), "")</f>
        <v/>
      </c>
      <c r="L43" s="618" t="str">
        <f t="array" ref="L43">IFERROR(INDEX('liste des soudeurs'!$S$2:$S$98,
                    MATCH(1,('liste des soudeurs'!$F$2:$F$98=SITUATION!$C43)*
                                        ('liste des soudeurs'!$I$2:$I$98&gt;12)*
                                         ('liste des soudeurs'!$G$2:$G$98=SITUATION!L$7),0),1),"")</f>
        <v/>
      </c>
      <c r="M43" s="619" t="str">
        <f t="array" ref="M43">IFERROR(INDEX('liste des soudeurs'!$S$2:$S$98,
                    MATCH(1,('liste des soudeurs'!$F$2:$F$98=SITUATION!$C43)*
                                        ('liste des soudeurs'!$I$2:$I$98&gt;12)*
                                         ('liste des soudeurs'!$G$2:$G$98=SITUATION!M$7),0),1),"")</f>
        <v/>
      </c>
      <c r="N43" s="619" t="str">
        <f t="array" ref="N43">IFERROR(INDEX('liste des soudeurs'!$S$2:$S$98,
                    MATCH(1,('liste des soudeurs'!$F$2:$F$98=SITUATION!$C43)*
                                        ('liste des soudeurs'!$I$2:$I$98&gt;12)*
                                         ('liste des soudeurs'!$G$2:$G$98=SITUATION!N$7),0),1),"")</f>
        <v/>
      </c>
      <c r="O43" s="619" t="str">
        <f t="array" ref="O43">IFERROR(INDEX('liste des soudeurs'!$S$2:$S$98,
                    MATCH(1,('liste des soudeurs'!$F$2:$F$98=SITUATION!$C43)*
                                        ('liste des soudeurs'!$I$2:$I$98&gt;12)*
                                         ('liste des soudeurs'!$G$2:$G$98=SITUATION!O$7),0),1),"")</f>
        <v/>
      </c>
      <c r="P43" s="620" t="str">
        <f t="array" ref="P43">IFERROR(INDEX('liste des soudeurs'!$S$2:$S$98,
                    MATCH(1,('liste des soudeurs'!$F$2:$F$98=SITUATION!$C43)*
                                        ('liste des soudeurs'!$I$2:$I$98&gt;12)*
                                         ('liste des soudeurs'!$G$2:$G$98=SITUATION!P$7),0),1),"")</f>
        <v/>
      </c>
      <c r="R43" s="621" t="str">
        <f t="array" ref="R43">IFERROR(INDEX('liste des soudeurs'!$S$2:$S$98,
MATCH(1,('liste des soudeurs'!$F$2:$F$98=SITUATION!$C43)*
                     ('liste des soudeurs'!$I$2:$I$98&lt;=12)*
                    ('liste des soudeurs'!$G$2:$G$98=SITUATION!R$7),0),1), "")</f>
        <v>WQT-009</v>
      </c>
      <c r="S43" s="622" t="str">
        <f t="array" ref="S43">IFERROR(INDEX('liste des soudeurs'!$S$2:$S$98,
MATCH(1,('liste des soudeurs'!$F$2:$F$98=SITUATION!$C43)*
                     ('liste des soudeurs'!$I$2:$I$98&lt;=12)*
                    ('liste des soudeurs'!$G$2:$G$98=SITUATION!S$7),0),1), "")</f>
        <v/>
      </c>
      <c r="T43" s="622" t="str">
        <f t="array" ref="T43">IFERROR(INDEX('liste des soudeurs'!$S$2:$S$98,
MATCH(1,('liste des soudeurs'!$F$2:$F$98=SITUATION!$C43)*
                     ('liste des soudeurs'!$I$2:$I$98&lt;=12)*
                    ('liste des soudeurs'!$G$2:$G$98=SITUATION!T$7),0),1), "")</f>
        <v>WQT-010</v>
      </c>
      <c r="U43" s="622" t="str">
        <f t="array" ref="U43">IFERROR(INDEX('liste des soudeurs'!$S$2:$S$98,
MATCH(1,('liste des soudeurs'!$F$2:$F$98=SITUATION!$C43)*
                     ('liste des soudeurs'!$I$2:$I$98&lt;=12)*
                    ('liste des soudeurs'!$G$2:$G$98=SITUATION!U$7),0),1), "")</f>
        <v/>
      </c>
      <c r="V43" s="623" t="str">
        <f t="array" ref="V43">IFERROR(INDEX('liste des soudeurs'!$S$2:$S$98,
MATCH(1,('liste des soudeurs'!$F$2:$F$98=SITUATION!$C43)*
                     ('liste des soudeurs'!$I$2:$I$98&lt;=12)*
                    ('liste des soudeurs'!$G$2:$G$98=SITUATION!V$7),0),1), "")</f>
        <v/>
      </c>
      <c r="W43" s="610"/>
      <c r="X43" s="618" t="str">
        <f t="shared" si="7"/>
        <v>WQT-009</v>
      </c>
      <c r="Y43" s="620" t="str">
        <f t="shared" si="8"/>
        <v/>
      </c>
      <c r="Z43" s="624" t="b">
        <f t="shared" si="9"/>
        <v>1</v>
      </c>
      <c r="AA43" s="613">
        <f t="shared" si="3"/>
        <v>1</v>
      </c>
    </row>
    <row r="44" spans="1:27" ht="17.100000000000001" customHeight="1">
      <c r="A44" s="614">
        <f>COUNTIF($E$9:E44,1)</f>
        <v>13</v>
      </c>
      <c r="B44" s="615">
        <v>36</v>
      </c>
      <c r="C44" s="616" t="str">
        <f>IFERROR(VLOOKUP(D44,'1'!$A$2:$B$500,2,0),"")</f>
        <v>BEN MAISA MOHAMED</v>
      </c>
      <c r="D44" s="617" t="s">
        <v>680</v>
      </c>
      <c r="E44" s="575">
        <f t="shared" si="4"/>
        <v>1</v>
      </c>
      <c r="F44" s="618" t="str">
        <f t="array" ref="F44">IFERROR(INDEX('liste des soudeurs'!$S$2:$S$98,
MATCH(1,('liste des soudeurs'!$F$2:$F$98=SITUATION!$C44)*
                     ('liste des soudeurs'!$I$2:$I$98&lt;=12)*
                    ('liste des soudeurs'!$G$2:$G$98=SITUATION!F$7),0),1), "")</f>
        <v/>
      </c>
      <c r="G44" s="619" t="str">
        <f t="array" ref="G44">IFERROR(INDEX('liste des soudeurs'!$S$2:$S$98,
MATCH(1,('liste des soudeurs'!$F$2:$F$98=SITUATION!$C44)*
                     ('liste des soudeurs'!$I$2:$I$98&lt;=12)*
                    ('liste des soudeurs'!$G$2:$G$98=SITUATION!G$7),0),1), "")</f>
        <v/>
      </c>
      <c r="H44" s="619" t="str">
        <f t="array" ref="H44">IFERROR(INDEX('liste des soudeurs'!$S$2:$S$98,
MATCH(1,('liste des soudeurs'!$F$2:$F$98=SITUATION!$C44)*
                     ('liste des soudeurs'!$I$2:$I$98&lt;=12)*
                    ('liste des soudeurs'!$G$2:$G$98=SITUATION!H$7),0),1), "")</f>
        <v/>
      </c>
      <c r="I44" s="619" t="str">
        <f t="array" ref="I44">IFERROR(INDEX('liste des soudeurs'!$S$2:$S$98,
MATCH(1,('liste des soudeurs'!$F$2:$F$98=SITUATION!$C44)*
                     ('liste des soudeurs'!$I$2:$I$98&lt;=12)*
                    ('liste des soudeurs'!$G$2:$G$98=SITUATION!I$7),0),1), "")</f>
        <v/>
      </c>
      <c r="J44" s="620" t="str">
        <f t="array" ref="J44">IFERROR(INDEX('liste des soudeurs'!$S$2:$S$98,
MATCH(1,('liste des soudeurs'!$F$2:$F$98=SITUATION!$C44)*
                     ('liste des soudeurs'!$I$2:$I$98&lt;=12)*
                    ('liste des soudeurs'!$G$2:$G$98=SITUATION!J$7),0),1), "")</f>
        <v/>
      </c>
      <c r="L44" s="618" t="str">
        <f t="array" ref="L44">IFERROR(INDEX('liste des soudeurs'!$S$2:$S$98,
                    MATCH(1,('liste des soudeurs'!$F$2:$F$98=SITUATION!$C44)*
                                        ('liste des soudeurs'!$I$2:$I$98&gt;12)*
                                         ('liste des soudeurs'!$G$2:$G$98=SITUATION!L$7),0),1),"")</f>
        <v/>
      </c>
      <c r="M44" s="619" t="str">
        <f t="array" ref="M44">IFERROR(INDEX('liste des soudeurs'!$S$2:$S$98,
                    MATCH(1,('liste des soudeurs'!$F$2:$F$98=SITUATION!$C44)*
                                        ('liste des soudeurs'!$I$2:$I$98&gt;12)*
                                         ('liste des soudeurs'!$G$2:$G$98=SITUATION!M$7),0),1),"")</f>
        <v/>
      </c>
      <c r="N44" s="619" t="str">
        <f t="array" ref="N44">IFERROR(INDEX('liste des soudeurs'!$S$2:$S$98,
                    MATCH(1,('liste des soudeurs'!$F$2:$F$98=SITUATION!$C44)*
                                        ('liste des soudeurs'!$I$2:$I$98&gt;12)*
                                         ('liste des soudeurs'!$G$2:$G$98=SITUATION!N$7),0),1),"")</f>
        <v>WQT-024</v>
      </c>
      <c r="O44" s="619" t="str">
        <f t="array" ref="O44">IFERROR(INDEX('liste des soudeurs'!$S$2:$S$98,
                    MATCH(1,('liste des soudeurs'!$F$2:$F$98=SITUATION!$C44)*
                                        ('liste des soudeurs'!$I$2:$I$98&gt;12)*
                                         ('liste des soudeurs'!$G$2:$G$98=SITUATION!O$7),0),1),"")</f>
        <v/>
      </c>
      <c r="P44" s="620" t="str">
        <f t="array" ref="P44">IFERROR(INDEX('liste des soudeurs'!$S$2:$S$98,
                    MATCH(1,('liste des soudeurs'!$F$2:$F$98=SITUATION!$C44)*
                                        ('liste des soudeurs'!$I$2:$I$98&gt;12)*
                                         ('liste des soudeurs'!$G$2:$G$98=SITUATION!P$7),0),1),"")</f>
        <v/>
      </c>
      <c r="R44" s="621" t="str">
        <f t="array" ref="R44">IFERROR(INDEX('liste des soudeurs'!$S$2:$S$98,
MATCH(1,('liste des soudeurs'!$F$2:$F$98=SITUATION!$C44)*
                     ('liste des soudeurs'!$I$2:$I$98&lt;=12)*
                    ('liste des soudeurs'!$G$2:$G$98=SITUATION!R$7),0),1), "")</f>
        <v>WQT-018</v>
      </c>
      <c r="S44" s="622" t="str">
        <f t="array" ref="S44">IFERROR(INDEX('liste des soudeurs'!$S$2:$S$98,
MATCH(1,('liste des soudeurs'!$F$2:$F$98=SITUATION!$C44)*
                     ('liste des soudeurs'!$I$2:$I$98&lt;=12)*
                    ('liste des soudeurs'!$G$2:$G$98=SITUATION!S$7),0),1), "")</f>
        <v/>
      </c>
      <c r="T44" s="622" t="str">
        <f t="array" ref="T44">IFERROR(INDEX('liste des soudeurs'!$S$2:$S$98,
MATCH(1,('liste des soudeurs'!$F$2:$F$98=SITUATION!$C44)*
                     ('liste des soudeurs'!$I$2:$I$98&lt;=12)*
                    ('liste des soudeurs'!$G$2:$G$98=SITUATION!T$7),0),1), "")</f>
        <v>WQT-016</v>
      </c>
      <c r="U44" s="622" t="str">
        <f t="array" ref="U44">IFERROR(INDEX('liste des soudeurs'!$S$2:$S$98,
MATCH(1,('liste des soudeurs'!$F$2:$F$98=SITUATION!$C44)*
                     ('liste des soudeurs'!$I$2:$I$98&lt;=12)*
                    ('liste des soudeurs'!$G$2:$G$98=SITUATION!U$7),0),1), "")</f>
        <v/>
      </c>
      <c r="V44" s="623" t="str">
        <f t="array" ref="V44">IFERROR(INDEX('liste des soudeurs'!$S$2:$S$98,
MATCH(1,('liste des soudeurs'!$F$2:$F$98=SITUATION!$C44)*
                     ('liste des soudeurs'!$I$2:$I$98&lt;=12)*
                    ('liste des soudeurs'!$G$2:$G$98=SITUATION!V$7),0),1), "")</f>
        <v/>
      </c>
      <c r="W44" s="610"/>
      <c r="X44" s="618" t="str">
        <f t="shared" si="7"/>
        <v>WQT-018</v>
      </c>
      <c r="Y44" s="620" t="str">
        <f t="shared" si="8"/>
        <v/>
      </c>
      <c r="Z44" s="624" t="b">
        <f t="shared" si="9"/>
        <v>1</v>
      </c>
      <c r="AA44" s="613">
        <f t="shared" si="3"/>
        <v>1</v>
      </c>
    </row>
    <row r="45" spans="1:27" ht="17.100000000000001" customHeight="1">
      <c r="A45" s="614">
        <f>COUNTIF($E$9:E45,1)</f>
        <v>14</v>
      </c>
      <c r="B45" s="615">
        <v>37</v>
      </c>
      <c r="C45" s="616" t="str">
        <f>IFERROR(VLOOKUP(D45,'1'!$A$2:$B$500,2,0),"")</f>
        <v>GHOUIALA SMAIL</v>
      </c>
      <c r="D45" s="617" t="s">
        <v>681</v>
      </c>
      <c r="E45" s="575">
        <f t="shared" si="4"/>
        <v>1</v>
      </c>
      <c r="F45" s="618" t="str">
        <f t="array" ref="F45">IFERROR(INDEX('liste des soudeurs'!$S$2:$S$98,
MATCH(1,('liste des soudeurs'!$F$2:$F$98=SITUATION!$C45)*
                     ('liste des soudeurs'!$I$2:$I$98&lt;=12)*
                    ('liste des soudeurs'!$G$2:$G$98=SITUATION!F$7),0),1), "")</f>
        <v/>
      </c>
      <c r="G45" s="619" t="str">
        <f t="array" ref="G45">IFERROR(INDEX('liste des soudeurs'!$S$2:$S$98,
MATCH(1,('liste des soudeurs'!$F$2:$F$98=SITUATION!$C45)*
                     ('liste des soudeurs'!$I$2:$I$98&lt;=12)*
                    ('liste des soudeurs'!$G$2:$G$98=SITUATION!G$7),0),1), "")</f>
        <v/>
      </c>
      <c r="H45" s="619" t="str">
        <f t="array" ref="H45">IFERROR(INDEX('liste des soudeurs'!$S$2:$S$98,
MATCH(1,('liste des soudeurs'!$F$2:$F$98=SITUATION!$C45)*
                     ('liste des soudeurs'!$I$2:$I$98&lt;=12)*
                    ('liste des soudeurs'!$G$2:$G$98=SITUATION!H$7),0),1), "")</f>
        <v/>
      </c>
      <c r="I45" s="619" t="str">
        <f t="array" ref="I45">IFERROR(INDEX('liste des soudeurs'!$S$2:$S$98,
MATCH(1,('liste des soudeurs'!$F$2:$F$98=SITUATION!$C45)*
                     ('liste des soudeurs'!$I$2:$I$98&lt;=12)*
                    ('liste des soudeurs'!$G$2:$G$98=SITUATION!I$7),0),1), "")</f>
        <v>WQT-037</v>
      </c>
      <c r="J45" s="620" t="str">
        <f t="array" ref="J45">IFERROR(INDEX('liste des soudeurs'!$S$2:$S$98,
MATCH(1,('liste des soudeurs'!$F$2:$F$98=SITUATION!$C45)*
                     ('liste des soudeurs'!$I$2:$I$98&lt;=12)*
                    ('liste des soudeurs'!$G$2:$G$98=SITUATION!J$7),0),1), "")</f>
        <v/>
      </c>
      <c r="L45" s="618" t="str">
        <f t="array" ref="L45">IFERROR(INDEX('liste des soudeurs'!$S$2:$S$98,
                    MATCH(1,('liste des soudeurs'!$F$2:$F$98=SITUATION!$C45)*
                                        ('liste des soudeurs'!$I$2:$I$98&gt;12)*
                                         ('liste des soudeurs'!$G$2:$G$98=SITUATION!L$7),0),1),"")</f>
        <v/>
      </c>
      <c r="M45" s="619" t="str">
        <f t="array" ref="M45">IFERROR(INDEX('liste des soudeurs'!$S$2:$S$98,
                    MATCH(1,('liste des soudeurs'!$F$2:$F$98=SITUATION!$C45)*
                                        ('liste des soudeurs'!$I$2:$I$98&gt;12)*
                                         ('liste des soudeurs'!$G$2:$G$98=SITUATION!M$7),0),1),"")</f>
        <v/>
      </c>
      <c r="N45" s="619" t="str">
        <f t="array" ref="N45">IFERROR(INDEX('liste des soudeurs'!$S$2:$S$98,
                    MATCH(1,('liste des soudeurs'!$F$2:$F$98=SITUATION!$C45)*
                                        ('liste des soudeurs'!$I$2:$I$98&gt;12)*
                                         ('liste des soudeurs'!$G$2:$G$98=SITUATION!N$7),0),1),"")</f>
        <v/>
      </c>
      <c r="O45" s="619" t="str">
        <f t="array" ref="O45">IFERROR(INDEX('liste des soudeurs'!$S$2:$S$98,
                    MATCH(1,('liste des soudeurs'!$F$2:$F$98=SITUATION!$C45)*
                                        ('liste des soudeurs'!$I$2:$I$98&gt;12)*
                                         ('liste des soudeurs'!$G$2:$G$98=SITUATION!O$7),0),1),"")</f>
        <v>WQT-019</v>
      </c>
      <c r="P45" s="620" t="str">
        <f t="array" ref="P45">IFERROR(INDEX('liste des soudeurs'!$S$2:$S$98,
                    MATCH(1,('liste des soudeurs'!$F$2:$F$98=SITUATION!$C45)*
                                        ('liste des soudeurs'!$I$2:$I$98&gt;12)*
                                         ('liste des soudeurs'!$G$2:$G$98=SITUATION!P$7),0),1),"")</f>
        <v/>
      </c>
      <c r="R45" s="621" t="str">
        <f t="array" ref="R45">IFERROR(INDEX('liste des soudeurs'!$S$2:$S$98,
MATCH(1,('liste des soudeurs'!$F$2:$F$98=SITUATION!$C45)*
                     ('liste des soudeurs'!$I$2:$I$98&lt;=12)*
                    ('liste des soudeurs'!$G$2:$G$98=SITUATION!R$7),0),1), "")</f>
        <v/>
      </c>
      <c r="S45" s="622" t="str">
        <f t="array" ref="S45">IFERROR(INDEX('liste des soudeurs'!$S$2:$S$98,
MATCH(1,('liste des soudeurs'!$F$2:$F$98=SITUATION!$C45)*
                     ('liste des soudeurs'!$I$2:$I$98&lt;=12)*
                    ('liste des soudeurs'!$G$2:$G$98=SITUATION!S$7),0),1), "")</f>
        <v/>
      </c>
      <c r="T45" s="622" t="str">
        <f t="array" ref="T45">IFERROR(INDEX('liste des soudeurs'!$S$2:$S$98,
MATCH(1,('liste des soudeurs'!$F$2:$F$98=SITUATION!$C45)*
                     ('liste des soudeurs'!$I$2:$I$98&lt;=12)*
                    ('liste des soudeurs'!$G$2:$G$98=SITUATION!T$7),0),1), "")</f>
        <v/>
      </c>
      <c r="U45" s="622" t="str">
        <f t="array" ref="U45">IFERROR(INDEX('liste des soudeurs'!$S$2:$S$98,
MATCH(1,('liste des soudeurs'!$F$2:$F$98=SITUATION!$C45)*
                     ('liste des soudeurs'!$I$2:$I$98&lt;=12)*
                    ('liste des soudeurs'!$G$2:$G$98=SITUATION!U$7),0),1), "")</f>
        <v/>
      </c>
      <c r="V45" s="623" t="str">
        <f t="array" ref="V45">IFERROR(INDEX('liste des soudeurs'!$S$2:$S$98,
MATCH(1,('liste des soudeurs'!$F$2:$F$98=SITUATION!$C45)*
                     ('liste des soudeurs'!$I$2:$I$98&lt;=12)*
                    ('liste des soudeurs'!$G$2:$G$98=SITUATION!V$7),0),1), "")</f>
        <v/>
      </c>
      <c r="W45" s="610"/>
      <c r="X45" s="618" t="str">
        <f t="shared" si="7"/>
        <v/>
      </c>
      <c r="Y45" s="620" t="str">
        <f t="shared" si="8"/>
        <v/>
      </c>
      <c r="Z45" s="624" t="b">
        <f t="shared" si="9"/>
        <v>1</v>
      </c>
      <c r="AA45" s="613">
        <f t="shared" si="3"/>
        <v>1</v>
      </c>
    </row>
    <row r="46" spans="1:27" ht="17.100000000000001" customHeight="1">
      <c r="A46" s="614">
        <f>COUNTIF($E$9:E46,1)</f>
        <v>15</v>
      </c>
      <c r="B46" s="615">
        <v>38</v>
      </c>
      <c r="C46" s="616" t="str">
        <f>IFERROR(VLOOKUP(D46,'1'!$A$2:$B$500,2,0),"")</f>
        <v>EL MOKHREFI FETHALLAH</v>
      </c>
      <c r="D46" s="617" t="s">
        <v>682</v>
      </c>
      <c r="E46" s="575">
        <f t="shared" si="4"/>
        <v>1</v>
      </c>
      <c r="F46" s="618" t="str">
        <f t="array" ref="F46">IFERROR(INDEX('liste des soudeurs'!$S$2:$S$98,
MATCH(1,('liste des soudeurs'!$F$2:$F$98=SITUATION!$C46)*
                     ('liste des soudeurs'!$I$2:$I$98&lt;=12)*
                    ('liste des soudeurs'!$G$2:$G$98=SITUATION!F$7),0),1), "")</f>
        <v/>
      </c>
      <c r="G46" s="619" t="str">
        <f t="array" ref="G46">IFERROR(INDEX('liste des soudeurs'!$S$2:$S$98,
MATCH(1,('liste des soudeurs'!$F$2:$F$98=SITUATION!$C46)*
                     ('liste des soudeurs'!$I$2:$I$98&lt;=12)*
                    ('liste des soudeurs'!$G$2:$G$98=SITUATION!G$7),0),1), "")</f>
        <v/>
      </c>
      <c r="H46" s="619" t="str">
        <f t="array" ref="H46">IFERROR(INDEX('liste des soudeurs'!$S$2:$S$98,
MATCH(1,('liste des soudeurs'!$F$2:$F$98=SITUATION!$C46)*
                     ('liste des soudeurs'!$I$2:$I$98&lt;=12)*
                    ('liste des soudeurs'!$G$2:$G$98=SITUATION!H$7),0),1), "")</f>
        <v/>
      </c>
      <c r="I46" s="619" t="str">
        <f t="array" ref="I46">IFERROR(INDEX('liste des soudeurs'!$S$2:$S$98,
MATCH(1,('liste des soudeurs'!$F$2:$F$98=SITUATION!$C46)*
                     ('liste des soudeurs'!$I$2:$I$98&lt;=12)*
                    ('liste des soudeurs'!$G$2:$G$98=SITUATION!I$7),0),1), "")</f>
        <v>WQT-046</v>
      </c>
      <c r="J46" s="620" t="str">
        <f t="array" ref="J46">IFERROR(INDEX('liste des soudeurs'!$S$2:$S$98,
MATCH(1,('liste des soudeurs'!$F$2:$F$98=SITUATION!$C46)*
                     ('liste des soudeurs'!$I$2:$I$98&lt;=12)*
                    ('liste des soudeurs'!$G$2:$G$98=SITUATION!J$7),0),1), "")</f>
        <v/>
      </c>
      <c r="L46" s="618" t="str">
        <f t="array" ref="L46">IFERROR(INDEX('liste des soudeurs'!$S$2:$S$98,
                    MATCH(1,('liste des soudeurs'!$F$2:$F$98=SITUATION!$C46)*
                                        ('liste des soudeurs'!$I$2:$I$98&gt;12)*
                                         ('liste des soudeurs'!$G$2:$G$98=SITUATION!L$7),0),1),"")</f>
        <v/>
      </c>
      <c r="M46" s="619" t="str">
        <f t="array" ref="M46">IFERROR(INDEX('liste des soudeurs'!$S$2:$S$98,
                    MATCH(1,('liste des soudeurs'!$F$2:$F$98=SITUATION!$C46)*
                                        ('liste des soudeurs'!$I$2:$I$98&gt;12)*
                                         ('liste des soudeurs'!$G$2:$G$98=SITUATION!M$7),0),1),"")</f>
        <v/>
      </c>
      <c r="N46" s="619" t="str">
        <f t="array" ref="N46">IFERROR(INDEX('liste des soudeurs'!$S$2:$S$98,
                    MATCH(1,('liste des soudeurs'!$F$2:$F$98=SITUATION!$C46)*
                                        ('liste des soudeurs'!$I$2:$I$98&gt;12)*
                                         ('liste des soudeurs'!$G$2:$G$98=SITUATION!N$7),0),1),"")</f>
        <v/>
      </c>
      <c r="O46" s="619" t="str">
        <f t="array" ref="O46">IFERROR(INDEX('liste des soudeurs'!$S$2:$S$98,
                    MATCH(1,('liste des soudeurs'!$F$2:$F$98=SITUATION!$C46)*
                                        ('liste des soudeurs'!$I$2:$I$98&gt;12)*
                                         ('liste des soudeurs'!$G$2:$G$98=SITUATION!O$7),0),1),"")</f>
        <v>WQT-025</v>
      </c>
      <c r="P46" s="620" t="str">
        <f t="array" ref="P46">IFERROR(INDEX('liste des soudeurs'!$S$2:$S$98,
                    MATCH(1,('liste des soudeurs'!$F$2:$F$98=SITUATION!$C46)*
                                        ('liste des soudeurs'!$I$2:$I$98&gt;12)*
                                         ('liste des soudeurs'!$G$2:$G$98=SITUATION!P$7),0),1),"")</f>
        <v/>
      </c>
      <c r="R46" s="621" t="str">
        <f t="array" ref="R46">IFERROR(INDEX('liste des soudeurs'!$S$2:$S$98,
MATCH(1,('liste des soudeurs'!$F$2:$F$98=SITUATION!$C46)*
                     ('liste des soudeurs'!$I$2:$I$98&lt;=12)*
                    ('liste des soudeurs'!$G$2:$G$98=SITUATION!R$7),0),1), "")</f>
        <v/>
      </c>
      <c r="S46" s="622" t="str">
        <f t="array" ref="S46">IFERROR(INDEX('liste des soudeurs'!$S$2:$S$98,
MATCH(1,('liste des soudeurs'!$F$2:$F$98=SITUATION!$C46)*
                     ('liste des soudeurs'!$I$2:$I$98&lt;=12)*
                    ('liste des soudeurs'!$G$2:$G$98=SITUATION!S$7),0),1), "")</f>
        <v/>
      </c>
      <c r="T46" s="622" t="str">
        <f t="array" ref="T46">IFERROR(INDEX('liste des soudeurs'!$S$2:$S$98,
MATCH(1,('liste des soudeurs'!$F$2:$F$98=SITUATION!$C46)*
                     ('liste des soudeurs'!$I$2:$I$98&lt;=12)*
                    ('liste des soudeurs'!$G$2:$G$98=SITUATION!T$7),0),1), "")</f>
        <v/>
      </c>
      <c r="U46" s="622" t="str">
        <f t="array" ref="U46">IFERROR(INDEX('liste des soudeurs'!$S$2:$S$98,
MATCH(1,('liste des soudeurs'!$F$2:$F$98=SITUATION!$C46)*
                     ('liste des soudeurs'!$I$2:$I$98&lt;=12)*
                    ('liste des soudeurs'!$G$2:$G$98=SITUATION!U$7),0),1), "")</f>
        <v/>
      </c>
      <c r="V46" s="623" t="str">
        <f t="array" ref="V46">IFERROR(INDEX('liste des soudeurs'!$S$2:$S$98,
MATCH(1,('liste des soudeurs'!$F$2:$F$98=SITUATION!$C46)*
                     ('liste des soudeurs'!$I$2:$I$98&lt;=12)*
                    ('liste des soudeurs'!$G$2:$G$98=SITUATION!V$7),0),1), "")</f>
        <v/>
      </c>
      <c r="W46" s="610"/>
      <c r="X46" s="618" t="str">
        <f t="shared" si="7"/>
        <v/>
      </c>
      <c r="Y46" s="620" t="str">
        <f t="shared" si="8"/>
        <v/>
      </c>
      <c r="Z46" s="624" t="b">
        <f t="shared" si="9"/>
        <v>1</v>
      </c>
      <c r="AA46" s="613">
        <f t="shared" si="3"/>
        <v>1</v>
      </c>
    </row>
    <row r="47" spans="1:27" ht="17.100000000000001" customHeight="1">
      <c r="A47" s="614">
        <f>COUNTIF($E$9:E47,1)</f>
        <v>16</v>
      </c>
      <c r="B47" s="615">
        <v>39</v>
      </c>
      <c r="C47" s="616" t="str">
        <f>IFERROR(VLOOKUP(D47,'1'!$A$2:$B$500,2,0),"")</f>
        <v xml:space="preserve">RACHEDI ABDELAH </v>
      </c>
      <c r="D47" s="617" t="s">
        <v>683</v>
      </c>
      <c r="E47" s="575">
        <f t="shared" si="4"/>
        <v>1</v>
      </c>
      <c r="F47" s="618" t="str">
        <f t="array" ref="F47">IFERROR(INDEX('liste des soudeurs'!$S$2:$S$98,
MATCH(1,('liste des soudeurs'!$F$2:$F$98=SITUATION!$C47)*
                     ('liste des soudeurs'!$I$2:$I$98&lt;=12)*
                    ('liste des soudeurs'!$G$2:$G$98=SITUATION!F$7),0),1), "")</f>
        <v/>
      </c>
      <c r="G47" s="619" t="str">
        <f t="array" ref="G47">IFERROR(INDEX('liste des soudeurs'!$S$2:$S$98,
MATCH(1,('liste des soudeurs'!$F$2:$F$98=SITUATION!$C47)*
                     ('liste des soudeurs'!$I$2:$I$98&lt;=12)*
                    ('liste des soudeurs'!$G$2:$G$98=SITUATION!G$7),0),1), "")</f>
        <v/>
      </c>
      <c r="H47" s="619" t="str">
        <f t="array" ref="H47">IFERROR(INDEX('liste des soudeurs'!$S$2:$S$98,
MATCH(1,('liste des soudeurs'!$F$2:$F$98=SITUATION!$C47)*
                     ('liste des soudeurs'!$I$2:$I$98&lt;=12)*
                    ('liste des soudeurs'!$G$2:$G$98=SITUATION!H$7),0),1), "")</f>
        <v/>
      </c>
      <c r="I47" s="619" t="str">
        <f t="array" ref="I47">IFERROR(INDEX('liste des soudeurs'!$S$2:$S$98,
MATCH(1,('liste des soudeurs'!$F$2:$F$98=SITUATION!$C47)*
                     ('liste des soudeurs'!$I$2:$I$98&lt;=12)*
                    ('liste des soudeurs'!$G$2:$G$98=SITUATION!I$7),0),1), "")</f>
        <v>WQT-038</v>
      </c>
      <c r="J47" s="620" t="str">
        <f t="array" ref="J47">IFERROR(INDEX('liste des soudeurs'!$S$2:$S$98,
MATCH(1,('liste des soudeurs'!$F$2:$F$98=SITUATION!$C47)*
                     ('liste des soudeurs'!$I$2:$I$98&lt;=12)*
                    ('liste des soudeurs'!$G$2:$G$98=SITUATION!J$7),0),1), "")</f>
        <v/>
      </c>
      <c r="L47" s="618" t="str">
        <f t="array" ref="L47">IFERROR(INDEX('liste des soudeurs'!$S$2:$S$98,
                    MATCH(1,('liste des soudeurs'!$F$2:$F$98=SITUATION!$C47)*
                                        ('liste des soudeurs'!$I$2:$I$98&gt;12)*
                                         ('liste des soudeurs'!$G$2:$G$98=SITUATION!L$7),0),1),"")</f>
        <v/>
      </c>
      <c r="M47" s="619" t="str">
        <f t="array" ref="M47">IFERROR(INDEX('liste des soudeurs'!$S$2:$S$98,
                    MATCH(1,('liste des soudeurs'!$F$2:$F$98=SITUATION!$C47)*
                                        ('liste des soudeurs'!$I$2:$I$98&gt;12)*
                                         ('liste des soudeurs'!$G$2:$G$98=SITUATION!M$7),0),1),"")</f>
        <v/>
      </c>
      <c r="N47" s="619" t="str">
        <f t="array" ref="N47">IFERROR(INDEX('liste des soudeurs'!$S$2:$S$98,
                    MATCH(1,('liste des soudeurs'!$F$2:$F$98=SITUATION!$C47)*
                                        ('liste des soudeurs'!$I$2:$I$98&gt;12)*
                                         ('liste des soudeurs'!$G$2:$G$98=SITUATION!N$7),0),1),"")</f>
        <v/>
      </c>
      <c r="O47" s="619" t="str">
        <f t="array" ref="O47">IFERROR(INDEX('liste des soudeurs'!$S$2:$S$98,
                    MATCH(1,('liste des soudeurs'!$F$2:$F$98=SITUATION!$C47)*
                                        ('liste des soudeurs'!$I$2:$I$98&gt;12)*
                                         ('liste des soudeurs'!$G$2:$G$98=SITUATION!O$7),0),1),"")</f>
        <v>WQT-021</v>
      </c>
      <c r="P47" s="620" t="str">
        <f t="array" ref="P47">IFERROR(INDEX('liste des soudeurs'!$S$2:$S$98,
                    MATCH(1,('liste des soudeurs'!$F$2:$F$98=SITUATION!$C47)*
                                        ('liste des soudeurs'!$I$2:$I$98&gt;12)*
                                         ('liste des soudeurs'!$G$2:$G$98=SITUATION!P$7),0),1),"")</f>
        <v/>
      </c>
      <c r="R47" s="621" t="str">
        <f t="array" ref="R47">IFERROR(INDEX('liste des soudeurs'!$S$2:$S$98,
MATCH(1,('liste des soudeurs'!$F$2:$F$98=SITUATION!$C47)*
                     ('liste des soudeurs'!$I$2:$I$98&lt;=12)*
                    ('liste des soudeurs'!$G$2:$G$98=SITUATION!R$7),0),1), "")</f>
        <v/>
      </c>
      <c r="S47" s="622" t="str">
        <f t="array" ref="S47">IFERROR(INDEX('liste des soudeurs'!$S$2:$S$98,
MATCH(1,('liste des soudeurs'!$F$2:$F$98=SITUATION!$C47)*
                     ('liste des soudeurs'!$I$2:$I$98&lt;=12)*
                    ('liste des soudeurs'!$G$2:$G$98=SITUATION!S$7),0),1), "")</f>
        <v/>
      </c>
      <c r="T47" s="622" t="str">
        <f t="array" ref="T47">IFERROR(INDEX('liste des soudeurs'!$S$2:$S$98,
MATCH(1,('liste des soudeurs'!$F$2:$F$98=SITUATION!$C47)*
                     ('liste des soudeurs'!$I$2:$I$98&lt;=12)*
                    ('liste des soudeurs'!$G$2:$G$98=SITUATION!T$7),0),1), "")</f>
        <v/>
      </c>
      <c r="U47" s="622" t="str">
        <f t="array" ref="U47">IFERROR(INDEX('liste des soudeurs'!$S$2:$S$98,
MATCH(1,('liste des soudeurs'!$F$2:$F$98=SITUATION!$C47)*
                     ('liste des soudeurs'!$I$2:$I$98&lt;=12)*
                    ('liste des soudeurs'!$G$2:$G$98=SITUATION!U$7),0),1), "")</f>
        <v/>
      </c>
      <c r="V47" s="623" t="str">
        <f t="array" ref="V47">IFERROR(INDEX('liste des soudeurs'!$S$2:$S$98,
MATCH(1,('liste des soudeurs'!$F$2:$F$98=SITUATION!$C47)*
                     ('liste des soudeurs'!$I$2:$I$98&lt;=12)*
                    ('liste des soudeurs'!$G$2:$G$98=SITUATION!V$7),0),1), "")</f>
        <v/>
      </c>
      <c r="W47" s="610"/>
      <c r="X47" s="618" t="str">
        <f t="shared" si="7"/>
        <v/>
      </c>
      <c r="Y47" s="620" t="str">
        <f t="shared" si="8"/>
        <v/>
      </c>
      <c r="Z47" s="624" t="b">
        <f t="shared" si="9"/>
        <v>1</v>
      </c>
      <c r="AA47" s="613">
        <f t="shared" si="3"/>
        <v>1</v>
      </c>
    </row>
    <row r="48" spans="1:27" ht="17.100000000000001" customHeight="1">
      <c r="A48" s="614">
        <f>COUNTIF($E$9:E48,1)</f>
        <v>17</v>
      </c>
      <c r="B48" s="615">
        <v>40</v>
      </c>
      <c r="C48" s="616" t="str">
        <f>IFERROR(VLOOKUP(D48,'1'!$A$2:$B$500,2,0),"")</f>
        <v xml:space="preserve">GUENIFI MOHAMED </v>
      </c>
      <c r="D48" s="617" t="s">
        <v>684</v>
      </c>
      <c r="E48" s="575">
        <f t="shared" si="4"/>
        <v>1</v>
      </c>
      <c r="F48" s="618" t="str">
        <f t="array" ref="F48">IFERROR(INDEX('liste des soudeurs'!$S$2:$S$98,
MATCH(1,('liste des soudeurs'!$F$2:$F$98=SITUATION!$C48)*
                     ('liste des soudeurs'!$I$2:$I$98&lt;=12)*
                    ('liste des soudeurs'!$G$2:$G$98=SITUATION!F$7),0),1), "")</f>
        <v/>
      </c>
      <c r="G48" s="619" t="str">
        <f t="array" ref="G48">IFERROR(INDEX('liste des soudeurs'!$S$2:$S$98,
MATCH(1,('liste des soudeurs'!$F$2:$F$98=SITUATION!$C48)*
                     ('liste des soudeurs'!$I$2:$I$98&lt;=12)*
                    ('liste des soudeurs'!$G$2:$G$98=SITUATION!G$7),0),1), "")</f>
        <v/>
      </c>
      <c r="H48" s="619" t="str">
        <f t="array" ref="H48">IFERROR(INDEX('liste des soudeurs'!$S$2:$S$98,
MATCH(1,('liste des soudeurs'!$F$2:$F$98=SITUATION!$C48)*
                     ('liste des soudeurs'!$I$2:$I$98&lt;=12)*
                    ('liste des soudeurs'!$G$2:$G$98=SITUATION!H$7),0),1), "")</f>
        <v/>
      </c>
      <c r="I48" s="619" t="str">
        <f t="array" ref="I48">IFERROR(INDEX('liste des soudeurs'!$S$2:$S$98,
MATCH(1,('liste des soudeurs'!$F$2:$F$98=SITUATION!$C48)*
                     ('liste des soudeurs'!$I$2:$I$98&lt;=12)*
                    ('liste des soudeurs'!$G$2:$G$98=SITUATION!I$7),0),1), "")</f>
        <v>WQT-048</v>
      </c>
      <c r="J48" s="620" t="str">
        <f t="array" ref="J48">IFERROR(INDEX('liste des soudeurs'!$S$2:$S$98,
MATCH(1,('liste des soudeurs'!$F$2:$F$98=SITUATION!$C48)*
                     ('liste des soudeurs'!$I$2:$I$98&lt;=12)*
                    ('liste des soudeurs'!$G$2:$G$98=SITUATION!J$7),0),1), "")</f>
        <v/>
      </c>
      <c r="L48" s="618" t="str">
        <f t="array" ref="L48">IFERROR(INDEX('liste des soudeurs'!$S$2:$S$98,
                    MATCH(1,('liste des soudeurs'!$F$2:$F$98=SITUATION!$C48)*
                                        ('liste des soudeurs'!$I$2:$I$98&gt;12)*
                                         ('liste des soudeurs'!$G$2:$G$98=SITUATION!L$7),0),1),"")</f>
        <v/>
      </c>
      <c r="M48" s="619" t="str">
        <f t="array" ref="M48">IFERROR(INDEX('liste des soudeurs'!$S$2:$S$98,
                    MATCH(1,('liste des soudeurs'!$F$2:$F$98=SITUATION!$C48)*
                                        ('liste des soudeurs'!$I$2:$I$98&gt;12)*
                                         ('liste des soudeurs'!$G$2:$G$98=SITUATION!M$7),0),1),"")</f>
        <v/>
      </c>
      <c r="N48" s="619" t="str">
        <f t="array" ref="N48">IFERROR(INDEX('liste des soudeurs'!$S$2:$S$98,
                    MATCH(1,('liste des soudeurs'!$F$2:$F$98=SITUATION!$C48)*
                                        ('liste des soudeurs'!$I$2:$I$98&gt;12)*
                                         ('liste des soudeurs'!$G$2:$G$98=SITUATION!N$7),0),1),"")</f>
        <v/>
      </c>
      <c r="O48" s="619" t="str">
        <f t="array" ref="O48">IFERROR(INDEX('liste des soudeurs'!$S$2:$S$98,
                    MATCH(1,('liste des soudeurs'!$F$2:$F$98=SITUATION!$C48)*
                                        ('liste des soudeurs'!$I$2:$I$98&gt;12)*
                                         ('liste des soudeurs'!$G$2:$G$98=SITUATION!O$7),0),1),"")</f>
        <v>WQT-022</v>
      </c>
      <c r="P48" s="620" t="str">
        <f t="array" ref="P48">IFERROR(INDEX('liste des soudeurs'!$S$2:$S$98,
                    MATCH(1,('liste des soudeurs'!$F$2:$F$98=SITUATION!$C48)*
                                        ('liste des soudeurs'!$I$2:$I$98&gt;12)*
                                         ('liste des soudeurs'!$G$2:$G$98=SITUATION!P$7),0),1),"")</f>
        <v/>
      </c>
      <c r="R48" s="621" t="str">
        <f t="array" ref="R48">IFERROR(INDEX('liste des soudeurs'!$S$2:$S$98,
MATCH(1,('liste des soudeurs'!$F$2:$F$98=SITUATION!$C48)*
                     ('liste des soudeurs'!$I$2:$I$98&lt;=12)*
                    ('liste des soudeurs'!$G$2:$G$98=SITUATION!R$7),0),1), "")</f>
        <v/>
      </c>
      <c r="S48" s="622" t="str">
        <f t="array" ref="S48">IFERROR(INDEX('liste des soudeurs'!$S$2:$S$98,
MATCH(1,('liste des soudeurs'!$F$2:$F$98=SITUATION!$C48)*
                     ('liste des soudeurs'!$I$2:$I$98&lt;=12)*
                    ('liste des soudeurs'!$G$2:$G$98=SITUATION!S$7),0),1), "")</f>
        <v/>
      </c>
      <c r="T48" s="622" t="str">
        <f t="array" ref="T48">IFERROR(INDEX('liste des soudeurs'!$S$2:$S$98,
MATCH(1,('liste des soudeurs'!$F$2:$F$98=SITUATION!$C48)*
                     ('liste des soudeurs'!$I$2:$I$98&lt;=12)*
                    ('liste des soudeurs'!$G$2:$G$98=SITUATION!T$7),0),1), "")</f>
        <v/>
      </c>
      <c r="U48" s="622" t="str">
        <f t="array" ref="U48">IFERROR(INDEX('liste des soudeurs'!$S$2:$S$98,
MATCH(1,('liste des soudeurs'!$F$2:$F$98=SITUATION!$C48)*
                     ('liste des soudeurs'!$I$2:$I$98&lt;=12)*
                    ('liste des soudeurs'!$G$2:$G$98=SITUATION!U$7),0),1), "")</f>
        <v/>
      </c>
      <c r="V48" s="623" t="str">
        <f t="array" ref="V48">IFERROR(INDEX('liste des soudeurs'!$S$2:$S$98,
MATCH(1,('liste des soudeurs'!$F$2:$F$98=SITUATION!$C48)*
                     ('liste des soudeurs'!$I$2:$I$98&lt;=12)*
                    ('liste des soudeurs'!$G$2:$G$98=SITUATION!V$7),0),1), "")</f>
        <v/>
      </c>
      <c r="W48" s="610"/>
      <c r="X48" s="618" t="str">
        <f t="shared" si="7"/>
        <v/>
      </c>
      <c r="Y48" s="620" t="str">
        <f t="shared" si="8"/>
        <v/>
      </c>
      <c r="Z48" s="624" t="b">
        <f t="shared" si="9"/>
        <v>1</v>
      </c>
      <c r="AA48" s="613">
        <f t="shared" si="3"/>
        <v>1</v>
      </c>
    </row>
    <row r="49" spans="1:27" ht="17.100000000000001" customHeight="1">
      <c r="A49" s="614">
        <f>COUNTIF($E$9:E49,1)</f>
        <v>18</v>
      </c>
      <c r="B49" s="615">
        <v>41</v>
      </c>
      <c r="C49" s="616" t="str">
        <f>IFERROR(VLOOKUP(D49,'1'!$A$2:$B$500,2,0),"")</f>
        <v xml:space="preserve">NEBAIR LAKHDAR </v>
      </c>
      <c r="D49" s="617" t="s">
        <v>819</v>
      </c>
      <c r="E49" s="575">
        <f t="shared" si="4"/>
        <v>1</v>
      </c>
      <c r="F49" s="618" t="str">
        <f t="array" ref="F49">IFERROR(INDEX('liste des soudeurs'!$S$2:$S$98,
MATCH(1,('liste des soudeurs'!$F$2:$F$98=SITUATION!$C49)*
                     ('liste des soudeurs'!$I$2:$I$98&lt;=12)*
                    ('liste des soudeurs'!$G$2:$G$98=SITUATION!F$7),0),1), "")</f>
        <v/>
      </c>
      <c r="G49" s="619" t="str">
        <f t="array" ref="G49">IFERROR(INDEX('liste des soudeurs'!$S$2:$S$98,
MATCH(1,('liste des soudeurs'!$F$2:$F$98=SITUATION!$C49)*
                     ('liste des soudeurs'!$I$2:$I$98&lt;=12)*
                    ('liste des soudeurs'!$G$2:$G$98=SITUATION!G$7),0),1), "")</f>
        <v/>
      </c>
      <c r="H49" s="619" t="str">
        <f t="array" ref="H49">IFERROR(INDEX('liste des soudeurs'!$S$2:$S$98,
MATCH(1,('liste des soudeurs'!$F$2:$F$98=SITUATION!$C49)*
                     ('liste des soudeurs'!$I$2:$I$98&lt;=12)*
                    ('liste des soudeurs'!$G$2:$G$98=SITUATION!H$7),0),1), "")</f>
        <v/>
      </c>
      <c r="I49" s="619" t="str">
        <f t="array" ref="I49">IFERROR(INDEX('liste des soudeurs'!$S$2:$S$98,
MATCH(1,('liste des soudeurs'!$F$2:$F$98=SITUATION!$C49)*
                     ('liste des soudeurs'!$I$2:$I$98&lt;=12)*
                    ('liste des soudeurs'!$G$2:$G$98=SITUATION!I$7),0),1), "")</f>
        <v>WQT-047</v>
      </c>
      <c r="J49" s="620" t="str">
        <f t="array" ref="J49">IFERROR(INDEX('liste des soudeurs'!$S$2:$S$98,
MATCH(1,('liste des soudeurs'!$F$2:$F$98=SITUATION!$C49)*
                     ('liste des soudeurs'!$I$2:$I$98&lt;=12)*
                    ('liste des soudeurs'!$G$2:$G$98=SITUATION!J$7),0),1), "")</f>
        <v/>
      </c>
      <c r="L49" s="618" t="str">
        <f t="array" ref="L49">IFERROR(INDEX('liste des soudeurs'!$S$2:$S$98,
                    MATCH(1,('liste des soudeurs'!$F$2:$F$98=SITUATION!$C49)*
                                        ('liste des soudeurs'!$I$2:$I$98&gt;12)*
                                         ('liste des soudeurs'!$G$2:$G$98=SITUATION!L$7),0),1),"")</f>
        <v/>
      </c>
      <c r="M49" s="619" t="str">
        <f t="array" ref="M49">IFERROR(INDEX('liste des soudeurs'!$S$2:$S$98,
                    MATCH(1,('liste des soudeurs'!$F$2:$F$98=SITUATION!$C49)*
                                        ('liste des soudeurs'!$I$2:$I$98&gt;12)*
                                         ('liste des soudeurs'!$G$2:$G$98=SITUATION!M$7),0),1),"")</f>
        <v/>
      </c>
      <c r="N49" s="619" t="str">
        <f t="array" ref="N49">IFERROR(INDEX('liste des soudeurs'!$S$2:$S$98,
                    MATCH(1,('liste des soudeurs'!$F$2:$F$98=SITUATION!$C49)*
                                        ('liste des soudeurs'!$I$2:$I$98&gt;12)*
                                         ('liste des soudeurs'!$G$2:$G$98=SITUATION!N$7),0),1),"")</f>
        <v/>
      </c>
      <c r="O49" s="619" t="str">
        <f t="array" ref="O49">IFERROR(INDEX('liste des soudeurs'!$S$2:$S$98,
                    MATCH(1,('liste des soudeurs'!$F$2:$F$98=SITUATION!$C49)*
                                        ('liste des soudeurs'!$I$2:$I$98&gt;12)*
                                         ('liste des soudeurs'!$G$2:$G$98=SITUATION!O$7),0),1),"")</f>
        <v>WQT-027</v>
      </c>
      <c r="P49" s="620" t="str">
        <f t="array" ref="P49">IFERROR(INDEX('liste des soudeurs'!$S$2:$S$98,
                    MATCH(1,('liste des soudeurs'!$F$2:$F$98=SITUATION!$C49)*
                                        ('liste des soudeurs'!$I$2:$I$98&gt;12)*
                                         ('liste des soudeurs'!$G$2:$G$98=SITUATION!P$7),0),1),"")</f>
        <v/>
      </c>
      <c r="R49" s="621" t="str">
        <f t="array" ref="R49">IFERROR(INDEX('liste des soudeurs'!$S$2:$S$98,
MATCH(1,('liste des soudeurs'!$F$2:$F$98=SITUATION!$C49)*
                     ('liste des soudeurs'!$I$2:$I$98&lt;=12)*
                    ('liste des soudeurs'!$G$2:$G$98=SITUATION!R$7),0),1), "")</f>
        <v/>
      </c>
      <c r="S49" s="622" t="str">
        <f t="array" ref="S49">IFERROR(INDEX('liste des soudeurs'!$S$2:$S$98,
MATCH(1,('liste des soudeurs'!$F$2:$F$98=SITUATION!$C49)*
                     ('liste des soudeurs'!$I$2:$I$98&lt;=12)*
                    ('liste des soudeurs'!$G$2:$G$98=SITUATION!S$7),0),1), "")</f>
        <v/>
      </c>
      <c r="T49" s="622" t="str">
        <f t="array" ref="T49">IFERROR(INDEX('liste des soudeurs'!$S$2:$S$98,
MATCH(1,('liste des soudeurs'!$F$2:$F$98=SITUATION!$C49)*
                     ('liste des soudeurs'!$I$2:$I$98&lt;=12)*
                    ('liste des soudeurs'!$G$2:$G$98=SITUATION!T$7),0),1), "")</f>
        <v/>
      </c>
      <c r="U49" s="622" t="str">
        <f t="array" ref="U49">IFERROR(INDEX('liste des soudeurs'!$S$2:$S$98,
MATCH(1,('liste des soudeurs'!$F$2:$F$98=SITUATION!$C49)*
                     ('liste des soudeurs'!$I$2:$I$98&lt;=12)*
                    ('liste des soudeurs'!$G$2:$G$98=SITUATION!U$7),0),1), "")</f>
        <v/>
      </c>
      <c r="V49" s="623" t="str">
        <f t="array" ref="V49">IFERROR(INDEX('liste des soudeurs'!$S$2:$S$98,
MATCH(1,('liste des soudeurs'!$F$2:$F$98=SITUATION!$C49)*
                     ('liste des soudeurs'!$I$2:$I$98&lt;=12)*
                    ('liste des soudeurs'!$G$2:$G$98=SITUATION!V$7),0),1), "")</f>
        <v/>
      </c>
      <c r="W49" s="610"/>
      <c r="X49" s="618" t="str">
        <f t="shared" si="7"/>
        <v/>
      </c>
      <c r="Y49" s="620" t="str">
        <f t="shared" si="8"/>
        <v/>
      </c>
      <c r="Z49" s="624" t="b">
        <f t="shared" si="9"/>
        <v>1</v>
      </c>
      <c r="AA49" s="613">
        <f t="shared" si="3"/>
        <v>1</v>
      </c>
    </row>
    <row r="50" spans="1:27" ht="17.100000000000001" customHeight="1">
      <c r="A50" s="614">
        <f>COUNTIF($E$9:E50,1)</f>
        <v>19</v>
      </c>
      <c r="B50" s="615">
        <v>42</v>
      </c>
      <c r="C50" s="616" t="str">
        <f>IFERROR(VLOOKUP(D50,'1'!$A$2:$B$500,2,0),"")</f>
        <v>HAMMOU REYAD</v>
      </c>
      <c r="D50" s="617" t="s">
        <v>820</v>
      </c>
      <c r="E50" s="575">
        <f t="shared" si="4"/>
        <v>1</v>
      </c>
      <c r="F50" s="618" t="str">
        <f t="array" ref="F50">IFERROR(INDEX('liste des soudeurs'!$S$2:$S$98,
MATCH(1,('liste des soudeurs'!$F$2:$F$98=SITUATION!$C50)*
                     ('liste des soudeurs'!$I$2:$I$98&lt;=12)*
                    ('liste des soudeurs'!$G$2:$G$98=SITUATION!F$7),0),1), "")</f>
        <v/>
      </c>
      <c r="G50" s="619" t="str">
        <f t="array" ref="G50">IFERROR(INDEX('liste des soudeurs'!$S$2:$S$98,
MATCH(1,('liste des soudeurs'!$F$2:$F$98=SITUATION!$C50)*
                     ('liste des soudeurs'!$I$2:$I$98&lt;=12)*
                    ('liste des soudeurs'!$G$2:$G$98=SITUATION!G$7),0),1), "")</f>
        <v/>
      </c>
      <c r="H50" s="619" t="str">
        <f t="array" ref="H50">IFERROR(INDEX('liste des soudeurs'!$S$2:$S$98,
MATCH(1,('liste des soudeurs'!$F$2:$F$98=SITUATION!$C50)*
                     ('liste des soudeurs'!$I$2:$I$98&lt;=12)*
                    ('liste des soudeurs'!$G$2:$G$98=SITUATION!H$7),0),1), "")</f>
        <v/>
      </c>
      <c r="I50" s="619">
        <f t="array" ref="I50">IFERROR(INDEX('liste des soudeurs'!$S$2:$S$98,
MATCH(1,('liste des soudeurs'!$F$2:$F$98=SITUATION!$C50)*
                     ('liste des soudeurs'!$I$2:$I$98&lt;=12)*
                    ('liste des soudeurs'!$G$2:$G$98=SITUATION!I$7),0),1), "")</f>
        <v>0</v>
      </c>
      <c r="J50" s="620" t="str">
        <f t="array" ref="J50">IFERROR(INDEX('liste des soudeurs'!$S$2:$S$98,
MATCH(1,('liste des soudeurs'!$F$2:$F$98=SITUATION!$C50)*
                     ('liste des soudeurs'!$I$2:$I$98&lt;=12)*
                    ('liste des soudeurs'!$G$2:$G$98=SITUATION!J$7),0),1), "")</f>
        <v/>
      </c>
      <c r="L50" s="618" t="str">
        <f t="array" ref="L50">IFERROR(INDEX('liste des soudeurs'!$S$2:$S$98,
                    MATCH(1,('liste des soudeurs'!$F$2:$F$98=SITUATION!$C50)*
                                        ('liste des soudeurs'!$I$2:$I$98&gt;12)*
                                         ('liste des soudeurs'!$G$2:$G$98=SITUATION!L$7),0),1),"")</f>
        <v/>
      </c>
      <c r="M50" s="619" t="str">
        <f t="array" ref="M50">IFERROR(INDEX('liste des soudeurs'!$S$2:$S$98,
                    MATCH(1,('liste des soudeurs'!$F$2:$F$98=SITUATION!$C50)*
                                        ('liste des soudeurs'!$I$2:$I$98&gt;12)*
                                         ('liste des soudeurs'!$G$2:$G$98=SITUATION!M$7),0),1),"")</f>
        <v/>
      </c>
      <c r="N50" s="619" t="str">
        <f t="array" ref="N50">IFERROR(INDEX('liste des soudeurs'!$S$2:$S$98,
                    MATCH(1,('liste des soudeurs'!$F$2:$F$98=SITUATION!$C50)*
                                        ('liste des soudeurs'!$I$2:$I$98&gt;12)*
                                         ('liste des soudeurs'!$G$2:$G$98=SITUATION!N$7),0),1),"")</f>
        <v/>
      </c>
      <c r="O50" s="619" t="str">
        <f t="array" ref="O50">IFERROR(INDEX('liste des soudeurs'!$S$2:$S$98,
                    MATCH(1,('liste des soudeurs'!$F$2:$F$98=SITUATION!$C50)*
                                        ('liste des soudeurs'!$I$2:$I$98&gt;12)*
                                         ('liste des soudeurs'!$G$2:$G$98=SITUATION!O$7),0),1),"")</f>
        <v>WQT-026</v>
      </c>
      <c r="P50" s="620" t="str">
        <f t="array" ref="P50">IFERROR(INDEX('liste des soudeurs'!$S$2:$S$98,
                    MATCH(1,('liste des soudeurs'!$F$2:$F$98=SITUATION!$C50)*
                                        ('liste des soudeurs'!$I$2:$I$98&gt;12)*
                                         ('liste des soudeurs'!$G$2:$G$98=SITUATION!P$7),0),1),"")</f>
        <v/>
      </c>
      <c r="R50" s="621" t="str">
        <f t="array" ref="R50">IFERROR(INDEX('liste des soudeurs'!$S$2:$S$98,
MATCH(1,('liste des soudeurs'!$F$2:$F$98=SITUATION!$C50)*
                     ('liste des soudeurs'!$I$2:$I$98&lt;=12)*
                    ('liste des soudeurs'!$G$2:$G$98=SITUATION!R$7),0),1), "")</f>
        <v/>
      </c>
      <c r="S50" s="622" t="str">
        <f t="array" ref="S50">IFERROR(INDEX('liste des soudeurs'!$S$2:$S$98,
MATCH(1,('liste des soudeurs'!$F$2:$F$98=SITUATION!$C50)*
                     ('liste des soudeurs'!$I$2:$I$98&lt;=12)*
                    ('liste des soudeurs'!$G$2:$G$98=SITUATION!S$7),0),1), "")</f>
        <v/>
      </c>
      <c r="T50" s="622" t="str">
        <f t="array" ref="T50">IFERROR(INDEX('liste des soudeurs'!$S$2:$S$98,
MATCH(1,('liste des soudeurs'!$F$2:$F$98=SITUATION!$C50)*
                     ('liste des soudeurs'!$I$2:$I$98&lt;=12)*
                    ('liste des soudeurs'!$G$2:$G$98=SITUATION!T$7),0),1), "")</f>
        <v/>
      </c>
      <c r="U50" s="622" t="str">
        <f t="array" ref="U50">IFERROR(INDEX('liste des soudeurs'!$S$2:$S$98,
MATCH(1,('liste des soudeurs'!$F$2:$F$98=SITUATION!$C50)*
                     ('liste des soudeurs'!$I$2:$I$98&lt;=12)*
                    ('liste des soudeurs'!$G$2:$G$98=SITUATION!U$7),0),1), "")</f>
        <v/>
      </c>
      <c r="V50" s="623" t="str">
        <f t="array" ref="V50">IFERROR(INDEX('liste des soudeurs'!$S$2:$S$98,
MATCH(1,('liste des soudeurs'!$F$2:$F$98=SITUATION!$C50)*
                     ('liste des soudeurs'!$I$2:$I$98&lt;=12)*
                    ('liste des soudeurs'!$G$2:$G$98=SITUATION!V$7),0),1), "")</f>
        <v/>
      </c>
      <c r="W50" s="610"/>
      <c r="X50" s="618" t="str">
        <f t="shared" si="7"/>
        <v/>
      </c>
      <c r="Y50" s="620" t="str">
        <f t="shared" si="8"/>
        <v/>
      </c>
      <c r="Z50" s="624" t="b">
        <f t="shared" si="9"/>
        <v>1</v>
      </c>
      <c r="AA50" s="613">
        <f t="shared" si="3"/>
        <v>1</v>
      </c>
    </row>
    <row r="51" spans="1:27" ht="17.100000000000001" customHeight="1">
      <c r="A51" s="614">
        <f>COUNTIF($E$9:E51,1)</f>
        <v>20</v>
      </c>
      <c r="B51" s="615">
        <v>43</v>
      </c>
      <c r="C51" s="616" t="str">
        <f>IFERROR(VLOOKUP(D51,'1'!$A$2:$B$500,2,0),"")</f>
        <v>DEBBARI RAFIK</v>
      </c>
      <c r="D51" s="617" t="s">
        <v>866</v>
      </c>
      <c r="E51" s="575">
        <f t="shared" si="4"/>
        <v>1</v>
      </c>
      <c r="F51" s="618" t="str">
        <f t="array" ref="F51">IFERROR(INDEX('liste des soudeurs'!$S$2:$S$98,
MATCH(1,('liste des soudeurs'!$F$2:$F$98=SITUATION!$C51)*
                     ('liste des soudeurs'!$I$2:$I$98&lt;=12)*
                    ('liste des soudeurs'!$G$2:$G$98=SITUATION!F$7),0),1), "")</f>
        <v/>
      </c>
      <c r="G51" s="619" t="str">
        <f t="array" ref="G51">IFERROR(INDEX('liste des soudeurs'!$S$2:$S$98,
MATCH(1,('liste des soudeurs'!$F$2:$F$98=SITUATION!$C51)*
                     ('liste des soudeurs'!$I$2:$I$98&lt;=12)*
                    ('liste des soudeurs'!$G$2:$G$98=SITUATION!G$7),0),1), "")</f>
        <v/>
      </c>
      <c r="H51" s="619" t="str">
        <f t="array" ref="H51">IFERROR(INDEX('liste des soudeurs'!$S$2:$S$98,
MATCH(1,('liste des soudeurs'!$F$2:$F$98=SITUATION!$C51)*
                     ('liste des soudeurs'!$I$2:$I$98&lt;=12)*
                    ('liste des soudeurs'!$G$2:$G$98=SITUATION!H$7),0),1), "")</f>
        <v/>
      </c>
      <c r="I51" s="619" t="str">
        <f t="array" ref="I51">IFERROR(INDEX('liste des soudeurs'!$S$2:$S$98,
MATCH(1,('liste des soudeurs'!$F$2:$F$98=SITUATION!$C51)*
                     ('liste des soudeurs'!$I$2:$I$98&lt;=12)*
                    ('liste des soudeurs'!$G$2:$G$98=SITUATION!I$7),0),1), "")</f>
        <v/>
      </c>
      <c r="J51" s="620" t="str">
        <f t="array" ref="J51">IFERROR(INDEX('liste des soudeurs'!$S$2:$S$98,
MATCH(1,('liste des soudeurs'!$F$2:$F$98=SITUATION!$C51)*
                     ('liste des soudeurs'!$I$2:$I$98&lt;=12)*
                    ('liste des soudeurs'!$G$2:$G$98=SITUATION!J$7),0),1), "")</f>
        <v/>
      </c>
      <c r="L51" s="618" t="str">
        <f t="array" ref="L51">IFERROR(INDEX('liste des soudeurs'!$S$2:$S$98,
                    MATCH(1,('liste des soudeurs'!$F$2:$F$98=SITUATION!$C51)*
                                        ('liste des soudeurs'!$I$2:$I$98&gt;12)*
                                         ('liste des soudeurs'!$G$2:$G$98=SITUATION!L$7),0),1),"")</f>
        <v/>
      </c>
      <c r="M51" s="619" t="str">
        <f t="array" ref="M51">IFERROR(INDEX('liste des soudeurs'!$S$2:$S$98,
                    MATCH(1,('liste des soudeurs'!$F$2:$F$98=SITUATION!$C51)*
                                        ('liste des soudeurs'!$I$2:$I$98&gt;12)*
                                         ('liste des soudeurs'!$G$2:$G$98=SITUATION!M$7),0),1),"")</f>
        <v/>
      </c>
      <c r="N51" s="619" t="str">
        <f t="array" ref="N51">IFERROR(INDEX('liste des soudeurs'!$S$2:$S$98,
                    MATCH(1,('liste des soudeurs'!$F$2:$F$98=SITUATION!$C51)*
                                        ('liste des soudeurs'!$I$2:$I$98&gt;12)*
                                         ('liste des soudeurs'!$G$2:$G$98=SITUATION!N$7),0),1),"")</f>
        <v>WQT-029</v>
      </c>
      <c r="O51" s="619" t="str">
        <f t="array" ref="O51">IFERROR(INDEX('liste des soudeurs'!$S$2:$S$98,
                    MATCH(1,('liste des soudeurs'!$F$2:$F$98=SITUATION!$C51)*
                                        ('liste des soudeurs'!$I$2:$I$98&gt;12)*
                                         ('liste des soudeurs'!$G$2:$G$98=SITUATION!O$7),0),1),"")</f>
        <v/>
      </c>
      <c r="P51" s="620">
        <f t="array" ref="P51">IFERROR(INDEX('liste des soudeurs'!$S$2:$S$98,
                    MATCH(1,('liste des soudeurs'!$F$2:$F$98=SITUATION!$C51)*
                                        ('liste des soudeurs'!$I$2:$I$98&gt;12)*
                                         ('liste des soudeurs'!$G$2:$G$98=SITUATION!P$7),0),1),"")</f>
        <v>0</v>
      </c>
      <c r="R51" s="621" t="str">
        <f t="array" ref="R51">IFERROR(INDEX('liste des soudeurs'!$S$2:$S$98,
MATCH(1,('liste des soudeurs'!$F$2:$F$98=SITUATION!$C51)*
                     ('liste des soudeurs'!$I$2:$I$98&lt;=12)*
                    ('liste des soudeurs'!$G$2:$G$98=SITUATION!R$7),0),1), "")</f>
        <v/>
      </c>
      <c r="S51" s="622" t="str">
        <f t="array" ref="S51">IFERROR(INDEX('liste des soudeurs'!$S$2:$S$98,
MATCH(1,('liste des soudeurs'!$F$2:$F$98=SITUATION!$C51)*
                     ('liste des soudeurs'!$I$2:$I$98&lt;=12)*
                    ('liste des soudeurs'!$G$2:$G$98=SITUATION!S$7),0),1), "")</f>
        <v/>
      </c>
      <c r="T51" s="622" t="str">
        <f t="array" ref="T51">IFERROR(INDEX('liste des soudeurs'!$S$2:$S$98,
MATCH(1,('liste des soudeurs'!$F$2:$F$98=SITUATION!$C51)*
                     ('liste des soudeurs'!$I$2:$I$98&lt;=12)*
                    ('liste des soudeurs'!$G$2:$G$98=SITUATION!T$7),0),1), "")</f>
        <v/>
      </c>
      <c r="U51" s="622" t="str">
        <f t="array" ref="U51">IFERROR(INDEX('liste des soudeurs'!$S$2:$S$98,
MATCH(1,('liste des soudeurs'!$F$2:$F$98=SITUATION!$C51)*
                     ('liste des soudeurs'!$I$2:$I$98&lt;=12)*
                    ('liste des soudeurs'!$G$2:$G$98=SITUATION!U$7),0),1), "")</f>
        <v/>
      </c>
      <c r="V51" s="623" t="str">
        <f t="array" ref="V51">IFERROR(INDEX('liste des soudeurs'!$S$2:$S$98,
MATCH(1,('liste des soudeurs'!$F$2:$F$98=SITUATION!$C51)*
                     ('liste des soudeurs'!$I$2:$I$98&lt;=12)*
                    ('liste des soudeurs'!$G$2:$G$98=SITUATION!V$7),0),1), "")</f>
        <v/>
      </c>
      <c r="W51" s="610"/>
      <c r="X51" s="618" t="str">
        <f t="shared" si="7"/>
        <v/>
      </c>
      <c r="Y51" s="620" t="str">
        <f t="shared" si="8"/>
        <v/>
      </c>
      <c r="Z51" s="624" t="b">
        <f t="shared" si="9"/>
        <v>1</v>
      </c>
      <c r="AA51" s="613">
        <f t="shared" si="3"/>
        <v>1</v>
      </c>
    </row>
    <row r="52" spans="1:27" ht="17.100000000000001" customHeight="1">
      <c r="A52" s="614">
        <f>COUNTIF($E$9:E52,1)</f>
        <v>21</v>
      </c>
      <c r="B52" s="615">
        <v>44</v>
      </c>
      <c r="C52" s="616" t="str">
        <f>IFERROR(VLOOKUP(D52,'1'!$A$2:$B$500,2,0),"")</f>
        <v>NACERI MOHAMED</v>
      </c>
      <c r="D52" s="617" t="s">
        <v>867</v>
      </c>
      <c r="E52" s="575">
        <f t="shared" si="4"/>
        <v>1</v>
      </c>
      <c r="F52" s="618" t="str">
        <f t="array" ref="F52">IFERROR(INDEX('liste des soudeurs'!$S$2:$S$98,
MATCH(1,('liste des soudeurs'!$F$2:$F$98=SITUATION!$C52)*
                     ('liste des soudeurs'!$I$2:$I$98&lt;=12)*
                    ('liste des soudeurs'!$G$2:$G$98=SITUATION!F$7),0),1), "")</f>
        <v/>
      </c>
      <c r="G52" s="619" t="str">
        <f t="array" ref="G52">IFERROR(INDEX('liste des soudeurs'!$S$2:$S$98,
MATCH(1,('liste des soudeurs'!$F$2:$F$98=SITUATION!$C52)*
                     ('liste des soudeurs'!$I$2:$I$98&lt;=12)*
                    ('liste des soudeurs'!$G$2:$G$98=SITUATION!G$7),0),1), "")</f>
        <v/>
      </c>
      <c r="H52" s="619" t="str">
        <f t="array" ref="H52">IFERROR(INDEX('liste des soudeurs'!$S$2:$S$98,
MATCH(1,('liste des soudeurs'!$F$2:$F$98=SITUATION!$C52)*
                     ('liste des soudeurs'!$I$2:$I$98&lt;=12)*
                    ('liste des soudeurs'!$G$2:$G$98=SITUATION!H$7),0),1), "")</f>
        <v/>
      </c>
      <c r="I52" s="619" t="str">
        <f t="array" ref="I52">IFERROR(INDEX('liste des soudeurs'!$S$2:$S$98,
MATCH(1,('liste des soudeurs'!$F$2:$F$98=SITUATION!$C52)*
                     ('liste des soudeurs'!$I$2:$I$98&lt;=12)*
                    ('liste des soudeurs'!$G$2:$G$98=SITUATION!I$7),0),1), "")</f>
        <v/>
      </c>
      <c r="J52" s="620" t="str">
        <f t="array" ref="J52">IFERROR(INDEX('liste des soudeurs'!$S$2:$S$98,
MATCH(1,('liste des soudeurs'!$F$2:$F$98=SITUATION!$C52)*
                     ('liste des soudeurs'!$I$2:$I$98&lt;=12)*
                    ('liste des soudeurs'!$G$2:$G$98=SITUATION!J$7),0),1), "")</f>
        <v/>
      </c>
      <c r="L52" s="618" t="str">
        <f t="array" ref="L52">IFERROR(INDEX('liste des soudeurs'!$S$2:$S$98,
                    MATCH(1,('liste des soudeurs'!$F$2:$F$98=SITUATION!$C52)*
                                        ('liste des soudeurs'!$I$2:$I$98&gt;12)*
                                         ('liste des soudeurs'!$G$2:$G$98=SITUATION!L$7),0),1),"")</f>
        <v/>
      </c>
      <c r="M52" s="619" t="str">
        <f t="array" ref="M52">IFERROR(INDEX('liste des soudeurs'!$S$2:$S$98,
                    MATCH(1,('liste des soudeurs'!$F$2:$F$98=SITUATION!$C52)*
                                        ('liste des soudeurs'!$I$2:$I$98&gt;12)*
                                         ('liste des soudeurs'!$G$2:$G$98=SITUATION!M$7),0),1),"")</f>
        <v/>
      </c>
      <c r="N52" s="619" t="str">
        <f t="array" ref="N52">IFERROR(INDEX('liste des soudeurs'!$S$2:$S$98,
                    MATCH(1,('liste des soudeurs'!$F$2:$F$98=SITUATION!$C52)*
                                        ('liste des soudeurs'!$I$2:$I$98&gt;12)*
                                         ('liste des soudeurs'!$G$2:$G$98=SITUATION!N$7),0),1),"")</f>
        <v>WQT-030</v>
      </c>
      <c r="O52" s="619" t="str">
        <f t="array" ref="O52">IFERROR(INDEX('liste des soudeurs'!$S$2:$S$98,
                    MATCH(1,('liste des soudeurs'!$F$2:$F$98=SITUATION!$C52)*
                                        ('liste des soudeurs'!$I$2:$I$98&gt;12)*
                                         ('liste des soudeurs'!$G$2:$G$98=SITUATION!O$7),0),1),"")</f>
        <v/>
      </c>
      <c r="P52" s="620" t="str">
        <f t="array" ref="P52">IFERROR(INDEX('liste des soudeurs'!$S$2:$S$98,
                    MATCH(1,('liste des soudeurs'!$F$2:$F$98=SITUATION!$C52)*
                                        ('liste des soudeurs'!$I$2:$I$98&gt;12)*
                                         ('liste des soudeurs'!$G$2:$G$98=SITUATION!P$7),0),1),"")</f>
        <v/>
      </c>
      <c r="R52" s="621" t="str">
        <f t="array" ref="R52">IFERROR(INDEX('liste des soudeurs'!$S$2:$S$98,
MATCH(1,('liste des soudeurs'!$F$2:$F$98=SITUATION!$C52)*
                     ('liste des soudeurs'!$I$2:$I$98&lt;=12)*
                    ('liste des soudeurs'!$G$2:$G$98=SITUATION!R$7),0),1), "")</f>
        <v/>
      </c>
      <c r="S52" s="622" t="str">
        <f t="array" ref="S52">IFERROR(INDEX('liste des soudeurs'!$S$2:$S$98,
MATCH(1,('liste des soudeurs'!$F$2:$F$98=SITUATION!$C52)*
                     ('liste des soudeurs'!$I$2:$I$98&lt;=12)*
                    ('liste des soudeurs'!$G$2:$G$98=SITUATION!S$7),0),1), "")</f>
        <v/>
      </c>
      <c r="T52" s="622" t="str">
        <f t="array" ref="T52">IFERROR(INDEX('liste des soudeurs'!$S$2:$S$98,
MATCH(1,('liste des soudeurs'!$F$2:$F$98=SITUATION!$C52)*
                     ('liste des soudeurs'!$I$2:$I$98&lt;=12)*
                    ('liste des soudeurs'!$G$2:$G$98=SITUATION!T$7),0),1), "")</f>
        <v/>
      </c>
      <c r="U52" s="622" t="str">
        <f t="array" ref="U52">IFERROR(INDEX('liste des soudeurs'!$S$2:$S$98,
MATCH(1,('liste des soudeurs'!$F$2:$F$98=SITUATION!$C52)*
                     ('liste des soudeurs'!$I$2:$I$98&lt;=12)*
                    ('liste des soudeurs'!$G$2:$G$98=SITUATION!U$7),0),1), "")</f>
        <v/>
      </c>
      <c r="V52" s="623" t="str">
        <f t="array" ref="V52">IFERROR(INDEX('liste des soudeurs'!$S$2:$S$98,
MATCH(1,('liste des soudeurs'!$F$2:$F$98=SITUATION!$C52)*
                     ('liste des soudeurs'!$I$2:$I$98&lt;=12)*
                    ('liste des soudeurs'!$G$2:$G$98=SITUATION!V$7),0),1), "")</f>
        <v/>
      </c>
      <c r="W52" s="610"/>
      <c r="X52" s="618" t="str">
        <f t="shared" si="7"/>
        <v/>
      </c>
      <c r="Y52" s="620" t="str">
        <f t="shared" si="8"/>
        <v/>
      </c>
      <c r="Z52" s="624" t="b">
        <f t="shared" si="9"/>
        <v>1</v>
      </c>
      <c r="AA52" s="613">
        <f t="shared" si="3"/>
        <v>1</v>
      </c>
    </row>
    <row r="53" spans="1:27" ht="17.100000000000001" customHeight="1">
      <c r="A53" s="614">
        <f>COUNTIF($E$9:E53,1)</f>
        <v>22</v>
      </c>
      <c r="B53" s="615">
        <v>45</v>
      </c>
      <c r="C53" s="616" t="str">
        <f>IFERROR(VLOOKUP(D53,'1'!$A$2:$B$500,2,0),"")</f>
        <v>MEDJEBER HAMZA</v>
      </c>
      <c r="D53" s="617" t="s">
        <v>868</v>
      </c>
      <c r="E53" s="575">
        <f t="shared" si="4"/>
        <v>1</v>
      </c>
      <c r="F53" s="618" t="str">
        <f t="array" ref="F53">IFERROR(INDEX('liste des soudeurs'!$S$2:$S$98,
MATCH(1,('liste des soudeurs'!$F$2:$F$98=SITUATION!$C53)*
                     ('liste des soudeurs'!$I$2:$I$98&lt;=12)*
                    ('liste des soudeurs'!$G$2:$G$98=SITUATION!F$7),0),1), "")</f>
        <v/>
      </c>
      <c r="G53" s="619" t="str">
        <f t="array" ref="G53">IFERROR(INDEX('liste des soudeurs'!$S$2:$S$98,
MATCH(1,('liste des soudeurs'!$F$2:$F$98=SITUATION!$C53)*
                     ('liste des soudeurs'!$I$2:$I$98&lt;=12)*
                    ('liste des soudeurs'!$G$2:$G$98=SITUATION!G$7),0),1), "")</f>
        <v/>
      </c>
      <c r="H53" s="619" t="str">
        <f t="array" ref="H53">IFERROR(INDEX('liste des soudeurs'!$S$2:$S$98,
MATCH(1,('liste des soudeurs'!$F$2:$F$98=SITUATION!$C53)*
                     ('liste des soudeurs'!$I$2:$I$98&lt;=12)*
                    ('liste des soudeurs'!$G$2:$G$98=SITUATION!H$7),0),1), "")</f>
        <v>WQT-051</v>
      </c>
      <c r="I53" s="619" t="str">
        <f t="array" ref="I53">IFERROR(INDEX('liste des soudeurs'!$S$2:$S$98,
MATCH(1,('liste des soudeurs'!$F$2:$F$98=SITUATION!$C53)*
                     ('liste des soudeurs'!$I$2:$I$98&lt;=12)*
                    ('liste des soudeurs'!$G$2:$G$98=SITUATION!I$7),0),1), "")</f>
        <v/>
      </c>
      <c r="J53" s="620" t="str">
        <f t="array" ref="J53">IFERROR(INDEX('liste des soudeurs'!$S$2:$S$98,
MATCH(1,('liste des soudeurs'!$F$2:$F$98=SITUATION!$C53)*
                     ('liste des soudeurs'!$I$2:$I$98&lt;=12)*
                    ('liste des soudeurs'!$G$2:$G$98=SITUATION!J$7),0),1), "")</f>
        <v/>
      </c>
      <c r="L53" s="618" t="str">
        <f t="array" ref="L53">IFERROR(INDEX('liste des soudeurs'!$S$2:$S$98,
                    MATCH(1,('liste des soudeurs'!$F$2:$F$98=SITUATION!$C53)*
                                        ('liste des soudeurs'!$I$2:$I$98&gt;12)*
                                         ('liste des soudeurs'!$G$2:$G$98=SITUATION!L$7),0),1),"")</f>
        <v/>
      </c>
      <c r="M53" s="619" t="str">
        <f t="array" ref="M53">IFERROR(INDEX('liste des soudeurs'!$S$2:$S$98,
                    MATCH(1,('liste des soudeurs'!$F$2:$F$98=SITUATION!$C53)*
                                        ('liste des soudeurs'!$I$2:$I$98&gt;12)*
                                         ('liste des soudeurs'!$G$2:$G$98=SITUATION!M$7),0),1),"")</f>
        <v/>
      </c>
      <c r="N53" s="619" t="str">
        <f t="array" ref="N53">IFERROR(INDEX('liste des soudeurs'!$S$2:$S$98,
                    MATCH(1,('liste des soudeurs'!$F$2:$F$98=SITUATION!$C53)*
                                        ('liste des soudeurs'!$I$2:$I$98&gt;12)*
                                         ('liste des soudeurs'!$G$2:$G$98=SITUATION!N$7),0),1),"")</f>
        <v>WQT-031</v>
      </c>
      <c r="O53" s="619" t="str">
        <f t="array" ref="O53">IFERROR(INDEX('liste des soudeurs'!$S$2:$S$98,
                    MATCH(1,('liste des soudeurs'!$F$2:$F$98=SITUATION!$C53)*
                                        ('liste des soudeurs'!$I$2:$I$98&gt;12)*
                                         ('liste des soudeurs'!$G$2:$G$98=SITUATION!O$7),0),1),"")</f>
        <v/>
      </c>
      <c r="P53" s="620" t="str">
        <f t="array" ref="P53">IFERROR(INDEX('liste des soudeurs'!$S$2:$S$98,
                    MATCH(1,('liste des soudeurs'!$F$2:$F$98=SITUATION!$C53)*
                                        ('liste des soudeurs'!$I$2:$I$98&gt;12)*
                                         ('liste des soudeurs'!$G$2:$G$98=SITUATION!P$7),0),1),"")</f>
        <v/>
      </c>
      <c r="R53" s="621" t="str">
        <f t="array" ref="R53">IFERROR(INDEX('liste des soudeurs'!$S$2:$S$98,
MATCH(1,('liste des soudeurs'!$F$2:$F$98=SITUATION!$C53)*
                     ('liste des soudeurs'!$I$2:$I$98&lt;=12)*
                    ('liste des soudeurs'!$G$2:$G$98=SITUATION!R$7),0),1), "")</f>
        <v/>
      </c>
      <c r="S53" s="622" t="str">
        <f t="array" ref="S53">IFERROR(INDEX('liste des soudeurs'!$S$2:$S$98,
MATCH(1,('liste des soudeurs'!$F$2:$F$98=SITUATION!$C53)*
                     ('liste des soudeurs'!$I$2:$I$98&lt;=12)*
                    ('liste des soudeurs'!$G$2:$G$98=SITUATION!S$7),0),1), "")</f>
        <v/>
      </c>
      <c r="T53" s="622" t="str">
        <f t="array" ref="T53">IFERROR(INDEX('liste des soudeurs'!$S$2:$S$98,
MATCH(1,('liste des soudeurs'!$F$2:$F$98=SITUATION!$C53)*
                     ('liste des soudeurs'!$I$2:$I$98&lt;=12)*
                    ('liste des soudeurs'!$G$2:$G$98=SITUATION!T$7),0),1), "")</f>
        <v/>
      </c>
      <c r="U53" s="622" t="str">
        <f t="array" ref="U53">IFERROR(INDEX('liste des soudeurs'!$S$2:$S$98,
MATCH(1,('liste des soudeurs'!$F$2:$F$98=SITUATION!$C53)*
                     ('liste des soudeurs'!$I$2:$I$98&lt;=12)*
                    ('liste des soudeurs'!$G$2:$G$98=SITUATION!U$7),0),1), "")</f>
        <v/>
      </c>
      <c r="V53" s="623" t="str">
        <f t="array" ref="V53">IFERROR(INDEX('liste des soudeurs'!$S$2:$S$98,
MATCH(1,('liste des soudeurs'!$F$2:$F$98=SITUATION!$C53)*
                     ('liste des soudeurs'!$I$2:$I$98&lt;=12)*
                    ('liste des soudeurs'!$G$2:$G$98=SITUATION!V$7),0),1), "")</f>
        <v/>
      </c>
      <c r="W53" s="610"/>
      <c r="X53" s="618" t="str">
        <f t="shared" si="7"/>
        <v/>
      </c>
      <c r="Y53" s="620" t="str">
        <f t="shared" si="8"/>
        <v/>
      </c>
      <c r="Z53" s="624" t="b">
        <f t="shared" si="9"/>
        <v>1</v>
      </c>
      <c r="AA53" s="613">
        <f t="shared" si="3"/>
        <v>1</v>
      </c>
    </row>
    <row r="54" spans="1:27" ht="17.100000000000001" customHeight="1">
      <c r="A54" s="614">
        <f>COUNTIF($E$9:E54,1)</f>
        <v>23</v>
      </c>
      <c r="B54" s="615">
        <v>46</v>
      </c>
      <c r="C54" s="616" t="str">
        <f>IFERROR(VLOOKUP(D54,'1'!$A$2:$B$500,2,0),"")</f>
        <v>OUCHENE NOUREDDINE</v>
      </c>
      <c r="D54" s="617" t="s">
        <v>869</v>
      </c>
      <c r="E54" s="575">
        <f t="shared" si="4"/>
        <v>1</v>
      </c>
      <c r="F54" s="618" t="str">
        <f t="array" ref="F54">IFERROR(INDEX('liste des soudeurs'!$S$2:$S$98,
MATCH(1,('liste des soudeurs'!$F$2:$F$98=SITUATION!$C54)*
                     ('liste des soudeurs'!$I$2:$I$98&lt;=12)*
                    ('liste des soudeurs'!$G$2:$G$98=SITUATION!F$7),0),1), "")</f>
        <v/>
      </c>
      <c r="G54" s="619" t="str">
        <f t="array" ref="G54">IFERROR(INDEX('liste des soudeurs'!$S$2:$S$98,
MATCH(1,('liste des soudeurs'!$F$2:$F$98=SITUATION!$C54)*
                     ('liste des soudeurs'!$I$2:$I$98&lt;=12)*
                    ('liste des soudeurs'!$G$2:$G$98=SITUATION!G$7),0),1), "")</f>
        <v/>
      </c>
      <c r="H54" s="619" t="str">
        <f t="array" ref="H54">IFERROR(INDEX('liste des soudeurs'!$S$2:$S$98,
MATCH(1,('liste des soudeurs'!$F$2:$F$98=SITUATION!$C54)*
                     ('liste des soudeurs'!$I$2:$I$98&lt;=12)*
                    ('liste des soudeurs'!$G$2:$G$98=SITUATION!H$7),0),1), "")</f>
        <v/>
      </c>
      <c r="I54" s="619" t="str">
        <f t="array" ref="I54">IFERROR(INDEX('liste des soudeurs'!$S$2:$S$98,
MATCH(1,('liste des soudeurs'!$F$2:$F$98=SITUATION!$C54)*
                     ('liste des soudeurs'!$I$2:$I$98&lt;=12)*
                    ('liste des soudeurs'!$G$2:$G$98=SITUATION!I$7),0),1), "")</f>
        <v/>
      </c>
      <c r="J54" s="620" t="str">
        <f t="array" ref="J54">IFERROR(INDEX('liste des soudeurs'!$S$2:$S$98,
MATCH(1,('liste des soudeurs'!$F$2:$F$98=SITUATION!$C54)*
                     ('liste des soudeurs'!$I$2:$I$98&lt;=12)*
                    ('liste des soudeurs'!$G$2:$G$98=SITUATION!J$7),0),1), "")</f>
        <v/>
      </c>
      <c r="L54" s="618" t="str">
        <f t="array" ref="L54">IFERROR(INDEX('liste des soudeurs'!$S$2:$S$98,
                    MATCH(1,('liste des soudeurs'!$F$2:$F$98=SITUATION!$C54)*
                                        ('liste des soudeurs'!$I$2:$I$98&gt;12)*
                                         ('liste des soudeurs'!$G$2:$G$98=SITUATION!L$7),0),1),"")</f>
        <v/>
      </c>
      <c r="M54" s="619" t="str">
        <f t="array" ref="M54">IFERROR(INDEX('liste des soudeurs'!$S$2:$S$98,
                    MATCH(1,('liste des soudeurs'!$F$2:$F$98=SITUATION!$C54)*
                                        ('liste des soudeurs'!$I$2:$I$98&gt;12)*
                                         ('liste des soudeurs'!$G$2:$G$98=SITUATION!M$7),0),1),"")</f>
        <v/>
      </c>
      <c r="N54" s="619" t="str">
        <f t="array" ref="N54">IFERROR(INDEX('liste des soudeurs'!$S$2:$S$98,
                    MATCH(1,('liste des soudeurs'!$F$2:$F$98=SITUATION!$C54)*
                                        ('liste des soudeurs'!$I$2:$I$98&gt;12)*
                                         ('liste des soudeurs'!$G$2:$G$98=SITUATION!N$7),0),1),"")</f>
        <v>WQT-033</v>
      </c>
      <c r="O54" s="619" t="str">
        <f t="array" ref="O54">IFERROR(INDEX('liste des soudeurs'!$S$2:$S$98,
                    MATCH(1,('liste des soudeurs'!$F$2:$F$98=SITUATION!$C54)*
                                        ('liste des soudeurs'!$I$2:$I$98&gt;12)*
                                         ('liste des soudeurs'!$G$2:$G$98=SITUATION!O$7),0),1),"")</f>
        <v/>
      </c>
      <c r="P54" s="620">
        <f t="array" ref="P54">IFERROR(INDEX('liste des soudeurs'!$S$2:$S$98,
                    MATCH(1,('liste des soudeurs'!$F$2:$F$98=SITUATION!$C54)*
                                        ('liste des soudeurs'!$I$2:$I$98&gt;12)*
                                         ('liste des soudeurs'!$G$2:$G$98=SITUATION!P$7),0),1),"")</f>
        <v>0</v>
      </c>
      <c r="R54" s="621" t="str">
        <f t="array" ref="R54">IFERROR(INDEX('liste des soudeurs'!$S$2:$S$98,
MATCH(1,('liste des soudeurs'!$F$2:$F$98=SITUATION!$C54)*
                     ('liste des soudeurs'!$I$2:$I$98&lt;=12)*
                    ('liste des soudeurs'!$G$2:$G$98=SITUATION!R$7),0),1), "")</f>
        <v/>
      </c>
      <c r="S54" s="622" t="str">
        <f t="array" ref="S54">IFERROR(INDEX('liste des soudeurs'!$S$2:$S$98,
MATCH(1,('liste des soudeurs'!$F$2:$F$98=SITUATION!$C54)*
                     ('liste des soudeurs'!$I$2:$I$98&lt;=12)*
                    ('liste des soudeurs'!$G$2:$G$98=SITUATION!S$7),0),1), "")</f>
        <v/>
      </c>
      <c r="T54" s="622" t="str">
        <f t="array" ref="T54">IFERROR(INDEX('liste des soudeurs'!$S$2:$S$98,
MATCH(1,('liste des soudeurs'!$F$2:$F$98=SITUATION!$C54)*
                     ('liste des soudeurs'!$I$2:$I$98&lt;=12)*
                    ('liste des soudeurs'!$G$2:$G$98=SITUATION!T$7),0),1), "")</f>
        <v/>
      </c>
      <c r="U54" s="622" t="str">
        <f t="array" ref="U54">IFERROR(INDEX('liste des soudeurs'!$S$2:$S$98,
MATCH(1,('liste des soudeurs'!$F$2:$F$98=SITUATION!$C54)*
                     ('liste des soudeurs'!$I$2:$I$98&lt;=12)*
                    ('liste des soudeurs'!$G$2:$G$98=SITUATION!U$7),0),1), "")</f>
        <v/>
      </c>
      <c r="V54" s="623" t="str">
        <f t="array" ref="V54">IFERROR(INDEX('liste des soudeurs'!$S$2:$S$98,
MATCH(1,('liste des soudeurs'!$F$2:$F$98=SITUATION!$C54)*
                     ('liste des soudeurs'!$I$2:$I$98&lt;=12)*
                    ('liste des soudeurs'!$G$2:$G$98=SITUATION!V$7),0),1), "")</f>
        <v/>
      </c>
      <c r="W54" s="610"/>
      <c r="X54" s="618" t="str">
        <f t="shared" si="7"/>
        <v/>
      </c>
      <c r="Y54" s="620" t="str">
        <f t="shared" si="8"/>
        <v/>
      </c>
      <c r="Z54" s="624" t="b">
        <f t="shared" si="9"/>
        <v>1</v>
      </c>
      <c r="AA54" s="613">
        <f>E54</f>
        <v>1</v>
      </c>
    </row>
    <row r="55" spans="1:27">
      <c r="A55" s="614">
        <f>COUNTIF($E$9:E55,1)</f>
        <v>24</v>
      </c>
      <c r="B55" s="615">
        <v>47</v>
      </c>
      <c r="C55" s="616" t="str">
        <f>IFERROR(VLOOKUP(D55,'1'!$A$2:$B$500,2,0),"")</f>
        <v>MIMOUNE MOHAMMED</v>
      </c>
      <c r="D55" s="617" t="s">
        <v>870</v>
      </c>
      <c r="E55" s="575">
        <f t="shared" si="4"/>
        <v>1</v>
      </c>
      <c r="F55" s="618" t="str">
        <f t="array" ref="F55">IFERROR(INDEX('liste des soudeurs'!$S$2:$S$98,
MATCH(1,('liste des soudeurs'!$F$2:$F$98=SITUATION!$C55)*
                     ('liste des soudeurs'!$I$2:$I$98&lt;=12)*
                    ('liste des soudeurs'!$G$2:$G$98=SITUATION!F$7),0),1), "")</f>
        <v/>
      </c>
      <c r="G55" s="619" t="str">
        <f t="array" ref="G55">IFERROR(INDEX('liste des soudeurs'!$S$2:$S$98,
MATCH(1,('liste des soudeurs'!$F$2:$F$98=SITUATION!$C55)*
                     ('liste des soudeurs'!$I$2:$I$98&lt;=12)*
                    ('liste des soudeurs'!$G$2:$G$98=SITUATION!G$7),0),1), "")</f>
        <v/>
      </c>
      <c r="H55" s="619" t="str">
        <f t="array" ref="H55">IFERROR(INDEX('liste des soudeurs'!$S$2:$S$98,
MATCH(1,('liste des soudeurs'!$F$2:$F$98=SITUATION!$C55)*
                     ('liste des soudeurs'!$I$2:$I$98&lt;=12)*
                    ('liste des soudeurs'!$G$2:$G$98=SITUATION!H$7),0),1), "")</f>
        <v>WQT-061</v>
      </c>
      <c r="I55" s="619" t="str">
        <f t="array" ref="I55">IFERROR(INDEX('liste des soudeurs'!$S$2:$S$98,
MATCH(1,('liste des soudeurs'!$F$2:$F$98=SITUATION!$C55)*
                     ('liste des soudeurs'!$I$2:$I$98&lt;=12)*
                    ('liste des soudeurs'!$G$2:$G$98=SITUATION!I$7),0),1), "")</f>
        <v/>
      </c>
      <c r="J55" s="620" t="str">
        <f t="array" ref="J55">IFERROR(INDEX('liste des soudeurs'!$S$2:$S$98,
MATCH(1,('liste des soudeurs'!$F$2:$F$98=SITUATION!$C55)*
                     ('liste des soudeurs'!$I$2:$I$98&lt;=12)*
                    ('liste des soudeurs'!$G$2:$G$98=SITUATION!J$7),0),1), "")</f>
        <v/>
      </c>
      <c r="L55" s="618" t="str">
        <f t="array" ref="L55">IFERROR(INDEX('liste des soudeurs'!$S$2:$S$98,
                    MATCH(1,('liste des soudeurs'!$F$2:$F$98=SITUATION!$C55)*
                                        ('liste des soudeurs'!$I$2:$I$98&gt;12)*
                                         ('liste des soudeurs'!$G$2:$G$98=SITUATION!L$7),0),1),"")</f>
        <v/>
      </c>
      <c r="M55" s="619" t="str">
        <f t="array" ref="M55">IFERROR(INDEX('liste des soudeurs'!$S$2:$S$98,
                    MATCH(1,('liste des soudeurs'!$F$2:$F$98=SITUATION!$C55)*
                                        ('liste des soudeurs'!$I$2:$I$98&gt;12)*
                                         ('liste des soudeurs'!$G$2:$G$98=SITUATION!M$7),0),1),"")</f>
        <v/>
      </c>
      <c r="N55" s="619" t="str">
        <f t="array" ref="N55">IFERROR(INDEX('liste des soudeurs'!$S$2:$S$98,
                    MATCH(1,('liste des soudeurs'!$F$2:$F$98=SITUATION!$C55)*
                                        ('liste des soudeurs'!$I$2:$I$98&gt;12)*
                                         ('liste des soudeurs'!$G$2:$G$98=SITUATION!N$7),0),1),"")</f>
        <v>WQT-034</v>
      </c>
      <c r="O55" s="619" t="str">
        <f t="array" ref="O55">IFERROR(INDEX('liste des soudeurs'!$S$2:$S$98,
                    MATCH(1,('liste des soudeurs'!$F$2:$F$98=SITUATION!$C55)*
                                        ('liste des soudeurs'!$I$2:$I$98&gt;12)*
                                         ('liste des soudeurs'!$G$2:$G$98=SITUATION!O$7),0),1),"")</f>
        <v/>
      </c>
      <c r="P55" s="620" t="str">
        <f t="array" ref="P55">IFERROR(INDEX('liste des soudeurs'!$S$2:$S$98,
                    MATCH(1,('liste des soudeurs'!$F$2:$F$98=SITUATION!$C55)*
                                        ('liste des soudeurs'!$I$2:$I$98&gt;12)*
                                         ('liste des soudeurs'!$G$2:$G$98=SITUATION!P$7),0),1),"")</f>
        <v/>
      </c>
      <c r="R55" s="621" t="str">
        <f t="array" ref="R55">IFERROR(INDEX('liste des soudeurs'!$S$2:$S$98,
MATCH(1,('liste des soudeurs'!$F$2:$F$98=SITUATION!$C55)*
                     ('liste des soudeurs'!$I$2:$I$98&lt;=12)*
                    ('liste des soudeurs'!$G$2:$G$98=SITUATION!R$7),0),1), "")</f>
        <v/>
      </c>
      <c r="S55" s="622" t="str">
        <f t="array" ref="S55">IFERROR(INDEX('liste des soudeurs'!$S$2:$S$98,
MATCH(1,('liste des soudeurs'!$F$2:$F$98=SITUATION!$C55)*
                     ('liste des soudeurs'!$I$2:$I$98&lt;=12)*
                    ('liste des soudeurs'!$G$2:$G$98=SITUATION!S$7),0),1), "")</f>
        <v/>
      </c>
      <c r="T55" s="622" t="str">
        <f t="array" ref="T55">IFERROR(INDEX('liste des soudeurs'!$S$2:$S$98,
MATCH(1,('liste des soudeurs'!$F$2:$F$98=SITUATION!$C55)*
                     ('liste des soudeurs'!$I$2:$I$98&lt;=12)*
                    ('liste des soudeurs'!$G$2:$G$98=SITUATION!T$7),0),1), "")</f>
        <v/>
      </c>
      <c r="U55" s="622" t="str">
        <f t="array" ref="U55">IFERROR(INDEX('liste des soudeurs'!$S$2:$S$98,
MATCH(1,('liste des soudeurs'!$F$2:$F$98=SITUATION!$C55)*
                     ('liste des soudeurs'!$I$2:$I$98&lt;=12)*
                    ('liste des soudeurs'!$G$2:$G$98=SITUATION!U$7),0),1), "")</f>
        <v/>
      </c>
      <c r="V55" s="623" t="str">
        <f t="array" ref="V55">IFERROR(INDEX('liste des soudeurs'!$S$2:$S$98,
MATCH(1,('liste des soudeurs'!$F$2:$F$98=SITUATION!$C55)*
                     ('liste des soudeurs'!$I$2:$I$98&lt;=12)*
                    ('liste des soudeurs'!$G$2:$G$98=SITUATION!V$7),0),1), "")</f>
        <v/>
      </c>
      <c r="W55" s="610"/>
      <c r="X55" s="618" t="str">
        <f t="shared" si="7"/>
        <v/>
      </c>
      <c r="Y55" s="620" t="str">
        <f t="shared" si="8"/>
        <v/>
      </c>
      <c r="Z55" s="624" t="b">
        <f t="shared" si="9"/>
        <v>1</v>
      </c>
      <c r="AA55" s="613">
        <f t="shared" si="3"/>
        <v>1</v>
      </c>
    </row>
    <row r="56" spans="1:27">
      <c r="A56" s="614">
        <f>COUNTIF($E$9:E56,1)</f>
        <v>25</v>
      </c>
      <c r="B56" s="615">
        <v>48</v>
      </c>
      <c r="C56" s="616" t="str">
        <f>IFERROR(VLOOKUP(D56,'1'!$A$2:$B$500,2,0),"")</f>
        <v>GASMI ADEL</v>
      </c>
      <c r="D56" s="617" t="s">
        <v>871</v>
      </c>
      <c r="E56" s="575">
        <f t="shared" si="4"/>
        <v>1</v>
      </c>
      <c r="F56" s="618" t="str">
        <f t="array" ref="F56">IFERROR(INDEX('liste des soudeurs'!$S$2:$S$98,
MATCH(1,('liste des soudeurs'!$F$2:$F$98=SITUATION!$C56)*
                     ('liste des soudeurs'!$I$2:$I$98&lt;=12)*
                    ('liste des soudeurs'!$G$2:$G$98=SITUATION!F$7),0),1), "")</f>
        <v/>
      </c>
      <c r="G56" s="619" t="str">
        <f t="array" ref="G56">IFERROR(INDEX('liste des soudeurs'!$S$2:$S$98,
MATCH(1,('liste des soudeurs'!$F$2:$F$98=SITUATION!$C56)*
                     ('liste des soudeurs'!$I$2:$I$98&lt;=12)*
                    ('liste des soudeurs'!$G$2:$G$98=SITUATION!G$7),0),1), "")</f>
        <v/>
      </c>
      <c r="H56" s="619" t="str">
        <f t="array" ref="H56">IFERROR(INDEX('liste des soudeurs'!$S$2:$S$98,
MATCH(1,('liste des soudeurs'!$F$2:$F$98=SITUATION!$C56)*
                     ('liste des soudeurs'!$I$2:$I$98&lt;=12)*
                    ('liste des soudeurs'!$G$2:$G$98=SITUATION!H$7),0),1), "")</f>
        <v/>
      </c>
      <c r="I56" s="619" t="str">
        <f t="array" ref="I56">IFERROR(INDEX('liste des soudeurs'!$S$2:$S$98,
MATCH(1,('liste des soudeurs'!$F$2:$F$98=SITUATION!$C56)*
                     ('liste des soudeurs'!$I$2:$I$98&lt;=12)*
                    ('liste des soudeurs'!$G$2:$G$98=SITUATION!I$7),0),1), "")</f>
        <v/>
      </c>
      <c r="J56" s="620" t="str">
        <f t="array" ref="J56">IFERROR(INDEX('liste des soudeurs'!$S$2:$S$98,
MATCH(1,('liste des soudeurs'!$F$2:$F$98=SITUATION!$C56)*
                     ('liste des soudeurs'!$I$2:$I$98&lt;=12)*
                    ('liste des soudeurs'!$G$2:$G$98=SITUATION!J$7),0),1), "")</f>
        <v/>
      </c>
      <c r="L56" s="618" t="str">
        <f t="array" ref="L56">IFERROR(INDEX('liste des soudeurs'!$S$2:$S$98,
                    MATCH(1,('liste des soudeurs'!$F$2:$F$98=SITUATION!$C56)*
                                        ('liste des soudeurs'!$I$2:$I$98&gt;12)*
                                         ('liste des soudeurs'!$G$2:$G$98=SITUATION!L$7),0),1),"")</f>
        <v/>
      </c>
      <c r="M56" s="619" t="str">
        <f t="array" ref="M56">IFERROR(INDEX('liste des soudeurs'!$S$2:$S$98,
                    MATCH(1,('liste des soudeurs'!$F$2:$F$98=SITUATION!$C56)*
                                        ('liste des soudeurs'!$I$2:$I$98&gt;12)*
                                         ('liste des soudeurs'!$G$2:$G$98=SITUATION!M$7),0),1),"")</f>
        <v/>
      </c>
      <c r="N56" s="619" t="str">
        <f t="array" ref="N56">IFERROR(INDEX('liste des soudeurs'!$S$2:$S$98,
                    MATCH(1,('liste des soudeurs'!$F$2:$F$98=SITUATION!$C56)*
                                        ('liste des soudeurs'!$I$2:$I$98&gt;12)*
                                         ('liste des soudeurs'!$G$2:$G$98=SITUATION!N$7),0),1),"")</f>
        <v>WQT-035</v>
      </c>
      <c r="O56" s="619" t="str">
        <f t="array" ref="O56">IFERROR(INDEX('liste des soudeurs'!$S$2:$S$98,
                    MATCH(1,('liste des soudeurs'!$F$2:$F$98=SITUATION!$C56)*
                                        ('liste des soudeurs'!$I$2:$I$98&gt;12)*
                                         ('liste des soudeurs'!$G$2:$G$98=SITUATION!O$7),0),1),"")</f>
        <v/>
      </c>
      <c r="P56" s="620" t="str">
        <f t="array" ref="P56">IFERROR(INDEX('liste des soudeurs'!$S$2:$S$98,
                    MATCH(1,('liste des soudeurs'!$F$2:$F$98=SITUATION!$C56)*
                                        ('liste des soudeurs'!$I$2:$I$98&gt;12)*
                                         ('liste des soudeurs'!$G$2:$G$98=SITUATION!P$7),0),1),"")</f>
        <v/>
      </c>
      <c r="R56" s="621" t="str">
        <f t="array" ref="R56">IFERROR(INDEX('liste des soudeurs'!$S$2:$S$98,
MATCH(1,('liste des soudeurs'!$F$2:$F$98=SITUATION!$C56)*
                     ('liste des soudeurs'!$I$2:$I$98&lt;=12)*
                    ('liste des soudeurs'!$G$2:$G$98=SITUATION!R$7),0),1), "")</f>
        <v/>
      </c>
      <c r="S56" s="622" t="str">
        <f t="array" ref="S56">IFERROR(INDEX('liste des soudeurs'!$S$2:$S$98,
MATCH(1,('liste des soudeurs'!$F$2:$F$98=SITUATION!$C56)*
                     ('liste des soudeurs'!$I$2:$I$98&lt;=12)*
                    ('liste des soudeurs'!$G$2:$G$98=SITUATION!S$7),0),1), "")</f>
        <v/>
      </c>
      <c r="T56" s="622" t="str">
        <f t="array" ref="T56">IFERROR(INDEX('liste des soudeurs'!$S$2:$S$98,
MATCH(1,('liste des soudeurs'!$F$2:$F$98=SITUATION!$C56)*
                     ('liste des soudeurs'!$I$2:$I$98&lt;=12)*
                    ('liste des soudeurs'!$G$2:$G$98=SITUATION!T$7),0),1), "")</f>
        <v/>
      </c>
      <c r="U56" s="622" t="str">
        <f t="array" ref="U56">IFERROR(INDEX('liste des soudeurs'!$S$2:$S$98,
MATCH(1,('liste des soudeurs'!$F$2:$F$98=SITUATION!$C56)*
                     ('liste des soudeurs'!$I$2:$I$98&lt;=12)*
                    ('liste des soudeurs'!$G$2:$G$98=SITUATION!U$7),0),1), "")</f>
        <v/>
      </c>
      <c r="V56" s="623" t="str">
        <f t="array" ref="V56">IFERROR(INDEX('liste des soudeurs'!$S$2:$S$98,
MATCH(1,('liste des soudeurs'!$F$2:$F$98=SITUATION!$C56)*
                     ('liste des soudeurs'!$I$2:$I$98&lt;=12)*
                    ('liste des soudeurs'!$G$2:$G$98=SITUATION!V$7),0),1), "")</f>
        <v/>
      </c>
      <c r="W56" s="610"/>
      <c r="X56" s="618" t="str">
        <f t="shared" si="7"/>
        <v/>
      </c>
      <c r="Y56" s="620" t="str">
        <f t="shared" si="8"/>
        <v/>
      </c>
      <c r="Z56" s="624" t="b">
        <f t="shared" si="9"/>
        <v>1</v>
      </c>
      <c r="AA56" s="613">
        <f t="shared" si="3"/>
        <v>1</v>
      </c>
    </row>
    <row r="57" spans="1:27">
      <c r="A57" s="614">
        <f>COUNTIF($E$9:E57,1)</f>
        <v>26</v>
      </c>
      <c r="B57" s="615">
        <v>49</v>
      </c>
      <c r="C57" s="616" t="str">
        <f>IFERROR(VLOOKUP(D57,'1'!$A$2:$B$500,2,0),"")</f>
        <v>BOUNOUAR AGHILES</v>
      </c>
      <c r="D57" s="617" t="s">
        <v>872</v>
      </c>
      <c r="E57" s="575">
        <f t="shared" si="4"/>
        <v>1</v>
      </c>
      <c r="F57" s="618" t="str">
        <f t="array" ref="F57">IFERROR(INDEX('liste des soudeurs'!$S$2:$S$98,
MATCH(1,('liste des soudeurs'!$F$2:$F$98=SITUATION!$C57)*
                     ('liste des soudeurs'!$I$2:$I$98&lt;=12)*
                    ('liste des soudeurs'!$G$2:$G$98=SITUATION!F$7),0),1), "")</f>
        <v/>
      </c>
      <c r="G57" s="619" t="str">
        <f t="array" ref="G57">IFERROR(INDEX('liste des soudeurs'!$S$2:$S$98,
MATCH(1,('liste des soudeurs'!$F$2:$F$98=SITUATION!$C57)*
                     ('liste des soudeurs'!$I$2:$I$98&lt;=12)*
                    ('liste des soudeurs'!$G$2:$G$98=SITUATION!G$7),0),1), "")</f>
        <v/>
      </c>
      <c r="H57" s="619" t="str">
        <f t="array" ref="H57">IFERROR(INDEX('liste des soudeurs'!$S$2:$S$98,
MATCH(1,('liste des soudeurs'!$F$2:$F$98=SITUATION!$C57)*
                     ('liste des soudeurs'!$I$2:$I$98&lt;=12)*
                    ('liste des soudeurs'!$G$2:$G$98=SITUATION!H$7),0),1), "")</f>
        <v/>
      </c>
      <c r="I57" s="619" t="str">
        <f t="array" ref="I57">IFERROR(INDEX('liste des soudeurs'!$S$2:$S$98,
MATCH(1,('liste des soudeurs'!$F$2:$F$98=SITUATION!$C57)*
                     ('liste des soudeurs'!$I$2:$I$98&lt;=12)*
                    ('liste des soudeurs'!$G$2:$G$98=SITUATION!I$7),0),1), "")</f>
        <v/>
      </c>
      <c r="J57" s="620" t="str">
        <f t="array" ref="J57">IFERROR(INDEX('liste des soudeurs'!$S$2:$S$98,
MATCH(1,('liste des soudeurs'!$F$2:$F$98=SITUATION!$C57)*
                     ('liste des soudeurs'!$I$2:$I$98&lt;=12)*
                    ('liste des soudeurs'!$G$2:$G$98=SITUATION!J$7),0),1), "")</f>
        <v/>
      </c>
      <c r="L57" s="618" t="str">
        <f t="array" ref="L57">IFERROR(INDEX('liste des soudeurs'!$S$2:$S$98,
                    MATCH(1,('liste des soudeurs'!$F$2:$F$98=SITUATION!$C57)*
                                        ('liste des soudeurs'!$I$2:$I$98&gt;12)*
                                         ('liste des soudeurs'!$G$2:$G$98=SITUATION!L$7),0),1),"")</f>
        <v/>
      </c>
      <c r="M57" s="619" t="str">
        <f t="array" ref="M57">IFERROR(INDEX('liste des soudeurs'!$S$2:$S$98,
                    MATCH(1,('liste des soudeurs'!$F$2:$F$98=SITUATION!$C57)*
                                        ('liste des soudeurs'!$I$2:$I$98&gt;12)*
                                         ('liste des soudeurs'!$G$2:$G$98=SITUATION!M$7),0),1),"")</f>
        <v/>
      </c>
      <c r="N57" s="619" t="str">
        <f t="array" ref="N57">IFERROR(INDEX('liste des soudeurs'!$S$2:$S$98,
                    MATCH(1,('liste des soudeurs'!$F$2:$F$98=SITUATION!$C57)*
                                        ('liste des soudeurs'!$I$2:$I$98&gt;12)*
                                         ('liste des soudeurs'!$G$2:$G$98=SITUATION!N$7),0),1),"")</f>
        <v/>
      </c>
      <c r="O57" s="619" t="str">
        <f t="array" ref="O57">IFERROR(INDEX('liste des soudeurs'!$S$2:$S$98,
                    MATCH(1,('liste des soudeurs'!$F$2:$F$98=SITUATION!$C57)*
                                        ('liste des soudeurs'!$I$2:$I$98&gt;12)*
                                         ('liste des soudeurs'!$G$2:$G$98=SITUATION!O$7),0),1),"")</f>
        <v/>
      </c>
      <c r="P57" s="620" t="str">
        <f t="array" ref="P57">IFERROR(INDEX('liste des soudeurs'!$S$2:$S$98,
                    MATCH(1,('liste des soudeurs'!$F$2:$F$98=SITUATION!$C57)*
                                        ('liste des soudeurs'!$I$2:$I$98&gt;12)*
                                         ('liste des soudeurs'!$G$2:$G$98=SITUATION!P$7),0),1),"")</f>
        <v/>
      </c>
      <c r="R57" s="621" t="str">
        <f t="array" ref="R57">IFERROR(INDEX('liste des soudeurs'!$S$2:$S$98,
MATCH(1,('liste des soudeurs'!$F$2:$F$98=SITUATION!$C57)*
                     ('liste des soudeurs'!$I$2:$I$98&lt;=12)*
                    ('liste des soudeurs'!$G$2:$G$98=SITUATION!R$7),0),1), "")</f>
        <v/>
      </c>
      <c r="S57" s="622" t="str">
        <f t="array" ref="S57">IFERROR(INDEX('liste des soudeurs'!$S$2:$S$98,
MATCH(1,('liste des soudeurs'!$F$2:$F$98=SITUATION!$C57)*
                     ('liste des soudeurs'!$I$2:$I$98&lt;=12)*
                    ('liste des soudeurs'!$G$2:$G$98=SITUATION!S$7),0),1), "")</f>
        <v/>
      </c>
      <c r="T57" s="622" t="str">
        <f t="array" ref="T57">IFERROR(INDEX('liste des soudeurs'!$S$2:$S$98,
MATCH(1,('liste des soudeurs'!$F$2:$F$98=SITUATION!$C57)*
                     ('liste des soudeurs'!$I$2:$I$98&lt;=12)*
                    ('liste des soudeurs'!$G$2:$G$98=SITUATION!T$7),0),1), "")</f>
        <v>WQT-039</v>
      </c>
      <c r="U57" s="622" t="str">
        <f t="array" ref="U57">IFERROR(INDEX('liste des soudeurs'!$S$2:$S$98,
MATCH(1,('liste des soudeurs'!$F$2:$F$98=SITUATION!$C57)*
                     ('liste des soudeurs'!$I$2:$I$98&lt;=12)*
                    ('liste des soudeurs'!$G$2:$G$98=SITUATION!U$7),0),1), "")</f>
        <v/>
      </c>
      <c r="V57" s="623" t="str">
        <f t="array" ref="V57">IFERROR(INDEX('liste des soudeurs'!$S$2:$S$98,
MATCH(1,('liste des soudeurs'!$F$2:$F$98=SITUATION!$C57)*
                     ('liste des soudeurs'!$I$2:$I$98&lt;=12)*
                    ('liste des soudeurs'!$G$2:$G$98=SITUATION!V$7),0),1), "")</f>
        <v/>
      </c>
      <c r="W57" s="610"/>
      <c r="X57" s="618" t="str">
        <f t="shared" si="7"/>
        <v/>
      </c>
      <c r="Y57" s="620" t="str">
        <f t="shared" si="8"/>
        <v/>
      </c>
      <c r="Z57" s="624" t="b">
        <f t="shared" si="9"/>
        <v>1</v>
      </c>
      <c r="AA57" s="613">
        <f t="shared" si="3"/>
        <v>1</v>
      </c>
    </row>
    <row r="58" spans="1:27">
      <c r="A58" s="614">
        <f>COUNTIF($E$9:E58,1)</f>
        <v>27</v>
      </c>
      <c r="B58" s="615">
        <v>50</v>
      </c>
      <c r="C58" s="616" t="str">
        <f>IFERROR(VLOOKUP(D58,'1'!$A$2:$B$500,2,0),"")</f>
        <v>DJEMAI MOHAMED</v>
      </c>
      <c r="D58" s="617" t="s">
        <v>873</v>
      </c>
      <c r="E58" s="575">
        <f t="shared" si="4"/>
        <v>1</v>
      </c>
      <c r="F58" s="618" t="str">
        <f t="array" ref="F58">IFERROR(INDEX('liste des soudeurs'!$S$2:$S$98,
MATCH(1,('liste des soudeurs'!$F$2:$F$98=SITUATION!$C58)*
                     ('liste des soudeurs'!$I$2:$I$98&lt;=12)*
                    ('liste des soudeurs'!$G$2:$G$98=SITUATION!F$7),0),1), "")</f>
        <v/>
      </c>
      <c r="G58" s="619" t="str">
        <f t="array" ref="G58">IFERROR(INDEX('liste des soudeurs'!$S$2:$S$98,
MATCH(1,('liste des soudeurs'!$F$2:$F$98=SITUATION!$C58)*
                     ('liste des soudeurs'!$I$2:$I$98&lt;=12)*
                    ('liste des soudeurs'!$G$2:$G$98=SITUATION!G$7),0),1), "")</f>
        <v/>
      </c>
      <c r="H58" s="619" t="str">
        <f t="array" ref="H58">IFERROR(INDEX('liste des soudeurs'!$S$2:$S$98,
MATCH(1,('liste des soudeurs'!$F$2:$F$98=SITUATION!$C58)*
                     ('liste des soudeurs'!$I$2:$I$98&lt;=12)*
                    ('liste des soudeurs'!$G$2:$G$98=SITUATION!H$7),0),1), "")</f>
        <v/>
      </c>
      <c r="I58" s="619" t="str">
        <f t="array" ref="I58">IFERROR(INDEX('liste des soudeurs'!$S$2:$S$98,
MATCH(1,('liste des soudeurs'!$F$2:$F$98=SITUATION!$C58)*
                     ('liste des soudeurs'!$I$2:$I$98&lt;=12)*
                    ('liste des soudeurs'!$G$2:$G$98=SITUATION!I$7),0),1), "")</f>
        <v/>
      </c>
      <c r="J58" s="620" t="str">
        <f t="array" ref="J58">IFERROR(INDEX('liste des soudeurs'!$S$2:$S$98,
MATCH(1,('liste des soudeurs'!$F$2:$F$98=SITUATION!$C58)*
                     ('liste des soudeurs'!$I$2:$I$98&lt;=12)*
                    ('liste des soudeurs'!$G$2:$G$98=SITUATION!J$7),0),1), "")</f>
        <v/>
      </c>
      <c r="L58" s="618" t="str">
        <f t="array" ref="L58">IFERROR(INDEX('liste des soudeurs'!$S$2:$S$98,
                    MATCH(1,('liste des soudeurs'!$F$2:$F$98=SITUATION!$C58)*
                                        ('liste des soudeurs'!$I$2:$I$98&gt;12)*
                                         ('liste des soudeurs'!$G$2:$G$98=SITUATION!L$7),0),1),"")</f>
        <v/>
      </c>
      <c r="M58" s="619">
        <f t="array" ref="M58">IFERROR(INDEX('liste des soudeurs'!$S$2:$S$98,
                    MATCH(1,('liste des soudeurs'!$F$2:$F$98=SITUATION!$C58)*
                                        ('liste des soudeurs'!$I$2:$I$98&gt;12)*
                                         ('liste des soudeurs'!$G$2:$G$98=SITUATION!M$7),0),1),"")</f>
        <v>0</v>
      </c>
      <c r="N58" s="619" t="str">
        <f t="array" ref="N58">IFERROR(INDEX('liste des soudeurs'!$S$2:$S$98,
                    MATCH(1,('liste des soudeurs'!$F$2:$F$98=SITUATION!$C58)*
                                        ('liste des soudeurs'!$I$2:$I$98&gt;12)*
                                         ('liste des soudeurs'!$G$2:$G$98=SITUATION!N$7),0),1),"")</f>
        <v>WQT-040</v>
      </c>
      <c r="O58" s="619" t="str">
        <f t="array" ref="O58">IFERROR(INDEX('liste des soudeurs'!$S$2:$S$98,
                    MATCH(1,('liste des soudeurs'!$F$2:$F$98=SITUATION!$C58)*
                                        ('liste des soudeurs'!$I$2:$I$98&gt;12)*
                                         ('liste des soudeurs'!$G$2:$G$98=SITUATION!O$7),0),1),"")</f>
        <v/>
      </c>
      <c r="P58" s="620" t="str">
        <f t="array" ref="P58">IFERROR(INDEX('liste des soudeurs'!$S$2:$S$98,
                    MATCH(1,('liste des soudeurs'!$F$2:$F$98=SITUATION!$C58)*
                                        ('liste des soudeurs'!$I$2:$I$98&gt;12)*
                                         ('liste des soudeurs'!$G$2:$G$98=SITUATION!P$7),0),1),"")</f>
        <v>WQT-062</v>
      </c>
      <c r="R58" s="621" t="str">
        <f t="array" ref="R58">IFERROR(INDEX('liste des soudeurs'!$S$2:$S$98,
MATCH(1,('liste des soudeurs'!$F$2:$F$98=SITUATION!$C58)*
                     ('liste des soudeurs'!$I$2:$I$98&lt;=12)*
                    ('liste des soudeurs'!$G$2:$G$98=SITUATION!R$7),0),1), "")</f>
        <v>WQT-065</v>
      </c>
      <c r="S58" s="622" t="str">
        <f t="array" ref="S58">IFERROR(INDEX('liste des soudeurs'!$S$2:$S$98,
MATCH(1,('liste des soudeurs'!$F$2:$F$98=SITUATION!$C58)*
                     ('liste des soudeurs'!$I$2:$I$98&lt;=12)*
                    ('liste des soudeurs'!$G$2:$G$98=SITUATION!S$7),0),1), "")</f>
        <v/>
      </c>
      <c r="T58" s="622" t="str">
        <f t="array" ref="T58">IFERROR(INDEX('liste des soudeurs'!$S$2:$S$98,
MATCH(1,('liste des soudeurs'!$F$2:$F$98=SITUATION!$C58)*
                     ('liste des soudeurs'!$I$2:$I$98&lt;=12)*
                    ('liste des soudeurs'!$G$2:$G$98=SITUATION!T$7),0),1), "")</f>
        <v/>
      </c>
      <c r="U58" s="622" t="str">
        <f t="array" ref="U58">IFERROR(INDEX('liste des soudeurs'!$S$2:$S$98,
MATCH(1,('liste des soudeurs'!$F$2:$F$98=SITUATION!$C58)*
                     ('liste des soudeurs'!$I$2:$I$98&lt;=12)*
                    ('liste des soudeurs'!$G$2:$G$98=SITUATION!U$7),0),1), "")</f>
        <v/>
      </c>
      <c r="V58" s="623" t="str">
        <f t="array" ref="V58">IFERROR(INDEX('liste des soudeurs'!$S$2:$S$98,
MATCH(1,('liste des soudeurs'!$F$2:$F$98=SITUATION!$C58)*
                     ('liste des soudeurs'!$I$2:$I$98&lt;=12)*
                    ('liste des soudeurs'!$G$2:$G$98=SITUATION!V$7),0),1), "")</f>
        <v>WQT-066</v>
      </c>
      <c r="W58" s="610"/>
      <c r="X58" s="618" t="str">
        <f t="shared" si="7"/>
        <v>WQT-065</v>
      </c>
      <c r="Y58" s="620" t="str">
        <f t="shared" si="8"/>
        <v>WQT-066</v>
      </c>
      <c r="Z58" s="624" t="b">
        <f t="shared" si="9"/>
        <v>1</v>
      </c>
      <c r="AA58" s="613">
        <f t="shared" si="3"/>
        <v>1</v>
      </c>
    </row>
    <row r="59" spans="1:27">
      <c r="A59" s="614">
        <f>COUNTIF($E$9:E59,1)</f>
        <v>28</v>
      </c>
      <c r="B59" s="615">
        <v>51</v>
      </c>
      <c r="C59" s="616" t="str">
        <f>IFERROR(VLOOKUP(D59,'1'!$A$2:$B$500,2,0),"")</f>
        <v>BELLOUNIS MOHAMED</v>
      </c>
      <c r="D59" s="617" t="s">
        <v>443</v>
      </c>
      <c r="E59" s="575">
        <f t="shared" si="4"/>
        <v>1</v>
      </c>
      <c r="F59" s="618" t="str">
        <f t="array" ref="F59">IFERROR(INDEX('liste des soudeurs'!$S$2:$S$98,
MATCH(1,('liste des soudeurs'!$F$2:$F$98=SITUATION!$C59)*
                     ('liste des soudeurs'!$I$2:$I$98&lt;=12)*
                    ('liste des soudeurs'!$G$2:$G$98=SITUATION!F$7),0),1), "")</f>
        <v/>
      </c>
      <c r="G59" s="619" t="str">
        <f t="array" ref="G59">IFERROR(INDEX('liste des soudeurs'!$S$2:$S$98,
MATCH(1,('liste des soudeurs'!$F$2:$F$98=SITUATION!$C59)*
                     ('liste des soudeurs'!$I$2:$I$98&lt;=12)*
                    ('liste des soudeurs'!$G$2:$G$98=SITUATION!G$7),0),1), "")</f>
        <v/>
      </c>
      <c r="H59" s="619" t="str">
        <f t="array" ref="H59">IFERROR(INDEX('liste des soudeurs'!$S$2:$S$98,
MATCH(1,('liste des soudeurs'!$F$2:$F$98=SITUATION!$C59)*
                     ('liste des soudeurs'!$I$2:$I$98&lt;=12)*
                    ('liste des soudeurs'!$G$2:$G$98=SITUATION!H$7),0),1), "")</f>
        <v>WQT-053</v>
      </c>
      <c r="I59" s="619" t="str">
        <f t="array" ref="I59">IFERROR(INDEX('liste des soudeurs'!$S$2:$S$98,
MATCH(1,('liste des soudeurs'!$F$2:$F$98=SITUATION!$C59)*
                     ('liste des soudeurs'!$I$2:$I$98&lt;=12)*
                    ('liste des soudeurs'!$G$2:$G$98=SITUATION!I$7),0),1), "")</f>
        <v/>
      </c>
      <c r="J59" s="620" t="str">
        <f t="array" ref="J59">IFERROR(INDEX('liste des soudeurs'!$S$2:$S$98,
MATCH(1,('liste des soudeurs'!$F$2:$F$98=SITUATION!$C59)*
                     ('liste des soudeurs'!$I$2:$I$98&lt;=12)*
                    ('liste des soudeurs'!$G$2:$G$98=SITUATION!J$7),0),1), "")</f>
        <v/>
      </c>
      <c r="L59" s="618" t="str">
        <f t="array" ref="L59">IFERROR(INDEX('liste des soudeurs'!$S$2:$S$98,
                    MATCH(1,('liste des soudeurs'!$F$2:$F$98=SITUATION!$C59)*
                                        ('liste des soudeurs'!$I$2:$I$98&gt;12)*
                                         ('liste des soudeurs'!$G$2:$G$98=SITUATION!L$7),0),1),"")</f>
        <v/>
      </c>
      <c r="M59" s="619" t="str">
        <f t="array" ref="M59">IFERROR(INDEX('liste des soudeurs'!$S$2:$S$98,
                    MATCH(1,('liste des soudeurs'!$F$2:$F$98=SITUATION!$C59)*
                                        ('liste des soudeurs'!$I$2:$I$98&gt;12)*
                                         ('liste des soudeurs'!$G$2:$G$98=SITUATION!M$7),0),1),"")</f>
        <v>WQT-064</v>
      </c>
      <c r="N59" s="619" t="str">
        <f t="array" ref="N59">IFERROR(INDEX('liste des soudeurs'!$S$2:$S$98,
                    MATCH(1,('liste des soudeurs'!$F$2:$F$98=SITUATION!$C59)*
                                        ('liste des soudeurs'!$I$2:$I$98&gt;12)*
                                         ('liste des soudeurs'!$G$2:$G$98=SITUATION!N$7),0),1),"")</f>
        <v>WQT-041</v>
      </c>
      <c r="O59" s="619" t="str">
        <f t="array" ref="O59">IFERROR(INDEX('liste des soudeurs'!$S$2:$S$98,
                    MATCH(1,('liste des soudeurs'!$F$2:$F$98=SITUATION!$C59)*
                                        ('liste des soudeurs'!$I$2:$I$98&gt;12)*
                                         ('liste des soudeurs'!$G$2:$G$98=SITUATION!O$7),0),1),"")</f>
        <v/>
      </c>
      <c r="P59" s="620" t="str">
        <f t="array" ref="P59">IFERROR(INDEX('liste des soudeurs'!$S$2:$S$98,
                    MATCH(1,('liste des soudeurs'!$F$2:$F$98=SITUATION!$C59)*
                                        ('liste des soudeurs'!$I$2:$I$98&gt;12)*
                                         ('liste des soudeurs'!$G$2:$G$98=SITUATION!P$7),0),1),"")</f>
        <v/>
      </c>
      <c r="R59" s="621" t="str">
        <f t="array" ref="R59">IFERROR(INDEX('liste des soudeurs'!$S$2:$S$98,
MATCH(1,('liste des soudeurs'!$F$2:$F$98=SITUATION!$C59)*
                     ('liste des soudeurs'!$I$2:$I$98&lt;=12)*
                    ('liste des soudeurs'!$G$2:$G$98=SITUATION!R$7),0),1), "")</f>
        <v/>
      </c>
      <c r="S59" s="622" t="str">
        <f t="array" ref="S59">IFERROR(INDEX('liste des soudeurs'!$S$2:$S$98,
MATCH(1,('liste des soudeurs'!$F$2:$F$98=SITUATION!$C59)*
                     ('liste des soudeurs'!$I$2:$I$98&lt;=12)*
                    ('liste des soudeurs'!$G$2:$G$98=SITUATION!S$7),0),1), "")</f>
        <v/>
      </c>
      <c r="T59" s="622" t="str">
        <f t="array" ref="T59">IFERROR(INDEX('liste des soudeurs'!$S$2:$S$98,
MATCH(1,('liste des soudeurs'!$F$2:$F$98=SITUATION!$C59)*
                     ('liste des soudeurs'!$I$2:$I$98&lt;=12)*
                    ('liste des soudeurs'!$G$2:$G$98=SITUATION!T$7),0),1), "")</f>
        <v/>
      </c>
      <c r="U59" s="622" t="str">
        <f t="array" ref="U59">IFERROR(INDEX('liste des soudeurs'!$S$2:$S$98,
MATCH(1,('liste des soudeurs'!$F$2:$F$98=SITUATION!$C59)*
                     ('liste des soudeurs'!$I$2:$I$98&lt;=12)*
                    ('liste des soudeurs'!$G$2:$G$98=SITUATION!U$7),0),1), "")</f>
        <v/>
      </c>
      <c r="V59" s="623" t="str">
        <f t="array" ref="V59">IFERROR(INDEX('liste des soudeurs'!$S$2:$S$98,
MATCH(1,('liste des soudeurs'!$F$2:$F$98=SITUATION!$C59)*
                     ('liste des soudeurs'!$I$2:$I$98&lt;=12)*
                    ('liste des soudeurs'!$G$2:$G$98=SITUATION!V$7),0),1), "")</f>
        <v/>
      </c>
      <c r="W59" s="610"/>
      <c r="X59" s="618" t="str">
        <f t="shared" si="7"/>
        <v/>
      </c>
      <c r="Y59" s="620" t="str">
        <f t="shared" si="8"/>
        <v/>
      </c>
      <c r="Z59" s="624" t="b">
        <f t="shared" si="9"/>
        <v>1</v>
      </c>
      <c r="AA59" s="613">
        <f t="shared" si="3"/>
        <v>1</v>
      </c>
    </row>
    <row r="60" spans="1:27">
      <c r="A60" s="614">
        <f>COUNTIF($E$9:E60,1)</f>
        <v>29</v>
      </c>
      <c r="B60" s="615">
        <v>52</v>
      </c>
      <c r="C60" s="616" t="str">
        <f>IFERROR(VLOOKUP(D60,'1'!$A$2:$B$500,2,0),"")</f>
        <v>AMRANE ABDELHAFID</v>
      </c>
      <c r="D60" s="617" t="s">
        <v>874</v>
      </c>
      <c r="E60" s="575">
        <f t="shared" si="4"/>
        <v>1</v>
      </c>
      <c r="F60" s="618" t="str">
        <f t="array" ref="F60">IFERROR(INDEX('liste des soudeurs'!$S$2:$S$98,
MATCH(1,('liste des soudeurs'!$F$2:$F$98=SITUATION!$C60)*
                     ('liste des soudeurs'!$I$2:$I$98&lt;=12)*
                    ('liste des soudeurs'!$G$2:$G$98=SITUATION!F$7),0),1), "")</f>
        <v/>
      </c>
      <c r="G60" s="619" t="str">
        <f t="array" ref="G60">IFERROR(INDEX('liste des soudeurs'!$S$2:$S$98,
MATCH(1,('liste des soudeurs'!$F$2:$F$98=SITUATION!$C60)*
                     ('liste des soudeurs'!$I$2:$I$98&lt;=12)*
                    ('liste des soudeurs'!$G$2:$G$98=SITUATION!G$7),0),1), "")</f>
        <v/>
      </c>
      <c r="H60" s="619" t="str">
        <f t="array" ref="H60">IFERROR(INDEX('liste des soudeurs'!$S$2:$S$98,
MATCH(1,('liste des soudeurs'!$F$2:$F$98=SITUATION!$C60)*
                     ('liste des soudeurs'!$I$2:$I$98&lt;=12)*
                    ('liste des soudeurs'!$G$2:$G$98=SITUATION!H$7),0),1), "")</f>
        <v>WQT-054</v>
      </c>
      <c r="I60" s="619" t="str">
        <f t="array" ref="I60">IFERROR(INDEX('liste des soudeurs'!$S$2:$S$98,
MATCH(1,('liste des soudeurs'!$F$2:$F$98=SITUATION!$C60)*
                     ('liste des soudeurs'!$I$2:$I$98&lt;=12)*
                    ('liste des soudeurs'!$G$2:$G$98=SITUATION!I$7),0),1), "")</f>
        <v/>
      </c>
      <c r="J60" s="620" t="str">
        <f t="array" ref="J60">IFERROR(INDEX('liste des soudeurs'!$S$2:$S$98,
MATCH(1,('liste des soudeurs'!$F$2:$F$98=SITUATION!$C60)*
                     ('liste des soudeurs'!$I$2:$I$98&lt;=12)*
                    ('liste des soudeurs'!$G$2:$G$98=SITUATION!J$7),0),1), "")</f>
        <v/>
      </c>
      <c r="L60" s="618" t="str">
        <f t="array" ref="L60">IFERROR(INDEX('liste des soudeurs'!$S$2:$S$98,
                    MATCH(1,('liste des soudeurs'!$F$2:$F$98=SITUATION!$C60)*
                                        ('liste des soudeurs'!$I$2:$I$98&gt;12)*
                                         ('liste des soudeurs'!$G$2:$G$98=SITUATION!L$7),0),1),"")</f>
        <v/>
      </c>
      <c r="M60" s="619" t="str">
        <f t="array" ref="M60">IFERROR(INDEX('liste des soudeurs'!$S$2:$S$98,
                    MATCH(1,('liste des soudeurs'!$F$2:$F$98=SITUATION!$C60)*
                                        ('liste des soudeurs'!$I$2:$I$98&gt;12)*
                                         ('liste des soudeurs'!$G$2:$G$98=SITUATION!M$7),0),1),"")</f>
        <v/>
      </c>
      <c r="N60" s="619" t="str">
        <f t="array" ref="N60">IFERROR(INDEX('liste des soudeurs'!$S$2:$S$98,
                    MATCH(1,('liste des soudeurs'!$F$2:$F$98=SITUATION!$C60)*
                                        ('liste des soudeurs'!$I$2:$I$98&gt;12)*
                                         ('liste des soudeurs'!$G$2:$G$98=SITUATION!N$7),0),1),"")</f>
        <v>WQT-042</v>
      </c>
      <c r="O60" s="619" t="str">
        <f t="array" ref="O60">IFERROR(INDEX('liste des soudeurs'!$S$2:$S$98,
                    MATCH(1,('liste des soudeurs'!$F$2:$F$98=SITUATION!$C60)*
                                        ('liste des soudeurs'!$I$2:$I$98&gt;12)*
                                         ('liste des soudeurs'!$G$2:$G$98=SITUATION!O$7),0),1),"")</f>
        <v/>
      </c>
      <c r="P60" s="620" t="str">
        <f t="array" ref="P60">IFERROR(INDEX('liste des soudeurs'!$S$2:$S$98,
                    MATCH(1,('liste des soudeurs'!$F$2:$F$98=SITUATION!$C60)*
                                        ('liste des soudeurs'!$I$2:$I$98&gt;12)*
                                         ('liste des soudeurs'!$G$2:$G$98=SITUATION!P$7),0),1),"")</f>
        <v>WQT-055</v>
      </c>
      <c r="R60" s="621" t="str">
        <f t="array" ref="R60">IFERROR(INDEX('liste des soudeurs'!$S$2:$S$98,
MATCH(1,('liste des soudeurs'!$F$2:$F$98=SITUATION!$C60)*
                     ('liste des soudeurs'!$I$2:$I$98&lt;=12)*
                    ('liste des soudeurs'!$G$2:$G$98=SITUATION!R$7),0),1), "")</f>
        <v>WQT-044</v>
      </c>
      <c r="S60" s="622" t="str">
        <f t="array" ref="S60">IFERROR(INDEX('liste des soudeurs'!$S$2:$S$98,
MATCH(1,('liste des soudeurs'!$F$2:$F$98=SITUATION!$C60)*
                     ('liste des soudeurs'!$I$2:$I$98&lt;=12)*
                    ('liste des soudeurs'!$G$2:$G$98=SITUATION!S$7),0),1), "")</f>
        <v/>
      </c>
      <c r="T60" s="622" t="str">
        <f t="array" ref="T60">IFERROR(INDEX('liste des soudeurs'!$S$2:$S$98,
MATCH(1,('liste des soudeurs'!$F$2:$F$98=SITUATION!$C60)*
                     ('liste des soudeurs'!$I$2:$I$98&lt;=12)*
                    ('liste des soudeurs'!$G$2:$G$98=SITUATION!T$7),0),1), "")</f>
        <v>WQT-043</v>
      </c>
      <c r="U60" s="622" t="str">
        <f t="array" ref="U60">IFERROR(INDEX('liste des soudeurs'!$S$2:$S$98,
MATCH(1,('liste des soudeurs'!$F$2:$F$98=SITUATION!$C60)*
                     ('liste des soudeurs'!$I$2:$I$98&lt;=12)*
                    ('liste des soudeurs'!$G$2:$G$98=SITUATION!U$7),0),1), "")</f>
        <v/>
      </c>
      <c r="V60" s="623" t="str">
        <f t="array" ref="V60">IFERROR(INDEX('liste des soudeurs'!$S$2:$S$98,
MATCH(1,('liste des soudeurs'!$F$2:$F$98=SITUATION!$C60)*
                     ('liste des soudeurs'!$I$2:$I$98&lt;=12)*
                    ('liste des soudeurs'!$G$2:$G$98=SITUATION!V$7),0),1), "")</f>
        <v/>
      </c>
      <c r="W60" s="610"/>
      <c r="X60" s="618" t="str">
        <f t="shared" si="7"/>
        <v>WQT-044</v>
      </c>
      <c r="Y60" s="620" t="str">
        <f t="shared" si="8"/>
        <v/>
      </c>
      <c r="Z60" s="624" t="b">
        <f t="shared" si="9"/>
        <v>1</v>
      </c>
      <c r="AA60" s="613">
        <f t="shared" si="3"/>
        <v>1</v>
      </c>
    </row>
    <row r="61" spans="1:27">
      <c r="A61" s="614">
        <f>COUNTIF($E$9:E61,1)</f>
        <v>30</v>
      </c>
      <c r="B61" s="615">
        <v>53</v>
      </c>
      <c r="C61" s="616" t="str">
        <f>IFERROR(VLOOKUP(D61,'1'!$A$2:$B$500,2,0),"")</f>
        <v>GRAIRI OUSSAMA</v>
      </c>
      <c r="D61" s="617" t="s">
        <v>875</v>
      </c>
      <c r="E61" s="575">
        <f t="shared" si="4"/>
        <v>1</v>
      </c>
      <c r="F61" s="618" t="str">
        <f t="array" ref="F61">IFERROR(INDEX('liste des soudeurs'!$S$2:$S$98,
MATCH(1,('liste des soudeurs'!$F$2:$F$98=SITUATION!$C61)*
                     ('liste des soudeurs'!$I$2:$I$98&lt;=12)*
                    ('liste des soudeurs'!$G$2:$G$98=SITUATION!F$7),0),1), "")</f>
        <v/>
      </c>
      <c r="G61" s="619" t="str">
        <f t="array" ref="G61">IFERROR(INDEX('liste des soudeurs'!$S$2:$S$98,
MATCH(1,('liste des soudeurs'!$F$2:$F$98=SITUATION!$C61)*
                     ('liste des soudeurs'!$I$2:$I$98&lt;=12)*
                    ('liste des soudeurs'!$G$2:$G$98=SITUATION!G$7),0),1), "")</f>
        <v/>
      </c>
      <c r="H61" s="619" t="str">
        <f t="array" ref="H61">IFERROR(INDEX('liste des soudeurs'!$S$2:$S$98,
MATCH(1,('liste des soudeurs'!$F$2:$F$98=SITUATION!$C61)*
                     ('liste des soudeurs'!$I$2:$I$98&lt;=12)*
                    ('liste des soudeurs'!$G$2:$G$98=SITUATION!H$7),0),1), "")</f>
        <v>WQT-056</v>
      </c>
      <c r="I61" s="619" t="str">
        <f t="array" ref="I61">IFERROR(INDEX('liste des soudeurs'!$S$2:$S$98,
MATCH(1,('liste des soudeurs'!$F$2:$F$98=SITUATION!$C61)*
                     ('liste des soudeurs'!$I$2:$I$98&lt;=12)*
                    ('liste des soudeurs'!$G$2:$G$98=SITUATION!I$7),0),1), "")</f>
        <v/>
      </c>
      <c r="J61" s="620" t="str">
        <f t="array" ref="J61">IFERROR(INDEX('liste des soudeurs'!$S$2:$S$98,
MATCH(1,('liste des soudeurs'!$F$2:$F$98=SITUATION!$C61)*
                     ('liste des soudeurs'!$I$2:$I$98&lt;=12)*
                    ('liste des soudeurs'!$G$2:$G$98=SITUATION!J$7),0),1), "")</f>
        <v/>
      </c>
      <c r="L61" s="618" t="str">
        <f t="array" ref="L61">IFERROR(INDEX('liste des soudeurs'!$S$2:$S$98,
                    MATCH(1,('liste des soudeurs'!$F$2:$F$98=SITUATION!$C61)*
                                        ('liste des soudeurs'!$I$2:$I$98&gt;12)*
                                         ('liste des soudeurs'!$G$2:$G$98=SITUATION!L$7),0),1),"")</f>
        <v/>
      </c>
      <c r="M61" s="619" t="str">
        <f t="array" ref="M61">IFERROR(INDEX('liste des soudeurs'!$S$2:$S$98,
                    MATCH(1,('liste des soudeurs'!$F$2:$F$98=SITUATION!$C61)*
                                        ('liste des soudeurs'!$I$2:$I$98&gt;12)*
                                         ('liste des soudeurs'!$G$2:$G$98=SITUATION!M$7),0),1),"")</f>
        <v/>
      </c>
      <c r="N61" s="619" t="str">
        <f t="array" ref="N61">IFERROR(INDEX('liste des soudeurs'!$S$2:$S$98,
                    MATCH(1,('liste des soudeurs'!$F$2:$F$98=SITUATION!$C61)*
                                        ('liste des soudeurs'!$I$2:$I$98&gt;12)*
                                         ('liste des soudeurs'!$G$2:$G$98=SITUATION!N$7),0),1),"")</f>
        <v/>
      </c>
      <c r="O61" s="619" t="str">
        <f t="array" ref="O61">IFERROR(INDEX('liste des soudeurs'!$S$2:$S$98,
                    MATCH(1,('liste des soudeurs'!$F$2:$F$98=SITUATION!$C61)*
                                        ('liste des soudeurs'!$I$2:$I$98&gt;12)*
                                         ('liste des soudeurs'!$G$2:$G$98=SITUATION!O$7),0),1),"")</f>
        <v/>
      </c>
      <c r="P61" s="620" t="str">
        <f t="array" ref="P61">IFERROR(INDEX('liste des soudeurs'!$S$2:$S$98,
                    MATCH(1,('liste des soudeurs'!$F$2:$F$98=SITUATION!$C61)*
                                        ('liste des soudeurs'!$I$2:$I$98&gt;12)*
                                         ('liste des soudeurs'!$G$2:$G$98=SITUATION!P$7),0),1),"")</f>
        <v/>
      </c>
      <c r="R61" s="621" t="str">
        <f t="array" ref="R61">IFERROR(INDEX('liste des soudeurs'!$S$2:$S$98,
MATCH(1,('liste des soudeurs'!$F$2:$F$98=SITUATION!$C61)*
                     ('liste des soudeurs'!$I$2:$I$98&lt;=12)*
                    ('liste des soudeurs'!$G$2:$G$98=SITUATION!R$7),0),1), "")</f>
        <v/>
      </c>
      <c r="S61" s="622" t="str">
        <f t="array" ref="S61">IFERROR(INDEX('liste des soudeurs'!$S$2:$S$98,
MATCH(1,('liste des soudeurs'!$F$2:$F$98=SITUATION!$C61)*
                     ('liste des soudeurs'!$I$2:$I$98&lt;=12)*
                    ('liste des soudeurs'!$G$2:$G$98=SITUATION!S$7),0),1), "")</f>
        <v/>
      </c>
      <c r="T61" s="622" t="str">
        <f t="array" ref="T61">IFERROR(INDEX('liste des soudeurs'!$S$2:$S$98,
MATCH(1,('liste des soudeurs'!$F$2:$F$98=SITUATION!$C61)*
                     ('liste des soudeurs'!$I$2:$I$98&lt;=12)*
                    ('liste des soudeurs'!$G$2:$G$98=SITUATION!T$7),0),1), "")</f>
        <v/>
      </c>
      <c r="U61" s="622" t="str">
        <f t="array" ref="U61">IFERROR(INDEX('liste des soudeurs'!$S$2:$S$98,
MATCH(1,('liste des soudeurs'!$F$2:$F$98=SITUATION!$C61)*
                     ('liste des soudeurs'!$I$2:$I$98&lt;=12)*
                    ('liste des soudeurs'!$G$2:$G$98=SITUATION!U$7),0),1), "")</f>
        <v/>
      </c>
      <c r="V61" s="623" t="str">
        <f t="array" ref="V61">IFERROR(INDEX('liste des soudeurs'!$S$2:$S$98,
MATCH(1,('liste des soudeurs'!$F$2:$F$98=SITUATION!$C61)*
                     ('liste des soudeurs'!$I$2:$I$98&lt;=12)*
                    ('liste des soudeurs'!$G$2:$G$98=SITUATION!V$7),0),1), "")</f>
        <v/>
      </c>
      <c r="W61" s="610"/>
      <c r="X61" s="618" t="str">
        <f t="shared" si="7"/>
        <v/>
      </c>
      <c r="Y61" s="620" t="str">
        <f t="shared" si="8"/>
        <v/>
      </c>
      <c r="Z61" s="624" t="b">
        <f t="shared" si="9"/>
        <v>1</v>
      </c>
      <c r="AA61" s="613">
        <f t="shared" si="3"/>
        <v>1</v>
      </c>
    </row>
    <row r="62" spans="1:27">
      <c r="A62" s="614">
        <f>COUNTIF($E$9:E62,1)</f>
        <v>31</v>
      </c>
      <c r="B62" s="615">
        <v>54</v>
      </c>
      <c r="C62" s="616" t="str">
        <f>IFERROR(VLOOKUP(D62,'1'!$A$2:$B$500,2,0),"")</f>
        <v>MESFAT MOURAD</v>
      </c>
      <c r="D62" s="617" t="s">
        <v>876</v>
      </c>
      <c r="E62" s="575">
        <f t="shared" si="4"/>
        <v>1</v>
      </c>
      <c r="F62" s="618" t="str">
        <f t="array" ref="F62">IFERROR(INDEX('liste des soudeurs'!$S$2:$S$98,
MATCH(1,('liste des soudeurs'!$F$2:$F$98=SITUATION!$C62)*
                     ('liste des soudeurs'!$I$2:$I$98&lt;=12)*
                    ('liste des soudeurs'!$G$2:$G$98=SITUATION!F$7),0),1), "")</f>
        <v/>
      </c>
      <c r="G62" s="619" t="str">
        <f t="array" ref="G62">IFERROR(INDEX('liste des soudeurs'!$S$2:$S$98,
MATCH(1,('liste des soudeurs'!$F$2:$F$98=SITUATION!$C62)*
                     ('liste des soudeurs'!$I$2:$I$98&lt;=12)*
                    ('liste des soudeurs'!$G$2:$G$98=SITUATION!G$7),0),1), "")</f>
        <v/>
      </c>
      <c r="H62" s="619" t="str">
        <f t="array" ref="H62">IFERROR(INDEX('liste des soudeurs'!$S$2:$S$98,
MATCH(1,('liste des soudeurs'!$F$2:$F$98=SITUATION!$C62)*
                     ('liste des soudeurs'!$I$2:$I$98&lt;=12)*
                    ('liste des soudeurs'!$G$2:$G$98=SITUATION!H$7),0),1), "")</f>
        <v>WQT-057</v>
      </c>
      <c r="I62" s="619" t="str">
        <f t="array" ref="I62">IFERROR(INDEX('liste des soudeurs'!$S$2:$S$98,
MATCH(1,('liste des soudeurs'!$F$2:$F$98=SITUATION!$C62)*
                     ('liste des soudeurs'!$I$2:$I$98&lt;=12)*
                    ('liste des soudeurs'!$G$2:$G$98=SITUATION!I$7),0),1), "")</f>
        <v/>
      </c>
      <c r="J62" s="620" t="str">
        <f t="array" ref="J62">IFERROR(INDEX('liste des soudeurs'!$S$2:$S$98,
MATCH(1,('liste des soudeurs'!$F$2:$F$98=SITUATION!$C62)*
                     ('liste des soudeurs'!$I$2:$I$98&lt;=12)*
                    ('liste des soudeurs'!$G$2:$G$98=SITUATION!J$7),0),1), "")</f>
        <v/>
      </c>
      <c r="L62" s="618" t="str">
        <f t="array" ref="L62">IFERROR(INDEX('liste des soudeurs'!$S$2:$S$98,
                    MATCH(1,('liste des soudeurs'!$F$2:$F$98=SITUATION!$C62)*
                                        ('liste des soudeurs'!$I$2:$I$98&gt;12)*
                                         ('liste des soudeurs'!$G$2:$G$98=SITUATION!L$7),0),1),"")</f>
        <v/>
      </c>
      <c r="M62" s="619" t="str">
        <f t="array" ref="M62">IFERROR(INDEX('liste des soudeurs'!$S$2:$S$98,
                    MATCH(1,('liste des soudeurs'!$F$2:$F$98=SITUATION!$C62)*
                                        ('liste des soudeurs'!$I$2:$I$98&gt;12)*
                                         ('liste des soudeurs'!$G$2:$G$98=SITUATION!M$7),0),1),"")</f>
        <v/>
      </c>
      <c r="N62" s="619" t="str">
        <f t="array" ref="N62">IFERROR(INDEX('liste des soudeurs'!$S$2:$S$98,
                    MATCH(1,('liste des soudeurs'!$F$2:$F$98=SITUATION!$C62)*
                                        ('liste des soudeurs'!$I$2:$I$98&gt;12)*
                                         ('liste des soudeurs'!$G$2:$G$98=SITUATION!N$7),0),1),"")</f>
        <v/>
      </c>
      <c r="O62" s="619" t="str">
        <f t="array" ref="O62">IFERROR(INDEX('liste des soudeurs'!$S$2:$S$98,
                    MATCH(1,('liste des soudeurs'!$F$2:$F$98=SITUATION!$C62)*
                                        ('liste des soudeurs'!$I$2:$I$98&gt;12)*
                                         ('liste des soudeurs'!$G$2:$G$98=SITUATION!O$7),0),1),"")</f>
        <v/>
      </c>
      <c r="P62" s="620" t="str">
        <f t="array" ref="P62">IFERROR(INDEX('liste des soudeurs'!$S$2:$S$98,
                    MATCH(1,('liste des soudeurs'!$F$2:$F$98=SITUATION!$C62)*
                                        ('liste des soudeurs'!$I$2:$I$98&gt;12)*
                                         ('liste des soudeurs'!$G$2:$G$98=SITUATION!P$7),0),1),"")</f>
        <v/>
      </c>
      <c r="R62" s="621" t="str">
        <f t="array" ref="R62">IFERROR(INDEX('liste des soudeurs'!$S$2:$S$98,
MATCH(1,('liste des soudeurs'!$F$2:$F$98=SITUATION!$C62)*
                     ('liste des soudeurs'!$I$2:$I$98&lt;=12)*
                    ('liste des soudeurs'!$G$2:$G$98=SITUATION!R$7),0),1), "")</f>
        <v/>
      </c>
      <c r="S62" s="622" t="str">
        <f t="array" ref="S62">IFERROR(INDEX('liste des soudeurs'!$S$2:$S$98,
MATCH(1,('liste des soudeurs'!$F$2:$F$98=SITUATION!$C62)*
                     ('liste des soudeurs'!$I$2:$I$98&lt;=12)*
                    ('liste des soudeurs'!$G$2:$G$98=SITUATION!S$7),0),1), "")</f>
        <v/>
      </c>
      <c r="T62" s="622" t="str">
        <f t="array" ref="T62">IFERROR(INDEX('liste des soudeurs'!$S$2:$S$98,
MATCH(1,('liste des soudeurs'!$F$2:$F$98=SITUATION!$C62)*
                     ('liste des soudeurs'!$I$2:$I$98&lt;=12)*
                    ('liste des soudeurs'!$G$2:$G$98=SITUATION!T$7),0),1), "")</f>
        <v/>
      </c>
      <c r="U62" s="622" t="str">
        <f t="array" ref="U62">IFERROR(INDEX('liste des soudeurs'!$S$2:$S$98,
MATCH(1,('liste des soudeurs'!$F$2:$F$98=SITUATION!$C62)*
                     ('liste des soudeurs'!$I$2:$I$98&lt;=12)*
                    ('liste des soudeurs'!$G$2:$G$98=SITUATION!U$7),0),1), "")</f>
        <v/>
      </c>
      <c r="V62" s="623" t="str">
        <f t="array" ref="V62">IFERROR(INDEX('liste des soudeurs'!$S$2:$S$98,
MATCH(1,('liste des soudeurs'!$F$2:$F$98=SITUATION!$C62)*
                     ('liste des soudeurs'!$I$2:$I$98&lt;=12)*
                    ('liste des soudeurs'!$G$2:$G$98=SITUATION!V$7),0),1), "")</f>
        <v/>
      </c>
      <c r="W62" s="610"/>
      <c r="X62" s="618" t="str">
        <f t="shared" si="7"/>
        <v/>
      </c>
      <c r="Y62" s="620" t="str">
        <f t="shared" si="8"/>
        <v/>
      </c>
      <c r="Z62" s="624" t="b">
        <f t="shared" si="9"/>
        <v>1</v>
      </c>
      <c r="AA62" s="613">
        <f t="shared" si="3"/>
        <v>1</v>
      </c>
    </row>
    <row r="63" spans="1:27" hidden="1">
      <c r="A63" s="614">
        <f>COUNTIF($E$9:E63,1)</f>
        <v>31</v>
      </c>
      <c r="B63" s="615">
        <v>55</v>
      </c>
      <c r="C63" s="616" t="str">
        <f>IFERROR(VLOOKUP(D63,'1'!$A$2:$B$500,2,0),"")</f>
        <v>DJELID LAHCEN</v>
      </c>
      <c r="D63" s="617" t="s">
        <v>877</v>
      </c>
      <c r="E63" s="575">
        <f t="shared" si="4"/>
        <v>0</v>
      </c>
      <c r="F63" s="618" t="str">
        <f t="array" ref="F63">IFERROR(INDEX('liste des soudeurs'!$S$2:$S$98,
MATCH(1,('liste des soudeurs'!$F$2:$F$98=SITUATION!$C63)*
                     ('liste des soudeurs'!$I$2:$I$98&lt;=12)*
                    ('liste des soudeurs'!$G$2:$G$98=SITUATION!F$7),0),1), "")</f>
        <v/>
      </c>
      <c r="G63" s="619" t="str">
        <f t="array" ref="G63">IFERROR(INDEX('liste des soudeurs'!$S$2:$S$98,
MATCH(1,('liste des soudeurs'!$F$2:$F$98=SITUATION!$C63)*
                     ('liste des soudeurs'!$I$2:$I$98&lt;=12)*
                    ('liste des soudeurs'!$G$2:$G$98=SITUATION!G$7),0),1), "")</f>
        <v/>
      </c>
      <c r="H63" s="619">
        <f t="array" ref="H63">IFERROR(INDEX('liste des soudeurs'!$S$2:$S$98,
MATCH(1,('liste des soudeurs'!$F$2:$F$98=SITUATION!$C63)*
                     ('liste des soudeurs'!$I$2:$I$98&lt;=12)*
                    ('liste des soudeurs'!$G$2:$G$98=SITUATION!H$7),0),1), "")</f>
        <v>0</v>
      </c>
      <c r="I63" s="619" t="str">
        <f t="array" ref="I63">IFERROR(INDEX('liste des soudeurs'!$S$2:$S$98,
MATCH(1,('liste des soudeurs'!$F$2:$F$98=SITUATION!$C63)*
                     ('liste des soudeurs'!$I$2:$I$98&lt;=12)*
                    ('liste des soudeurs'!$G$2:$G$98=SITUATION!I$7),0),1), "")</f>
        <v/>
      </c>
      <c r="J63" s="620" t="str">
        <f t="array" ref="J63">IFERROR(INDEX('liste des soudeurs'!$S$2:$S$98,
MATCH(1,('liste des soudeurs'!$F$2:$F$98=SITUATION!$C63)*
                     ('liste des soudeurs'!$I$2:$I$98&lt;=12)*
                    ('liste des soudeurs'!$G$2:$G$98=SITUATION!J$7),0),1), "")</f>
        <v/>
      </c>
      <c r="L63" s="618" t="str">
        <f t="array" ref="L63">IFERROR(INDEX('liste des soudeurs'!$S$2:$S$98,
                    MATCH(1,('liste des soudeurs'!$F$2:$F$98=SITUATION!$C63)*
                                        ('liste des soudeurs'!$I$2:$I$98&gt;12)*
                                         ('liste des soudeurs'!$G$2:$G$98=SITUATION!L$7),0),1),"")</f>
        <v/>
      </c>
      <c r="M63" s="619" t="str">
        <f t="array" ref="M63">IFERROR(INDEX('liste des soudeurs'!$S$2:$S$98,
                    MATCH(1,('liste des soudeurs'!$F$2:$F$98=SITUATION!$C63)*
                                        ('liste des soudeurs'!$I$2:$I$98&gt;12)*
                                         ('liste des soudeurs'!$G$2:$G$98=SITUATION!M$7),0),1),"")</f>
        <v/>
      </c>
      <c r="N63" s="619" t="str">
        <f t="array" ref="N63">IFERROR(INDEX('liste des soudeurs'!$S$2:$S$98,
                    MATCH(1,('liste des soudeurs'!$F$2:$F$98=SITUATION!$C63)*
                                        ('liste des soudeurs'!$I$2:$I$98&gt;12)*
                                         ('liste des soudeurs'!$G$2:$G$98=SITUATION!N$7),0),1),"")</f>
        <v/>
      </c>
      <c r="O63" s="619" t="str">
        <f t="array" ref="O63">IFERROR(INDEX('liste des soudeurs'!$S$2:$S$98,
                    MATCH(1,('liste des soudeurs'!$F$2:$F$98=SITUATION!$C63)*
                                        ('liste des soudeurs'!$I$2:$I$98&gt;12)*
                                         ('liste des soudeurs'!$G$2:$G$98=SITUATION!O$7),0),1),"")</f>
        <v/>
      </c>
      <c r="P63" s="620" t="str">
        <f t="array" ref="P63">IFERROR(INDEX('liste des soudeurs'!$S$2:$S$98,
                    MATCH(1,('liste des soudeurs'!$F$2:$F$98=SITUATION!$C63)*
                                        ('liste des soudeurs'!$I$2:$I$98&gt;12)*
                                         ('liste des soudeurs'!$G$2:$G$98=SITUATION!P$7),0),1),"")</f>
        <v/>
      </c>
      <c r="R63" s="621" t="str">
        <f t="array" ref="R63">IFERROR(INDEX('liste des soudeurs'!$S$2:$S$98,
MATCH(1,('liste des soudeurs'!$F$2:$F$98=SITUATION!$C63)*
                     ('liste des soudeurs'!$I$2:$I$98&lt;=12)*
                    ('liste des soudeurs'!$G$2:$G$98=SITUATION!R$7),0),1), "")</f>
        <v/>
      </c>
      <c r="S63" s="622" t="str">
        <f t="array" ref="S63">IFERROR(INDEX('liste des soudeurs'!$S$2:$S$98,
MATCH(1,('liste des soudeurs'!$F$2:$F$98=SITUATION!$C63)*
                     ('liste des soudeurs'!$I$2:$I$98&lt;=12)*
                    ('liste des soudeurs'!$G$2:$G$98=SITUATION!S$7),0),1), "")</f>
        <v/>
      </c>
      <c r="T63" s="622" t="str">
        <f t="array" ref="T63">IFERROR(INDEX('liste des soudeurs'!$S$2:$S$98,
MATCH(1,('liste des soudeurs'!$F$2:$F$98=SITUATION!$C63)*
                     ('liste des soudeurs'!$I$2:$I$98&lt;=12)*
                    ('liste des soudeurs'!$G$2:$G$98=SITUATION!T$7),0),1), "")</f>
        <v/>
      </c>
      <c r="U63" s="622" t="str">
        <f t="array" ref="U63">IFERROR(INDEX('liste des soudeurs'!$S$2:$S$98,
MATCH(1,('liste des soudeurs'!$F$2:$F$98=SITUATION!$C63)*
                     ('liste des soudeurs'!$I$2:$I$98&lt;=12)*
                    ('liste des soudeurs'!$G$2:$G$98=SITUATION!U$7),0),1), "")</f>
        <v/>
      </c>
      <c r="V63" s="623" t="str">
        <f t="array" ref="V63">IFERROR(INDEX('liste des soudeurs'!$S$2:$S$98,
MATCH(1,('liste des soudeurs'!$F$2:$F$98=SITUATION!$C63)*
                     ('liste des soudeurs'!$I$2:$I$98&lt;=12)*
                    ('liste des soudeurs'!$G$2:$G$98=SITUATION!V$7),0),1), "")</f>
        <v/>
      </c>
      <c r="W63" s="610"/>
      <c r="X63" s="618" t="str">
        <f t="shared" si="7"/>
        <v/>
      </c>
      <c r="Y63" s="620" t="str">
        <f t="shared" si="8"/>
        <v/>
      </c>
      <c r="Z63" s="624" t="b">
        <f t="shared" si="9"/>
        <v>1</v>
      </c>
      <c r="AA63" s="613">
        <f t="shared" si="3"/>
        <v>0</v>
      </c>
    </row>
    <row r="64" spans="1:27">
      <c r="A64" s="614">
        <f>COUNTIF($E$9:E64,1)</f>
        <v>32</v>
      </c>
      <c r="B64" s="615">
        <v>56</v>
      </c>
      <c r="C64" s="616" t="str">
        <f>IFERROR(VLOOKUP(D64,'1'!$A$2:$B$500,2,0),"")</f>
        <v>BENAOUDA HOUARI</v>
      </c>
      <c r="D64" s="617" t="s">
        <v>449</v>
      </c>
      <c r="E64" s="575">
        <f t="shared" si="4"/>
        <v>1</v>
      </c>
      <c r="F64" s="618" t="str">
        <f t="array" ref="F64">IFERROR(INDEX('liste des soudeurs'!$S$2:$S$98,
MATCH(1,('liste des soudeurs'!$F$2:$F$98=SITUATION!$C64)*
                     ('liste des soudeurs'!$I$2:$I$98&lt;=12)*
                    ('liste des soudeurs'!$G$2:$G$98=SITUATION!F$7),0),1), "")</f>
        <v/>
      </c>
      <c r="G64" s="619" t="str">
        <f t="array" ref="G64">IFERROR(INDEX('liste des soudeurs'!$S$2:$S$98,
MATCH(1,('liste des soudeurs'!$F$2:$F$98=SITUATION!$C64)*
                     ('liste des soudeurs'!$I$2:$I$98&lt;=12)*
                    ('liste des soudeurs'!$G$2:$G$98=SITUATION!G$7),0),1), "")</f>
        <v/>
      </c>
      <c r="H64" s="619" t="str">
        <f t="array" ref="H64">IFERROR(INDEX('liste des soudeurs'!$S$2:$S$98,
MATCH(1,('liste des soudeurs'!$F$2:$F$98=SITUATION!$C64)*
                     ('liste des soudeurs'!$I$2:$I$98&lt;=12)*
                    ('liste des soudeurs'!$G$2:$G$98=SITUATION!H$7),0),1), "")</f>
        <v>WQT-058</v>
      </c>
      <c r="I64" s="619" t="str">
        <f t="array" ref="I64">IFERROR(INDEX('liste des soudeurs'!$S$2:$S$98,
MATCH(1,('liste des soudeurs'!$F$2:$F$98=SITUATION!$C64)*
                     ('liste des soudeurs'!$I$2:$I$98&lt;=12)*
                    ('liste des soudeurs'!$G$2:$G$98=SITUATION!I$7),0),1), "")</f>
        <v/>
      </c>
      <c r="J64" s="620" t="str">
        <f t="array" ref="J64">IFERROR(INDEX('liste des soudeurs'!$S$2:$S$98,
MATCH(1,('liste des soudeurs'!$F$2:$F$98=SITUATION!$C64)*
                     ('liste des soudeurs'!$I$2:$I$98&lt;=12)*
                    ('liste des soudeurs'!$G$2:$G$98=SITUATION!J$7),0),1), "")</f>
        <v/>
      </c>
      <c r="L64" s="618" t="str">
        <f t="array" ref="L64">IFERROR(INDEX('liste des soudeurs'!$S$2:$S$98,
                    MATCH(1,('liste des soudeurs'!$F$2:$F$98=SITUATION!$C64)*
                                        ('liste des soudeurs'!$I$2:$I$98&gt;12)*
                                         ('liste des soudeurs'!$G$2:$G$98=SITUATION!L$7),0),1),"")</f>
        <v/>
      </c>
      <c r="M64" s="619" t="str">
        <f t="array" ref="M64">IFERROR(INDEX('liste des soudeurs'!$S$2:$S$98,
                    MATCH(1,('liste des soudeurs'!$F$2:$F$98=SITUATION!$C64)*
                                        ('liste des soudeurs'!$I$2:$I$98&gt;12)*
                                         ('liste des soudeurs'!$G$2:$G$98=SITUATION!M$7),0),1),"")</f>
        <v/>
      </c>
      <c r="N64" s="619" t="str">
        <f t="array" ref="N64">IFERROR(INDEX('liste des soudeurs'!$S$2:$S$98,
                    MATCH(1,('liste des soudeurs'!$F$2:$F$98=SITUATION!$C64)*
                                        ('liste des soudeurs'!$I$2:$I$98&gt;12)*
                                         ('liste des soudeurs'!$G$2:$G$98=SITUATION!N$7),0),1),"")</f>
        <v/>
      </c>
      <c r="O64" s="619" t="str">
        <f t="array" ref="O64">IFERROR(INDEX('liste des soudeurs'!$S$2:$S$98,
                    MATCH(1,('liste des soudeurs'!$F$2:$F$98=SITUATION!$C64)*
                                        ('liste des soudeurs'!$I$2:$I$98&gt;12)*
                                         ('liste des soudeurs'!$G$2:$G$98=SITUATION!O$7),0),1),"")</f>
        <v/>
      </c>
      <c r="P64" s="620" t="str">
        <f t="array" ref="P64">IFERROR(INDEX('liste des soudeurs'!$S$2:$S$98,
                    MATCH(1,('liste des soudeurs'!$F$2:$F$98=SITUATION!$C64)*
                                        ('liste des soudeurs'!$I$2:$I$98&gt;12)*
                                         ('liste des soudeurs'!$G$2:$G$98=SITUATION!P$7),0),1),"")</f>
        <v/>
      </c>
      <c r="R64" s="621" t="str">
        <f t="array" ref="R64">IFERROR(INDEX('liste des soudeurs'!$S$2:$S$98,
MATCH(1,('liste des soudeurs'!$F$2:$F$98=SITUATION!$C64)*
                     ('liste des soudeurs'!$I$2:$I$98&lt;=12)*
                    ('liste des soudeurs'!$G$2:$G$98=SITUATION!R$7),0),1), "")</f>
        <v/>
      </c>
      <c r="S64" s="622" t="str">
        <f t="array" ref="S64">IFERROR(INDEX('liste des soudeurs'!$S$2:$S$98,
MATCH(1,('liste des soudeurs'!$F$2:$F$98=SITUATION!$C64)*
                     ('liste des soudeurs'!$I$2:$I$98&lt;=12)*
                    ('liste des soudeurs'!$G$2:$G$98=SITUATION!S$7),0),1), "")</f>
        <v/>
      </c>
      <c r="T64" s="622" t="str">
        <f t="array" ref="T64">IFERROR(INDEX('liste des soudeurs'!$S$2:$S$98,
MATCH(1,('liste des soudeurs'!$F$2:$F$98=SITUATION!$C64)*
                     ('liste des soudeurs'!$I$2:$I$98&lt;=12)*
                    ('liste des soudeurs'!$G$2:$G$98=SITUATION!T$7),0),1), "")</f>
        <v/>
      </c>
      <c r="U64" s="622" t="str">
        <f t="array" ref="U64">IFERROR(INDEX('liste des soudeurs'!$S$2:$S$98,
MATCH(1,('liste des soudeurs'!$F$2:$F$98=SITUATION!$C64)*
                     ('liste des soudeurs'!$I$2:$I$98&lt;=12)*
                    ('liste des soudeurs'!$G$2:$G$98=SITUATION!U$7),0),1), "")</f>
        <v/>
      </c>
      <c r="V64" s="623" t="str">
        <f t="array" ref="V64">IFERROR(INDEX('liste des soudeurs'!$S$2:$S$98,
MATCH(1,('liste des soudeurs'!$F$2:$F$98=SITUATION!$C64)*
                     ('liste des soudeurs'!$I$2:$I$98&lt;=12)*
                    ('liste des soudeurs'!$G$2:$G$98=SITUATION!V$7),0),1), "")</f>
        <v/>
      </c>
      <c r="W64" s="610"/>
      <c r="X64" s="618" t="str">
        <f t="shared" si="7"/>
        <v/>
      </c>
      <c r="Y64" s="620" t="str">
        <f t="shared" si="8"/>
        <v/>
      </c>
      <c r="Z64" s="624" t="b">
        <f t="shared" si="9"/>
        <v>1</v>
      </c>
      <c r="AA64" s="613">
        <f t="shared" si="3"/>
        <v>1</v>
      </c>
    </row>
    <row r="65" spans="1:27" hidden="1">
      <c r="A65" s="614">
        <f>COUNTIF($E$9:E65,1)</f>
        <v>32</v>
      </c>
      <c r="B65" s="615">
        <v>57</v>
      </c>
      <c r="C65" s="616" t="str">
        <f>IFERROR(VLOOKUP(D65,'1'!$A$2:$B$500,2,0),"")</f>
        <v>BOUSMAHA MOHAMED</v>
      </c>
      <c r="D65" s="617" t="s">
        <v>878</v>
      </c>
      <c r="E65" s="575">
        <f t="shared" si="4"/>
        <v>0</v>
      </c>
      <c r="F65" s="618" t="str">
        <f t="array" ref="F65">IFERROR(INDEX('liste des soudeurs'!$S$2:$S$98,
MATCH(1,('liste des soudeurs'!$F$2:$F$98=SITUATION!$C65)*
                     ('liste des soudeurs'!$I$2:$I$98&lt;=12)*
                    ('liste des soudeurs'!$G$2:$G$98=SITUATION!F$7),0),1), "")</f>
        <v/>
      </c>
      <c r="G65" s="619" t="str">
        <f t="array" ref="G65">IFERROR(INDEX('liste des soudeurs'!$S$2:$S$98,
MATCH(1,('liste des soudeurs'!$F$2:$F$98=SITUATION!$C65)*
                     ('liste des soudeurs'!$I$2:$I$98&lt;=12)*
                    ('liste des soudeurs'!$G$2:$G$98=SITUATION!G$7),0),1), "")</f>
        <v/>
      </c>
      <c r="H65" s="619">
        <f t="array" ref="H65">IFERROR(INDEX('liste des soudeurs'!$S$2:$S$98,
MATCH(1,('liste des soudeurs'!$F$2:$F$98=SITUATION!$C65)*
                     ('liste des soudeurs'!$I$2:$I$98&lt;=12)*
                    ('liste des soudeurs'!$G$2:$G$98=SITUATION!H$7),0),1), "")</f>
        <v>0</v>
      </c>
      <c r="I65" s="619" t="str">
        <f t="array" ref="I65">IFERROR(INDEX('liste des soudeurs'!$S$2:$S$98,
MATCH(1,('liste des soudeurs'!$F$2:$F$98=SITUATION!$C65)*
                     ('liste des soudeurs'!$I$2:$I$98&lt;=12)*
                    ('liste des soudeurs'!$G$2:$G$98=SITUATION!I$7),0),1), "")</f>
        <v/>
      </c>
      <c r="J65" s="620" t="str">
        <f t="array" ref="J65">IFERROR(INDEX('liste des soudeurs'!$S$2:$S$98,
MATCH(1,('liste des soudeurs'!$F$2:$F$98=SITUATION!$C65)*
                     ('liste des soudeurs'!$I$2:$I$98&lt;=12)*
                    ('liste des soudeurs'!$G$2:$G$98=SITUATION!J$7),0),1), "")</f>
        <v/>
      </c>
      <c r="L65" s="618" t="str">
        <f t="array" ref="L65">IFERROR(INDEX('liste des soudeurs'!$S$2:$S$98,
                    MATCH(1,('liste des soudeurs'!$F$2:$F$98=SITUATION!$C65)*
                                        ('liste des soudeurs'!$I$2:$I$98&gt;12)*
                                         ('liste des soudeurs'!$G$2:$G$98=SITUATION!L$7),0),1),"")</f>
        <v/>
      </c>
      <c r="M65" s="619" t="str">
        <f t="array" ref="M65">IFERROR(INDEX('liste des soudeurs'!$S$2:$S$98,
                    MATCH(1,('liste des soudeurs'!$F$2:$F$98=SITUATION!$C65)*
                                        ('liste des soudeurs'!$I$2:$I$98&gt;12)*
                                         ('liste des soudeurs'!$G$2:$G$98=SITUATION!M$7),0),1),"")</f>
        <v/>
      </c>
      <c r="N65" s="619" t="str">
        <f t="array" ref="N65">IFERROR(INDEX('liste des soudeurs'!$S$2:$S$98,
                    MATCH(1,('liste des soudeurs'!$F$2:$F$98=SITUATION!$C65)*
                                        ('liste des soudeurs'!$I$2:$I$98&gt;12)*
                                         ('liste des soudeurs'!$G$2:$G$98=SITUATION!N$7),0),1),"")</f>
        <v/>
      </c>
      <c r="O65" s="619" t="str">
        <f t="array" ref="O65">IFERROR(INDEX('liste des soudeurs'!$S$2:$S$98,
                    MATCH(1,('liste des soudeurs'!$F$2:$F$98=SITUATION!$C65)*
                                        ('liste des soudeurs'!$I$2:$I$98&gt;12)*
                                         ('liste des soudeurs'!$G$2:$G$98=SITUATION!O$7),0),1),"")</f>
        <v/>
      </c>
      <c r="P65" s="620" t="str">
        <f t="array" ref="P65">IFERROR(INDEX('liste des soudeurs'!$S$2:$S$98,
                    MATCH(1,('liste des soudeurs'!$F$2:$F$98=SITUATION!$C65)*
                                        ('liste des soudeurs'!$I$2:$I$98&gt;12)*
                                         ('liste des soudeurs'!$G$2:$G$98=SITUATION!P$7),0),1),"")</f>
        <v/>
      </c>
      <c r="R65" s="621" t="str">
        <f t="array" ref="R65">IFERROR(INDEX('liste des soudeurs'!$S$2:$S$98,
MATCH(1,('liste des soudeurs'!$F$2:$F$98=SITUATION!$C65)*
                     ('liste des soudeurs'!$I$2:$I$98&lt;=12)*
                    ('liste des soudeurs'!$G$2:$G$98=SITUATION!R$7),0),1), "")</f>
        <v/>
      </c>
      <c r="S65" s="622" t="str">
        <f t="array" ref="S65">IFERROR(INDEX('liste des soudeurs'!$S$2:$S$98,
MATCH(1,('liste des soudeurs'!$F$2:$F$98=SITUATION!$C65)*
                     ('liste des soudeurs'!$I$2:$I$98&lt;=12)*
                    ('liste des soudeurs'!$G$2:$G$98=SITUATION!S$7),0),1), "")</f>
        <v/>
      </c>
      <c r="T65" s="622" t="str">
        <f t="array" ref="T65">IFERROR(INDEX('liste des soudeurs'!$S$2:$S$98,
MATCH(1,('liste des soudeurs'!$F$2:$F$98=SITUATION!$C65)*
                     ('liste des soudeurs'!$I$2:$I$98&lt;=12)*
                    ('liste des soudeurs'!$G$2:$G$98=SITUATION!T$7),0),1), "")</f>
        <v/>
      </c>
      <c r="U65" s="622" t="str">
        <f t="array" ref="U65">IFERROR(INDEX('liste des soudeurs'!$S$2:$S$98,
MATCH(1,('liste des soudeurs'!$F$2:$F$98=SITUATION!$C65)*
                     ('liste des soudeurs'!$I$2:$I$98&lt;=12)*
                    ('liste des soudeurs'!$G$2:$G$98=SITUATION!U$7),0),1), "")</f>
        <v/>
      </c>
      <c r="V65" s="623" t="str">
        <f t="array" ref="V65">IFERROR(INDEX('liste des soudeurs'!$S$2:$S$98,
MATCH(1,('liste des soudeurs'!$F$2:$F$98=SITUATION!$C65)*
                     ('liste des soudeurs'!$I$2:$I$98&lt;=12)*
                    ('liste des soudeurs'!$G$2:$G$98=SITUATION!V$7),0),1), "")</f>
        <v/>
      </c>
      <c r="W65" s="610"/>
      <c r="X65" s="618" t="str">
        <f t="shared" si="7"/>
        <v/>
      </c>
      <c r="Y65" s="620" t="str">
        <f t="shared" si="8"/>
        <v/>
      </c>
      <c r="Z65" s="624" t="b">
        <f t="shared" si="9"/>
        <v>1</v>
      </c>
      <c r="AA65" s="613">
        <f t="shared" si="3"/>
        <v>0</v>
      </c>
    </row>
    <row r="66" spans="1:27">
      <c r="A66" s="614">
        <f>COUNTIF($E$9:E66,1)</f>
        <v>33</v>
      </c>
      <c r="B66" s="615">
        <v>58</v>
      </c>
      <c r="C66" s="616" t="str">
        <f>IFERROR(VLOOKUP(D66,'1'!$A$2:$B$500,2,0),"")</f>
        <v>BENYARBAH DJAMALEDDIN</v>
      </c>
      <c r="D66" s="617" t="s">
        <v>879</v>
      </c>
      <c r="E66" s="575">
        <f t="shared" si="4"/>
        <v>1</v>
      </c>
      <c r="F66" s="618" t="str">
        <f t="array" ref="F66">IFERROR(INDEX('liste des soudeurs'!$S$2:$S$98,
MATCH(1,('liste des soudeurs'!$F$2:$F$98=SITUATION!$C66)*
                     ('liste des soudeurs'!$I$2:$I$98&lt;=12)*
                    ('liste des soudeurs'!$G$2:$G$98=SITUATION!F$7),0),1), "")</f>
        <v/>
      </c>
      <c r="G66" s="619" t="str">
        <f t="array" ref="G66">IFERROR(INDEX('liste des soudeurs'!$S$2:$S$98,
MATCH(1,('liste des soudeurs'!$F$2:$F$98=SITUATION!$C66)*
                     ('liste des soudeurs'!$I$2:$I$98&lt;=12)*
                    ('liste des soudeurs'!$G$2:$G$98=SITUATION!G$7),0),1), "")</f>
        <v/>
      </c>
      <c r="H66" s="619" t="str">
        <f t="array" ref="H66">IFERROR(INDEX('liste des soudeurs'!$S$2:$S$98,
MATCH(1,('liste des soudeurs'!$F$2:$F$98=SITUATION!$C66)*
                     ('liste des soudeurs'!$I$2:$I$98&lt;=12)*
                    ('liste des soudeurs'!$G$2:$G$98=SITUATION!H$7),0),1), "")</f>
        <v>WQT-059</v>
      </c>
      <c r="I66" s="619" t="str">
        <f t="array" ref="I66">IFERROR(INDEX('liste des soudeurs'!$S$2:$S$98,
MATCH(1,('liste des soudeurs'!$F$2:$F$98=SITUATION!$C66)*
                     ('liste des soudeurs'!$I$2:$I$98&lt;=12)*
                    ('liste des soudeurs'!$G$2:$G$98=SITUATION!I$7),0),1), "")</f>
        <v/>
      </c>
      <c r="J66" s="620" t="str">
        <f t="array" ref="J66">IFERROR(INDEX('liste des soudeurs'!$S$2:$S$98,
MATCH(1,('liste des soudeurs'!$F$2:$F$98=SITUATION!$C66)*
                     ('liste des soudeurs'!$I$2:$I$98&lt;=12)*
                    ('liste des soudeurs'!$G$2:$G$98=SITUATION!J$7),0),1), "")</f>
        <v/>
      </c>
      <c r="L66" s="618" t="str">
        <f t="array" ref="L66">IFERROR(INDEX('liste des soudeurs'!$S$2:$S$98,
                    MATCH(1,('liste des soudeurs'!$F$2:$F$98=SITUATION!$C66)*
                                        ('liste des soudeurs'!$I$2:$I$98&gt;12)*
                                         ('liste des soudeurs'!$G$2:$G$98=SITUATION!L$7),0),1),"")</f>
        <v/>
      </c>
      <c r="M66" s="619" t="str">
        <f t="array" ref="M66">IFERROR(INDEX('liste des soudeurs'!$S$2:$S$98,
                    MATCH(1,('liste des soudeurs'!$F$2:$F$98=SITUATION!$C66)*
                                        ('liste des soudeurs'!$I$2:$I$98&gt;12)*
                                         ('liste des soudeurs'!$G$2:$G$98=SITUATION!M$7),0),1),"")</f>
        <v/>
      </c>
      <c r="N66" s="619" t="str">
        <f t="array" ref="N66">IFERROR(INDEX('liste des soudeurs'!$S$2:$S$98,
                    MATCH(1,('liste des soudeurs'!$F$2:$F$98=SITUATION!$C66)*
                                        ('liste des soudeurs'!$I$2:$I$98&gt;12)*
                                         ('liste des soudeurs'!$G$2:$G$98=SITUATION!N$7),0),1),"")</f>
        <v/>
      </c>
      <c r="O66" s="619" t="str">
        <f t="array" ref="O66">IFERROR(INDEX('liste des soudeurs'!$S$2:$S$98,
                    MATCH(1,('liste des soudeurs'!$F$2:$F$98=SITUATION!$C66)*
                                        ('liste des soudeurs'!$I$2:$I$98&gt;12)*
                                         ('liste des soudeurs'!$G$2:$G$98=SITUATION!O$7),0),1),"")</f>
        <v/>
      </c>
      <c r="P66" s="620" t="str">
        <f t="array" ref="P66">IFERROR(INDEX('liste des soudeurs'!$S$2:$S$98,
                    MATCH(1,('liste des soudeurs'!$F$2:$F$98=SITUATION!$C66)*
                                        ('liste des soudeurs'!$I$2:$I$98&gt;12)*
                                         ('liste des soudeurs'!$G$2:$G$98=SITUATION!P$7),0),1),"")</f>
        <v/>
      </c>
      <c r="R66" s="621" t="str">
        <f t="array" ref="R66">IFERROR(INDEX('liste des soudeurs'!$S$2:$S$98,
MATCH(1,('liste des soudeurs'!$F$2:$F$98=SITUATION!$C66)*
                     ('liste des soudeurs'!$I$2:$I$98&lt;=12)*
                    ('liste des soudeurs'!$G$2:$G$98=SITUATION!R$7),0),1), "")</f>
        <v/>
      </c>
      <c r="S66" s="622" t="str">
        <f t="array" ref="S66">IFERROR(INDEX('liste des soudeurs'!$S$2:$S$98,
MATCH(1,('liste des soudeurs'!$F$2:$F$98=SITUATION!$C66)*
                     ('liste des soudeurs'!$I$2:$I$98&lt;=12)*
                    ('liste des soudeurs'!$G$2:$G$98=SITUATION!S$7),0),1), "")</f>
        <v/>
      </c>
      <c r="T66" s="622" t="str">
        <f t="array" ref="T66">IFERROR(INDEX('liste des soudeurs'!$S$2:$S$98,
MATCH(1,('liste des soudeurs'!$F$2:$F$98=SITUATION!$C66)*
                     ('liste des soudeurs'!$I$2:$I$98&lt;=12)*
                    ('liste des soudeurs'!$G$2:$G$98=SITUATION!T$7),0),1), "")</f>
        <v/>
      </c>
      <c r="U66" s="622" t="str">
        <f t="array" ref="U66">IFERROR(INDEX('liste des soudeurs'!$S$2:$S$98,
MATCH(1,('liste des soudeurs'!$F$2:$F$98=SITUATION!$C66)*
                     ('liste des soudeurs'!$I$2:$I$98&lt;=12)*
                    ('liste des soudeurs'!$G$2:$G$98=SITUATION!U$7),0),1), "")</f>
        <v/>
      </c>
      <c r="V66" s="623" t="str">
        <f t="array" ref="V66">IFERROR(INDEX('liste des soudeurs'!$S$2:$S$98,
MATCH(1,('liste des soudeurs'!$F$2:$F$98=SITUATION!$C66)*
                     ('liste des soudeurs'!$I$2:$I$98&lt;=12)*
                    ('liste des soudeurs'!$G$2:$G$98=SITUATION!V$7),0),1), "")</f>
        <v/>
      </c>
      <c r="W66" s="610"/>
      <c r="X66" s="618" t="str">
        <f t="shared" si="7"/>
        <v/>
      </c>
      <c r="Y66" s="620" t="str">
        <f t="shared" si="8"/>
        <v/>
      </c>
      <c r="Z66" s="624" t="b">
        <f t="shared" si="9"/>
        <v>1</v>
      </c>
      <c r="AA66" s="613">
        <f t="shared" si="3"/>
        <v>1</v>
      </c>
    </row>
    <row r="67" spans="1:27">
      <c r="A67" s="614">
        <f>COUNTIF($E$9:E67,1)</f>
        <v>34</v>
      </c>
      <c r="B67" s="615">
        <v>59</v>
      </c>
      <c r="C67" s="616" t="str">
        <f>IFERROR(VLOOKUP(D67,'1'!$A$2:$B$500,2,0),"")</f>
        <v>ABDELAZIZ FAWZI</v>
      </c>
      <c r="D67" s="617" t="s">
        <v>880</v>
      </c>
      <c r="E67" s="575">
        <f t="shared" si="4"/>
        <v>1</v>
      </c>
      <c r="F67" s="618" t="str">
        <f t="array" ref="F67">IFERROR(INDEX('liste des soudeurs'!$S$2:$S$98,
MATCH(1,('liste des soudeurs'!$F$2:$F$98=SITUATION!$C67)*
                     ('liste des soudeurs'!$I$2:$I$98&lt;=12)*
                    ('liste des soudeurs'!$G$2:$G$98=SITUATION!F$7),0),1), "")</f>
        <v/>
      </c>
      <c r="G67" s="619" t="str">
        <f t="array" ref="G67">IFERROR(INDEX('liste des soudeurs'!$S$2:$S$98,
MATCH(1,('liste des soudeurs'!$F$2:$F$98=SITUATION!$C67)*
                     ('liste des soudeurs'!$I$2:$I$98&lt;=12)*
                    ('liste des soudeurs'!$G$2:$G$98=SITUATION!G$7),0),1), "")</f>
        <v/>
      </c>
      <c r="H67" s="619" t="str">
        <f t="array" ref="H67">IFERROR(INDEX('liste des soudeurs'!$S$2:$S$98,
MATCH(1,('liste des soudeurs'!$F$2:$F$98=SITUATION!$C67)*
                     ('liste des soudeurs'!$I$2:$I$98&lt;=12)*
                    ('liste des soudeurs'!$G$2:$G$98=SITUATION!H$7),0),1), "")</f>
        <v>WQT-060</v>
      </c>
      <c r="I67" s="619" t="str">
        <f t="array" ref="I67">IFERROR(INDEX('liste des soudeurs'!$S$2:$S$98,
MATCH(1,('liste des soudeurs'!$F$2:$F$98=SITUATION!$C67)*
                     ('liste des soudeurs'!$I$2:$I$98&lt;=12)*
                    ('liste des soudeurs'!$G$2:$G$98=SITUATION!I$7),0),1), "")</f>
        <v/>
      </c>
      <c r="J67" s="620" t="str">
        <f t="array" ref="J67">IFERROR(INDEX('liste des soudeurs'!$S$2:$S$98,
MATCH(1,('liste des soudeurs'!$F$2:$F$98=SITUATION!$C67)*
                     ('liste des soudeurs'!$I$2:$I$98&lt;=12)*
                    ('liste des soudeurs'!$G$2:$G$98=SITUATION!J$7),0),1), "")</f>
        <v/>
      </c>
      <c r="L67" s="618" t="str">
        <f t="array" ref="L67">IFERROR(INDEX('liste des soudeurs'!$S$2:$S$98,
                    MATCH(1,('liste des soudeurs'!$F$2:$F$98=SITUATION!$C67)*
                                        ('liste des soudeurs'!$I$2:$I$98&gt;12)*
                                         ('liste des soudeurs'!$G$2:$G$98=SITUATION!L$7),0),1),"")</f>
        <v/>
      </c>
      <c r="M67" s="619" t="str">
        <f t="array" ref="M67">IFERROR(INDEX('liste des soudeurs'!$S$2:$S$98,
                    MATCH(1,('liste des soudeurs'!$F$2:$F$98=SITUATION!$C67)*
                                        ('liste des soudeurs'!$I$2:$I$98&gt;12)*
                                         ('liste des soudeurs'!$G$2:$G$98=SITUATION!M$7),0),1),"")</f>
        <v/>
      </c>
      <c r="N67" s="619" t="str">
        <f t="array" ref="N67">IFERROR(INDEX('liste des soudeurs'!$S$2:$S$98,
                    MATCH(1,('liste des soudeurs'!$F$2:$F$98=SITUATION!$C67)*
                                        ('liste des soudeurs'!$I$2:$I$98&gt;12)*
                                         ('liste des soudeurs'!$G$2:$G$98=SITUATION!N$7),0),1),"")</f>
        <v/>
      </c>
      <c r="O67" s="619" t="str">
        <f t="array" ref="O67">IFERROR(INDEX('liste des soudeurs'!$S$2:$S$98,
                    MATCH(1,('liste des soudeurs'!$F$2:$F$98=SITUATION!$C67)*
                                        ('liste des soudeurs'!$I$2:$I$98&gt;12)*
                                         ('liste des soudeurs'!$G$2:$G$98=SITUATION!O$7),0),1),"")</f>
        <v/>
      </c>
      <c r="P67" s="620" t="str">
        <f t="array" ref="P67">IFERROR(INDEX('liste des soudeurs'!$S$2:$S$98,
                    MATCH(1,('liste des soudeurs'!$F$2:$F$98=SITUATION!$C67)*
                                        ('liste des soudeurs'!$I$2:$I$98&gt;12)*
                                         ('liste des soudeurs'!$G$2:$G$98=SITUATION!P$7),0),1),"")</f>
        <v/>
      </c>
      <c r="R67" s="621" t="str">
        <f t="array" ref="R67">IFERROR(INDEX('liste des soudeurs'!$S$2:$S$98,
MATCH(1,('liste des soudeurs'!$F$2:$F$98=SITUATION!$C67)*
                     ('liste des soudeurs'!$I$2:$I$98&lt;=12)*
                    ('liste des soudeurs'!$G$2:$G$98=SITUATION!R$7),0),1), "")</f>
        <v/>
      </c>
      <c r="S67" s="622" t="str">
        <f t="array" ref="S67">IFERROR(INDEX('liste des soudeurs'!$S$2:$S$98,
MATCH(1,('liste des soudeurs'!$F$2:$F$98=SITUATION!$C67)*
                     ('liste des soudeurs'!$I$2:$I$98&lt;=12)*
                    ('liste des soudeurs'!$G$2:$G$98=SITUATION!S$7),0),1), "")</f>
        <v/>
      </c>
      <c r="T67" s="622" t="str">
        <f t="array" ref="T67">IFERROR(INDEX('liste des soudeurs'!$S$2:$S$98,
MATCH(1,('liste des soudeurs'!$F$2:$F$98=SITUATION!$C67)*
                     ('liste des soudeurs'!$I$2:$I$98&lt;=12)*
                    ('liste des soudeurs'!$G$2:$G$98=SITUATION!T$7),0),1), "")</f>
        <v/>
      </c>
      <c r="U67" s="622" t="str">
        <f t="array" ref="U67">IFERROR(INDEX('liste des soudeurs'!$S$2:$S$98,
MATCH(1,('liste des soudeurs'!$F$2:$F$98=SITUATION!$C67)*
                     ('liste des soudeurs'!$I$2:$I$98&lt;=12)*
                    ('liste des soudeurs'!$G$2:$G$98=SITUATION!U$7),0),1), "")</f>
        <v/>
      </c>
      <c r="V67" s="623" t="str">
        <f t="array" ref="V67">IFERROR(INDEX('liste des soudeurs'!$S$2:$S$98,
MATCH(1,('liste des soudeurs'!$F$2:$F$98=SITUATION!$C67)*
                     ('liste des soudeurs'!$I$2:$I$98&lt;=12)*
                    ('liste des soudeurs'!$G$2:$G$98=SITUATION!V$7),0),1), "")</f>
        <v/>
      </c>
      <c r="W67" s="610"/>
      <c r="X67" s="618" t="str">
        <f t="shared" si="7"/>
        <v/>
      </c>
      <c r="Y67" s="620" t="str">
        <f t="shared" si="8"/>
        <v/>
      </c>
      <c r="Z67" s="624" t="b">
        <f t="shared" si="9"/>
        <v>1</v>
      </c>
      <c r="AA67" s="613">
        <f t="shared" si="3"/>
        <v>1</v>
      </c>
    </row>
    <row r="68" spans="1:27" hidden="1">
      <c r="A68" s="614">
        <f>COUNTIF($E$9:E68,1)</f>
        <v>34</v>
      </c>
      <c r="B68" s="615">
        <v>60</v>
      </c>
      <c r="C68" s="616" t="str">
        <f>IFERROR(VLOOKUP(D68,'1'!$A$2:$B$500,2,0),"")</f>
        <v/>
      </c>
      <c r="D68" s="617" t="s">
        <v>881</v>
      </c>
      <c r="E68" s="575">
        <f t="shared" si="4"/>
        <v>0</v>
      </c>
      <c r="F68" s="618" t="str">
        <f t="array" ref="F68">IFERROR(INDEX('liste des soudeurs'!$S$2:$S$98,
MATCH(1,('liste des soudeurs'!$F$2:$F$98=SITUATION!$C68)*
                     ('liste des soudeurs'!$I$2:$I$98&lt;=12)*
                    ('liste des soudeurs'!$G$2:$G$98=SITUATION!F$7),0),1), "")</f>
        <v/>
      </c>
      <c r="G68" s="619" t="str">
        <f t="array" ref="G68">IFERROR(INDEX('liste des soudeurs'!$S$2:$S$98,
MATCH(1,('liste des soudeurs'!$F$2:$F$98=SITUATION!$C68)*
                     ('liste des soudeurs'!$I$2:$I$98&lt;=12)*
                    ('liste des soudeurs'!$G$2:$G$98=SITUATION!G$7),0),1), "")</f>
        <v/>
      </c>
      <c r="H68" s="619" t="str">
        <f t="array" ref="H68">IFERROR(INDEX('liste des soudeurs'!$S$2:$S$98,
MATCH(1,('liste des soudeurs'!$F$2:$F$98=SITUATION!$C68)*
                     ('liste des soudeurs'!$I$2:$I$98&lt;=12)*
                    ('liste des soudeurs'!$G$2:$G$98=SITUATION!H$7),0),1), "")</f>
        <v/>
      </c>
      <c r="I68" s="619" t="str">
        <f t="array" ref="I68">IFERROR(INDEX('liste des soudeurs'!$S$2:$S$98,
MATCH(1,('liste des soudeurs'!$F$2:$F$98=SITUATION!$C68)*
                     ('liste des soudeurs'!$I$2:$I$98&lt;=12)*
                    ('liste des soudeurs'!$G$2:$G$98=SITUATION!I$7),0),1), "")</f>
        <v/>
      </c>
      <c r="J68" s="620" t="str">
        <f t="array" ref="J68">IFERROR(INDEX('liste des soudeurs'!$S$2:$S$98,
MATCH(1,('liste des soudeurs'!$F$2:$F$98=SITUATION!$C68)*
                     ('liste des soudeurs'!$I$2:$I$98&lt;=12)*
                    ('liste des soudeurs'!$G$2:$G$98=SITUATION!J$7),0),1), "")</f>
        <v/>
      </c>
      <c r="L68" s="618" t="str">
        <f t="array" ref="L68">IFERROR(INDEX('liste des soudeurs'!$S$2:$S$98,
                    MATCH(1,('liste des soudeurs'!$F$2:$F$98=SITUATION!$C68)*
                                        ('liste des soudeurs'!$I$2:$I$98&gt;12)*
                                         ('liste des soudeurs'!$G$2:$G$98=SITUATION!L$7),0),1),"")</f>
        <v/>
      </c>
      <c r="M68" s="619" t="str">
        <f t="array" ref="M68">IFERROR(INDEX('liste des soudeurs'!$S$2:$S$98,
                    MATCH(1,('liste des soudeurs'!$F$2:$F$98=SITUATION!$C68)*
                                        ('liste des soudeurs'!$I$2:$I$98&gt;12)*
                                         ('liste des soudeurs'!$G$2:$G$98=SITUATION!M$7),0),1),"")</f>
        <v/>
      </c>
      <c r="N68" s="619" t="str">
        <f t="array" ref="N68">IFERROR(INDEX('liste des soudeurs'!$S$2:$S$98,
                    MATCH(1,('liste des soudeurs'!$F$2:$F$98=SITUATION!$C68)*
                                        ('liste des soudeurs'!$I$2:$I$98&gt;12)*
                                         ('liste des soudeurs'!$G$2:$G$98=SITUATION!N$7),0),1),"")</f>
        <v/>
      </c>
      <c r="O68" s="619" t="str">
        <f t="array" ref="O68">IFERROR(INDEX('liste des soudeurs'!$S$2:$S$98,
                    MATCH(1,('liste des soudeurs'!$F$2:$F$98=SITUATION!$C68)*
                                        ('liste des soudeurs'!$I$2:$I$98&gt;12)*
                                         ('liste des soudeurs'!$G$2:$G$98=SITUATION!O$7),0),1),"")</f>
        <v/>
      </c>
      <c r="P68" s="620" t="str">
        <f t="array" ref="P68">IFERROR(INDEX('liste des soudeurs'!$S$2:$S$98,
                    MATCH(1,('liste des soudeurs'!$F$2:$F$98=SITUATION!$C68)*
                                        ('liste des soudeurs'!$I$2:$I$98&gt;12)*
                                         ('liste des soudeurs'!$G$2:$G$98=SITUATION!P$7),0),1),"")</f>
        <v/>
      </c>
      <c r="R68" s="621" t="str">
        <f t="array" ref="R68">IFERROR(INDEX('liste des soudeurs'!$S$2:$S$98,
MATCH(1,('liste des soudeurs'!$F$2:$F$98=SITUATION!$C68)*
                     ('liste des soudeurs'!$I$2:$I$98&lt;=12)*
                    ('liste des soudeurs'!$G$2:$G$98=SITUATION!R$7),0),1), "")</f>
        <v/>
      </c>
      <c r="S68" s="622" t="str">
        <f t="array" ref="S68">IFERROR(INDEX('liste des soudeurs'!$S$2:$S$98,
MATCH(1,('liste des soudeurs'!$F$2:$F$98=SITUATION!$C68)*
                     ('liste des soudeurs'!$I$2:$I$98&lt;=12)*
                    ('liste des soudeurs'!$G$2:$G$98=SITUATION!S$7),0),1), "")</f>
        <v/>
      </c>
      <c r="T68" s="622" t="str">
        <f t="array" ref="T68">IFERROR(INDEX('liste des soudeurs'!$S$2:$S$98,
MATCH(1,('liste des soudeurs'!$F$2:$F$98=SITUATION!$C68)*
                     ('liste des soudeurs'!$I$2:$I$98&lt;=12)*
                    ('liste des soudeurs'!$G$2:$G$98=SITUATION!T$7),0),1), "")</f>
        <v/>
      </c>
      <c r="U68" s="622" t="str">
        <f t="array" ref="U68">IFERROR(INDEX('liste des soudeurs'!$S$2:$S$98,
MATCH(1,('liste des soudeurs'!$F$2:$F$98=SITUATION!$C68)*
                     ('liste des soudeurs'!$I$2:$I$98&lt;=12)*
                    ('liste des soudeurs'!$G$2:$G$98=SITUATION!U$7),0),1), "")</f>
        <v/>
      </c>
      <c r="V68" s="623" t="str">
        <f t="array" ref="V68">IFERROR(INDEX('liste des soudeurs'!$S$2:$S$98,
MATCH(1,('liste des soudeurs'!$F$2:$F$98=SITUATION!$C68)*
                     ('liste des soudeurs'!$I$2:$I$98&lt;=12)*
                    ('liste des soudeurs'!$G$2:$G$98=SITUATION!V$7),0),1), "")</f>
        <v/>
      </c>
      <c r="W68" s="610"/>
      <c r="X68" s="618" t="str">
        <f t="shared" si="7"/>
        <v/>
      </c>
      <c r="Y68" s="620" t="str">
        <f t="shared" si="8"/>
        <v/>
      </c>
      <c r="Z68" s="624" t="str">
        <f t="shared" si="9"/>
        <v/>
      </c>
      <c r="AA68" s="613">
        <f t="shared" si="3"/>
        <v>0</v>
      </c>
    </row>
    <row r="69" spans="1:27" hidden="1">
      <c r="A69" s="614">
        <f>COUNTIF($E$9:E69,1)</f>
        <v>34</v>
      </c>
      <c r="B69" s="615">
        <v>61</v>
      </c>
      <c r="C69" s="616" t="str">
        <f>IFERROR(VLOOKUP(D69,'1'!$A$2:$B$500,2,0),"")</f>
        <v/>
      </c>
      <c r="D69" s="617" t="s">
        <v>882</v>
      </c>
      <c r="E69" s="575">
        <f t="shared" si="4"/>
        <v>0</v>
      </c>
      <c r="F69" s="618" t="str">
        <f t="array" ref="F69">IFERROR(INDEX('liste des soudeurs'!$S$2:$S$98,
MATCH(1,('liste des soudeurs'!$F$2:$F$98=SITUATION!$C69)*
                     ('liste des soudeurs'!$I$2:$I$98&lt;=12)*
                    ('liste des soudeurs'!$G$2:$G$98=SITUATION!F$7),0),1), "")</f>
        <v/>
      </c>
      <c r="G69" s="619" t="str">
        <f t="array" ref="G69">IFERROR(INDEX('liste des soudeurs'!$S$2:$S$98,
MATCH(1,('liste des soudeurs'!$F$2:$F$98=SITUATION!$C69)*
                     ('liste des soudeurs'!$I$2:$I$98&lt;=12)*
                    ('liste des soudeurs'!$G$2:$G$98=SITUATION!G$7),0),1), "")</f>
        <v/>
      </c>
      <c r="H69" s="619" t="str">
        <f t="array" ref="H69">IFERROR(INDEX('liste des soudeurs'!$S$2:$S$98,
MATCH(1,('liste des soudeurs'!$F$2:$F$98=SITUATION!$C69)*
                     ('liste des soudeurs'!$I$2:$I$98&lt;=12)*
                    ('liste des soudeurs'!$G$2:$G$98=SITUATION!H$7),0),1), "")</f>
        <v/>
      </c>
      <c r="I69" s="619" t="str">
        <f t="array" ref="I69">IFERROR(INDEX('liste des soudeurs'!$S$2:$S$98,
MATCH(1,('liste des soudeurs'!$F$2:$F$98=SITUATION!$C69)*
                     ('liste des soudeurs'!$I$2:$I$98&lt;=12)*
                    ('liste des soudeurs'!$G$2:$G$98=SITUATION!I$7),0),1), "")</f>
        <v/>
      </c>
      <c r="J69" s="620" t="str">
        <f t="array" ref="J69">IFERROR(INDEX('liste des soudeurs'!$S$2:$S$98,
MATCH(1,('liste des soudeurs'!$F$2:$F$98=SITUATION!$C69)*
                     ('liste des soudeurs'!$I$2:$I$98&lt;=12)*
                    ('liste des soudeurs'!$G$2:$G$98=SITUATION!J$7),0),1), "")</f>
        <v/>
      </c>
      <c r="L69" s="618" t="str">
        <f t="array" ref="L69">IFERROR(INDEX('liste des soudeurs'!$S$2:$S$98,
                    MATCH(1,('liste des soudeurs'!$F$2:$F$98=SITUATION!$C69)*
                                        ('liste des soudeurs'!$I$2:$I$98&gt;12)*
                                         ('liste des soudeurs'!$G$2:$G$98=SITUATION!L$7),0),1),"")</f>
        <v/>
      </c>
      <c r="M69" s="619" t="str">
        <f t="array" ref="M69">IFERROR(INDEX('liste des soudeurs'!$S$2:$S$98,
                    MATCH(1,('liste des soudeurs'!$F$2:$F$98=SITUATION!$C69)*
                                        ('liste des soudeurs'!$I$2:$I$98&gt;12)*
                                         ('liste des soudeurs'!$G$2:$G$98=SITUATION!M$7),0),1),"")</f>
        <v/>
      </c>
      <c r="N69" s="619" t="str">
        <f t="array" ref="N69">IFERROR(INDEX('liste des soudeurs'!$S$2:$S$98,
                    MATCH(1,('liste des soudeurs'!$F$2:$F$98=SITUATION!$C69)*
                                        ('liste des soudeurs'!$I$2:$I$98&gt;12)*
                                         ('liste des soudeurs'!$G$2:$G$98=SITUATION!N$7),0),1),"")</f>
        <v/>
      </c>
      <c r="O69" s="619" t="str">
        <f t="array" ref="O69">IFERROR(INDEX('liste des soudeurs'!$S$2:$S$98,
                    MATCH(1,('liste des soudeurs'!$F$2:$F$98=SITUATION!$C69)*
                                        ('liste des soudeurs'!$I$2:$I$98&gt;12)*
                                         ('liste des soudeurs'!$G$2:$G$98=SITUATION!O$7),0),1),"")</f>
        <v/>
      </c>
      <c r="P69" s="620" t="str">
        <f t="array" ref="P69">IFERROR(INDEX('liste des soudeurs'!$S$2:$S$98,
                    MATCH(1,('liste des soudeurs'!$F$2:$F$98=SITUATION!$C69)*
                                        ('liste des soudeurs'!$I$2:$I$98&gt;12)*
                                         ('liste des soudeurs'!$G$2:$G$98=SITUATION!P$7),0),1),"")</f>
        <v/>
      </c>
      <c r="R69" s="621" t="str">
        <f t="array" ref="R69">IFERROR(INDEX('liste des soudeurs'!$S$2:$S$98,
MATCH(1,('liste des soudeurs'!$F$2:$F$98=SITUATION!$C69)*
                     ('liste des soudeurs'!$I$2:$I$98&lt;=12)*
                    ('liste des soudeurs'!$G$2:$G$98=SITUATION!R$7),0),1), "")</f>
        <v/>
      </c>
      <c r="S69" s="622" t="str">
        <f t="array" ref="S69">IFERROR(INDEX('liste des soudeurs'!$S$2:$S$98,
MATCH(1,('liste des soudeurs'!$F$2:$F$98=SITUATION!$C69)*
                     ('liste des soudeurs'!$I$2:$I$98&lt;=12)*
                    ('liste des soudeurs'!$G$2:$G$98=SITUATION!S$7),0),1), "")</f>
        <v/>
      </c>
      <c r="T69" s="622" t="str">
        <f t="array" ref="T69">IFERROR(INDEX('liste des soudeurs'!$S$2:$S$98,
MATCH(1,('liste des soudeurs'!$F$2:$F$98=SITUATION!$C69)*
                     ('liste des soudeurs'!$I$2:$I$98&lt;=12)*
                    ('liste des soudeurs'!$G$2:$G$98=SITUATION!T$7),0),1), "")</f>
        <v/>
      </c>
      <c r="U69" s="622" t="str">
        <f t="array" ref="U69">IFERROR(INDEX('liste des soudeurs'!$S$2:$S$98,
MATCH(1,('liste des soudeurs'!$F$2:$F$98=SITUATION!$C69)*
                     ('liste des soudeurs'!$I$2:$I$98&lt;=12)*
                    ('liste des soudeurs'!$G$2:$G$98=SITUATION!U$7),0),1), "")</f>
        <v/>
      </c>
      <c r="V69" s="623" t="str">
        <f t="array" ref="V69">IFERROR(INDEX('liste des soudeurs'!$S$2:$S$98,
MATCH(1,('liste des soudeurs'!$F$2:$F$98=SITUATION!$C69)*
                     ('liste des soudeurs'!$I$2:$I$98&lt;=12)*
                    ('liste des soudeurs'!$G$2:$G$98=SITUATION!V$7),0),1), "")</f>
        <v/>
      </c>
      <c r="W69" s="610"/>
      <c r="X69" s="618" t="str">
        <f t="shared" si="7"/>
        <v/>
      </c>
      <c r="Y69" s="620" t="str">
        <f t="shared" si="8"/>
        <v/>
      </c>
      <c r="Z69" s="624" t="str">
        <f t="shared" si="9"/>
        <v/>
      </c>
      <c r="AA69" s="613">
        <f t="shared" si="3"/>
        <v>0</v>
      </c>
    </row>
    <row r="70" spans="1:27" hidden="1">
      <c r="A70" s="614">
        <f>COUNTIF($E$9:E70,1)</f>
        <v>34</v>
      </c>
      <c r="B70" s="615">
        <v>62</v>
      </c>
      <c r="C70" s="616" t="str">
        <f>IFERROR(VLOOKUP(D70,'1'!$A$2:$B$500,2,0),"")</f>
        <v/>
      </c>
      <c r="D70" s="617" t="s">
        <v>883</v>
      </c>
      <c r="E70" s="575">
        <f t="shared" si="4"/>
        <v>0</v>
      </c>
      <c r="F70" s="618" t="str">
        <f t="array" ref="F70">IFERROR(INDEX('liste des soudeurs'!$S$2:$S$98,
MATCH(1,('liste des soudeurs'!$F$2:$F$98=SITUATION!$C70)*
                     ('liste des soudeurs'!$I$2:$I$98&lt;=12)*
                    ('liste des soudeurs'!$G$2:$G$98=SITUATION!F$7),0),1), "")</f>
        <v/>
      </c>
      <c r="G70" s="619" t="str">
        <f t="array" ref="G70">IFERROR(INDEX('liste des soudeurs'!$S$2:$S$98,
MATCH(1,('liste des soudeurs'!$F$2:$F$98=SITUATION!$C70)*
                     ('liste des soudeurs'!$I$2:$I$98&lt;=12)*
                    ('liste des soudeurs'!$G$2:$G$98=SITUATION!G$7),0),1), "")</f>
        <v/>
      </c>
      <c r="H70" s="619" t="str">
        <f t="array" ref="H70">IFERROR(INDEX('liste des soudeurs'!$S$2:$S$98,
MATCH(1,('liste des soudeurs'!$F$2:$F$98=SITUATION!$C70)*
                     ('liste des soudeurs'!$I$2:$I$98&lt;=12)*
                    ('liste des soudeurs'!$G$2:$G$98=SITUATION!H$7),0),1), "")</f>
        <v/>
      </c>
      <c r="I70" s="619" t="str">
        <f t="array" ref="I70">IFERROR(INDEX('liste des soudeurs'!$S$2:$S$98,
MATCH(1,('liste des soudeurs'!$F$2:$F$98=SITUATION!$C70)*
                     ('liste des soudeurs'!$I$2:$I$98&lt;=12)*
                    ('liste des soudeurs'!$G$2:$G$98=SITUATION!I$7),0),1), "")</f>
        <v/>
      </c>
      <c r="J70" s="620" t="str">
        <f t="array" ref="J70">IFERROR(INDEX('liste des soudeurs'!$S$2:$S$98,
MATCH(1,('liste des soudeurs'!$F$2:$F$98=SITUATION!$C70)*
                     ('liste des soudeurs'!$I$2:$I$98&lt;=12)*
                    ('liste des soudeurs'!$G$2:$G$98=SITUATION!J$7),0),1), "")</f>
        <v/>
      </c>
      <c r="L70" s="618" t="str">
        <f t="array" ref="L70">IFERROR(INDEX('liste des soudeurs'!$S$2:$S$98,
                    MATCH(1,('liste des soudeurs'!$F$2:$F$98=SITUATION!$C70)*
                                        ('liste des soudeurs'!$I$2:$I$98&gt;12)*
                                         ('liste des soudeurs'!$G$2:$G$98=SITUATION!L$7),0),1),"")</f>
        <v/>
      </c>
      <c r="M70" s="619" t="str">
        <f t="array" ref="M70">IFERROR(INDEX('liste des soudeurs'!$S$2:$S$98,
                    MATCH(1,('liste des soudeurs'!$F$2:$F$98=SITUATION!$C70)*
                                        ('liste des soudeurs'!$I$2:$I$98&gt;12)*
                                         ('liste des soudeurs'!$G$2:$G$98=SITUATION!M$7),0),1),"")</f>
        <v/>
      </c>
      <c r="N70" s="619" t="str">
        <f t="array" ref="N70">IFERROR(INDEX('liste des soudeurs'!$S$2:$S$98,
                    MATCH(1,('liste des soudeurs'!$F$2:$F$98=SITUATION!$C70)*
                                        ('liste des soudeurs'!$I$2:$I$98&gt;12)*
                                         ('liste des soudeurs'!$G$2:$G$98=SITUATION!N$7),0),1),"")</f>
        <v/>
      </c>
      <c r="O70" s="619" t="str">
        <f t="array" ref="O70">IFERROR(INDEX('liste des soudeurs'!$S$2:$S$98,
                    MATCH(1,('liste des soudeurs'!$F$2:$F$98=SITUATION!$C70)*
                                        ('liste des soudeurs'!$I$2:$I$98&gt;12)*
                                         ('liste des soudeurs'!$G$2:$G$98=SITUATION!O$7),0),1),"")</f>
        <v/>
      </c>
      <c r="P70" s="620" t="str">
        <f t="array" ref="P70">IFERROR(INDEX('liste des soudeurs'!$S$2:$S$98,
                    MATCH(1,('liste des soudeurs'!$F$2:$F$98=SITUATION!$C70)*
                                        ('liste des soudeurs'!$I$2:$I$98&gt;12)*
                                         ('liste des soudeurs'!$G$2:$G$98=SITUATION!P$7),0),1),"")</f>
        <v/>
      </c>
      <c r="R70" s="621" t="str">
        <f t="array" ref="R70">IFERROR(INDEX('liste des soudeurs'!$S$2:$S$98,
MATCH(1,('liste des soudeurs'!$F$2:$F$98=SITUATION!$C70)*
                     ('liste des soudeurs'!$I$2:$I$98&lt;=12)*
                    ('liste des soudeurs'!$G$2:$G$98=SITUATION!R$7),0),1), "")</f>
        <v/>
      </c>
      <c r="S70" s="622" t="str">
        <f t="array" ref="S70">IFERROR(INDEX('liste des soudeurs'!$S$2:$S$98,
MATCH(1,('liste des soudeurs'!$F$2:$F$98=SITUATION!$C70)*
                     ('liste des soudeurs'!$I$2:$I$98&lt;=12)*
                    ('liste des soudeurs'!$G$2:$G$98=SITUATION!S$7),0),1), "")</f>
        <v/>
      </c>
      <c r="T70" s="622" t="str">
        <f t="array" ref="T70">IFERROR(INDEX('liste des soudeurs'!$S$2:$S$98,
MATCH(1,('liste des soudeurs'!$F$2:$F$98=SITUATION!$C70)*
                     ('liste des soudeurs'!$I$2:$I$98&lt;=12)*
                    ('liste des soudeurs'!$G$2:$G$98=SITUATION!T$7),0),1), "")</f>
        <v/>
      </c>
      <c r="U70" s="622" t="str">
        <f t="array" ref="U70">IFERROR(INDEX('liste des soudeurs'!$S$2:$S$98,
MATCH(1,('liste des soudeurs'!$F$2:$F$98=SITUATION!$C70)*
                     ('liste des soudeurs'!$I$2:$I$98&lt;=12)*
                    ('liste des soudeurs'!$G$2:$G$98=SITUATION!U$7),0),1), "")</f>
        <v/>
      </c>
      <c r="V70" s="623" t="str">
        <f t="array" ref="V70">IFERROR(INDEX('liste des soudeurs'!$S$2:$S$98,
MATCH(1,('liste des soudeurs'!$F$2:$F$98=SITUATION!$C70)*
                     ('liste des soudeurs'!$I$2:$I$98&lt;=12)*
                    ('liste des soudeurs'!$G$2:$G$98=SITUATION!V$7),0),1), "")</f>
        <v/>
      </c>
      <c r="W70" s="610"/>
      <c r="X70" s="618" t="str">
        <f t="shared" si="7"/>
        <v/>
      </c>
      <c r="Y70" s="620" t="str">
        <f t="shared" si="8"/>
        <v/>
      </c>
      <c r="Z70" s="624" t="str">
        <f t="shared" si="9"/>
        <v/>
      </c>
      <c r="AA70" s="613">
        <f t="shared" si="3"/>
        <v>0</v>
      </c>
    </row>
    <row r="71" spans="1:27" hidden="1">
      <c r="A71" s="614">
        <f>COUNTIF($E$9:E71,1)</f>
        <v>34</v>
      </c>
      <c r="B71" s="615">
        <v>63</v>
      </c>
      <c r="C71" s="616" t="str">
        <f>IFERROR(VLOOKUP(D71,'1'!$A$2:$B$500,2,0),"")</f>
        <v/>
      </c>
      <c r="D71" s="617" t="s">
        <v>884</v>
      </c>
      <c r="E71" s="575">
        <f t="shared" si="4"/>
        <v>0</v>
      </c>
      <c r="F71" s="618" t="str">
        <f t="array" ref="F71">IFERROR(INDEX('liste des soudeurs'!$S$2:$S$98,
MATCH(1,('liste des soudeurs'!$F$2:$F$98=SITUATION!$C71)*
                     ('liste des soudeurs'!$I$2:$I$98&lt;=12)*
                    ('liste des soudeurs'!$G$2:$G$98=SITUATION!F$7),0),1), "")</f>
        <v/>
      </c>
      <c r="G71" s="619" t="str">
        <f t="array" ref="G71">IFERROR(INDEX('liste des soudeurs'!$S$2:$S$98,
MATCH(1,('liste des soudeurs'!$F$2:$F$98=SITUATION!$C71)*
                     ('liste des soudeurs'!$I$2:$I$98&lt;=12)*
                    ('liste des soudeurs'!$G$2:$G$98=SITUATION!G$7),0),1), "")</f>
        <v/>
      </c>
      <c r="H71" s="619" t="str">
        <f t="array" ref="H71">IFERROR(INDEX('liste des soudeurs'!$S$2:$S$98,
MATCH(1,('liste des soudeurs'!$F$2:$F$98=SITUATION!$C71)*
                     ('liste des soudeurs'!$I$2:$I$98&lt;=12)*
                    ('liste des soudeurs'!$G$2:$G$98=SITUATION!H$7),0),1), "")</f>
        <v/>
      </c>
      <c r="I71" s="619" t="str">
        <f t="array" ref="I71">IFERROR(INDEX('liste des soudeurs'!$S$2:$S$98,
MATCH(1,('liste des soudeurs'!$F$2:$F$98=SITUATION!$C71)*
                     ('liste des soudeurs'!$I$2:$I$98&lt;=12)*
                    ('liste des soudeurs'!$G$2:$G$98=SITUATION!I$7),0),1), "")</f>
        <v/>
      </c>
      <c r="J71" s="620" t="str">
        <f t="array" ref="J71">IFERROR(INDEX('liste des soudeurs'!$S$2:$S$98,
MATCH(1,('liste des soudeurs'!$F$2:$F$98=SITUATION!$C71)*
                     ('liste des soudeurs'!$I$2:$I$98&lt;=12)*
                    ('liste des soudeurs'!$G$2:$G$98=SITUATION!J$7),0),1), "")</f>
        <v/>
      </c>
      <c r="L71" s="618" t="str">
        <f t="array" ref="L71">IFERROR(INDEX('liste des soudeurs'!$S$2:$S$98,
                    MATCH(1,('liste des soudeurs'!$F$2:$F$98=SITUATION!$C71)*
                                        ('liste des soudeurs'!$I$2:$I$98&gt;12)*
                                         ('liste des soudeurs'!$G$2:$G$98=SITUATION!L$7),0),1),"")</f>
        <v/>
      </c>
      <c r="M71" s="619" t="str">
        <f t="array" ref="M71">IFERROR(INDEX('liste des soudeurs'!$S$2:$S$98,
                    MATCH(1,('liste des soudeurs'!$F$2:$F$98=SITUATION!$C71)*
                                        ('liste des soudeurs'!$I$2:$I$98&gt;12)*
                                         ('liste des soudeurs'!$G$2:$G$98=SITUATION!M$7),0),1),"")</f>
        <v/>
      </c>
      <c r="N71" s="619" t="str">
        <f t="array" ref="N71">IFERROR(INDEX('liste des soudeurs'!$S$2:$S$98,
                    MATCH(1,('liste des soudeurs'!$F$2:$F$98=SITUATION!$C71)*
                                        ('liste des soudeurs'!$I$2:$I$98&gt;12)*
                                         ('liste des soudeurs'!$G$2:$G$98=SITUATION!N$7),0),1),"")</f>
        <v/>
      </c>
      <c r="O71" s="619" t="str">
        <f t="array" ref="O71">IFERROR(INDEX('liste des soudeurs'!$S$2:$S$98,
                    MATCH(1,('liste des soudeurs'!$F$2:$F$98=SITUATION!$C71)*
                                        ('liste des soudeurs'!$I$2:$I$98&gt;12)*
                                         ('liste des soudeurs'!$G$2:$G$98=SITUATION!O$7),0),1),"")</f>
        <v/>
      </c>
      <c r="P71" s="620" t="str">
        <f t="array" ref="P71">IFERROR(INDEX('liste des soudeurs'!$S$2:$S$98,
                    MATCH(1,('liste des soudeurs'!$F$2:$F$98=SITUATION!$C71)*
                                        ('liste des soudeurs'!$I$2:$I$98&gt;12)*
                                         ('liste des soudeurs'!$G$2:$G$98=SITUATION!P$7),0),1),"")</f>
        <v/>
      </c>
      <c r="R71" s="621" t="str">
        <f t="array" ref="R71">IFERROR(INDEX('liste des soudeurs'!$S$2:$S$98,
MATCH(1,('liste des soudeurs'!$F$2:$F$98=SITUATION!$C71)*
                     ('liste des soudeurs'!$I$2:$I$98&lt;=12)*
                    ('liste des soudeurs'!$G$2:$G$98=SITUATION!R$7),0),1), "")</f>
        <v/>
      </c>
      <c r="S71" s="622" t="str">
        <f t="array" ref="S71">IFERROR(INDEX('liste des soudeurs'!$S$2:$S$98,
MATCH(1,('liste des soudeurs'!$F$2:$F$98=SITUATION!$C71)*
                     ('liste des soudeurs'!$I$2:$I$98&lt;=12)*
                    ('liste des soudeurs'!$G$2:$G$98=SITUATION!S$7),0),1), "")</f>
        <v/>
      </c>
      <c r="T71" s="622" t="str">
        <f t="array" ref="T71">IFERROR(INDEX('liste des soudeurs'!$S$2:$S$98,
MATCH(1,('liste des soudeurs'!$F$2:$F$98=SITUATION!$C71)*
                     ('liste des soudeurs'!$I$2:$I$98&lt;=12)*
                    ('liste des soudeurs'!$G$2:$G$98=SITUATION!T$7),0),1), "")</f>
        <v/>
      </c>
      <c r="U71" s="622" t="str">
        <f t="array" ref="U71">IFERROR(INDEX('liste des soudeurs'!$S$2:$S$98,
MATCH(1,('liste des soudeurs'!$F$2:$F$98=SITUATION!$C71)*
                     ('liste des soudeurs'!$I$2:$I$98&lt;=12)*
                    ('liste des soudeurs'!$G$2:$G$98=SITUATION!U$7),0),1), "")</f>
        <v/>
      </c>
      <c r="V71" s="623" t="str">
        <f t="array" ref="V71">IFERROR(INDEX('liste des soudeurs'!$S$2:$S$98,
MATCH(1,('liste des soudeurs'!$F$2:$F$98=SITUATION!$C71)*
                     ('liste des soudeurs'!$I$2:$I$98&lt;=12)*
                    ('liste des soudeurs'!$G$2:$G$98=SITUATION!V$7),0),1), "")</f>
        <v/>
      </c>
      <c r="W71" s="610"/>
      <c r="X71" s="618" t="str">
        <f t="shared" si="7"/>
        <v/>
      </c>
      <c r="Y71" s="620" t="str">
        <f t="shared" si="8"/>
        <v/>
      </c>
      <c r="Z71" s="624" t="str">
        <f t="shared" si="9"/>
        <v/>
      </c>
      <c r="AA71" s="613">
        <f t="shared" si="3"/>
        <v>0</v>
      </c>
    </row>
    <row r="72" spans="1:27" hidden="1">
      <c r="A72" s="614">
        <f>COUNTIF($E$9:E72,1)</f>
        <v>34</v>
      </c>
      <c r="B72" s="615">
        <v>64</v>
      </c>
      <c r="C72" s="616" t="str">
        <f>IFERROR(VLOOKUP(D72,'1'!$A$2:$B$500,2,0),"")</f>
        <v/>
      </c>
      <c r="D72" s="617" t="s">
        <v>885</v>
      </c>
      <c r="E72" s="575">
        <f t="shared" si="4"/>
        <v>0</v>
      </c>
      <c r="F72" s="618" t="str">
        <f t="array" ref="F72">IFERROR(INDEX('liste des soudeurs'!$S$2:$S$98,
MATCH(1,('liste des soudeurs'!$F$2:$F$98=SITUATION!$C72)*
                     ('liste des soudeurs'!$I$2:$I$98&lt;=12)*
                    ('liste des soudeurs'!$G$2:$G$98=SITUATION!F$7),0),1), "")</f>
        <v/>
      </c>
      <c r="G72" s="619" t="str">
        <f t="array" ref="G72">IFERROR(INDEX('liste des soudeurs'!$S$2:$S$98,
MATCH(1,('liste des soudeurs'!$F$2:$F$98=SITUATION!$C72)*
                     ('liste des soudeurs'!$I$2:$I$98&lt;=12)*
                    ('liste des soudeurs'!$G$2:$G$98=SITUATION!G$7),0),1), "")</f>
        <v/>
      </c>
      <c r="H72" s="619" t="str">
        <f t="array" ref="H72">IFERROR(INDEX('liste des soudeurs'!$S$2:$S$98,
MATCH(1,('liste des soudeurs'!$F$2:$F$98=SITUATION!$C72)*
                     ('liste des soudeurs'!$I$2:$I$98&lt;=12)*
                    ('liste des soudeurs'!$G$2:$G$98=SITUATION!H$7),0),1), "")</f>
        <v/>
      </c>
      <c r="I72" s="619" t="str">
        <f t="array" ref="I72">IFERROR(INDEX('liste des soudeurs'!$S$2:$S$98,
MATCH(1,('liste des soudeurs'!$F$2:$F$98=SITUATION!$C72)*
                     ('liste des soudeurs'!$I$2:$I$98&lt;=12)*
                    ('liste des soudeurs'!$G$2:$G$98=SITUATION!I$7),0),1), "")</f>
        <v/>
      </c>
      <c r="J72" s="620" t="str">
        <f t="array" ref="J72">IFERROR(INDEX('liste des soudeurs'!$S$2:$S$98,
MATCH(1,('liste des soudeurs'!$F$2:$F$98=SITUATION!$C72)*
                     ('liste des soudeurs'!$I$2:$I$98&lt;=12)*
                    ('liste des soudeurs'!$G$2:$G$98=SITUATION!J$7),0),1), "")</f>
        <v/>
      </c>
      <c r="L72" s="618" t="str">
        <f t="array" ref="L72">IFERROR(INDEX('liste des soudeurs'!$S$2:$S$98,
                    MATCH(1,('liste des soudeurs'!$F$2:$F$98=SITUATION!$C72)*
                                        ('liste des soudeurs'!$I$2:$I$98&gt;12)*
                                         ('liste des soudeurs'!$G$2:$G$98=SITUATION!L$7),0),1),"")</f>
        <v/>
      </c>
      <c r="M72" s="619" t="str">
        <f t="array" ref="M72">IFERROR(INDEX('liste des soudeurs'!$S$2:$S$98,
                    MATCH(1,('liste des soudeurs'!$F$2:$F$98=SITUATION!$C72)*
                                        ('liste des soudeurs'!$I$2:$I$98&gt;12)*
                                         ('liste des soudeurs'!$G$2:$G$98=SITUATION!M$7),0),1),"")</f>
        <v/>
      </c>
      <c r="N72" s="619" t="str">
        <f t="array" ref="N72">IFERROR(INDEX('liste des soudeurs'!$S$2:$S$98,
                    MATCH(1,('liste des soudeurs'!$F$2:$F$98=SITUATION!$C72)*
                                        ('liste des soudeurs'!$I$2:$I$98&gt;12)*
                                         ('liste des soudeurs'!$G$2:$G$98=SITUATION!N$7),0),1),"")</f>
        <v/>
      </c>
      <c r="O72" s="619" t="str">
        <f t="array" ref="O72">IFERROR(INDEX('liste des soudeurs'!$S$2:$S$98,
                    MATCH(1,('liste des soudeurs'!$F$2:$F$98=SITUATION!$C72)*
                                        ('liste des soudeurs'!$I$2:$I$98&gt;12)*
                                         ('liste des soudeurs'!$G$2:$G$98=SITUATION!O$7),0),1),"")</f>
        <v/>
      </c>
      <c r="P72" s="620" t="str">
        <f t="array" ref="P72">IFERROR(INDEX('liste des soudeurs'!$S$2:$S$98,
                    MATCH(1,('liste des soudeurs'!$F$2:$F$98=SITUATION!$C72)*
                                        ('liste des soudeurs'!$I$2:$I$98&gt;12)*
                                         ('liste des soudeurs'!$G$2:$G$98=SITUATION!P$7),0),1),"")</f>
        <v/>
      </c>
      <c r="R72" s="621" t="str">
        <f t="array" ref="R72">IFERROR(INDEX('liste des soudeurs'!$S$2:$S$98,
MATCH(1,('liste des soudeurs'!$F$2:$F$98=SITUATION!$C72)*
                     ('liste des soudeurs'!$I$2:$I$98&lt;=12)*
                    ('liste des soudeurs'!$G$2:$G$98=SITUATION!R$7),0),1), "")</f>
        <v/>
      </c>
      <c r="S72" s="622" t="str">
        <f t="array" ref="S72">IFERROR(INDEX('liste des soudeurs'!$S$2:$S$98,
MATCH(1,('liste des soudeurs'!$F$2:$F$98=SITUATION!$C72)*
                     ('liste des soudeurs'!$I$2:$I$98&lt;=12)*
                    ('liste des soudeurs'!$G$2:$G$98=SITUATION!S$7),0),1), "")</f>
        <v/>
      </c>
      <c r="T72" s="622" t="str">
        <f t="array" ref="T72">IFERROR(INDEX('liste des soudeurs'!$S$2:$S$98,
MATCH(1,('liste des soudeurs'!$F$2:$F$98=SITUATION!$C72)*
                     ('liste des soudeurs'!$I$2:$I$98&lt;=12)*
                    ('liste des soudeurs'!$G$2:$G$98=SITUATION!T$7),0),1), "")</f>
        <v/>
      </c>
      <c r="U72" s="622" t="str">
        <f t="array" ref="U72">IFERROR(INDEX('liste des soudeurs'!$S$2:$S$98,
MATCH(1,('liste des soudeurs'!$F$2:$F$98=SITUATION!$C72)*
                     ('liste des soudeurs'!$I$2:$I$98&lt;=12)*
                    ('liste des soudeurs'!$G$2:$G$98=SITUATION!U$7),0),1), "")</f>
        <v/>
      </c>
      <c r="V72" s="623" t="str">
        <f t="array" ref="V72">IFERROR(INDEX('liste des soudeurs'!$S$2:$S$98,
MATCH(1,('liste des soudeurs'!$F$2:$F$98=SITUATION!$C72)*
                     ('liste des soudeurs'!$I$2:$I$98&lt;=12)*
                    ('liste des soudeurs'!$G$2:$G$98=SITUATION!V$7),0),1), "")</f>
        <v/>
      </c>
      <c r="W72" s="610"/>
      <c r="X72" s="618" t="str">
        <f t="shared" si="7"/>
        <v/>
      </c>
      <c r="Y72" s="620" t="str">
        <f t="shared" si="8"/>
        <v/>
      </c>
      <c r="Z72" s="624" t="str">
        <f t="shared" si="9"/>
        <v/>
      </c>
      <c r="AA72" s="613">
        <f t="shared" si="3"/>
        <v>0</v>
      </c>
    </row>
    <row r="73" spans="1:27" hidden="1">
      <c r="A73" s="614">
        <f>COUNTIF($E$9:E73,1)</f>
        <v>34</v>
      </c>
      <c r="B73" s="615">
        <v>65</v>
      </c>
      <c r="C73" s="616" t="str">
        <f>IFERROR(VLOOKUP(D73,'1'!$A$2:$B$500,2,0),"")</f>
        <v/>
      </c>
      <c r="D73" s="617" t="s">
        <v>886</v>
      </c>
      <c r="E73" s="575">
        <f t="shared" si="4"/>
        <v>0</v>
      </c>
      <c r="F73" s="618" t="str">
        <f t="array" ref="F73">IFERROR(INDEX('liste des soudeurs'!$S$2:$S$98,
MATCH(1,('liste des soudeurs'!$F$2:$F$98=SITUATION!$C73)*
                     ('liste des soudeurs'!$I$2:$I$98&lt;=12)*
                    ('liste des soudeurs'!$G$2:$G$98=SITUATION!F$7),0),1), "")</f>
        <v/>
      </c>
      <c r="G73" s="619" t="str">
        <f t="array" ref="G73">IFERROR(INDEX('liste des soudeurs'!$S$2:$S$98,
MATCH(1,('liste des soudeurs'!$F$2:$F$98=SITUATION!$C73)*
                     ('liste des soudeurs'!$I$2:$I$98&lt;=12)*
                    ('liste des soudeurs'!$G$2:$G$98=SITUATION!G$7),0),1), "")</f>
        <v/>
      </c>
      <c r="H73" s="619" t="str">
        <f t="array" ref="H73">IFERROR(INDEX('liste des soudeurs'!$S$2:$S$98,
MATCH(1,('liste des soudeurs'!$F$2:$F$98=SITUATION!$C73)*
                     ('liste des soudeurs'!$I$2:$I$98&lt;=12)*
                    ('liste des soudeurs'!$G$2:$G$98=SITUATION!H$7),0),1), "")</f>
        <v/>
      </c>
      <c r="I73" s="619" t="str">
        <f t="array" ref="I73">IFERROR(INDEX('liste des soudeurs'!$S$2:$S$98,
MATCH(1,('liste des soudeurs'!$F$2:$F$98=SITUATION!$C73)*
                     ('liste des soudeurs'!$I$2:$I$98&lt;=12)*
                    ('liste des soudeurs'!$G$2:$G$98=SITUATION!I$7),0),1), "")</f>
        <v/>
      </c>
      <c r="J73" s="620" t="str">
        <f t="array" ref="J73">IFERROR(INDEX('liste des soudeurs'!$S$2:$S$98,
MATCH(1,('liste des soudeurs'!$F$2:$F$98=SITUATION!$C73)*
                     ('liste des soudeurs'!$I$2:$I$98&lt;=12)*
                    ('liste des soudeurs'!$G$2:$G$98=SITUATION!J$7),0),1), "")</f>
        <v/>
      </c>
      <c r="L73" s="618" t="str">
        <f t="array" ref="L73">IFERROR(INDEX('liste des soudeurs'!$S$2:$S$98,
                    MATCH(1,('liste des soudeurs'!$F$2:$F$98=SITUATION!$C73)*
                                        ('liste des soudeurs'!$I$2:$I$98&gt;12)*
                                         ('liste des soudeurs'!$G$2:$G$98=SITUATION!L$7),0),1),"")</f>
        <v/>
      </c>
      <c r="M73" s="619" t="str">
        <f t="array" ref="M73">IFERROR(INDEX('liste des soudeurs'!$S$2:$S$98,
                    MATCH(1,('liste des soudeurs'!$F$2:$F$98=SITUATION!$C73)*
                                        ('liste des soudeurs'!$I$2:$I$98&gt;12)*
                                         ('liste des soudeurs'!$G$2:$G$98=SITUATION!M$7),0),1),"")</f>
        <v/>
      </c>
      <c r="N73" s="619" t="str">
        <f t="array" ref="N73">IFERROR(INDEX('liste des soudeurs'!$S$2:$S$98,
                    MATCH(1,('liste des soudeurs'!$F$2:$F$98=SITUATION!$C73)*
                                        ('liste des soudeurs'!$I$2:$I$98&gt;12)*
                                         ('liste des soudeurs'!$G$2:$G$98=SITUATION!N$7),0),1),"")</f>
        <v/>
      </c>
      <c r="O73" s="619" t="str">
        <f t="array" ref="O73">IFERROR(INDEX('liste des soudeurs'!$S$2:$S$98,
                    MATCH(1,('liste des soudeurs'!$F$2:$F$98=SITUATION!$C73)*
                                        ('liste des soudeurs'!$I$2:$I$98&gt;12)*
                                         ('liste des soudeurs'!$G$2:$G$98=SITUATION!O$7),0),1),"")</f>
        <v/>
      </c>
      <c r="P73" s="620" t="str">
        <f t="array" ref="P73">IFERROR(INDEX('liste des soudeurs'!$S$2:$S$98,
                    MATCH(1,('liste des soudeurs'!$F$2:$F$98=SITUATION!$C73)*
                                        ('liste des soudeurs'!$I$2:$I$98&gt;12)*
                                         ('liste des soudeurs'!$G$2:$G$98=SITUATION!P$7),0),1),"")</f>
        <v/>
      </c>
      <c r="R73" s="621" t="str">
        <f t="array" ref="R73">IFERROR(INDEX('liste des soudeurs'!$S$2:$S$98,
MATCH(1,('liste des soudeurs'!$F$2:$F$98=SITUATION!$C73)*
                     ('liste des soudeurs'!$I$2:$I$98&lt;=12)*
                    ('liste des soudeurs'!$G$2:$G$98=SITUATION!R$7),0),1), "")</f>
        <v/>
      </c>
      <c r="S73" s="622" t="str">
        <f t="array" ref="S73">IFERROR(INDEX('liste des soudeurs'!$S$2:$S$98,
MATCH(1,('liste des soudeurs'!$F$2:$F$98=SITUATION!$C73)*
                     ('liste des soudeurs'!$I$2:$I$98&lt;=12)*
                    ('liste des soudeurs'!$G$2:$G$98=SITUATION!S$7),0),1), "")</f>
        <v/>
      </c>
      <c r="T73" s="622" t="str">
        <f t="array" ref="T73">IFERROR(INDEX('liste des soudeurs'!$S$2:$S$98,
MATCH(1,('liste des soudeurs'!$F$2:$F$98=SITUATION!$C73)*
                     ('liste des soudeurs'!$I$2:$I$98&lt;=12)*
                    ('liste des soudeurs'!$G$2:$G$98=SITUATION!T$7),0),1), "")</f>
        <v/>
      </c>
      <c r="U73" s="622" t="str">
        <f t="array" ref="U73">IFERROR(INDEX('liste des soudeurs'!$S$2:$S$98,
MATCH(1,('liste des soudeurs'!$F$2:$F$98=SITUATION!$C73)*
                     ('liste des soudeurs'!$I$2:$I$98&lt;=12)*
                    ('liste des soudeurs'!$G$2:$G$98=SITUATION!U$7),0),1), "")</f>
        <v/>
      </c>
      <c r="V73" s="623" t="str">
        <f t="array" ref="V73">IFERROR(INDEX('liste des soudeurs'!$S$2:$S$98,
MATCH(1,('liste des soudeurs'!$F$2:$F$98=SITUATION!$C73)*
                     ('liste des soudeurs'!$I$2:$I$98&lt;=12)*
                    ('liste des soudeurs'!$G$2:$G$98=SITUATION!V$7),0),1), "")</f>
        <v/>
      </c>
      <c r="W73" s="610"/>
      <c r="X73" s="618" t="str">
        <f t="shared" si="7"/>
        <v/>
      </c>
      <c r="Y73" s="620" t="str">
        <f t="shared" si="8"/>
        <v/>
      </c>
      <c r="Z73" s="624" t="str">
        <f t="shared" ref="Z73:Z108" si="10">IF(C73="","",TRUE)</f>
        <v/>
      </c>
      <c r="AA73" s="613">
        <f t="shared" ref="AA73:AA109" si="11">E73</f>
        <v>0</v>
      </c>
    </row>
    <row r="74" spans="1:27" hidden="1">
      <c r="A74" s="614">
        <f>COUNTIF($E$9:E74,1)</f>
        <v>34</v>
      </c>
      <c r="B74" s="615">
        <v>66</v>
      </c>
      <c r="C74" s="616" t="str">
        <f>IFERROR(VLOOKUP(D74,'1'!$A$2:$B$500,2,0),"")</f>
        <v/>
      </c>
      <c r="D74" s="617" t="s">
        <v>887</v>
      </c>
      <c r="E74" s="575">
        <f t="shared" ref="E74:E108" si="12">IF(SUMPRODUCT(--(F74:Y74&lt;&gt;""),--(F74:Y74&lt;&gt;0))&gt;0,1,0)</f>
        <v>0</v>
      </c>
      <c r="F74" s="618" t="str">
        <f t="array" ref="F74">IFERROR(INDEX('liste des soudeurs'!$S$2:$S$98,
MATCH(1,('liste des soudeurs'!$F$2:$F$98=SITUATION!$C74)*
                     ('liste des soudeurs'!$I$2:$I$98&lt;=12)*
                    ('liste des soudeurs'!$G$2:$G$98=SITUATION!F$7),0),1), "")</f>
        <v/>
      </c>
      <c r="G74" s="619" t="str">
        <f t="array" ref="G74">IFERROR(INDEX('liste des soudeurs'!$S$2:$S$98,
MATCH(1,('liste des soudeurs'!$F$2:$F$98=SITUATION!$C74)*
                     ('liste des soudeurs'!$I$2:$I$98&lt;=12)*
                    ('liste des soudeurs'!$G$2:$G$98=SITUATION!G$7),0),1), "")</f>
        <v/>
      </c>
      <c r="H74" s="619" t="str">
        <f t="array" ref="H74">IFERROR(INDEX('liste des soudeurs'!$S$2:$S$98,
MATCH(1,('liste des soudeurs'!$F$2:$F$98=SITUATION!$C74)*
                     ('liste des soudeurs'!$I$2:$I$98&lt;=12)*
                    ('liste des soudeurs'!$G$2:$G$98=SITUATION!H$7),0),1), "")</f>
        <v/>
      </c>
      <c r="I74" s="619" t="str">
        <f t="array" ref="I74">IFERROR(INDEX('liste des soudeurs'!$S$2:$S$98,
MATCH(1,('liste des soudeurs'!$F$2:$F$98=SITUATION!$C74)*
                     ('liste des soudeurs'!$I$2:$I$98&lt;=12)*
                    ('liste des soudeurs'!$G$2:$G$98=SITUATION!I$7),0),1), "")</f>
        <v/>
      </c>
      <c r="J74" s="620" t="str">
        <f t="array" ref="J74">IFERROR(INDEX('liste des soudeurs'!$S$2:$S$98,
MATCH(1,('liste des soudeurs'!$F$2:$F$98=SITUATION!$C74)*
                     ('liste des soudeurs'!$I$2:$I$98&lt;=12)*
                    ('liste des soudeurs'!$G$2:$G$98=SITUATION!J$7),0),1), "")</f>
        <v/>
      </c>
      <c r="L74" s="618" t="str">
        <f t="array" ref="L74">IFERROR(INDEX('liste des soudeurs'!$S$2:$S$98,
                    MATCH(1,('liste des soudeurs'!$F$2:$F$98=SITUATION!$C74)*
                                        ('liste des soudeurs'!$I$2:$I$98&gt;12)*
                                         ('liste des soudeurs'!$G$2:$G$98=SITUATION!L$7),0),1),"")</f>
        <v/>
      </c>
      <c r="M74" s="619" t="str">
        <f t="array" ref="M74">IFERROR(INDEX('liste des soudeurs'!$S$2:$S$98,
                    MATCH(1,('liste des soudeurs'!$F$2:$F$98=SITUATION!$C74)*
                                        ('liste des soudeurs'!$I$2:$I$98&gt;12)*
                                         ('liste des soudeurs'!$G$2:$G$98=SITUATION!M$7),0),1),"")</f>
        <v/>
      </c>
      <c r="N74" s="619" t="str">
        <f t="array" ref="N74">IFERROR(INDEX('liste des soudeurs'!$S$2:$S$98,
                    MATCH(1,('liste des soudeurs'!$F$2:$F$98=SITUATION!$C74)*
                                        ('liste des soudeurs'!$I$2:$I$98&gt;12)*
                                         ('liste des soudeurs'!$G$2:$G$98=SITUATION!N$7),0),1),"")</f>
        <v/>
      </c>
      <c r="O74" s="619" t="str">
        <f t="array" ref="O74">IFERROR(INDEX('liste des soudeurs'!$S$2:$S$98,
                    MATCH(1,('liste des soudeurs'!$F$2:$F$98=SITUATION!$C74)*
                                        ('liste des soudeurs'!$I$2:$I$98&gt;12)*
                                         ('liste des soudeurs'!$G$2:$G$98=SITUATION!O$7),0),1),"")</f>
        <v/>
      </c>
      <c r="P74" s="620" t="str">
        <f t="array" ref="P74">IFERROR(INDEX('liste des soudeurs'!$S$2:$S$98,
                    MATCH(1,('liste des soudeurs'!$F$2:$F$98=SITUATION!$C74)*
                                        ('liste des soudeurs'!$I$2:$I$98&gt;12)*
                                         ('liste des soudeurs'!$G$2:$G$98=SITUATION!P$7),0),1),"")</f>
        <v/>
      </c>
      <c r="R74" s="621" t="str">
        <f t="array" ref="R74">IFERROR(INDEX('liste des soudeurs'!$S$2:$S$98,
MATCH(1,('liste des soudeurs'!$F$2:$F$98=SITUATION!$C74)*
                     ('liste des soudeurs'!$I$2:$I$98&lt;=12)*
                    ('liste des soudeurs'!$G$2:$G$98=SITUATION!R$7),0),1), "")</f>
        <v/>
      </c>
      <c r="S74" s="622" t="str">
        <f t="array" ref="S74">IFERROR(INDEX('liste des soudeurs'!$S$2:$S$98,
MATCH(1,('liste des soudeurs'!$F$2:$F$98=SITUATION!$C74)*
                     ('liste des soudeurs'!$I$2:$I$98&lt;=12)*
                    ('liste des soudeurs'!$G$2:$G$98=SITUATION!S$7),0),1), "")</f>
        <v/>
      </c>
      <c r="T74" s="622" t="str">
        <f t="array" ref="T74">IFERROR(INDEX('liste des soudeurs'!$S$2:$S$98,
MATCH(1,('liste des soudeurs'!$F$2:$F$98=SITUATION!$C74)*
                     ('liste des soudeurs'!$I$2:$I$98&lt;=12)*
                    ('liste des soudeurs'!$G$2:$G$98=SITUATION!T$7),0),1), "")</f>
        <v/>
      </c>
      <c r="U74" s="622" t="str">
        <f t="array" ref="U74">IFERROR(INDEX('liste des soudeurs'!$S$2:$S$98,
MATCH(1,('liste des soudeurs'!$F$2:$F$98=SITUATION!$C74)*
                     ('liste des soudeurs'!$I$2:$I$98&lt;=12)*
                    ('liste des soudeurs'!$G$2:$G$98=SITUATION!U$7),0),1), "")</f>
        <v/>
      </c>
      <c r="V74" s="623" t="str">
        <f t="array" ref="V74">IFERROR(INDEX('liste des soudeurs'!$S$2:$S$98,
MATCH(1,('liste des soudeurs'!$F$2:$F$98=SITUATION!$C74)*
                     ('liste des soudeurs'!$I$2:$I$98&lt;=12)*
                    ('liste des soudeurs'!$G$2:$G$98=SITUATION!V$7),0),1), "")</f>
        <v/>
      </c>
      <c r="W74" s="610"/>
      <c r="X74" s="618" t="str">
        <f t="shared" si="7"/>
        <v/>
      </c>
      <c r="Y74" s="620" t="str">
        <f t="shared" si="8"/>
        <v/>
      </c>
      <c r="Z74" s="624" t="str">
        <f t="shared" si="10"/>
        <v/>
      </c>
      <c r="AA74" s="613">
        <f t="shared" si="11"/>
        <v>0</v>
      </c>
    </row>
    <row r="75" spans="1:27" hidden="1">
      <c r="A75" s="614">
        <f>COUNTIF($E$9:E75,1)</f>
        <v>34</v>
      </c>
      <c r="B75" s="615">
        <v>67</v>
      </c>
      <c r="C75" s="616" t="str">
        <f>IFERROR(VLOOKUP(D75,'1'!$A$2:$B$500,2,0),"")</f>
        <v/>
      </c>
      <c r="D75" s="617" t="s">
        <v>888</v>
      </c>
      <c r="E75" s="575">
        <f t="shared" si="12"/>
        <v>0</v>
      </c>
      <c r="F75" s="618" t="str">
        <f t="array" ref="F75">IFERROR(INDEX('liste des soudeurs'!$S$2:$S$98,
MATCH(1,('liste des soudeurs'!$F$2:$F$98=SITUATION!$C75)*
                     ('liste des soudeurs'!$I$2:$I$98&lt;=12)*
                    ('liste des soudeurs'!$G$2:$G$98=SITUATION!F$7),0),1), "")</f>
        <v/>
      </c>
      <c r="G75" s="619" t="str">
        <f t="array" ref="G75">IFERROR(INDEX('liste des soudeurs'!$S$2:$S$98,
MATCH(1,('liste des soudeurs'!$F$2:$F$98=SITUATION!$C75)*
                     ('liste des soudeurs'!$I$2:$I$98&lt;=12)*
                    ('liste des soudeurs'!$G$2:$G$98=SITUATION!G$7),0),1), "")</f>
        <v/>
      </c>
      <c r="H75" s="619" t="str">
        <f t="array" ref="H75">IFERROR(INDEX('liste des soudeurs'!$S$2:$S$98,
MATCH(1,('liste des soudeurs'!$F$2:$F$98=SITUATION!$C75)*
                     ('liste des soudeurs'!$I$2:$I$98&lt;=12)*
                    ('liste des soudeurs'!$G$2:$G$98=SITUATION!H$7),0),1), "")</f>
        <v/>
      </c>
      <c r="I75" s="619" t="str">
        <f t="array" ref="I75">IFERROR(INDEX('liste des soudeurs'!$S$2:$S$98,
MATCH(1,('liste des soudeurs'!$F$2:$F$98=SITUATION!$C75)*
                     ('liste des soudeurs'!$I$2:$I$98&lt;=12)*
                    ('liste des soudeurs'!$G$2:$G$98=SITUATION!I$7),0),1), "")</f>
        <v/>
      </c>
      <c r="J75" s="620" t="str">
        <f t="array" ref="J75">IFERROR(INDEX('liste des soudeurs'!$S$2:$S$98,
MATCH(1,('liste des soudeurs'!$F$2:$F$98=SITUATION!$C75)*
                     ('liste des soudeurs'!$I$2:$I$98&lt;=12)*
                    ('liste des soudeurs'!$G$2:$G$98=SITUATION!J$7),0),1), "")</f>
        <v/>
      </c>
      <c r="L75" s="618" t="str">
        <f t="array" ref="L75">IFERROR(INDEX('liste des soudeurs'!$S$2:$S$98,
                    MATCH(1,('liste des soudeurs'!$F$2:$F$98=SITUATION!$C75)*
                                        ('liste des soudeurs'!$I$2:$I$98&gt;12)*
                                         ('liste des soudeurs'!$G$2:$G$98=SITUATION!L$7),0),1),"")</f>
        <v/>
      </c>
      <c r="M75" s="619" t="str">
        <f t="array" ref="M75">IFERROR(INDEX('liste des soudeurs'!$S$2:$S$98,
                    MATCH(1,('liste des soudeurs'!$F$2:$F$98=SITUATION!$C75)*
                                        ('liste des soudeurs'!$I$2:$I$98&gt;12)*
                                         ('liste des soudeurs'!$G$2:$G$98=SITUATION!M$7),0),1),"")</f>
        <v/>
      </c>
      <c r="N75" s="619" t="str">
        <f t="array" ref="N75">IFERROR(INDEX('liste des soudeurs'!$S$2:$S$98,
                    MATCH(1,('liste des soudeurs'!$F$2:$F$98=SITUATION!$C75)*
                                        ('liste des soudeurs'!$I$2:$I$98&gt;12)*
                                         ('liste des soudeurs'!$G$2:$G$98=SITUATION!N$7),0),1),"")</f>
        <v/>
      </c>
      <c r="O75" s="619" t="str">
        <f t="array" ref="O75">IFERROR(INDEX('liste des soudeurs'!$S$2:$S$98,
                    MATCH(1,('liste des soudeurs'!$F$2:$F$98=SITUATION!$C75)*
                                        ('liste des soudeurs'!$I$2:$I$98&gt;12)*
                                         ('liste des soudeurs'!$G$2:$G$98=SITUATION!O$7),0),1),"")</f>
        <v/>
      </c>
      <c r="P75" s="620" t="str">
        <f t="array" ref="P75">IFERROR(INDEX('liste des soudeurs'!$S$2:$S$98,
                    MATCH(1,('liste des soudeurs'!$F$2:$F$98=SITUATION!$C75)*
                                        ('liste des soudeurs'!$I$2:$I$98&gt;12)*
                                         ('liste des soudeurs'!$G$2:$G$98=SITUATION!P$7),0),1),"")</f>
        <v/>
      </c>
      <c r="R75" s="621" t="str">
        <f t="array" ref="R75">IFERROR(INDEX('liste des soudeurs'!$S$2:$S$98,
MATCH(1,('liste des soudeurs'!$F$2:$F$98=SITUATION!$C75)*
                     ('liste des soudeurs'!$I$2:$I$98&lt;=12)*
                    ('liste des soudeurs'!$G$2:$G$98=SITUATION!R$7),0),1), "")</f>
        <v/>
      </c>
      <c r="S75" s="622" t="str">
        <f t="array" ref="S75">IFERROR(INDEX('liste des soudeurs'!$S$2:$S$98,
MATCH(1,('liste des soudeurs'!$F$2:$F$98=SITUATION!$C75)*
                     ('liste des soudeurs'!$I$2:$I$98&lt;=12)*
                    ('liste des soudeurs'!$G$2:$G$98=SITUATION!S$7),0),1), "")</f>
        <v/>
      </c>
      <c r="T75" s="622" t="str">
        <f t="array" ref="T75">IFERROR(INDEX('liste des soudeurs'!$S$2:$S$98,
MATCH(1,('liste des soudeurs'!$F$2:$F$98=SITUATION!$C75)*
                     ('liste des soudeurs'!$I$2:$I$98&lt;=12)*
                    ('liste des soudeurs'!$G$2:$G$98=SITUATION!T$7),0),1), "")</f>
        <v/>
      </c>
      <c r="U75" s="622" t="str">
        <f t="array" ref="U75">IFERROR(INDEX('liste des soudeurs'!$S$2:$S$98,
MATCH(1,('liste des soudeurs'!$F$2:$F$98=SITUATION!$C75)*
                     ('liste des soudeurs'!$I$2:$I$98&lt;=12)*
                    ('liste des soudeurs'!$G$2:$G$98=SITUATION!U$7),0),1), "")</f>
        <v/>
      </c>
      <c r="V75" s="623" t="str">
        <f t="array" ref="V75">IFERROR(INDEX('liste des soudeurs'!$S$2:$S$98,
MATCH(1,('liste des soudeurs'!$F$2:$F$98=SITUATION!$C75)*
                     ('liste des soudeurs'!$I$2:$I$98&lt;=12)*
                    ('liste des soudeurs'!$G$2:$G$98=SITUATION!V$7),0),1), "")</f>
        <v/>
      </c>
      <c r="W75" s="610"/>
      <c r="X75" s="618" t="str">
        <f t="shared" ref="X75:X108" si="13">IF(R75="","",R75)</f>
        <v/>
      </c>
      <c r="Y75" s="620" t="str">
        <f t="shared" ref="Y75:Y108" si="14">IF(V75="","",V75)</f>
        <v/>
      </c>
      <c r="Z75" s="624" t="str">
        <f t="shared" si="10"/>
        <v/>
      </c>
      <c r="AA75" s="613">
        <f t="shared" si="11"/>
        <v>0</v>
      </c>
    </row>
    <row r="76" spans="1:27" hidden="1">
      <c r="A76" s="614">
        <f>COUNTIF($E$9:E76,1)</f>
        <v>34</v>
      </c>
      <c r="B76" s="615">
        <v>68</v>
      </c>
      <c r="C76" s="616" t="str">
        <f>IFERROR(VLOOKUP(D76,'1'!$A$2:$B$500,2,0),"")</f>
        <v/>
      </c>
      <c r="D76" s="617" t="s">
        <v>889</v>
      </c>
      <c r="E76" s="575">
        <f t="shared" si="12"/>
        <v>0</v>
      </c>
      <c r="F76" s="618" t="str">
        <f t="array" ref="F76">IFERROR(INDEX('liste des soudeurs'!$S$2:$S$98,
MATCH(1,('liste des soudeurs'!$F$2:$F$98=SITUATION!$C76)*
                     ('liste des soudeurs'!$I$2:$I$98&lt;=12)*
                    ('liste des soudeurs'!$G$2:$G$98=SITUATION!F$7),0),1), "")</f>
        <v/>
      </c>
      <c r="G76" s="619" t="str">
        <f t="array" ref="G76">IFERROR(INDEX('liste des soudeurs'!$S$2:$S$98,
MATCH(1,('liste des soudeurs'!$F$2:$F$98=SITUATION!$C76)*
                     ('liste des soudeurs'!$I$2:$I$98&lt;=12)*
                    ('liste des soudeurs'!$G$2:$G$98=SITUATION!G$7),0),1), "")</f>
        <v/>
      </c>
      <c r="H76" s="619" t="str">
        <f t="array" ref="H76">IFERROR(INDEX('liste des soudeurs'!$S$2:$S$98,
MATCH(1,('liste des soudeurs'!$F$2:$F$98=SITUATION!$C76)*
                     ('liste des soudeurs'!$I$2:$I$98&lt;=12)*
                    ('liste des soudeurs'!$G$2:$G$98=SITUATION!H$7),0),1), "")</f>
        <v/>
      </c>
      <c r="I76" s="619" t="str">
        <f t="array" ref="I76">IFERROR(INDEX('liste des soudeurs'!$S$2:$S$98,
MATCH(1,('liste des soudeurs'!$F$2:$F$98=SITUATION!$C76)*
                     ('liste des soudeurs'!$I$2:$I$98&lt;=12)*
                    ('liste des soudeurs'!$G$2:$G$98=SITUATION!I$7),0),1), "")</f>
        <v/>
      </c>
      <c r="J76" s="620" t="str">
        <f t="array" ref="J76">IFERROR(INDEX('liste des soudeurs'!$S$2:$S$98,
MATCH(1,('liste des soudeurs'!$F$2:$F$98=SITUATION!$C76)*
                     ('liste des soudeurs'!$I$2:$I$98&lt;=12)*
                    ('liste des soudeurs'!$G$2:$G$98=SITUATION!J$7),0),1), "")</f>
        <v/>
      </c>
      <c r="L76" s="618" t="str">
        <f t="array" ref="L76">IFERROR(INDEX('liste des soudeurs'!$S$2:$S$98,
                    MATCH(1,('liste des soudeurs'!$F$2:$F$98=SITUATION!$C76)*
                                        ('liste des soudeurs'!$I$2:$I$98&gt;12)*
                                         ('liste des soudeurs'!$G$2:$G$98=SITUATION!L$7),0),1),"")</f>
        <v/>
      </c>
      <c r="M76" s="619" t="str">
        <f t="array" ref="M76">IFERROR(INDEX('liste des soudeurs'!$S$2:$S$98,
                    MATCH(1,('liste des soudeurs'!$F$2:$F$98=SITUATION!$C76)*
                                        ('liste des soudeurs'!$I$2:$I$98&gt;12)*
                                         ('liste des soudeurs'!$G$2:$G$98=SITUATION!M$7),0),1),"")</f>
        <v/>
      </c>
      <c r="N76" s="619" t="str">
        <f t="array" ref="N76">IFERROR(INDEX('liste des soudeurs'!$S$2:$S$98,
                    MATCH(1,('liste des soudeurs'!$F$2:$F$98=SITUATION!$C76)*
                                        ('liste des soudeurs'!$I$2:$I$98&gt;12)*
                                         ('liste des soudeurs'!$G$2:$G$98=SITUATION!N$7),0),1),"")</f>
        <v/>
      </c>
      <c r="O76" s="619" t="str">
        <f t="array" ref="O76">IFERROR(INDEX('liste des soudeurs'!$S$2:$S$98,
                    MATCH(1,('liste des soudeurs'!$F$2:$F$98=SITUATION!$C76)*
                                        ('liste des soudeurs'!$I$2:$I$98&gt;12)*
                                         ('liste des soudeurs'!$G$2:$G$98=SITUATION!O$7),0),1),"")</f>
        <v/>
      </c>
      <c r="P76" s="620" t="str">
        <f t="array" ref="P76">IFERROR(INDEX('liste des soudeurs'!$S$2:$S$98,
                    MATCH(1,('liste des soudeurs'!$F$2:$F$98=SITUATION!$C76)*
                                        ('liste des soudeurs'!$I$2:$I$98&gt;12)*
                                         ('liste des soudeurs'!$G$2:$G$98=SITUATION!P$7),0),1),"")</f>
        <v/>
      </c>
      <c r="R76" s="621" t="str">
        <f t="array" ref="R76">IFERROR(INDEX('liste des soudeurs'!$S$2:$S$98,
MATCH(1,('liste des soudeurs'!$F$2:$F$98=SITUATION!$C76)*
                     ('liste des soudeurs'!$I$2:$I$98&lt;=12)*
                    ('liste des soudeurs'!$G$2:$G$98=SITUATION!R$7),0),1), "")</f>
        <v/>
      </c>
      <c r="S76" s="622" t="str">
        <f t="array" ref="S76">IFERROR(INDEX('liste des soudeurs'!$S$2:$S$98,
MATCH(1,('liste des soudeurs'!$F$2:$F$98=SITUATION!$C76)*
                     ('liste des soudeurs'!$I$2:$I$98&lt;=12)*
                    ('liste des soudeurs'!$G$2:$G$98=SITUATION!S$7),0),1), "")</f>
        <v/>
      </c>
      <c r="T76" s="622" t="str">
        <f t="array" ref="T76">IFERROR(INDEX('liste des soudeurs'!$S$2:$S$98,
MATCH(1,('liste des soudeurs'!$F$2:$F$98=SITUATION!$C76)*
                     ('liste des soudeurs'!$I$2:$I$98&lt;=12)*
                    ('liste des soudeurs'!$G$2:$G$98=SITUATION!T$7),0),1), "")</f>
        <v/>
      </c>
      <c r="U76" s="622" t="str">
        <f t="array" ref="U76">IFERROR(INDEX('liste des soudeurs'!$S$2:$S$98,
MATCH(1,('liste des soudeurs'!$F$2:$F$98=SITUATION!$C76)*
                     ('liste des soudeurs'!$I$2:$I$98&lt;=12)*
                    ('liste des soudeurs'!$G$2:$G$98=SITUATION!U$7),0),1), "")</f>
        <v/>
      </c>
      <c r="V76" s="623" t="str">
        <f t="array" ref="V76">IFERROR(INDEX('liste des soudeurs'!$S$2:$S$98,
MATCH(1,('liste des soudeurs'!$F$2:$F$98=SITUATION!$C76)*
                     ('liste des soudeurs'!$I$2:$I$98&lt;=12)*
                    ('liste des soudeurs'!$G$2:$G$98=SITUATION!V$7),0),1), "")</f>
        <v/>
      </c>
      <c r="W76" s="610"/>
      <c r="X76" s="618" t="str">
        <f t="shared" si="13"/>
        <v/>
      </c>
      <c r="Y76" s="620" t="str">
        <f t="shared" si="14"/>
        <v/>
      </c>
      <c r="Z76" s="624" t="str">
        <f t="shared" si="10"/>
        <v/>
      </c>
      <c r="AA76" s="613">
        <f t="shared" si="11"/>
        <v>0</v>
      </c>
    </row>
    <row r="77" spans="1:27" hidden="1">
      <c r="A77" s="614">
        <f>COUNTIF($E$9:E77,1)</f>
        <v>34</v>
      </c>
      <c r="B77" s="615">
        <v>69</v>
      </c>
      <c r="C77" s="616" t="str">
        <f>IFERROR(VLOOKUP(D77,'1'!$A$2:$B$500,2,0),"")</f>
        <v/>
      </c>
      <c r="D77" s="617" t="s">
        <v>890</v>
      </c>
      <c r="E77" s="575">
        <f t="shared" si="12"/>
        <v>0</v>
      </c>
      <c r="F77" s="618" t="str">
        <f t="array" ref="F77">IFERROR(INDEX('liste des soudeurs'!$S$2:$S$98,
MATCH(1,('liste des soudeurs'!$F$2:$F$98=SITUATION!$C77)*
                     ('liste des soudeurs'!$I$2:$I$98&lt;=12)*
                    ('liste des soudeurs'!$G$2:$G$98=SITUATION!F$7),0),1), "")</f>
        <v/>
      </c>
      <c r="G77" s="619" t="str">
        <f t="array" ref="G77">IFERROR(INDEX('liste des soudeurs'!$S$2:$S$98,
MATCH(1,('liste des soudeurs'!$F$2:$F$98=SITUATION!$C77)*
                     ('liste des soudeurs'!$I$2:$I$98&lt;=12)*
                    ('liste des soudeurs'!$G$2:$G$98=SITUATION!G$7),0),1), "")</f>
        <v/>
      </c>
      <c r="H77" s="619" t="str">
        <f t="array" ref="H77">IFERROR(INDEX('liste des soudeurs'!$S$2:$S$98,
MATCH(1,('liste des soudeurs'!$F$2:$F$98=SITUATION!$C77)*
                     ('liste des soudeurs'!$I$2:$I$98&lt;=12)*
                    ('liste des soudeurs'!$G$2:$G$98=SITUATION!H$7),0),1), "")</f>
        <v/>
      </c>
      <c r="I77" s="619" t="str">
        <f t="array" ref="I77">IFERROR(INDEX('liste des soudeurs'!$S$2:$S$98,
MATCH(1,('liste des soudeurs'!$F$2:$F$98=SITUATION!$C77)*
                     ('liste des soudeurs'!$I$2:$I$98&lt;=12)*
                    ('liste des soudeurs'!$G$2:$G$98=SITUATION!I$7),0),1), "")</f>
        <v/>
      </c>
      <c r="J77" s="620" t="str">
        <f t="array" ref="J77">IFERROR(INDEX('liste des soudeurs'!$S$2:$S$98,
MATCH(1,('liste des soudeurs'!$F$2:$F$98=SITUATION!$C77)*
                     ('liste des soudeurs'!$I$2:$I$98&lt;=12)*
                    ('liste des soudeurs'!$G$2:$G$98=SITUATION!J$7),0),1), "")</f>
        <v/>
      </c>
      <c r="L77" s="618" t="str">
        <f t="array" ref="L77">IFERROR(INDEX('liste des soudeurs'!$S$2:$S$98,
                    MATCH(1,('liste des soudeurs'!$F$2:$F$98=SITUATION!$C77)*
                                        ('liste des soudeurs'!$I$2:$I$98&gt;12)*
                                         ('liste des soudeurs'!$G$2:$G$98=SITUATION!L$7),0),1),"")</f>
        <v/>
      </c>
      <c r="M77" s="619" t="str">
        <f t="array" ref="M77">IFERROR(INDEX('liste des soudeurs'!$S$2:$S$98,
                    MATCH(1,('liste des soudeurs'!$F$2:$F$98=SITUATION!$C77)*
                                        ('liste des soudeurs'!$I$2:$I$98&gt;12)*
                                         ('liste des soudeurs'!$G$2:$G$98=SITUATION!M$7),0),1),"")</f>
        <v/>
      </c>
      <c r="N77" s="619" t="str">
        <f t="array" ref="N77">IFERROR(INDEX('liste des soudeurs'!$S$2:$S$98,
                    MATCH(1,('liste des soudeurs'!$F$2:$F$98=SITUATION!$C77)*
                                        ('liste des soudeurs'!$I$2:$I$98&gt;12)*
                                         ('liste des soudeurs'!$G$2:$G$98=SITUATION!N$7),0),1),"")</f>
        <v/>
      </c>
      <c r="O77" s="619" t="str">
        <f t="array" ref="O77">IFERROR(INDEX('liste des soudeurs'!$S$2:$S$98,
                    MATCH(1,('liste des soudeurs'!$F$2:$F$98=SITUATION!$C77)*
                                        ('liste des soudeurs'!$I$2:$I$98&gt;12)*
                                         ('liste des soudeurs'!$G$2:$G$98=SITUATION!O$7),0),1),"")</f>
        <v/>
      </c>
      <c r="P77" s="620" t="str">
        <f t="array" ref="P77">IFERROR(INDEX('liste des soudeurs'!$S$2:$S$98,
                    MATCH(1,('liste des soudeurs'!$F$2:$F$98=SITUATION!$C77)*
                                        ('liste des soudeurs'!$I$2:$I$98&gt;12)*
                                         ('liste des soudeurs'!$G$2:$G$98=SITUATION!P$7),0),1),"")</f>
        <v/>
      </c>
      <c r="R77" s="621" t="str">
        <f t="array" ref="R77">IFERROR(INDEX('liste des soudeurs'!$S$2:$S$98,
MATCH(1,('liste des soudeurs'!$F$2:$F$98=SITUATION!$C77)*
                     ('liste des soudeurs'!$I$2:$I$98&lt;=12)*
                    ('liste des soudeurs'!$G$2:$G$98=SITUATION!R$7),0),1), "")</f>
        <v/>
      </c>
      <c r="S77" s="622" t="str">
        <f t="array" ref="S77">IFERROR(INDEX('liste des soudeurs'!$S$2:$S$98,
MATCH(1,('liste des soudeurs'!$F$2:$F$98=SITUATION!$C77)*
                     ('liste des soudeurs'!$I$2:$I$98&lt;=12)*
                    ('liste des soudeurs'!$G$2:$G$98=SITUATION!S$7),0),1), "")</f>
        <v/>
      </c>
      <c r="T77" s="622" t="str">
        <f t="array" ref="T77">IFERROR(INDEX('liste des soudeurs'!$S$2:$S$98,
MATCH(1,('liste des soudeurs'!$F$2:$F$98=SITUATION!$C77)*
                     ('liste des soudeurs'!$I$2:$I$98&lt;=12)*
                    ('liste des soudeurs'!$G$2:$G$98=SITUATION!T$7),0),1), "")</f>
        <v/>
      </c>
      <c r="U77" s="622" t="str">
        <f t="array" ref="U77">IFERROR(INDEX('liste des soudeurs'!$S$2:$S$98,
MATCH(1,('liste des soudeurs'!$F$2:$F$98=SITUATION!$C77)*
                     ('liste des soudeurs'!$I$2:$I$98&lt;=12)*
                    ('liste des soudeurs'!$G$2:$G$98=SITUATION!U$7),0),1), "")</f>
        <v/>
      </c>
      <c r="V77" s="623" t="str">
        <f t="array" ref="V77">IFERROR(INDEX('liste des soudeurs'!$S$2:$S$98,
MATCH(1,('liste des soudeurs'!$F$2:$F$98=SITUATION!$C77)*
                     ('liste des soudeurs'!$I$2:$I$98&lt;=12)*
                    ('liste des soudeurs'!$G$2:$G$98=SITUATION!V$7),0),1), "")</f>
        <v/>
      </c>
      <c r="W77" s="610"/>
      <c r="X77" s="618" t="str">
        <f t="shared" si="13"/>
        <v/>
      </c>
      <c r="Y77" s="620" t="str">
        <f t="shared" si="14"/>
        <v/>
      </c>
      <c r="Z77" s="624" t="str">
        <f t="shared" si="10"/>
        <v/>
      </c>
      <c r="AA77" s="613">
        <f t="shared" si="11"/>
        <v>0</v>
      </c>
    </row>
    <row r="78" spans="1:27" hidden="1">
      <c r="A78" s="614">
        <f>COUNTIF($E$9:E78,1)</f>
        <v>34</v>
      </c>
      <c r="B78" s="615">
        <v>70</v>
      </c>
      <c r="C78" s="616" t="str">
        <f>IFERROR(VLOOKUP(D78,'1'!$A$2:$B$500,2,0),"")</f>
        <v/>
      </c>
      <c r="D78" s="617" t="s">
        <v>891</v>
      </c>
      <c r="E78" s="575">
        <f t="shared" si="12"/>
        <v>0</v>
      </c>
      <c r="F78" s="618" t="str">
        <f t="array" ref="F78">IFERROR(INDEX('liste des soudeurs'!$S$2:$S$98,
MATCH(1,('liste des soudeurs'!$F$2:$F$98=SITUATION!$C78)*
                     ('liste des soudeurs'!$I$2:$I$98&lt;=12)*
                    ('liste des soudeurs'!$G$2:$G$98=SITUATION!F$7),0),1), "")</f>
        <v/>
      </c>
      <c r="G78" s="619" t="str">
        <f t="array" ref="G78">IFERROR(INDEX('liste des soudeurs'!$S$2:$S$98,
MATCH(1,('liste des soudeurs'!$F$2:$F$98=SITUATION!$C78)*
                     ('liste des soudeurs'!$I$2:$I$98&lt;=12)*
                    ('liste des soudeurs'!$G$2:$G$98=SITUATION!G$7),0),1), "")</f>
        <v/>
      </c>
      <c r="H78" s="619" t="str">
        <f t="array" ref="H78">IFERROR(INDEX('liste des soudeurs'!$S$2:$S$98,
MATCH(1,('liste des soudeurs'!$F$2:$F$98=SITUATION!$C78)*
                     ('liste des soudeurs'!$I$2:$I$98&lt;=12)*
                    ('liste des soudeurs'!$G$2:$G$98=SITUATION!H$7),0),1), "")</f>
        <v/>
      </c>
      <c r="I78" s="619" t="str">
        <f t="array" ref="I78">IFERROR(INDEX('liste des soudeurs'!$S$2:$S$98,
MATCH(1,('liste des soudeurs'!$F$2:$F$98=SITUATION!$C78)*
                     ('liste des soudeurs'!$I$2:$I$98&lt;=12)*
                    ('liste des soudeurs'!$G$2:$G$98=SITUATION!I$7),0),1), "")</f>
        <v/>
      </c>
      <c r="J78" s="620" t="str">
        <f t="array" ref="J78">IFERROR(INDEX('liste des soudeurs'!$S$2:$S$98,
MATCH(1,('liste des soudeurs'!$F$2:$F$98=SITUATION!$C78)*
                     ('liste des soudeurs'!$I$2:$I$98&lt;=12)*
                    ('liste des soudeurs'!$G$2:$G$98=SITUATION!J$7),0),1), "")</f>
        <v/>
      </c>
      <c r="L78" s="618" t="str">
        <f t="array" ref="L78">IFERROR(INDEX('liste des soudeurs'!$S$2:$S$98,
                    MATCH(1,('liste des soudeurs'!$F$2:$F$98=SITUATION!$C78)*
                                        ('liste des soudeurs'!$I$2:$I$98&gt;12)*
                                         ('liste des soudeurs'!$G$2:$G$98=SITUATION!L$7),0),1),"")</f>
        <v/>
      </c>
      <c r="M78" s="619" t="str">
        <f t="array" ref="M78">IFERROR(INDEX('liste des soudeurs'!$S$2:$S$98,
                    MATCH(1,('liste des soudeurs'!$F$2:$F$98=SITUATION!$C78)*
                                        ('liste des soudeurs'!$I$2:$I$98&gt;12)*
                                         ('liste des soudeurs'!$G$2:$G$98=SITUATION!M$7),0),1),"")</f>
        <v/>
      </c>
      <c r="N78" s="619" t="str">
        <f t="array" ref="N78">IFERROR(INDEX('liste des soudeurs'!$S$2:$S$98,
                    MATCH(1,('liste des soudeurs'!$F$2:$F$98=SITUATION!$C78)*
                                        ('liste des soudeurs'!$I$2:$I$98&gt;12)*
                                         ('liste des soudeurs'!$G$2:$G$98=SITUATION!N$7),0),1),"")</f>
        <v/>
      </c>
      <c r="O78" s="619" t="str">
        <f t="array" ref="O78">IFERROR(INDEX('liste des soudeurs'!$S$2:$S$98,
                    MATCH(1,('liste des soudeurs'!$F$2:$F$98=SITUATION!$C78)*
                                        ('liste des soudeurs'!$I$2:$I$98&gt;12)*
                                         ('liste des soudeurs'!$G$2:$G$98=SITUATION!O$7),0),1),"")</f>
        <v/>
      </c>
      <c r="P78" s="620" t="str">
        <f t="array" ref="P78">IFERROR(INDEX('liste des soudeurs'!$S$2:$S$98,
                    MATCH(1,('liste des soudeurs'!$F$2:$F$98=SITUATION!$C78)*
                                        ('liste des soudeurs'!$I$2:$I$98&gt;12)*
                                         ('liste des soudeurs'!$G$2:$G$98=SITUATION!P$7),0),1),"")</f>
        <v/>
      </c>
      <c r="R78" s="621" t="str">
        <f t="array" ref="R78">IFERROR(INDEX('liste des soudeurs'!$S$2:$S$98,
MATCH(1,('liste des soudeurs'!$F$2:$F$98=SITUATION!$C78)*
                     ('liste des soudeurs'!$I$2:$I$98&lt;=12)*
                    ('liste des soudeurs'!$G$2:$G$98=SITUATION!R$7),0),1), "")</f>
        <v/>
      </c>
      <c r="S78" s="622" t="str">
        <f t="array" ref="S78">IFERROR(INDEX('liste des soudeurs'!$S$2:$S$98,
MATCH(1,('liste des soudeurs'!$F$2:$F$98=SITUATION!$C78)*
                     ('liste des soudeurs'!$I$2:$I$98&lt;=12)*
                    ('liste des soudeurs'!$G$2:$G$98=SITUATION!S$7),0),1), "")</f>
        <v/>
      </c>
      <c r="T78" s="622" t="str">
        <f t="array" ref="T78">IFERROR(INDEX('liste des soudeurs'!$S$2:$S$98,
MATCH(1,('liste des soudeurs'!$F$2:$F$98=SITUATION!$C78)*
                     ('liste des soudeurs'!$I$2:$I$98&lt;=12)*
                    ('liste des soudeurs'!$G$2:$G$98=SITUATION!T$7),0),1), "")</f>
        <v/>
      </c>
      <c r="U78" s="622" t="str">
        <f t="array" ref="U78">IFERROR(INDEX('liste des soudeurs'!$S$2:$S$98,
MATCH(1,('liste des soudeurs'!$F$2:$F$98=SITUATION!$C78)*
                     ('liste des soudeurs'!$I$2:$I$98&lt;=12)*
                    ('liste des soudeurs'!$G$2:$G$98=SITUATION!U$7),0),1), "")</f>
        <v/>
      </c>
      <c r="V78" s="623" t="str">
        <f t="array" ref="V78">IFERROR(INDEX('liste des soudeurs'!$S$2:$S$98,
MATCH(1,('liste des soudeurs'!$F$2:$F$98=SITUATION!$C78)*
                     ('liste des soudeurs'!$I$2:$I$98&lt;=12)*
                    ('liste des soudeurs'!$G$2:$G$98=SITUATION!V$7),0),1), "")</f>
        <v/>
      </c>
      <c r="W78" s="610"/>
      <c r="X78" s="618" t="str">
        <f t="shared" si="13"/>
        <v/>
      </c>
      <c r="Y78" s="620" t="str">
        <f t="shared" si="14"/>
        <v/>
      </c>
      <c r="Z78" s="624" t="str">
        <f t="shared" si="10"/>
        <v/>
      </c>
      <c r="AA78" s="613">
        <f t="shared" si="11"/>
        <v>0</v>
      </c>
    </row>
    <row r="79" spans="1:27" hidden="1">
      <c r="A79" s="614">
        <f>COUNTIF($E$9:E79,1)</f>
        <v>34</v>
      </c>
      <c r="B79" s="615">
        <v>71</v>
      </c>
      <c r="C79" s="616" t="str">
        <f>IFERROR(VLOOKUP(D79,'1'!$A$2:$B$500,2,0),"")</f>
        <v/>
      </c>
      <c r="D79" s="617" t="s">
        <v>892</v>
      </c>
      <c r="E79" s="575">
        <f t="shared" si="12"/>
        <v>0</v>
      </c>
      <c r="F79" s="618" t="str">
        <f t="array" ref="F79">IFERROR(INDEX('liste des soudeurs'!$S$2:$S$98,
MATCH(1,('liste des soudeurs'!$F$2:$F$98=SITUATION!$C79)*
                     ('liste des soudeurs'!$I$2:$I$98&lt;=12)*
                    ('liste des soudeurs'!$G$2:$G$98=SITUATION!F$7),0),1), "")</f>
        <v/>
      </c>
      <c r="G79" s="619" t="str">
        <f t="array" ref="G79">IFERROR(INDEX('liste des soudeurs'!$S$2:$S$98,
MATCH(1,('liste des soudeurs'!$F$2:$F$98=SITUATION!$C79)*
                     ('liste des soudeurs'!$I$2:$I$98&lt;=12)*
                    ('liste des soudeurs'!$G$2:$G$98=SITUATION!G$7),0),1), "")</f>
        <v/>
      </c>
      <c r="H79" s="619" t="str">
        <f t="array" ref="H79">IFERROR(INDEX('liste des soudeurs'!$S$2:$S$98,
MATCH(1,('liste des soudeurs'!$F$2:$F$98=SITUATION!$C79)*
                     ('liste des soudeurs'!$I$2:$I$98&lt;=12)*
                    ('liste des soudeurs'!$G$2:$G$98=SITUATION!H$7),0),1), "")</f>
        <v/>
      </c>
      <c r="I79" s="619" t="str">
        <f t="array" ref="I79">IFERROR(INDEX('liste des soudeurs'!$S$2:$S$98,
MATCH(1,('liste des soudeurs'!$F$2:$F$98=SITUATION!$C79)*
                     ('liste des soudeurs'!$I$2:$I$98&lt;=12)*
                    ('liste des soudeurs'!$G$2:$G$98=SITUATION!I$7),0),1), "")</f>
        <v/>
      </c>
      <c r="J79" s="620" t="str">
        <f t="array" ref="J79">IFERROR(INDEX('liste des soudeurs'!$S$2:$S$98,
MATCH(1,('liste des soudeurs'!$F$2:$F$98=SITUATION!$C79)*
                     ('liste des soudeurs'!$I$2:$I$98&lt;=12)*
                    ('liste des soudeurs'!$G$2:$G$98=SITUATION!J$7),0),1), "")</f>
        <v/>
      </c>
      <c r="L79" s="618" t="str">
        <f t="array" ref="L79">IFERROR(INDEX('liste des soudeurs'!$S$2:$S$98,
                    MATCH(1,('liste des soudeurs'!$F$2:$F$98=SITUATION!$C79)*
                                        ('liste des soudeurs'!$I$2:$I$98&gt;12)*
                                         ('liste des soudeurs'!$G$2:$G$98=SITUATION!L$7),0),1),"")</f>
        <v/>
      </c>
      <c r="M79" s="619" t="str">
        <f t="array" ref="M79">IFERROR(INDEX('liste des soudeurs'!$S$2:$S$98,
                    MATCH(1,('liste des soudeurs'!$F$2:$F$98=SITUATION!$C79)*
                                        ('liste des soudeurs'!$I$2:$I$98&gt;12)*
                                         ('liste des soudeurs'!$G$2:$G$98=SITUATION!M$7),0),1),"")</f>
        <v/>
      </c>
      <c r="N79" s="619" t="str">
        <f t="array" ref="N79">IFERROR(INDEX('liste des soudeurs'!$S$2:$S$98,
                    MATCH(1,('liste des soudeurs'!$F$2:$F$98=SITUATION!$C79)*
                                        ('liste des soudeurs'!$I$2:$I$98&gt;12)*
                                         ('liste des soudeurs'!$G$2:$G$98=SITUATION!N$7),0),1),"")</f>
        <v/>
      </c>
      <c r="O79" s="619" t="str">
        <f t="array" ref="O79">IFERROR(INDEX('liste des soudeurs'!$S$2:$S$98,
                    MATCH(1,('liste des soudeurs'!$F$2:$F$98=SITUATION!$C79)*
                                        ('liste des soudeurs'!$I$2:$I$98&gt;12)*
                                         ('liste des soudeurs'!$G$2:$G$98=SITUATION!O$7),0),1),"")</f>
        <v/>
      </c>
      <c r="P79" s="620" t="str">
        <f t="array" ref="P79">IFERROR(INDEX('liste des soudeurs'!$S$2:$S$98,
                    MATCH(1,('liste des soudeurs'!$F$2:$F$98=SITUATION!$C79)*
                                        ('liste des soudeurs'!$I$2:$I$98&gt;12)*
                                         ('liste des soudeurs'!$G$2:$G$98=SITUATION!P$7),0),1),"")</f>
        <v/>
      </c>
      <c r="R79" s="621" t="str">
        <f t="array" ref="R79">IFERROR(INDEX('liste des soudeurs'!$S$2:$S$98,
MATCH(1,('liste des soudeurs'!$F$2:$F$98=SITUATION!$C79)*
                     ('liste des soudeurs'!$I$2:$I$98&lt;=12)*
                    ('liste des soudeurs'!$G$2:$G$98=SITUATION!R$7),0),1), "")</f>
        <v/>
      </c>
      <c r="S79" s="622" t="str">
        <f t="array" ref="S79">IFERROR(INDEX('liste des soudeurs'!$S$2:$S$98,
MATCH(1,('liste des soudeurs'!$F$2:$F$98=SITUATION!$C79)*
                     ('liste des soudeurs'!$I$2:$I$98&lt;=12)*
                    ('liste des soudeurs'!$G$2:$G$98=SITUATION!S$7),0),1), "")</f>
        <v/>
      </c>
      <c r="T79" s="622" t="str">
        <f t="array" ref="T79">IFERROR(INDEX('liste des soudeurs'!$S$2:$S$98,
MATCH(1,('liste des soudeurs'!$F$2:$F$98=SITUATION!$C79)*
                     ('liste des soudeurs'!$I$2:$I$98&lt;=12)*
                    ('liste des soudeurs'!$G$2:$G$98=SITUATION!T$7),0),1), "")</f>
        <v/>
      </c>
      <c r="U79" s="622" t="str">
        <f t="array" ref="U79">IFERROR(INDEX('liste des soudeurs'!$S$2:$S$98,
MATCH(1,('liste des soudeurs'!$F$2:$F$98=SITUATION!$C79)*
                     ('liste des soudeurs'!$I$2:$I$98&lt;=12)*
                    ('liste des soudeurs'!$G$2:$G$98=SITUATION!U$7),0),1), "")</f>
        <v/>
      </c>
      <c r="V79" s="623" t="str">
        <f t="array" ref="V79">IFERROR(INDEX('liste des soudeurs'!$S$2:$S$98,
MATCH(1,('liste des soudeurs'!$F$2:$F$98=SITUATION!$C79)*
                     ('liste des soudeurs'!$I$2:$I$98&lt;=12)*
                    ('liste des soudeurs'!$G$2:$G$98=SITUATION!V$7),0),1), "")</f>
        <v/>
      </c>
      <c r="W79" s="610"/>
      <c r="X79" s="618" t="str">
        <f t="shared" si="13"/>
        <v/>
      </c>
      <c r="Y79" s="620" t="str">
        <f t="shared" si="14"/>
        <v/>
      </c>
      <c r="Z79" s="624" t="str">
        <f t="shared" si="10"/>
        <v/>
      </c>
      <c r="AA79" s="613">
        <f t="shared" si="11"/>
        <v>0</v>
      </c>
    </row>
    <row r="80" spans="1:27" hidden="1">
      <c r="A80" s="614">
        <f>COUNTIF($E$9:E80,1)</f>
        <v>34</v>
      </c>
      <c r="B80" s="615">
        <v>72</v>
      </c>
      <c r="C80" s="616" t="str">
        <f>IFERROR(VLOOKUP(D80,'1'!$A$2:$B$500,2,0),"")</f>
        <v/>
      </c>
      <c r="D80" s="617" t="s">
        <v>893</v>
      </c>
      <c r="E80" s="575">
        <f t="shared" si="12"/>
        <v>0</v>
      </c>
      <c r="F80" s="618" t="str">
        <f t="array" ref="F80">IFERROR(INDEX('liste des soudeurs'!$S$2:$S$98,
MATCH(1,('liste des soudeurs'!$F$2:$F$98=SITUATION!$C80)*
                     ('liste des soudeurs'!$I$2:$I$98&lt;=12)*
                    ('liste des soudeurs'!$G$2:$G$98=SITUATION!F$7),0),1), "")</f>
        <v/>
      </c>
      <c r="G80" s="619" t="str">
        <f t="array" ref="G80">IFERROR(INDEX('liste des soudeurs'!$S$2:$S$98,
MATCH(1,('liste des soudeurs'!$F$2:$F$98=SITUATION!$C80)*
                     ('liste des soudeurs'!$I$2:$I$98&lt;=12)*
                    ('liste des soudeurs'!$G$2:$G$98=SITUATION!G$7),0),1), "")</f>
        <v/>
      </c>
      <c r="H80" s="619" t="str">
        <f t="array" ref="H80">IFERROR(INDEX('liste des soudeurs'!$S$2:$S$98,
MATCH(1,('liste des soudeurs'!$F$2:$F$98=SITUATION!$C80)*
                     ('liste des soudeurs'!$I$2:$I$98&lt;=12)*
                    ('liste des soudeurs'!$G$2:$G$98=SITUATION!H$7),0),1), "")</f>
        <v/>
      </c>
      <c r="I80" s="619" t="str">
        <f t="array" ref="I80">IFERROR(INDEX('liste des soudeurs'!$S$2:$S$98,
MATCH(1,('liste des soudeurs'!$F$2:$F$98=SITUATION!$C80)*
                     ('liste des soudeurs'!$I$2:$I$98&lt;=12)*
                    ('liste des soudeurs'!$G$2:$G$98=SITUATION!I$7),0),1), "")</f>
        <v/>
      </c>
      <c r="J80" s="620" t="str">
        <f t="array" ref="J80">IFERROR(INDEX('liste des soudeurs'!$S$2:$S$98,
MATCH(1,('liste des soudeurs'!$F$2:$F$98=SITUATION!$C80)*
                     ('liste des soudeurs'!$I$2:$I$98&lt;=12)*
                    ('liste des soudeurs'!$G$2:$G$98=SITUATION!J$7),0),1), "")</f>
        <v/>
      </c>
      <c r="L80" s="618" t="str">
        <f t="array" ref="L80">IFERROR(INDEX('liste des soudeurs'!$S$2:$S$98,
                    MATCH(1,('liste des soudeurs'!$F$2:$F$98=SITUATION!$C80)*
                                        ('liste des soudeurs'!$I$2:$I$98&gt;12)*
                                         ('liste des soudeurs'!$G$2:$G$98=SITUATION!L$7),0),1),"")</f>
        <v/>
      </c>
      <c r="M80" s="619" t="str">
        <f t="array" ref="M80">IFERROR(INDEX('liste des soudeurs'!$S$2:$S$98,
                    MATCH(1,('liste des soudeurs'!$F$2:$F$98=SITUATION!$C80)*
                                        ('liste des soudeurs'!$I$2:$I$98&gt;12)*
                                         ('liste des soudeurs'!$G$2:$G$98=SITUATION!M$7),0),1),"")</f>
        <v/>
      </c>
      <c r="N80" s="619" t="str">
        <f t="array" ref="N80">IFERROR(INDEX('liste des soudeurs'!$S$2:$S$98,
                    MATCH(1,('liste des soudeurs'!$F$2:$F$98=SITUATION!$C80)*
                                        ('liste des soudeurs'!$I$2:$I$98&gt;12)*
                                         ('liste des soudeurs'!$G$2:$G$98=SITUATION!N$7),0),1),"")</f>
        <v/>
      </c>
      <c r="O80" s="619" t="str">
        <f t="array" ref="O80">IFERROR(INDEX('liste des soudeurs'!$S$2:$S$98,
                    MATCH(1,('liste des soudeurs'!$F$2:$F$98=SITUATION!$C80)*
                                        ('liste des soudeurs'!$I$2:$I$98&gt;12)*
                                         ('liste des soudeurs'!$G$2:$G$98=SITUATION!O$7),0),1),"")</f>
        <v/>
      </c>
      <c r="P80" s="620" t="str">
        <f t="array" ref="P80">IFERROR(INDEX('liste des soudeurs'!$S$2:$S$98,
                    MATCH(1,('liste des soudeurs'!$F$2:$F$98=SITUATION!$C80)*
                                        ('liste des soudeurs'!$I$2:$I$98&gt;12)*
                                         ('liste des soudeurs'!$G$2:$G$98=SITUATION!P$7),0),1),"")</f>
        <v/>
      </c>
      <c r="R80" s="621" t="str">
        <f t="array" ref="R80">IFERROR(INDEX('liste des soudeurs'!$S$2:$S$98,
MATCH(1,('liste des soudeurs'!$F$2:$F$98=SITUATION!$C80)*
                     ('liste des soudeurs'!$I$2:$I$98&lt;=12)*
                    ('liste des soudeurs'!$G$2:$G$98=SITUATION!R$7),0),1), "")</f>
        <v/>
      </c>
      <c r="S80" s="622" t="str">
        <f t="array" ref="S80">IFERROR(INDEX('liste des soudeurs'!$S$2:$S$98,
MATCH(1,('liste des soudeurs'!$F$2:$F$98=SITUATION!$C80)*
                     ('liste des soudeurs'!$I$2:$I$98&lt;=12)*
                    ('liste des soudeurs'!$G$2:$G$98=SITUATION!S$7),0),1), "")</f>
        <v/>
      </c>
      <c r="T80" s="622" t="str">
        <f t="array" ref="T80">IFERROR(INDEX('liste des soudeurs'!$S$2:$S$98,
MATCH(1,('liste des soudeurs'!$F$2:$F$98=SITUATION!$C80)*
                     ('liste des soudeurs'!$I$2:$I$98&lt;=12)*
                    ('liste des soudeurs'!$G$2:$G$98=SITUATION!T$7),0),1), "")</f>
        <v/>
      </c>
      <c r="U80" s="622" t="str">
        <f t="array" ref="U80">IFERROR(INDEX('liste des soudeurs'!$S$2:$S$98,
MATCH(1,('liste des soudeurs'!$F$2:$F$98=SITUATION!$C80)*
                     ('liste des soudeurs'!$I$2:$I$98&lt;=12)*
                    ('liste des soudeurs'!$G$2:$G$98=SITUATION!U$7),0),1), "")</f>
        <v/>
      </c>
      <c r="V80" s="623" t="str">
        <f t="array" ref="V80">IFERROR(INDEX('liste des soudeurs'!$S$2:$S$98,
MATCH(1,('liste des soudeurs'!$F$2:$F$98=SITUATION!$C80)*
                     ('liste des soudeurs'!$I$2:$I$98&lt;=12)*
                    ('liste des soudeurs'!$G$2:$G$98=SITUATION!V$7),0),1), "")</f>
        <v/>
      </c>
      <c r="W80" s="610"/>
      <c r="X80" s="618" t="str">
        <f t="shared" si="13"/>
        <v/>
      </c>
      <c r="Y80" s="620" t="str">
        <f t="shared" si="14"/>
        <v/>
      </c>
      <c r="Z80" s="624" t="str">
        <f t="shared" si="10"/>
        <v/>
      </c>
      <c r="AA80" s="613">
        <f t="shared" si="11"/>
        <v>0</v>
      </c>
    </row>
    <row r="81" spans="1:27" hidden="1">
      <c r="A81" s="614">
        <f>COUNTIF($E$9:E81,1)</f>
        <v>34</v>
      </c>
      <c r="B81" s="615">
        <v>73</v>
      </c>
      <c r="C81" s="616" t="str">
        <f>IFERROR(VLOOKUP(D81,'1'!$A$2:$B$500,2,0),"")</f>
        <v/>
      </c>
      <c r="D81" s="617" t="s">
        <v>894</v>
      </c>
      <c r="E81" s="575">
        <f t="shared" si="12"/>
        <v>0</v>
      </c>
      <c r="F81" s="618" t="str">
        <f t="array" ref="F81">IFERROR(INDEX('liste des soudeurs'!$S$2:$S$98,
MATCH(1,('liste des soudeurs'!$F$2:$F$98=SITUATION!$C81)*
                     ('liste des soudeurs'!$I$2:$I$98&lt;=12)*
                    ('liste des soudeurs'!$G$2:$G$98=SITUATION!F$7),0),1), "")</f>
        <v/>
      </c>
      <c r="G81" s="619" t="str">
        <f t="array" ref="G81">IFERROR(INDEX('liste des soudeurs'!$S$2:$S$98,
MATCH(1,('liste des soudeurs'!$F$2:$F$98=SITUATION!$C81)*
                     ('liste des soudeurs'!$I$2:$I$98&lt;=12)*
                    ('liste des soudeurs'!$G$2:$G$98=SITUATION!G$7),0),1), "")</f>
        <v/>
      </c>
      <c r="H81" s="619" t="str">
        <f t="array" ref="H81">IFERROR(INDEX('liste des soudeurs'!$S$2:$S$98,
MATCH(1,('liste des soudeurs'!$F$2:$F$98=SITUATION!$C81)*
                     ('liste des soudeurs'!$I$2:$I$98&lt;=12)*
                    ('liste des soudeurs'!$G$2:$G$98=SITUATION!H$7),0),1), "")</f>
        <v/>
      </c>
      <c r="I81" s="619" t="str">
        <f t="array" ref="I81">IFERROR(INDEX('liste des soudeurs'!$S$2:$S$98,
MATCH(1,('liste des soudeurs'!$F$2:$F$98=SITUATION!$C81)*
                     ('liste des soudeurs'!$I$2:$I$98&lt;=12)*
                    ('liste des soudeurs'!$G$2:$G$98=SITUATION!I$7),0),1), "")</f>
        <v/>
      </c>
      <c r="J81" s="620" t="str">
        <f t="array" ref="J81">IFERROR(INDEX('liste des soudeurs'!$S$2:$S$98,
MATCH(1,('liste des soudeurs'!$F$2:$F$98=SITUATION!$C81)*
                     ('liste des soudeurs'!$I$2:$I$98&lt;=12)*
                    ('liste des soudeurs'!$G$2:$G$98=SITUATION!J$7),0),1), "")</f>
        <v/>
      </c>
      <c r="L81" s="618" t="str">
        <f t="array" ref="L81">IFERROR(INDEX('liste des soudeurs'!$S$2:$S$98,
                    MATCH(1,('liste des soudeurs'!$F$2:$F$98=SITUATION!$C81)*
                                        ('liste des soudeurs'!$I$2:$I$98&gt;12)*
                                         ('liste des soudeurs'!$G$2:$G$98=SITUATION!L$7),0),1),"")</f>
        <v/>
      </c>
      <c r="M81" s="619" t="str">
        <f t="array" ref="M81">IFERROR(INDEX('liste des soudeurs'!$S$2:$S$98,
                    MATCH(1,('liste des soudeurs'!$F$2:$F$98=SITUATION!$C81)*
                                        ('liste des soudeurs'!$I$2:$I$98&gt;12)*
                                         ('liste des soudeurs'!$G$2:$G$98=SITUATION!M$7),0),1),"")</f>
        <v/>
      </c>
      <c r="N81" s="619" t="str">
        <f t="array" ref="N81">IFERROR(INDEX('liste des soudeurs'!$S$2:$S$98,
                    MATCH(1,('liste des soudeurs'!$F$2:$F$98=SITUATION!$C81)*
                                        ('liste des soudeurs'!$I$2:$I$98&gt;12)*
                                         ('liste des soudeurs'!$G$2:$G$98=SITUATION!N$7),0),1),"")</f>
        <v/>
      </c>
      <c r="O81" s="619" t="str">
        <f t="array" ref="O81">IFERROR(INDEX('liste des soudeurs'!$S$2:$S$98,
                    MATCH(1,('liste des soudeurs'!$F$2:$F$98=SITUATION!$C81)*
                                        ('liste des soudeurs'!$I$2:$I$98&gt;12)*
                                         ('liste des soudeurs'!$G$2:$G$98=SITUATION!O$7),0),1),"")</f>
        <v/>
      </c>
      <c r="P81" s="620" t="str">
        <f t="array" ref="P81">IFERROR(INDEX('liste des soudeurs'!$S$2:$S$98,
                    MATCH(1,('liste des soudeurs'!$F$2:$F$98=SITUATION!$C81)*
                                        ('liste des soudeurs'!$I$2:$I$98&gt;12)*
                                         ('liste des soudeurs'!$G$2:$G$98=SITUATION!P$7),0),1),"")</f>
        <v/>
      </c>
      <c r="R81" s="621" t="str">
        <f t="array" ref="R81">IFERROR(INDEX('liste des soudeurs'!$S$2:$S$98,
MATCH(1,('liste des soudeurs'!$F$2:$F$98=SITUATION!$C81)*
                     ('liste des soudeurs'!$I$2:$I$98&lt;=12)*
                    ('liste des soudeurs'!$G$2:$G$98=SITUATION!R$7),0),1), "")</f>
        <v/>
      </c>
      <c r="S81" s="622" t="str">
        <f t="array" ref="S81">IFERROR(INDEX('liste des soudeurs'!$S$2:$S$98,
MATCH(1,('liste des soudeurs'!$F$2:$F$98=SITUATION!$C81)*
                     ('liste des soudeurs'!$I$2:$I$98&lt;=12)*
                    ('liste des soudeurs'!$G$2:$G$98=SITUATION!S$7),0),1), "")</f>
        <v/>
      </c>
      <c r="T81" s="622" t="str">
        <f t="array" ref="T81">IFERROR(INDEX('liste des soudeurs'!$S$2:$S$98,
MATCH(1,('liste des soudeurs'!$F$2:$F$98=SITUATION!$C81)*
                     ('liste des soudeurs'!$I$2:$I$98&lt;=12)*
                    ('liste des soudeurs'!$G$2:$G$98=SITUATION!T$7),0),1), "")</f>
        <v/>
      </c>
      <c r="U81" s="622" t="str">
        <f t="array" ref="U81">IFERROR(INDEX('liste des soudeurs'!$S$2:$S$98,
MATCH(1,('liste des soudeurs'!$F$2:$F$98=SITUATION!$C81)*
                     ('liste des soudeurs'!$I$2:$I$98&lt;=12)*
                    ('liste des soudeurs'!$G$2:$G$98=SITUATION!U$7),0),1), "")</f>
        <v/>
      </c>
      <c r="V81" s="623" t="str">
        <f t="array" ref="V81">IFERROR(INDEX('liste des soudeurs'!$S$2:$S$98,
MATCH(1,('liste des soudeurs'!$F$2:$F$98=SITUATION!$C81)*
                     ('liste des soudeurs'!$I$2:$I$98&lt;=12)*
                    ('liste des soudeurs'!$G$2:$G$98=SITUATION!V$7),0),1), "")</f>
        <v/>
      </c>
      <c r="W81" s="610"/>
      <c r="X81" s="618" t="str">
        <f t="shared" si="13"/>
        <v/>
      </c>
      <c r="Y81" s="620" t="str">
        <f t="shared" si="14"/>
        <v/>
      </c>
      <c r="Z81" s="624" t="str">
        <f t="shared" si="10"/>
        <v/>
      </c>
      <c r="AA81" s="613">
        <f t="shared" si="11"/>
        <v>0</v>
      </c>
    </row>
    <row r="82" spans="1:27" hidden="1">
      <c r="A82" s="614">
        <f>COUNTIF($E$9:E82,1)</f>
        <v>34</v>
      </c>
      <c r="B82" s="615">
        <v>74</v>
      </c>
      <c r="C82" s="616" t="str">
        <f>IFERROR(VLOOKUP(D82,'1'!$A$2:$B$500,2,0),"")</f>
        <v/>
      </c>
      <c r="D82" s="617" t="s">
        <v>895</v>
      </c>
      <c r="E82" s="575">
        <f t="shared" si="12"/>
        <v>0</v>
      </c>
      <c r="F82" s="618" t="str">
        <f t="array" ref="F82">IFERROR(INDEX('liste des soudeurs'!$S$2:$S$98,
MATCH(1,('liste des soudeurs'!$F$2:$F$98=SITUATION!$C82)*
                     ('liste des soudeurs'!$I$2:$I$98&lt;=12)*
                    ('liste des soudeurs'!$G$2:$G$98=SITUATION!F$7),0),1), "")</f>
        <v/>
      </c>
      <c r="G82" s="619" t="str">
        <f t="array" ref="G82">IFERROR(INDEX('liste des soudeurs'!$S$2:$S$98,
MATCH(1,('liste des soudeurs'!$F$2:$F$98=SITUATION!$C82)*
                     ('liste des soudeurs'!$I$2:$I$98&lt;=12)*
                    ('liste des soudeurs'!$G$2:$G$98=SITUATION!G$7),0),1), "")</f>
        <v/>
      </c>
      <c r="H82" s="619" t="str">
        <f t="array" ref="H82">IFERROR(INDEX('liste des soudeurs'!$S$2:$S$98,
MATCH(1,('liste des soudeurs'!$F$2:$F$98=SITUATION!$C82)*
                     ('liste des soudeurs'!$I$2:$I$98&lt;=12)*
                    ('liste des soudeurs'!$G$2:$G$98=SITUATION!H$7),0),1), "")</f>
        <v/>
      </c>
      <c r="I82" s="619" t="str">
        <f t="array" ref="I82">IFERROR(INDEX('liste des soudeurs'!$S$2:$S$98,
MATCH(1,('liste des soudeurs'!$F$2:$F$98=SITUATION!$C82)*
                     ('liste des soudeurs'!$I$2:$I$98&lt;=12)*
                    ('liste des soudeurs'!$G$2:$G$98=SITUATION!I$7),0),1), "")</f>
        <v/>
      </c>
      <c r="J82" s="620" t="str">
        <f t="array" ref="J82">IFERROR(INDEX('liste des soudeurs'!$S$2:$S$98,
MATCH(1,('liste des soudeurs'!$F$2:$F$98=SITUATION!$C82)*
                     ('liste des soudeurs'!$I$2:$I$98&lt;=12)*
                    ('liste des soudeurs'!$G$2:$G$98=SITUATION!J$7),0),1), "")</f>
        <v/>
      </c>
      <c r="L82" s="618" t="str">
        <f t="array" ref="L82">IFERROR(INDEX('liste des soudeurs'!$S$2:$S$98,
                    MATCH(1,('liste des soudeurs'!$F$2:$F$98=SITUATION!$C82)*
                                        ('liste des soudeurs'!$I$2:$I$98&gt;12)*
                                         ('liste des soudeurs'!$G$2:$G$98=SITUATION!L$7),0),1),"")</f>
        <v/>
      </c>
      <c r="M82" s="619" t="str">
        <f t="array" ref="M82">IFERROR(INDEX('liste des soudeurs'!$S$2:$S$98,
                    MATCH(1,('liste des soudeurs'!$F$2:$F$98=SITUATION!$C82)*
                                        ('liste des soudeurs'!$I$2:$I$98&gt;12)*
                                         ('liste des soudeurs'!$G$2:$G$98=SITUATION!M$7),0),1),"")</f>
        <v/>
      </c>
      <c r="N82" s="619" t="str">
        <f t="array" ref="N82">IFERROR(INDEX('liste des soudeurs'!$S$2:$S$98,
                    MATCH(1,('liste des soudeurs'!$F$2:$F$98=SITUATION!$C82)*
                                        ('liste des soudeurs'!$I$2:$I$98&gt;12)*
                                         ('liste des soudeurs'!$G$2:$G$98=SITUATION!N$7),0),1),"")</f>
        <v/>
      </c>
      <c r="O82" s="619" t="str">
        <f t="array" ref="O82">IFERROR(INDEX('liste des soudeurs'!$S$2:$S$98,
                    MATCH(1,('liste des soudeurs'!$F$2:$F$98=SITUATION!$C82)*
                                        ('liste des soudeurs'!$I$2:$I$98&gt;12)*
                                         ('liste des soudeurs'!$G$2:$G$98=SITUATION!O$7),0),1),"")</f>
        <v/>
      </c>
      <c r="P82" s="620" t="str">
        <f t="array" ref="P82">IFERROR(INDEX('liste des soudeurs'!$S$2:$S$98,
                    MATCH(1,('liste des soudeurs'!$F$2:$F$98=SITUATION!$C82)*
                                        ('liste des soudeurs'!$I$2:$I$98&gt;12)*
                                         ('liste des soudeurs'!$G$2:$G$98=SITUATION!P$7),0),1),"")</f>
        <v/>
      </c>
      <c r="R82" s="621" t="str">
        <f t="array" ref="R82">IFERROR(INDEX('liste des soudeurs'!$S$2:$S$98,
MATCH(1,('liste des soudeurs'!$F$2:$F$98=SITUATION!$C82)*
                     ('liste des soudeurs'!$I$2:$I$98&lt;=12)*
                    ('liste des soudeurs'!$G$2:$G$98=SITUATION!R$7),0),1), "")</f>
        <v/>
      </c>
      <c r="S82" s="622" t="str">
        <f t="array" ref="S82">IFERROR(INDEX('liste des soudeurs'!$S$2:$S$98,
MATCH(1,('liste des soudeurs'!$F$2:$F$98=SITUATION!$C82)*
                     ('liste des soudeurs'!$I$2:$I$98&lt;=12)*
                    ('liste des soudeurs'!$G$2:$G$98=SITUATION!S$7),0),1), "")</f>
        <v/>
      </c>
      <c r="T82" s="622" t="str">
        <f t="array" ref="T82">IFERROR(INDEX('liste des soudeurs'!$S$2:$S$98,
MATCH(1,('liste des soudeurs'!$F$2:$F$98=SITUATION!$C82)*
                     ('liste des soudeurs'!$I$2:$I$98&lt;=12)*
                    ('liste des soudeurs'!$G$2:$G$98=SITUATION!T$7),0),1), "")</f>
        <v/>
      </c>
      <c r="U82" s="622" t="str">
        <f t="array" ref="U82">IFERROR(INDEX('liste des soudeurs'!$S$2:$S$98,
MATCH(1,('liste des soudeurs'!$F$2:$F$98=SITUATION!$C82)*
                     ('liste des soudeurs'!$I$2:$I$98&lt;=12)*
                    ('liste des soudeurs'!$G$2:$G$98=SITUATION!U$7),0),1), "")</f>
        <v/>
      </c>
      <c r="V82" s="623" t="str">
        <f t="array" ref="V82">IFERROR(INDEX('liste des soudeurs'!$S$2:$S$98,
MATCH(1,('liste des soudeurs'!$F$2:$F$98=SITUATION!$C82)*
                     ('liste des soudeurs'!$I$2:$I$98&lt;=12)*
                    ('liste des soudeurs'!$G$2:$G$98=SITUATION!V$7),0),1), "")</f>
        <v/>
      </c>
      <c r="W82" s="610"/>
      <c r="X82" s="618" t="str">
        <f t="shared" si="13"/>
        <v/>
      </c>
      <c r="Y82" s="620" t="str">
        <f t="shared" si="14"/>
        <v/>
      </c>
      <c r="Z82" s="624" t="str">
        <f t="shared" si="10"/>
        <v/>
      </c>
      <c r="AA82" s="613">
        <f t="shared" si="11"/>
        <v>0</v>
      </c>
    </row>
    <row r="83" spans="1:27" hidden="1">
      <c r="A83" s="614">
        <f>COUNTIF($E$9:E83,1)</f>
        <v>34</v>
      </c>
      <c r="B83" s="615">
        <v>75</v>
      </c>
      <c r="C83" s="616" t="str">
        <f>IFERROR(VLOOKUP(D83,'1'!$A$2:$B$500,2,0),"")</f>
        <v/>
      </c>
      <c r="D83" s="617" t="s">
        <v>896</v>
      </c>
      <c r="E83" s="575">
        <f t="shared" si="12"/>
        <v>0</v>
      </c>
      <c r="F83" s="618" t="str">
        <f t="array" ref="F83">IFERROR(INDEX('liste des soudeurs'!$S$2:$S$98,
MATCH(1,('liste des soudeurs'!$F$2:$F$98=SITUATION!$C83)*
                     ('liste des soudeurs'!$I$2:$I$98&lt;=12)*
                    ('liste des soudeurs'!$G$2:$G$98=SITUATION!F$7),0),1), "")</f>
        <v/>
      </c>
      <c r="G83" s="619" t="str">
        <f t="array" ref="G83">IFERROR(INDEX('liste des soudeurs'!$S$2:$S$98,
MATCH(1,('liste des soudeurs'!$F$2:$F$98=SITUATION!$C83)*
                     ('liste des soudeurs'!$I$2:$I$98&lt;=12)*
                    ('liste des soudeurs'!$G$2:$G$98=SITUATION!G$7),0),1), "")</f>
        <v/>
      </c>
      <c r="H83" s="619" t="str">
        <f t="array" ref="H83">IFERROR(INDEX('liste des soudeurs'!$S$2:$S$98,
MATCH(1,('liste des soudeurs'!$F$2:$F$98=SITUATION!$C83)*
                     ('liste des soudeurs'!$I$2:$I$98&lt;=12)*
                    ('liste des soudeurs'!$G$2:$G$98=SITUATION!H$7),0),1), "")</f>
        <v/>
      </c>
      <c r="I83" s="619" t="str">
        <f t="array" ref="I83">IFERROR(INDEX('liste des soudeurs'!$S$2:$S$98,
MATCH(1,('liste des soudeurs'!$F$2:$F$98=SITUATION!$C83)*
                     ('liste des soudeurs'!$I$2:$I$98&lt;=12)*
                    ('liste des soudeurs'!$G$2:$G$98=SITUATION!I$7),0),1), "")</f>
        <v/>
      </c>
      <c r="J83" s="620" t="str">
        <f t="array" ref="J83">IFERROR(INDEX('liste des soudeurs'!$S$2:$S$98,
MATCH(1,('liste des soudeurs'!$F$2:$F$98=SITUATION!$C83)*
                     ('liste des soudeurs'!$I$2:$I$98&lt;=12)*
                    ('liste des soudeurs'!$G$2:$G$98=SITUATION!J$7),0),1), "")</f>
        <v/>
      </c>
      <c r="L83" s="618" t="str">
        <f t="array" ref="L83">IFERROR(INDEX('liste des soudeurs'!$S$2:$S$98,
                    MATCH(1,('liste des soudeurs'!$F$2:$F$98=SITUATION!$C83)*
                                        ('liste des soudeurs'!$I$2:$I$98&gt;12)*
                                         ('liste des soudeurs'!$G$2:$G$98=SITUATION!L$7),0),1),"")</f>
        <v/>
      </c>
      <c r="M83" s="619" t="str">
        <f t="array" ref="M83">IFERROR(INDEX('liste des soudeurs'!$S$2:$S$98,
                    MATCH(1,('liste des soudeurs'!$F$2:$F$98=SITUATION!$C83)*
                                        ('liste des soudeurs'!$I$2:$I$98&gt;12)*
                                         ('liste des soudeurs'!$G$2:$G$98=SITUATION!M$7),0),1),"")</f>
        <v/>
      </c>
      <c r="N83" s="619" t="str">
        <f t="array" ref="N83">IFERROR(INDEX('liste des soudeurs'!$S$2:$S$98,
                    MATCH(1,('liste des soudeurs'!$F$2:$F$98=SITUATION!$C83)*
                                        ('liste des soudeurs'!$I$2:$I$98&gt;12)*
                                         ('liste des soudeurs'!$G$2:$G$98=SITUATION!N$7),0),1),"")</f>
        <v/>
      </c>
      <c r="O83" s="619" t="str">
        <f t="array" ref="O83">IFERROR(INDEX('liste des soudeurs'!$S$2:$S$98,
                    MATCH(1,('liste des soudeurs'!$F$2:$F$98=SITUATION!$C83)*
                                        ('liste des soudeurs'!$I$2:$I$98&gt;12)*
                                         ('liste des soudeurs'!$G$2:$G$98=SITUATION!O$7),0),1),"")</f>
        <v/>
      </c>
      <c r="P83" s="620" t="str">
        <f t="array" ref="P83">IFERROR(INDEX('liste des soudeurs'!$S$2:$S$98,
                    MATCH(1,('liste des soudeurs'!$F$2:$F$98=SITUATION!$C83)*
                                        ('liste des soudeurs'!$I$2:$I$98&gt;12)*
                                         ('liste des soudeurs'!$G$2:$G$98=SITUATION!P$7),0),1),"")</f>
        <v/>
      </c>
      <c r="R83" s="621" t="str">
        <f t="array" ref="R83">IFERROR(INDEX('liste des soudeurs'!$S$2:$S$98,
MATCH(1,('liste des soudeurs'!$F$2:$F$98=SITUATION!$C83)*
                     ('liste des soudeurs'!$I$2:$I$98&lt;=12)*
                    ('liste des soudeurs'!$G$2:$G$98=SITUATION!R$7),0),1), "")</f>
        <v/>
      </c>
      <c r="S83" s="622" t="str">
        <f t="array" ref="S83">IFERROR(INDEX('liste des soudeurs'!$S$2:$S$98,
MATCH(1,('liste des soudeurs'!$F$2:$F$98=SITUATION!$C83)*
                     ('liste des soudeurs'!$I$2:$I$98&lt;=12)*
                    ('liste des soudeurs'!$G$2:$G$98=SITUATION!S$7),0),1), "")</f>
        <v/>
      </c>
      <c r="T83" s="622" t="str">
        <f t="array" ref="T83">IFERROR(INDEX('liste des soudeurs'!$S$2:$S$98,
MATCH(1,('liste des soudeurs'!$F$2:$F$98=SITUATION!$C83)*
                     ('liste des soudeurs'!$I$2:$I$98&lt;=12)*
                    ('liste des soudeurs'!$G$2:$G$98=SITUATION!T$7),0),1), "")</f>
        <v/>
      </c>
      <c r="U83" s="622" t="str">
        <f t="array" ref="U83">IFERROR(INDEX('liste des soudeurs'!$S$2:$S$98,
MATCH(1,('liste des soudeurs'!$F$2:$F$98=SITUATION!$C83)*
                     ('liste des soudeurs'!$I$2:$I$98&lt;=12)*
                    ('liste des soudeurs'!$G$2:$G$98=SITUATION!U$7),0),1), "")</f>
        <v/>
      </c>
      <c r="V83" s="623" t="str">
        <f t="array" ref="V83">IFERROR(INDEX('liste des soudeurs'!$S$2:$S$98,
MATCH(1,('liste des soudeurs'!$F$2:$F$98=SITUATION!$C83)*
                     ('liste des soudeurs'!$I$2:$I$98&lt;=12)*
                    ('liste des soudeurs'!$G$2:$G$98=SITUATION!V$7),0),1), "")</f>
        <v/>
      </c>
      <c r="W83" s="610"/>
      <c r="X83" s="618" t="str">
        <f t="shared" si="13"/>
        <v/>
      </c>
      <c r="Y83" s="620" t="str">
        <f t="shared" si="14"/>
        <v/>
      </c>
      <c r="Z83" s="624" t="str">
        <f t="shared" si="10"/>
        <v/>
      </c>
      <c r="AA83" s="613">
        <f t="shared" si="11"/>
        <v>0</v>
      </c>
    </row>
    <row r="84" spans="1:27" hidden="1">
      <c r="A84" s="614">
        <f>COUNTIF($E$9:E84,1)</f>
        <v>34</v>
      </c>
      <c r="B84" s="615">
        <v>76</v>
      </c>
      <c r="C84" s="616" t="str">
        <f>IFERROR(VLOOKUP(D84,'1'!$A$2:$B$500,2,0),"")</f>
        <v/>
      </c>
      <c r="D84" s="617" t="s">
        <v>897</v>
      </c>
      <c r="E84" s="575">
        <f t="shared" si="12"/>
        <v>0</v>
      </c>
      <c r="F84" s="618" t="str">
        <f t="array" ref="F84">IFERROR(INDEX('liste des soudeurs'!$S$2:$S$98,
MATCH(1,('liste des soudeurs'!$F$2:$F$98=SITUATION!$C84)*
                     ('liste des soudeurs'!$I$2:$I$98&lt;=12)*
                    ('liste des soudeurs'!$G$2:$G$98=SITUATION!F$7),0),1), "")</f>
        <v/>
      </c>
      <c r="G84" s="619" t="str">
        <f t="array" ref="G84">IFERROR(INDEX('liste des soudeurs'!$S$2:$S$98,
MATCH(1,('liste des soudeurs'!$F$2:$F$98=SITUATION!$C84)*
                     ('liste des soudeurs'!$I$2:$I$98&lt;=12)*
                    ('liste des soudeurs'!$G$2:$G$98=SITUATION!G$7),0),1), "")</f>
        <v/>
      </c>
      <c r="H84" s="619" t="str">
        <f t="array" ref="H84">IFERROR(INDEX('liste des soudeurs'!$S$2:$S$98,
MATCH(1,('liste des soudeurs'!$F$2:$F$98=SITUATION!$C84)*
                     ('liste des soudeurs'!$I$2:$I$98&lt;=12)*
                    ('liste des soudeurs'!$G$2:$G$98=SITUATION!H$7),0),1), "")</f>
        <v/>
      </c>
      <c r="I84" s="619" t="str">
        <f t="array" ref="I84">IFERROR(INDEX('liste des soudeurs'!$S$2:$S$98,
MATCH(1,('liste des soudeurs'!$F$2:$F$98=SITUATION!$C84)*
                     ('liste des soudeurs'!$I$2:$I$98&lt;=12)*
                    ('liste des soudeurs'!$G$2:$G$98=SITUATION!I$7),0),1), "")</f>
        <v/>
      </c>
      <c r="J84" s="620" t="str">
        <f t="array" ref="J84">IFERROR(INDEX('liste des soudeurs'!$S$2:$S$98,
MATCH(1,('liste des soudeurs'!$F$2:$F$98=SITUATION!$C84)*
                     ('liste des soudeurs'!$I$2:$I$98&lt;=12)*
                    ('liste des soudeurs'!$G$2:$G$98=SITUATION!J$7),0),1), "")</f>
        <v/>
      </c>
      <c r="L84" s="618" t="str">
        <f t="array" ref="L84">IFERROR(INDEX('liste des soudeurs'!$S$2:$S$98,
                    MATCH(1,('liste des soudeurs'!$F$2:$F$98=SITUATION!$C84)*
                                        ('liste des soudeurs'!$I$2:$I$98&gt;12)*
                                         ('liste des soudeurs'!$G$2:$G$98=SITUATION!L$7),0),1),"")</f>
        <v/>
      </c>
      <c r="M84" s="619" t="str">
        <f t="array" ref="M84">IFERROR(INDEX('liste des soudeurs'!$S$2:$S$98,
                    MATCH(1,('liste des soudeurs'!$F$2:$F$98=SITUATION!$C84)*
                                        ('liste des soudeurs'!$I$2:$I$98&gt;12)*
                                         ('liste des soudeurs'!$G$2:$G$98=SITUATION!M$7),0),1),"")</f>
        <v/>
      </c>
      <c r="N84" s="619" t="str">
        <f t="array" ref="N84">IFERROR(INDEX('liste des soudeurs'!$S$2:$S$98,
                    MATCH(1,('liste des soudeurs'!$F$2:$F$98=SITUATION!$C84)*
                                        ('liste des soudeurs'!$I$2:$I$98&gt;12)*
                                         ('liste des soudeurs'!$G$2:$G$98=SITUATION!N$7),0),1),"")</f>
        <v/>
      </c>
      <c r="O84" s="619" t="str">
        <f t="array" ref="O84">IFERROR(INDEX('liste des soudeurs'!$S$2:$S$98,
                    MATCH(1,('liste des soudeurs'!$F$2:$F$98=SITUATION!$C84)*
                                        ('liste des soudeurs'!$I$2:$I$98&gt;12)*
                                         ('liste des soudeurs'!$G$2:$G$98=SITUATION!O$7),0),1),"")</f>
        <v/>
      </c>
      <c r="P84" s="620" t="str">
        <f t="array" ref="P84">IFERROR(INDEX('liste des soudeurs'!$S$2:$S$98,
                    MATCH(1,('liste des soudeurs'!$F$2:$F$98=SITUATION!$C84)*
                                        ('liste des soudeurs'!$I$2:$I$98&gt;12)*
                                         ('liste des soudeurs'!$G$2:$G$98=SITUATION!P$7),0),1),"")</f>
        <v/>
      </c>
      <c r="R84" s="621" t="str">
        <f t="array" ref="R84">IFERROR(INDEX('liste des soudeurs'!$S$2:$S$98,
MATCH(1,('liste des soudeurs'!$F$2:$F$98=SITUATION!$C84)*
                     ('liste des soudeurs'!$I$2:$I$98&lt;=12)*
                    ('liste des soudeurs'!$G$2:$G$98=SITUATION!R$7),0),1), "")</f>
        <v/>
      </c>
      <c r="S84" s="622" t="str">
        <f t="array" ref="S84">IFERROR(INDEX('liste des soudeurs'!$S$2:$S$98,
MATCH(1,('liste des soudeurs'!$F$2:$F$98=SITUATION!$C84)*
                     ('liste des soudeurs'!$I$2:$I$98&lt;=12)*
                    ('liste des soudeurs'!$G$2:$G$98=SITUATION!S$7),0),1), "")</f>
        <v/>
      </c>
      <c r="T84" s="622" t="str">
        <f t="array" ref="T84">IFERROR(INDEX('liste des soudeurs'!$S$2:$S$98,
MATCH(1,('liste des soudeurs'!$F$2:$F$98=SITUATION!$C84)*
                     ('liste des soudeurs'!$I$2:$I$98&lt;=12)*
                    ('liste des soudeurs'!$G$2:$G$98=SITUATION!T$7),0),1), "")</f>
        <v/>
      </c>
      <c r="U84" s="622" t="str">
        <f t="array" ref="U84">IFERROR(INDEX('liste des soudeurs'!$S$2:$S$98,
MATCH(1,('liste des soudeurs'!$F$2:$F$98=SITUATION!$C84)*
                     ('liste des soudeurs'!$I$2:$I$98&lt;=12)*
                    ('liste des soudeurs'!$G$2:$G$98=SITUATION!U$7),0),1), "")</f>
        <v/>
      </c>
      <c r="V84" s="623" t="str">
        <f t="array" ref="V84">IFERROR(INDEX('liste des soudeurs'!$S$2:$S$98,
MATCH(1,('liste des soudeurs'!$F$2:$F$98=SITUATION!$C84)*
                     ('liste des soudeurs'!$I$2:$I$98&lt;=12)*
                    ('liste des soudeurs'!$G$2:$G$98=SITUATION!V$7),0),1), "")</f>
        <v/>
      </c>
      <c r="W84" s="610"/>
      <c r="X84" s="618" t="str">
        <f t="shared" si="13"/>
        <v/>
      </c>
      <c r="Y84" s="620" t="str">
        <f t="shared" si="14"/>
        <v/>
      </c>
      <c r="Z84" s="624" t="str">
        <f t="shared" si="10"/>
        <v/>
      </c>
      <c r="AA84" s="613">
        <f t="shared" si="11"/>
        <v>0</v>
      </c>
    </row>
    <row r="85" spans="1:27" hidden="1">
      <c r="A85" s="614">
        <f>COUNTIF($E$9:E85,1)</f>
        <v>34</v>
      </c>
      <c r="B85" s="615">
        <v>77</v>
      </c>
      <c r="C85" s="616" t="str">
        <f>IFERROR(VLOOKUP(D85,'1'!$A$2:$B$500,2,0),"")</f>
        <v/>
      </c>
      <c r="D85" s="617" t="s">
        <v>898</v>
      </c>
      <c r="E85" s="575">
        <f t="shared" si="12"/>
        <v>0</v>
      </c>
      <c r="F85" s="618" t="str">
        <f t="array" ref="F85">IFERROR(INDEX('liste des soudeurs'!$S$2:$S$98,
MATCH(1,('liste des soudeurs'!$F$2:$F$98=SITUATION!$C85)*
                     ('liste des soudeurs'!$I$2:$I$98&lt;=12)*
                    ('liste des soudeurs'!$G$2:$G$98=SITUATION!F$7),0),1), "")</f>
        <v/>
      </c>
      <c r="G85" s="619" t="str">
        <f t="array" ref="G85">IFERROR(INDEX('liste des soudeurs'!$S$2:$S$98,
MATCH(1,('liste des soudeurs'!$F$2:$F$98=SITUATION!$C85)*
                     ('liste des soudeurs'!$I$2:$I$98&lt;=12)*
                    ('liste des soudeurs'!$G$2:$G$98=SITUATION!G$7),0),1), "")</f>
        <v/>
      </c>
      <c r="H85" s="619" t="str">
        <f t="array" ref="H85">IFERROR(INDEX('liste des soudeurs'!$S$2:$S$98,
MATCH(1,('liste des soudeurs'!$F$2:$F$98=SITUATION!$C85)*
                     ('liste des soudeurs'!$I$2:$I$98&lt;=12)*
                    ('liste des soudeurs'!$G$2:$G$98=SITUATION!H$7),0),1), "")</f>
        <v/>
      </c>
      <c r="I85" s="619" t="str">
        <f t="array" ref="I85">IFERROR(INDEX('liste des soudeurs'!$S$2:$S$98,
MATCH(1,('liste des soudeurs'!$F$2:$F$98=SITUATION!$C85)*
                     ('liste des soudeurs'!$I$2:$I$98&lt;=12)*
                    ('liste des soudeurs'!$G$2:$G$98=SITUATION!I$7),0),1), "")</f>
        <v/>
      </c>
      <c r="J85" s="620" t="str">
        <f t="array" ref="J85">IFERROR(INDEX('liste des soudeurs'!$S$2:$S$98,
MATCH(1,('liste des soudeurs'!$F$2:$F$98=SITUATION!$C85)*
                     ('liste des soudeurs'!$I$2:$I$98&lt;=12)*
                    ('liste des soudeurs'!$G$2:$G$98=SITUATION!J$7),0),1), "")</f>
        <v/>
      </c>
      <c r="L85" s="618" t="str">
        <f t="array" ref="L85">IFERROR(INDEX('liste des soudeurs'!$S$2:$S$98,
                    MATCH(1,('liste des soudeurs'!$F$2:$F$98=SITUATION!$C85)*
                                        ('liste des soudeurs'!$I$2:$I$98&gt;12)*
                                         ('liste des soudeurs'!$G$2:$G$98=SITUATION!L$7),0),1),"")</f>
        <v/>
      </c>
      <c r="M85" s="619" t="str">
        <f t="array" ref="M85">IFERROR(INDEX('liste des soudeurs'!$S$2:$S$98,
                    MATCH(1,('liste des soudeurs'!$F$2:$F$98=SITUATION!$C85)*
                                        ('liste des soudeurs'!$I$2:$I$98&gt;12)*
                                         ('liste des soudeurs'!$G$2:$G$98=SITUATION!M$7),0),1),"")</f>
        <v/>
      </c>
      <c r="N85" s="619" t="str">
        <f t="array" ref="N85">IFERROR(INDEX('liste des soudeurs'!$S$2:$S$98,
                    MATCH(1,('liste des soudeurs'!$F$2:$F$98=SITUATION!$C85)*
                                        ('liste des soudeurs'!$I$2:$I$98&gt;12)*
                                         ('liste des soudeurs'!$G$2:$G$98=SITUATION!N$7),0),1),"")</f>
        <v/>
      </c>
      <c r="O85" s="619" t="str">
        <f t="array" ref="O85">IFERROR(INDEX('liste des soudeurs'!$S$2:$S$98,
                    MATCH(1,('liste des soudeurs'!$F$2:$F$98=SITUATION!$C85)*
                                        ('liste des soudeurs'!$I$2:$I$98&gt;12)*
                                         ('liste des soudeurs'!$G$2:$G$98=SITUATION!O$7),0),1),"")</f>
        <v/>
      </c>
      <c r="P85" s="620" t="str">
        <f t="array" ref="P85">IFERROR(INDEX('liste des soudeurs'!$S$2:$S$98,
                    MATCH(1,('liste des soudeurs'!$F$2:$F$98=SITUATION!$C85)*
                                        ('liste des soudeurs'!$I$2:$I$98&gt;12)*
                                         ('liste des soudeurs'!$G$2:$G$98=SITUATION!P$7),0),1),"")</f>
        <v/>
      </c>
      <c r="R85" s="621" t="str">
        <f t="array" ref="R85">IFERROR(INDEX('liste des soudeurs'!$S$2:$S$98,
MATCH(1,('liste des soudeurs'!$F$2:$F$98=SITUATION!$C85)*
                     ('liste des soudeurs'!$I$2:$I$98&lt;=12)*
                    ('liste des soudeurs'!$G$2:$G$98=SITUATION!R$7),0),1), "")</f>
        <v/>
      </c>
      <c r="S85" s="622" t="str">
        <f t="array" ref="S85">IFERROR(INDEX('liste des soudeurs'!$S$2:$S$98,
MATCH(1,('liste des soudeurs'!$F$2:$F$98=SITUATION!$C85)*
                     ('liste des soudeurs'!$I$2:$I$98&lt;=12)*
                    ('liste des soudeurs'!$G$2:$G$98=SITUATION!S$7),0),1), "")</f>
        <v/>
      </c>
      <c r="T85" s="622" t="str">
        <f t="array" ref="T85">IFERROR(INDEX('liste des soudeurs'!$S$2:$S$98,
MATCH(1,('liste des soudeurs'!$F$2:$F$98=SITUATION!$C85)*
                     ('liste des soudeurs'!$I$2:$I$98&lt;=12)*
                    ('liste des soudeurs'!$G$2:$G$98=SITUATION!T$7),0),1), "")</f>
        <v/>
      </c>
      <c r="U85" s="622" t="str">
        <f t="array" ref="U85">IFERROR(INDEX('liste des soudeurs'!$S$2:$S$98,
MATCH(1,('liste des soudeurs'!$F$2:$F$98=SITUATION!$C85)*
                     ('liste des soudeurs'!$I$2:$I$98&lt;=12)*
                    ('liste des soudeurs'!$G$2:$G$98=SITUATION!U$7),0),1), "")</f>
        <v/>
      </c>
      <c r="V85" s="623" t="str">
        <f t="array" ref="V85">IFERROR(INDEX('liste des soudeurs'!$S$2:$S$98,
MATCH(1,('liste des soudeurs'!$F$2:$F$98=SITUATION!$C85)*
                     ('liste des soudeurs'!$I$2:$I$98&lt;=12)*
                    ('liste des soudeurs'!$G$2:$G$98=SITUATION!V$7),0),1), "")</f>
        <v/>
      </c>
      <c r="W85" s="610"/>
      <c r="X85" s="618" t="str">
        <f t="shared" si="13"/>
        <v/>
      </c>
      <c r="Y85" s="620" t="str">
        <f t="shared" si="14"/>
        <v/>
      </c>
      <c r="Z85" s="624" t="str">
        <f t="shared" si="10"/>
        <v/>
      </c>
      <c r="AA85" s="613">
        <f t="shared" si="11"/>
        <v>0</v>
      </c>
    </row>
    <row r="86" spans="1:27" hidden="1">
      <c r="A86" s="614">
        <f>COUNTIF($E$9:E86,1)</f>
        <v>34</v>
      </c>
      <c r="B86" s="615">
        <v>78</v>
      </c>
      <c r="C86" s="616" t="str">
        <f>IFERROR(VLOOKUP(D86,'1'!$A$2:$B$500,2,0),"")</f>
        <v/>
      </c>
      <c r="D86" s="617" t="s">
        <v>899</v>
      </c>
      <c r="E86" s="575">
        <f t="shared" si="12"/>
        <v>0</v>
      </c>
      <c r="F86" s="618" t="str">
        <f t="array" ref="F86">IFERROR(INDEX('liste des soudeurs'!$S$2:$S$98,
MATCH(1,('liste des soudeurs'!$F$2:$F$98=SITUATION!$C86)*
                     ('liste des soudeurs'!$I$2:$I$98&lt;=12)*
                    ('liste des soudeurs'!$G$2:$G$98=SITUATION!F$7),0),1), "")</f>
        <v/>
      </c>
      <c r="G86" s="619" t="str">
        <f t="array" ref="G86">IFERROR(INDEX('liste des soudeurs'!$S$2:$S$98,
MATCH(1,('liste des soudeurs'!$F$2:$F$98=SITUATION!$C86)*
                     ('liste des soudeurs'!$I$2:$I$98&lt;=12)*
                    ('liste des soudeurs'!$G$2:$G$98=SITUATION!G$7),0),1), "")</f>
        <v/>
      </c>
      <c r="H86" s="619" t="str">
        <f t="array" ref="H86">IFERROR(INDEX('liste des soudeurs'!$S$2:$S$98,
MATCH(1,('liste des soudeurs'!$F$2:$F$98=SITUATION!$C86)*
                     ('liste des soudeurs'!$I$2:$I$98&lt;=12)*
                    ('liste des soudeurs'!$G$2:$G$98=SITUATION!H$7),0),1), "")</f>
        <v/>
      </c>
      <c r="I86" s="619" t="str">
        <f t="array" ref="I86">IFERROR(INDEX('liste des soudeurs'!$S$2:$S$98,
MATCH(1,('liste des soudeurs'!$F$2:$F$98=SITUATION!$C86)*
                     ('liste des soudeurs'!$I$2:$I$98&lt;=12)*
                    ('liste des soudeurs'!$G$2:$G$98=SITUATION!I$7),0),1), "")</f>
        <v/>
      </c>
      <c r="J86" s="620" t="str">
        <f t="array" ref="J86">IFERROR(INDEX('liste des soudeurs'!$S$2:$S$98,
MATCH(1,('liste des soudeurs'!$F$2:$F$98=SITUATION!$C86)*
                     ('liste des soudeurs'!$I$2:$I$98&lt;=12)*
                    ('liste des soudeurs'!$G$2:$G$98=SITUATION!J$7),0),1), "")</f>
        <v/>
      </c>
      <c r="L86" s="618" t="str">
        <f t="array" ref="L86">IFERROR(INDEX('liste des soudeurs'!$S$2:$S$98,
                    MATCH(1,('liste des soudeurs'!$F$2:$F$98=SITUATION!$C86)*
                                        ('liste des soudeurs'!$I$2:$I$98&gt;12)*
                                         ('liste des soudeurs'!$G$2:$G$98=SITUATION!L$7),0),1),"")</f>
        <v/>
      </c>
      <c r="M86" s="619" t="str">
        <f t="array" ref="M86">IFERROR(INDEX('liste des soudeurs'!$S$2:$S$98,
                    MATCH(1,('liste des soudeurs'!$F$2:$F$98=SITUATION!$C86)*
                                        ('liste des soudeurs'!$I$2:$I$98&gt;12)*
                                         ('liste des soudeurs'!$G$2:$G$98=SITUATION!M$7),0),1),"")</f>
        <v/>
      </c>
      <c r="N86" s="619" t="str">
        <f t="array" ref="N86">IFERROR(INDEX('liste des soudeurs'!$S$2:$S$98,
                    MATCH(1,('liste des soudeurs'!$F$2:$F$98=SITUATION!$C86)*
                                        ('liste des soudeurs'!$I$2:$I$98&gt;12)*
                                         ('liste des soudeurs'!$G$2:$G$98=SITUATION!N$7),0),1),"")</f>
        <v/>
      </c>
      <c r="O86" s="619" t="str">
        <f t="array" ref="O86">IFERROR(INDEX('liste des soudeurs'!$S$2:$S$98,
                    MATCH(1,('liste des soudeurs'!$F$2:$F$98=SITUATION!$C86)*
                                        ('liste des soudeurs'!$I$2:$I$98&gt;12)*
                                         ('liste des soudeurs'!$G$2:$G$98=SITUATION!O$7),0),1),"")</f>
        <v/>
      </c>
      <c r="P86" s="620" t="str">
        <f t="array" ref="P86">IFERROR(INDEX('liste des soudeurs'!$S$2:$S$98,
                    MATCH(1,('liste des soudeurs'!$F$2:$F$98=SITUATION!$C86)*
                                        ('liste des soudeurs'!$I$2:$I$98&gt;12)*
                                         ('liste des soudeurs'!$G$2:$G$98=SITUATION!P$7),0),1),"")</f>
        <v/>
      </c>
      <c r="R86" s="621" t="str">
        <f t="array" ref="R86">IFERROR(INDEX('liste des soudeurs'!$S$2:$S$98,
MATCH(1,('liste des soudeurs'!$F$2:$F$98=SITUATION!$C86)*
                     ('liste des soudeurs'!$I$2:$I$98&lt;=12)*
                    ('liste des soudeurs'!$G$2:$G$98=SITUATION!R$7),0),1), "")</f>
        <v/>
      </c>
      <c r="S86" s="622" t="str">
        <f t="array" ref="S86">IFERROR(INDEX('liste des soudeurs'!$S$2:$S$98,
MATCH(1,('liste des soudeurs'!$F$2:$F$98=SITUATION!$C86)*
                     ('liste des soudeurs'!$I$2:$I$98&lt;=12)*
                    ('liste des soudeurs'!$G$2:$G$98=SITUATION!S$7),0),1), "")</f>
        <v/>
      </c>
      <c r="T86" s="622" t="str">
        <f t="array" ref="T86">IFERROR(INDEX('liste des soudeurs'!$S$2:$S$98,
MATCH(1,('liste des soudeurs'!$F$2:$F$98=SITUATION!$C86)*
                     ('liste des soudeurs'!$I$2:$I$98&lt;=12)*
                    ('liste des soudeurs'!$G$2:$G$98=SITUATION!T$7),0),1), "")</f>
        <v/>
      </c>
      <c r="U86" s="622" t="str">
        <f t="array" ref="U86">IFERROR(INDEX('liste des soudeurs'!$S$2:$S$98,
MATCH(1,('liste des soudeurs'!$F$2:$F$98=SITUATION!$C86)*
                     ('liste des soudeurs'!$I$2:$I$98&lt;=12)*
                    ('liste des soudeurs'!$G$2:$G$98=SITUATION!U$7),0),1), "")</f>
        <v/>
      </c>
      <c r="V86" s="623" t="str">
        <f t="array" ref="V86">IFERROR(INDEX('liste des soudeurs'!$S$2:$S$98,
MATCH(1,('liste des soudeurs'!$F$2:$F$98=SITUATION!$C86)*
                     ('liste des soudeurs'!$I$2:$I$98&lt;=12)*
                    ('liste des soudeurs'!$G$2:$G$98=SITUATION!V$7),0),1), "")</f>
        <v/>
      </c>
      <c r="W86" s="610"/>
      <c r="X86" s="618" t="str">
        <f t="shared" si="13"/>
        <v/>
      </c>
      <c r="Y86" s="620" t="str">
        <f t="shared" si="14"/>
        <v/>
      </c>
      <c r="Z86" s="624" t="str">
        <f t="shared" si="10"/>
        <v/>
      </c>
      <c r="AA86" s="613">
        <f t="shared" si="11"/>
        <v>0</v>
      </c>
    </row>
    <row r="87" spans="1:27" hidden="1">
      <c r="A87" s="614">
        <f>COUNTIF($E$9:E87,1)</f>
        <v>34</v>
      </c>
      <c r="B87" s="615">
        <v>79</v>
      </c>
      <c r="C87" s="616" t="str">
        <f>IFERROR(VLOOKUP(D87,'1'!$A$2:$B$500,2,0),"")</f>
        <v/>
      </c>
      <c r="D87" s="617" t="s">
        <v>461</v>
      </c>
      <c r="E87" s="575">
        <f t="shared" si="12"/>
        <v>0</v>
      </c>
      <c r="F87" s="618" t="str">
        <f t="array" ref="F87">IFERROR(INDEX('liste des soudeurs'!$S$2:$S$98,
MATCH(1,('liste des soudeurs'!$F$2:$F$98=SITUATION!$C87)*
                     ('liste des soudeurs'!$I$2:$I$98&lt;=12)*
                    ('liste des soudeurs'!$G$2:$G$98=SITUATION!F$7),0),1), "")</f>
        <v/>
      </c>
      <c r="G87" s="619" t="str">
        <f t="array" ref="G87">IFERROR(INDEX('liste des soudeurs'!$S$2:$S$98,
MATCH(1,('liste des soudeurs'!$F$2:$F$98=SITUATION!$C87)*
                     ('liste des soudeurs'!$I$2:$I$98&lt;=12)*
                    ('liste des soudeurs'!$G$2:$G$98=SITUATION!G$7),0),1), "")</f>
        <v/>
      </c>
      <c r="H87" s="619" t="str">
        <f t="array" ref="H87">IFERROR(INDEX('liste des soudeurs'!$S$2:$S$98,
MATCH(1,('liste des soudeurs'!$F$2:$F$98=SITUATION!$C87)*
                     ('liste des soudeurs'!$I$2:$I$98&lt;=12)*
                    ('liste des soudeurs'!$G$2:$G$98=SITUATION!H$7),0),1), "")</f>
        <v/>
      </c>
      <c r="I87" s="619" t="str">
        <f t="array" ref="I87">IFERROR(INDEX('liste des soudeurs'!$S$2:$S$98,
MATCH(1,('liste des soudeurs'!$F$2:$F$98=SITUATION!$C87)*
                     ('liste des soudeurs'!$I$2:$I$98&lt;=12)*
                    ('liste des soudeurs'!$G$2:$G$98=SITUATION!I$7),0),1), "")</f>
        <v/>
      </c>
      <c r="J87" s="620" t="str">
        <f t="array" ref="J87">IFERROR(INDEX('liste des soudeurs'!$S$2:$S$98,
MATCH(1,('liste des soudeurs'!$F$2:$F$98=SITUATION!$C87)*
                     ('liste des soudeurs'!$I$2:$I$98&lt;=12)*
                    ('liste des soudeurs'!$G$2:$G$98=SITUATION!J$7),0),1), "")</f>
        <v/>
      </c>
      <c r="L87" s="618" t="str">
        <f t="array" ref="L87">IFERROR(INDEX('liste des soudeurs'!$S$2:$S$98,
                    MATCH(1,('liste des soudeurs'!$F$2:$F$98=SITUATION!$C87)*
                                        ('liste des soudeurs'!$I$2:$I$98&gt;12)*
                                         ('liste des soudeurs'!$G$2:$G$98=SITUATION!L$7),0),1),"")</f>
        <v/>
      </c>
      <c r="M87" s="619" t="str">
        <f t="array" ref="M87">IFERROR(INDEX('liste des soudeurs'!$S$2:$S$98,
                    MATCH(1,('liste des soudeurs'!$F$2:$F$98=SITUATION!$C87)*
                                        ('liste des soudeurs'!$I$2:$I$98&gt;12)*
                                         ('liste des soudeurs'!$G$2:$G$98=SITUATION!M$7),0),1),"")</f>
        <v/>
      </c>
      <c r="N87" s="619" t="str">
        <f t="array" ref="N87">IFERROR(INDEX('liste des soudeurs'!$S$2:$S$98,
                    MATCH(1,('liste des soudeurs'!$F$2:$F$98=SITUATION!$C87)*
                                        ('liste des soudeurs'!$I$2:$I$98&gt;12)*
                                         ('liste des soudeurs'!$G$2:$G$98=SITUATION!N$7),0),1),"")</f>
        <v/>
      </c>
      <c r="O87" s="619" t="str">
        <f t="array" ref="O87">IFERROR(INDEX('liste des soudeurs'!$S$2:$S$98,
                    MATCH(1,('liste des soudeurs'!$F$2:$F$98=SITUATION!$C87)*
                                        ('liste des soudeurs'!$I$2:$I$98&gt;12)*
                                         ('liste des soudeurs'!$G$2:$G$98=SITUATION!O$7),0),1),"")</f>
        <v/>
      </c>
      <c r="P87" s="620" t="str">
        <f t="array" ref="P87">IFERROR(INDEX('liste des soudeurs'!$S$2:$S$98,
                    MATCH(1,('liste des soudeurs'!$F$2:$F$98=SITUATION!$C87)*
                                        ('liste des soudeurs'!$I$2:$I$98&gt;12)*
                                         ('liste des soudeurs'!$G$2:$G$98=SITUATION!P$7),0),1),"")</f>
        <v/>
      </c>
      <c r="R87" s="621" t="str">
        <f t="array" ref="R87">IFERROR(INDEX('liste des soudeurs'!$S$2:$S$98,
MATCH(1,('liste des soudeurs'!$F$2:$F$98=SITUATION!$C87)*
                     ('liste des soudeurs'!$I$2:$I$98&lt;=12)*
                    ('liste des soudeurs'!$G$2:$G$98=SITUATION!R$7),0),1), "")</f>
        <v/>
      </c>
      <c r="S87" s="622" t="str">
        <f t="array" ref="S87">IFERROR(INDEX('liste des soudeurs'!$S$2:$S$98,
MATCH(1,('liste des soudeurs'!$F$2:$F$98=SITUATION!$C87)*
                     ('liste des soudeurs'!$I$2:$I$98&lt;=12)*
                    ('liste des soudeurs'!$G$2:$G$98=SITUATION!S$7),0),1), "")</f>
        <v/>
      </c>
      <c r="T87" s="622" t="str">
        <f t="array" ref="T87">IFERROR(INDEX('liste des soudeurs'!$S$2:$S$98,
MATCH(1,('liste des soudeurs'!$F$2:$F$98=SITUATION!$C87)*
                     ('liste des soudeurs'!$I$2:$I$98&lt;=12)*
                    ('liste des soudeurs'!$G$2:$G$98=SITUATION!T$7),0),1), "")</f>
        <v/>
      </c>
      <c r="U87" s="622" t="str">
        <f t="array" ref="U87">IFERROR(INDEX('liste des soudeurs'!$S$2:$S$98,
MATCH(1,('liste des soudeurs'!$F$2:$F$98=SITUATION!$C87)*
                     ('liste des soudeurs'!$I$2:$I$98&lt;=12)*
                    ('liste des soudeurs'!$G$2:$G$98=SITUATION!U$7),0),1), "")</f>
        <v/>
      </c>
      <c r="V87" s="623" t="str">
        <f t="array" ref="V87">IFERROR(INDEX('liste des soudeurs'!$S$2:$S$98,
MATCH(1,('liste des soudeurs'!$F$2:$F$98=SITUATION!$C87)*
                     ('liste des soudeurs'!$I$2:$I$98&lt;=12)*
                    ('liste des soudeurs'!$G$2:$G$98=SITUATION!V$7),0),1), "")</f>
        <v/>
      </c>
      <c r="W87" s="610"/>
      <c r="X87" s="618" t="str">
        <f t="shared" si="13"/>
        <v/>
      </c>
      <c r="Y87" s="620" t="str">
        <f t="shared" si="14"/>
        <v/>
      </c>
      <c r="Z87" s="624" t="str">
        <f t="shared" si="10"/>
        <v/>
      </c>
      <c r="AA87" s="613">
        <f t="shared" si="11"/>
        <v>0</v>
      </c>
    </row>
    <row r="88" spans="1:27" hidden="1">
      <c r="A88" s="614">
        <f>COUNTIF($E$9:E88,1)</f>
        <v>34</v>
      </c>
      <c r="B88" s="615">
        <v>80</v>
      </c>
      <c r="C88" s="616" t="str">
        <f>IFERROR(VLOOKUP(D88,'1'!$A$2:$B$500,2,0),"")</f>
        <v/>
      </c>
      <c r="D88" s="617" t="s">
        <v>900</v>
      </c>
      <c r="E88" s="575">
        <f t="shared" si="12"/>
        <v>0</v>
      </c>
      <c r="F88" s="618" t="str">
        <f t="array" ref="F88">IFERROR(INDEX('liste des soudeurs'!$S$2:$S$98,
MATCH(1,('liste des soudeurs'!$F$2:$F$98=SITUATION!$C88)*
                     ('liste des soudeurs'!$I$2:$I$98&lt;=12)*
                    ('liste des soudeurs'!$G$2:$G$98=SITUATION!F$7),0),1), "")</f>
        <v/>
      </c>
      <c r="G88" s="619" t="str">
        <f t="array" ref="G88">IFERROR(INDEX('liste des soudeurs'!$S$2:$S$98,
MATCH(1,('liste des soudeurs'!$F$2:$F$98=SITUATION!$C88)*
                     ('liste des soudeurs'!$I$2:$I$98&lt;=12)*
                    ('liste des soudeurs'!$G$2:$G$98=SITUATION!G$7),0),1), "")</f>
        <v/>
      </c>
      <c r="H88" s="619" t="str">
        <f t="array" ref="H88">IFERROR(INDEX('liste des soudeurs'!$S$2:$S$98,
MATCH(1,('liste des soudeurs'!$F$2:$F$98=SITUATION!$C88)*
                     ('liste des soudeurs'!$I$2:$I$98&lt;=12)*
                    ('liste des soudeurs'!$G$2:$G$98=SITUATION!H$7),0),1), "")</f>
        <v/>
      </c>
      <c r="I88" s="619" t="str">
        <f t="array" ref="I88">IFERROR(INDEX('liste des soudeurs'!$S$2:$S$98,
MATCH(1,('liste des soudeurs'!$F$2:$F$98=SITUATION!$C88)*
                     ('liste des soudeurs'!$I$2:$I$98&lt;=12)*
                    ('liste des soudeurs'!$G$2:$G$98=SITUATION!I$7),0),1), "")</f>
        <v/>
      </c>
      <c r="J88" s="620" t="str">
        <f t="array" ref="J88">IFERROR(INDEX('liste des soudeurs'!$S$2:$S$98,
MATCH(1,('liste des soudeurs'!$F$2:$F$98=SITUATION!$C88)*
                     ('liste des soudeurs'!$I$2:$I$98&lt;=12)*
                    ('liste des soudeurs'!$G$2:$G$98=SITUATION!J$7),0),1), "")</f>
        <v/>
      </c>
      <c r="L88" s="618" t="str">
        <f t="array" ref="L88">IFERROR(INDEX('liste des soudeurs'!$S$2:$S$98,
                    MATCH(1,('liste des soudeurs'!$F$2:$F$98=SITUATION!$C88)*
                                        ('liste des soudeurs'!$I$2:$I$98&gt;12)*
                                         ('liste des soudeurs'!$G$2:$G$98=SITUATION!L$7),0),1),"")</f>
        <v/>
      </c>
      <c r="M88" s="619" t="str">
        <f t="array" ref="M88">IFERROR(INDEX('liste des soudeurs'!$S$2:$S$98,
                    MATCH(1,('liste des soudeurs'!$F$2:$F$98=SITUATION!$C88)*
                                        ('liste des soudeurs'!$I$2:$I$98&gt;12)*
                                         ('liste des soudeurs'!$G$2:$G$98=SITUATION!M$7),0),1),"")</f>
        <v/>
      </c>
      <c r="N88" s="619" t="str">
        <f t="array" ref="N88">IFERROR(INDEX('liste des soudeurs'!$S$2:$S$98,
                    MATCH(1,('liste des soudeurs'!$F$2:$F$98=SITUATION!$C88)*
                                        ('liste des soudeurs'!$I$2:$I$98&gt;12)*
                                         ('liste des soudeurs'!$G$2:$G$98=SITUATION!N$7),0),1),"")</f>
        <v/>
      </c>
      <c r="O88" s="619" t="str">
        <f t="array" ref="O88">IFERROR(INDEX('liste des soudeurs'!$S$2:$S$98,
                    MATCH(1,('liste des soudeurs'!$F$2:$F$98=SITUATION!$C88)*
                                        ('liste des soudeurs'!$I$2:$I$98&gt;12)*
                                         ('liste des soudeurs'!$G$2:$G$98=SITUATION!O$7),0),1),"")</f>
        <v/>
      </c>
      <c r="P88" s="620" t="str">
        <f t="array" ref="P88">IFERROR(INDEX('liste des soudeurs'!$S$2:$S$98,
                    MATCH(1,('liste des soudeurs'!$F$2:$F$98=SITUATION!$C88)*
                                        ('liste des soudeurs'!$I$2:$I$98&gt;12)*
                                         ('liste des soudeurs'!$G$2:$G$98=SITUATION!P$7),0),1),"")</f>
        <v/>
      </c>
      <c r="R88" s="621" t="str">
        <f t="array" ref="R88">IFERROR(INDEX('liste des soudeurs'!$S$2:$S$98,
MATCH(1,('liste des soudeurs'!$F$2:$F$98=SITUATION!$C88)*
                     ('liste des soudeurs'!$I$2:$I$98&lt;=12)*
                    ('liste des soudeurs'!$G$2:$G$98=SITUATION!R$7),0),1), "")</f>
        <v/>
      </c>
      <c r="S88" s="622" t="str">
        <f t="array" ref="S88">IFERROR(INDEX('liste des soudeurs'!$S$2:$S$98,
MATCH(1,('liste des soudeurs'!$F$2:$F$98=SITUATION!$C88)*
                     ('liste des soudeurs'!$I$2:$I$98&lt;=12)*
                    ('liste des soudeurs'!$G$2:$G$98=SITUATION!S$7),0),1), "")</f>
        <v/>
      </c>
      <c r="T88" s="622" t="str">
        <f t="array" ref="T88">IFERROR(INDEX('liste des soudeurs'!$S$2:$S$98,
MATCH(1,('liste des soudeurs'!$F$2:$F$98=SITUATION!$C88)*
                     ('liste des soudeurs'!$I$2:$I$98&lt;=12)*
                    ('liste des soudeurs'!$G$2:$G$98=SITUATION!T$7),0),1), "")</f>
        <v/>
      </c>
      <c r="U88" s="622" t="str">
        <f t="array" ref="U88">IFERROR(INDEX('liste des soudeurs'!$S$2:$S$98,
MATCH(1,('liste des soudeurs'!$F$2:$F$98=SITUATION!$C88)*
                     ('liste des soudeurs'!$I$2:$I$98&lt;=12)*
                    ('liste des soudeurs'!$G$2:$G$98=SITUATION!U$7),0),1), "")</f>
        <v/>
      </c>
      <c r="V88" s="623" t="str">
        <f t="array" ref="V88">IFERROR(INDEX('liste des soudeurs'!$S$2:$S$98,
MATCH(1,('liste des soudeurs'!$F$2:$F$98=SITUATION!$C88)*
                     ('liste des soudeurs'!$I$2:$I$98&lt;=12)*
                    ('liste des soudeurs'!$G$2:$G$98=SITUATION!V$7),0),1), "")</f>
        <v/>
      </c>
      <c r="W88" s="610"/>
      <c r="X88" s="618" t="str">
        <f t="shared" si="13"/>
        <v/>
      </c>
      <c r="Y88" s="620" t="str">
        <f t="shared" si="14"/>
        <v/>
      </c>
      <c r="Z88" s="624" t="str">
        <f t="shared" si="10"/>
        <v/>
      </c>
      <c r="AA88" s="613">
        <f t="shared" si="11"/>
        <v>0</v>
      </c>
    </row>
    <row r="89" spans="1:27" hidden="1">
      <c r="A89" s="614">
        <f>COUNTIF($E$9:E89,1)</f>
        <v>34</v>
      </c>
      <c r="B89" s="615">
        <v>81</v>
      </c>
      <c r="C89" s="616" t="str">
        <f>IFERROR(VLOOKUP(D89,'1'!$A$2:$B$500,2,0),"")</f>
        <v/>
      </c>
      <c r="D89" s="617" t="s">
        <v>901</v>
      </c>
      <c r="E89" s="575">
        <f t="shared" si="12"/>
        <v>0</v>
      </c>
      <c r="F89" s="618" t="str">
        <f t="array" ref="F89">IFERROR(INDEX('liste des soudeurs'!$S$2:$S$98,
MATCH(1,('liste des soudeurs'!$F$2:$F$98=SITUATION!$C89)*
                     ('liste des soudeurs'!$I$2:$I$98&lt;=12)*
                    ('liste des soudeurs'!$G$2:$G$98=SITUATION!F$7),0),1), "")</f>
        <v/>
      </c>
      <c r="G89" s="619" t="str">
        <f t="array" ref="G89">IFERROR(INDEX('liste des soudeurs'!$S$2:$S$98,
MATCH(1,('liste des soudeurs'!$F$2:$F$98=SITUATION!$C89)*
                     ('liste des soudeurs'!$I$2:$I$98&lt;=12)*
                    ('liste des soudeurs'!$G$2:$G$98=SITUATION!G$7),0),1), "")</f>
        <v/>
      </c>
      <c r="H89" s="619" t="str">
        <f t="array" ref="H89">IFERROR(INDEX('liste des soudeurs'!$S$2:$S$98,
MATCH(1,('liste des soudeurs'!$F$2:$F$98=SITUATION!$C89)*
                     ('liste des soudeurs'!$I$2:$I$98&lt;=12)*
                    ('liste des soudeurs'!$G$2:$G$98=SITUATION!H$7),0),1), "")</f>
        <v/>
      </c>
      <c r="I89" s="619" t="str">
        <f t="array" ref="I89">IFERROR(INDEX('liste des soudeurs'!$S$2:$S$98,
MATCH(1,('liste des soudeurs'!$F$2:$F$98=SITUATION!$C89)*
                     ('liste des soudeurs'!$I$2:$I$98&lt;=12)*
                    ('liste des soudeurs'!$G$2:$G$98=SITUATION!I$7),0),1), "")</f>
        <v/>
      </c>
      <c r="J89" s="620" t="str">
        <f t="array" ref="J89">IFERROR(INDEX('liste des soudeurs'!$S$2:$S$98,
MATCH(1,('liste des soudeurs'!$F$2:$F$98=SITUATION!$C89)*
                     ('liste des soudeurs'!$I$2:$I$98&lt;=12)*
                    ('liste des soudeurs'!$G$2:$G$98=SITUATION!J$7),0),1), "")</f>
        <v/>
      </c>
      <c r="L89" s="618" t="str">
        <f t="array" ref="L89">IFERROR(INDEX('liste des soudeurs'!$S$2:$S$98,
                    MATCH(1,('liste des soudeurs'!$F$2:$F$98=SITUATION!$C89)*
                                        ('liste des soudeurs'!$I$2:$I$98&gt;12)*
                                         ('liste des soudeurs'!$G$2:$G$98=SITUATION!L$7),0),1),"")</f>
        <v/>
      </c>
      <c r="M89" s="619" t="str">
        <f t="array" ref="M89">IFERROR(INDEX('liste des soudeurs'!$S$2:$S$98,
                    MATCH(1,('liste des soudeurs'!$F$2:$F$98=SITUATION!$C89)*
                                        ('liste des soudeurs'!$I$2:$I$98&gt;12)*
                                         ('liste des soudeurs'!$G$2:$G$98=SITUATION!M$7),0),1),"")</f>
        <v/>
      </c>
      <c r="N89" s="619" t="str">
        <f t="array" ref="N89">IFERROR(INDEX('liste des soudeurs'!$S$2:$S$98,
                    MATCH(1,('liste des soudeurs'!$F$2:$F$98=SITUATION!$C89)*
                                        ('liste des soudeurs'!$I$2:$I$98&gt;12)*
                                         ('liste des soudeurs'!$G$2:$G$98=SITUATION!N$7),0),1),"")</f>
        <v/>
      </c>
      <c r="O89" s="619" t="str">
        <f t="array" ref="O89">IFERROR(INDEX('liste des soudeurs'!$S$2:$S$98,
                    MATCH(1,('liste des soudeurs'!$F$2:$F$98=SITUATION!$C89)*
                                        ('liste des soudeurs'!$I$2:$I$98&gt;12)*
                                         ('liste des soudeurs'!$G$2:$G$98=SITUATION!O$7),0),1),"")</f>
        <v/>
      </c>
      <c r="P89" s="620" t="str">
        <f t="array" ref="P89">IFERROR(INDEX('liste des soudeurs'!$S$2:$S$98,
                    MATCH(1,('liste des soudeurs'!$F$2:$F$98=SITUATION!$C89)*
                                        ('liste des soudeurs'!$I$2:$I$98&gt;12)*
                                         ('liste des soudeurs'!$G$2:$G$98=SITUATION!P$7),0),1),"")</f>
        <v/>
      </c>
      <c r="R89" s="621" t="str">
        <f t="array" ref="R89">IFERROR(INDEX('liste des soudeurs'!$S$2:$S$98,
MATCH(1,('liste des soudeurs'!$F$2:$F$98=SITUATION!$C89)*
                     ('liste des soudeurs'!$I$2:$I$98&lt;=12)*
                    ('liste des soudeurs'!$G$2:$G$98=SITUATION!R$7),0),1), "")</f>
        <v/>
      </c>
      <c r="S89" s="622" t="str">
        <f t="array" ref="S89">IFERROR(INDEX('liste des soudeurs'!$S$2:$S$98,
MATCH(1,('liste des soudeurs'!$F$2:$F$98=SITUATION!$C89)*
                     ('liste des soudeurs'!$I$2:$I$98&lt;=12)*
                    ('liste des soudeurs'!$G$2:$G$98=SITUATION!S$7),0),1), "")</f>
        <v/>
      </c>
      <c r="T89" s="622" t="str">
        <f t="array" ref="T89">IFERROR(INDEX('liste des soudeurs'!$S$2:$S$98,
MATCH(1,('liste des soudeurs'!$F$2:$F$98=SITUATION!$C89)*
                     ('liste des soudeurs'!$I$2:$I$98&lt;=12)*
                    ('liste des soudeurs'!$G$2:$G$98=SITUATION!T$7),0),1), "")</f>
        <v/>
      </c>
      <c r="U89" s="622" t="str">
        <f t="array" ref="U89">IFERROR(INDEX('liste des soudeurs'!$S$2:$S$98,
MATCH(1,('liste des soudeurs'!$F$2:$F$98=SITUATION!$C89)*
                     ('liste des soudeurs'!$I$2:$I$98&lt;=12)*
                    ('liste des soudeurs'!$G$2:$G$98=SITUATION!U$7),0),1), "")</f>
        <v/>
      </c>
      <c r="V89" s="623" t="str">
        <f t="array" ref="V89">IFERROR(INDEX('liste des soudeurs'!$S$2:$S$98,
MATCH(1,('liste des soudeurs'!$F$2:$F$98=SITUATION!$C89)*
                     ('liste des soudeurs'!$I$2:$I$98&lt;=12)*
                    ('liste des soudeurs'!$G$2:$G$98=SITUATION!V$7),0),1), "")</f>
        <v/>
      </c>
      <c r="W89" s="610"/>
      <c r="X89" s="618" t="str">
        <f t="shared" si="13"/>
        <v/>
      </c>
      <c r="Y89" s="620" t="str">
        <f t="shared" si="14"/>
        <v/>
      </c>
      <c r="Z89" s="624" t="str">
        <f t="shared" si="10"/>
        <v/>
      </c>
      <c r="AA89" s="613">
        <f t="shared" si="11"/>
        <v>0</v>
      </c>
    </row>
    <row r="90" spans="1:27" hidden="1">
      <c r="A90" s="614">
        <f>COUNTIF($E$9:E90,1)</f>
        <v>34</v>
      </c>
      <c r="B90" s="615">
        <v>82</v>
      </c>
      <c r="C90" s="616" t="str">
        <f>IFERROR(VLOOKUP(D90,'1'!$A$2:$B$500,2,0),"")</f>
        <v/>
      </c>
      <c r="D90" s="617" t="s">
        <v>902</v>
      </c>
      <c r="E90" s="575">
        <f t="shared" si="12"/>
        <v>0</v>
      </c>
      <c r="F90" s="618" t="str">
        <f t="array" ref="F90">IFERROR(INDEX('liste des soudeurs'!$S$2:$S$98,
MATCH(1,('liste des soudeurs'!$F$2:$F$98=SITUATION!$C90)*
                     ('liste des soudeurs'!$I$2:$I$98&lt;=12)*
                    ('liste des soudeurs'!$G$2:$G$98=SITUATION!F$7),0),1), "")</f>
        <v/>
      </c>
      <c r="G90" s="619" t="str">
        <f t="array" ref="G90">IFERROR(INDEX('liste des soudeurs'!$S$2:$S$98,
MATCH(1,('liste des soudeurs'!$F$2:$F$98=SITUATION!$C90)*
                     ('liste des soudeurs'!$I$2:$I$98&lt;=12)*
                    ('liste des soudeurs'!$G$2:$G$98=SITUATION!G$7),0),1), "")</f>
        <v/>
      </c>
      <c r="H90" s="619" t="str">
        <f t="array" ref="H90">IFERROR(INDEX('liste des soudeurs'!$S$2:$S$98,
MATCH(1,('liste des soudeurs'!$F$2:$F$98=SITUATION!$C90)*
                     ('liste des soudeurs'!$I$2:$I$98&lt;=12)*
                    ('liste des soudeurs'!$G$2:$G$98=SITUATION!H$7),0),1), "")</f>
        <v/>
      </c>
      <c r="I90" s="619" t="str">
        <f t="array" ref="I90">IFERROR(INDEX('liste des soudeurs'!$S$2:$S$98,
MATCH(1,('liste des soudeurs'!$F$2:$F$98=SITUATION!$C90)*
                     ('liste des soudeurs'!$I$2:$I$98&lt;=12)*
                    ('liste des soudeurs'!$G$2:$G$98=SITUATION!I$7),0),1), "")</f>
        <v/>
      </c>
      <c r="J90" s="620" t="str">
        <f t="array" ref="J90">IFERROR(INDEX('liste des soudeurs'!$S$2:$S$98,
MATCH(1,('liste des soudeurs'!$F$2:$F$98=SITUATION!$C90)*
                     ('liste des soudeurs'!$I$2:$I$98&lt;=12)*
                    ('liste des soudeurs'!$G$2:$G$98=SITUATION!J$7),0),1), "")</f>
        <v/>
      </c>
      <c r="L90" s="618" t="str">
        <f t="array" ref="L90">IFERROR(INDEX('liste des soudeurs'!$S$2:$S$98,
                    MATCH(1,('liste des soudeurs'!$F$2:$F$98=SITUATION!$C90)*
                                        ('liste des soudeurs'!$I$2:$I$98&gt;12)*
                                         ('liste des soudeurs'!$G$2:$G$98=SITUATION!L$7),0),1),"")</f>
        <v/>
      </c>
      <c r="M90" s="619" t="str">
        <f t="array" ref="M90">IFERROR(INDEX('liste des soudeurs'!$S$2:$S$98,
                    MATCH(1,('liste des soudeurs'!$F$2:$F$98=SITUATION!$C90)*
                                        ('liste des soudeurs'!$I$2:$I$98&gt;12)*
                                         ('liste des soudeurs'!$G$2:$G$98=SITUATION!M$7),0),1),"")</f>
        <v/>
      </c>
      <c r="N90" s="619" t="str">
        <f t="array" ref="N90">IFERROR(INDEX('liste des soudeurs'!$S$2:$S$98,
                    MATCH(1,('liste des soudeurs'!$F$2:$F$98=SITUATION!$C90)*
                                        ('liste des soudeurs'!$I$2:$I$98&gt;12)*
                                         ('liste des soudeurs'!$G$2:$G$98=SITUATION!N$7),0),1),"")</f>
        <v/>
      </c>
      <c r="O90" s="619" t="str">
        <f t="array" ref="O90">IFERROR(INDEX('liste des soudeurs'!$S$2:$S$98,
                    MATCH(1,('liste des soudeurs'!$F$2:$F$98=SITUATION!$C90)*
                                        ('liste des soudeurs'!$I$2:$I$98&gt;12)*
                                         ('liste des soudeurs'!$G$2:$G$98=SITUATION!O$7),0),1),"")</f>
        <v/>
      </c>
      <c r="P90" s="620" t="str">
        <f t="array" ref="P90">IFERROR(INDEX('liste des soudeurs'!$S$2:$S$98,
                    MATCH(1,('liste des soudeurs'!$F$2:$F$98=SITUATION!$C90)*
                                        ('liste des soudeurs'!$I$2:$I$98&gt;12)*
                                         ('liste des soudeurs'!$G$2:$G$98=SITUATION!P$7),0),1),"")</f>
        <v/>
      </c>
      <c r="R90" s="621" t="str">
        <f t="array" ref="R90">IFERROR(INDEX('liste des soudeurs'!$S$2:$S$98,
MATCH(1,('liste des soudeurs'!$F$2:$F$98=SITUATION!$C90)*
                     ('liste des soudeurs'!$I$2:$I$98&lt;=12)*
                    ('liste des soudeurs'!$G$2:$G$98=SITUATION!R$7),0),1), "")</f>
        <v/>
      </c>
      <c r="S90" s="622" t="str">
        <f t="array" ref="S90">IFERROR(INDEX('liste des soudeurs'!$S$2:$S$98,
MATCH(1,('liste des soudeurs'!$F$2:$F$98=SITUATION!$C90)*
                     ('liste des soudeurs'!$I$2:$I$98&lt;=12)*
                    ('liste des soudeurs'!$G$2:$G$98=SITUATION!S$7),0),1), "")</f>
        <v/>
      </c>
      <c r="T90" s="622" t="str">
        <f t="array" ref="T90">IFERROR(INDEX('liste des soudeurs'!$S$2:$S$98,
MATCH(1,('liste des soudeurs'!$F$2:$F$98=SITUATION!$C90)*
                     ('liste des soudeurs'!$I$2:$I$98&lt;=12)*
                    ('liste des soudeurs'!$G$2:$G$98=SITUATION!T$7),0),1), "")</f>
        <v/>
      </c>
      <c r="U90" s="622" t="str">
        <f t="array" ref="U90">IFERROR(INDEX('liste des soudeurs'!$S$2:$S$98,
MATCH(1,('liste des soudeurs'!$F$2:$F$98=SITUATION!$C90)*
                     ('liste des soudeurs'!$I$2:$I$98&lt;=12)*
                    ('liste des soudeurs'!$G$2:$G$98=SITUATION!U$7),0),1), "")</f>
        <v/>
      </c>
      <c r="V90" s="623" t="str">
        <f t="array" ref="V90">IFERROR(INDEX('liste des soudeurs'!$S$2:$S$98,
MATCH(1,('liste des soudeurs'!$F$2:$F$98=SITUATION!$C90)*
                     ('liste des soudeurs'!$I$2:$I$98&lt;=12)*
                    ('liste des soudeurs'!$G$2:$G$98=SITUATION!V$7),0),1), "")</f>
        <v/>
      </c>
      <c r="W90" s="610"/>
      <c r="X90" s="618" t="str">
        <f t="shared" si="13"/>
        <v/>
      </c>
      <c r="Y90" s="620" t="str">
        <f t="shared" si="14"/>
        <v/>
      </c>
      <c r="Z90" s="624" t="str">
        <f t="shared" si="10"/>
        <v/>
      </c>
      <c r="AA90" s="613">
        <f t="shared" si="11"/>
        <v>0</v>
      </c>
    </row>
    <row r="91" spans="1:27" hidden="1">
      <c r="A91" s="614">
        <f>COUNTIF($E$9:E91,1)</f>
        <v>34</v>
      </c>
      <c r="B91" s="615">
        <v>83</v>
      </c>
      <c r="C91" s="616" t="str">
        <f>IFERROR(VLOOKUP(D91,'1'!$A$2:$B$500,2,0),"")</f>
        <v/>
      </c>
      <c r="D91" s="617" t="s">
        <v>903</v>
      </c>
      <c r="E91" s="575">
        <f t="shared" si="12"/>
        <v>0</v>
      </c>
      <c r="F91" s="618" t="str">
        <f t="array" ref="F91">IFERROR(INDEX('liste des soudeurs'!$S$2:$S$98,
MATCH(1,('liste des soudeurs'!$F$2:$F$98=SITUATION!$C91)*
                     ('liste des soudeurs'!$I$2:$I$98&lt;=12)*
                    ('liste des soudeurs'!$G$2:$G$98=SITUATION!F$7),0),1), "")</f>
        <v/>
      </c>
      <c r="G91" s="619" t="str">
        <f t="array" ref="G91">IFERROR(INDEX('liste des soudeurs'!$S$2:$S$98,
MATCH(1,('liste des soudeurs'!$F$2:$F$98=SITUATION!$C91)*
                     ('liste des soudeurs'!$I$2:$I$98&lt;=12)*
                    ('liste des soudeurs'!$G$2:$G$98=SITUATION!G$7),0),1), "")</f>
        <v/>
      </c>
      <c r="H91" s="619" t="str">
        <f t="array" ref="H91">IFERROR(INDEX('liste des soudeurs'!$S$2:$S$98,
MATCH(1,('liste des soudeurs'!$F$2:$F$98=SITUATION!$C91)*
                     ('liste des soudeurs'!$I$2:$I$98&lt;=12)*
                    ('liste des soudeurs'!$G$2:$G$98=SITUATION!H$7),0),1), "")</f>
        <v/>
      </c>
      <c r="I91" s="619" t="str">
        <f t="array" ref="I91">IFERROR(INDEX('liste des soudeurs'!$S$2:$S$98,
MATCH(1,('liste des soudeurs'!$F$2:$F$98=SITUATION!$C91)*
                     ('liste des soudeurs'!$I$2:$I$98&lt;=12)*
                    ('liste des soudeurs'!$G$2:$G$98=SITUATION!I$7),0),1), "")</f>
        <v/>
      </c>
      <c r="J91" s="620" t="str">
        <f t="array" ref="J91">IFERROR(INDEX('liste des soudeurs'!$S$2:$S$98,
MATCH(1,('liste des soudeurs'!$F$2:$F$98=SITUATION!$C91)*
                     ('liste des soudeurs'!$I$2:$I$98&lt;=12)*
                    ('liste des soudeurs'!$G$2:$G$98=SITUATION!J$7),0),1), "")</f>
        <v/>
      </c>
      <c r="L91" s="618" t="str">
        <f t="array" ref="L91">IFERROR(INDEX('liste des soudeurs'!$S$2:$S$98,
                    MATCH(1,('liste des soudeurs'!$F$2:$F$98=SITUATION!$C91)*
                                        ('liste des soudeurs'!$I$2:$I$98&gt;12)*
                                         ('liste des soudeurs'!$G$2:$G$98=SITUATION!L$7),0),1),"")</f>
        <v/>
      </c>
      <c r="M91" s="619" t="str">
        <f t="array" ref="M91">IFERROR(INDEX('liste des soudeurs'!$S$2:$S$98,
                    MATCH(1,('liste des soudeurs'!$F$2:$F$98=SITUATION!$C91)*
                                        ('liste des soudeurs'!$I$2:$I$98&gt;12)*
                                         ('liste des soudeurs'!$G$2:$G$98=SITUATION!M$7),0),1),"")</f>
        <v/>
      </c>
      <c r="N91" s="619" t="str">
        <f t="array" ref="N91">IFERROR(INDEX('liste des soudeurs'!$S$2:$S$98,
                    MATCH(1,('liste des soudeurs'!$F$2:$F$98=SITUATION!$C91)*
                                        ('liste des soudeurs'!$I$2:$I$98&gt;12)*
                                         ('liste des soudeurs'!$G$2:$G$98=SITUATION!N$7),0),1),"")</f>
        <v/>
      </c>
      <c r="O91" s="619" t="str">
        <f t="array" ref="O91">IFERROR(INDEX('liste des soudeurs'!$S$2:$S$98,
                    MATCH(1,('liste des soudeurs'!$F$2:$F$98=SITUATION!$C91)*
                                        ('liste des soudeurs'!$I$2:$I$98&gt;12)*
                                         ('liste des soudeurs'!$G$2:$G$98=SITUATION!O$7),0),1),"")</f>
        <v/>
      </c>
      <c r="P91" s="620" t="str">
        <f t="array" ref="P91">IFERROR(INDEX('liste des soudeurs'!$S$2:$S$98,
                    MATCH(1,('liste des soudeurs'!$F$2:$F$98=SITUATION!$C91)*
                                        ('liste des soudeurs'!$I$2:$I$98&gt;12)*
                                         ('liste des soudeurs'!$G$2:$G$98=SITUATION!P$7),0),1),"")</f>
        <v/>
      </c>
      <c r="R91" s="621" t="str">
        <f t="array" ref="R91">IFERROR(INDEX('liste des soudeurs'!$S$2:$S$98,
MATCH(1,('liste des soudeurs'!$F$2:$F$98=SITUATION!$C91)*
                     ('liste des soudeurs'!$I$2:$I$98&lt;=12)*
                    ('liste des soudeurs'!$G$2:$G$98=SITUATION!R$7),0),1), "")</f>
        <v/>
      </c>
      <c r="S91" s="622" t="str">
        <f t="array" ref="S91">IFERROR(INDEX('liste des soudeurs'!$S$2:$S$98,
MATCH(1,('liste des soudeurs'!$F$2:$F$98=SITUATION!$C91)*
                     ('liste des soudeurs'!$I$2:$I$98&lt;=12)*
                    ('liste des soudeurs'!$G$2:$G$98=SITUATION!S$7),0),1), "")</f>
        <v/>
      </c>
      <c r="T91" s="622" t="str">
        <f t="array" ref="T91">IFERROR(INDEX('liste des soudeurs'!$S$2:$S$98,
MATCH(1,('liste des soudeurs'!$F$2:$F$98=SITUATION!$C91)*
                     ('liste des soudeurs'!$I$2:$I$98&lt;=12)*
                    ('liste des soudeurs'!$G$2:$G$98=SITUATION!T$7),0),1), "")</f>
        <v/>
      </c>
      <c r="U91" s="622" t="str">
        <f t="array" ref="U91">IFERROR(INDEX('liste des soudeurs'!$S$2:$S$98,
MATCH(1,('liste des soudeurs'!$F$2:$F$98=SITUATION!$C91)*
                     ('liste des soudeurs'!$I$2:$I$98&lt;=12)*
                    ('liste des soudeurs'!$G$2:$G$98=SITUATION!U$7),0),1), "")</f>
        <v/>
      </c>
      <c r="V91" s="623" t="str">
        <f t="array" ref="V91">IFERROR(INDEX('liste des soudeurs'!$S$2:$S$98,
MATCH(1,('liste des soudeurs'!$F$2:$F$98=SITUATION!$C91)*
                     ('liste des soudeurs'!$I$2:$I$98&lt;=12)*
                    ('liste des soudeurs'!$G$2:$G$98=SITUATION!V$7),0),1), "")</f>
        <v/>
      </c>
      <c r="W91" s="610"/>
      <c r="X91" s="618" t="str">
        <f t="shared" si="13"/>
        <v/>
      </c>
      <c r="Y91" s="620" t="str">
        <f t="shared" si="14"/>
        <v/>
      </c>
      <c r="Z91" s="624" t="str">
        <f t="shared" si="10"/>
        <v/>
      </c>
      <c r="AA91" s="613">
        <f t="shared" si="11"/>
        <v>0</v>
      </c>
    </row>
    <row r="92" spans="1:27" hidden="1">
      <c r="A92" s="614">
        <f>COUNTIF($E$9:E92,1)</f>
        <v>34</v>
      </c>
      <c r="B92" s="615">
        <v>84</v>
      </c>
      <c r="C92" s="616" t="str">
        <f>IFERROR(VLOOKUP(D92,'1'!$A$2:$B$500,2,0),"")</f>
        <v/>
      </c>
      <c r="D92" s="617" t="s">
        <v>904</v>
      </c>
      <c r="E92" s="575">
        <f t="shared" si="12"/>
        <v>0</v>
      </c>
      <c r="F92" s="618" t="str">
        <f t="array" ref="F92">IFERROR(INDEX('liste des soudeurs'!$S$2:$S$98,
MATCH(1,('liste des soudeurs'!$F$2:$F$98=SITUATION!$C92)*
                     ('liste des soudeurs'!$I$2:$I$98&lt;=12)*
                    ('liste des soudeurs'!$G$2:$G$98=SITUATION!F$7),0),1), "")</f>
        <v/>
      </c>
      <c r="G92" s="619" t="str">
        <f t="array" ref="G92">IFERROR(INDEX('liste des soudeurs'!$S$2:$S$98,
MATCH(1,('liste des soudeurs'!$F$2:$F$98=SITUATION!$C92)*
                     ('liste des soudeurs'!$I$2:$I$98&lt;=12)*
                    ('liste des soudeurs'!$G$2:$G$98=SITUATION!G$7),0),1), "")</f>
        <v/>
      </c>
      <c r="H92" s="619" t="str">
        <f t="array" ref="H92">IFERROR(INDEX('liste des soudeurs'!$S$2:$S$98,
MATCH(1,('liste des soudeurs'!$F$2:$F$98=SITUATION!$C92)*
                     ('liste des soudeurs'!$I$2:$I$98&lt;=12)*
                    ('liste des soudeurs'!$G$2:$G$98=SITUATION!H$7),0),1), "")</f>
        <v/>
      </c>
      <c r="I92" s="619" t="str">
        <f t="array" ref="I92">IFERROR(INDEX('liste des soudeurs'!$S$2:$S$98,
MATCH(1,('liste des soudeurs'!$F$2:$F$98=SITUATION!$C92)*
                     ('liste des soudeurs'!$I$2:$I$98&lt;=12)*
                    ('liste des soudeurs'!$G$2:$G$98=SITUATION!I$7),0),1), "")</f>
        <v/>
      </c>
      <c r="J92" s="620" t="str">
        <f t="array" ref="J92">IFERROR(INDEX('liste des soudeurs'!$S$2:$S$98,
MATCH(1,('liste des soudeurs'!$F$2:$F$98=SITUATION!$C92)*
                     ('liste des soudeurs'!$I$2:$I$98&lt;=12)*
                    ('liste des soudeurs'!$G$2:$G$98=SITUATION!J$7),0),1), "")</f>
        <v/>
      </c>
      <c r="L92" s="618" t="str">
        <f t="array" ref="L92">IFERROR(INDEX('liste des soudeurs'!$S$2:$S$98,
                    MATCH(1,('liste des soudeurs'!$F$2:$F$98=SITUATION!$C92)*
                                        ('liste des soudeurs'!$I$2:$I$98&gt;12)*
                                         ('liste des soudeurs'!$G$2:$G$98=SITUATION!L$7),0),1),"")</f>
        <v/>
      </c>
      <c r="M92" s="619" t="str">
        <f t="array" ref="M92">IFERROR(INDEX('liste des soudeurs'!$S$2:$S$98,
                    MATCH(1,('liste des soudeurs'!$F$2:$F$98=SITUATION!$C92)*
                                        ('liste des soudeurs'!$I$2:$I$98&gt;12)*
                                         ('liste des soudeurs'!$G$2:$G$98=SITUATION!M$7),0),1),"")</f>
        <v/>
      </c>
      <c r="N92" s="619" t="str">
        <f t="array" ref="N92">IFERROR(INDEX('liste des soudeurs'!$S$2:$S$98,
                    MATCH(1,('liste des soudeurs'!$F$2:$F$98=SITUATION!$C92)*
                                        ('liste des soudeurs'!$I$2:$I$98&gt;12)*
                                         ('liste des soudeurs'!$G$2:$G$98=SITUATION!N$7),0),1),"")</f>
        <v/>
      </c>
      <c r="O92" s="619" t="str">
        <f t="array" ref="O92">IFERROR(INDEX('liste des soudeurs'!$S$2:$S$98,
                    MATCH(1,('liste des soudeurs'!$F$2:$F$98=SITUATION!$C92)*
                                        ('liste des soudeurs'!$I$2:$I$98&gt;12)*
                                         ('liste des soudeurs'!$G$2:$G$98=SITUATION!O$7),0),1),"")</f>
        <v/>
      </c>
      <c r="P92" s="620" t="str">
        <f t="array" ref="P92">IFERROR(INDEX('liste des soudeurs'!$S$2:$S$98,
                    MATCH(1,('liste des soudeurs'!$F$2:$F$98=SITUATION!$C92)*
                                        ('liste des soudeurs'!$I$2:$I$98&gt;12)*
                                         ('liste des soudeurs'!$G$2:$G$98=SITUATION!P$7),0),1),"")</f>
        <v/>
      </c>
      <c r="R92" s="621" t="str">
        <f t="array" ref="R92">IFERROR(INDEX('liste des soudeurs'!$S$2:$S$98,
MATCH(1,('liste des soudeurs'!$F$2:$F$98=SITUATION!$C92)*
                     ('liste des soudeurs'!$I$2:$I$98&lt;=12)*
                    ('liste des soudeurs'!$G$2:$G$98=SITUATION!R$7),0),1), "")</f>
        <v/>
      </c>
      <c r="S92" s="622" t="str">
        <f t="array" ref="S92">IFERROR(INDEX('liste des soudeurs'!$S$2:$S$98,
MATCH(1,('liste des soudeurs'!$F$2:$F$98=SITUATION!$C92)*
                     ('liste des soudeurs'!$I$2:$I$98&lt;=12)*
                    ('liste des soudeurs'!$G$2:$G$98=SITUATION!S$7),0),1), "")</f>
        <v/>
      </c>
      <c r="T92" s="622" t="str">
        <f t="array" ref="T92">IFERROR(INDEX('liste des soudeurs'!$S$2:$S$98,
MATCH(1,('liste des soudeurs'!$F$2:$F$98=SITUATION!$C92)*
                     ('liste des soudeurs'!$I$2:$I$98&lt;=12)*
                    ('liste des soudeurs'!$G$2:$G$98=SITUATION!T$7),0),1), "")</f>
        <v/>
      </c>
      <c r="U92" s="622" t="str">
        <f t="array" ref="U92">IFERROR(INDEX('liste des soudeurs'!$S$2:$S$98,
MATCH(1,('liste des soudeurs'!$F$2:$F$98=SITUATION!$C92)*
                     ('liste des soudeurs'!$I$2:$I$98&lt;=12)*
                    ('liste des soudeurs'!$G$2:$G$98=SITUATION!U$7),0),1), "")</f>
        <v/>
      </c>
      <c r="V92" s="623" t="str">
        <f t="array" ref="V92">IFERROR(INDEX('liste des soudeurs'!$S$2:$S$98,
MATCH(1,('liste des soudeurs'!$F$2:$F$98=SITUATION!$C92)*
                     ('liste des soudeurs'!$I$2:$I$98&lt;=12)*
                    ('liste des soudeurs'!$G$2:$G$98=SITUATION!V$7),0),1), "")</f>
        <v/>
      </c>
      <c r="W92" s="610"/>
      <c r="X92" s="618" t="str">
        <f t="shared" si="13"/>
        <v/>
      </c>
      <c r="Y92" s="620" t="str">
        <f t="shared" si="14"/>
        <v/>
      </c>
      <c r="Z92" s="624" t="str">
        <f t="shared" si="10"/>
        <v/>
      </c>
      <c r="AA92" s="613">
        <f t="shared" si="11"/>
        <v>0</v>
      </c>
    </row>
    <row r="93" spans="1:27" hidden="1">
      <c r="A93" s="614">
        <f>COUNTIF($E$9:E93,1)</f>
        <v>34</v>
      </c>
      <c r="B93" s="615">
        <v>85</v>
      </c>
      <c r="C93" s="616" t="str">
        <f>IFERROR(VLOOKUP(D93,'1'!$A$2:$B$500,2,0),"")</f>
        <v/>
      </c>
      <c r="D93" s="617" t="s">
        <v>905</v>
      </c>
      <c r="E93" s="575">
        <f t="shared" si="12"/>
        <v>0</v>
      </c>
      <c r="F93" s="618" t="str">
        <f t="array" ref="F93">IFERROR(INDEX('liste des soudeurs'!$S$2:$S$98,
MATCH(1,('liste des soudeurs'!$F$2:$F$98=SITUATION!$C93)*
                     ('liste des soudeurs'!$I$2:$I$98&lt;=12)*
                    ('liste des soudeurs'!$G$2:$G$98=SITUATION!F$7),0),1), "")</f>
        <v/>
      </c>
      <c r="G93" s="619" t="str">
        <f t="array" ref="G93">IFERROR(INDEX('liste des soudeurs'!$S$2:$S$98,
MATCH(1,('liste des soudeurs'!$F$2:$F$98=SITUATION!$C93)*
                     ('liste des soudeurs'!$I$2:$I$98&lt;=12)*
                    ('liste des soudeurs'!$G$2:$G$98=SITUATION!G$7),0),1), "")</f>
        <v/>
      </c>
      <c r="H93" s="619" t="str">
        <f t="array" ref="H93">IFERROR(INDEX('liste des soudeurs'!$S$2:$S$98,
MATCH(1,('liste des soudeurs'!$F$2:$F$98=SITUATION!$C93)*
                     ('liste des soudeurs'!$I$2:$I$98&lt;=12)*
                    ('liste des soudeurs'!$G$2:$G$98=SITUATION!H$7),0),1), "")</f>
        <v/>
      </c>
      <c r="I93" s="619" t="str">
        <f t="array" ref="I93">IFERROR(INDEX('liste des soudeurs'!$S$2:$S$98,
MATCH(1,('liste des soudeurs'!$F$2:$F$98=SITUATION!$C93)*
                     ('liste des soudeurs'!$I$2:$I$98&lt;=12)*
                    ('liste des soudeurs'!$G$2:$G$98=SITUATION!I$7),0),1), "")</f>
        <v/>
      </c>
      <c r="J93" s="620" t="str">
        <f t="array" ref="J93">IFERROR(INDEX('liste des soudeurs'!$S$2:$S$98,
MATCH(1,('liste des soudeurs'!$F$2:$F$98=SITUATION!$C93)*
                     ('liste des soudeurs'!$I$2:$I$98&lt;=12)*
                    ('liste des soudeurs'!$G$2:$G$98=SITUATION!J$7),0),1), "")</f>
        <v/>
      </c>
      <c r="L93" s="618" t="str">
        <f t="array" ref="L93">IFERROR(INDEX('liste des soudeurs'!$S$2:$S$98,
                    MATCH(1,('liste des soudeurs'!$F$2:$F$98=SITUATION!$C93)*
                                        ('liste des soudeurs'!$I$2:$I$98&gt;12)*
                                         ('liste des soudeurs'!$G$2:$G$98=SITUATION!L$7),0),1),"")</f>
        <v/>
      </c>
      <c r="M93" s="619" t="str">
        <f t="array" ref="M93">IFERROR(INDEX('liste des soudeurs'!$S$2:$S$98,
                    MATCH(1,('liste des soudeurs'!$F$2:$F$98=SITUATION!$C93)*
                                        ('liste des soudeurs'!$I$2:$I$98&gt;12)*
                                         ('liste des soudeurs'!$G$2:$G$98=SITUATION!M$7),0),1),"")</f>
        <v/>
      </c>
      <c r="N93" s="619" t="str">
        <f t="array" ref="N93">IFERROR(INDEX('liste des soudeurs'!$S$2:$S$98,
                    MATCH(1,('liste des soudeurs'!$F$2:$F$98=SITUATION!$C93)*
                                        ('liste des soudeurs'!$I$2:$I$98&gt;12)*
                                         ('liste des soudeurs'!$G$2:$G$98=SITUATION!N$7),0),1),"")</f>
        <v/>
      </c>
      <c r="O93" s="619" t="str">
        <f t="array" ref="O93">IFERROR(INDEX('liste des soudeurs'!$S$2:$S$98,
                    MATCH(1,('liste des soudeurs'!$F$2:$F$98=SITUATION!$C93)*
                                        ('liste des soudeurs'!$I$2:$I$98&gt;12)*
                                         ('liste des soudeurs'!$G$2:$G$98=SITUATION!O$7),0),1),"")</f>
        <v/>
      </c>
      <c r="P93" s="620" t="str">
        <f t="array" ref="P93">IFERROR(INDEX('liste des soudeurs'!$S$2:$S$98,
                    MATCH(1,('liste des soudeurs'!$F$2:$F$98=SITUATION!$C93)*
                                        ('liste des soudeurs'!$I$2:$I$98&gt;12)*
                                         ('liste des soudeurs'!$G$2:$G$98=SITUATION!P$7),0),1),"")</f>
        <v/>
      </c>
      <c r="R93" s="621" t="str">
        <f t="array" ref="R93">IFERROR(INDEX('liste des soudeurs'!$S$2:$S$98,
MATCH(1,('liste des soudeurs'!$F$2:$F$98=SITUATION!$C93)*
                     ('liste des soudeurs'!$I$2:$I$98&lt;=12)*
                    ('liste des soudeurs'!$G$2:$G$98=SITUATION!R$7),0),1), "")</f>
        <v/>
      </c>
      <c r="S93" s="622" t="str">
        <f t="array" ref="S93">IFERROR(INDEX('liste des soudeurs'!$S$2:$S$98,
MATCH(1,('liste des soudeurs'!$F$2:$F$98=SITUATION!$C93)*
                     ('liste des soudeurs'!$I$2:$I$98&lt;=12)*
                    ('liste des soudeurs'!$G$2:$G$98=SITUATION!S$7),0),1), "")</f>
        <v/>
      </c>
      <c r="T93" s="622" t="str">
        <f t="array" ref="T93">IFERROR(INDEX('liste des soudeurs'!$S$2:$S$98,
MATCH(1,('liste des soudeurs'!$F$2:$F$98=SITUATION!$C93)*
                     ('liste des soudeurs'!$I$2:$I$98&lt;=12)*
                    ('liste des soudeurs'!$G$2:$G$98=SITUATION!T$7),0),1), "")</f>
        <v/>
      </c>
      <c r="U93" s="622" t="str">
        <f t="array" ref="U93">IFERROR(INDEX('liste des soudeurs'!$S$2:$S$98,
MATCH(1,('liste des soudeurs'!$F$2:$F$98=SITUATION!$C93)*
                     ('liste des soudeurs'!$I$2:$I$98&lt;=12)*
                    ('liste des soudeurs'!$G$2:$G$98=SITUATION!U$7),0),1), "")</f>
        <v/>
      </c>
      <c r="V93" s="623" t="str">
        <f t="array" ref="V93">IFERROR(INDEX('liste des soudeurs'!$S$2:$S$98,
MATCH(1,('liste des soudeurs'!$F$2:$F$98=SITUATION!$C93)*
                     ('liste des soudeurs'!$I$2:$I$98&lt;=12)*
                    ('liste des soudeurs'!$G$2:$G$98=SITUATION!V$7),0),1), "")</f>
        <v/>
      </c>
      <c r="W93" s="610"/>
      <c r="X93" s="618" t="str">
        <f t="shared" si="13"/>
        <v/>
      </c>
      <c r="Y93" s="620" t="str">
        <f t="shared" si="14"/>
        <v/>
      </c>
      <c r="Z93" s="624" t="str">
        <f t="shared" si="10"/>
        <v/>
      </c>
      <c r="AA93" s="613">
        <f t="shared" si="11"/>
        <v>0</v>
      </c>
    </row>
    <row r="94" spans="1:27" hidden="1">
      <c r="A94" s="614">
        <f>COUNTIF($E$9:E94,1)</f>
        <v>34</v>
      </c>
      <c r="B94" s="615">
        <v>86</v>
      </c>
      <c r="C94" s="616" t="str">
        <f>IFERROR(VLOOKUP(D94,'1'!$A$2:$B$500,2,0),"")</f>
        <v/>
      </c>
      <c r="D94" s="617" t="s">
        <v>906</v>
      </c>
      <c r="E94" s="575">
        <f t="shared" si="12"/>
        <v>0</v>
      </c>
      <c r="F94" s="618" t="str">
        <f t="array" ref="F94">IFERROR(INDEX('liste des soudeurs'!$S$2:$S$98,
MATCH(1,('liste des soudeurs'!$F$2:$F$98=SITUATION!$C94)*
                     ('liste des soudeurs'!$I$2:$I$98&lt;=12)*
                    ('liste des soudeurs'!$G$2:$G$98=SITUATION!F$7),0),1), "")</f>
        <v/>
      </c>
      <c r="G94" s="619" t="str">
        <f t="array" ref="G94">IFERROR(INDEX('liste des soudeurs'!$S$2:$S$98,
MATCH(1,('liste des soudeurs'!$F$2:$F$98=SITUATION!$C94)*
                     ('liste des soudeurs'!$I$2:$I$98&lt;=12)*
                    ('liste des soudeurs'!$G$2:$G$98=SITUATION!G$7),0),1), "")</f>
        <v/>
      </c>
      <c r="H94" s="619" t="str">
        <f t="array" ref="H94">IFERROR(INDEX('liste des soudeurs'!$S$2:$S$98,
MATCH(1,('liste des soudeurs'!$F$2:$F$98=SITUATION!$C94)*
                     ('liste des soudeurs'!$I$2:$I$98&lt;=12)*
                    ('liste des soudeurs'!$G$2:$G$98=SITUATION!H$7),0),1), "")</f>
        <v/>
      </c>
      <c r="I94" s="619" t="str">
        <f t="array" ref="I94">IFERROR(INDEX('liste des soudeurs'!$S$2:$S$98,
MATCH(1,('liste des soudeurs'!$F$2:$F$98=SITUATION!$C94)*
                     ('liste des soudeurs'!$I$2:$I$98&lt;=12)*
                    ('liste des soudeurs'!$G$2:$G$98=SITUATION!I$7),0),1), "")</f>
        <v/>
      </c>
      <c r="J94" s="620" t="str">
        <f t="array" ref="J94">IFERROR(INDEX('liste des soudeurs'!$S$2:$S$98,
MATCH(1,('liste des soudeurs'!$F$2:$F$98=SITUATION!$C94)*
                     ('liste des soudeurs'!$I$2:$I$98&lt;=12)*
                    ('liste des soudeurs'!$G$2:$G$98=SITUATION!J$7),0),1), "")</f>
        <v/>
      </c>
      <c r="L94" s="618" t="str">
        <f t="array" ref="L94">IFERROR(INDEX('liste des soudeurs'!$S$2:$S$98,
                    MATCH(1,('liste des soudeurs'!$F$2:$F$98=SITUATION!$C94)*
                                        ('liste des soudeurs'!$I$2:$I$98&gt;12)*
                                         ('liste des soudeurs'!$G$2:$G$98=SITUATION!L$7),0),1),"")</f>
        <v/>
      </c>
      <c r="M94" s="619" t="str">
        <f t="array" ref="M94">IFERROR(INDEX('liste des soudeurs'!$S$2:$S$98,
                    MATCH(1,('liste des soudeurs'!$F$2:$F$98=SITUATION!$C94)*
                                        ('liste des soudeurs'!$I$2:$I$98&gt;12)*
                                         ('liste des soudeurs'!$G$2:$G$98=SITUATION!M$7),0),1),"")</f>
        <v/>
      </c>
      <c r="N94" s="619" t="str">
        <f t="array" ref="N94">IFERROR(INDEX('liste des soudeurs'!$S$2:$S$98,
                    MATCH(1,('liste des soudeurs'!$F$2:$F$98=SITUATION!$C94)*
                                        ('liste des soudeurs'!$I$2:$I$98&gt;12)*
                                         ('liste des soudeurs'!$G$2:$G$98=SITUATION!N$7),0),1),"")</f>
        <v/>
      </c>
      <c r="O94" s="619" t="str">
        <f t="array" ref="O94">IFERROR(INDEX('liste des soudeurs'!$S$2:$S$98,
                    MATCH(1,('liste des soudeurs'!$F$2:$F$98=SITUATION!$C94)*
                                        ('liste des soudeurs'!$I$2:$I$98&gt;12)*
                                         ('liste des soudeurs'!$G$2:$G$98=SITUATION!O$7),0),1),"")</f>
        <v/>
      </c>
      <c r="P94" s="620" t="str">
        <f t="array" ref="P94">IFERROR(INDEX('liste des soudeurs'!$S$2:$S$98,
                    MATCH(1,('liste des soudeurs'!$F$2:$F$98=SITUATION!$C94)*
                                        ('liste des soudeurs'!$I$2:$I$98&gt;12)*
                                         ('liste des soudeurs'!$G$2:$G$98=SITUATION!P$7),0),1),"")</f>
        <v/>
      </c>
      <c r="R94" s="621" t="str">
        <f t="array" ref="R94">IFERROR(INDEX('liste des soudeurs'!$S$2:$S$98,
MATCH(1,('liste des soudeurs'!$F$2:$F$98=SITUATION!$C94)*
                     ('liste des soudeurs'!$I$2:$I$98&lt;=12)*
                    ('liste des soudeurs'!$G$2:$G$98=SITUATION!R$7),0),1), "")</f>
        <v/>
      </c>
      <c r="S94" s="622" t="str">
        <f t="array" ref="S94">IFERROR(INDEX('liste des soudeurs'!$S$2:$S$98,
MATCH(1,('liste des soudeurs'!$F$2:$F$98=SITUATION!$C94)*
                     ('liste des soudeurs'!$I$2:$I$98&lt;=12)*
                    ('liste des soudeurs'!$G$2:$G$98=SITUATION!S$7),0),1), "")</f>
        <v/>
      </c>
      <c r="T94" s="622" t="str">
        <f t="array" ref="T94">IFERROR(INDEX('liste des soudeurs'!$S$2:$S$98,
MATCH(1,('liste des soudeurs'!$F$2:$F$98=SITUATION!$C94)*
                     ('liste des soudeurs'!$I$2:$I$98&lt;=12)*
                    ('liste des soudeurs'!$G$2:$G$98=SITUATION!T$7),0),1), "")</f>
        <v/>
      </c>
      <c r="U94" s="622" t="str">
        <f t="array" ref="U94">IFERROR(INDEX('liste des soudeurs'!$S$2:$S$98,
MATCH(1,('liste des soudeurs'!$F$2:$F$98=SITUATION!$C94)*
                     ('liste des soudeurs'!$I$2:$I$98&lt;=12)*
                    ('liste des soudeurs'!$G$2:$G$98=SITUATION!U$7),0),1), "")</f>
        <v/>
      </c>
      <c r="V94" s="623" t="str">
        <f t="array" ref="V94">IFERROR(INDEX('liste des soudeurs'!$S$2:$S$98,
MATCH(1,('liste des soudeurs'!$F$2:$F$98=SITUATION!$C94)*
                     ('liste des soudeurs'!$I$2:$I$98&lt;=12)*
                    ('liste des soudeurs'!$G$2:$G$98=SITUATION!V$7),0),1), "")</f>
        <v/>
      </c>
      <c r="W94" s="610"/>
      <c r="X94" s="618" t="str">
        <f t="shared" si="13"/>
        <v/>
      </c>
      <c r="Y94" s="620" t="str">
        <f t="shared" si="14"/>
        <v/>
      </c>
      <c r="Z94" s="624" t="str">
        <f t="shared" si="10"/>
        <v/>
      </c>
      <c r="AA94" s="613">
        <f t="shared" si="11"/>
        <v>0</v>
      </c>
    </row>
    <row r="95" spans="1:27" hidden="1">
      <c r="A95" s="614">
        <f>COUNTIF($E$9:E95,1)</f>
        <v>34</v>
      </c>
      <c r="B95" s="615">
        <v>87</v>
      </c>
      <c r="C95" s="616" t="str">
        <f>IFERROR(VLOOKUP(D95,'1'!$A$2:$B$500,2,0),"")</f>
        <v/>
      </c>
      <c r="D95" s="617" t="s">
        <v>907</v>
      </c>
      <c r="E95" s="575">
        <f t="shared" si="12"/>
        <v>0</v>
      </c>
      <c r="F95" s="618" t="str">
        <f t="array" ref="F95">IFERROR(INDEX('liste des soudeurs'!$S$2:$S$98,
MATCH(1,('liste des soudeurs'!$F$2:$F$98=SITUATION!$C95)*
                     ('liste des soudeurs'!$I$2:$I$98&lt;=12)*
                    ('liste des soudeurs'!$G$2:$G$98=SITUATION!F$7),0),1), "")</f>
        <v/>
      </c>
      <c r="G95" s="619" t="str">
        <f t="array" ref="G95">IFERROR(INDEX('liste des soudeurs'!$S$2:$S$98,
MATCH(1,('liste des soudeurs'!$F$2:$F$98=SITUATION!$C95)*
                     ('liste des soudeurs'!$I$2:$I$98&lt;=12)*
                    ('liste des soudeurs'!$G$2:$G$98=SITUATION!G$7),0),1), "")</f>
        <v/>
      </c>
      <c r="H95" s="619" t="str">
        <f t="array" ref="H95">IFERROR(INDEX('liste des soudeurs'!$S$2:$S$98,
MATCH(1,('liste des soudeurs'!$F$2:$F$98=SITUATION!$C95)*
                     ('liste des soudeurs'!$I$2:$I$98&lt;=12)*
                    ('liste des soudeurs'!$G$2:$G$98=SITUATION!H$7),0),1), "")</f>
        <v/>
      </c>
      <c r="I95" s="619" t="str">
        <f t="array" ref="I95">IFERROR(INDEX('liste des soudeurs'!$S$2:$S$98,
MATCH(1,('liste des soudeurs'!$F$2:$F$98=SITUATION!$C95)*
                     ('liste des soudeurs'!$I$2:$I$98&lt;=12)*
                    ('liste des soudeurs'!$G$2:$G$98=SITUATION!I$7),0),1), "")</f>
        <v/>
      </c>
      <c r="J95" s="620" t="str">
        <f t="array" ref="J95">IFERROR(INDEX('liste des soudeurs'!$S$2:$S$98,
MATCH(1,('liste des soudeurs'!$F$2:$F$98=SITUATION!$C95)*
                     ('liste des soudeurs'!$I$2:$I$98&lt;=12)*
                    ('liste des soudeurs'!$G$2:$G$98=SITUATION!J$7),0),1), "")</f>
        <v/>
      </c>
      <c r="L95" s="618" t="str">
        <f t="array" ref="L95">IFERROR(INDEX('liste des soudeurs'!$S$2:$S$98,
                    MATCH(1,('liste des soudeurs'!$F$2:$F$98=SITUATION!$C95)*
                                        ('liste des soudeurs'!$I$2:$I$98&gt;12)*
                                         ('liste des soudeurs'!$G$2:$G$98=SITUATION!L$7),0),1),"")</f>
        <v/>
      </c>
      <c r="M95" s="619" t="str">
        <f t="array" ref="M95">IFERROR(INDEX('liste des soudeurs'!$S$2:$S$98,
                    MATCH(1,('liste des soudeurs'!$F$2:$F$98=SITUATION!$C95)*
                                        ('liste des soudeurs'!$I$2:$I$98&gt;12)*
                                         ('liste des soudeurs'!$G$2:$G$98=SITUATION!M$7),0),1),"")</f>
        <v/>
      </c>
      <c r="N95" s="619" t="str">
        <f t="array" ref="N95">IFERROR(INDEX('liste des soudeurs'!$S$2:$S$98,
                    MATCH(1,('liste des soudeurs'!$F$2:$F$98=SITUATION!$C95)*
                                        ('liste des soudeurs'!$I$2:$I$98&gt;12)*
                                         ('liste des soudeurs'!$G$2:$G$98=SITUATION!N$7),0),1),"")</f>
        <v/>
      </c>
      <c r="O95" s="619" t="str">
        <f t="array" ref="O95">IFERROR(INDEX('liste des soudeurs'!$S$2:$S$98,
                    MATCH(1,('liste des soudeurs'!$F$2:$F$98=SITUATION!$C95)*
                                        ('liste des soudeurs'!$I$2:$I$98&gt;12)*
                                         ('liste des soudeurs'!$G$2:$G$98=SITUATION!O$7),0),1),"")</f>
        <v/>
      </c>
      <c r="P95" s="620" t="str">
        <f t="array" ref="P95">IFERROR(INDEX('liste des soudeurs'!$S$2:$S$98,
                    MATCH(1,('liste des soudeurs'!$F$2:$F$98=SITUATION!$C95)*
                                        ('liste des soudeurs'!$I$2:$I$98&gt;12)*
                                         ('liste des soudeurs'!$G$2:$G$98=SITUATION!P$7),0),1),"")</f>
        <v/>
      </c>
      <c r="R95" s="621" t="str">
        <f t="array" ref="R95">IFERROR(INDEX('liste des soudeurs'!$S$2:$S$98,
MATCH(1,('liste des soudeurs'!$F$2:$F$98=SITUATION!$C95)*
                     ('liste des soudeurs'!$I$2:$I$98&lt;=12)*
                    ('liste des soudeurs'!$G$2:$G$98=SITUATION!R$7),0),1), "")</f>
        <v/>
      </c>
      <c r="S95" s="622" t="str">
        <f t="array" ref="S95">IFERROR(INDEX('liste des soudeurs'!$S$2:$S$98,
MATCH(1,('liste des soudeurs'!$F$2:$F$98=SITUATION!$C95)*
                     ('liste des soudeurs'!$I$2:$I$98&lt;=12)*
                    ('liste des soudeurs'!$G$2:$G$98=SITUATION!S$7),0),1), "")</f>
        <v/>
      </c>
      <c r="T95" s="622" t="str">
        <f t="array" ref="T95">IFERROR(INDEX('liste des soudeurs'!$S$2:$S$98,
MATCH(1,('liste des soudeurs'!$F$2:$F$98=SITUATION!$C95)*
                     ('liste des soudeurs'!$I$2:$I$98&lt;=12)*
                    ('liste des soudeurs'!$G$2:$G$98=SITUATION!T$7),0),1), "")</f>
        <v/>
      </c>
      <c r="U95" s="622" t="str">
        <f t="array" ref="U95">IFERROR(INDEX('liste des soudeurs'!$S$2:$S$98,
MATCH(1,('liste des soudeurs'!$F$2:$F$98=SITUATION!$C95)*
                     ('liste des soudeurs'!$I$2:$I$98&lt;=12)*
                    ('liste des soudeurs'!$G$2:$G$98=SITUATION!U$7),0),1), "")</f>
        <v/>
      </c>
      <c r="V95" s="623" t="str">
        <f t="array" ref="V95">IFERROR(INDEX('liste des soudeurs'!$S$2:$S$98,
MATCH(1,('liste des soudeurs'!$F$2:$F$98=SITUATION!$C95)*
                     ('liste des soudeurs'!$I$2:$I$98&lt;=12)*
                    ('liste des soudeurs'!$G$2:$G$98=SITUATION!V$7),0),1), "")</f>
        <v/>
      </c>
      <c r="W95" s="610"/>
      <c r="X95" s="618" t="str">
        <f t="shared" si="13"/>
        <v/>
      </c>
      <c r="Y95" s="620" t="str">
        <f t="shared" si="14"/>
        <v/>
      </c>
      <c r="Z95" s="624" t="str">
        <f t="shared" si="10"/>
        <v/>
      </c>
      <c r="AA95" s="613">
        <f t="shared" si="11"/>
        <v>0</v>
      </c>
    </row>
    <row r="96" spans="1:27" hidden="1">
      <c r="A96" s="614">
        <f>COUNTIF($E$9:E96,1)</f>
        <v>34</v>
      </c>
      <c r="B96" s="615">
        <v>88</v>
      </c>
      <c r="C96" s="616" t="str">
        <f>IFERROR(VLOOKUP(D96,'1'!$A$2:$B$500,2,0),"")</f>
        <v/>
      </c>
      <c r="D96" s="617" t="s">
        <v>908</v>
      </c>
      <c r="E96" s="575">
        <f t="shared" si="12"/>
        <v>0</v>
      </c>
      <c r="F96" s="618" t="str">
        <f t="array" ref="F96">IFERROR(INDEX('liste des soudeurs'!$S$2:$S$98,
MATCH(1,('liste des soudeurs'!$F$2:$F$98=SITUATION!$C96)*
                     ('liste des soudeurs'!$I$2:$I$98&lt;=12)*
                    ('liste des soudeurs'!$G$2:$G$98=SITUATION!F$7),0),1), "")</f>
        <v/>
      </c>
      <c r="G96" s="619" t="str">
        <f t="array" ref="G96">IFERROR(INDEX('liste des soudeurs'!$S$2:$S$98,
MATCH(1,('liste des soudeurs'!$F$2:$F$98=SITUATION!$C96)*
                     ('liste des soudeurs'!$I$2:$I$98&lt;=12)*
                    ('liste des soudeurs'!$G$2:$G$98=SITUATION!G$7),0),1), "")</f>
        <v/>
      </c>
      <c r="H96" s="619" t="str">
        <f t="array" ref="H96">IFERROR(INDEX('liste des soudeurs'!$S$2:$S$98,
MATCH(1,('liste des soudeurs'!$F$2:$F$98=SITUATION!$C96)*
                     ('liste des soudeurs'!$I$2:$I$98&lt;=12)*
                    ('liste des soudeurs'!$G$2:$G$98=SITUATION!H$7),0),1), "")</f>
        <v/>
      </c>
      <c r="I96" s="619" t="str">
        <f t="array" ref="I96">IFERROR(INDEX('liste des soudeurs'!$S$2:$S$98,
MATCH(1,('liste des soudeurs'!$F$2:$F$98=SITUATION!$C96)*
                     ('liste des soudeurs'!$I$2:$I$98&lt;=12)*
                    ('liste des soudeurs'!$G$2:$G$98=SITUATION!I$7),0),1), "")</f>
        <v/>
      </c>
      <c r="J96" s="620" t="str">
        <f t="array" ref="J96">IFERROR(INDEX('liste des soudeurs'!$S$2:$S$98,
MATCH(1,('liste des soudeurs'!$F$2:$F$98=SITUATION!$C96)*
                     ('liste des soudeurs'!$I$2:$I$98&lt;=12)*
                    ('liste des soudeurs'!$G$2:$G$98=SITUATION!J$7),0),1), "")</f>
        <v/>
      </c>
      <c r="L96" s="618" t="str">
        <f t="array" ref="L96">IFERROR(INDEX('liste des soudeurs'!$S$2:$S$98,
                    MATCH(1,('liste des soudeurs'!$F$2:$F$98=SITUATION!$C96)*
                                        ('liste des soudeurs'!$I$2:$I$98&gt;12)*
                                         ('liste des soudeurs'!$G$2:$G$98=SITUATION!L$7),0),1),"")</f>
        <v/>
      </c>
      <c r="M96" s="619" t="str">
        <f t="array" ref="M96">IFERROR(INDEX('liste des soudeurs'!$S$2:$S$98,
                    MATCH(1,('liste des soudeurs'!$F$2:$F$98=SITUATION!$C96)*
                                        ('liste des soudeurs'!$I$2:$I$98&gt;12)*
                                         ('liste des soudeurs'!$G$2:$G$98=SITUATION!M$7),0),1),"")</f>
        <v/>
      </c>
      <c r="N96" s="619" t="str">
        <f t="array" ref="N96">IFERROR(INDEX('liste des soudeurs'!$S$2:$S$98,
                    MATCH(1,('liste des soudeurs'!$F$2:$F$98=SITUATION!$C96)*
                                        ('liste des soudeurs'!$I$2:$I$98&gt;12)*
                                         ('liste des soudeurs'!$G$2:$G$98=SITUATION!N$7),0),1),"")</f>
        <v/>
      </c>
      <c r="O96" s="619" t="str">
        <f t="array" ref="O96">IFERROR(INDEX('liste des soudeurs'!$S$2:$S$98,
                    MATCH(1,('liste des soudeurs'!$F$2:$F$98=SITUATION!$C96)*
                                        ('liste des soudeurs'!$I$2:$I$98&gt;12)*
                                         ('liste des soudeurs'!$G$2:$G$98=SITUATION!O$7),0),1),"")</f>
        <v/>
      </c>
      <c r="P96" s="620" t="str">
        <f t="array" ref="P96">IFERROR(INDEX('liste des soudeurs'!$S$2:$S$98,
                    MATCH(1,('liste des soudeurs'!$F$2:$F$98=SITUATION!$C96)*
                                        ('liste des soudeurs'!$I$2:$I$98&gt;12)*
                                         ('liste des soudeurs'!$G$2:$G$98=SITUATION!P$7),0),1),"")</f>
        <v/>
      </c>
      <c r="R96" s="621" t="str">
        <f t="array" ref="R96">IFERROR(INDEX('liste des soudeurs'!$S$2:$S$98,
MATCH(1,('liste des soudeurs'!$F$2:$F$98=SITUATION!$C96)*
                     ('liste des soudeurs'!$I$2:$I$98&lt;=12)*
                    ('liste des soudeurs'!$G$2:$G$98=SITUATION!R$7),0),1), "")</f>
        <v/>
      </c>
      <c r="S96" s="622" t="str">
        <f t="array" ref="S96">IFERROR(INDEX('liste des soudeurs'!$S$2:$S$98,
MATCH(1,('liste des soudeurs'!$F$2:$F$98=SITUATION!$C96)*
                     ('liste des soudeurs'!$I$2:$I$98&lt;=12)*
                    ('liste des soudeurs'!$G$2:$G$98=SITUATION!S$7),0),1), "")</f>
        <v/>
      </c>
      <c r="T96" s="622" t="str">
        <f t="array" ref="T96">IFERROR(INDEX('liste des soudeurs'!$S$2:$S$98,
MATCH(1,('liste des soudeurs'!$F$2:$F$98=SITUATION!$C96)*
                     ('liste des soudeurs'!$I$2:$I$98&lt;=12)*
                    ('liste des soudeurs'!$G$2:$G$98=SITUATION!T$7),0),1), "")</f>
        <v/>
      </c>
      <c r="U96" s="622" t="str">
        <f t="array" ref="U96">IFERROR(INDEX('liste des soudeurs'!$S$2:$S$98,
MATCH(1,('liste des soudeurs'!$F$2:$F$98=SITUATION!$C96)*
                     ('liste des soudeurs'!$I$2:$I$98&lt;=12)*
                    ('liste des soudeurs'!$G$2:$G$98=SITUATION!U$7),0),1), "")</f>
        <v/>
      </c>
      <c r="V96" s="623" t="str">
        <f t="array" ref="V96">IFERROR(INDEX('liste des soudeurs'!$S$2:$S$98,
MATCH(1,('liste des soudeurs'!$F$2:$F$98=SITUATION!$C96)*
                     ('liste des soudeurs'!$I$2:$I$98&lt;=12)*
                    ('liste des soudeurs'!$G$2:$G$98=SITUATION!V$7),0),1), "")</f>
        <v/>
      </c>
      <c r="W96" s="610"/>
      <c r="X96" s="618" t="str">
        <f t="shared" si="13"/>
        <v/>
      </c>
      <c r="Y96" s="620" t="str">
        <f t="shared" si="14"/>
        <v/>
      </c>
      <c r="Z96" s="624" t="str">
        <f t="shared" si="10"/>
        <v/>
      </c>
      <c r="AA96" s="613">
        <f t="shared" si="11"/>
        <v>0</v>
      </c>
    </row>
    <row r="97" spans="1:27" hidden="1">
      <c r="A97" s="614">
        <f>COUNTIF($E$9:E97,1)</f>
        <v>34</v>
      </c>
      <c r="B97" s="615">
        <v>89</v>
      </c>
      <c r="C97" s="616" t="str">
        <f>IFERROR(VLOOKUP(D97,'1'!$A$2:$B$500,2,0),"")</f>
        <v/>
      </c>
      <c r="D97" s="617" t="s">
        <v>909</v>
      </c>
      <c r="E97" s="575">
        <f t="shared" si="12"/>
        <v>0</v>
      </c>
      <c r="F97" s="618" t="str">
        <f t="array" ref="F97">IFERROR(INDEX('liste des soudeurs'!$S$2:$S$98,
MATCH(1,('liste des soudeurs'!$F$2:$F$98=SITUATION!$C97)*
                     ('liste des soudeurs'!$I$2:$I$98&lt;=12)*
                    ('liste des soudeurs'!$G$2:$G$98=SITUATION!F$7),0),1), "")</f>
        <v/>
      </c>
      <c r="G97" s="619" t="str">
        <f t="array" ref="G97">IFERROR(INDEX('liste des soudeurs'!$S$2:$S$98,
MATCH(1,('liste des soudeurs'!$F$2:$F$98=SITUATION!$C97)*
                     ('liste des soudeurs'!$I$2:$I$98&lt;=12)*
                    ('liste des soudeurs'!$G$2:$G$98=SITUATION!G$7),0),1), "")</f>
        <v/>
      </c>
      <c r="H97" s="619" t="str">
        <f t="array" ref="H97">IFERROR(INDEX('liste des soudeurs'!$S$2:$S$98,
MATCH(1,('liste des soudeurs'!$F$2:$F$98=SITUATION!$C97)*
                     ('liste des soudeurs'!$I$2:$I$98&lt;=12)*
                    ('liste des soudeurs'!$G$2:$G$98=SITUATION!H$7),0),1), "")</f>
        <v/>
      </c>
      <c r="I97" s="619" t="str">
        <f t="array" ref="I97">IFERROR(INDEX('liste des soudeurs'!$S$2:$S$98,
MATCH(1,('liste des soudeurs'!$F$2:$F$98=SITUATION!$C97)*
                     ('liste des soudeurs'!$I$2:$I$98&lt;=12)*
                    ('liste des soudeurs'!$G$2:$G$98=SITUATION!I$7),0),1), "")</f>
        <v/>
      </c>
      <c r="J97" s="620" t="str">
        <f t="array" ref="J97">IFERROR(INDEX('liste des soudeurs'!$S$2:$S$98,
MATCH(1,('liste des soudeurs'!$F$2:$F$98=SITUATION!$C97)*
                     ('liste des soudeurs'!$I$2:$I$98&lt;=12)*
                    ('liste des soudeurs'!$G$2:$G$98=SITUATION!J$7),0),1), "")</f>
        <v/>
      </c>
      <c r="L97" s="618" t="str">
        <f t="array" ref="L97">IFERROR(INDEX('liste des soudeurs'!$S$2:$S$98,
                    MATCH(1,('liste des soudeurs'!$F$2:$F$98=SITUATION!$C97)*
                                        ('liste des soudeurs'!$I$2:$I$98&gt;12)*
                                         ('liste des soudeurs'!$G$2:$G$98=SITUATION!L$7),0),1),"")</f>
        <v/>
      </c>
      <c r="M97" s="619" t="str">
        <f t="array" ref="M97">IFERROR(INDEX('liste des soudeurs'!$S$2:$S$98,
                    MATCH(1,('liste des soudeurs'!$F$2:$F$98=SITUATION!$C97)*
                                        ('liste des soudeurs'!$I$2:$I$98&gt;12)*
                                         ('liste des soudeurs'!$G$2:$G$98=SITUATION!M$7),0),1),"")</f>
        <v/>
      </c>
      <c r="N97" s="619" t="str">
        <f t="array" ref="N97">IFERROR(INDEX('liste des soudeurs'!$S$2:$S$98,
                    MATCH(1,('liste des soudeurs'!$F$2:$F$98=SITUATION!$C97)*
                                        ('liste des soudeurs'!$I$2:$I$98&gt;12)*
                                         ('liste des soudeurs'!$G$2:$G$98=SITUATION!N$7),0),1),"")</f>
        <v/>
      </c>
      <c r="O97" s="619" t="str">
        <f t="array" ref="O97">IFERROR(INDEX('liste des soudeurs'!$S$2:$S$98,
                    MATCH(1,('liste des soudeurs'!$F$2:$F$98=SITUATION!$C97)*
                                        ('liste des soudeurs'!$I$2:$I$98&gt;12)*
                                         ('liste des soudeurs'!$G$2:$G$98=SITUATION!O$7),0),1),"")</f>
        <v/>
      </c>
      <c r="P97" s="620" t="str">
        <f t="array" ref="P97">IFERROR(INDEX('liste des soudeurs'!$S$2:$S$98,
                    MATCH(1,('liste des soudeurs'!$F$2:$F$98=SITUATION!$C97)*
                                        ('liste des soudeurs'!$I$2:$I$98&gt;12)*
                                         ('liste des soudeurs'!$G$2:$G$98=SITUATION!P$7),0),1),"")</f>
        <v/>
      </c>
      <c r="R97" s="621" t="str">
        <f t="array" ref="R97">IFERROR(INDEX('liste des soudeurs'!$S$2:$S$98,
MATCH(1,('liste des soudeurs'!$F$2:$F$98=SITUATION!$C97)*
                     ('liste des soudeurs'!$I$2:$I$98&lt;=12)*
                    ('liste des soudeurs'!$G$2:$G$98=SITUATION!R$7),0),1), "")</f>
        <v/>
      </c>
      <c r="S97" s="622" t="str">
        <f t="array" ref="S97">IFERROR(INDEX('liste des soudeurs'!$S$2:$S$98,
MATCH(1,('liste des soudeurs'!$F$2:$F$98=SITUATION!$C97)*
                     ('liste des soudeurs'!$I$2:$I$98&lt;=12)*
                    ('liste des soudeurs'!$G$2:$G$98=SITUATION!S$7),0),1), "")</f>
        <v/>
      </c>
      <c r="T97" s="622" t="str">
        <f t="array" ref="T97">IFERROR(INDEX('liste des soudeurs'!$S$2:$S$98,
MATCH(1,('liste des soudeurs'!$F$2:$F$98=SITUATION!$C97)*
                     ('liste des soudeurs'!$I$2:$I$98&lt;=12)*
                    ('liste des soudeurs'!$G$2:$G$98=SITUATION!T$7),0),1), "")</f>
        <v/>
      </c>
      <c r="U97" s="622" t="str">
        <f t="array" ref="U97">IFERROR(INDEX('liste des soudeurs'!$S$2:$S$98,
MATCH(1,('liste des soudeurs'!$F$2:$F$98=SITUATION!$C97)*
                     ('liste des soudeurs'!$I$2:$I$98&lt;=12)*
                    ('liste des soudeurs'!$G$2:$G$98=SITUATION!U$7),0),1), "")</f>
        <v/>
      </c>
      <c r="V97" s="623" t="str">
        <f t="array" ref="V97">IFERROR(INDEX('liste des soudeurs'!$S$2:$S$98,
MATCH(1,('liste des soudeurs'!$F$2:$F$98=SITUATION!$C97)*
                     ('liste des soudeurs'!$I$2:$I$98&lt;=12)*
                    ('liste des soudeurs'!$G$2:$G$98=SITUATION!V$7),0),1), "")</f>
        <v/>
      </c>
      <c r="W97" s="610"/>
      <c r="X97" s="618" t="str">
        <f t="shared" si="13"/>
        <v/>
      </c>
      <c r="Y97" s="620" t="str">
        <f t="shared" si="14"/>
        <v/>
      </c>
      <c r="Z97" s="624" t="str">
        <f t="shared" si="10"/>
        <v/>
      </c>
      <c r="AA97" s="613">
        <f t="shared" si="11"/>
        <v>0</v>
      </c>
    </row>
    <row r="98" spans="1:27" hidden="1">
      <c r="A98" s="614">
        <f>COUNTIF($E$9:E98,1)</f>
        <v>34</v>
      </c>
      <c r="B98" s="615">
        <v>90</v>
      </c>
      <c r="C98" s="616" t="str">
        <f>IFERROR(VLOOKUP(D98,'1'!$A$2:$B$500,2,0),"")</f>
        <v/>
      </c>
      <c r="D98" s="617" t="s">
        <v>910</v>
      </c>
      <c r="E98" s="575">
        <f t="shared" si="12"/>
        <v>0</v>
      </c>
      <c r="F98" s="618" t="str">
        <f t="array" ref="F98">IFERROR(INDEX('liste des soudeurs'!$S$2:$S$98,
MATCH(1,('liste des soudeurs'!$F$2:$F$98=SITUATION!$C98)*
                     ('liste des soudeurs'!$I$2:$I$98&lt;=12)*
                    ('liste des soudeurs'!$G$2:$G$98=SITUATION!F$7),0),1), "")</f>
        <v/>
      </c>
      <c r="G98" s="619" t="str">
        <f t="array" ref="G98">IFERROR(INDEX('liste des soudeurs'!$S$2:$S$98,
MATCH(1,('liste des soudeurs'!$F$2:$F$98=SITUATION!$C98)*
                     ('liste des soudeurs'!$I$2:$I$98&lt;=12)*
                    ('liste des soudeurs'!$G$2:$G$98=SITUATION!G$7),0),1), "")</f>
        <v/>
      </c>
      <c r="H98" s="619" t="str">
        <f t="array" ref="H98">IFERROR(INDEX('liste des soudeurs'!$S$2:$S$98,
MATCH(1,('liste des soudeurs'!$F$2:$F$98=SITUATION!$C98)*
                     ('liste des soudeurs'!$I$2:$I$98&lt;=12)*
                    ('liste des soudeurs'!$G$2:$G$98=SITUATION!H$7),0),1), "")</f>
        <v/>
      </c>
      <c r="I98" s="619" t="str">
        <f t="array" ref="I98">IFERROR(INDEX('liste des soudeurs'!$S$2:$S$98,
MATCH(1,('liste des soudeurs'!$F$2:$F$98=SITUATION!$C98)*
                     ('liste des soudeurs'!$I$2:$I$98&lt;=12)*
                    ('liste des soudeurs'!$G$2:$G$98=SITUATION!I$7),0),1), "")</f>
        <v/>
      </c>
      <c r="J98" s="620" t="str">
        <f t="array" ref="J98">IFERROR(INDEX('liste des soudeurs'!$S$2:$S$98,
MATCH(1,('liste des soudeurs'!$F$2:$F$98=SITUATION!$C98)*
                     ('liste des soudeurs'!$I$2:$I$98&lt;=12)*
                    ('liste des soudeurs'!$G$2:$G$98=SITUATION!J$7),0),1), "")</f>
        <v/>
      </c>
      <c r="L98" s="618" t="str">
        <f t="array" ref="L98">IFERROR(INDEX('liste des soudeurs'!$S$2:$S$98,
                    MATCH(1,('liste des soudeurs'!$F$2:$F$98=SITUATION!$C98)*
                                        ('liste des soudeurs'!$I$2:$I$98&gt;12)*
                                         ('liste des soudeurs'!$G$2:$G$98=SITUATION!L$7),0),1),"")</f>
        <v/>
      </c>
      <c r="M98" s="619" t="str">
        <f t="array" ref="M98">IFERROR(INDEX('liste des soudeurs'!$S$2:$S$98,
                    MATCH(1,('liste des soudeurs'!$F$2:$F$98=SITUATION!$C98)*
                                        ('liste des soudeurs'!$I$2:$I$98&gt;12)*
                                         ('liste des soudeurs'!$G$2:$G$98=SITUATION!M$7),0),1),"")</f>
        <v/>
      </c>
      <c r="N98" s="619" t="str">
        <f t="array" ref="N98">IFERROR(INDEX('liste des soudeurs'!$S$2:$S$98,
                    MATCH(1,('liste des soudeurs'!$F$2:$F$98=SITUATION!$C98)*
                                        ('liste des soudeurs'!$I$2:$I$98&gt;12)*
                                         ('liste des soudeurs'!$G$2:$G$98=SITUATION!N$7),0),1),"")</f>
        <v/>
      </c>
      <c r="O98" s="619" t="str">
        <f t="array" ref="O98">IFERROR(INDEX('liste des soudeurs'!$S$2:$S$98,
                    MATCH(1,('liste des soudeurs'!$F$2:$F$98=SITUATION!$C98)*
                                        ('liste des soudeurs'!$I$2:$I$98&gt;12)*
                                         ('liste des soudeurs'!$G$2:$G$98=SITUATION!O$7),0),1),"")</f>
        <v/>
      </c>
      <c r="P98" s="620" t="str">
        <f t="array" ref="P98">IFERROR(INDEX('liste des soudeurs'!$S$2:$S$98,
                    MATCH(1,('liste des soudeurs'!$F$2:$F$98=SITUATION!$C98)*
                                        ('liste des soudeurs'!$I$2:$I$98&gt;12)*
                                         ('liste des soudeurs'!$G$2:$G$98=SITUATION!P$7),0),1),"")</f>
        <v/>
      </c>
      <c r="R98" s="621" t="str">
        <f t="array" ref="R98">IFERROR(INDEX('liste des soudeurs'!$S$2:$S$98,
MATCH(1,('liste des soudeurs'!$F$2:$F$98=SITUATION!$C98)*
                     ('liste des soudeurs'!$I$2:$I$98&lt;=12)*
                    ('liste des soudeurs'!$G$2:$G$98=SITUATION!R$7),0),1), "")</f>
        <v/>
      </c>
      <c r="S98" s="622" t="str">
        <f t="array" ref="S98">IFERROR(INDEX('liste des soudeurs'!$S$2:$S$98,
MATCH(1,('liste des soudeurs'!$F$2:$F$98=SITUATION!$C98)*
                     ('liste des soudeurs'!$I$2:$I$98&lt;=12)*
                    ('liste des soudeurs'!$G$2:$G$98=SITUATION!S$7),0),1), "")</f>
        <v/>
      </c>
      <c r="T98" s="622" t="str">
        <f t="array" ref="T98">IFERROR(INDEX('liste des soudeurs'!$S$2:$S$98,
MATCH(1,('liste des soudeurs'!$F$2:$F$98=SITUATION!$C98)*
                     ('liste des soudeurs'!$I$2:$I$98&lt;=12)*
                    ('liste des soudeurs'!$G$2:$G$98=SITUATION!T$7),0),1), "")</f>
        <v/>
      </c>
      <c r="U98" s="622" t="str">
        <f t="array" ref="U98">IFERROR(INDEX('liste des soudeurs'!$S$2:$S$98,
MATCH(1,('liste des soudeurs'!$F$2:$F$98=SITUATION!$C98)*
                     ('liste des soudeurs'!$I$2:$I$98&lt;=12)*
                    ('liste des soudeurs'!$G$2:$G$98=SITUATION!U$7),0),1), "")</f>
        <v/>
      </c>
      <c r="V98" s="623" t="str">
        <f t="array" ref="V98">IFERROR(INDEX('liste des soudeurs'!$S$2:$S$98,
MATCH(1,('liste des soudeurs'!$F$2:$F$98=SITUATION!$C98)*
                     ('liste des soudeurs'!$I$2:$I$98&lt;=12)*
                    ('liste des soudeurs'!$G$2:$G$98=SITUATION!V$7),0),1), "")</f>
        <v/>
      </c>
      <c r="W98" s="610"/>
      <c r="X98" s="618" t="str">
        <f t="shared" si="13"/>
        <v/>
      </c>
      <c r="Y98" s="620" t="str">
        <f t="shared" si="14"/>
        <v/>
      </c>
      <c r="Z98" s="624" t="str">
        <f t="shared" si="10"/>
        <v/>
      </c>
      <c r="AA98" s="613">
        <f t="shared" si="11"/>
        <v>0</v>
      </c>
    </row>
    <row r="99" spans="1:27" hidden="1">
      <c r="A99" s="614">
        <f>COUNTIF($E$9:E99,1)</f>
        <v>34</v>
      </c>
      <c r="B99" s="615">
        <v>91</v>
      </c>
      <c r="C99" s="616" t="str">
        <f>IFERROR(VLOOKUP(D99,'1'!$A$2:$B$500,2,0),"")</f>
        <v/>
      </c>
      <c r="D99" s="617" t="s">
        <v>911</v>
      </c>
      <c r="E99" s="575">
        <f t="shared" si="12"/>
        <v>0</v>
      </c>
      <c r="F99" s="618" t="str">
        <f t="array" ref="F99">IFERROR(INDEX('liste des soudeurs'!$S$2:$S$98,
MATCH(1,('liste des soudeurs'!$F$2:$F$98=SITUATION!$C99)*
                     ('liste des soudeurs'!$I$2:$I$98&lt;=12)*
                    ('liste des soudeurs'!$G$2:$G$98=SITUATION!F$7),0),1), "")</f>
        <v/>
      </c>
      <c r="G99" s="619" t="str">
        <f t="array" ref="G99">IFERROR(INDEX('liste des soudeurs'!$S$2:$S$98,
MATCH(1,('liste des soudeurs'!$F$2:$F$98=SITUATION!$C99)*
                     ('liste des soudeurs'!$I$2:$I$98&lt;=12)*
                    ('liste des soudeurs'!$G$2:$G$98=SITUATION!G$7),0),1), "")</f>
        <v/>
      </c>
      <c r="H99" s="619" t="str">
        <f t="array" ref="H99">IFERROR(INDEX('liste des soudeurs'!$S$2:$S$98,
MATCH(1,('liste des soudeurs'!$F$2:$F$98=SITUATION!$C99)*
                     ('liste des soudeurs'!$I$2:$I$98&lt;=12)*
                    ('liste des soudeurs'!$G$2:$G$98=SITUATION!H$7),0),1), "")</f>
        <v/>
      </c>
      <c r="I99" s="619" t="str">
        <f t="array" ref="I99">IFERROR(INDEX('liste des soudeurs'!$S$2:$S$98,
MATCH(1,('liste des soudeurs'!$F$2:$F$98=SITUATION!$C99)*
                     ('liste des soudeurs'!$I$2:$I$98&lt;=12)*
                    ('liste des soudeurs'!$G$2:$G$98=SITUATION!I$7),0),1), "")</f>
        <v/>
      </c>
      <c r="J99" s="620" t="str">
        <f t="array" ref="J99">IFERROR(INDEX('liste des soudeurs'!$S$2:$S$98,
MATCH(1,('liste des soudeurs'!$F$2:$F$98=SITUATION!$C99)*
                     ('liste des soudeurs'!$I$2:$I$98&lt;=12)*
                    ('liste des soudeurs'!$G$2:$G$98=SITUATION!J$7),0),1), "")</f>
        <v/>
      </c>
      <c r="L99" s="618" t="str">
        <f t="array" ref="L99">IFERROR(INDEX('liste des soudeurs'!$S$2:$S$98,
                    MATCH(1,('liste des soudeurs'!$F$2:$F$98=SITUATION!$C99)*
                                        ('liste des soudeurs'!$I$2:$I$98&gt;12)*
                                         ('liste des soudeurs'!$G$2:$G$98=SITUATION!L$7),0),1),"")</f>
        <v/>
      </c>
      <c r="M99" s="619" t="str">
        <f t="array" ref="M99">IFERROR(INDEX('liste des soudeurs'!$S$2:$S$98,
                    MATCH(1,('liste des soudeurs'!$F$2:$F$98=SITUATION!$C99)*
                                        ('liste des soudeurs'!$I$2:$I$98&gt;12)*
                                         ('liste des soudeurs'!$G$2:$G$98=SITUATION!M$7),0),1),"")</f>
        <v/>
      </c>
      <c r="N99" s="619" t="str">
        <f t="array" ref="N99">IFERROR(INDEX('liste des soudeurs'!$S$2:$S$98,
                    MATCH(1,('liste des soudeurs'!$F$2:$F$98=SITUATION!$C99)*
                                        ('liste des soudeurs'!$I$2:$I$98&gt;12)*
                                         ('liste des soudeurs'!$G$2:$G$98=SITUATION!N$7),0),1),"")</f>
        <v/>
      </c>
      <c r="O99" s="619" t="str">
        <f t="array" ref="O99">IFERROR(INDEX('liste des soudeurs'!$S$2:$S$98,
                    MATCH(1,('liste des soudeurs'!$F$2:$F$98=SITUATION!$C99)*
                                        ('liste des soudeurs'!$I$2:$I$98&gt;12)*
                                         ('liste des soudeurs'!$G$2:$G$98=SITUATION!O$7),0),1),"")</f>
        <v/>
      </c>
      <c r="P99" s="620" t="str">
        <f t="array" ref="P99">IFERROR(INDEX('liste des soudeurs'!$S$2:$S$98,
                    MATCH(1,('liste des soudeurs'!$F$2:$F$98=SITUATION!$C99)*
                                        ('liste des soudeurs'!$I$2:$I$98&gt;12)*
                                         ('liste des soudeurs'!$G$2:$G$98=SITUATION!P$7),0),1),"")</f>
        <v/>
      </c>
      <c r="R99" s="621" t="str">
        <f t="array" ref="R99">IFERROR(INDEX('liste des soudeurs'!$S$2:$S$98,
MATCH(1,('liste des soudeurs'!$F$2:$F$98=SITUATION!$C99)*
                     ('liste des soudeurs'!$I$2:$I$98&lt;=12)*
                    ('liste des soudeurs'!$G$2:$G$98=SITUATION!R$7),0),1), "")</f>
        <v/>
      </c>
      <c r="S99" s="622" t="str">
        <f t="array" ref="S99">IFERROR(INDEX('liste des soudeurs'!$S$2:$S$98,
MATCH(1,('liste des soudeurs'!$F$2:$F$98=SITUATION!$C99)*
                     ('liste des soudeurs'!$I$2:$I$98&lt;=12)*
                    ('liste des soudeurs'!$G$2:$G$98=SITUATION!S$7),0),1), "")</f>
        <v/>
      </c>
      <c r="T99" s="622" t="str">
        <f t="array" ref="T99">IFERROR(INDEX('liste des soudeurs'!$S$2:$S$98,
MATCH(1,('liste des soudeurs'!$F$2:$F$98=SITUATION!$C99)*
                     ('liste des soudeurs'!$I$2:$I$98&lt;=12)*
                    ('liste des soudeurs'!$G$2:$G$98=SITUATION!T$7),0),1), "")</f>
        <v/>
      </c>
      <c r="U99" s="622" t="str">
        <f t="array" ref="U99">IFERROR(INDEX('liste des soudeurs'!$S$2:$S$98,
MATCH(1,('liste des soudeurs'!$F$2:$F$98=SITUATION!$C99)*
                     ('liste des soudeurs'!$I$2:$I$98&lt;=12)*
                    ('liste des soudeurs'!$G$2:$G$98=SITUATION!U$7),0),1), "")</f>
        <v/>
      </c>
      <c r="V99" s="623" t="str">
        <f t="array" ref="V99">IFERROR(INDEX('liste des soudeurs'!$S$2:$S$98,
MATCH(1,('liste des soudeurs'!$F$2:$F$98=SITUATION!$C99)*
                     ('liste des soudeurs'!$I$2:$I$98&lt;=12)*
                    ('liste des soudeurs'!$G$2:$G$98=SITUATION!V$7),0),1), "")</f>
        <v/>
      </c>
      <c r="W99" s="610"/>
      <c r="X99" s="618" t="str">
        <f t="shared" si="13"/>
        <v/>
      </c>
      <c r="Y99" s="620" t="str">
        <f t="shared" si="14"/>
        <v/>
      </c>
      <c r="Z99" s="624" t="str">
        <f t="shared" si="10"/>
        <v/>
      </c>
      <c r="AA99" s="613">
        <f t="shared" si="11"/>
        <v>0</v>
      </c>
    </row>
    <row r="100" spans="1:27" hidden="1">
      <c r="A100" s="614">
        <f>COUNTIF($E$9:E100,1)</f>
        <v>34</v>
      </c>
      <c r="B100" s="615">
        <v>92</v>
      </c>
      <c r="C100" s="616" t="str">
        <f>IFERROR(VLOOKUP(D100,'1'!$A$2:$B$500,2,0),"")</f>
        <v/>
      </c>
      <c r="D100" s="617" t="s">
        <v>912</v>
      </c>
      <c r="E100" s="575">
        <f t="shared" si="12"/>
        <v>0</v>
      </c>
      <c r="F100" s="618" t="str">
        <f t="array" ref="F100">IFERROR(INDEX('liste des soudeurs'!$S$2:$S$98,
MATCH(1,('liste des soudeurs'!$F$2:$F$98=SITUATION!$C100)*
                     ('liste des soudeurs'!$I$2:$I$98&lt;=12)*
                    ('liste des soudeurs'!$G$2:$G$98=SITUATION!F$7),0),1), "")</f>
        <v/>
      </c>
      <c r="G100" s="619" t="str">
        <f t="array" ref="G100">IFERROR(INDEX('liste des soudeurs'!$S$2:$S$98,
MATCH(1,('liste des soudeurs'!$F$2:$F$98=SITUATION!$C100)*
                     ('liste des soudeurs'!$I$2:$I$98&lt;=12)*
                    ('liste des soudeurs'!$G$2:$G$98=SITUATION!G$7),0),1), "")</f>
        <v/>
      </c>
      <c r="H100" s="619" t="str">
        <f t="array" ref="H100">IFERROR(INDEX('liste des soudeurs'!$S$2:$S$98,
MATCH(1,('liste des soudeurs'!$F$2:$F$98=SITUATION!$C100)*
                     ('liste des soudeurs'!$I$2:$I$98&lt;=12)*
                    ('liste des soudeurs'!$G$2:$G$98=SITUATION!H$7),0),1), "")</f>
        <v/>
      </c>
      <c r="I100" s="619" t="str">
        <f t="array" ref="I100">IFERROR(INDEX('liste des soudeurs'!$S$2:$S$98,
MATCH(1,('liste des soudeurs'!$F$2:$F$98=SITUATION!$C100)*
                     ('liste des soudeurs'!$I$2:$I$98&lt;=12)*
                    ('liste des soudeurs'!$G$2:$G$98=SITUATION!I$7),0),1), "")</f>
        <v/>
      </c>
      <c r="J100" s="620" t="str">
        <f t="array" ref="J100">IFERROR(INDEX('liste des soudeurs'!$S$2:$S$98,
MATCH(1,('liste des soudeurs'!$F$2:$F$98=SITUATION!$C100)*
                     ('liste des soudeurs'!$I$2:$I$98&lt;=12)*
                    ('liste des soudeurs'!$G$2:$G$98=SITUATION!J$7),0),1), "")</f>
        <v/>
      </c>
      <c r="L100" s="618" t="str">
        <f t="array" ref="L100">IFERROR(INDEX('liste des soudeurs'!$S$2:$S$98,
                    MATCH(1,('liste des soudeurs'!$F$2:$F$98=SITUATION!$C100)*
                                        ('liste des soudeurs'!$I$2:$I$98&gt;12)*
                                         ('liste des soudeurs'!$G$2:$G$98=SITUATION!L$7),0),1),"")</f>
        <v/>
      </c>
      <c r="M100" s="619" t="str">
        <f t="array" ref="M100">IFERROR(INDEX('liste des soudeurs'!$S$2:$S$98,
                    MATCH(1,('liste des soudeurs'!$F$2:$F$98=SITUATION!$C100)*
                                        ('liste des soudeurs'!$I$2:$I$98&gt;12)*
                                         ('liste des soudeurs'!$G$2:$G$98=SITUATION!M$7),0),1),"")</f>
        <v/>
      </c>
      <c r="N100" s="619" t="str">
        <f t="array" ref="N100">IFERROR(INDEX('liste des soudeurs'!$S$2:$S$98,
                    MATCH(1,('liste des soudeurs'!$F$2:$F$98=SITUATION!$C100)*
                                        ('liste des soudeurs'!$I$2:$I$98&gt;12)*
                                         ('liste des soudeurs'!$G$2:$G$98=SITUATION!N$7),0),1),"")</f>
        <v/>
      </c>
      <c r="O100" s="619" t="str">
        <f t="array" ref="O100">IFERROR(INDEX('liste des soudeurs'!$S$2:$S$98,
                    MATCH(1,('liste des soudeurs'!$F$2:$F$98=SITUATION!$C100)*
                                        ('liste des soudeurs'!$I$2:$I$98&gt;12)*
                                         ('liste des soudeurs'!$G$2:$G$98=SITUATION!O$7),0),1),"")</f>
        <v/>
      </c>
      <c r="P100" s="620" t="str">
        <f t="array" ref="P100">IFERROR(INDEX('liste des soudeurs'!$S$2:$S$98,
                    MATCH(1,('liste des soudeurs'!$F$2:$F$98=SITUATION!$C100)*
                                        ('liste des soudeurs'!$I$2:$I$98&gt;12)*
                                         ('liste des soudeurs'!$G$2:$G$98=SITUATION!P$7),0),1),"")</f>
        <v/>
      </c>
      <c r="R100" s="621" t="str">
        <f t="array" ref="R100">IFERROR(INDEX('liste des soudeurs'!$S$2:$S$98,
MATCH(1,('liste des soudeurs'!$F$2:$F$98=SITUATION!$C100)*
                     ('liste des soudeurs'!$I$2:$I$98&lt;=12)*
                    ('liste des soudeurs'!$G$2:$G$98=SITUATION!R$7),0),1), "")</f>
        <v/>
      </c>
      <c r="S100" s="622" t="str">
        <f t="array" ref="S100">IFERROR(INDEX('liste des soudeurs'!$S$2:$S$98,
MATCH(1,('liste des soudeurs'!$F$2:$F$98=SITUATION!$C100)*
                     ('liste des soudeurs'!$I$2:$I$98&lt;=12)*
                    ('liste des soudeurs'!$G$2:$G$98=SITUATION!S$7),0),1), "")</f>
        <v/>
      </c>
      <c r="T100" s="622" t="str">
        <f t="array" ref="T100">IFERROR(INDEX('liste des soudeurs'!$S$2:$S$98,
MATCH(1,('liste des soudeurs'!$F$2:$F$98=SITUATION!$C100)*
                     ('liste des soudeurs'!$I$2:$I$98&lt;=12)*
                    ('liste des soudeurs'!$G$2:$G$98=SITUATION!T$7),0),1), "")</f>
        <v/>
      </c>
      <c r="U100" s="622" t="str">
        <f t="array" ref="U100">IFERROR(INDEX('liste des soudeurs'!$S$2:$S$98,
MATCH(1,('liste des soudeurs'!$F$2:$F$98=SITUATION!$C100)*
                     ('liste des soudeurs'!$I$2:$I$98&lt;=12)*
                    ('liste des soudeurs'!$G$2:$G$98=SITUATION!U$7),0),1), "")</f>
        <v/>
      </c>
      <c r="V100" s="623" t="str">
        <f t="array" ref="V100">IFERROR(INDEX('liste des soudeurs'!$S$2:$S$98,
MATCH(1,('liste des soudeurs'!$F$2:$F$98=SITUATION!$C100)*
                     ('liste des soudeurs'!$I$2:$I$98&lt;=12)*
                    ('liste des soudeurs'!$G$2:$G$98=SITUATION!V$7),0),1), "")</f>
        <v/>
      </c>
      <c r="W100" s="610"/>
      <c r="X100" s="618" t="str">
        <f t="shared" si="13"/>
        <v/>
      </c>
      <c r="Y100" s="620" t="str">
        <f t="shared" si="14"/>
        <v/>
      </c>
      <c r="Z100" s="624" t="str">
        <f t="shared" si="10"/>
        <v/>
      </c>
      <c r="AA100" s="613">
        <f t="shared" si="11"/>
        <v>0</v>
      </c>
    </row>
    <row r="101" spans="1:27" hidden="1">
      <c r="A101" s="614">
        <f>COUNTIF($E$9:E101,1)</f>
        <v>34</v>
      </c>
      <c r="B101" s="615">
        <v>93</v>
      </c>
      <c r="C101" s="616" t="str">
        <f>IFERROR(VLOOKUP(D101,'1'!$A$2:$B$500,2,0),"")</f>
        <v/>
      </c>
      <c r="D101" s="617" t="s">
        <v>913</v>
      </c>
      <c r="E101" s="575">
        <f t="shared" si="12"/>
        <v>0</v>
      </c>
      <c r="F101" s="618" t="str">
        <f t="array" ref="F101">IFERROR(INDEX('liste des soudeurs'!$S$2:$S$98,
MATCH(1,('liste des soudeurs'!$F$2:$F$98=SITUATION!$C101)*
                     ('liste des soudeurs'!$I$2:$I$98&lt;=12)*
                    ('liste des soudeurs'!$G$2:$G$98=SITUATION!F$7),0),1), "")</f>
        <v/>
      </c>
      <c r="G101" s="619" t="str">
        <f t="array" ref="G101">IFERROR(INDEX('liste des soudeurs'!$S$2:$S$98,
MATCH(1,('liste des soudeurs'!$F$2:$F$98=SITUATION!$C101)*
                     ('liste des soudeurs'!$I$2:$I$98&lt;=12)*
                    ('liste des soudeurs'!$G$2:$G$98=SITUATION!G$7),0),1), "")</f>
        <v/>
      </c>
      <c r="H101" s="619" t="str">
        <f t="array" ref="H101">IFERROR(INDEX('liste des soudeurs'!$S$2:$S$98,
MATCH(1,('liste des soudeurs'!$F$2:$F$98=SITUATION!$C101)*
                     ('liste des soudeurs'!$I$2:$I$98&lt;=12)*
                    ('liste des soudeurs'!$G$2:$G$98=SITUATION!H$7),0),1), "")</f>
        <v/>
      </c>
      <c r="I101" s="619" t="str">
        <f t="array" ref="I101">IFERROR(INDEX('liste des soudeurs'!$S$2:$S$98,
MATCH(1,('liste des soudeurs'!$F$2:$F$98=SITUATION!$C101)*
                     ('liste des soudeurs'!$I$2:$I$98&lt;=12)*
                    ('liste des soudeurs'!$G$2:$G$98=SITUATION!I$7),0),1), "")</f>
        <v/>
      </c>
      <c r="J101" s="620" t="str">
        <f t="array" ref="J101">IFERROR(INDEX('liste des soudeurs'!$S$2:$S$98,
MATCH(1,('liste des soudeurs'!$F$2:$F$98=SITUATION!$C101)*
                     ('liste des soudeurs'!$I$2:$I$98&lt;=12)*
                    ('liste des soudeurs'!$G$2:$G$98=SITUATION!J$7),0),1), "")</f>
        <v/>
      </c>
      <c r="L101" s="618" t="str">
        <f t="array" ref="L101">IFERROR(INDEX('liste des soudeurs'!$S$2:$S$98,
                    MATCH(1,('liste des soudeurs'!$F$2:$F$98=SITUATION!$C101)*
                                        ('liste des soudeurs'!$I$2:$I$98&gt;12)*
                                         ('liste des soudeurs'!$G$2:$G$98=SITUATION!L$7),0),1),"")</f>
        <v/>
      </c>
      <c r="M101" s="619" t="str">
        <f t="array" ref="M101">IFERROR(INDEX('liste des soudeurs'!$S$2:$S$98,
                    MATCH(1,('liste des soudeurs'!$F$2:$F$98=SITUATION!$C101)*
                                        ('liste des soudeurs'!$I$2:$I$98&gt;12)*
                                         ('liste des soudeurs'!$G$2:$G$98=SITUATION!M$7),0),1),"")</f>
        <v/>
      </c>
      <c r="N101" s="619" t="str">
        <f t="array" ref="N101">IFERROR(INDEX('liste des soudeurs'!$S$2:$S$98,
                    MATCH(1,('liste des soudeurs'!$F$2:$F$98=SITUATION!$C101)*
                                        ('liste des soudeurs'!$I$2:$I$98&gt;12)*
                                         ('liste des soudeurs'!$G$2:$G$98=SITUATION!N$7),0),1),"")</f>
        <v/>
      </c>
      <c r="O101" s="619" t="str">
        <f t="array" ref="O101">IFERROR(INDEX('liste des soudeurs'!$S$2:$S$98,
                    MATCH(1,('liste des soudeurs'!$F$2:$F$98=SITUATION!$C101)*
                                        ('liste des soudeurs'!$I$2:$I$98&gt;12)*
                                         ('liste des soudeurs'!$G$2:$G$98=SITUATION!O$7),0),1),"")</f>
        <v/>
      </c>
      <c r="P101" s="620" t="str">
        <f t="array" ref="P101">IFERROR(INDEX('liste des soudeurs'!$S$2:$S$98,
                    MATCH(1,('liste des soudeurs'!$F$2:$F$98=SITUATION!$C101)*
                                        ('liste des soudeurs'!$I$2:$I$98&gt;12)*
                                         ('liste des soudeurs'!$G$2:$G$98=SITUATION!P$7),0),1),"")</f>
        <v/>
      </c>
      <c r="R101" s="621" t="str">
        <f t="array" ref="R101">IFERROR(INDEX('liste des soudeurs'!$S$2:$S$98,
MATCH(1,('liste des soudeurs'!$F$2:$F$98=SITUATION!$C101)*
                     ('liste des soudeurs'!$I$2:$I$98&lt;=12)*
                    ('liste des soudeurs'!$G$2:$G$98=SITUATION!R$7),0),1), "")</f>
        <v/>
      </c>
      <c r="S101" s="622" t="str">
        <f t="array" ref="S101">IFERROR(INDEX('liste des soudeurs'!$S$2:$S$98,
MATCH(1,('liste des soudeurs'!$F$2:$F$98=SITUATION!$C101)*
                     ('liste des soudeurs'!$I$2:$I$98&lt;=12)*
                    ('liste des soudeurs'!$G$2:$G$98=SITUATION!S$7),0),1), "")</f>
        <v/>
      </c>
      <c r="T101" s="622" t="str">
        <f t="array" ref="T101">IFERROR(INDEX('liste des soudeurs'!$S$2:$S$98,
MATCH(1,('liste des soudeurs'!$F$2:$F$98=SITUATION!$C101)*
                     ('liste des soudeurs'!$I$2:$I$98&lt;=12)*
                    ('liste des soudeurs'!$G$2:$G$98=SITUATION!T$7),0),1), "")</f>
        <v/>
      </c>
      <c r="U101" s="622" t="str">
        <f t="array" ref="U101">IFERROR(INDEX('liste des soudeurs'!$S$2:$S$98,
MATCH(1,('liste des soudeurs'!$F$2:$F$98=SITUATION!$C101)*
                     ('liste des soudeurs'!$I$2:$I$98&lt;=12)*
                    ('liste des soudeurs'!$G$2:$G$98=SITUATION!U$7),0),1), "")</f>
        <v/>
      </c>
      <c r="V101" s="623" t="str">
        <f t="array" ref="V101">IFERROR(INDEX('liste des soudeurs'!$S$2:$S$98,
MATCH(1,('liste des soudeurs'!$F$2:$F$98=SITUATION!$C101)*
                     ('liste des soudeurs'!$I$2:$I$98&lt;=12)*
                    ('liste des soudeurs'!$G$2:$G$98=SITUATION!V$7),0),1), "")</f>
        <v/>
      </c>
      <c r="W101" s="610"/>
      <c r="X101" s="618" t="str">
        <f t="shared" si="13"/>
        <v/>
      </c>
      <c r="Y101" s="620" t="str">
        <f t="shared" si="14"/>
        <v/>
      </c>
      <c r="Z101" s="624" t="str">
        <f t="shared" si="10"/>
        <v/>
      </c>
      <c r="AA101" s="613">
        <f t="shared" si="11"/>
        <v>0</v>
      </c>
    </row>
    <row r="102" spans="1:27" hidden="1">
      <c r="A102" s="614">
        <f>COUNTIF($E$9:E102,1)</f>
        <v>34</v>
      </c>
      <c r="B102" s="615">
        <v>94</v>
      </c>
      <c r="C102" s="616" t="str">
        <f>IFERROR(VLOOKUP(D102,'1'!$A$2:$B$500,2,0),"")</f>
        <v/>
      </c>
      <c r="D102" s="617" t="s">
        <v>914</v>
      </c>
      <c r="E102" s="575">
        <f t="shared" si="12"/>
        <v>0</v>
      </c>
      <c r="F102" s="618" t="str">
        <f t="array" ref="F102">IFERROR(INDEX('liste des soudeurs'!$S$2:$S$98,
MATCH(1,('liste des soudeurs'!$F$2:$F$98=SITUATION!$C102)*
                     ('liste des soudeurs'!$I$2:$I$98&lt;=12)*
                    ('liste des soudeurs'!$G$2:$G$98=SITUATION!F$7),0),1), "")</f>
        <v/>
      </c>
      <c r="G102" s="619" t="str">
        <f t="array" ref="G102">IFERROR(INDEX('liste des soudeurs'!$S$2:$S$98,
MATCH(1,('liste des soudeurs'!$F$2:$F$98=SITUATION!$C102)*
                     ('liste des soudeurs'!$I$2:$I$98&lt;=12)*
                    ('liste des soudeurs'!$G$2:$G$98=SITUATION!G$7),0),1), "")</f>
        <v/>
      </c>
      <c r="H102" s="619" t="str">
        <f t="array" ref="H102">IFERROR(INDEX('liste des soudeurs'!$S$2:$S$98,
MATCH(1,('liste des soudeurs'!$F$2:$F$98=SITUATION!$C102)*
                     ('liste des soudeurs'!$I$2:$I$98&lt;=12)*
                    ('liste des soudeurs'!$G$2:$G$98=SITUATION!H$7),0),1), "")</f>
        <v/>
      </c>
      <c r="I102" s="619" t="str">
        <f t="array" ref="I102">IFERROR(INDEX('liste des soudeurs'!$S$2:$S$98,
MATCH(1,('liste des soudeurs'!$F$2:$F$98=SITUATION!$C102)*
                     ('liste des soudeurs'!$I$2:$I$98&lt;=12)*
                    ('liste des soudeurs'!$G$2:$G$98=SITUATION!I$7),0),1), "")</f>
        <v/>
      </c>
      <c r="J102" s="620" t="str">
        <f t="array" ref="J102">IFERROR(INDEX('liste des soudeurs'!$S$2:$S$98,
MATCH(1,('liste des soudeurs'!$F$2:$F$98=SITUATION!$C102)*
                     ('liste des soudeurs'!$I$2:$I$98&lt;=12)*
                    ('liste des soudeurs'!$G$2:$G$98=SITUATION!J$7),0),1), "")</f>
        <v/>
      </c>
      <c r="L102" s="618" t="str">
        <f t="array" ref="L102">IFERROR(INDEX('liste des soudeurs'!$S$2:$S$98,
                    MATCH(1,('liste des soudeurs'!$F$2:$F$98=SITUATION!$C102)*
                                        ('liste des soudeurs'!$I$2:$I$98&gt;12)*
                                         ('liste des soudeurs'!$G$2:$G$98=SITUATION!L$7),0),1),"")</f>
        <v/>
      </c>
      <c r="M102" s="619" t="str">
        <f t="array" ref="M102">IFERROR(INDEX('liste des soudeurs'!$S$2:$S$98,
                    MATCH(1,('liste des soudeurs'!$F$2:$F$98=SITUATION!$C102)*
                                        ('liste des soudeurs'!$I$2:$I$98&gt;12)*
                                         ('liste des soudeurs'!$G$2:$G$98=SITUATION!M$7),0),1),"")</f>
        <v/>
      </c>
      <c r="N102" s="619" t="str">
        <f t="array" ref="N102">IFERROR(INDEX('liste des soudeurs'!$S$2:$S$98,
                    MATCH(1,('liste des soudeurs'!$F$2:$F$98=SITUATION!$C102)*
                                        ('liste des soudeurs'!$I$2:$I$98&gt;12)*
                                         ('liste des soudeurs'!$G$2:$G$98=SITUATION!N$7),0),1),"")</f>
        <v/>
      </c>
      <c r="O102" s="619" t="str">
        <f t="array" ref="O102">IFERROR(INDEX('liste des soudeurs'!$S$2:$S$98,
                    MATCH(1,('liste des soudeurs'!$F$2:$F$98=SITUATION!$C102)*
                                        ('liste des soudeurs'!$I$2:$I$98&gt;12)*
                                         ('liste des soudeurs'!$G$2:$G$98=SITUATION!O$7),0),1),"")</f>
        <v/>
      </c>
      <c r="P102" s="620" t="str">
        <f t="array" ref="P102">IFERROR(INDEX('liste des soudeurs'!$S$2:$S$98,
                    MATCH(1,('liste des soudeurs'!$F$2:$F$98=SITUATION!$C102)*
                                        ('liste des soudeurs'!$I$2:$I$98&gt;12)*
                                         ('liste des soudeurs'!$G$2:$G$98=SITUATION!P$7),0),1),"")</f>
        <v/>
      </c>
      <c r="R102" s="621" t="str">
        <f t="array" ref="R102">IFERROR(INDEX('liste des soudeurs'!$S$2:$S$98,
MATCH(1,('liste des soudeurs'!$F$2:$F$98=SITUATION!$C102)*
                     ('liste des soudeurs'!$I$2:$I$98&lt;=12)*
                    ('liste des soudeurs'!$G$2:$G$98=SITUATION!R$7),0),1), "")</f>
        <v/>
      </c>
      <c r="S102" s="622" t="str">
        <f t="array" ref="S102">IFERROR(INDEX('liste des soudeurs'!$S$2:$S$98,
MATCH(1,('liste des soudeurs'!$F$2:$F$98=SITUATION!$C102)*
                     ('liste des soudeurs'!$I$2:$I$98&lt;=12)*
                    ('liste des soudeurs'!$G$2:$G$98=SITUATION!S$7),0),1), "")</f>
        <v/>
      </c>
      <c r="T102" s="622" t="str">
        <f t="array" ref="T102">IFERROR(INDEX('liste des soudeurs'!$S$2:$S$98,
MATCH(1,('liste des soudeurs'!$F$2:$F$98=SITUATION!$C102)*
                     ('liste des soudeurs'!$I$2:$I$98&lt;=12)*
                    ('liste des soudeurs'!$G$2:$G$98=SITUATION!T$7),0),1), "")</f>
        <v/>
      </c>
      <c r="U102" s="622" t="str">
        <f t="array" ref="U102">IFERROR(INDEX('liste des soudeurs'!$S$2:$S$98,
MATCH(1,('liste des soudeurs'!$F$2:$F$98=SITUATION!$C102)*
                     ('liste des soudeurs'!$I$2:$I$98&lt;=12)*
                    ('liste des soudeurs'!$G$2:$G$98=SITUATION!U$7),0),1), "")</f>
        <v/>
      </c>
      <c r="V102" s="623" t="str">
        <f t="array" ref="V102">IFERROR(INDEX('liste des soudeurs'!$S$2:$S$98,
MATCH(1,('liste des soudeurs'!$F$2:$F$98=SITUATION!$C102)*
                     ('liste des soudeurs'!$I$2:$I$98&lt;=12)*
                    ('liste des soudeurs'!$G$2:$G$98=SITUATION!V$7),0),1), "")</f>
        <v/>
      </c>
      <c r="W102" s="610"/>
      <c r="X102" s="618" t="str">
        <f t="shared" si="13"/>
        <v/>
      </c>
      <c r="Y102" s="620" t="str">
        <f t="shared" si="14"/>
        <v/>
      </c>
      <c r="Z102" s="624" t="str">
        <f t="shared" si="10"/>
        <v/>
      </c>
      <c r="AA102" s="613">
        <f t="shared" si="11"/>
        <v>0</v>
      </c>
    </row>
    <row r="103" spans="1:27" hidden="1">
      <c r="A103" s="614">
        <f>COUNTIF($E$9:E103,1)</f>
        <v>34</v>
      </c>
      <c r="B103" s="615">
        <v>95</v>
      </c>
      <c r="C103" s="616" t="str">
        <f>IFERROR(VLOOKUP(D103,'1'!$A$2:$B$500,2,0),"")</f>
        <v/>
      </c>
      <c r="D103" s="617" t="s">
        <v>915</v>
      </c>
      <c r="E103" s="575">
        <f t="shared" si="12"/>
        <v>0</v>
      </c>
      <c r="F103" s="618" t="str">
        <f t="array" ref="F103">IFERROR(INDEX('liste des soudeurs'!$S$2:$S$98,
MATCH(1,('liste des soudeurs'!$F$2:$F$98=SITUATION!$C103)*
                     ('liste des soudeurs'!$I$2:$I$98&lt;=12)*
                    ('liste des soudeurs'!$G$2:$G$98=SITUATION!F$7),0),1), "")</f>
        <v/>
      </c>
      <c r="G103" s="619" t="str">
        <f t="array" ref="G103">IFERROR(INDEX('liste des soudeurs'!$S$2:$S$98,
MATCH(1,('liste des soudeurs'!$F$2:$F$98=SITUATION!$C103)*
                     ('liste des soudeurs'!$I$2:$I$98&lt;=12)*
                    ('liste des soudeurs'!$G$2:$G$98=SITUATION!G$7),0),1), "")</f>
        <v/>
      </c>
      <c r="H103" s="619" t="str">
        <f t="array" ref="H103">IFERROR(INDEX('liste des soudeurs'!$S$2:$S$98,
MATCH(1,('liste des soudeurs'!$F$2:$F$98=SITUATION!$C103)*
                     ('liste des soudeurs'!$I$2:$I$98&lt;=12)*
                    ('liste des soudeurs'!$G$2:$G$98=SITUATION!H$7),0),1), "")</f>
        <v/>
      </c>
      <c r="I103" s="619" t="str">
        <f t="array" ref="I103">IFERROR(INDEX('liste des soudeurs'!$S$2:$S$98,
MATCH(1,('liste des soudeurs'!$F$2:$F$98=SITUATION!$C103)*
                     ('liste des soudeurs'!$I$2:$I$98&lt;=12)*
                    ('liste des soudeurs'!$G$2:$G$98=SITUATION!I$7),0),1), "")</f>
        <v/>
      </c>
      <c r="J103" s="620" t="str">
        <f t="array" ref="J103">IFERROR(INDEX('liste des soudeurs'!$S$2:$S$98,
MATCH(1,('liste des soudeurs'!$F$2:$F$98=SITUATION!$C103)*
                     ('liste des soudeurs'!$I$2:$I$98&lt;=12)*
                    ('liste des soudeurs'!$G$2:$G$98=SITUATION!J$7),0),1), "")</f>
        <v/>
      </c>
      <c r="L103" s="618" t="str">
        <f t="array" ref="L103">IFERROR(INDEX('liste des soudeurs'!$S$2:$S$98,
                    MATCH(1,('liste des soudeurs'!$F$2:$F$98=SITUATION!$C103)*
                                        ('liste des soudeurs'!$I$2:$I$98&gt;12)*
                                         ('liste des soudeurs'!$G$2:$G$98=SITUATION!L$7),0),1),"")</f>
        <v/>
      </c>
      <c r="M103" s="619" t="str">
        <f t="array" ref="M103">IFERROR(INDEX('liste des soudeurs'!$S$2:$S$98,
                    MATCH(1,('liste des soudeurs'!$F$2:$F$98=SITUATION!$C103)*
                                        ('liste des soudeurs'!$I$2:$I$98&gt;12)*
                                         ('liste des soudeurs'!$G$2:$G$98=SITUATION!M$7),0),1),"")</f>
        <v/>
      </c>
      <c r="N103" s="619" t="str">
        <f t="array" ref="N103">IFERROR(INDEX('liste des soudeurs'!$S$2:$S$98,
                    MATCH(1,('liste des soudeurs'!$F$2:$F$98=SITUATION!$C103)*
                                        ('liste des soudeurs'!$I$2:$I$98&gt;12)*
                                         ('liste des soudeurs'!$G$2:$G$98=SITUATION!N$7),0),1),"")</f>
        <v/>
      </c>
      <c r="O103" s="619" t="str">
        <f t="array" ref="O103">IFERROR(INDEX('liste des soudeurs'!$S$2:$S$98,
                    MATCH(1,('liste des soudeurs'!$F$2:$F$98=SITUATION!$C103)*
                                        ('liste des soudeurs'!$I$2:$I$98&gt;12)*
                                         ('liste des soudeurs'!$G$2:$G$98=SITUATION!O$7),0),1),"")</f>
        <v/>
      </c>
      <c r="P103" s="620" t="str">
        <f t="array" ref="P103">IFERROR(INDEX('liste des soudeurs'!$S$2:$S$98,
                    MATCH(1,('liste des soudeurs'!$F$2:$F$98=SITUATION!$C103)*
                                        ('liste des soudeurs'!$I$2:$I$98&gt;12)*
                                         ('liste des soudeurs'!$G$2:$G$98=SITUATION!P$7),0),1),"")</f>
        <v/>
      </c>
      <c r="R103" s="621" t="str">
        <f t="array" ref="R103">IFERROR(INDEX('liste des soudeurs'!$S$2:$S$98,
MATCH(1,('liste des soudeurs'!$F$2:$F$98=SITUATION!$C103)*
                     ('liste des soudeurs'!$I$2:$I$98&lt;=12)*
                    ('liste des soudeurs'!$G$2:$G$98=SITUATION!R$7),0),1), "")</f>
        <v/>
      </c>
      <c r="S103" s="622" t="str">
        <f t="array" ref="S103">IFERROR(INDEX('liste des soudeurs'!$S$2:$S$98,
MATCH(1,('liste des soudeurs'!$F$2:$F$98=SITUATION!$C103)*
                     ('liste des soudeurs'!$I$2:$I$98&lt;=12)*
                    ('liste des soudeurs'!$G$2:$G$98=SITUATION!S$7),0),1), "")</f>
        <v/>
      </c>
      <c r="T103" s="622" t="str">
        <f t="array" ref="T103">IFERROR(INDEX('liste des soudeurs'!$S$2:$S$98,
MATCH(1,('liste des soudeurs'!$F$2:$F$98=SITUATION!$C103)*
                     ('liste des soudeurs'!$I$2:$I$98&lt;=12)*
                    ('liste des soudeurs'!$G$2:$G$98=SITUATION!T$7),0),1), "")</f>
        <v/>
      </c>
      <c r="U103" s="622" t="str">
        <f t="array" ref="U103">IFERROR(INDEX('liste des soudeurs'!$S$2:$S$98,
MATCH(1,('liste des soudeurs'!$F$2:$F$98=SITUATION!$C103)*
                     ('liste des soudeurs'!$I$2:$I$98&lt;=12)*
                    ('liste des soudeurs'!$G$2:$G$98=SITUATION!U$7),0),1), "")</f>
        <v/>
      </c>
      <c r="V103" s="623" t="str">
        <f t="array" ref="V103">IFERROR(INDEX('liste des soudeurs'!$S$2:$S$98,
MATCH(1,('liste des soudeurs'!$F$2:$F$98=SITUATION!$C103)*
                     ('liste des soudeurs'!$I$2:$I$98&lt;=12)*
                    ('liste des soudeurs'!$G$2:$G$98=SITUATION!V$7),0),1), "")</f>
        <v/>
      </c>
      <c r="W103" s="610"/>
      <c r="X103" s="618" t="str">
        <f t="shared" si="13"/>
        <v/>
      </c>
      <c r="Y103" s="620" t="str">
        <f t="shared" si="14"/>
        <v/>
      </c>
      <c r="Z103" s="624" t="str">
        <f t="shared" si="10"/>
        <v/>
      </c>
      <c r="AA103" s="613">
        <f t="shared" si="11"/>
        <v>0</v>
      </c>
    </row>
    <row r="104" spans="1:27" hidden="1">
      <c r="A104" s="614">
        <f>COUNTIF($E$9:E104,1)</f>
        <v>34</v>
      </c>
      <c r="B104" s="615">
        <v>96</v>
      </c>
      <c r="C104" s="616" t="str">
        <f>IFERROR(VLOOKUP(D104,'1'!$A$2:$B$500,2,0),"")</f>
        <v/>
      </c>
      <c r="D104" s="617" t="s">
        <v>916</v>
      </c>
      <c r="E104" s="575">
        <f t="shared" si="12"/>
        <v>0</v>
      </c>
      <c r="F104" s="618" t="str">
        <f t="array" ref="F104">IFERROR(INDEX('liste des soudeurs'!$S$2:$S$98,
MATCH(1,('liste des soudeurs'!$F$2:$F$98=SITUATION!$C104)*
                     ('liste des soudeurs'!$I$2:$I$98&lt;=12)*
                    ('liste des soudeurs'!$G$2:$G$98=SITUATION!F$7),0),1), "")</f>
        <v/>
      </c>
      <c r="G104" s="619" t="str">
        <f t="array" ref="G104">IFERROR(INDEX('liste des soudeurs'!$S$2:$S$98,
MATCH(1,('liste des soudeurs'!$F$2:$F$98=SITUATION!$C104)*
                     ('liste des soudeurs'!$I$2:$I$98&lt;=12)*
                    ('liste des soudeurs'!$G$2:$G$98=SITUATION!G$7),0),1), "")</f>
        <v/>
      </c>
      <c r="H104" s="619" t="str">
        <f t="array" ref="H104">IFERROR(INDEX('liste des soudeurs'!$S$2:$S$98,
MATCH(1,('liste des soudeurs'!$F$2:$F$98=SITUATION!$C104)*
                     ('liste des soudeurs'!$I$2:$I$98&lt;=12)*
                    ('liste des soudeurs'!$G$2:$G$98=SITUATION!H$7),0),1), "")</f>
        <v/>
      </c>
      <c r="I104" s="619" t="str">
        <f t="array" ref="I104">IFERROR(INDEX('liste des soudeurs'!$S$2:$S$98,
MATCH(1,('liste des soudeurs'!$F$2:$F$98=SITUATION!$C104)*
                     ('liste des soudeurs'!$I$2:$I$98&lt;=12)*
                    ('liste des soudeurs'!$G$2:$G$98=SITUATION!I$7),0),1), "")</f>
        <v/>
      </c>
      <c r="J104" s="620" t="str">
        <f t="array" ref="J104">IFERROR(INDEX('liste des soudeurs'!$S$2:$S$98,
MATCH(1,('liste des soudeurs'!$F$2:$F$98=SITUATION!$C104)*
                     ('liste des soudeurs'!$I$2:$I$98&lt;=12)*
                    ('liste des soudeurs'!$G$2:$G$98=SITUATION!J$7),0),1), "")</f>
        <v/>
      </c>
      <c r="L104" s="618" t="str">
        <f t="array" ref="L104">IFERROR(INDEX('liste des soudeurs'!$S$2:$S$98,
                    MATCH(1,('liste des soudeurs'!$F$2:$F$98=SITUATION!$C104)*
                                        ('liste des soudeurs'!$I$2:$I$98&gt;12)*
                                         ('liste des soudeurs'!$G$2:$G$98=SITUATION!L$7),0),1),"")</f>
        <v/>
      </c>
      <c r="M104" s="619" t="str">
        <f t="array" ref="M104">IFERROR(INDEX('liste des soudeurs'!$S$2:$S$98,
                    MATCH(1,('liste des soudeurs'!$F$2:$F$98=SITUATION!$C104)*
                                        ('liste des soudeurs'!$I$2:$I$98&gt;12)*
                                         ('liste des soudeurs'!$G$2:$G$98=SITUATION!M$7),0),1),"")</f>
        <v/>
      </c>
      <c r="N104" s="619" t="str">
        <f t="array" ref="N104">IFERROR(INDEX('liste des soudeurs'!$S$2:$S$98,
                    MATCH(1,('liste des soudeurs'!$F$2:$F$98=SITUATION!$C104)*
                                        ('liste des soudeurs'!$I$2:$I$98&gt;12)*
                                         ('liste des soudeurs'!$G$2:$G$98=SITUATION!N$7),0),1),"")</f>
        <v/>
      </c>
      <c r="O104" s="619" t="str">
        <f t="array" ref="O104">IFERROR(INDEX('liste des soudeurs'!$S$2:$S$98,
                    MATCH(1,('liste des soudeurs'!$F$2:$F$98=SITUATION!$C104)*
                                        ('liste des soudeurs'!$I$2:$I$98&gt;12)*
                                         ('liste des soudeurs'!$G$2:$G$98=SITUATION!O$7),0),1),"")</f>
        <v/>
      </c>
      <c r="P104" s="620" t="str">
        <f t="array" ref="P104">IFERROR(INDEX('liste des soudeurs'!$S$2:$S$98,
                    MATCH(1,('liste des soudeurs'!$F$2:$F$98=SITUATION!$C104)*
                                        ('liste des soudeurs'!$I$2:$I$98&gt;12)*
                                         ('liste des soudeurs'!$G$2:$G$98=SITUATION!P$7),0),1),"")</f>
        <v/>
      </c>
      <c r="R104" s="621" t="str">
        <f t="array" ref="R104">IFERROR(INDEX('liste des soudeurs'!$S$2:$S$98,
MATCH(1,('liste des soudeurs'!$F$2:$F$98=SITUATION!$C104)*
                     ('liste des soudeurs'!$I$2:$I$98&lt;=12)*
                    ('liste des soudeurs'!$G$2:$G$98=SITUATION!R$7),0),1), "")</f>
        <v/>
      </c>
      <c r="S104" s="622" t="str">
        <f t="array" ref="S104">IFERROR(INDEX('liste des soudeurs'!$S$2:$S$98,
MATCH(1,('liste des soudeurs'!$F$2:$F$98=SITUATION!$C104)*
                     ('liste des soudeurs'!$I$2:$I$98&lt;=12)*
                    ('liste des soudeurs'!$G$2:$G$98=SITUATION!S$7),0),1), "")</f>
        <v/>
      </c>
      <c r="T104" s="622" t="str">
        <f t="array" ref="T104">IFERROR(INDEX('liste des soudeurs'!$S$2:$S$98,
MATCH(1,('liste des soudeurs'!$F$2:$F$98=SITUATION!$C104)*
                     ('liste des soudeurs'!$I$2:$I$98&lt;=12)*
                    ('liste des soudeurs'!$G$2:$G$98=SITUATION!T$7),0),1), "")</f>
        <v/>
      </c>
      <c r="U104" s="622" t="str">
        <f t="array" ref="U104">IFERROR(INDEX('liste des soudeurs'!$S$2:$S$98,
MATCH(1,('liste des soudeurs'!$F$2:$F$98=SITUATION!$C104)*
                     ('liste des soudeurs'!$I$2:$I$98&lt;=12)*
                    ('liste des soudeurs'!$G$2:$G$98=SITUATION!U$7),0),1), "")</f>
        <v/>
      </c>
      <c r="V104" s="623" t="str">
        <f t="array" ref="V104">IFERROR(INDEX('liste des soudeurs'!$S$2:$S$98,
MATCH(1,('liste des soudeurs'!$F$2:$F$98=SITUATION!$C104)*
                     ('liste des soudeurs'!$I$2:$I$98&lt;=12)*
                    ('liste des soudeurs'!$G$2:$G$98=SITUATION!V$7),0),1), "")</f>
        <v/>
      </c>
      <c r="W104" s="610"/>
      <c r="X104" s="618" t="str">
        <f t="shared" si="13"/>
        <v/>
      </c>
      <c r="Y104" s="620" t="str">
        <f t="shared" si="14"/>
        <v/>
      </c>
      <c r="Z104" s="624" t="str">
        <f t="shared" si="10"/>
        <v/>
      </c>
      <c r="AA104" s="613">
        <f t="shared" si="11"/>
        <v>0</v>
      </c>
    </row>
    <row r="105" spans="1:27" hidden="1">
      <c r="A105" s="614">
        <f>COUNTIF($E$9:E105,1)</f>
        <v>34</v>
      </c>
      <c r="B105" s="615">
        <v>97</v>
      </c>
      <c r="C105" s="616" t="str">
        <f>IFERROR(VLOOKUP(D105,'1'!$A$2:$B$500,2,0),"")</f>
        <v/>
      </c>
      <c r="D105" s="617" t="s">
        <v>917</v>
      </c>
      <c r="E105" s="575">
        <f t="shared" si="12"/>
        <v>0</v>
      </c>
      <c r="F105" s="618" t="str">
        <f t="array" ref="F105">IFERROR(INDEX('liste des soudeurs'!$S$2:$S$98,
MATCH(1,('liste des soudeurs'!$F$2:$F$98=SITUATION!$C105)*
                     ('liste des soudeurs'!$I$2:$I$98&lt;=12)*
                    ('liste des soudeurs'!$G$2:$G$98=SITUATION!F$7),0),1), "")</f>
        <v/>
      </c>
      <c r="G105" s="619" t="str">
        <f t="array" ref="G105">IFERROR(INDEX('liste des soudeurs'!$S$2:$S$98,
MATCH(1,('liste des soudeurs'!$F$2:$F$98=SITUATION!$C105)*
                     ('liste des soudeurs'!$I$2:$I$98&lt;=12)*
                    ('liste des soudeurs'!$G$2:$G$98=SITUATION!G$7),0),1), "")</f>
        <v/>
      </c>
      <c r="H105" s="619" t="str">
        <f t="array" ref="H105">IFERROR(INDEX('liste des soudeurs'!$S$2:$S$98,
MATCH(1,('liste des soudeurs'!$F$2:$F$98=SITUATION!$C105)*
                     ('liste des soudeurs'!$I$2:$I$98&lt;=12)*
                    ('liste des soudeurs'!$G$2:$G$98=SITUATION!H$7),0),1), "")</f>
        <v/>
      </c>
      <c r="I105" s="619" t="str">
        <f t="array" ref="I105">IFERROR(INDEX('liste des soudeurs'!$S$2:$S$98,
MATCH(1,('liste des soudeurs'!$F$2:$F$98=SITUATION!$C105)*
                     ('liste des soudeurs'!$I$2:$I$98&lt;=12)*
                    ('liste des soudeurs'!$G$2:$G$98=SITUATION!I$7),0),1), "")</f>
        <v/>
      </c>
      <c r="J105" s="620" t="str">
        <f t="array" ref="J105">IFERROR(INDEX('liste des soudeurs'!$S$2:$S$98,
MATCH(1,('liste des soudeurs'!$F$2:$F$98=SITUATION!$C105)*
                     ('liste des soudeurs'!$I$2:$I$98&lt;=12)*
                    ('liste des soudeurs'!$G$2:$G$98=SITUATION!J$7),0),1), "")</f>
        <v/>
      </c>
      <c r="L105" s="618" t="str">
        <f t="array" ref="L105">IFERROR(INDEX('liste des soudeurs'!$S$2:$S$98,
                    MATCH(1,('liste des soudeurs'!$F$2:$F$98=SITUATION!$C105)*
                                        ('liste des soudeurs'!$I$2:$I$98&gt;12)*
                                         ('liste des soudeurs'!$G$2:$G$98=SITUATION!L$7),0),1),"")</f>
        <v/>
      </c>
      <c r="M105" s="619" t="str">
        <f t="array" ref="M105">IFERROR(INDEX('liste des soudeurs'!$S$2:$S$98,
                    MATCH(1,('liste des soudeurs'!$F$2:$F$98=SITUATION!$C105)*
                                        ('liste des soudeurs'!$I$2:$I$98&gt;12)*
                                         ('liste des soudeurs'!$G$2:$G$98=SITUATION!M$7),0),1),"")</f>
        <v/>
      </c>
      <c r="N105" s="619" t="str">
        <f t="array" ref="N105">IFERROR(INDEX('liste des soudeurs'!$S$2:$S$98,
                    MATCH(1,('liste des soudeurs'!$F$2:$F$98=SITUATION!$C105)*
                                        ('liste des soudeurs'!$I$2:$I$98&gt;12)*
                                         ('liste des soudeurs'!$G$2:$G$98=SITUATION!N$7),0),1),"")</f>
        <v/>
      </c>
      <c r="O105" s="619" t="str">
        <f t="array" ref="O105">IFERROR(INDEX('liste des soudeurs'!$S$2:$S$98,
                    MATCH(1,('liste des soudeurs'!$F$2:$F$98=SITUATION!$C105)*
                                        ('liste des soudeurs'!$I$2:$I$98&gt;12)*
                                         ('liste des soudeurs'!$G$2:$G$98=SITUATION!O$7),0),1),"")</f>
        <v/>
      </c>
      <c r="P105" s="620" t="str">
        <f t="array" ref="P105">IFERROR(INDEX('liste des soudeurs'!$S$2:$S$98,
                    MATCH(1,('liste des soudeurs'!$F$2:$F$98=SITUATION!$C105)*
                                        ('liste des soudeurs'!$I$2:$I$98&gt;12)*
                                         ('liste des soudeurs'!$G$2:$G$98=SITUATION!P$7),0),1),"")</f>
        <v/>
      </c>
      <c r="R105" s="621" t="str">
        <f t="array" ref="R105">IFERROR(INDEX('liste des soudeurs'!$S$2:$S$98,
MATCH(1,('liste des soudeurs'!$F$2:$F$98=SITUATION!$C105)*
                     ('liste des soudeurs'!$I$2:$I$98&lt;=12)*
                    ('liste des soudeurs'!$G$2:$G$98=SITUATION!R$7),0),1), "")</f>
        <v/>
      </c>
      <c r="S105" s="622" t="str">
        <f t="array" ref="S105">IFERROR(INDEX('liste des soudeurs'!$S$2:$S$98,
MATCH(1,('liste des soudeurs'!$F$2:$F$98=SITUATION!$C105)*
                     ('liste des soudeurs'!$I$2:$I$98&lt;=12)*
                    ('liste des soudeurs'!$G$2:$G$98=SITUATION!S$7),0),1), "")</f>
        <v/>
      </c>
      <c r="T105" s="622" t="str">
        <f t="array" ref="T105">IFERROR(INDEX('liste des soudeurs'!$S$2:$S$98,
MATCH(1,('liste des soudeurs'!$F$2:$F$98=SITUATION!$C105)*
                     ('liste des soudeurs'!$I$2:$I$98&lt;=12)*
                    ('liste des soudeurs'!$G$2:$G$98=SITUATION!T$7),0),1), "")</f>
        <v/>
      </c>
      <c r="U105" s="622" t="str">
        <f t="array" ref="U105">IFERROR(INDEX('liste des soudeurs'!$S$2:$S$98,
MATCH(1,('liste des soudeurs'!$F$2:$F$98=SITUATION!$C105)*
                     ('liste des soudeurs'!$I$2:$I$98&lt;=12)*
                    ('liste des soudeurs'!$G$2:$G$98=SITUATION!U$7),0),1), "")</f>
        <v/>
      </c>
      <c r="V105" s="623" t="str">
        <f t="array" ref="V105">IFERROR(INDEX('liste des soudeurs'!$S$2:$S$98,
MATCH(1,('liste des soudeurs'!$F$2:$F$98=SITUATION!$C105)*
                     ('liste des soudeurs'!$I$2:$I$98&lt;=12)*
                    ('liste des soudeurs'!$G$2:$G$98=SITUATION!V$7),0),1), "")</f>
        <v/>
      </c>
      <c r="W105" s="610"/>
      <c r="X105" s="618" t="str">
        <f t="shared" si="13"/>
        <v/>
      </c>
      <c r="Y105" s="620" t="str">
        <f t="shared" si="14"/>
        <v/>
      </c>
      <c r="Z105" s="624" t="str">
        <f t="shared" si="10"/>
        <v/>
      </c>
      <c r="AA105" s="613">
        <f t="shared" si="11"/>
        <v>0</v>
      </c>
    </row>
    <row r="106" spans="1:27" hidden="1">
      <c r="A106" s="614">
        <f>COUNTIF($E$9:E106,1)</f>
        <v>34</v>
      </c>
      <c r="B106" s="615">
        <v>98</v>
      </c>
      <c r="C106" s="616" t="str">
        <f>IFERROR(VLOOKUP(D106,'1'!$A$2:$B$500,2,0),"")</f>
        <v/>
      </c>
      <c r="D106" s="617" t="s">
        <v>918</v>
      </c>
      <c r="E106" s="575">
        <f t="shared" si="12"/>
        <v>0</v>
      </c>
      <c r="F106" s="618" t="str">
        <f t="array" ref="F106">IFERROR(INDEX('liste des soudeurs'!$S$2:$S$98,
MATCH(1,('liste des soudeurs'!$F$2:$F$98=SITUATION!$C106)*
                     ('liste des soudeurs'!$I$2:$I$98&lt;=12)*
                    ('liste des soudeurs'!$G$2:$G$98=SITUATION!F$7),0),1), "")</f>
        <v/>
      </c>
      <c r="G106" s="619" t="str">
        <f t="array" ref="G106">IFERROR(INDEX('liste des soudeurs'!$S$2:$S$98,
MATCH(1,('liste des soudeurs'!$F$2:$F$98=SITUATION!$C106)*
                     ('liste des soudeurs'!$I$2:$I$98&lt;=12)*
                    ('liste des soudeurs'!$G$2:$G$98=SITUATION!G$7),0),1), "")</f>
        <v/>
      </c>
      <c r="H106" s="619" t="str">
        <f t="array" ref="H106">IFERROR(INDEX('liste des soudeurs'!$S$2:$S$98,
MATCH(1,('liste des soudeurs'!$F$2:$F$98=SITUATION!$C106)*
                     ('liste des soudeurs'!$I$2:$I$98&lt;=12)*
                    ('liste des soudeurs'!$G$2:$G$98=SITUATION!H$7),0),1), "")</f>
        <v/>
      </c>
      <c r="I106" s="619" t="str">
        <f t="array" ref="I106">IFERROR(INDEX('liste des soudeurs'!$S$2:$S$98,
MATCH(1,('liste des soudeurs'!$F$2:$F$98=SITUATION!$C106)*
                     ('liste des soudeurs'!$I$2:$I$98&lt;=12)*
                    ('liste des soudeurs'!$G$2:$G$98=SITUATION!I$7),0),1), "")</f>
        <v/>
      </c>
      <c r="J106" s="620" t="str">
        <f t="array" ref="J106">IFERROR(INDEX('liste des soudeurs'!$S$2:$S$98,
MATCH(1,('liste des soudeurs'!$F$2:$F$98=SITUATION!$C106)*
                     ('liste des soudeurs'!$I$2:$I$98&lt;=12)*
                    ('liste des soudeurs'!$G$2:$G$98=SITUATION!J$7),0),1), "")</f>
        <v/>
      </c>
      <c r="L106" s="618" t="str">
        <f t="array" ref="L106">IFERROR(INDEX('liste des soudeurs'!$S$2:$S$98,
                    MATCH(1,('liste des soudeurs'!$F$2:$F$98=SITUATION!$C106)*
                                        ('liste des soudeurs'!$I$2:$I$98&gt;12)*
                                         ('liste des soudeurs'!$G$2:$G$98=SITUATION!L$7),0),1),"")</f>
        <v/>
      </c>
      <c r="M106" s="619" t="str">
        <f t="array" ref="M106">IFERROR(INDEX('liste des soudeurs'!$S$2:$S$98,
                    MATCH(1,('liste des soudeurs'!$F$2:$F$98=SITUATION!$C106)*
                                        ('liste des soudeurs'!$I$2:$I$98&gt;12)*
                                         ('liste des soudeurs'!$G$2:$G$98=SITUATION!M$7),0),1),"")</f>
        <v/>
      </c>
      <c r="N106" s="619" t="str">
        <f t="array" ref="N106">IFERROR(INDEX('liste des soudeurs'!$S$2:$S$98,
                    MATCH(1,('liste des soudeurs'!$F$2:$F$98=SITUATION!$C106)*
                                        ('liste des soudeurs'!$I$2:$I$98&gt;12)*
                                         ('liste des soudeurs'!$G$2:$G$98=SITUATION!N$7),0),1),"")</f>
        <v/>
      </c>
      <c r="O106" s="619" t="str">
        <f t="array" ref="O106">IFERROR(INDEX('liste des soudeurs'!$S$2:$S$98,
                    MATCH(1,('liste des soudeurs'!$F$2:$F$98=SITUATION!$C106)*
                                        ('liste des soudeurs'!$I$2:$I$98&gt;12)*
                                         ('liste des soudeurs'!$G$2:$G$98=SITUATION!O$7),0),1),"")</f>
        <v/>
      </c>
      <c r="P106" s="620" t="str">
        <f t="array" ref="P106">IFERROR(INDEX('liste des soudeurs'!$S$2:$S$98,
                    MATCH(1,('liste des soudeurs'!$F$2:$F$98=SITUATION!$C106)*
                                        ('liste des soudeurs'!$I$2:$I$98&gt;12)*
                                         ('liste des soudeurs'!$G$2:$G$98=SITUATION!P$7),0),1),"")</f>
        <v/>
      </c>
      <c r="R106" s="621" t="str">
        <f t="array" ref="R106">IFERROR(INDEX('liste des soudeurs'!$S$2:$S$98,
MATCH(1,('liste des soudeurs'!$F$2:$F$98=SITUATION!$C106)*
                     ('liste des soudeurs'!$I$2:$I$98&lt;=12)*
                    ('liste des soudeurs'!$G$2:$G$98=SITUATION!R$7),0),1), "")</f>
        <v/>
      </c>
      <c r="S106" s="622" t="str">
        <f t="array" ref="S106">IFERROR(INDEX('liste des soudeurs'!$S$2:$S$98,
MATCH(1,('liste des soudeurs'!$F$2:$F$98=SITUATION!$C106)*
                     ('liste des soudeurs'!$I$2:$I$98&lt;=12)*
                    ('liste des soudeurs'!$G$2:$G$98=SITUATION!S$7),0),1), "")</f>
        <v/>
      </c>
      <c r="T106" s="622" t="str">
        <f t="array" ref="T106">IFERROR(INDEX('liste des soudeurs'!$S$2:$S$98,
MATCH(1,('liste des soudeurs'!$F$2:$F$98=SITUATION!$C106)*
                     ('liste des soudeurs'!$I$2:$I$98&lt;=12)*
                    ('liste des soudeurs'!$G$2:$G$98=SITUATION!T$7),0),1), "")</f>
        <v/>
      </c>
      <c r="U106" s="622" t="str">
        <f t="array" ref="U106">IFERROR(INDEX('liste des soudeurs'!$S$2:$S$98,
MATCH(1,('liste des soudeurs'!$F$2:$F$98=SITUATION!$C106)*
                     ('liste des soudeurs'!$I$2:$I$98&lt;=12)*
                    ('liste des soudeurs'!$G$2:$G$98=SITUATION!U$7),0),1), "")</f>
        <v/>
      </c>
      <c r="V106" s="623" t="str">
        <f t="array" ref="V106">IFERROR(INDEX('liste des soudeurs'!$S$2:$S$98,
MATCH(1,('liste des soudeurs'!$F$2:$F$98=SITUATION!$C106)*
                     ('liste des soudeurs'!$I$2:$I$98&lt;=12)*
                    ('liste des soudeurs'!$G$2:$G$98=SITUATION!V$7),0),1), "")</f>
        <v/>
      </c>
      <c r="W106" s="610"/>
      <c r="X106" s="618" t="str">
        <f t="shared" si="13"/>
        <v/>
      </c>
      <c r="Y106" s="620" t="str">
        <f t="shared" si="14"/>
        <v/>
      </c>
      <c r="Z106" s="624" t="str">
        <f t="shared" si="10"/>
        <v/>
      </c>
      <c r="AA106" s="613">
        <f t="shared" si="11"/>
        <v>0</v>
      </c>
    </row>
    <row r="107" spans="1:27" hidden="1">
      <c r="A107" s="614">
        <f>COUNTIF($E$9:E107,1)</f>
        <v>34</v>
      </c>
      <c r="B107" s="615">
        <v>99</v>
      </c>
      <c r="C107" s="616" t="str">
        <f>IFERROR(VLOOKUP(D107,'1'!$A$2:$B$500,2,0),"")</f>
        <v/>
      </c>
      <c r="D107" s="617" t="s">
        <v>919</v>
      </c>
      <c r="E107" s="575">
        <f t="shared" si="12"/>
        <v>0</v>
      </c>
      <c r="F107" s="618" t="str">
        <f t="array" ref="F107">IFERROR(INDEX('liste des soudeurs'!$S$2:$S$98,
MATCH(1,('liste des soudeurs'!$F$2:$F$98=SITUATION!$C107)*
                     ('liste des soudeurs'!$I$2:$I$98&lt;=12)*
                    ('liste des soudeurs'!$G$2:$G$98=SITUATION!F$7),0),1), "")</f>
        <v/>
      </c>
      <c r="G107" s="619" t="str">
        <f t="array" ref="G107">IFERROR(INDEX('liste des soudeurs'!$S$2:$S$98,
MATCH(1,('liste des soudeurs'!$F$2:$F$98=SITUATION!$C107)*
                     ('liste des soudeurs'!$I$2:$I$98&lt;=12)*
                    ('liste des soudeurs'!$G$2:$G$98=SITUATION!G$7),0),1), "")</f>
        <v/>
      </c>
      <c r="H107" s="619" t="str">
        <f t="array" ref="H107">IFERROR(INDEX('liste des soudeurs'!$S$2:$S$98,
MATCH(1,('liste des soudeurs'!$F$2:$F$98=SITUATION!$C107)*
                     ('liste des soudeurs'!$I$2:$I$98&lt;=12)*
                    ('liste des soudeurs'!$G$2:$G$98=SITUATION!H$7),0),1), "")</f>
        <v/>
      </c>
      <c r="I107" s="619" t="str">
        <f t="array" ref="I107">IFERROR(INDEX('liste des soudeurs'!$S$2:$S$98,
MATCH(1,('liste des soudeurs'!$F$2:$F$98=SITUATION!$C107)*
                     ('liste des soudeurs'!$I$2:$I$98&lt;=12)*
                    ('liste des soudeurs'!$G$2:$G$98=SITUATION!I$7),0),1), "")</f>
        <v/>
      </c>
      <c r="J107" s="620" t="str">
        <f t="array" ref="J107">IFERROR(INDEX('liste des soudeurs'!$S$2:$S$98,
MATCH(1,('liste des soudeurs'!$F$2:$F$98=SITUATION!$C107)*
                     ('liste des soudeurs'!$I$2:$I$98&lt;=12)*
                    ('liste des soudeurs'!$G$2:$G$98=SITUATION!J$7),0),1), "")</f>
        <v/>
      </c>
      <c r="L107" s="618" t="str">
        <f t="array" ref="L107">IFERROR(INDEX('liste des soudeurs'!$S$2:$S$98,
                    MATCH(1,('liste des soudeurs'!$F$2:$F$98=SITUATION!$C107)*
                                        ('liste des soudeurs'!$I$2:$I$98&gt;12)*
                                         ('liste des soudeurs'!$G$2:$G$98=SITUATION!L$7),0),1),"")</f>
        <v/>
      </c>
      <c r="M107" s="619" t="str">
        <f t="array" ref="M107">IFERROR(INDEX('liste des soudeurs'!$S$2:$S$98,
                    MATCH(1,('liste des soudeurs'!$F$2:$F$98=SITUATION!$C107)*
                                        ('liste des soudeurs'!$I$2:$I$98&gt;12)*
                                         ('liste des soudeurs'!$G$2:$G$98=SITUATION!M$7),0),1),"")</f>
        <v/>
      </c>
      <c r="N107" s="619" t="str">
        <f t="array" ref="N107">IFERROR(INDEX('liste des soudeurs'!$S$2:$S$98,
                    MATCH(1,('liste des soudeurs'!$F$2:$F$98=SITUATION!$C107)*
                                        ('liste des soudeurs'!$I$2:$I$98&gt;12)*
                                         ('liste des soudeurs'!$G$2:$G$98=SITUATION!N$7),0),1),"")</f>
        <v/>
      </c>
      <c r="O107" s="619" t="str">
        <f t="array" ref="O107">IFERROR(INDEX('liste des soudeurs'!$S$2:$S$98,
                    MATCH(1,('liste des soudeurs'!$F$2:$F$98=SITUATION!$C107)*
                                        ('liste des soudeurs'!$I$2:$I$98&gt;12)*
                                         ('liste des soudeurs'!$G$2:$G$98=SITUATION!O$7),0),1),"")</f>
        <v/>
      </c>
      <c r="P107" s="620" t="str">
        <f t="array" ref="P107">IFERROR(INDEX('liste des soudeurs'!$S$2:$S$98,
                    MATCH(1,('liste des soudeurs'!$F$2:$F$98=SITUATION!$C107)*
                                        ('liste des soudeurs'!$I$2:$I$98&gt;12)*
                                         ('liste des soudeurs'!$G$2:$G$98=SITUATION!P$7),0),1),"")</f>
        <v/>
      </c>
      <c r="R107" s="621" t="str">
        <f t="array" ref="R107">IFERROR(INDEX('liste des soudeurs'!$S$2:$S$98,
MATCH(1,('liste des soudeurs'!$F$2:$F$98=SITUATION!$C107)*
                     ('liste des soudeurs'!$I$2:$I$98&lt;=12)*
                    ('liste des soudeurs'!$G$2:$G$98=SITUATION!R$7),0),1), "")</f>
        <v/>
      </c>
      <c r="S107" s="622" t="str">
        <f t="array" ref="S107">IFERROR(INDEX('liste des soudeurs'!$S$2:$S$98,
MATCH(1,('liste des soudeurs'!$F$2:$F$98=SITUATION!$C107)*
                     ('liste des soudeurs'!$I$2:$I$98&lt;=12)*
                    ('liste des soudeurs'!$G$2:$G$98=SITUATION!S$7),0),1), "")</f>
        <v/>
      </c>
      <c r="T107" s="622" t="str">
        <f t="array" ref="T107">IFERROR(INDEX('liste des soudeurs'!$S$2:$S$98,
MATCH(1,('liste des soudeurs'!$F$2:$F$98=SITUATION!$C107)*
                     ('liste des soudeurs'!$I$2:$I$98&lt;=12)*
                    ('liste des soudeurs'!$G$2:$G$98=SITUATION!T$7),0),1), "")</f>
        <v/>
      </c>
      <c r="U107" s="622" t="str">
        <f t="array" ref="U107">IFERROR(INDEX('liste des soudeurs'!$S$2:$S$98,
MATCH(1,('liste des soudeurs'!$F$2:$F$98=SITUATION!$C107)*
                     ('liste des soudeurs'!$I$2:$I$98&lt;=12)*
                    ('liste des soudeurs'!$G$2:$G$98=SITUATION!U$7),0),1), "")</f>
        <v/>
      </c>
      <c r="V107" s="623" t="str">
        <f t="array" ref="V107">IFERROR(INDEX('liste des soudeurs'!$S$2:$S$98,
MATCH(1,('liste des soudeurs'!$F$2:$F$98=SITUATION!$C107)*
                     ('liste des soudeurs'!$I$2:$I$98&lt;=12)*
                    ('liste des soudeurs'!$G$2:$G$98=SITUATION!V$7),0),1), "")</f>
        <v/>
      </c>
      <c r="W107" s="610"/>
      <c r="X107" s="618" t="str">
        <f t="shared" si="13"/>
        <v/>
      </c>
      <c r="Y107" s="620" t="str">
        <f t="shared" si="14"/>
        <v/>
      </c>
      <c r="Z107" s="624" t="str">
        <f t="shared" si="10"/>
        <v/>
      </c>
      <c r="AA107" s="613">
        <f t="shared" si="11"/>
        <v>0</v>
      </c>
    </row>
    <row r="108" spans="1:27" hidden="1">
      <c r="A108" s="614">
        <f>COUNTIF($E$9:E108,1)</f>
        <v>34</v>
      </c>
      <c r="B108" s="615">
        <v>100</v>
      </c>
      <c r="C108" s="616" t="str">
        <f>IFERROR(VLOOKUP(D108,'1'!$A$2:$B$500,2,0),"")</f>
        <v/>
      </c>
      <c r="D108" s="617" t="s">
        <v>920</v>
      </c>
      <c r="E108" s="575">
        <f t="shared" si="12"/>
        <v>0</v>
      </c>
      <c r="F108" s="618" t="str">
        <f t="array" ref="F108">IFERROR(INDEX('liste des soudeurs'!$S$2:$S$98,
MATCH(1,('liste des soudeurs'!$F$2:$F$98=SITUATION!$C108)*
                     ('liste des soudeurs'!$I$2:$I$98&lt;=12)*
                    ('liste des soudeurs'!$G$2:$G$98=SITUATION!F$7),0),1), "")</f>
        <v/>
      </c>
      <c r="G108" s="619" t="str">
        <f t="array" ref="G108">IFERROR(INDEX('liste des soudeurs'!$S$2:$S$98,
MATCH(1,('liste des soudeurs'!$F$2:$F$98=SITUATION!$C108)*
                     ('liste des soudeurs'!$I$2:$I$98&lt;=12)*
                    ('liste des soudeurs'!$G$2:$G$98=SITUATION!G$7),0),1), "")</f>
        <v/>
      </c>
      <c r="H108" s="619" t="str">
        <f t="array" ref="H108">IFERROR(INDEX('liste des soudeurs'!$S$2:$S$98,
MATCH(1,('liste des soudeurs'!$F$2:$F$98=SITUATION!$C108)*
                     ('liste des soudeurs'!$I$2:$I$98&lt;=12)*
                    ('liste des soudeurs'!$G$2:$G$98=SITUATION!H$7),0),1), "")</f>
        <v/>
      </c>
      <c r="I108" s="619" t="str">
        <f t="array" ref="I108">IFERROR(INDEX('liste des soudeurs'!$S$2:$S$98,
MATCH(1,('liste des soudeurs'!$F$2:$F$98=SITUATION!$C108)*
                     ('liste des soudeurs'!$I$2:$I$98&lt;=12)*
                    ('liste des soudeurs'!$G$2:$G$98=SITUATION!I$7),0),1), "")</f>
        <v/>
      </c>
      <c r="J108" s="620" t="str">
        <f t="array" ref="J108">IFERROR(INDEX('liste des soudeurs'!$S$2:$S$98,
MATCH(1,('liste des soudeurs'!$F$2:$F$98=SITUATION!$C108)*
                     ('liste des soudeurs'!$I$2:$I$98&lt;=12)*
                    ('liste des soudeurs'!$G$2:$G$98=SITUATION!J$7),0),1), "")</f>
        <v/>
      </c>
      <c r="L108" s="618" t="str">
        <f t="array" ref="L108">IFERROR(INDEX('liste des soudeurs'!$S$2:$S$98,
                    MATCH(1,('liste des soudeurs'!$F$2:$F$98=SITUATION!$C108)*
                                        ('liste des soudeurs'!$I$2:$I$98&gt;12)*
                                         ('liste des soudeurs'!$G$2:$G$98=SITUATION!L$7),0),1),"")</f>
        <v/>
      </c>
      <c r="M108" s="619" t="str">
        <f t="array" ref="M108">IFERROR(INDEX('liste des soudeurs'!$S$2:$S$98,
                    MATCH(1,('liste des soudeurs'!$F$2:$F$98=SITUATION!$C108)*
                                        ('liste des soudeurs'!$I$2:$I$98&gt;12)*
                                         ('liste des soudeurs'!$G$2:$G$98=SITUATION!M$7),0),1),"")</f>
        <v/>
      </c>
      <c r="N108" s="619" t="str">
        <f t="array" ref="N108">IFERROR(INDEX('liste des soudeurs'!$S$2:$S$98,
                    MATCH(1,('liste des soudeurs'!$F$2:$F$98=SITUATION!$C108)*
                                        ('liste des soudeurs'!$I$2:$I$98&gt;12)*
                                         ('liste des soudeurs'!$G$2:$G$98=SITUATION!N$7),0),1),"")</f>
        <v/>
      </c>
      <c r="O108" s="619" t="str">
        <f t="array" ref="O108">IFERROR(INDEX('liste des soudeurs'!$S$2:$S$98,
                    MATCH(1,('liste des soudeurs'!$F$2:$F$98=SITUATION!$C108)*
                                        ('liste des soudeurs'!$I$2:$I$98&gt;12)*
                                         ('liste des soudeurs'!$G$2:$G$98=SITUATION!O$7),0),1),"")</f>
        <v/>
      </c>
      <c r="P108" s="620" t="str">
        <f t="array" ref="P108">IFERROR(INDEX('liste des soudeurs'!$S$2:$S$98,
                    MATCH(1,('liste des soudeurs'!$F$2:$F$98=SITUATION!$C108)*
                                        ('liste des soudeurs'!$I$2:$I$98&gt;12)*
                                         ('liste des soudeurs'!$G$2:$G$98=SITUATION!P$7),0),1),"")</f>
        <v/>
      </c>
      <c r="R108" s="621" t="str">
        <f t="array" ref="R108">IFERROR(INDEX('liste des soudeurs'!$S$2:$S$98,
MATCH(1,('liste des soudeurs'!$F$2:$F$98=SITUATION!$C108)*
                     ('liste des soudeurs'!$I$2:$I$98&lt;=12)*
                    ('liste des soudeurs'!$G$2:$G$98=SITUATION!R$7),0),1), "")</f>
        <v/>
      </c>
      <c r="S108" s="622" t="str">
        <f t="array" ref="S108">IFERROR(INDEX('liste des soudeurs'!$S$2:$S$98,
MATCH(1,('liste des soudeurs'!$F$2:$F$98=SITUATION!$C108)*
                     ('liste des soudeurs'!$I$2:$I$98&lt;=12)*
                    ('liste des soudeurs'!$G$2:$G$98=SITUATION!S$7),0),1), "")</f>
        <v/>
      </c>
      <c r="T108" s="622" t="str">
        <f t="array" ref="T108">IFERROR(INDEX('liste des soudeurs'!$S$2:$S$98,
MATCH(1,('liste des soudeurs'!$F$2:$F$98=SITUATION!$C108)*
                     ('liste des soudeurs'!$I$2:$I$98&lt;=12)*
                    ('liste des soudeurs'!$G$2:$G$98=SITUATION!T$7),0),1), "")</f>
        <v/>
      </c>
      <c r="U108" s="622" t="str">
        <f t="array" ref="U108">IFERROR(INDEX('liste des soudeurs'!$S$2:$S$98,
MATCH(1,('liste des soudeurs'!$F$2:$F$98=SITUATION!$C108)*
                     ('liste des soudeurs'!$I$2:$I$98&lt;=12)*
                    ('liste des soudeurs'!$G$2:$G$98=SITUATION!U$7),0),1), "")</f>
        <v/>
      </c>
      <c r="V108" s="623" t="str">
        <f t="array" ref="V108">IFERROR(INDEX('liste des soudeurs'!$S$2:$S$98,
MATCH(1,('liste des soudeurs'!$F$2:$F$98=SITUATION!$C108)*
                     ('liste des soudeurs'!$I$2:$I$98&lt;=12)*
                    ('liste des soudeurs'!$G$2:$G$98=SITUATION!V$7),0),1), "")</f>
        <v/>
      </c>
      <c r="W108" s="610"/>
      <c r="X108" s="618" t="str">
        <f t="shared" si="13"/>
        <v/>
      </c>
      <c r="Y108" s="620" t="str">
        <f t="shared" si="14"/>
        <v/>
      </c>
      <c r="Z108" s="624" t="str">
        <f t="shared" si="10"/>
        <v/>
      </c>
      <c r="AA108" s="613">
        <f t="shared" si="11"/>
        <v>0</v>
      </c>
    </row>
    <row r="109" spans="1:27" ht="17.100000000000001" hidden="1" customHeight="1" thickBot="1">
      <c r="A109" s="625">
        <f>COUNTIF($E$9:E109,1)</f>
        <v>35</v>
      </c>
      <c r="B109" s="626"/>
      <c r="C109" s="627">
        <f>A108</f>
        <v>34</v>
      </c>
      <c r="D109" s="628"/>
      <c r="E109" s="575">
        <v>1</v>
      </c>
      <c r="F109" s="630"/>
      <c r="G109" s="631"/>
      <c r="H109" s="631"/>
      <c r="I109" s="631"/>
      <c r="J109" s="632"/>
      <c r="L109" s="630"/>
      <c r="M109" s="631"/>
      <c r="N109" s="631"/>
      <c r="O109" s="631"/>
      <c r="P109" s="632"/>
      <c r="R109" s="633"/>
      <c r="S109" s="634"/>
      <c r="T109" s="634"/>
      <c r="U109" s="634"/>
      <c r="V109" s="635"/>
      <c r="X109" s="629"/>
      <c r="Y109" s="628"/>
      <c r="AA109" s="613">
        <f t="shared" si="11"/>
        <v>1</v>
      </c>
    </row>
    <row r="110" spans="1:27" hidden="1">
      <c r="E110" s="575">
        <v>1</v>
      </c>
      <c r="AA110" s="613">
        <f>E110</f>
        <v>1</v>
      </c>
    </row>
  </sheetData>
  <sheetProtection autoFilter="0"/>
  <autoFilter ref="A7:AA110">
    <filterColumn colId="3">
      <filters>
        <filter val="WR-028"/>
        <filter val="WR-029"/>
        <filter val="WR-030"/>
        <filter val="WR-031"/>
        <filter val="WR-032"/>
        <filter val="WR-033"/>
        <filter val="WR-034"/>
        <filter val="WR-035"/>
        <filter val="WR-036"/>
        <filter val="WR-037"/>
        <filter val="WR-038"/>
        <filter val="WR-039"/>
        <filter val="WR-040"/>
        <filter val="WR-041"/>
        <filter val="WR-042"/>
        <filter val="WR-043"/>
        <filter val="WR-044"/>
        <filter val="WR-045"/>
        <filter val="WR-046"/>
        <filter val="WR-047"/>
        <filter val="WR-048"/>
        <filter val="WR-049"/>
        <filter val="WR-050"/>
        <filter val="WR-051"/>
        <filter val="WR-052"/>
        <filter val="WR-053"/>
        <filter val="WR-054"/>
        <filter val="WR-056"/>
        <filter val="WR-058"/>
        <filter val="WR-059"/>
      </filters>
    </filterColumn>
    <filterColumn colId="26">
      <filters>
        <filter val="1"/>
      </filters>
    </filterColumn>
  </autoFilter>
  <mergeCells count="10">
    <mergeCell ref="F5:J5"/>
    <mergeCell ref="L5:P5"/>
    <mergeCell ref="R5:Y5"/>
    <mergeCell ref="F3:P3"/>
    <mergeCell ref="F4:P4"/>
    <mergeCell ref="F1:P1"/>
    <mergeCell ref="S1:V1"/>
    <mergeCell ref="R3:Y3"/>
    <mergeCell ref="R4:V4"/>
    <mergeCell ref="X4:Y4"/>
  </mergeCells>
  <conditionalFormatting sqref="L110:T1048576 X9:Z108 L9:V109 Q1:Q4 L2 F1 Q7">
    <cfRule type="cellIs" dxfId="130" priority="11" operator="equal">
      <formula>"reject"</formula>
    </cfRule>
  </conditionalFormatting>
  <conditionalFormatting sqref="F9:J109">
    <cfRule type="cellIs" dxfId="129" priority="1" operator="equal">
      <formula>"reject"</formula>
    </cfRule>
  </conditionalFormatting>
  <printOptions horizontalCentered="1" verticalCentered="1"/>
  <pageMargins left="0" right="0" top="0" bottom="0" header="0" footer="0"/>
  <pageSetup paperSize="9" scale="8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P28"/>
  <sheetViews>
    <sheetView view="pageBreakPreview" zoomScale="80" zoomScaleNormal="100" zoomScaleSheetLayoutView="80" workbookViewId="0">
      <selection activeCell="K18" sqref="K18"/>
    </sheetView>
  </sheetViews>
  <sheetFormatPr defaultColWidth="11.42578125" defaultRowHeight="15"/>
  <cols>
    <col min="1" max="1" width="3" customWidth="1"/>
    <col min="2" max="2" width="3" style="17" customWidth="1"/>
    <col min="3" max="3" width="35.7109375" customWidth="1"/>
    <col min="4" max="4" width="10.7109375" customWidth="1"/>
    <col min="5" max="5" width="19.85546875" customWidth="1"/>
    <col min="6" max="6" width="18.140625" customWidth="1"/>
    <col min="7" max="7" width="12.7109375" customWidth="1"/>
    <col min="8" max="8" width="10.85546875" customWidth="1"/>
    <col min="9" max="9" width="12.7109375" customWidth="1"/>
    <col min="10" max="10" width="8.85546875" customWidth="1"/>
    <col min="11" max="11" width="11.7109375" customWidth="1"/>
    <col min="12" max="12" width="13" customWidth="1"/>
    <col min="13" max="13" width="16.28515625" customWidth="1"/>
    <col min="14" max="14" width="8.140625" customWidth="1"/>
    <col min="16" max="16" width="181.85546875" bestFit="1" customWidth="1"/>
  </cols>
  <sheetData>
    <row r="1" spans="1:16" ht="26.25" customHeight="1">
      <c r="O1" s="337">
        <v>8557</v>
      </c>
      <c r="P1" s="334" t="s">
        <v>716</v>
      </c>
    </row>
    <row r="2" spans="1:16" ht="26.25" customHeight="1">
      <c r="O2" s="337">
        <v>8546</v>
      </c>
      <c r="P2" s="334" t="s">
        <v>715</v>
      </c>
    </row>
    <row r="3" spans="1:16" ht="37.5" customHeight="1"/>
    <row r="4" spans="1:16" s="334" customFormat="1" ht="21" customHeight="1">
      <c r="B4" s="17"/>
      <c r="C4" s="334" t="s">
        <v>424</v>
      </c>
      <c r="H4" s="686" t="s">
        <v>547</v>
      </c>
      <c r="I4" s="686"/>
      <c r="J4" s="17"/>
      <c r="K4" s="687">
        <v>46304</v>
      </c>
      <c r="L4" s="687" t="e">
        <v>#REF!</v>
      </c>
      <c r="M4" s="335"/>
    </row>
    <row r="5" spans="1:16" s="334" customFormat="1" ht="21" customHeight="1">
      <c r="B5" s="17"/>
      <c r="C5" s="334" t="s">
        <v>425</v>
      </c>
      <c r="K5" s="378" t="s">
        <v>736</v>
      </c>
      <c r="L5" s="377">
        <v>8557</v>
      </c>
    </row>
    <row r="6" spans="1:16" s="334" customFormat="1" ht="21" customHeight="1">
      <c r="B6" s="17"/>
      <c r="C6" s="334" t="s">
        <v>999</v>
      </c>
    </row>
    <row r="7" spans="1:16" s="17" customFormat="1" ht="24" customHeight="1">
      <c r="D7" s="688" t="s">
        <v>426</v>
      </c>
      <c r="E7" s="688"/>
      <c r="F7" s="688"/>
      <c r="G7" s="689">
        <v>46304</v>
      </c>
      <c r="H7" s="689"/>
    </row>
    <row r="8" spans="1:16" s="17" customFormat="1" ht="24" customHeight="1">
      <c r="D8" s="666"/>
      <c r="E8" s="666"/>
      <c r="F8" s="666" t="s">
        <v>784</v>
      </c>
      <c r="G8" s="690" t="s">
        <v>991</v>
      </c>
      <c r="H8" s="690"/>
      <c r="I8" s="690"/>
    </row>
    <row r="9" spans="1:16" ht="29.25" customHeight="1" thickBot="1"/>
    <row r="10" spans="1:16" ht="39" customHeight="1" thickBot="1">
      <c r="B10" s="379"/>
      <c r="C10" s="380" t="s">
        <v>427</v>
      </c>
      <c r="D10" s="380" t="s">
        <v>428</v>
      </c>
      <c r="E10" s="381" t="s">
        <v>1</v>
      </c>
      <c r="F10" s="381" t="s">
        <v>429</v>
      </c>
      <c r="G10" s="380" t="s">
        <v>4</v>
      </c>
      <c r="H10" s="380" t="s">
        <v>6</v>
      </c>
      <c r="I10" s="380" t="s">
        <v>7</v>
      </c>
      <c r="J10" s="380" t="s">
        <v>439</v>
      </c>
      <c r="K10" s="380" t="s">
        <v>430</v>
      </c>
      <c r="L10" s="380" t="s">
        <v>98</v>
      </c>
      <c r="M10" s="380" t="s">
        <v>737</v>
      </c>
      <c r="N10" s="382" t="s">
        <v>431</v>
      </c>
    </row>
    <row r="11" spans="1:16" ht="27" customHeight="1">
      <c r="A11">
        <v>1</v>
      </c>
      <c r="B11" s="383">
        <v>1</v>
      </c>
      <c r="C11" s="384" t="s">
        <v>997</v>
      </c>
      <c r="D11" s="385" t="s">
        <v>881</v>
      </c>
      <c r="E11" s="385" t="s">
        <v>597</v>
      </c>
      <c r="F11" s="386" t="s">
        <v>459</v>
      </c>
      <c r="G11" s="386" t="s">
        <v>397</v>
      </c>
      <c r="H11" s="386">
        <v>12</v>
      </c>
      <c r="I11" s="386">
        <v>11.13</v>
      </c>
      <c r="J11" s="682" t="s">
        <v>33</v>
      </c>
      <c r="K11" s="682">
        <v>50</v>
      </c>
      <c r="L11" s="682" t="s">
        <v>1001</v>
      </c>
      <c r="M11" s="682" t="s">
        <v>1002</v>
      </c>
      <c r="N11" s="387"/>
    </row>
    <row r="12" spans="1:16" ht="27" customHeight="1">
      <c r="A12">
        <v>2</v>
      </c>
      <c r="B12" s="388">
        <v>2</v>
      </c>
      <c r="C12" s="389" t="s">
        <v>998</v>
      </c>
      <c r="D12" s="390" t="s">
        <v>882</v>
      </c>
      <c r="E12" s="390" t="s">
        <v>597</v>
      </c>
      <c r="F12" s="391" t="s">
        <v>459</v>
      </c>
      <c r="G12" s="391" t="s">
        <v>397</v>
      </c>
      <c r="H12" s="391">
        <v>12</v>
      </c>
      <c r="I12" s="391">
        <v>11.13</v>
      </c>
      <c r="J12" s="682" t="s">
        <v>33</v>
      </c>
      <c r="K12" s="682">
        <v>50</v>
      </c>
      <c r="L12" s="682" t="s">
        <v>1001</v>
      </c>
      <c r="M12" s="682" t="s">
        <v>1002</v>
      </c>
      <c r="N12" s="392"/>
    </row>
    <row r="13" spans="1:16" ht="27" customHeight="1">
      <c r="A13">
        <v>3</v>
      </c>
      <c r="B13" s="388" t="s">
        <v>1000</v>
      </c>
      <c r="C13" s="389" t="s">
        <v>1000</v>
      </c>
      <c r="D13" s="390" t="s">
        <v>1000</v>
      </c>
      <c r="E13" s="390" t="s">
        <v>1000</v>
      </c>
      <c r="F13" s="391" t="s">
        <v>1000</v>
      </c>
      <c r="G13" s="391" t="s">
        <v>1000</v>
      </c>
      <c r="H13" s="391" t="s">
        <v>1000</v>
      </c>
      <c r="I13" s="391" t="s">
        <v>1000</v>
      </c>
      <c r="J13" s="391" t="s">
        <v>1000</v>
      </c>
      <c r="K13" s="391" t="s">
        <v>1000</v>
      </c>
      <c r="L13" s="391" t="s">
        <v>1000</v>
      </c>
      <c r="M13" s="391" t="s">
        <v>1000</v>
      </c>
      <c r="N13" s="392"/>
    </row>
    <row r="14" spans="1:16" ht="27" customHeight="1">
      <c r="A14">
        <v>4</v>
      </c>
      <c r="B14" s="388" t="s">
        <v>1000</v>
      </c>
      <c r="C14" s="389" t="s">
        <v>1000</v>
      </c>
      <c r="D14" s="390" t="s">
        <v>1000</v>
      </c>
      <c r="E14" s="390" t="s">
        <v>1000</v>
      </c>
      <c r="F14" s="391" t="s">
        <v>1000</v>
      </c>
      <c r="G14" s="391" t="s">
        <v>1000</v>
      </c>
      <c r="H14" s="391" t="s">
        <v>1000</v>
      </c>
      <c r="I14" s="391" t="s">
        <v>1000</v>
      </c>
      <c r="J14" s="391" t="s">
        <v>1000</v>
      </c>
      <c r="K14" s="391" t="s">
        <v>1000</v>
      </c>
      <c r="L14" s="391" t="s">
        <v>1000</v>
      </c>
      <c r="M14" s="391" t="s">
        <v>1000</v>
      </c>
      <c r="N14" s="392"/>
    </row>
    <row r="15" spans="1:16" ht="27" customHeight="1">
      <c r="A15">
        <v>5</v>
      </c>
      <c r="B15" s="388" t="s">
        <v>1000</v>
      </c>
      <c r="C15" s="389" t="s">
        <v>1000</v>
      </c>
      <c r="D15" s="390" t="s">
        <v>1000</v>
      </c>
      <c r="E15" s="390" t="s">
        <v>1000</v>
      </c>
      <c r="F15" s="391" t="s">
        <v>1000</v>
      </c>
      <c r="G15" s="391" t="s">
        <v>1000</v>
      </c>
      <c r="H15" s="391" t="s">
        <v>1000</v>
      </c>
      <c r="I15" s="391" t="s">
        <v>1000</v>
      </c>
      <c r="J15" s="391" t="s">
        <v>1000</v>
      </c>
      <c r="K15" s="391" t="s">
        <v>1000</v>
      </c>
      <c r="L15" s="391" t="s">
        <v>1000</v>
      </c>
      <c r="M15" s="391" t="s">
        <v>1000</v>
      </c>
      <c r="N15" s="392"/>
    </row>
    <row r="16" spans="1:16" ht="27" customHeight="1">
      <c r="A16">
        <v>6</v>
      </c>
      <c r="B16" s="388" t="s">
        <v>1000</v>
      </c>
      <c r="C16" s="644"/>
      <c r="D16" s="639"/>
      <c r="E16" s="390" t="s">
        <v>1000</v>
      </c>
      <c r="F16" s="391" t="s">
        <v>1000</v>
      </c>
      <c r="G16" s="391" t="s">
        <v>1000</v>
      </c>
      <c r="H16" s="391" t="s">
        <v>1000</v>
      </c>
      <c r="I16" s="391" t="s">
        <v>1000</v>
      </c>
      <c r="J16" s="391" t="s">
        <v>1000</v>
      </c>
      <c r="K16" s="391" t="s">
        <v>1000</v>
      </c>
      <c r="L16" s="391" t="s">
        <v>1000</v>
      </c>
      <c r="M16" s="391" t="s">
        <v>1000</v>
      </c>
      <c r="N16" s="392"/>
    </row>
    <row r="17" spans="1:14" ht="27" customHeight="1">
      <c r="A17">
        <v>7</v>
      </c>
      <c r="B17" s="388" t="s">
        <v>1000</v>
      </c>
      <c r="C17" s="644"/>
      <c r="D17" s="639"/>
      <c r="E17" s="390" t="s">
        <v>1000</v>
      </c>
      <c r="F17" s="391" t="s">
        <v>1000</v>
      </c>
      <c r="G17" s="391" t="s">
        <v>1000</v>
      </c>
      <c r="H17" s="391" t="s">
        <v>1000</v>
      </c>
      <c r="I17" s="391" t="s">
        <v>1000</v>
      </c>
      <c r="J17" s="391" t="s">
        <v>1000</v>
      </c>
      <c r="K17" s="391" t="s">
        <v>1000</v>
      </c>
      <c r="L17" s="391" t="s">
        <v>1000</v>
      </c>
      <c r="M17" s="391" t="s">
        <v>1000</v>
      </c>
      <c r="N17" s="392"/>
    </row>
    <row r="18" spans="1:14" ht="27" customHeight="1">
      <c r="A18">
        <v>8</v>
      </c>
      <c r="B18" s="388" t="s">
        <v>1000</v>
      </c>
      <c r="C18" s="389" t="s">
        <v>1000</v>
      </c>
      <c r="D18" s="390" t="s">
        <v>1000</v>
      </c>
      <c r="E18" s="390" t="s">
        <v>1000</v>
      </c>
      <c r="F18" s="391" t="s">
        <v>1000</v>
      </c>
      <c r="G18" s="391" t="s">
        <v>1000</v>
      </c>
      <c r="H18" s="391" t="s">
        <v>1000</v>
      </c>
      <c r="I18" s="391" t="s">
        <v>1000</v>
      </c>
      <c r="J18" s="391" t="s">
        <v>1000</v>
      </c>
      <c r="K18" s="391" t="s">
        <v>1000</v>
      </c>
      <c r="L18" s="391" t="s">
        <v>1000</v>
      </c>
      <c r="M18" s="391" t="s">
        <v>1000</v>
      </c>
      <c r="N18" s="392"/>
    </row>
    <row r="19" spans="1:14" ht="27" customHeight="1">
      <c r="A19">
        <v>9</v>
      </c>
      <c r="B19" s="388" t="s">
        <v>1000</v>
      </c>
      <c r="C19" s="389" t="s">
        <v>1000</v>
      </c>
      <c r="D19" s="390" t="s">
        <v>1000</v>
      </c>
      <c r="E19" s="390" t="s">
        <v>1000</v>
      </c>
      <c r="F19" s="391" t="s">
        <v>1000</v>
      </c>
      <c r="G19" s="391" t="s">
        <v>1000</v>
      </c>
      <c r="H19" s="391" t="s">
        <v>1000</v>
      </c>
      <c r="I19" s="391" t="s">
        <v>1000</v>
      </c>
      <c r="J19" s="391" t="s">
        <v>1000</v>
      </c>
      <c r="K19" s="391" t="s">
        <v>1000</v>
      </c>
      <c r="L19" s="391" t="s">
        <v>1000</v>
      </c>
      <c r="M19" s="391" t="s">
        <v>1000</v>
      </c>
      <c r="N19" s="392"/>
    </row>
    <row r="20" spans="1:14" ht="27.75" customHeight="1" thickBot="1">
      <c r="A20">
        <v>10</v>
      </c>
      <c r="B20" s="393" t="s">
        <v>1000</v>
      </c>
      <c r="C20" s="394" t="s">
        <v>1000</v>
      </c>
      <c r="D20" s="395" t="s">
        <v>1000</v>
      </c>
      <c r="E20" s="395" t="s">
        <v>1000</v>
      </c>
      <c r="F20" s="396" t="s">
        <v>1000</v>
      </c>
      <c r="G20" s="396" t="s">
        <v>1000</v>
      </c>
      <c r="H20" s="396" t="s">
        <v>1000</v>
      </c>
      <c r="I20" s="396" t="s">
        <v>1000</v>
      </c>
      <c r="J20" s="396" t="s">
        <v>1000</v>
      </c>
      <c r="K20" s="396" t="s">
        <v>1000</v>
      </c>
      <c r="L20" s="396" t="s">
        <v>1000</v>
      </c>
      <c r="M20" s="396" t="s">
        <v>1000</v>
      </c>
      <c r="N20" s="397"/>
    </row>
    <row r="21" spans="1:14" ht="27.75" customHeight="1">
      <c r="B21" s="329"/>
      <c r="C21" s="330"/>
      <c r="D21" s="331"/>
      <c r="E21" s="331"/>
      <c r="F21" s="332"/>
      <c r="G21" s="332"/>
      <c r="H21" s="332"/>
      <c r="I21" s="332"/>
      <c r="J21" s="332"/>
      <c r="K21" s="332"/>
      <c r="L21" s="332"/>
      <c r="M21" s="332"/>
      <c r="N21" s="333"/>
    </row>
    <row r="22" spans="1:14" ht="27.75" customHeight="1">
      <c r="B22" s="329"/>
      <c r="C22" s="330"/>
      <c r="D22" s="331"/>
      <c r="E22" s="331"/>
      <c r="F22" s="332"/>
      <c r="G22" s="332"/>
      <c r="H22" s="332"/>
      <c r="I22" s="332"/>
      <c r="J22" s="332"/>
      <c r="K22" s="332"/>
      <c r="L22" s="332"/>
      <c r="M22" s="332"/>
      <c r="N22" s="333"/>
    </row>
    <row r="23" spans="1:14" ht="27.75" customHeight="1">
      <c r="B23" s="329"/>
      <c r="C23" s="330"/>
      <c r="D23" s="331"/>
      <c r="E23" s="331"/>
      <c r="F23" s="332"/>
      <c r="G23" s="332"/>
      <c r="H23" s="332"/>
      <c r="I23" s="332"/>
      <c r="J23" s="332"/>
      <c r="K23" s="332"/>
      <c r="L23" s="332"/>
      <c r="M23" s="332"/>
      <c r="N23" s="333"/>
    </row>
    <row r="24" spans="1:14" ht="27.75" customHeight="1">
      <c r="B24" s="329"/>
    </row>
    <row r="25" spans="1:14" ht="27.75" customHeight="1">
      <c r="B25" s="329"/>
      <c r="C25" s="328" t="s">
        <v>432</v>
      </c>
    </row>
    <row r="26" spans="1:14" ht="27.75" customHeight="1">
      <c r="B26" s="329"/>
      <c r="C26" s="328" t="s">
        <v>437</v>
      </c>
    </row>
    <row r="27" spans="1:14" ht="27.75" customHeight="1">
      <c r="B27" s="329"/>
      <c r="C27" s="328" t="s">
        <v>438</v>
      </c>
    </row>
    <row r="28" spans="1:14" ht="27.75" customHeight="1"/>
  </sheetData>
  <mergeCells count="5">
    <mergeCell ref="H4:I4"/>
    <mergeCell ref="K4:L4"/>
    <mergeCell ref="D7:F7"/>
    <mergeCell ref="G7:H7"/>
    <mergeCell ref="G8:I8"/>
  </mergeCells>
  <dataValidations count="1">
    <dataValidation type="list" allowBlank="1" showInputMessage="1" showErrorMessage="1" sqref="L5">
      <formula1>$O$1:$O$2</formula1>
    </dataValidation>
  </dataValidations>
  <printOptions horizontalCentered="1"/>
  <pageMargins left="0" right="0" top="0" bottom="0" header="0.31496062992125984" footer="0.31496062992125984"/>
  <pageSetup paperSize="9" scale="79" orientation="landscape" r:id="rId1"/>
  <rowBreaks count="1" manualBreakCount="1">
    <brk id="27" max="16383" man="1"/>
  </rowBreaks>
  <colBreaks count="1" manualBreakCount="1">
    <brk id="14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'liste des soudeurs'!$L$2:$L$98</xm:f>
          </x14:formula1>
          <xm:sqref>K4:L4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opLeftCell="A37" workbookViewId="0">
      <selection activeCell="E54" sqref="E54"/>
    </sheetView>
  </sheetViews>
  <sheetFormatPr defaultRowHeight="15"/>
  <cols>
    <col min="1" max="1" width="10.140625" style="514" bestFit="1" customWidth="1"/>
    <col min="2" max="2" width="30" style="567" bestFit="1" customWidth="1"/>
  </cols>
  <sheetData>
    <row r="1" spans="1:2" ht="15.75" thickBot="1"/>
    <row r="2" spans="1:2" ht="15.75" thickTop="1">
      <c r="A2" s="512" t="s">
        <v>685</v>
      </c>
      <c r="B2" s="568" t="s">
        <v>841</v>
      </c>
    </row>
    <row r="3" spans="1:2">
      <c r="A3" s="513" t="s">
        <v>686</v>
      </c>
      <c r="B3" s="569" t="s">
        <v>842</v>
      </c>
    </row>
    <row r="4" spans="1:2">
      <c r="A4" s="513" t="s">
        <v>687</v>
      </c>
      <c r="B4" s="569" t="s">
        <v>843</v>
      </c>
    </row>
    <row r="5" spans="1:2">
      <c r="A5" s="513" t="s">
        <v>688</v>
      </c>
      <c r="B5" s="569" t="s">
        <v>844</v>
      </c>
    </row>
    <row r="6" spans="1:2">
      <c r="A6" s="513" t="s">
        <v>689</v>
      </c>
      <c r="B6" s="569" t="s">
        <v>845</v>
      </c>
    </row>
    <row r="7" spans="1:2">
      <c r="A7" s="513" t="s">
        <v>690</v>
      </c>
      <c r="B7" s="569" t="s">
        <v>846</v>
      </c>
    </row>
    <row r="8" spans="1:2">
      <c r="A8" s="513" t="s">
        <v>691</v>
      </c>
      <c r="B8" s="569" t="s">
        <v>847</v>
      </c>
    </row>
    <row r="9" spans="1:2">
      <c r="A9" s="513" t="s">
        <v>692</v>
      </c>
      <c r="B9" s="569" t="s">
        <v>848</v>
      </c>
    </row>
    <row r="10" spans="1:2">
      <c r="A10" s="513" t="s">
        <v>693</v>
      </c>
      <c r="B10" s="569" t="s">
        <v>849</v>
      </c>
    </row>
    <row r="11" spans="1:2">
      <c r="A11" s="513" t="s">
        <v>660</v>
      </c>
      <c r="B11" s="569" t="s">
        <v>850</v>
      </c>
    </row>
    <row r="12" spans="1:2">
      <c r="A12" s="513" t="s">
        <v>661</v>
      </c>
      <c r="B12" s="569" t="s">
        <v>851</v>
      </c>
    </row>
    <row r="13" spans="1:2">
      <c r="A13" s="513" t="s">
        <v>662</v>
      </c>
      <c r="B13" s="569" t="s">
        <v>852</v>
      </c>
    </row>
    <row r="14" spans="1:2">
      <c r="A14" s="515" t="s">
        <v>614</v>
      </c>
      <c r="B14" s="570" t="s">
        <v>853</v>
      </c>
    </row>
    <row r="15" spans="1:2">
      <c r="A15" s="515" t="s">
        <v>615</v>
      </c>
      <c r="B15" s="570" t="s">
        <v>854</v>
      </c>
    </row>
    <row r="16" spans="1:2">
      <c r="A16" s="515" t="s">
        <v>460</v>
      </c>
      <c r="B16" s="570" t="s">
        <v>855</v>
      </c>
    </row>
    <row r="17" spans="1:2">
      <c r="A17" s="515" t="s">
        <v>616</v>
      </c>
      <c r="B17" s="570" t="s">
        <v>856</v>
      </c>
    </row>
    <row r="18" spans="1:2">
      <c r="A18" s="515" t="s">
        <v>617</v>
      </c>
      <c r="B18" s="570" t="s">
        <v>857</v>
      </c>
    </row>
    <row r="19" spans="1:2">
      <c r="A19" s="515" t="s">
        <v>618</v>
      </c>
      <c r="B19" s="570" t="s">
        <v>858</v>
      </c>
    </row>
    <row r="20" spans="1:2">
      <c r="A20" s="513" t="s">
        <v>663</v>
      </c>
      <c r="B20" s="569" t="s">
        <v>735</v>
      </c>
    </row>
    <row r="21" spans="1:2">
      <c r="A21" s="513" t="s">
        <v>664</v>
      </c>
      <c r="B21" s="569" t="s">
        <v>695</v>
      </c>
    </row>
    <row r="22" spans="1:2">
      <c r="A22" s="513" t="s">
        <v>665</v>
      </c>
      <c r="B22" s="569" t="s">
        <v>859</v>
      </c>
    </row>
    <row r="23" spans="1:2">
      <c r="A23" s="513" t="s">
        <v>666</v>
      </c>
      <c r="B23" s="569" t="s">
        <v>697</v>
      </c>
    </row>
    <row r="24" spans="1:2">
      <c r="A24" s="513" t="s">
        <v>667</v>
      </c>
      <c r="B24" s="569" t="s">
        <v>720</v>
      </c>
    </row>
    <row r="25" spans="1:2">
      <c r="A25" s="513" t="s">
        <v>668</v>
      </c>
      <c r="B25" s="569" t="s">
        <v>721</v>
      </c>
    </row>
    <row r="26" spans="1:2">
      <c r="A26" s="513" t="s">
        <v>669</v>
      </c>
      <c r="B26" s="569" t="s">
        <v>722</v>
      </c>
    </row>
    <row r="27" spans="1:2">
      <c r="A27" s="515" t="s">
        <v>670</v>
      </c>
      <c r="B27" s="570" t="s">
        <v>860</v>
      </c>
    </row>
    <row r="28" spans="1:2">
      <c r="A28" s="515" t="s">
        <v>671</v>
      </c>
      <c r="B28" s="570" t="s">
        <v>861</v>
      </c>
    </row>
    <row r="29" spans="1:2">
      <c r="A29" s="515" t="s">
        <v>672</v>
      </c>
      <c r="B29" s="570" t="s">
        <v>862</v>
      </c>
    </row>
    <row r="30" spans="1:2">
      <c r="A30" s="515" t="s">
        <v>673</v>
      </c>
      <c r="B30" s="570" t="s">
        <v>822</v>
      </c>
    </row>
    <row r="31" spans="1:2">
      <c r="A31" s="516" t="s">
        <v>674</v>
      </c>
      <c r="B31" s="571" t="s">
        <v>732</v>
      </c>
    </row>
    <row r="32" spans="1:2">
      <c r="A32" s="516" t="s">
        <v>675</v>
      </c>
      <c r="B32" s="571" t="s">
        <v>776</v>
      </c>
    </row>
    <row r="33" spans="1:2">
      <c r="A33" s="516" t="s">
        <v>676</v>
      </c>
      <c r="B33" s="571" t="s">
        <v>733</v>
      </c>
    </row>
    <row r="34" spans="1:2">
      <c r="A34" s="516" t="s">
        <v>677</v>
      </c>
      <c r="B34" s="571" t="s">
        <v>734</v>
      </c>
    </row>
    <row r="35" spans="1:2">
      <c r="A35" s="516" t="s">
        <v>678</v>
      </c>
      <c r="B35" s="571" t="s">
        <v>796</v>
      </c>
    </row>
    <row r="36" spans="1:2">
      <c r="A36" s="516" t="s">
        <v>679</v>
      </c>
      <c r="B36" s="571" t="s">
        <v>781</v>
      </c>
    </row>
    <row r="37" spans="1:2">
      <c r="A37" s="516" t="s">
        <v>680</v>
      </c>
      <c r="B37" s="571" t="s">
        <v>797</v>
      </c>
    </row>
    <row r="38" spans="1:2">
      <c r="A38" s="515" t="s">
        <v>681</v>
      </c>
      <c r="B38" s="570" t="s">
        <v>802</v>
      </c>
    </row>
    <row r="39" spans="1:2">
      <c r="A39" s="515" t="s">
        <v>682</v>
      </c>
      <c r="B39" s="570" t="s">
        <v>803</v>
      </c>
    </row>
    <row r="40" spans="1:2">
      <c r="A40" s="515" t="s">
        <v>683</v>
      </c>
      <c r="B40" s="570" t="s">
        <v>804</v>
      </c>
    </row>
    <row r="41" spans="1:2">
      <c r="A41" s="515" t="s">
        <v>684</v>
      </c>
      <c r="B41" s="570" t="s">
        <v>816</v>
      </c>
    </row>
    <row r="42" spans="1:2">
      <c r="A42" s="515" t="s">
        <v>819</v>
      </c>
      <c r="B42" s="570" t="s">
        <v>863</v>
      </c>
    </row>
    <row r="43" spans="1:2">
      <c r="A43" s="515" t="s">
        <v>820</v>
      </c>
      <c r="B43" s="570" t="s">
        <v>864</v>
      </c>
    </row>
    <row r="44" spans="1:2">
      <c r="A44" s="515" t="s">
        <v>866</v>
      </c>
      <c r="B44" s="570" t="s">
        <v>921</v>
      </c>
    </row>
    <row r="45" spans="1:2">
      <c r="A45" s="667" t="s">
        <v>867</v>
      </c>
      <c r="B45" s="668" t="s">
        <v>922</v>
      </c>
    </row>
    <row r="46" spans="1:2">
      <c r="A46" s="669" t="s">
        <v>868</v>
      </c>
      <c r="B46" s="670" t="s">
        <v>925</v>
      </c>
    </row>
    <row r="47" spans="1:2">
      <c r="A47" s="669" t="s">
        <v>869</v>
      </c>
      <c r="B47" s="670" t="s">
        <v>928</v>
      </c>
    </row>
    <row r="48" spans="1:2">
      <c r="A48" s="669" t="s">
        <v>870</v>
      </c>
      <c r="B48" s="670" t="s">
        <v>931</v>
      </c>
    </row>
    <row r="49" spans="1:2">
      <c r="A49" s="669" t="s">
        <v>871</v>
      </c>
      <c r="B49" s="670" t="s">
        <v>932</v>
      </c>
    </row>
    <row r="50" spans="1:2">
      <c r="A50" s="669" t="s">
        <v>872</v>
      </c>
      <c r="B50" s="670" t="s">
        <v>941</v>
      </c>
    </row>
    <row r="51" spans="1:2">
      <c r="A51" s="669" t="s">
        <v>873</v>
      </c>
      <c r="B51" s="670" t="s">
        <v>968</v>
      </c>
    </row>
    <row r="52" spans="1:2">
      <c r="A52" s="669" t="s">
        <v>443</v>
      </c>
      <c r="B52" s="670" t="s">
        <v>969</v>
      </c>
    </row>
    <row r="53" spans="1:2">
      <c r="A53" s="669" t="s">
        <v>874</v>
      </c>
      <c r="B53" s="670" t="s">
        <v>970</v>
      </c>
    </row>
    <row r="54" spans="1:2">
      <c r="A54" s="669" t="s">
        <v>875</v>
      </c>
      <c r="B54" s="671" t="s">
        <v>985</v>
      </c>
    </row>
    <row r="55" spans="1:2">
      <c r="A55" s="669" t="s">
        <v>876</v>
      </c>
      <c r="B55" s="672" t="s">
        <v>986</v>
      </c>
    </row>
    <row r="56" spans="1:2">
      <c r="A56" s="669" t="s">
        <v>877</v>
      </c>
      <c r="B56" s="671" t="s">
        <v>987</v>
      </c>
    </row>
    <row r="57" spans="1:2">
      <c r="A57" s="669" t="s">
        <v>449</v>
      </c>
      <c r="B57" s="672" t="s">
        <v>988</v>
      </c>
    </row>
    <row r="58" spans="1:2">
      <c r="A58" s="669" t="s">
        <v>878</v>
      </c>
      <c r="B58" s="672" t="s">
        <v>989</v>
      </c>
    </row>
    <row r="59" spans="1:2">
      <c r="A59" s="669" t="s">
        <v>879</v>
      </c>
      <c r="B59" s="671" t="s">
        <v>990</v>
      </c>
    </row>
    <row r="60" spans="1:2">
      <c r="A60" s="669" t="s">
        <v>880</v>
      </c>
      <c r="B60" s="672" t="s">
        <v>992</v>
      </c>
    </row>
    <row r="61" spans="1:2">
      <c r="A61"/>
      <c r="B61"/>
    </row>
  </sheetData>
  <autoFilter ref="A1:B49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pageSetUpPr fitToPage="1"/>
  </sheetPr>
  <dimension ref="A2:S34"/>
  <sheetViews>
    <sheetView view="pageBreakPreview" topLeftCell="A13" zoomScale="90" zoomScaleNormal="100" zoomScaleSheetLayoutView="90" workbookViewId="0">
      <selection activeCell="C44" sqref="C44"/>
    </sheetView>
  </sheetViews>
  <sheetFormatPr defaultColWidth="11.42578125" defaultRowHeight="15"/>
  <cols>
    <col min="2" max="2" width="8.28515625" bestFit="1" customWidth="1"/>
    <col min="3" max="3" width="28.28515625" customWidth="1"/>
    <col min="4" max="4" width="20.42578125" bestFit="1" customWidth="1"/>
    <col min="5" max="5" width="12.28515625" bestFit="1" customWidth="1"/>
    <col min="6" max="6" width="10.140625" bestFit="1" customWidth="1"/>
    <col min="7" max="7" width="10.5703125" bestFit="1" customWidth="1"/>
    <col min="8" max="8" width="10.140625" hidden="1" customWidth="1"/>
    <col min="9" max="9" width="10.7109375" hidden="1" customWidth="1"/>
    <col min="10" max="10" width="12.140625" hidden="1" customWidth="1"/>
    <col min="11" max="11" width="10" hidden="1" customWidth="1"/>
    <col min="12" max="12" width="10.7109375" hidden="1" customWidth="1"/>
    <col min="13" max="13" width="12" hidden="1" customWidth="1"/>
    <col min="14" max="14" width="14.7109375" hidden="1" customWidth="1"/>
    <col min="15" max="15" width="7" hidden="1" customWidth="1"/>
    <col min="16" max="16" width="10" bestFit="1" customWidth="1"/>
    <col min="17" max="17" width="13.140625" customWidth="1"/>
  </cols>
  <sheetData>
    <row r="2" spans="1:17" ht="18.75">
      <c r="C2" s="156" t="s">
        <v>513</v>
      </c>
      <c r="E2" t="s">
        <v>512</v>
      </c>
    </row>
    <row r="4" spans="1:17" ht="45">
      <c r="B4" s="141" t="s">
        <v>0</v>
      </c>
      <c r="C4" s="141" t="s">
        <v>107</v>
      </c>
      <c r="D4" s="83" t="s">
        <v>1</v>
      </c>
      <c r="E4" s="141" t="s">
        <v>4</v>
      </c>
      <c r="F4" s="142" t="s">
        <v>6</v>
      </c>
      <c r="G4" s="141" t="s">
        <v>7</v>
      </c>
      <c r="H4" s="141" t="s">
        <v>8</v>
      </c>
      <c r="I4" s="143" t="s">
        <v>9</v>
      </c>
      <c r="J4" s="141" t="s">
        <v>371</v>
      </c>
      <c r="K4" s="141" t="s">
        <v>10</v>
      </c>
      <c r="L4" s="143" t="s">
        <v>11</v>
      </c>
      <c r="M4" s="141" t="s">
        <v>112</v>
      </c>
      <c r="N4" s="141" t="s">
        <v>12</v>
      </c>
      <c r="O4" s="141" t="s">
        <v>13</v>
      </c>
      <c r="P4" s="141" t="s">
        <v>14</v>
      </c>
      <c r="Q4" s="143" t="s">
        <v>15</v>
      </c>
    </row>
    <row r="5" spans="1:17" ht="18" customHeight="1">
      <c r="A5">
        <f>IF(C5="","",ROW()-4)</f>
        <v>1</v>
      </c>
      <c r="B5" s="146" t="s">
        <v>460</v>
      </c>
      <c r="C5" s="148" t="s">
        <v>489</v>
      </c>
      <c r="D5" s="144" t="s">
        <v>440</v>
      </c>
      <c r="E5" s="144" t="s">
        <v>398</v>
      </c>
      <c r="F5" s="145">
        <v>2</v>
      </c>
      <c r="G5" s="144">
        <v>3.91</v>
      </c>
      <c r="H5" s="144" t="s">
        <v>433</v>
      </c>
      <c r="I5" s="149">
        <v>45583</v>
      </c>
      <c r="J5" s="144" t="s">
        <v>492</v>
      </c>
      <c r="K5" s="144" t="s">
        <v>433</v>
      </c>
      <c r="L5" s="153">
        <v>45584</v>
      </c>
      <c r="M5" s="144" t="s">
        <v>244</v>
      </c>
      <c r="N5" s="144" t="s">
        <v>493</v>
      </c>
      <c r="O5" s="151" t="s">
        <v>459</v>
      </c>
      <c r="P5" s="147" t="s">
        <v>494</v>
      </c>
      <c r="Q5" s="149">
        <v>45584</v>
      </c>
    </row>
    <row r="6" spans="1:17" ht="18" customHeight="1">
      <c r="A6">
        <f t="shared" ref="A6:A34" si="0">IF(C6="","",ROW()-4)</f>
        <v>2</v>
      </c>
      <c r="B6" s="144" t="s">
        <v>443</v>
      </c>
      <c r="C6" s="148" t="s">
        <v>446</v>
      </c>
      <c r="D6" s="144" t="s">
        <v>440</v>
      </c>
      <c r="E6" s="144" t="s">
        <v>398</v>
      </c>
      <c r="F6" s="145">
        <v>2</v>
      </c>
      <c r="G6" s="144">
        <v>3.91</v>
      </c>
      <c r="H6" s="147" t="s">
        <v>433</v>
      </c>
      <c r="I6" s="149">
        <v>45586</v>
      </c>
      <c r="J6" s="144" t="s">
        <v>502</v>
      </c>
      <c r="K6" s="144" t="s">
        <v>433</v>
      </c>
      <c r="L6" s="149">
        <v>45587</v>
      </c>
      <c r="M6" s="144" t="s">
        <v>245</v>
      </c>
      <c r="N6" s="144" t="s">
        <v>493</v>
      </c>
      <c r="O6" s="151" t="s">
        <v>459</v>
      </c>
      <c r="P6" s="147" t="s">
        <v>501</v>
      </c>
      <c r="Q6" s="149">
        <v>45587</v>
      </c>
    </row>
    <row r="7" spans="1:17" ht="18" customHeight="1">
      <c r="A7">
        <f t="shared" si="0"/>
        <v>3</v>
      </c>
      <c r="B7" s="144" t="s">
        <v>449</v>
      </c>
      <c r="C7" s="152" t="s">
        <v>436</v>
      </c>
      <c r="D7" s="144" t="s">
        <v>440</v>
      </c>
      <c r="E7" s="144" t="s">
        <v>398</v>
      </c>
      <c r="F7" s="145">
        <v>2</v>
      </c>
      <c r="G7" s="144">
        <v>3.91</v>
      </c>
      <c r="H7" s="147" t="s">
        <v>433</v>
      </c>
      <c r="I7" s="149">
        <v>45588</v>
      </c>
      <c r="J7" s="144" t="s">
        <v>505</v>
      </c>
      <c r="K7" s="144" t="s">
        <v>433</v>
      </c>
      <c r="L7" s="149">
        <v>45589</v>
      </c>
      <c r="M7" s="144" t="s">
        <v>240</v>
      </c>
      <c r="N7" s="144" t="s">
        <v>493</v>
      </c>
      <c r="O7" s="151" t="s">
        <v>459</v>
      </c>
      <c r="P7" s="147" t="s">
        <v>504</v>
      </c>
      <c r="Q7" s="149">
        <v>45589</v>
      </c>
    </row>
    <row r="8" spans="1:17" ht="18" customHeight="1">
      <c r="A8">
        <f t="shared" si="0"/>
        <v>4</v>
      </c>
      <c r="B8" s="144" t="s">
        <v>461</v>
      </c>
      <c r="C8" s="152" t="s">
        <v>498</v>
      </c>
      <c r="D8" s="144" t="s">
        <v>440</v>
      </c>
      <c r="E8" s="144" t="s">
        <v>398</v>
      </c>
      <c r="F8" s="145">
        <v>2</v>
      </c>
      <c r="G8" s="144">
        <v>3.91</v>
      </c>
      <c r="H8" s="147" t="s">
        <v>433</v>
      </c>
      <c r="I8" s="149">
        <v>45588</v>
      </c>
      <c r="J8" s="144" t="s">
        <v>505</v>
      </c>
      <c r="K8" s="144" t="s">
        <v>433</v>
      </c>
      <c r="L8" s="149">
        <v>45589</v>
      </c>
      <c r="M8" s="144" t="s">
        <v>240</v>
      </c>
      <c r="N8" s="144" t="s">
        <v>493</v>
      </c>
      <c r="O8" s="151" t="s">
        <v>459</v>
      </c>
      <c r="P8" s="147" t="s">
        <v>503</v>
      </c>
      <c r="Q8" s="149">
        <v>45589</v>
      </c>
    </row>
    <row r="9" spans="1:17" ht="18" customHeight="1">
      <c r="A9">
        <f t="shared" si="0"/>
        <v>5</v>
      </c>
      <c r="B9" s="144" t="s">
        <v>462</v>
      </c>
      <c r="C9" s="148" t="s">
        <v>471</v>
      </c>
      <c r="D9" s="144" t="s">
        <v>440</v>
      </c>
      <c r="E9" s="144" t="s">
        <v>398</v>
      </c>
      <c r="F9" s="145">
        <v>2</v>
      </c>
      <c r="G9" s="144">
        <v>3.91</v>
      </c>
      <c r="H9" s="147" t="s">
        <v>433</v>
      </c>
      <c r="I9" s="149">
        <v>45579</v>
      </c>
      <c r="J9" s="144" t="s">
        <v>475</v>
      </c>
      <c r="K9" s="147" t="s">
        <v>433</v>
      </c>
      <c r="L9" s="149">
        <v>45580</v>
      </c>
      <c r="M9" s="144" t="s">
        <v>237</v>
      </c>
      <c r="N9" s="144" t="s">
        <v>473</v>
      </c>
      <c r="O9" s="151" t="s">
        <v>459</v>
      </c>
      <c r="P9" s="147" t="s">
        <v>479</v>
      </c>
      <c r="Q9" s="149">
        <v>45580</v>
      </c>
    </row>
    <row r="10" spans="1:17" ht="18" customHeight="1">
      <c r="A10">
        <f t="shared" si="0"/>
        <v>6</v>
      </c>
      <c r="B10" s="144" t="s">
        <v>462</v>
      </c>
      <c r="C10" s="148" t="s">
        <v>511</v>
      </c>
      <c r="D10" s="144" t="s">
        <v>440</v>
      </c>
      <c r="E10" s="144" t="s">
        <v>506</v>
      </c>
      <c r="F10" s="155">
        <v>0.375</v>
      </c>
      <c r="G10" s="144">
        <v>2.31</v>
      </c>
      <c r="H10" s="147" t="s">
        <v>433</v>
      </c>
      <c r="I10" s="149">
        <v>45590</v>
      </c>
      <c r="J10" s="144" t="s">
        <v>507</v>
      </c>
      <c r="K10" s="144" t="s">
        <v>433</v>
      </c>
      <c r="L10" s="149">
        <v>45591</v>
      </c>
      <c r="M10" s="144" t="s">
        <v>372</v>
      </c>
      <c r="N10" s="144" t="s">
        <v>493</v>
      </c>
      <c r="O10" s="151" t="s">
        <v>459</v>
      </c>
      <c r="P10" s="147" t="s">
        <v>509</v>
      </c>
      <c r="Q10" s="149">
        <v>45591</v>
      </c>
    </row>
    <row r="11" spans="1:17" ht="18" customHeight="1">
      <c r="A11">
        <f t="shared" si="0"/>
        <v>7</v>
      </c>
      <c r="B11" s="146" t="s">
        <v>463</v>
      </c>
      <c r="C11" s="148" t="s">
        <v>472</v>
      </c>
      <c r="D11" s="144" t="s">
        <v>440</v>
      </c>
      <c r="E11" s="144" t="s">
        <v>398</v>
      </c>
      <c r="F11" s="145">
        <v>2</v>
      </c>
      <c r="G11" s="144">
        <v>3.91</v>
      </c>
      <c r="H11" s="144" t="s">
        <v>433</v>
      </c>
      <c r="I11" s="149">
        <v>45581</v>
      </c>
      <c r="J11" s="144" t="s">
        <v>485</v>
      </c>
      <c r="K11" s="144" t="s">
        <v>433</v>
      </c>
      <c r="L11" s="149">
        <v>45582</v>
      </c>
      <c r="M11" s="150" t="s">
        <v>243</v>
      </c>
      <c r="N11" s="144" t="s">
        <v>473</v>
      </c>
      <c r="O11" s="151" t="s">
        <v>459</v>
      </c>
      <c r="P11" s="154" t="s">
        <v>488</v>
      </c>
      <c r="Q11" s="149">
        <v>45582</v>
      </c>
    </row>
    <row r="12" spans="1:17" ht="18" customHeight="1">
      <c r="A12">
        <f t="shared" si="0"/>
        <v>8</v>
      </c>
      <c r="B12" s="144" t="s">
        <v>464</v>
      </c>
      <c r="C12" s="152" t="s">
        <v>490</v>
      </c>
      <c r="D12" s="144" t="s">
        <v>440</v>
      </c>
      <c r="E12" s="144" t="s">
        <v>398</v>
      </c>
      <c r="F12" s="145">
        <v>2</v>
      </c>
      <c r="G12" s="144">
        <v>3.91</v>
      </c>
      <c r="H12" s="147" t="s">
        <v>433</v>
      </c>
      <c r="I12" s="149">
        <v>45585</v>
      </c>
      <c r="J12" s="144" t="s">
        <v>499</v>
      </c>
      <c r="K12" s="144" t="s">
        <v>433</v>
      </c>
      <c r="L12" s="149">
        <v>45586</v>
      </c>
      <c r="M12" s="144" t="s">
        <v>239</v>
      </c>
      <c r="N12" s="144" t="s">
        <v>493</v>
      </c>
      <c r="O12" s="151" t="s">
        <v>459</v>
      </c>
      <c r="P12" s="147" t="s">
        <v>500</v>
      </c>
      <c r="Q12" s="149">
        <v>45586</v>
      </c>
    </row>
    <row r="13" spans="1:17" ht="18" customHeight="1">
      <c r="A13">
        <f t="shared" si="0"/>
        <v>9</v>
      </c>
      <c r="B13" s="144" t="s">
        <v>455</v>
      </c>
      <c r="C13" s="152" t="s">
        <v>456</v>
      </c>
      <c r="D13" s="144" t="s">
        <v>440</v>
      </c>
      <c r="E13" s="144" t="s">
        <v>398</v>
      </c>
      <c r="F13" s="145">
        <v>2</v>
      </c>
      <c r="G13" s="144">
        <v>3.91</v>
      </c>
      <c r="H13" s="147" t="s">
        <v>433</v>
      </c>
      <c r="I13" s="149">
        <v>45579</v>
      </c>
      <c r="J13" s="144" t="s">
        <v>475</v>
      </c>
      <c r="K13" s="147" t="s">
        <v>433</v>
      </c>
      <c r="L13" s="149">
        <v>45580</v>
      </c>
      <c r="M13" s="144" t="s">
        <v>237</v>
      </c>
      <c r="N13" s="144" t="s">
        <v>473</v>
      </c>
      <c r="O13" s="151" t="s">
        <v>459</v>
      </c>
      <c r="P13" s="147" t="s">
        <v>476</v>
      </c>
      <c r="Q13" s="149">
        <v>45580</v>
      </c>
    </row>
    <row r="14" spans="1:17" ht="18" customHeight="1">
      <c r="A14">
        <f t="shared" si="0"/>
        <v>10</v>
      </c>
      <c r="B14" s="144" t="s">
        <v>444</v>
      </c>
      <c r="C14" s="148" t="s">
        <v>447</v>
      </c>
      <c r="D14" s="144" t="s">
        <v>440</v>
      </c>
      <c r="E14" s="144" t="s">
        <v>398</v>
      </c>
      <c r="F14" s="145">
        <v>2</v>
      </c>
      <c r="G14" s="144">
        <v>3.91</v>
      </c>
      <c r="H14" s="144" t="s">
        <v>433</v>
      </c>
      <c r="I14" s="149">
        <v>45580</v>
      </c>
      <c r="J14" s="144" t="s">
        <v>481</v>
      </c>
      <c r="K14" s="147" t="s">
        <v>433</v>
      </c>
      <c r="L14" s="149">
        <v>45581</v>
      </c>
      <c r="M14" s="144" t="s">
        <v>241</v>
      </c>
      <c r="N14" s="144" t="s">
        <v>473</v>
      </c>
      <c r="O14" s="151" t="s">
        <v>459</v>
      </c>
      <c r="P14" s="147" t="s">
        <v>483</v>
      </c>
      <c r="Q14" s="149">
        <v>45581</v>
      </c>
    </row>
    <row r="15" spans="1:17" ht="18" customHeight="1">
      <c r="A15">
        <f t="shared" si="0"/>
        <v>11</v>
      </c>
      <c r="B15" s="146" t="s">
        <v>465</v>
      </c>
      <c r="C15" s="148" t="s">
        <v>484</v>
      </c>
      <c r="D15" s="144" t="s">
        <v>440</v>
      </c>
      <c r="E15" s="144" t="s">
        <v>398</v>
      </c>
      <c r="F15" s="145">
        <v>2</v>
      </c>
      <c r="G15" s="144">
        <v>3.91</v>
      </c>
      <c r="H15" s="144" t="s">
        <v>433</v>
      </c>
      <c r="I15" s="149">
        <v>45584</v>
      </c>
      <c r="J15" s="144" t="s">
        <v>495</v>
      </c>
      <c r="K15" s="144" t="s">
        <v>433</v>
      </c>
      <c r="L15" s="149">
        <v>45585</v>
      </c>
      <c r="M15" s="144" t="s">
        <v>238</v>
      </c>
      <c r="N15" s="144" t="s">
        <v>497</v>
      </c>
      <c r="O15" s="151" t="s">
        <v>459</v>
      </c>
      <c r="P15" s="147" t="s">
        <v>496</v>
      </c>
      <c r="Q15" s="149">
        <v>45585</v>
      </c>
    </row>
    <row r="16" spans="1:17" ht="18" customHeight="1">
      <c r="A16">
        <f t="shared" si="0"/>
        <v>12</v>
      </c>
      <c r="B16" s="144" t="s">
        <v>457</v>
      </c>
      <c r="C16" s="148" t="s">
        <v>458</v>
      </c>
      <c r="D16" s="144" t="s">
        <v>440</v>
      </c>
      <c r="E16" s="144" t="s">
        <v>398</v>
      </c>
      <c r="F16" s="145">
        <v>2</v>
      </c>
      <c r="G16" s="144">
        <v>3.91</v>
      </c>
      <c r="H16" s="147" t="s">
        <v>433</v>
      </c>
      <c r="I16" s="149">
        <v>45579</v>
      </c>
      <c r="J16" s="144" t="s">
        <v>475</v>
      </c>
      <c r="K16" s="147" t="s">
        <v>433</v>
      </c>
      <c r="L16" s="149">
        <v>45580</v>
      </c>
      <c r="M16" s="144" t="s">
        <v>237</v>
      </c>
      <c r="N16" s="144" t="s">
        <v>473</v>
      </c>
      <c r="O16" s="151" t="s">
        <v>459</v>
      </c>
      <c r="P16" s="147" t="s">
        <v>474</v>
      </c>
      <c r="Q16" s="149">
        <v>45580</v>
      </c>
    </row>
    <row r="17" spans="1:19" ht="18" customHeight="1">
      <c r="A17">
        <f t="shared" si="0"/>
        <v>13</v>
      </c>
      <c r="B17" s="144" t="s">
        <v>466</v>
      </c>
      <c r="C17" s="148" t="s">
        <v>482</v>
      </c>
      <c r="D17" s="144" t="s">
        <v>440</v>
      </c>
      <c r="E17" s="144" t="s">
        <v>398</v>
      </c>
      <c r="F17" s="145">
        <v>2</v>
      </c>
      <c r="G17" s="144">
        <v>3.91</v>
      </c>
      <c r="H17" s="144" t="s">
        <v>433</v>
      </c>
      <c r="I17" s="149">
        <v>45582</v>
      </c>
      <c r="J17" s="144" t="s">
        <v>486</v>
      </c>
      <c r="K17" s="144" t="s">
        <v>433</v>
      </c>
      <c r="L17" s="149">
        <v>45583</v>
      </c>
      <c r="M17" s="150" t="s">
        <v>242</v>
      </c>
      <c r="N17" s="144" t="s">
        <v>473</v>
      </c>
      <c r="O17" s="151" t="s">
        <v>459</v>
      </c>
      <c r="P17" s="147" t="s">
        <v>491</v>
      </c>
      <c r="Q17" s="149">
        <v>45583</v>
      </c>
    </row>
    <row r="18" spans="1:19" ht="18" customHeight="1">
      <c r="A18">
        <f t="shared" si="0"/>
        <v>14</v>
      </c>
      <c r="B18" s="144" t="s">
        <v>467</v>
      </c>
      <c r="C18" s="148" t="s">
        <v>470</v>
      </c>
      <c r="D18" s="144" t="s">
        <v>440</v>
      </c>
      <c r="E18" s="144" t="s">
        <v>398</v>
      </c>
      <c r="F18" s="145">
        <v>2</v>
      </c>
      <c r="G18" s="144">
        <v>3.91</v>
      </c>
      <c r="H18" s="147" t="s">
        <v>433</v>
      </c>
      <c r="I18" s="149">
        <v>45579</v>
      </c>
      <c r="J18" s="144" t="s">
        <v>475</v>
      </c>
      <c r="K18" s="147" t="s">
        <v>433</v>
      </c>
      <c r="L18" s="149">
        <v>45580</v>
      </c>
      <c r="M18" s="144" t="s">
        <v>237</v>
      </c>
      <c r="N18" s="144" t="s">
        <v>473</v>
      </c>
      <c r="O18" s="151" t="s">
        <v>459</v>
      </c>
      <c r="P18" s="147" t="s">
        <v>478</v>
      </c>
      <c r="Q18" s="149">
        <v>45580</v>
      </c>
    </row>
    <row r="19" spans="1:19" ht="18" customHeight="1">
      <c r="A19">
        <f t="shared" si="0"/>
        <v>15</v>
      </c>
      <c r="B19" s="144" t="s">
        <v>467</v>
      </c>
      <c r="C19" s="148" t="s">
        <v>510</v>
      </c>
      <c r="D19" s="144" t="s">
        <v>440</v>
      </c>
      <c r="E19" s="144" t="s">
        <v>506</v>
      </c>
      <c r="F19" s="155">
        <v>0.375</v>
      </c>
      <c r="G19" s="144">
        <v>2.31</v>
      </c>
      <c r="H19" s="147" t="s">
        <v>433</v>
      </c>
      <c r="I19" s="149">
        <v>45590</v>
      </c>
      <c r="J19" s="144" t="s">
        <v>507</v>
      </c>
      <c r="K19" s="144" t="s">
        <v>433</v>
      </c>
      <c r="L19" s="149">
        <v>45591</v>
      </c>
      <c r="M19" s="144" t="s">
        <v>372</v>
      </c>
      <c r="N19" s="144" t="s">
        <v>493</v>
      </c>
      <c r="O19" s="151" t="s">
        <v>459</v>
      </c>
      <c r="P19" s="147" t="s">
        <v>508</v>
      </c>
      <c r="Q19" s="149">
        <v>45591</v>
      </c>
    </row>
    <row r="20" spans="1:19" s="18" customFormat="1" ht="18" customHeight="1">
      <c r="A20">
        <f t="shared" si="0"/>
        <v>16</v>
      </c>
      <c r="B20" s="144" t="s">
        <v>468</v>
      </c>
      <c r="C20" s="148" t="s">
        <v>469</v>
      </c>
      <c r="D20" s="144" t="s">
        <v>440</v>
      </c>
      <c r="E20" s="144" t="s">
        <v>398</v>
      </c>
      <c r="F20" s="145">
        <v>2</v>
      </c>
      <c r="G20" s="144">
        <v>3.91</v>
      </c>
      <c r="H20" s="144" t="s">
        <v>433</v>
      </c>
      <c r="I20" s="149">
        <v>45581</v>
      </c>
      <c r="J20" s="144" t="s">
        <v>485</v>
      </c>
      <c r="K20" s="144" t="s">
        <v>433</v>
      </c>
      <c r="L20" s="149">
        <v>45582</v>
      </c>
      <c r="M20" s="150" t="s">
        <v>243</v>
      </c>
      <c r="N20" s="144" t="s">
        <v>473</v>
      </c>
      <c r="O20" s="151" t="s">
        <v>459</v>
      </c>
      <c r="P20" s="154" t="s">
        <v>487</v>
      </c>
      <c r="Q20" s="149">
        <v>45582</v>
      </c>
      <c r="S20"/>
    </row>
    <row r="21" spans="1:19" s="18" customFormat="1" ht="18" customHeight="1">
      <c r="A21">
        <f t="shared" si="0"/>
        <v>17</v>
      </c>
      <c r="B21" s="144" t="s">
        <v>445</v>
      </c>
      <c r="C21" s="148" t="s">
        <v>448</v>
      </c>
      <c r="D21" s="144" t="s">
        <v>440</v>
      </c>
      <c r="E21" s="144" t="s">
        <v>398</v>
      </c>
      <c r="F21" s="145">
        <v>2</v>
      </c>
      <c r="G21" s="144">
        <v>3.91</v>
      </c>
      <c r="H21" s="144" t="s">
        <v>433</v>
      </c>
      <c r="I21" s="149">
        <v>45579</v>
      </c>
      <c r="J21" s="144" t="s">
        <v>475</v>
      </c>
      <c r="K21" s="147" t="s">
        <v>433</v>
      </c>
      <c r="L21" s="149">
        <v>45580</v>
      </c>
      <c r="M21" s="144" t="s">
        <v>237</v>
      </c>
      <c r="N21" s="144" t="s">
        <v>473</v>
      </c>
      <c r="O21" s="151" t="s">
        <v>459</v>
      </c>
      <c r="P21" s="147" t="s">
        <v>480</v>
      </c>
      <c r="Q21" s="149">
        <v>45580</v>
      </c>
      <c r="S21"/>
    </row>
    <row r="22" spans="1:19" s="18" customFormat="1" ht="18" customHeight="1">
      <c r="A22">
        <f t="shared" si="0"/>
        <v>18</v>
      </c>
      <c r="B22" s="144" t="s">
        <v>441</v>
      </c>
      <c r="C22" s="148" t="s">
        <v>442</v>
      </c>
      <c r="D22" s="144" t="s">
        <v>440</v>
      </c>
      <c r="E22" s="144" t="s">
        <v>398</v>
      </c>
      <c r="F22" s="145">
        <v>2</v>
      </c>
      <c r="G22" s="144">
        <v>3.91</v>
      </c>
      <c r="H22" s="147" t="s">
        <v>433</v>
      </c>
      <c r="I22" s="149">
        <v>45579</v>
      </c>
      <c r="J22" s="144" t="s">
        <v>475</v>
      </c>
      <c r="K22" s="147" t="s">
        <v>433</v>
      </c>
      <c r="L22" s="149">
        <v>45580</v>
      </c>
      <c r="M22" s="144" t="s">
        <v>237</v>
      </c>
      <c r="N22" s="144" t="s">
        <v>473</v>
      </c>
      <c r="O22" s="151" t="s">
        <v>459</v>
      </c>
      <c r="P22" s="147" t="s">
        <v>477</v>
      </c>
      <c r="Q22" s="149">
        <v>45580</v>
      </c>
      <c r="S22"/>
    </row>
    <row r="23" spans="1:19">
      <c r="A23">
        <f t="shared" si="0"/>
        <v>19</v>
      </c>
      <c r="C23">
        <v>5</v>
      </c>
    </row>
    <row r="24" spans="1:19">
      <c r="A24" t="str">
        <f t="shared" si="0"/>
        <v/>
      </c>
    </row>
    <row r="25" spans="1:19" ht="15.75">
      <c r="A25">
        <f t="shared" si="0"/>
        <v>21</v>
      </c>
      <c r="C25" s="157" t="s">
        <v>514</v>
      </c>
    </row>
    <row r="26" spans="1:19">
      <c r="A26" t="str">
        <f t="shared" si="0"/>
        <v/>
      </c>
    </row>
    <row r="27" spans="1:19">
      <c r="A27">
        <f t="shared" si="0"/>
        <v>23</v>
      </c>
      <c r="B27" s="79" t="s">
        <v>449</v>
      </c>
      <c r="C27" s="79" t="s">
        <v>436</v>
      </c>
    </row>
    <row r="28" spans="1:19">
      <c r="A28">
        <f t="shared" si="0"/>
        <v>24</v>
      </c>
      <c r="B28" s="79" t="s">
        <v>462</v>
      </c>
      <c r="C28" s="79" t="s">
        <v>471</v>
      </c>
    </row>
    <row r="29" spans="1:19">
      <c r="A29">
        <f t="shared" si="0"/>
        <v>25</v>
      </c>
      <c r="B29" s="79" t="s">
        <v>463</v>
      </c>
      <c r="C29" s="79" t="s">
        <v>472</v>
      </c>
    </row>
    <row r="30" spans="1:19">
      <c r="A30">
        <f t="shared" si="0"/>
        <v>26</v>
      </c>
      <c r="B30" s="79" t="s">
        <v>455</v>
      </c>
      <c r="C30" s="79" t="s">
        <v>456</v>
      </c>
    </row>
    <row r="31" spans="1:19">
      <c r="A31">
        <f t="shared" si="0"/>
        <v>27</v>
      </c>
      <c r="B31" s="79" t="s">
        <v>457</v>
      </c>
      <c r="C31" s="79" t="s">
        <v>458</v>
      </c>
    </row>
    <row r="32" spans="1:19">
      <c r="A32">
        <f t="shared" si="0"/>
        <v>28</v>
      </c>
      <c r="B32" s="79" t="s">
        <v>467</v>
      </c>
      <c r="C32" s="79" t="s">
        <v>470</v>
      </c>
    </row>
    <row r="33" spans="1:3">
      <c r="A33">
        <f t="shared" si="0"/>
        <v>29</v>
      </c>
      <c r="B33" s="79" t="s">
        <v>445</v>
      </c>
      <c r="C33" s="79" t="s">
        <v>448</v>
      </c>
    </row>
    <row r="34" spans="1:3">
      <c r="A34">
        <f t="shared" si="0"/>
        <v>30</v>
      </c>
      <c r="B34" s="79" t="s">
        <v>441</v>
      </c>
      <c r="C34" s="79" t="s">
        <v>442</v>
      </c>
    </row>
  </sheetData>
  <autoFilter ref="B4:Q4">
    <sortState ref="B5:Q23">
      <sortCondition ref="B4"/>
    </sortState>
  </autoFilter>
  <conditionalFormatting sqref="H19 H6:H7 H4">
    <cfRule type="cellIs" dxfId="128" priority="128" operator="equal">
      <formula>"REJECT"</formula>
    </cfRule>
  </conditionalFormatting>
  <conditionalFormatting sqref="H4">
    <cfRule type="cellIs" dxfId="127" priority="127" operator="equal">
      <formula>"REJ"</formula>
    </cfRule>
  </conditionalFormatting>
  <conditionalFormatting sqref="D4:D22">
    <cfRule type="containsText" dxfId="126" priority="126" operator="containsText" text="REP">
      <formula>NOT(ISERROR(SEARCH("REP",D4)))</formula>
    </cfRule>
  </conditionalFormatting>
  <conditionalFormatting sqref="H4">
    <cfRule type="cellIs" dxfId="125" priority="124" operator="equal">
      <formula>"REJECT"</formula>
    </cfRule>
    <cfRule type="cellIs" dxfId="124" priority="125" operator="equal">
      <formula>"REJECT"</formula>
    </cfRule>
  </conditionalFormatting>
  <conditionalFormatting sqref="H19 H6:H7 H4 P5:P9 K4:K11">
    <cfRule type="containsText" dxfId="123" priority="123" operator="containsText" text="REJECT">
      <formula>NOT(ISERROR(SEARCH("REJECT",H4)))</formula>
    </cfRule>
  </conditionalFormatting>
  <conditionalFormatting sqref="D5">
    <cfRule type="containsText" dxfId="122" priority="122" operator="containsText" text="REP">
      <formula>NOT(ISERROR(SEARCH("REP",D5)))</formula>
    </cfRule>
  </conditionalFormatting>
  <conditionalFormatting sqref="H5">
    <cfRule type="cellIs" dxfId="121" priority="121" operator="equal">
      <formula>"REJECT"</formula>
    </cfRule>
  </conditionalFormatting>
  <conditionalFormatting sqref="H5">
    <cfRule type="containsText" dxfId="120" priority="120" operator="containsText" text="REJECT">
      <formula>NOT(ISERROR(SEARCH("REJECT",H5)))</formula>
    </cfRule>
  </conditionalFormatting>
  <conditionalFormatting sqref="H5">
    <cfRule type="cellIs" dxfId="119" priority="119" operator="equal">
      <formula>"REJECT"</formula>
    </cfRule>
  </conditionalFormatting>
  <conditionalFormatting sqref="C5">
    <cfRule type="containsText" dxfId="118" priority="118" operator="containsText" text="SMC">
      <formula>NOT(ISERROR(SEARCH("SMC",C5)))</formula>
    </cfRule>
  </conditionalFormatting>
  <conditionalFormatting sqref="C6">
    <cfRule type="containsText" dxfId="117" priority="117" operator="containsText" text="SMC">
      <formula>NOT(ISERROR(SEARCH("SMC",C6)))</formula>
    </cfRule>
  </conditionalFormatting>
  <conditionalFormatting sqref="C7">
    <cfRule type="containsText" dxfId="116" priority="116" operator="containsText" text="SMC">
      <formula>NOT(ISERROR(SEARCH("SMC",C7)))</formula>
    </cfRule>
  </conditionalFormatting>
  <conditionalFormatting sqref="C8">
    <cfRule type="containsText" dxfId="115" priority="113" operator="containsText" text="SMC">
      <formula>NOT(ISERROR(SEARCH("SMC",C8)))</formula>
    </cfRule>
  </conditionalFormatting>
  <conditionalFormatting sqref="B8">
    <cfRule type="containsText" dxfId="114" priority="107" operator="containsText" text="SMC">
      <formula>NOT(ISERROR(SEARCH("SMC",B8)))</formula>
    </cfRule>
  </conditionalFormatting>
  <conditionalFormatting sqref="B8">
    <cfRule type="containsText" dxfId="113" priority="106" operator="containsText" text="SMC">
      <formula>NOT(ISERROR(SEARCH("SMC",B8)))</formula>
    </cfRule>
  </conditionalFormatting>
  <conditionalFormatting sqref="D8">
    <cfRule type="containsText" dxfId="112" priority="105" operator="containsText" text="REP">
      <formula>NOT(ISERROR(SEARCH("REP",D8)))</formula>
    </cfRule>
  </conditionalFormatting>
  <conditionalFormatting sqref="H8">
    <cfRule type="cellIs" dxfId="111" priority="104" operator="equal">
      <formula>"REJECT"</formula>
    </cfRule>
  </conditionalFormatting>
  <conditionalFormatting sqref="H8">
    <cfRule type="containsText" dxfId="110" priority="103" operator="containsText" text="REJECT">
      <formula>NOT(ISERROR(SEARCH("REJECT",H8)))</formula>
    </cfRule>
  </conditionalFormatting>
  <conditionalFormatting sqref="H8">
    <cfRule type="cellIs" dxfId="109" priority="102" operator="equal">
      <formula>"REJECT"</formula>
    </cfRule>
  </conditionalFormatting>
  <conditionalFormatting sqref="H9">
    <cfRule type="cellIs" dxfId="108" priority="101" operator="equal">
      <formula>"REJECT"</formula>
    </cfRule>
  </conditionalFormatting>
  <conditionalFormatting sqref="H9">
    <cfRule type="cellIs" dxfId="107" priority="100" operator="equal">
      <formula>"REJ"</formula>
    </cfRule>
  </conditionalFormatting>
  <conditionalFormatting sqref="D9">
    <cfRule type="containsText" dxfId="106" priority="99" operator="containsText" text="REP">
      <formula>NOT(ISERROR(SEARCH("REP",D9)))</formula>
    </cfRule>
  </conditionalFormatting>
  <conditionalFormatting sqref="B9:C9">
    <cfRule type="containsText" dxfId="105" priority="98" operator="containsText" text="SMC">
      <formula>NOT(ISERROR(SEARCH("SMC",B9)))</formula>
    </cfRule>
  </conditionalFormatting>
  <conditionalFormatting sqref="H9">
    <cfRule type="cellIs" dxfId="104" priority="96" operator="equal">
      <formula>"REJECT"</formula>
    </cfRule>
    <cfRule type="cellIs" dxfId="103" priority="97" operator="equal">
      <formula>"REJECT"</formula>
    </cfRule>
  </conditionalFormatting>
  <conditionalFormatting sqref="H9">
    <cfRule type="containsText" dxfId="102" priority="95" operator="containsText" text="REJECT">
      <formula>NOT(ISERROR(SEARCH("REJECT",H9)))</formula>
    </cfRule>
  </conditionalFormatting>
  <conditionalFormatting sqref="H10">
    <cfRule type="cellIs" dxfId="101" priority="94" operator="equal">
      <formula>"REJECT"</formula>
    </cfRule>
  </conditionalFormatting>
  <conditionalFormatting sqref="H10">
    <cfRule type="cellIs" dxfId="100" priority="93" operator="equal">
      <formula>"REJ"</formula>
    </cfRule>
  </conditionalFormatting>
  <conditionalFormatting sqref="D10">
    <cfRule type="containsText" dxfId="99" priority="92" operator="containsText" text="REP">
      <formula>NOT(ISERROR(SEARCH("REP",D10)))</formula>
    </cfRule>
  </conditionalFormatting>
  <conditionalFormatting sqref="B10:C10">
    <cfRule type="containsText" dxfId="98" priority="91" operator="containsText" text="SMC">
      <formula>NOT(ISERROR(SEARCH("SMC",B10)))</formula>
    </cfRule>
  </conditionalFormatting>
  <conditionalFormatting sqref="H10">
    <cfRule type="cellIs" dxfId="97" priority="89" operator="equal">
      <formula>"REJECT"</formula>
    </cfRule>
    <cfRule type="cellIs" dxfId="96" priority="90" operator="equal">
      <formula>"REJECT"</formula>
    </cfRule>
  </conditionalFormatting>
  <conditionalFormatting sqref="H10">
    <cfRule type="containsText" dxfId="95" priority="88" operator="containsText" text="REJECT">
      <formula>NOT(ISERROR(SEARCH("REJECT",H10)))</formula>
    </cfRule>
  </conditionalFormatting>
  <conditionalFormatting sqref="P10">
    <cfRule type="containsText" dxfId="94" priority="87" operator="containsText" text="REJECT">
      <formula>NOT(ISERROR(SEARCH("REJECT",P10)))</formula>
    </cfRule>
  </conditionalFormatting>
  <conditionalFormatting sqref="C11">
    <cfRule type="containsText" dxfId="93" priority="86" operator="containsText" text="SMC">
      <formula>NOT(ISERROR(SEARCH("SMC",C11)))</formula>
    </cfRule>
  </conditionalFormatting>
  <conditionalFormatting sqref="H11">
    <cfRule type="cellIs" dxfId="92" priority="85" operator="equal">
      <formula>"REJECT"</formula>
    </cfRule>
  </conditionalFormatting>
  <conditionalFormatting sqref="H11">
    <cfRule type="cellIs" dxfId="91" priority="84" operator="equal">
      <formula>"REJ"</formula>
    </cfRule>
  </conditionalFormatting>
  <conditionalFormatting sqref="H11">
    <cfRule type="cellIs" dxfId="90" priority="81" operator="equal">
      <formula>"REJECT"</formula>
    </cfRule>
    <cfRule type="cellIs" dxfId="89" priority="82" operator="equal">
      <formula>"REJECT"</formula>
    </cfRule>
  </conditionalFormatting>
  <conditionalFormatting sqref="H11">
    <cfRule type="containsText" dxfId="88" priority="80" operator="containsText" text="REJECT">
      <formula>NOT(ISERROR(SEARCH("REJECT",H11)))</formula>
    </cfRule>
  </conditionalFormatting>
  <conditionalFormatting sqref="H12">
    <cfRule type="cellIs" dxfId="87" priority="79" operator="equal">
      <formula>"REJECT"</formula>
    </cfRule>
  </conditionalFormatting>
  <conditionalFormatting sqref="H12">
    <cfRule type="cellIs" dxfId="86" priority="78" operator="equal">
      <formula>"REJ"</formula>
    </cfRule>
  </conditionalFormatting>
  <conditionalFormatting sqref="H12">
    <cfRule type="cellIs" dxfId="85" priority="76" operator="equal">
      <formula>"REJECT"</formula>
    </cfRule>
    <cfRule type="cellIs" dxfId="84" priority="77" operator="equal">
      <formula>"REJECT"</formula>
    </cfRule>
  </conditionalFormatting>
  <conditionalFormatting sqref="H12">
    <cfRule type="containsText" dxfId="83" priority="75" operator="containsText" text="REJECT">
      <formula>NOT(ISERROR(SEARCH("REJECT",H12)))</formula>
    </cfRule>
  </conditionalFormatting>
  <conditionalFormatting sqref="C12">
    <cfRule type="containsText" dxfId="82" priority="74" operator="containsText" text="SMC">
      <formula>NOT(ISERROR(SEARCH("SMC",C12)))</formula>
    </cfRule>
  </conditionalFormatting>
  <conditionalFormatting sqref="B12">
    <cfRule type="containsText" dxfId="81" priority="73" operator="containsText" text="SMC">
      <formula>NOT(ISERROR(SEARCH("SMC",B12)))</formula>
    </cfRule>
  </conditionalFormatting>
  <conditionalFormatting sqref="D12">
    <cfRule type="containsText" dxfId="80" priority="72" operator="containsText" text="REP">
      <formula>NOT(ISERROR(SEARCH("REP",D12)))</formula>
    </cfRule>
  </conditionalFormatting>
  <conditionalFormatting sqref="K12">
    <cfRule type="containsText" dxfId="79" priority="71" operator="containsText" text="REJECT">
      <formula>NOT(ISERROR(SEARCH("REJECT",K12)))</formula>
    </cfRule>
  </conditionalFormatting>
  <conditionalFormatting sqref="P11:P12">
    <cfRule type="containsText" dxfId="78" priority="70" operator="containsText" text="REJECT">
      <formula>NOT(ISERROR(SEARCH("REJECT",P11)))</formula>
    </cfRule>
  </conditionalFormatting>
  <conditionalFormatting sqref="K13">
    <cfRule type="containsText" dxfId="77" priority="69" operator="containsText" text="REJECT">
      <formula>NOT(ISERROR(SEARCH("REJECT",K13)))</formula>
    </cfRule>
  </conditionalFormatting>
  <conditionalFormatting sqref="H13">
    <cfRule type="cellIs" dxfId="76" priority="68" operator="equal">
      <formula>"REJECT"</formula>
    </cfRule>
  </conditionalFormatting>
  <conditionalFormatting sqref="H13">
    <cfRule type="cellIs" dxfId="75" priority="67" operator="equal">
      <formula>"REJ"</formula>
    </cfRule>
  </conditionalFormatting>
  <conditionalFormatting sqref="H13">
    <cfRule type="cellIs" dxfId="74" priority="65" operator="equal">
      <formula>"REJECT"</formula>
    </cfRule>
    <cfRule type="cellIs" dxfId="73" priority="66" operator="equal">
      <formula>"REJECT"</formula>
    </cfRule>
  </conditionalFormatting>
  <conditionalFormatting sqref="H13">
    <cfRule type="containsText" dxfId="72" priority="64" operator="containsText" text="REJECT">
      <formula>NOT(ISERROR(SEARCH("REJECT",H13)))</formula>
    </cfRule>
  </conditionalFormatting>
  <conditionalFormatting sqref="D13">
    <cfRule type="containsText" dxfId="71" priority="63" operator="containsText" text="REP">
      <formula>NOT(ISERROR(SEARCH("REP",D13)))</formula>
    </cfRule>
  </conditionalFormatting>
  <conditionalFormatting sqref="C13">
    <cfRule type="containsText" dxfId="70" priority="62" operator="containsText" text="SMC">
      <formula>NOT(ISERROR(SEARCH("SMC",C13)))</formula>
    </cfRule>
  </conditionalFormatting>
  <conditionalFormatting sqref="P13:P16">
    <cfRule type="containsText" dxfId="69" priority="61" operator="containsText" text="REJECT">
      <formula>NOT(ISERROR(SEARCH("REJECT",P13)))</formula>
    </cfRule>
  </conditionalFormatting>
  <conditionalFormatting sqref="D14">
    <cfRule type="containsText" dxfId="68" priority="60" operator="containsText" text="REP">
      <formula>NOT(ISERROR(SEARCH("REP",D14)))</formula>
    </cfRule>
  </conditionalFormatting>
  <conditionalFormatting sqref="C14">
    <cfRule type="containsText" dxfId="67" priority="59" operator="containsText" text="SMC">
      <formula>NOT(ISERROR(SEARCH("SMC",C14)))</formula>
    </cfRule>
  </conditionalFormatting>
  <conditionalFormatting sqref="B14">
    <cfRule type="containsText" dxfId="66" priority="58" operator="containsText" text="SMC">
      <formula>NOT(ISERROR(SEARCH("SMC",B14)))</formula>
    </cfRule>
  </conditionalFormatting>
  <conditionalFormatting sqref="H14">
    <cfRule type="cellIs" dxfId="65" priority="57" operator="equal">
      <formula>"REJECT"</formula>
    </cfRule>
  </conditionalFormatting>
  <conditionalFormatting sqref="H14">
    <cfRule type="cellIs" dxfId="64" priority="56" operator="equal">
      <formula>"REJ"</formula>
    </cfRule>
  </conditionalFormatting>
  <conditionalFormatting sqref="H14">
    <cfRule type="cellIs" dxfId="63" priority="54" operator="equal">
      <formula>"REJECT"</formula>
    </cfRule>
    <cfRule type="cellIs" dxfId="62" priority="55" operator="equal">
      <formula>"REJECT"</formula>
    </cfRule>
  </conditionalFormatting>
  <conditionalFormatting sqref="H14">
    <cfRule type="containsText" dxfId="61" priority="53" operator="containsText" text="REJECT">
      <formula>NOT(ISERROR(SEARCH("REJECT",H14)))</formula>
    </cfRule>
  </conditionalFormatting>
  <conditionalFormatting sqref="K14">
    <cfRule type="containsText" dxfId="60" priority="52" operator="containsText" text="REJECT">
      <formula>NOT(ISERROR(SEARCH("REJECT",K14)))</formula>
    </cfRule>
  </conditionalFormatting>
  <conditionalFormatting sqref="D15">
    <cfRule type="containsText" dxfId="59" priority="51" operator="containsText" text="REP">
      <formula>NOT(ISERROR(SEARCH("REP",D15)))</formula>
    </cfRule>
  </conditionalFormatting>
  <conditionalFormatting sqref="B15">
    <cfRule type="containsText" dxfId="58" priority="50" operator="containsText" text="SMC">
      <formula>NOT(ISERROR(SEARCH("SMC",B15)))</formula>
    </cfRule>
  </conditionalFormatting>
  <conditionalFormatting sqref="C15">
    <cfRule type="containsText" dxfId="57" priority="49" operator="containsText" text="SMC">
      <formula>NOT(ISERROR(SEARCH("SMC",C15)))</formula>
    </cfRule>
  </conditionalFormatting>
  <conditionalFormatting sqref="H15">
    <cfRule type="cellIs" dxfId="56" priority="48" operator="equal">
      <formula>"REJECT"</formula>
    </cfRule>
  </conditionalFormatting>
  <conditionalFormatting sqref="H15">
    <cfRule type="cellIs" dxfId="55" priority="47" operator="equal">
      <formula>"REJ"</formula>
    </cfRule>
  </conditionalFormatting>
  <conditionalFormatting sqref="H15">
    <cfRule type="cellIs" dxfId="54" priority="45" operator="equal">
      <formula>"REJECT"</formula>
    </cfRule>
    <cfRule type="cellIs" dxfId="53" priority="46" operator="equal">
      <formula>"REJECT"</formula>
    </cfRule>
  </conditionalFormatting>
  <conditionalFormatting sqref="H15">
    <cfRule type="containsText" dxfId="52" priority="44" operator="containsText" text="REJECT">
      <formula>NOT(ISERROR(SEARCH("REJECT",H15)))</formula>
    </cfRule>
  </conditionalFormatting>
  <conditionalFormatting sqref="K15">
    <cfRule type="containsText" dxfId="51" priority="43" operator="containsText" text="REJECT">
      <formula>NOT(ISERROR(SEARCH("REJECT",K15)))</formula>
    </cfRule>
  </conditionalFormatting>
  <conditionalFormatting sqref="B16">
    <cfRule type="containsText" dxfId="50" priority="38" operator="containsText" text="SMC">
      <formula>NOT(ISERROR(SEARCH("SMC",B16)))</formula>
    </cfRule>
  </conditionalFormatting>
  <conditionalFormatting sqref="H16">
    <cfRule type="cellIs" dxfId="49" priority="42" operator="equal">
      <formula>"REJECT"</formula>
    </cfRule>
  </conditionalFormatting>
  <conditionalFormatting sqref="H16">
    <cfRule type="cellIs" dxfId="48" priority="41" operator="equal">
      <formula>"REJECT"</formula>
    </cfRule>
  </conditionalFormatting>
  <conditionalFormatting sqref="H16">
    <cfRule type="containsText" dxfId="47" priority="40" operator="containsText" text="REJECT">
      <formula>NOT(ISERROR(SEARCH("REJECT",H16)))</formula>
    </cfRule>
  </conditionalFormatting>
  <conditionalFormatting sqref="D16">
    <cfRule type="containsText" dxfId="46" priority="39" operator="containsText" text="REP">
      <formula>NOT(ISERROR(SEARCH("REP",D16)))</formula>
    </cfRule>
  </conditionalFormatting>
  <conditionalFormatting sqref="K16">
    <cfRule type="containsText" dxfId="45" priority="37" operator="containsText" text="REJECT">
      <formula>NOT(ISERROR(SEARCH("REJECT",K16)))</formula>
    </cfRule>
  </conditionalFormatting>
  <conditionalFormatting sqref="H17">
    <cfRule type="cellIs" dxfId="44" priority="36" operator="equal">
      <formula>"REJECT"</formula>
    </cfRule>
  </conditionalFormatting>
  <conditionalFormatting sqref="H17">
    <cfRule type="cellIs" dxfId="43" priority="35" operator="equal">
      <formula>"REJECT"</formula>
    </cfRule>
  </conditionalFormatting>
  <conditionalFormatting sqref="H17">
    <cfRule type="containsText" dxfId="42" priority="34" operator="containsText" text="REJECT">
      <formula>NOT(ISERROR(SEARCH("REJECT",H17)))</formula>
    </cfRule>
  </conditionalFormatting>
  <conditionalFormatting sqref="D17">
    <cfRule type="containsText" dxfId="41" priority="33" operator="containsText" text="REP">
      <formula>NOT(ISERROR(SEARCH("REP",D17)))</formula>
    </cfRule>
  </conditionalFormatting>
  <conditionalFormatting sqref="C17">
    <cfRule type="containsText" dxfId="40" priority="32" operator="containsText" text="SMC">
      <formula>NOT(ISERROR(SEARCH("SMC",C17)))</formula>
    </cfRule>
  </conditionalFormatting>
  <conditionalFormatting sqref="P17:P20">
    <cfRule type="containsText" dxfId="39" priority="31" operator="containsText" text="REJECT">
      <formula>NOT(ISERROR(SEARCH("REJECT",P17)))</formula>
    </cfRule>
  </conditionalFormatting>
  <conditionalFormatting sqref="K17:K18">
    <cfRule type="containsText" dxfId="38" priority="30" operator="containsText" text="REJECT">
      <formula>NOT(ISERROR(SEARCH("REJECT",K17)))</formula>
    </cfRule>
  </conditionalFormatting>
  <conditionalFormatting sqref="B18">
    <cfRule type="containsText" dxfId="37" priority="29" operator="containsText" text="SMC">
      <formula>NOT(ISERROR(SEARCH("SMC",B18)))</formula>
    </cfRule>
  </conditionalFormatting>
  <conditionalFormatting sqref="H18">
    <cfRule type="cellIs" dxfId="36" priority="28" operator="equal">
      <formula>"REJECT"</formula>
    </cfRule>
  </conditionalFormatting>
  <conditionalFormatting sqref="H18">
    <cfRule type="cellIs" dxfId="35" priority="27" operator="equal">
      <formula>"REJECT"</formula>
    </cfRule>
  </conditionalFormatting>
  <conditionalFormatting sqref="H18">
    <cfRule type="containsText" dxfId="34" priority="26" operator="containsText" text="REJECT">
      <formula>NOT(ISERROR(SEARCH("REJECT",H18)))</formula>
    </cfRule>
  </conditionalFormatting>
  <conditionalFormatting sqref="D18">
    <cfRule type="containsText" dxfId="33" priority="25" operator="containsText" text="REP">
      <formula>NOT(ISERROR(SEARCH("REP",D18)))</formula>
    </cfRule>
  </conditionalFormatting>
  <conditionalFormatting sqref="C19">
    <cfRule type="containsText" dxfId="32" priority="24" operator="containsText" text="SMC">
      <formula>NOT(ISERROR(SEARCH("SMC",C19)))</formula>
    </cfRule>
  </conditionalFormatting>
  <conditionalFormatting sqref="D19">
    <cfRule type="containsText" dxfId="31" priority="23" operator="containsText" text="REP">
      <formula>NOT(ISERROR(SEARCH("REP",D19)))</formula>
    </cfRule>
  </conditionalFormatting>
  <conditionalFormatting sqref="K19">
    <cfRule type="containsText" dxfId="30" priority="22" operator="containsText" text="REJECT">
      <formula>NOT(ISERROR(SEARCH("REJECT",K19)))</formula>
    </cfRule>
  </conditionalFormatting>
  <conditionalFormatting sqref="B20">
    <cfRule type="containsText" dxfId="29" priority="21" operator="containsText" text="SMC">
      <formula>NOT(ISERROR(SEARCH("SMC",B20)))</formula>
    </cfRule>
  </conditionalFormatting>
  <conditionalFormatting sqref="D20">
    <cfRule type="containsText" dxfId="28" priority="20" operator="containsText" text="REP">
      <formula>NOT(ISERROR(SEARCH("REP",D20)))</formula>
    </cfRule>
  </conditionalFormatting>
  <conditionalFormatting sqref="H20">
    <cfRule type="cellIs" dxfId="27" priority="19" operator="equal">
      <formula>"REJECT"</formula>
    </cfRule>
  </conditionalFormatting>
  <conditionalFormatting sqref="H20">
    <cfRule type="cellIs" dxfId="26" priority="18" operator="equal">
      <formula>"REJECT"</formula>
    </cfRule>
  </conditionalFormatting>
  <conditionalFormatting sqref="H20">
    <cfRule type="containsText" dxfId="25" priority="17" operator="containsText" text="REJECT">
      <formula>NOT(ISERROR(SEARCH("REJECT",H20)))</formula>
    </cfRule>
  </conditionalFormatting>
  <conditionalFormatting sqref="C21">
    <cfRule type="containsText" dxfId="24" priority="16" operator="containsText" text="SMC">
      <formula>NOT(ISERROR(SEARCH("SMC",C21)))</formula>
    </cfRule>
  </conditionalFormatting>
  <conditionalFormatting sqref="B21">
    <cfRule type="containsText" dxfId="23" priority="15" operator="containsText" text="SMC">
      <formula>NOT(ISERROR(SEARCH("SMC",B21)))</formula>
    </cfRule>
  </conditionalFormatting>
  <conditionalFormatting sqref="B21">
    <cfRule type="containsText" dxfId="22" priority="14" operator="containsText" text="SMC">
      <formula>NOT(ISERROR(SEARCH("SMC",B21)))</formula>
    </cfRule>
  </conditionalFormatting>
  <conditionalFormatting sqref="D21">
    <cfRule type="containsText" dxfId="21" priority="13" operator="containsText" text="REP">
      <formula>NOT(ISERROR(SEARCH("REP",D21)))</formula>
    </cfRule>
  </conditionalFormatting>
  <conditionalFormatting sqref="H21">
    <cfRule type="cellIs" dxfId="20" priority="12" operator="equal">
      <formula>"REJECT"</formula>
    </cfRule>
  </conditionalFormatting>
  <conditionalFormatting sqref="H21">
    <cfRule type="cellIs" dxfId="19" priority="11" operator="equal">
      <formula>"REJECT"</formula>
    </cfRule>
  </conditionalFormatting>
  <conditionalFormatting sqref="H21">
    <cfRule type="containsText" dxfId="18" priority="10" operator="containsText" text="REJECT">
      <formula>NOT(ISERROR(SEARCH("REJECT",H21)))</formula>
    </cfRule>
  </conditionalFormatting>
  <conditionalFormatting sqref="K20">
    <cfRule type="containsText" dxfId="17" priority="9" operator="containsText" text="REJECT">
      <formula>NOT(ISERROR(SEARCH("REJECT",K20)))</formula>
    </cfRule>
  </conditionalFormatting>
  <conditionalFormatting sqref="K21">
    <cfRule type="containsText" dxfId="16" priority="8" operator="containsText" text="REJECT">
      <formula>NOT(ISERROR(SEARCH("REJECT",K21)))</formula>
    </cfRule>
  </conditionalFormatting>
  <conditionalFormatting sqref="P21">
    <cfRule type="containsText" dxfId="15" priority="7" operator="containsText" text="REJECT">
      <formula>NOT(ISERROR(SEARCH("REJECT",P21)))</formula>
    </cfRule>
  </conditionalFormatting>
  <conditionalFormatting sqref="H22">
    <cfRule type="cellIs" dxfId="14" priority="6" operator="equal">
      <formula>"REJECT"</formula>
    </cfRule>
  </conditionalFormatting>
  <conditionalFormatting sqref="H22">
    <cfRule type="containsText" dxfId="13" priority="5" operator="containsText" text="REJECT">
      <formula>NOT(ISERROR(SEARCH("REJECT",H22)))</formula>
    </cfRule>
  </conditionalFormatting>
  <conditionalFormatting sqref="P22">
    <cfRule type="containsText" dxfId="12" priority="4" operator="containsText" text="REJECT">
      <formula>NOT(ISERROR(SEARCH("REJECT",P22)))</formula>
    </cfRule>
  </conditionalFormatting>
  <conditionalFormatting sqref="C22">
    <cfRule type="containsText" dxfId="11" priority="3" operator="containsText" text="SMC">
      <formula>NOT(ISERROR(SEARCH("SMC",C22)))</formula>
    </cfRule>
  </conditionalFormatting>
  <conditionalFormatting sqref="D22">
    <cfRule type="containsText" dxfId="10" priority="2" operator="containsText" text="REP">
      <formula>NOT(ISERROR(SEARCH("REP",D22)))</formula>
    </cfRule>
  </conditionalFormatting>
  <conditionalFormatting sqref="K22">
    <cfRule type="containsText" dxfId="9" priority="1" operator="containsText" text="REJECT">
      <formula>NOT(ISERROR(SEARCH("REJECT",K22)))</formula>
    </cfRule>
  </conditionalFormatting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2:P164"/>
  <sheetViews>
    <sheetView topLeftCell="A4" workbookViewId="0">
      <selection activeCell="C10" sqref="C10"/>
    </sheetView>
  </sheetViews>
  <sheetFormatPr defaultColWidth="11.42578125" defaultRowHeight="15"/>
  <cols>
    <col min="1" max="1" width="9.140625" style="17" customWidth="1"/>
    <col min="2" max="2" width="19.140625" style="17" bestFit="1" customWidth="1"/>
    <col min="3" max="3" width="42.42578125" style="22" bestFit="1" customWidth="1"/>
    <col min="4" max="5" width="9.140625" style="22" customWidth="1"/>
    <col min="6" max="6" width="14.140625" style="22" bestFit="1" customWidth="1"/>
    <col min="7" max="7" width="17.28515625" style="22" bestFit="1" customWidth="1"/>
    <col min="8" max="8" width="10.7109375" style="17" bestFit="1" customWidth="1"/>
    <col min="9" max="9" width="8.85546875" style="17" bestFit="1" customWidth="1"/>
    <col min="10" max="10" width="12.28515625" style="17" bestFit="1" customWidth="1"/>
    <col min="11" max="11" width="22.85546875" style="17" bestFit="1" customWidth="1"/>
    <col min="12" max="12" width="9.140625" style="17" customWidth="1"/>
    <col min="13" max="13" width="9.85546875" style="17" bestFit="1" customWidth="1"/>
    <col min="14" max="16" width="9.140625" style="17" customWidth="1"/>
    <col min="17" max="19" width="11.42578125" style="17"/>
    <col min="20" max="20" width="15.7109375" style="17" bestFit="1" customWidth="1"/>
    <col min="21" max="16384" width="11.42578125" style="17"/>
  </cols>
  <sheetData>
    <row r="2" spans="1:16">
      <c r="A2" s="122"/>
      <c r="B2" s="122"/>
      <c r="C2" s="122"/>
      <c r="D2" s="122"/>
      <c r="E2" s="122"/>
      <c r="F2" s="122"/>
      <c r="G2" s="122"/>
      <c r="K2" s="161" t="s">
        <v>319</v>
      </c>
    </row>
    <row r="3" spans="1:16" ht="48" customHeight="1">
      <c r="A3" s="20" t="s">
        <v>3</v>
      </c>
      <c r="B3" s="25" t="s">
        <v>19</v>
      </c>
      <c r="C3" s="20" t="s">
        <v>21</v>
      </c>
      <c r="D3" s="20" t="s">
        <v>17</v>
      </c>
      <c r="E3" s="20" t="s">
        <v>22</v>
      </c>
      <c r="F3" s="31" t="s">
        <v>5</v>
      </c>
      <c r="G3" s="20" t="s">
        <v>216</v>
      </c>
      <c r="H3" s="164" t="s">
        <v>20</v>
      </c>
      <c r="I3" s="165" t="s">
        <v>95</v>
      </c>
      <c r="J3" s="164" t="s">
        <v>92</v>
      </c>
      <c r="K3" s="164" t="s">
        <v>93</v>
      </c>
      <c r="M3" s="34" t="s">
        <v>102</v>
      </c>
    </row>
    <row r="4" spans="1:16" ht="24" customHeight="1">
      <c r="A4" s="108" t="s">
        <v>142</v>
      </c>
      <c r="B4" s="167" t="s">
        <v>227</v>
      </c>
      <c r="C4" s="108" t="s">
        <v>103</v>
      </c>
      <c r="D4" s="73" t="s">
        <v>108</v>
      </c>
      <c r="E4" s="106" t="s">
        <v>374</v>
      </c>
      <c r="F4" s="168" t="s">
        <v>120</v>
      </c>
      <c r="G4" s="169" t="s">
        <v>395</v>
      </c>
      <c r="H4" s="170" t="s">
        <v>267</v>
      </c>
      <c r="I4" s="162" t="s">
        <v>113</v>
      </c>
      <c r="J4" s="163" t="s">
        <v>104</v>
      </c>
      <c r="K4" s="216" t="s">
        <v>148</v>
      </c>
      <c r="M4" s="171" t="s">
        <v>236</v>
      </c>
      <c r="O4" s="160">
        <v>0.125</v>
      </c>
      <c r="P4" s="159">
        <v>10.3</v>
      </c>
    </row>
    <row r="5" spans="1:16" ht="24" customHeight="1">
      <c r="A5" s="172" t="s">
        <v>81</v>
      </c>
      <c r="B5" s="111" t="s">
        <v>348</v>
      </c>
      <c r="C5" s="108" t="s">
        <v>333</v>
      </c>
      <c r="D5" s="173" t="s">
        <v>332</v>
      </c>
      <c r="E5" s="107" t="s">
        <v>375</v>
      </c>
      <c r="F5" s="168" t="s">
        <v>334</v>
      </c>
      <c r="G5" s="169" t="s">
        <v>396</v>
      </c>
      <c r="H5" s="170" t="s">
        <v>268</v>
      </c>
      <c r="I5" s="104" t="s">
        <v>119</v>
      </c>
      <c r="J5" s="103" t="s">
        <v>152</v>
      </c>
      <c r="K5" s="158" t="s">
        <v>174</v>
      </c>
      <c r="M5" s="100" t="s">
        <v>356</v>
      </c>
      <c r="O5" s="160">
        <v>0.25</v>
      </c>
      <c r="P5" s="159">
        <v>13.7</v>
      </c>
    </row>
    <row r="6" spans="1:16" ht="24" customHeight="1">
      <c r="A6" s="108" t="s">
        <v>76</v>
      </c>
      <c r="B6" s="167" t="s">
        <v>351</v>
      </c>
      <c r="C6" s="108" t="s">
        <v>539</v>
      </c>
      <c r="D6" s="174"/>
      <c r="E6" s="112" t="s">
        <v>376</v>
      </c>
      <c r="F6" s="168" t="s">
        <v>335</v>
      </c>
      <c r="G6" s="169" t="s">
        <v>397</v>
      </c>
      <c r="H6" s="170" t="s">
        <v>269</v>
      </c>
      <c r="I6" s="90" t="s">
        <v>87</v>
      </c>
      <c r="J6" s="103" t="s">
        <v>325</v>
      </c>
      <c r="K6" s="217" t="s">
        <v>175</v>
      </c>
      <c r="M6" s="175" t="s">
        <v>233</v>
      </c>
      <c r="O6" s="160">
        <v>0.375</v>
      </c>
      <c r="P6" s="159">
        <v>17.100000000000001</v>
      </c>
    </row>
    <row r="7" spans="1:16" ht="24" customHeight="1">
      <c r="A7" s="172" t="s">
        <v>101</v>
      </c>
      <c r="B7" s="167" t="s">
        <v>347</v>
      </c>
      <c r="C7" s="108" t="s">
        <v>111</v>
      </c>
      <c r="D7" s="17"/>
      <c r="E7" s="113" t="s">
        <v>377</v>
      </c>
      <c r="F7" s="168" t="s">
        <v>336</v>
      </c>
      <c r="G7" s="169" t="s">
        <v>398</v>
      </c>
      <c r="H7" s="170" t="s">
        <v>270</v>
      </c>
      <c r="I7" s="90" t="s">
        <v>118</v>
      </c>
      <c r="J7" s="103" t="s">
        <v>131</v>
      </c>
      <c r="K7" s="158" t="s">
        <v>138</v>
      </c>
      <c r="M7" s="105" t="s">
        <v>357</v>
      </c>
      <c r="O7" s="160">
        <v>0.5</v>
      </c>
      <c r="P7" s="159">
        <v>21.3</v>
      </c>
    </row>
    <row r="8" spans="1:16" ht="24" customHeight="1">
      <c r="A8" s="172" t="s">
        <v>100</v>
      </c>
      <c r="B8" s="111" t="s">
        <v>349</v>
      </c>
      <c r="C8" s="108" t="s">
        <v>80</v>
      </c>
      <c r="D8" s="110"/>
      <c r="E8" s="110"/>
      <c r="F8" s="168" t="s">
        <v>33</v>
      </c>
      <c r="G8" s="169" t="s">
        <v>399</v>
      </c>
      <c r="H8" s="170" t="s">
        <v>271</v>
      </c>
      <c r="I8" s="90" t="s">
        <v>114</v>
      </c>
      <c r="J8" s="103" t="s">
        <v>135</v>
      </c>
      <c r="K8" s="218" t="s">
        <v>181</v>
      </c>
      <c r="M8" s="174" t="s">
        <v>232</v>
      </c>
      <c r="O8" s="160">
        <v>0.75</v>
      </c>
      <c r="P8" s="159">
        <v>26.7</v>
      </c>
    </row>
    <row r="9" spans="1:16" ht="24" customHeight="1">
      <c r="A9" s="108" t="s">
        <v>147</v>
      </c>
      <c r="B9" s="167" t="s">
        <v>350</v>
      </c>
      <c r="C9" s="108" t="s">
        <v>170</v>
      </c>
      <c r="D9" s="176"/>
      <c r="E9" s="176"/>
      <c r="F9" s="168" t="s">
        <v>82</v>
      </c>
      <c r="G9" s="169" t="s">
        <v>400</v>
      </c>
      <c r="H9" s="170" t="s">
        <v>272</v>
      </c>
      <c r="I9" s="104" t="s">
        <v>117</v>
      </c>
      <c r="J9" s="103" t="s">
        <v>122</v>
      </c>
      <c r="K9" s="218" t="s">
        <v>184</v>
      </c>
      <c r="M9" s="177" t="s">
        <v>358</v>
      </c>
      <c r="O9" s="160">
        <v>1</v>
      </c>
      <c r="P9" s="159">
        <v>33.4</v>
      </c>
    </row>
    <row r="10" spans="1:16" ht="24" customHeight="1">
      <c r="A10" s="172" t="s">
        <v>330</v>
      </c>
      <c r="B10" s="167" t="s">
        <v>370</v>
      </c>
      <c r="C10" s="176"/>
      <c r="D10" s="176"/>
      <c r="E10" s="176"/>
      <c r="F10" s="109" t="s">
        <v>337</v>
      </c>
      <c r="G10" s="169" t="s">
        <v>401</v>
      </c>
      <c r="H10" s="170" t="s">
        <v>273</v>
      </c>
      <c r="I10" s="90" t="s">
        <v>115</v>
      </c>
      <c r="J10" s="115" t="s">
        <v>139</v>
      </c>
      <c r="K10" s="218" t="s">
        <v>185</v>
      </c>
      <c r="M10" s="178" t="s">
        <v>292</v>
      </c>
      <c r="O10" s="160">
        <v>1.25</v>
      </c>
      <c r="P10" s="159">
        <v>42.2</v>
      </c>
    </row>
    <row r="11" spans="1:16" ht="24" customHeight="1">
      <c r="A11" s="108" t="s">
        <v>192</v>
      </c>
      <c r="B11" s="167" t="s">
        <v>369</v>
      </c>
      <c r="F11" s="109" t="s">
        <v>338</v>
      </c>
      <c r="G11" s="169" t="s">
        <v>402</v>
      </c>
      <c r="H11" s="170" t="s">
        <v>366</v>
      </c>
      <c r="I11" s="90" t="s">
        <v>116</v>
      </c>
      <c r="J11" s="115" t="s">
        <v>121</v>
      </c>
      <c r="K11" s="218" t="s">
        <v>186</v>
      </c>
      <c r="M11" s="105" t="s">
        <v>359</v>
      </c>
      <c r="O11" s="160">
        <v>1.5</v>
      </c>
      <c r="P11" s="159">
        <v>48.3</v>
      </c>
    </row>
    <row r="12" spans="1:16" ht="24" customHeight="1">
      <c r="F12" s="109" t="s">
        <v>339</v>
      </c>
      <c r="G12" s="169" t="s">
        <v>326</v>
      </c>
      <c r="H12" s="170" t="s">
        <v>285</v>
      </c>
      <c r="K12" s="218" t="s">
        <v>176</v>
      </c>
      <c r="M12" s="178" t="s">
        <v>294</v>
      </c>
      <c r="O12" s="160">
        <v>2</v>
      </c>
      <c r="P12" s="159">
        <v>60.3</v>
      </c>
    </row>
    <row r="13" spans="1:16" ht="24" customHeight="1">
      <c r="E13" s="44" t="s">
        <v>164</v>
      </c>
      <c r="F13" s="109" t="s">
        <v>340</v>
      </c>
      <c r="G13" s="169" t="s">
        <v>144</v>
      </c>
      <c r="H13" s="170" t="s">
        <v>286</v>
      </c>
      <c r="K13" s="219" t="s">
        <v>182</v>
      </c>
      <c r="M13" s="179" t="s">
        <v>235</v>
      </c>
      <c r="O13" s="160">
        <v>2.5</v>
      </c>
      <c r="P13" s="159">
        <v>73</v>
      </c>
    </row>
    <row r="14" spans="1:16" ht="24" customHeight="1">
      <c r="A14" s="180"/>
      <c r="B14" s="180"/>
      <c r="C14" s="181"/>
      <c r="E14" s="44" t="s">
        <v>613</v>
      </c>
      <c r="F14" s="109" t="s">
        <v>343</v>
      </c>
      <c r="G14" s="169" t="s">
        <v>324</v>
      </c>
      <c r="H14" s="170" t="s">
        <v>287</v>
      </c>
      <c r="J14" s="100"/>
      <c r="K14" s="220" t="s">
        <v>183</v>
      </c>
      <c r="M14" s="182" t="s">
        <v>293</v>
      </c>
      <c r="O14" s="160">
        <v>3</v>
      </c>
      <c r="P14" s="159">
        <v>88.9</v>
      </c>
    </row>
    <row r="15" spans="1:16" ht="19.5" customHeight="1">
      <c r="A15" s="180"/>
      <c r="B15" s="180"/>
      <c r="C15" s="181"/>
      <c r="D15" s="181"/>
      <c r="E15" s="181"/>
      <c r="F15" s="109" t="s">
        <v>344</v>
      </c>
      <c r="G15" s="169" t="s">
        <v>403</v>
      </c>
      <c r="H15" s="170" t="s">
        <v>288</v>
      </c>
      <c r="J15" s="100"/>
      <c r="K15" s="221" t="s">
        <v>187</v>
      </c>
      <c r="M15" s="171" t="s">
        <v>228</v>
      </c>
      <c r="O15" s="160">
        <v>4</v>
      </c>
      <c r="P15" s="159">
        <v>114.3</v>
      </c>
    </row>
    <row r="16" spans="1:16" ht="19.5" customHeight="1">
      <c r="A16" s="122"/>
      <c r="B16" s="122"/>
      <c r="C16" s="122"/>
      <c r="F16" s="109" t="s">
        <v>345</v>
      </c>
      <c r="G16" s="169" t="s">
        <v>404</v>
      </c>
      <c r="H16" s="170" t="s">
        <v>289</v>
      </c>
      <c r="K16" s="220" t="s">
        <v>188</v>
      </c>
      <c r="M16" s="171" t="s">
        <v>230</v>
      </c>
      <c r="O16" s="160">
        <v>6</v>
      </c>
      <c r="P16" s="159">
        <v>168.3</v>
      </c>
    </row>
    <row r="17" spans="1:16" ht="19.5" customHeight="1">
      <c r="A17" s="20" t="s">
        <v>30</v>
      </c>
      <c r="B17" s="20" t="s">
        <v>31</v>
      </c>
      <c r="C17" s="20" t="s">
        <v>32</v>
      </c>
      <c r="F17" s="109" t="s">
        <v>346</v>
      </c>
      <c r="G17" s="169" t="s">
        <v>405</v>
      </c>
      <c r="H17" s="170" t="s">
        <v>290</v>
      </c>
      <c r="J17" s="100"/>
      <c r="K17" s="222" t="s">
        <v>150</v>
      </c>
      <c r="M17" s="169" t="s">
        <v>362</v>
      </c>
      <c r="O17" s="160">
        <v>8</v>
      </c>
      <c r="P17" s="159">
        <v>219.1</v>
      </c>
    </row>
    <row r="18" spans="1:16" ht="19.5" customHeight="1">
      <c r="A18" s="104" t="s">
        <v>37</v>
      </c>
      <c r="B18" s="183" t="s">
        <v>39</v>
      </c>
      <c r="C18" s="183" t="s">
        <v>38</v>
      </c>
      <c r="D18" s="181"/>
      <c r="E18" s="181"/>
      <c r="F18" s="109" t="s">
        <v>341</v>
      </c>
      <c r="G18" s="169" t="s">
        <v>406</v>
      </c>
      <c r="J18" s="184"/>
      <c r="K18" s="223" t="s">
        <v>209</v>
      </c>
      <c r="M18" s="169" t="s">
        <v>360</v>
      </c>
      <c r="O18" s="160">
        <v>10</v>
      </c>
      <c r="P18" s="159">
        <v>273.10000000000002</v>
      </c>
    </row>
    <row r="19" spans="1:16" ht="19.5" customHeight="1">
      <c r="A19" s="104" t="s">
        <v>352</v>
      </c>
      <c r="B19" s="183" t="s">
        <v>38</v>
      </c>
      <c r="C19" s="183" t="s">
        <v>39</v>
      </c>
      <c r="F19" s="109" t="s">
        <v>342</v>
      </c>
      <c r="G19" s="169" t="s">
        <v>407</v>
      </c>
      <c r="J19" s="184"/>
      <c r="K19" s="218" t="s">
        <v>355</v>
      </c>
      <c r="M19" s="169" t="s">
        <v>361</v>
      </c>
      <c r="O19" s="160">
        <v>12</v>
      </c>
      <c r="P19" s="159">
        <v>323.85000000000002</v>
      </c>
    </row>
    <row r="20" spans="1:16" ht="19.5" customHeight="1">
      <c r="A20" s="180"/>
      <c r="G20" s="169" t="s">
        <v>408</v>
      </c>
      <c r="K20" s="224" t="s">
        <v>104</v>
      </c>
      <c r="M20" s="179" t="s">
        <v>231</v>
      </c>
      <c r="O20" s="160">
        <v>14</v>
      </c>
      <c r="P20" s="159">
        <f t="shared" ref="P20:P34" si="0">O20*25.4</f>
        <v>355.59999999999997</v>
      </c>
    </row>
    <row r="21" spans="1:16" ht="19.5" customHeight="1">
      <c r="G21" s="169" t="s">
        <v>409</v>
      </c>
      <c r="K21" s="158" t="s">
        <v>123</v>
      </c>
      <c r="O21" s="160">
        <v>16</v>
      </c>
      <c r="P21" s="159">
        <f t="shared" si="0"/>
        <v>406.4</v>
      </c>
    </row>
    <row r="22" spans="1:16" ht="19.5" customHeight="1">
      <c r="G22" s="169" t="s">
        <v>410</v>
      </c>
      <c r="K22" s="158" t="s">
        <v>177</v>
      </c>
      <c r="O22" s="160">
        <v>18</v>
      </c>
      <c r="P22" s="159">
        <f t="shared" si="0"/>
        <v>457.2</v>
      </c>
    </row>
    <row r="23" spans="1:16" ht="19.5" customHeight="1">
      <c r="A23" s="17" t="s">
        <v>353</v>
      </c>
      <c r="G23" s="169" t="s">
        <v>411</v>
      </c>
      <c r="K23" s="158" t="s">
        <v>121</v>
      </c>
      <c r="O23" s="160">
        <v>20</v>
      </c>
      <c r="P23" s="159">
        <f t="shared" si="0"/>
        <v>508</v>
      </c>
    </row>
    <row r="24" spans="1:16" ht="19.5" customHeight="1">
      <c r="A24" s="103" t="s">
        <v>88</v>
      </c>
      <c r="G24" s="169" t="s">
        <v>538</v>
      </c>
      <c r="K24" s="221" t="s">
        <v>132</v>
      </c>
      <c r="O24" s="160">
        <v>22</v>
      </c>
      <c r="P24" s="159">
        <f t="shared" si="0"/>
        <v>558.79999999999995</v>
      </c>
    </row>
    <row r="25" spans="1:16" ht="19.5" customHeight="1">
      <c r="A25" s="185" t="s">
        <v>166</v>
      </c>
      <c r="B25" s="180"/>
      <c r="C25" s="181"/>
      <c r="D25" s="181"/>
      <c r="E25" s="181"/>
      <c r="G25" s="169" t="s">
        <v>320</v>
      </c>
      <c r="K25" s="225" t="s">
        <v>208</v>
      </c>
      <c r="O25" s="160">
        <v>24</v>
      </c>
      <c r="P25" s="159">
        <f t="shared" si="0"/>
        <v>609.59999999999991</v>
      </c>
    </row>
    <row r="26" spans="1:16" ht="19.5" customHeight="1">
      <c r="A26" s="186" t="s">
        <v>165</v>
      </c>
      <c r="G26" s="169" t="s">
        <v>412</v>
      </c>
      <c r="K26" s="220" t="s">
        <v>203</v>
      </c>
      <c r="O26" s="160">
        <v>26</v>
      </c>
      <c r="P26" s="159">
        <f t="shared" si="0"/>
        <v>660.4</v>
      </c>
    </row>
    <row r="27" spans="1:16" ht="19.5" customHeight="1">
      <c r="A27" s="122"/>
      <c r="G27" s="169" t="s">
        <v>321</v>
      </c>
      <c r="I27" s="140"/>
      <c r="K27" s="218" t="s">
        <v>329</v>
      </c>
      <c r="O27" s="160">
        <v>28</v>
      </c>
      <c r="P27" s="159">
        <f t="shared" si="0"/>
        <v>711.19999999999993</v>
      </c>
    </row>
    <row r="28" spans="1:16" ht="19.5" customHeight="1">
      <c r="A28" s="187"/>
      <c r="B28" s="180"/>
      <c r="C28" s="181"/>
      <c r="D28" s="181"/>
      <c r="E28" s="181"/>
      <c r="G28" s="169" t="s">
        <v>413</v>
      </c>
      <c r="I28" s="140"/>
      <c r="K28" s="220" t="s">
        <v>196</v>
      </c>
      <c r="O28" s="160">
        <v>30</v>
      </c>
      <c r="P28" s="159">
        <f t="shared" si="0"/>
        <v>762</v>
      </c>
    </row>
    <row r="29" spans="1:16" ht="19.5" customHeight="1">
      <c r="A29" s="180"/>
      <c r="B29" s="180"/>
      <c r="C29" s="181"/>
      <c r="D29" s="181"/>
      <c r="E29" s="181"/>
      <c r="G29" s="169" t="s">
        <v>319</v>
      </c>
      <c r="I29" s="140"/>
      <c r="K29" s="158" t="s">
        <v>234</v>
      </c>
      <c r="O29" s="160">
        <v>32</v>
      </c>
      <c r="P29" s="159">
        <f t="shared" si="0"/>
        <v>812.8</v>
      </c>
    </row>
    <row r="30" spans="1:16" ht="19.5" customHeight="1">
      <c r="G30" s="169" t="s">
        <v>414</v>
      </c>
      <c r="I30" s="140"/>
      <c r="K30" s="158" t="s">
        <v>229</v>
      </c>
      <c r="O30" s="160">
        <v>34</v>
      </c>
      <c r="P30" s="159">
        <f t="shared" si="0"/>
        <v>863.59999999999991</v>
      </c>
    </row>
    <row r="31" spans="1:16" ht="19.5" customHeight="1">
      <c r="G31" s="169" t="s">
        <v>327</v>
      </c>
      <c r="I31" s="140"/>
      <c r="K31" s="158" t="s">
        <v>105</v>
      </c>
      <c r="O31" s="160">
        <v>36</v>
      </c>
      <c r="P31" s="159">
        <f t="shared" si="0"/>
        <v>914.4</v>
      </c>
    </row>
    <row r="32" spans="1:16" ht="19.5" customHeight="1">
      <c r="G32" s="169" t="s">
        <v>363</v>
      </c>
      <c r="I32" s="140"/>
      <c r="K32" s="158" t="s">
        <v>178</v>
      </c>
      <c r="O32" s="160">
        <v>38</v>
      </c>
      <c r="P32" s="159">
        <f t="shared" si="0"/>
        <v>965.19999999999993</v>
      </c>
    </row>
    <row r="33" spans="7:16" ht="19.5" customHeight="1">
      <c r="G33" s="169" t="s">
        <v>423</v>
      </c>
      <c r="I33" s="140"/>
      <c r="K33" s="158" t="s">
        <v>137</v>
      </c>
      <c r="O33" s="160">
        <v>40</v>
      </c>
      <c r="P33" s="159">
        <f t="shared" si="0"/>
        <v>1016</v>
      </c>
    </row>
    <row r="34" spans="7:16" ht="19.5" customHeight="1">
      <c r="G34" s="188" t="s">
        <v>422</v>
      </c>
      <c r="I34" s="140"/>
      <c r="K34" s="158" t="s">
        <v>110</v>
      </c>
      <c r="O34" s="160">
        <v>42</v>
      </c>
      <c r="P34" s="159">
        <f t="shared" si="0"/>
        <v>1066.8</v>
      </c>
    </row>
    <row r="35" spans="7:16" ht="19.5" customHeight="1">
      <c r="G35" s="188" t="s">
        <v>421</v>
      </c>
      <c r="I35" s="140"/>
      <c r="K35" s="158" t="s">
        <v>106</v>
      </c>
    </row>
    <row r="36" spans="7:16" ht="19.5" customHeight="1">
      <c r="G36" s="188" t="s">
        <v>419</v>
      </c>
      <c r="I36" s="140"/>
      <c r="K36" s="158" t="s">
        <v>149</v>
      </c>
    </row>
    <row r="37" spans="7:16" ht="19.5" customHeight="1">
      <c r="G37" s="188" t="s">
        <v>541</v>
      </c>
      <c r="I37" s="140"/>
      <c r="K37" s="158" t="s">
        <v>151</v>
      </c>
    </row>
    <row r="38" spans="7:16" ht="19.5" customHeight="1">
      <c r="G38" s="188" t="s">
        <v>420</v>
      </c>
      <c r="I38" s="140"/>
      <c r="J38" s="140"/>
      <c r="K38" s="158" t="s">
        <v>193</v>
      </c>
    </row>
    <row r="39" spans="7:16" ht="19.5" customHeight="1">
      <c r="G39" s="188" t="s">
        <v>418</v>
      </c>
      <c r="I39" s="140"/>
      <c r="J39" s="140"/>
      <c r="K39" s="158" t="s">
        <v>328</v>
      </c>
    </row>
    <row r="40" spans="7:16" ht="19.5" customHeight="1">
      <c r="G40" s="188" t="s">
        <v>417</v>
      </c>
      <c r="I40" s="140"/>
      <c r="J40" s="140"/>
      <c r="K40" s="158" t="s">
        <v>354</v>
      </c>
    </row>
    <row r="41" spans="7:16" ht="19.5" customHeight="1">
      <c r="G41" s="188" t="s">
        <v>323</v>
      </c>
      <c r="I41" s="140"/>
      <c r="J41" s="140"/>
      <c r="K41" s="158" t="s">
        <v>136</v>
      </c>
    </row>
    <row r="42" spans="7:16" ht="19.5" customHeight="1">
      <c r="G42" s="188" t="s">
        <v>416</v>
      </c>
      <c r="I42" s="140"/>
      <c r="J42" s="140"/>
      <c r="K42" s="158" t="s">
        <v>179</v>
      </c>
    </row>
    <row r="43" spans="7:16" ht="19.5" customHeight="1">
      <c r="G43" s="188" t="s">
        <v>367</v>
      </c>
      <c r="I43" s="140"/>
      <c r="J43" s="140"/>
      <c r="K43" s="158" t="s">
        <v>169</v>
      </c>
    </row>
    <row r="44" spans="7:16" ht="19.5" customHeight="1">
      <c r="G44" s="188" t="s">
        <v>368</v>
      </c>
      <c r="I44" s="140"/>
      <c r="J44" s="140"/>
      <c r="K44" s="218" t="s">
        <v>180</v>
      </c>
    </row>
    <row r="45" spans="7:16" ht="19.5" customHeight="1">
      <c r="G45" s="188" t="s">
        <v>415</v>
      </c>
      <c r="I45" s="140"/>
      <c r="J45" s="140"/>
      <c r="K45" s="218" t="s">
        <v>190</v>
      </c>
    </row>
    <row r="46" spans="7:16" ht="19.5" customHeight="1">
      <c r="I46" s="140"/>
      <c r="J46" s="140"/>
      <c r="K46" s="218" t="s">
        <v>135</v>
      </c>
    </row>
    <row r="47" spans="7:16" ht="19.5" customHeight="1">
      <c r="I47" s="140"/>
      <c r="J47" s="140"/>
      <c r="K47" s="218" t="s">
        <v>189</v>
      </c>
    </row>
    <row r="48" spans="7:16" ht="19.5" customHeight="1">
      <c r="I48" s="140"/>
      <c r="J48" s="140"/>
      <c r="K48" s="218" t="s">
        <v>139</v>
      </c>
    </row>
    <row r="49" spans="9:11" ht="19.5" customHeight="1">
      <c r="I49" s="140"/>
      <c r="J49" s="140"/>
      <c r="K49" s="218" t="s">
        <v>122</v>
      </c>
    </row>
    <row r="50" spans="9:11" ht="19.5" customHeight="1">
      <c r="I50" s="140"/>
      <c r="J50" s="140"/>
      <c r="K50" s="218" t="s">
        <v>131</v>
      </c>
    </row>
    <row r="51" spans="9:11" ht="19.5" customHeight="1">
      <c r="I51" s="140"/>
      <c r="J51" s="140"/>
      <c r="K51" s="218" t="s">
        <v>152</v>
      </c>
    </row>
    <row r="52" spans="9:11" ht="19.5" customHeight="1">
      <c r="I52" s="140"/>
      <c r="J52" s="140"/>
      <c r="K52" s="218" t="s">
        <v>325</v>
      </c>
    </row>
    <row r="53" spans="9:11" ht="19.5" customHeight="1">
      <c r="I53" s="140"/>
      <c r="J53" s="140"/>
      <c r="K53" s="218" t="s">
        <v>194</v>
      </c>
    </row>
    <row r="54" spans="9:11" ht="19.5" customHeight="1">
      <c r="I54" s="140"/>
      <c r="J54" s="140"/>
    </row>
    <row r="55" spans="9:11" ht="19.5" customHeight="1">
      <c r="I55" s="140"/>
      <c r="J55" s="140"/>
      <c r="K55" s="102"/>
    </row>
    <row r="56" spans="9:11" ht="19.5" customHeight="1">
      <c r="I56" s="140"/>
      <c r="J56" s="140"/>
      <c r="K56" s="102"/>
    </row>
    <row r="57" spans="9:11" ht="19.5" customHeight="1">
      <c r="I57" s="140"/>
      <c r="J57" s="140"/>
      <c r="K57" s="102"/>
    </row>
    <row r="58" spans="9:11" ht="19.5" customHeight="1">
      <c r="I58" s="140"/>
      <c r="J58" s="140"/>
      <c r="K58" s="102"/>
    </row>
    <row r="59" spans="9:11" ht="19.5" customHeight="1">
      <c r="I59" s="140"/>
      <c r="J59" s="140"/>
      <c r="K59" s="102"/>
    </row>
    <row r="60" spans="9:11" ht="19.5" customHeight="1">
      <c r="I60" s="140"/>
      <c r="J60" s="140"/>
      <c r="K60" s="102"/>
    </row>
    <row r="61" spans="9:11" ht="19.5" customHeight="1">
      <c r="I61" s="140"/>
      <c r="J61" s="140"/>
      <c r="K61" s="102"/>
    </row>
    <row r="62" spans="9:11" ht="19.5" customHeight="1">
      <c r="I62" s="140"/>
      <c r="J62" s="140"/>
      <c r="K62" s="102"/>
    </row>
    <row r="63" spans="9:11" ht="19.5" customHeight="1">
      <c r="I63" s="140"/>
      <c r="J63" s="140"/>
      <c r="K63" s="102"/>
    </row>
    <row r="64" spans="9:11" ht="19.5" customHeight="1">
      <c r="I64" s="140"/>
      <c r="J64" s="140"/>
      <c r="K64" s="102"/>
    </row>
    <row r="65" spans="9:11" ht="19.5" customHeight="1">
      <c r="I65" s="140"/>
      <c r="J65" s="140"/>
      <c r="K65" s="102"/>
    </row>
    <row r="66" spans="9:11" ht="19.5" customHeight="1">
      <c r="I66" s="140"/>
      <c r="J66" s="140"/>
      <c r="K66" s="102"/>
    </row>
    <row r="67" spans="9:11" ht="19.5" customHeight="1">
      <c r="I67" s="140"/>
      <c r="J67" s="140"/>
      <c r="K67" s="102"/>
    </row>
    <row r="68" spans="9:11" ht="19.5" customHeight="1">
      <c r="I68" s="140"/>
      <c r="J68" s="140"/>
      <c r="K68" s="102"/>
    </row>
    <row r="69" spans="9:11" ht="19.5" customHeight="1">
      <c r="I69" s="140"/>
      <c r="J69" s="140"/>
      <c r="K69" s="102"/>
    </row>
    <row r="70" spans="9:11" ht="19.5" customHeight="1">
      <c r="I70" s="140"/>
      <c r="J70" s="140"/>
      <c r="K70" s="102"/>
    </row>
    <row r="71" spans="9:11" ht="19.5" customHeight="1">
      <c r="I71" s="140"/>
      <c r="J71" s="140"/>
      <c r="K71" s="102"/>
    </row>
    <row r="72" spans="9:11" ht="19.5" customHeight="1">
      <c r="I72" s="140"/>
      <c r="J72" s="140"/>
      <c r="K72" s="102"/>
    </row>
    <row r="73" spans="9:11" ht="19.5" customHeight="1">
      <c r="I73" s="140"/>
      <c r="J73" s="140"/>
    </row>
    <row r="74" spans="9:11" ht="19.5" customHeight="1">
      <c r="I74" s="140"/>
      <c r="J74" s="140"/>
    </row>
    <row r="75" spans="9:11" ht="19.5" customHeight="1">
      <c r="I75" s="140"/>
      <c r="J75" s="140"/>
    </row>
    <row r="76" spans="9:11" ht="19.5" customHeight="1">
      <c r="I76" s="140"/>
      <c r="J76" s="140"/>
    </row>
    <row r="77" spans="9:11" ht="19.5" customHeight="1">
      <c r="I77" s="140"/>
      <c r="J77" s="140"/>
    </row>
    <row r="78" spans="9:11" ht="19.5" customHeight="1">
      <c r="I78" s="140"/>
      <c r="J78" s="140"/>
    </row>
    <row r="79" spans="9:11" ht="19.5" customHeight="1">
      <c r="I79" s="140"/>
      <c r="J79" s="140"/>
    </row>
    <row r="80" spans="9:11" ht="19.5" customHeight="1">
      <c r="I80" s="140"/>
      <c r="J80" s="140"/>
    </row>
    <row r="81" spans="9:10" ht="19.5" customHeight="1">
      <c r="I81" s="140"/>
      <c r="J81" s="140"/>
    </row>
    <row r="82" spans="9:10" ht="19.5" customHeight="1">
      <c r="I82" s="140"/>
      <c r="J82" s="140"/>
    </row>
    <row r="83" spans="9:10" ht="19.5" customHeight="1">
      <c r="I83" s="140"/>
      <c r="J83" s="140"/>
    </row>
    <row r="84" spans="9:10" ht="19.5" customHeight="1">
      <c r="I84" s="140"/>
      <c r="J84" s="140"/>
    </row>
    <row r="85" spans="9:10" ht="19.5" customHeight="1">
      <c r="I85" s="140"/>
      <c r="J85" s="140"/>
    </row>
    <row r="86" spans="9:10" ht="19.5" customHeight="1">
      <c r="I86" s="140"/>
      <c r="J86" s="140"/>
    </row>
    <row r="87" spans="9:10" ht="19.5" customHeight="1">
      <c r="I87" s="140"/>
      <c r="J87" s="140"/>
    </row>
    <row r="88" spans="9:10" ht="19.5" customHeight="1">
      <c r="I88" s="140"/>
      <c r="J88" s="140"/>
    </row>
    <row r="89" spans="9:10" ht="19.5" customHeight="1">
      <c r="I89" s="140"/>
      <c r="J89" s="140"/>
    </row>
    <row r="90" spans="9:10" ht="19.5" customHeight="1">
      <c r="I90" s="140"/>
      <c r="J90" s="140"/>
    </row>
    <row r="91" spans="9:10" ht="19.5" customHeight="1">
      <c r="I91" s="140"/>
      <c r="J91" s="140"/>
    </row>
    <row r="92" spans="9:10" ht="19.5" customHeight="1">
      <c r="I92" s="140"/>
      <c r="J92" s="140"/>
    </row>
    <row r="93" spans="9:10" ht="19.5" customHeight="1">
      <c r="I93" s="140"/>
      <c r="J93" s="140"/>
    </row>
    <row r="94" spans="9:10" ht="19.5" customHeight="1">
      <c r="I94" s="140"/>
      <c r="J94" s="140"/>
    </row>
    <row r="95" spans="9:10" ht="19.5" customHeight="1">
      <c r="I95" s="140"/>
      <c r="J95" s="140"/>
    </row>
    <row r="96" spans="9:10" ht="19.5" customHeight="1">
      <c r="I96" s="140"/>
      <c r="J96" s="140"/>
    </row>
    <row r="97" spans="9:10" ht="19.5" customHeight="1">
      <c r="I97" s="140"/>
      <c r="J97" s="140"/>
    </row>
    <row r="98" spans="9:10" ht="19.5" customHeight="1">
      <c r="I98" s="140"/>
      <c r="J98" s="140"/>
    </row>
    <row r="99" spans="9:10" ht="19.5" customHeight="1">
      <c r="I99" s="140"/>
      <c r="J99" s="140"/>
    </row>
    <row r="100" spans="9:10" ht="19.5" customHeight="1">
      <c r="I100" s="140"/>
      <c r="J100" s="140"/>
    </row>
    <row r="101" spans="9:10" ht="19.5" customHeight="1">
      <c r="I101" s="140"/>
      <c r="J101" s="140"/>
    </row>
    <row r="102" spans="9:10" ht="19.5" customHeight="1">
      <c r="I102" s="140"/>
      <c r="J102" s="140"/>
    </row>
    <row r="103" spans="9:10" ht="19.5" customHeight="1">
      <c r="I103" s="140"/>
      <c r="J103" s="140"/>
    </row>
    <row r="104" spans="9:10" ht="19.5" customHeight="1">
      <c r="I104" s="140"/>
      <c r="J104" s="140"/>
    </row>
    <row r="105" spans="9:10" ht="19.5" customHeight="1">
      <c r="I105" s="140"/>
      <c r="J105" s="140"/>
    </row>
    <row r="106" spans="9:10" ht="19.5" customHeight="1">
      <c r="I106" s="140"/>
      <c r="J106" s="140"/>
    </row>
    <row r="107" spans="9:10" ht="19.5" customHeight="1">
      <c r="I107" s="140"/>
      <c r="J107" s="140"/>
    </row>
    <row r="108" spans="9:10" ht="19.5" customHeight="1">
      <c r="I108" s="140"/>
      <c r="J108" s="140"/>
    </row>
    <row r="109" spans="9:10" ht="19.5" customHeight="1">
      <c r="I109" s="140"/>
      <c r="J109" s="140"/>
    </row>
    <row r="110" spans="9:10" ht="19.5" customHeight="1">
      <c r="I110" s="140"/>
      <c r="J110" s="140"/>
    </row>
    <row r="111" spans="9:10" ht="19.5" customHeight="1">
      <c r="I111" s="140"/>
      <c r="J111" s="140"/>
    </row>
    <row r="112" spans="9:10" ht="19.5" customHeight="1">
      <c r="I112" s="140"/>
      <c r="J112" s="140"/>
    </row>
    <row r="113" spans="9:10" ht="19.5" customHeight="1">
      <c r="I113" s="140"/>
      <c r="J113" s="140"/>
    </row>
    <row r="114" spans="9:10" ht="19.5" customHeight="1">
      <c r="I114" s="140"/>
      <c r="J114" s="140"/>
    </row>
    <row r="115" spans="9:10" ht="19.5" customHeight="1">
      <c r="I115" s="140"/>
      <c r="J115" s="140"/>
    </row>
    <row r="116" spans="9:10" ht="19.5" customHeight="1">
      <c r="I116" s="140"/>
      <c r="J116" s="140"/>
    </row>
    <row r="117" spans="9:10" ht="19.5" customHeight="1">
      <c r="I117" s="140"/>
      <c r="J117" s="140"/>
    </row>
    <row r="118" spans="9:10" ht="19.5" customHeight="1">
      <c r="I118" s="140"/>
      <c r="J118" s="140"/>
    </row>
    <row r="119" spans="9:10" ht="19.5" customHeight="1">
      <c r="I119" s="140"/>
      <c r="J119" s="140"/>
    </row>
    <row r="120" spans="9:10" ht="19.5" customHeight="1">
      <c r="I120" s="140"/>
      <c r="J120" s="140"/>
    </row>
    <row r="121" spans="9:10" ht="19.5" customHeight="1">
      <c r="I121" s="140"/>
      <c r="J121" s="140"/>
    </row>
    <row r="122" spans="9:10" ht="19.5" customHeight="1">
      <c r="I122" s="140"/>
      <c r="J122" s="140"/>
    </row>
    <row r="123" spans="9:10" ht="19.5" customHeight="1">
      <c r="I123" s="140"/>
      <c r="J123" s="140"/>
    </row>
    <row r="124" spans="9:10" ht="19.5" customHeight="1">
      <c r="I124" s="140"/>
      <c r="J124" s="140"/>
    </row>
    <row r="125" spans="9:10" ht="19.5" customHeight="1">
      <c r="I125" s="140"/>
      <c r="J125" s="140"/>
    </row>
    <row r="126" spans="9:10" ht="19.5" customHeight="1">
      <c r="I126" s="140"/>
      <c r="J126" s="140"/>
    </row>
    <row r="127" spans="9:10" ht="19.5" customHeight="1">
      <c r="I127" s="140"/>
      <c r="J127" s="140"/>
    </row>
    <row r="128" spans="9:10" ht="19.5" customHeight="1">
      <c r="I128" s="140"/>
      <c r="J128" s="140"/>
    </row>
    <row r="129" spans="9:10" ht="19.5" customHeight="1">
      <c r="I129" s="140"/>
      <c r="J129" s="140"/>
    </row>
    <row r="130" spans="9:10" ht="19.5" customHeight="1">
      <c r="I130" s="140"/>
      <c r="J130" s="140"/>
    </row>
    <row r="131" spans="9:10" ht="19.5" customHeight="1">
      <c r="I131" s="140"/>
      <c r="J131" s="140"/>
    </row>
    <row r="132" spans="9:10" ht="19.5" customHeight="1">
      <c r="I132" s="140"/>
      <c r="J132" s="140"/>
    </row>
    <row r="133" spans="9:10" ht="19.5" customHeight="1">
      <c r="I133" s="140"/>
      <c r="J133" s="140"/>
    </row>
    <row r="134" spans="9:10" ht="19.5" customHeight="1">
      <c r="I134" s="140"/>
      <c r="J134" s="140"/>
    </row>
    <row r="135" spans="9:10" ht="19.5" customHeight="1">
      <c r="I135" s="140"/>
      <c r="J135" s="140"/>
    </row>
    <row r="136" spans="9:10" ht="19.5" customHeight="1">
      <c r="I136" s="140"/>
      <c r="J136" s="140"/>
    </row>
    <row r="137" spans="9:10" ht="19.5" customHeight="1">
      <c r="I137" s="140"/>
      <c r="J137" s="140"/>
    </row>
    <row r="138" spans="9:10" ht="19.5" customHeight="1">
      <c r="I138" s="140"/>
      <c r="J138" s="140"/>
    </row>
    <row r="139" spans="9:10" ht="19.5" customHeight="1">
      <c r="I139" s="140"/>
      <c r="J139" s="140"/>
    </row>
    <row r="140" spans="9:10" ht="19.5" customHeight="1">
      <c r="I140" s="140"/>
      <c r="J140" s="140"/>
    </row>
    <row r="141" spans="9:10" ht="19.5" customHeight="1">
      <c r="I141" s="140"/>
      <c r="J141" s="140"/>
    </row>
    <row r="142" spans="9:10" ht="19.5" customHeight="1">
      <c r="I142" s="140"/>
      <c r="J142" s="140"/>
    </row>
    <row r="143" spans="9:10" ht="19.5" customHeight="1">
      <c r="I143" s="140"/>
      <c r="J143" s="140"/>
    </row>
    <row r="144" spans="9:10" ht="19.5" customHeight="1">
      <c r="I144" s="140"/>
      <c r="J144" s="140"/>
    </row>
    <row r="145" spans="9:12" ht="19.5" customHeight="1">
      <c r="I145" s="140"/>
      <c r="J145" s="140"/>
    </row>
    <row r="146" spans="9:12" ht="19.5" customHeight="1">
      <c r="I146" s="140"/>
      <c r="J146" s="140"/>
    </row>
    <row r="147" spans="9:12" ht="19.5" customHeight="1">
      <c r="I147" s="140"/>
      <c r="J147" s="140"/>
    </row>
    <row r="148" spans="9:12" ht="19.5" customHeight="1">
      <c r="I148" s="140"/>
      <c r="J148" s="140"/>
    </row>
    <row r="149" spans="9:12" ht="19.5" customHeight="1">
      <c r="I149" s="140"/>
      <c r="J149" s="140"/>
    </row>
    <row r="150" spans="9:12" ht="19.5" customHeight="1">
      <c r="I150" s="140"/>
      <c r="J150" s="140"/>
    </row>
    <row r="151" spans="9:12" ht="19.5" customHeight="1">
      <c r="I151" s="140"/>
      <c r="J151" s="140"/>
    </row>
    <row r="152" spans="9:12" ht="19.5" customHeight="1">
      <c r="I152" s="140"/>
      <c r="J152" s="140"/>
    </row>
    <row r="153" spans="9:12" ht="19.5" customHeight="1">
      <c r="I153" s="140"/>
      <c r="J153" s="140"/>
    </row>
    <row r="154" spans="9:12" ht="19.5" customHeight="1">
      <c r="I154" s="140"/>
      <c r="J154" s="140"/>
    </row>
    <row r="155" spans="9:12" ht="19.5" customHeight="1">
      <c r="I155" s="180"/>
      <c r="J155" s="180"/>
      <c r="L155" s="166"/>
    </row>
    <row r="156" spans="9:12" ht="19.5" customHeight="1">
      <c r="I156" s="180"/>
      <c r="J156" s="180"/>
      <c r="L156" s="166"/>
    </row>
    <row r="157" spans="9:12" ht="19.5" customHeight="1">
      <c r="I157" s="180"/>
      <c r="J157" s="180"/>
      <c r="L157" s="166"/>
    </row>
    <row r="158" spans="9:12" ht="19.5" customHeight="1">
      <c r="I158" s="180"/>
      <c r="J158" s="180"/>
      <c r="L158" s="166"/>
    </row>
    <row r="159" spans="9:12" ht="19.5" customHeight="1"/>
    <row r="160" spans="9:12" ht="19.5" customHeight="1"/>
    <row r="161" ht="19.5" customHeight="1"/>
    <row r="162" ht="19.5" customHeight="1"/>
    <row r="163" ht="19.5" customHeight="1"/>
    <row r="164" ht="19.5" customHeight="1"/>
  </sheetData>
  <conditionalFormatting sqref="G1:G1048576">
    <cfRule type="duplicateValues" dxfId="8" priority="9"/>
  </conditionalFormatting>
  <conditionalFormatting sqref="E13:E14">
    <cfRule type="cellIs" dxfId="7" priority="8" operator="equal">
      <formula>"REJECT"</formula>
    </cfRule>
  </conditionalFormatting>
  <conditionalFormatting sqref="E13:E14">
    <cfRule type="containsText" dxfId="6" priority="7" operator="containsText" text="REJECT">
      <formula>NOT(ISERROR(SEARCH("REJECT",E13)))</formula>
    </cfRule>
  </conditionalFormatting>
  <dataValidations count="1">
    <dataValidation allowBlank="1" showInputMessage="1" showErrorMessage="1" sqref="I6:I8 D4:D6 G4:G12 E4:E7 B4:B11 K44:K53 D8:E10 A9:A11 A4:A7 G28 K2 M4:M20 A24 I4:K4 K8:K17 I10:I11 G31:G32 J17:J19 J5:J11 K6 J14:J15 K24:K28 K55:K72 K19:K20 C10"/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B1:NA25"/>
  <sheetViews>
    <sheetView topLeftCell="B4" workbookViewId="0">
      <selection activeCell="AD4" sqref="AD4:AD23"/>
    </sheetView>
  </sheetViews>
  <sheetFormatPr defaultColWidth="11.42578125" defaultRowHeight="15"/>
  <cols>
    <col min="1" max="1" width="2" customWidth="1"/>
    <col min="2" max="2" width="30" bestFit="1" customWidth="1"/>
    <col min="3" max="3" width="12.7109375" customWidth="1"/>
    <col min="4" max="8" width="0" hidden="1" customWidth="1"/>
    <col min="10" max="10" width="11.42578125" customWidth="1"/>
    <col min="11" max="26" width="0" hidden="1" customWidth="1"/>
    <col min="29" max="29" width="19.140625" customWidth="1"/>
    <col min="30" max="30" width="15.85546875" customWidth="1"/>
    <col min="31" max="31" width="22.28515625" customWidth="1"/>
    <col min="32" max="34" width="11.42578125" hidden="1" customWidth="1"/>
    <col min="35" max="35" width="15.7109375" hidden="1" customWidth="1"/>
    <col min="36" max="51" width="11.42578125" hidden="1" customWidth="1"/>
  </cols>
  <sheetData>
    <row r="1" spans="2:365" ht="54.75" customHeight="1">
      <c r="B1" s="1086" t="s">
        <v>390</v>
      </c>
      <c r="C1" s="1086"/>
      <c r="D1" s="1086"/>
      <c r="E1" s="1086"/>
      <c r="F1" s="1086"/>
      <c r="G1" s="1086"/>
      <c r="H1" s="1086"/>
      <c r="I1" s="1086"/>
      <c r="J1" s="1086"/>
      <c r="K1" s="1086"/>
      <c r="L1" s="1086"/>
      <c r="M1" s="1086"/>
      <c r="N1" s="1086"/>
      <c r="O1" s="1086"/>
      <c r="P1" s="1086"/>
      <c r="Q1" s="1086"/>
      <c r="R1" s="1086"/>
      <c r="S1" s="1086"/>
      <c r="T1" s="1086"/>
      <c r="U1" s="1086"/>
      <c r="V1" s="1086"/>
      <c r="W1" s="1086"/>
      <c r="X1" s="1086"/>
      <c r="Y1" s="1086"/>
      <c r="Z1" s="1086"/>
      <c r="AA1" s="1086"/>
      <c r="AB1" s="1086"/>
      <c r="AC1" s="1086"/>
      <c r="AD1" s="1086"/>
      <c r="AE1" s="1086"/>
      <c r="AZ1" s="138" t="s">
        <v>125</v>
      </c>
    </row>
    <row r="2" spans="2:365">
      <c r="C2" s="1082" t="s">
        <v>384</v>
      </c>
      <c r="D2" s="1082"/>
      <c r="E2" s="1082"/>
      <c r="F2" s="1082"/>
      <c r="G2" s="1082"/>
      <c r="H2" s="1082"/>
      <c r="I2" s="1082"/>
      <c r="J2" s="1082"/>
      <c r="K2" s="1082"/>
      <c r="L2" s="1083" t="s">
        <v>385</v>
      </c>
      <c r="M2" s="1084"/>
      <c r="N2" s="1084"/>
      <c r="O2" s="1084"/>
      <c r="P2" s="1084"/>
      <c r="Q2" s="1084"/>
      <c r="R2" s="1084"/>
      <c r="S2" s="1084"/>
      <c r="T2" s="1085"/>
    </row>
    <row r="3" spans="2:365" s="24" customFormat="1" ht="47.25" customHeight="1">
      <c r="B3" s="52" t="s">
        <v>75</v>
      </c>
      <c r="C3" s="53" t="s">
        <v>91</v>
      </c>
      <c r="D3" s="52" t="s">
        <v>90</v>
      </c>
      <c r="E3" s="23" t="s">
        <v>0</v>
      </c>
      <c r="F3" s="95" t="s">
        <v>107</v>
      </c>
      <c r="G3" s="26" t="s">
        <v>1</v>
      </c>
      <c r="H3" s="43" t="s">
        <v>4</v>
      </c>
      <c r="I3" s="43" t="s">
        <v>6</v>
      </c>
      <c r="J3" s="43" t="s">
        <v>7</v>
      </c>
      <c r="K3" s="43" t="s">
        <v>8</v>
      </c>
      <c r="L3" s="86" t="s">
        <v>9</v>
      </c>
      <c r="M3" s="43" t="s">
        <v>371</v>
      </c>
      <c r="N3" s="43" t="s">
        <v>10</v>
      </c>
      <c r="O3" s="86" t="s">
        <v>11</v>
      </c>
      <c r="P3" s="43" t="s">
        <v>112</v>
      </c>
      <c r="Q3" s="43" t="s">
        <v>12</v>
      </c>
      <c r="R3" s="43" t="s">
        <v>13</v>
      </c>
      <c r="S3" s="43" t="s">
        <v>14</v>
      </c>
      <c r="T3" s="86" t="s">
        <v>15</v>
      </c>
      <c r="U3" s="64" t="s">
        <v>19</v>
      </c>
      <c r="V3" s="64" t="s">
        <v>22</v>
      </c>
      <c r="W3" s="116" t="s">
        <v>24</v>
      </c>
      <c r="X3" s="116" t="s">
        <v>96</v>
      </c>
      <c r="Y3" s="30" t="s">
        <v>95</v>
      </c>
      <c r="Z3" s="30" t="s">
        <v>94</v>
      </c>
      <c r="AA3" s="117" t="s">
        <v>25</v>
      </c>
      <c r="AB3" s="117" t="s">
        <v>26</v>
      </c>
      <c r="AC3" s="117" t="s">
        <v>27</v>
      </c>
      <c r="AD3" s="117" t="s">
        <v>28</v>
      </c>
      <c r="AE3" s="64" t="s">
        <v>3</v>
      </c>
      <c r="AF3" s="117" t="s">
        <v>23</v>
      </c>
      <c r="AG3" s="65" t="s">
        <v>2</v>
      </c>
      <c r="AH3" s="46" t="s">
        <v>5</v>
      </c>
      <c r="AI3" s="119" t="s">
        <v>16</v>
      </c>
      <c r="AJ3" s="46" t="s">
        <v>17</v>
      </c>
      <c r="AK3" s="118" t="s">
        <v>18</v>
      </c>
      <c r="AL3" s="64" t="s">
        <v>21</v>
      </c>
      <c r="AM3" s="64" t="s">
        <v>20</v>
      </c>
      <c r="AN3" s="64" t="s">
        <v>96</v>
      </c>
      <c r="AO3" s="64" t="s">
        <v>95</v>
      </c>
      <c r="AP3" s="64" t="s">
        <v>97</v>
      </c>
      <c r="AQ3" s="64" t="s">
        <v>98</v>
      </c>
      <c r="AR3" s="64" t="s">
        <v>99</v>
      </c>
      <c r="AS3" s="118" t="s">
        <v>29</v>
      </c>
      <c r="AT3" s="64" t="s">
        <v>30</v>
      </c>
      <c r="AU3" s="64" t="s">
        <v>31</v>
      </c>
      <c r="AV3" s="64" t="s">
        <v>32</v>
      </c>
      <c r="AW3" s="118" t="s">
        <v>124</v>
      </c>
      <c r="AX3" s="47" t="s">
        <v>129</v>
      </c>
      <c r="AY3" s="47" t="s">
        <v>382</v>
      </c>
      <c r="AZ3" s="47"/>
      <c r="BA3" s="59" t="s">
        <v>212</v>
      </c>
      <c r="BB3" s="28"/>
      <c r="BC3" s="28"/>
      <c r="BD3" s="28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  <c r="MN3" s="27"/>
      <c r="MO3" s="27"/>
      <c r="MP3" s="27"/>
      <c r="MQ3" s="27"/>
      <c r="MR3" s="27"/>
      <c r="MS3" s="27"/>
      <c r="MT3" s="27"/>
      <c r="MU3" s="27"/>
      <c r="MV3" s="27"/>
      <c r="MW3" s="27"/>
      <c r="MX3" s="27"/>
      <c r="MY3" s="27"/>
      <c r="MZ3" s="27"/>
      <c r="NA3" s="27"/>
    </row>
    <row r="4" spans="2:365" s="26" customFormat="1" ht="21.75" customHeight="1">
      <c r="B4" s="127"/>
      <c r="C4" s="128" t="s">
        <v>166</v>
      </c>
      <c r="D4" s="127"/>
      <c r="E4" s="43"/>
      <c r="F4" s="95"/>
      <c r="H4" s="43"/>
      <c r="I4" s="43"/>
      <c r="J4" s="43">
        <v>3.8</v>
      </c>
      <c r="K4" s="43"/>
      <c r="L4" s="86"/>
      <c r="M4" s="43"/>
      <c r="N4" s="43"/>
      <c r="O4" s="86"/>
      <c r="P4" s="43"/>
      <c r="Q4" s="43"/>
      <c r="R4" s="43"/>
      <c r="S4" s="43"/>
      <c r="T4" s="86"/>
      <c r="U4" s="46"/>
      <c r="V4" s="46"/>
      <c r="W4" s="129"/>
      <c r="X4" s="129"/>
      <c r="Y4" s="129"/>
      <c r="Z4" s="129"/>
      <c r="AA4" s="129" t="s">
        <v>387</v>
      </c>
      <c r="AB4" s="129"/>
      <c r="AC4" s="129" t="str">
        <f>IF(AND(C4="API 1104",AE4="GMAW FCAW",J4&lt;3.9)," Unlimited",IF(AND(C4="API 1104",AE4="GMAW FCAW",AND(J4&gt;=3.9,J4&lt;19.05)),"≤ 3,9 mm",IF(AND(C4="API 1104",AE4="GMAW FCAW",J4&gt;=19.05)," &gt; 19,05 mm",IF(AND(C4="API 1104",AE4="SMAW Mixte UP HILL/ Down hill",J4&lt;3.9)," Unlimited",IF(AND(C4="API 1104",AE4="SMAW Mixte UP HILL/ Down hill",AND(J4&gt;=3.9,J4&lt;19.05)),"≤ 3,9 mm",IF(AND(C4="API 1104",AE4="SMAW Mixte UP HILL/ Down hill",J4&gt;=19.05)," &gt; 19,05 mm",IF(AND(C4="API 1104",AE4="SMAW UP HILL MONTANT",J4&lt;3.9)," Unlimited",IF(AND(C4="API 1104",AE4="SMAW UP HILL MONTANT",AND(J4&gt;=3.9,J4&lt;19.05)),"≤ 3,9 mm",IF(AND(C4="API 1104",AE4="SMAW UP HILL MONTANT",J4&gt;=19.05)," &gt; 19,05 mm",IF(AND(C4="API 1104",AE4="SMAW Downhill",J4&lt;3.9)," Unlimited",IF(AND(C4="API 1104",AE4="SMAW Downhill",AND(J4&gt;=3.9,J4&lt;19.05)),"≤ 3,9 mm",IF(AND(C4="API 1104",AE4="SMAW Downhill",J4&gt;=19.05)," &gt; 19,05 mm",IF(AND(C4="ASME B31.3",AE4="gtaw",J4&lt;13),"GTAW",IF(AND(C4="ASME B31.3",AE4="GTAW",J4&gt;=13),"GTAW",IF(AND(C4="ASME B31.3",AE4="GTAW SMAW",J4&lt;13),"GTAW ≤ 8 mm",IF(AND(C4="ASME B31.3",AE4="GmAW fcAW",J4&lt;13),"GMAW ≤ 8 mm",IF(AND(C4="ASME B31.3",J4&gt;=13,AE4="GTAW SMAW"),"GTAW ≤ 8mm",IF(AND(C4="ASME B31.3",J4&gt;=13,AE4="GmAW fcAW"),"GMAW ≤ 8mm",IF(AND(C4="ASME B31.3",AE4="SMAW UP HILL MONTANT",J4&lt;13),"SMAW",IF(AND(C4="ASME B31.3",J4&gt;=13,AE4="SMAW UP HILL MONTANT"),"SMAW",""))))))))))))))))))))</f>
        <v xml:space="preserve"> Unlimited</v>
      </c>
      <c r="AD4" s="137" t="str">
        <f>IF(AND(C4="API 1104",AE4="GMAW FCAW",J4&lt;3.9),CONCATENATE("≤ ",MAX(1.5*J4,3.9),"mm"),IF(AND(C4="API 1104",AE4="GMAW FCAW",AND(J4&gt;=3.9,J4&lt;19.05)),CONCATENATE("≤ ",MAX(1.5*J4,3.9),"mm"),IF(AND(C4="API 1104",AE4="GMAW FCAW",J4&gt;=19.05)," Unlimited",IF(AND(C4="API 1104",AE4="SMAW Mixte UP HILL/ Down hill",J4&lt;3.9)," &lt; 3,9 mm",IF(AND(C4="API 1104",AE4="SMAW Mixte UP HILL/ Down hill",AND(J4&gt;=3.9,J4&lt;19.05))," &lt; 19,05 mm",IF(AND(C4="API 1104",AE4="SMAW Mixte UP HILL/ Down hill",J4&gt;=19.05)," Unlimited",IF(AND(C4="API 1104",AE4="SMAW UP HILL MONTANT",J4&lt;3.9)," &lt; 3,9 mm",IF(AND(C4="API 1104",AE4="SMAW UP HILL MONTANT",AND(J4&gt;=3.9,J4&lt;19.05))," &lt; 19,05 mm",IF(AND(C4="API 1104",AE4="SMAW UP HILL MONTANT",J4&gt;=19.05)," Unlimited",IF(AND(C4="API 1104",AE4="SMAW Downhill",J4&lt;3.9)," &lt; 3,9 mm",IF(AND(C4="API 1104",AE4="SMAW Downhill",AND(J4&gt;=3.9,J4&lt;19.05))," &lt; 19,05 mm",IF(AND(C4="API 1104",AE4="SMAW Downhill",J4&gt;=19.05)," Unlimited",IF(AND(C4="ASME B31.3",AE4="gtaw",J4&lt;13),CONCATENATE("≤ ",(J4*2),"mm"),IF(AND(C4="ASME B31.3",AE4="gtaw",J4&gt;=13),"Unlimited",IF(AND(C4="ASME B31.3",AE4="GTAW SMAW",J4&lt;13),CONCATENATE("SMAW ≤ ",((J4-4)*2),"mm"),IF(AND(C4="ASME B31.3",AE4="GmAW fcAW",J4&lt;13),CONCATENATE("FCAW ≤ ",((J4-4)*2),"mm"),IF(AND(C4="ASME B31.3",J4&gt;=13,AE4="GTAW SMAW"),"FCAW Unlimited",IF(AND(C4="ASME B31.3",J4&gt;=17,AE4="GmAW fcAW"),"FCAW Unlimited",IF(AND(C4="ASME B31.3",AE4="SMAW UP HILL MONTANT",J4&lt;13),CONCATENATE("≤ ",(((J4-4)*2)+4),"mm"),IF(AND(C4="ASME B31.3",J4&gt;=13,AE4="SMAW UP HILL MONTANT")," Unlimited",""))))))))))))))))))))</f>
        <v>≤ 5,7mm</v>
      </c>
      <c r="AE4" s="46" t="s">
        <v>76</v>
      </c>
      <c r="AF4" s="129"/>
      <c r="AG4" s="130"/>
      <c r="AH4" s="46"/>
      <c r="AI4" s="130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7"/>
      <c r="AY4" s="47"/>
      <c r="AZ4" s="47"/>
      <c r="BA4" s="131"/>
      <c r="BB4" s="130"/>
      <c r="BC4" s="130"/>
      <c r="BD4" s="130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DA4" s="132"/>
      <c r="DB4" s="132"/>
      <c r="DC4" s="132"/>
      <c r="DD4" s="132"/>
      <c r="DE4" s="132"/>
      <c r="DF4" s="132"/>
      <c r="DG4" s="132"/>
      <c r="DH4" s="132"/>
      <c r="DI4" s="132"/>
      <c r="DJ4" s="132"/>
      <c r="DK4" s="132"/>
      <c r="DL4" s="132"/>
      <c r="DM4" s="132"/>
      <c r="DN4" s="132"/>
      <c r="DO4" s="132"/>
      <c r="DP4" s="132"/>
      <c r="DQ4" s="132"/>
      <c r="DR4" s="132"/>
      <c r="DS4" s="132"/>
      <c r="DT4" s="132"/>
      <c r="DU4" s="132"/>
      <c r="DV4" s="132"/>
      <c r="DW4" s="132"/>
      <c r="DX4" s="132"/>
      <c r="DY4" s="132"/>
      <c r="DZ4" s="132"/>
      <c r="EA4" s="132"/>
      <c r="EB4" s="132"/>
      <c r="EC4" s="132"/>
      <c r="ED4" s="132"/>
      <c r="EE4" s="132"/>
      <c r="EF4" s="132"/>
      <c r="EG4" s="132"/>
      <c r="EH4" s="132"/>
      <c r="EI4" s="132"/>
      <c r="EJ4" s="132"/>
      <c r="EK4" s="132"/>
      <c r="EL4" s="132"/>
      <c r="EM4" s="132"/>
      <c r="EN4" s="132"/>
      <c r="EO4" s="132"/>
      <c r="EP4" s="132"/>
      <c r="EQ4" s="132"/>
      <c r="ER4" s="132"/>
      <c r="ES4" s="132"/>
      <c r="ET4" s="132"/>
      <c r="EU4" s="132"/>
      <c r="EV4" s="132"/>
      <c r="EW4" s="132"/>
      <c r="EX4" s="132"/>
      <c r="EY4" s="132"/>
      <c r="EZ4" s="132"/>
      <c r="FA4" s="132"/>
      <c r="FB4" s="132"/>
      <c r="FC4" s="132"/>
      <c r="FD4" s="132"/>
      <c r="FE4" s="132"/>
      <c r="FF4" s="132"/>
      <c r="FG4" s="132"/>
      <c r="FH4" s="132"/>
      <c r="FI4" s="132"/>
      <c r="FJ4" s="132"/>
      <c r="FK4" s="132"/>
      <c r="FL4" s="132"/>
      <c r="FM4" s="132"/>
      <c r="FN4" s="132"/>
      <c r="FO4" s="132"/>
      <c r="FP4" s="132"/>
      <c r="FQ4" s="132"/>
      <c r="FR4" s="132"/>
      <c r="FS4" s="132"/>
      <c r="FT4" s="132"/>
      <c r="FU4" s="132"/>
      <c r="FV4" s="132"/>
      <c r="FW4" s="132"/>
      <c r="FX4" s="132"/>
      <c r="FY4" s="132"/>
      <c r="FZ4" s="132"/>
      <c r="GA4" s="132"/>
      <c r="GB4" s="132"/>
      <c r="GC4" s="132"/>
      <c r="GD4" s="132"/>
      <c r="GE4" s="132"/>
      <c r="GF4" s="132"/>
      <c r="GG4" s="132"/>
      <c r="GH4" s="132"/>
      <c r="GI4" s="132"/>
      <c r="GJ4" s="132"/>
      <c r="GK4" s="132"/>
      <c r="GL4" s="132"/>
      <c r="GM4" s="132"/>
      <c r="GN4" s="132"/>
      <c r="GO4" s="132"/>
      <c r="GP4" s="132"/>
      <c r="GQ4" s="132"/>
      <c r="GR4" s="132"/>
      <c r="GS4" s="132"/>
      <c r="GT4" s="132"/>
      <c r="GU4" s="132"/>
      <c r="GV4" s="132"/>
      <c r="GW4" s="132"/>
      <c r="GX4" s="132"/>
      <c r="GY4" s="132"/>
      <c r="GZ4" s="132"/>
      <c r="HA4" s="132"/>
      <c r="HB4" s="132"/>
      <c r="HC4" s="132"/>
      <c r="HD4" s="132"/>
      <c r="HE4" s="132"/>
      <c r="HF4" s="132"/>
      <c r="HG4" s="132"/>
      <c r="HH4" s="132"/>
      <c r="HI4" s="132"/>
      <c r="HJ4" s="132"/>
      <c r="HK4" s="132"/>
      <c r="HL4" s="132"/>
      <c r="HM4" s="132"/>
      <c r="HN4" s="132"/>
      <c r="HO4" s="132"/>
      <c r="HP4" s="132"/>
      <c r="HQ4" s="132"/>
      <c r="HR4" s="132"/>
      <c r="HS4" s="132"/>
      <c r="HT4" s="132"/>
      <c r="HU4" s="132"/>
      <c r="HV4" s="132"/>
      <c r="HW4" s="132"/>
      <c r="HX4" s="132"/>
      <c r="HY4" s="132"/>
      <c r="HZ4" s="132"/>
      <c r="IA4" s="132"/>
      <c r="IB4" s="132"/>
      <c r="IC4" s="132"/>
      <c r="ID4" s="132"/>
      <c r="IE4" s="132"/>
      <c r="IF4" s="132"/>
      <c r="IG4" s="132"/>
      <c r="IH4" s="132"/>
      <c r="II4" s="132"/>
      <c r="IJ4" s="132"/>
      <c r="IK4" s="132"/>
      <c r="IL4" s="132"/>
      <c r="IM4" s="132"/>
      <c r="IN4" s="132"/>
      <c r="IO4" s="132"/>
      <c r="IP4" s="132"/>
      <c r="IQ4" s="132"/>
      <c r="IR4" s="132"/>
      <c r="IS4" s="132"/>
      <c r="IT4" s="132"/>
      <c r="IU4" s="132"/>
      <c r="IV4" s="132"/>
      <c r="IW4" s="132"/>
      <c r="IX4" s="132"/>
      <c r="IY4" s="132"/>
      <c r="IZ4" s="132"/>
      <c r="JA4" s="132"/>
      <c r="JB4" s="132"/>
      <c r="JC4" s="132"/>
      <c r="JD4" s="132"/>
      <c r="JE4" s="132"/>
      <c r="JF4" s="132"/>
      <c r="JG4" s="132"/>
      <c r="JH4" s="132"/>
      <c r="JI4" s="132"/>
      <c r="JJ4" s="132"/>
      <c r="JK4" s="132"/>
      <c r="JL4" s="132"/>
      <c r="JM4" s="132"/>
      <c r="JN4" s="132"/>
      <c r="JO4" s="132"/>
      <c r="JP4" s="132"/>
      <c r="JQ4" s="132"/>
      <c r="JR4" s="132"/>
      <c r="JS4" s="132"/>
      <c r="JT4" s="132"/>
      <c r="JU4" s="132"/>
      <c r="JV4" s="132"/>
      <c r="JW4" s="132"/>
      <c r="JX4" s="132"/>
      <c r="JY4" s="132"/>
      <c r="JZ4" s="132"/>
      <c r="KA4" s="132"/>
      <c r="KB4" s="132"/>
      <c r="KC4" s="132"/>
      <c r="KD4" s="132"/>
      <c r="KE4" s="132"/>
      <c r="KF4" s="132"/>
      <c r="KG4" s="132"/>
      <c r="KH4" s="132"/>
      <c r="KI4" s="132"/>
      <c r="KJ4" s="132"/>
      <c r="KK4" s="132"/>
      <c r="KL4" s="132"/>
      <c r="KM4" s="132"/>
      <c r="KN4" s="132"/>
      <c r="KO4" s="132"/>
      <c r="KP4" s="132"/>
      <c r="KQ4" s="132"/>
      <c r="KR4" s="132"/>
      <c r="KS4" s="132"/>
      <c r="KT4" s="132"/>
      <c r="KU4" s="132"/>
      <c r="KV4" s="132"/>
      <c r="KW4" s="132"/>
      <c r="KX4" s="132"/>
      <c r="KY4" s="132"/>
      <c r="KZ4" s="132"/>
      <c r="LA4" s="132"/>
      <c r="LB4" s="132"/>
      <c r="LC4" s="132"/>
      <c r="LD4" s="132"/>
      <c r="LE4" s="132"/>
      <c r="LF4" s="132"/>
      <c r="LG4" s="132"/>
      <c r="LH4" s="132"/>
      <c r="LI4" s="132"/>
      <c r="LJ4" s="132"/>
      <c r="LK4" s="132"/>
      <c r="LL4" s="132"/>
      <c r="LM4" s="132"/>
      <c r="LN4" s="132"/>
      <c r="LO4" s="132"/>
      <c r="LP4" s="132"/>
      <c r="LQ4" s="132"/>
      <c r="LR4" s="132"/>
      <c r="LS4" s="132"/>
      <c r="LT4" s="132"/>
      <c r="LU4" s="132"/>
      <c r="LV4" s="132"/>
      <c r="LW4" s="132"/>
      <c r="LX4" s="132"/>
      <c r="LY4" s="132"/>
      <c r="LZ4" s="132"/>
      <c r="MA4" s="132"/>
      <c r="MB4" s="132"/>
      <c r="MC4" s="132"/>
      <c r="MD4" s="132"/>
      <c r="ME4" s="132"/>
      <c r="MF4" s="132"/>
      <c r="MG4" s="132"/>
      <c r="MH4" s="132"/>
      <c r="MI4" s="132"/>
      <c r="MJ4" s="132"/>
      <c r="MK4" s="132"/>
      <c r="ML4" s="132"/>
      <c r="MM4" s="132"/>
      <c r="MN4" s="132"/>
      <c r="MO4" s="132"/>
      <c r="MP4" s="132"/>
      <c r="MQ4" s="132"/>
      <c r="MR4" s="132"/>
      <c r="MS4" s="132"/>
      <c r="MT4" s="132"/>
      <c r="MU4" s="132"/>
      <c r="MV4" s="132"/>
      <c r="MW4" s="132"/>
      <c r="MX4" s="132"/>
      <c r="MY4" s="132"/>
      <c r="MZ4" s="132"/>
      <c r="NA4" s="132"/>
    </row>
    <row r="5" spans="2:365" s="26" customFormat="1" ht="21.75" customHeight="1">
      <c r="B5" s="127"/>
      <c r="C5" s="128" t="s">
        <v>166</v>
      </c>
      <c r="D5" s="127"/>
      <c r="E5" s="43"/>
      <c r="F5" s="95"/>
      <c r="H5" s="43"/>
      <c r="I5" s="43"/>
      <c r="J5" s="43">
        <v>12</v>
      </c>
      <c r="K5" s="43"/>
      <c r="L5" s="86"/>
      <c r="M5" s="43"/>
      <c r="N5" s="43"/>
      <c r="O5" s="86"/>
      <c r="P5" s="43"/>
      <c r="Q5" s="43"/>
      <c r="R5" s="43"/>
      <c r="S5" s="43"/>
      <c r="T5" s="86"/>
      <c r="U5" s="46"/>
      <c r="V5" s="46"/>
      <c r="W5" s="129"/>
      <c r="X5" s="129"/>
      <c r="Y5" s="129"/>
      <c r="Z5" s="129"/>
      <c r="AA5" s="129" t="s">
        <v>386</v>
      </c>
      <c r="AB5" s="129" t="s">
        <v>391</v>
      </c>
      <c r="AC5" s="129" t="str">
        <f t="shared" ref="AC5:AC23" si="0">IF(AND(C5="API 1104",AE5="GMAW FCAW",J5&lt;3.9)," Unlimited",IF(AND(C5="API 1104",AE5="GMAW FCAW",AND(J5&gt;=3.9,J5&lt;19.05)),"≤ 3,9 mm",IF(AND(C5="API 1104",AE5="GMAW FCAW",J5&gt;=19.05)," &gt; 19,05 mm",IF(AND(C5="API 1104",AE5="SMAW Mixte UP HILL/ Down hill",J5&lt;3.9)," Unlimited",IF(AND(C5="API 1104",AE5="SMAW Mixte UP HILL/ Down hill",AND(J5&gt;=3.9,J5&lt;19.05)),"≤ 3,9 mm",IF(AND(C5="API 1104",AE5="SMAW Mixte UP HILL/ Down hill",J5&gt;=19.05)," &gt; 19,05 mm",IF(AND(C5="API 1104",AE5="SMAW UP HILL MONTANT",J5&lt;3.9)," Unlimited",IF(AND(C5="API 1104",AE5="SMAW UP HILL MONTANT",AND(J5&gt;=3.9,J5&lt;19.05)),"≤ 3,9 mm",IF(AND(C5="API 1104",AE5="SMAW UP HILL MONTANT",J5&gt;=19.05)," &gt; 19,05 mm",IF(AND(C5="API 1104",AE5="SMAW Downhill",J5&lt;3.9)," Unlimited",IF(AND(C5="API 1104",AE5="SMAW Downhill",AND(J5&gt;=3.9,J5&lt;19.05)),"≤ 3,9 mm",IF(AND(C5="API 1104",AE5="SMAW Downhill",J5&gt;=19.05)," &gt; 19,05 mm",IF(AND(C5="ASME B31.3",AE5="gtaw",J5&lt;13),"GTAW",IF(AND(C5="ASME B31.3",AE5="GTAW",J5&gt;=13),"GTAW",IF(AND(C5="ASME B31.3",AE5="GTAW SMAW",J5&lt;13),"GTAW ≤ 8 mm",IF(AND(C5="ASME B31.3",AE5="GmAW fcAW",J5&lt;13),"GMAW ≤ 8 mm",IF(AND(C5="ASME B31.3",J5&gt;=13,AE5="GTAW SMAW"),"GTAW ≤ 8mm",IF(AND(C5="ASME B31.3",J5&gt;=13,AE5="GmAW fcAW"),"GMAW ≤ 8mm",IF(AND(C5="ASME B31.3",AE5="SMAW UP HILL MONTANT",J5&lt;13),"SMAW",IF(AND(C5="ASME B31.3",J5&gt;=13,AE5="SMAW UP HILL MONTANT"),"SMAW",""))))))))))))))))))))</f>
        <v>≤ 3,9 mm</v>
      </c>
      <c r="AD5" s="137" t="str">
        <f t="shared" ref="AD5:AD23" si="1">IF(AND(C5="API 1104",AE5="GMAW FCAW",J5&lt;3.9),CONCATENATE("≤ ",MAX(1.5*J5,3.9),"mm"),IF(AND(C5="API 1104",AE5="GMAW FCAW",AND(J5&gt;=3.9,J5&lt;19.05)),CONCATENATE("≤ ",MAX(1.5*J5,3.9),"mm"),IF(AND(C5="API 1104",AE5="GMAW FCAW",J5&gt;=19.05)," Unlimited",IF(AND(C5="API 1104",AE5="SMAW Mixte UP HILL/ Down hill",J5&lt;3.9)," &lt; 3,9 mm",IF(AND(C5="API 1104",AE5="SMAW Mixte UP HILL/ Down hill",AND(J5&gt;=3.9,J5&lt;19.05))," &lt; 19,05 mm",IF(AND(C5="API 1104",AE5="SMAW Mixte UP HILL/ Down hill",J5&gt;=19.05)," Unlimited",IF(AND(C5="API 1104",AE5="SMAW UP HILL MONTANT",J5&lt;3.9)," &lt; 3,9 mm",IF(AND(C5="API 1104",AE5="SMAW UP HILL MONTANT",AND(J5&gt;=3.9,J5&lt;19.05))," &lt; 19,05 mm",IF(AND(C5="API 1104",AE5="SMAW UP HILL MONTANT",J5&gt;=19.05)," Unlimited",IF(AND(C5="API 1104",AE5="SMAW Downhill",J5&lt;3.9)," &lt; 3,9 mm",IF(AND(C5="API 1104",AE5="SMAW Downhill",AND(J5&gt;=3.9,J5&lt;19.05))," &lt; 19,05 mm",IF(AND(C5="API 1104",AE5="SMAW Downhill",J5&gt;=19.05)," Unlimited",IF(AND(C5="ASME B31.3",AE5="gtaw",J5&lt;13),CONCATENATE("≤ ",(J5*2),"mm"),IF(AND(C5="ASME B31.3",AE5="gtaw",J5&gt;=13),"Unlimited",IF(AND(C5="ASME B31.3",AE5="GTAW SMAW",J5&lt;13),CONCATENATE("SMAW ≤ ",((J5-4)*2),"mm"),IF(AND(C5="ASME B31.3",AE5="GmAW fcAW",J5&lt;13),CONCATENATE("FCAW ≤ ",((J5-4)*2),"mm"),IF(AND(C5="ASME B31.3",J5&gt;=13,AE5="GTAW SMAW"),"FCAW Unlimited",IF(AND(C5="ASME B31.3",J5&gt;=17,AE5="GmAW fcAW"),"FCAW Unlimited",IF(AND(C5="ASME B31.3",AE5="SMAW UP HILL MONTANT",J5&lt;13),CONCATENATE("≤ ",(((J5-4)*2)+4),"mm"),IF(AND(C5="ASME B31.3",J5&gt;=13,AE5="SMAW UP HILL MONTANT")," Unlimited",""))))))))))))))))))))</f>
        <v>≤ 18mm</v>
      </c>
      <c r="AE5" s="46" t="s">
        <v>76</v>
      </c>
      <c r="AF5" s="129"/>
      <c r="AG5" s="130"/>
      <c r="AH5" s="46"/>
      <c r="AI5" s="130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7"/>
      <c r="AY5" s="47"/>
      <c r="AZ5" s="47"/>
      <c r="BA5" s="131"/>
      <c r="BB5" s="130"/>
      <c r="BC5" s="130"/>
      <c r="BD5" s="130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DA5" s="132"/>
      <c r="DB5" s="132"/>
      <c r="DC5" s="132"/>
      <c r="DD5" s="132"/>
      <c r="DE5" s="132"/>
      <c r="DF5" s="132"/>
      <c r="DG5" s="132"/>
      <c r="DH5" s="132"/>
      <c r="DI5" s="132"/>
      <c r="DJ5" s="132"/>
      <c r="DK5" s="132"/>
      <c r="DL5" s="132"/>
      <c r="DM5" s="132"/>
      <c r="DN5" s="132"/>
      <c r="DO5" s="132"/>
      <c r="DP5" s="132"/>
      <c r="DQ5" s="132"/>
      <c r="DR5" s="132"/>
      <c r="DS5" s="132"/>
      <c r="DT5" s="132"/>
      <c r="DU5" s="132"/>
      <c r="DV5" s="132"/>
      <c r="DW5" s="132"/>
      <c r="DX5" s="132"/>
      <c r="DY5" s="132"/>
      <c r="DZ5" s="132"/>
      <c r="EA5" s="132"/>
      <c r="EB5" s="132"/>
      <c r="EC5" s="132"/>
      <c r="ED5" s="132"/>
      <c r="EE5" s="132"/>
      <c r="EF5" s="132"/>
      <c r="EG5" s="132"/>
      <c r="EH5" s="132"/>
      <c r="EI5" s="132"/>
      <c r="EJ5" s="132"/>
      <c r="EK5" s="132"/>
      <c r="EL5" s="132"/>
      <c r="EM5" s="132"/>
      <c r="EN5" s="132"/>
      <c r="EO5" s="132"/>
      <c r="EP5" s="132"/>
      <c r="EQ5" s="132"/>
      <c r="ER5" s="132"/>
      <c r="ES5" s="132"/>
      <c r="ET5" s="132"/>
      <c r="EU5" s="132"/>
      <c r="EV5" s="132"/>
      <c r="EW5" s="132"/>
      <c r="EX5" s="132"/>
      <c r="EY5" s="132"/>
      <c r="EZ5" s="132"/>
      <c r="FA5" s="132"/>
      <c r="FB5" s="132"/>
      <c r="FC5" s="132"/>
      <c r="FD5" s="132"/>
      <c r="FE5" s="132"/>
      <c r="FF5" s="132"/>
      <c r="FG5" s="132"/>
      <c r="FH5" s="132"/>
      <c r="FI5" s="132"/>
      <c r="FJ5" s="132"/>
      <c r="FK5" s="132"/>
      <c r="FL5" s="132"/>
      <c r="FM5" s="132"/>
      <c r="FN5" s="132"/>
      <c r="FO5" s="132"/>
      <c r="FP5" s="132"/>
      <c r="FQ5" s="132"/>
      <c r="FR5" s="132"/>
      <c r="FS5" s="132"/>
      <c r="FT5" s="132"/>
      <c r="FU5" s="132"/>
      <c r="FV5" s="132"/>
      <c r="FW5" s="132"/>
      <c r="FX5" s="132"/>
      <c r="FY5" s="132"/>
      <c r="FZ5" s="132"/>
      <c r="GA5" s="132"/>
      <c r="GB5" s="132"/>
      <c r="GC5" s="132"/>
      <c r="GD5" s="132"/>
      <c r="GE5" s="132"/>
      <c r="GF5" s="132"/>
      <c r="GG5" s="132"/>
      <c r="GH5" s="132"/>
      <c r="GI5" s="132"/>
      <c r="GJ5" s="132"/>
      <c r="GK5" s="132"/>
      <c r="GL5" s="132"/>
      <c r="GM5" s="132"/>
      <c r="GN5" s="132"/>
      <c r="GO5" s="132"/>
      <c r="GP5" s="132"/>
      <c r="GQ5" s="132"/>
      <c r="GR5" s="132"/>
      <c r="GS5" s="132"/>
      <c r="GT5" s="132"/>
      <c r="GU5" s="132"/>
      <c r="GV5" s="132"/>
      <c r="GW5" s="132"/>
      <c r="GX5" s="132"/>
      <c r="GY5" s="132"/>
      <c r="GZ5" s="132"/>
      <c r="HA5" s="132"/>
      <c r="HB5" s="132"/>
      <c r="HC5" s="132"/>
      <c r="HD5" s="132"/>
      <c r="HE5" s="132"/>
      <c r="HF5" s="132"/>
      <c r="HG5" s="132"/>
      <c r="HH5" s="132"/>
      <c r="HI5" s="132"/>
      <c r="HJ5" s="132"/>
      <c r="HK5" s="132"/>
      <c r="HL5" s="132"/>
      <c r="HM5" s="132"/>
      <c r="HN5" s="132"/>
      <c r="HO5" s="132"/>
      <c r="HP5" s="132"/>
      <c r="HQ5" s="132"/>
      <c r="HR5" s="132"/>
      <c r="HS5" s="132"/>
      <c r="HT5" s="132"/>
      <c r="HU5" s="132"/>
      <c r="HV5" s="132"/>
      <c r="HW5" s="132"/>
      <c r="HX5" s="132"/>
      <c r="HY5" s="132"/>
      <c r="HZ5" s="132"/>
      <c r="IA5" s="132"/>
      <c r="IB5" s="132"/>
      <c r="IC5" s="132"/>
      <c r="ID5" s="132"/>
      <c r="IE5" s="132"/>
      <c r="IF5" s="132"/>
      <c r="IG5" s="132"/>
      <c r="IH5" s="132"/>
      <c r="II5" s="132"/>
      <c r="IJ5" s="132"/>
      <c r="IK5" s="132"/>
      <c r="IL5" s="132"/>
      <c r="IM5" s="132"/>
      <c r="IN5" s="132"/>
      <c r="IO5" s="132"/>
      <c r="IP5" s="132"/>
      <c r="IQ5" s="132"/>
      <c r="IR5" s="132"/>
      <c r="IS5" s="132"/>
      <c r="IT5" s="132"/>
      <c r="IU5" s="132"/>
      <c r="IV5" s="132"/>
      <c r="IW5" s="132"/>
      <c r="IX5" s="132"/>
      <c r="IY5" s="132"/>
      <c r="IZ5" s="132"/>
      <c r="JA5" s="132"/>
      <c r="JB5" s="132"/>
      <c r="JC5" s="132"/>
      <c r="JD5" s="132"/>
      <c r="JE5" s="132"/>
      <c r="JF5" s="132"/>
      <c r="JG5" s="132"/>
      <c r="JH5" s="132"/>
      <c r="JI5" s="132"/>
      <c r="JJ5" s="132"/>
      <c r="JK5" s="132"/>
      <c r="JL5" s="132"/>
      <c r="JM5" s="132"/>
      <c r="JN5" s="132"/>
      <c r="JO5" s="132"/>
      <c r="JP5" s="132"/>
      <c r="JQ5" s="132"/>
      <c r="JR5" s="132"/>
      <c r="JS5" s="132"/>
      <c r="JT5" s="132"/>
      <c r="JU5" s="132"/>
      <c r="JV5" s="132"/>
      <c r="JW5" s="132"/>
      <c r="JX5" s="132"/>
      <c r="JY5" s="132"/>
      <c r="JZ5" s="132"/>
      <c r="KA5" s="132"/>
      <c r="KB5" s="132"/>
      <c r="KC5" s="132"/>
      <c r="KD5" s="132"/>
      <c r="KE5" s="132"/>
      <c r="KF5" s="132"/>
      <c r="KG5" s="132"/>
      <c r="KH5" s="132"/>
      <c r="KI5" s="132"/>
      <c r="KJ5" s="132"/>
      <c r="KK5" s="132"/>
      <c r="KL5" s="132"/>
      <c r="KM5" s="132"/>
      <c r="KN5" s="132"/>
      <c r="KO5" s="132"/>
      <c r="KP5" s="132"/>
      <c r="KQ5" s="132"/>
      <c r="KR5" s="132"/>
      <c r="KS5" s="132"/>
      <c r="KT5" s="132"/>
      <c r="KU5" s="132"/>
      <c r="KV5" s="132"/>
      <c r="KW5" s="132"/>
      <c r="KX5" s="132"/>
      <c r="KY5" s="132"/>
      <c r="KZ5" s="132"/>
      <c r="LA5" s="132"/>
      <c r="LB5" s="132"/>
      <c r="LC5" s="132"/>
      <c r="LD5" s="132"/>
      <c r="LE5" s="132"/>
      <c r="LF5" s="132"/>
      <c r="LG5" s="132"/>
      <c r="LH5" s="132"/>
      <c r="LI5" s="132"/>
      <c r="LJ5" s="132"/>
      <c r="LK5" s="132"/>
      <c r="LL5" s="132"/>
      <c r="LM5" s="132"/>
      <c r="LN5" s="132"/>
      <c r="LO5" s="132"/>
      <c r="LP5" s="132"/>
      <c r="LQ5" s="132"/>
      <c r="LR5" s="132"/>
      <c r="LS5" s="132"/>
      <c r="LT5" s="132"/>
      <c r="LU5" s="132"/>
      <c r="LV5" s="132"/>
      <c r="LW5" s="132"/>
      <c r="LX5" s="132"/>
      <c r="LY5" s="132"/>
      <c r="LZ5" s="132"/>
      <c r="MA5" s="132"/>
      <c r="MB5" s="132"/>
      <c r="MC5" s="132"/>
      <c r="MD5" s="132"/>
      <c r="ME5" s="132"/>
      <c r="MF5" s="132"/>
      <c r="MG5" s="132"/>
      <c r="MH5" s="132"/>
      <c r="MI5" s="132"/>
      <c r="MJ5" s="132"/>
      <c r="MK5" s="132"/>
      <c r="ML5" s="132"/>
      <c r="MM5" s="132"/>
      <c r="MN5" s="132"/>
      <c r="MO5" s="132"/>
      <c r="MP5" s="132"/>
      <c r="MQ5" s="132"/>
      <c r="MR5" s="132"/>
      <c r="MS5" s="132"/>
      <c r="MT5" s="132"/>
      <c r="MU5" s="132"/>
      <c r="MV5" s="132"/>
      <c r="MW5" s="132"/>
      <c r="MX5" s="132"/>
      <c r="MY5" s="132"/>
      <c r="MZ5" s="132"/>
      <c r="NA5" s="132"/>
    </row>
    <row r="6" spans="2:365" s="26" customFormat="1" ht="21.75" customHeight="1">
      <c r="B6" s="127"/>
      <c r="C6" s="128" t="s">
        <v>166</v>
      </c>
      <c r="D6" s="127"/>
      <c r="E6" s="43"/>
      <c r="F6" s="95"/>
      <c r="H6" s="43"/>
      <c r="I6" s="43"/>
      <c r="J6" s="43">
        <v>21</v>
      </c>
      <c r="K6" s="43"/>
      <c r="L6" s="86"/>
      <c r="M6" s="43"/>
      <c r="N6" s="43"/>
      <c r="O6" s="86"/>
      <c r="P6" s="43"/>
      <c r="Q6" s="43"/>
      <c r="R6" s="43"/>
      <c r="S6" s="43"/>
      <c r="T6" s="86"/>
      <c r="U6" s="46"/>
      <c r="V6" s="46"/>
      <c r="W6" s="129"/>
      <c r="X6" s="129"/>
      <c r="Y6" s="129"/>
      <c r="Z6" s="129"/>
      <c r="AA6" s="129" t="s">
        <v>388</v>
      </c>
      <c r="AB6" s="129" t="s">
        <v>392</v>
      </c>
      <c r="AC6" s="129" t="str">
        <f t="shared" si="0"/>
        <v xml:space="preserve"> &gt; 19,05 mm</v>
      </c>
      <c r="AD6" s="137" t="str">
        <f t="shared" si="1"/>
        <v xml:space="preserve"> Unlimited</v>
      </c>
      <c r="AE6" s="46" t="s">
        <v>76</v>
      </c>
      <c r="AF6" s="129"/>
      <c r="AG6" s="130"/>
      <c r="AH6" s="46"/>
      <c r="AI6" s="130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7"/>
      <c r="AY6" s="47"/>
      <c r="AZ6" s="47"/>
      <c r="BA6" s="131"/>
      <c r="BB6" s="130"/>
      <c r="BC6" s="130"/>
      <c r="BD6" s="130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DA6" s="132"/>
      <c r="DB6" s="132"/>
      <c r="DC6" s="132"/>
      <c r="DD6" s="132"/>
      <c r="DE6" s="132"/>
      <c r="DF6" s="132"/>
      <c r="DG6" s="132"/>
      <c r="DH6" s="132"/>
      <c r="DI6" s="132"/>
      <c r="DJ6" s="132"/>
      <c r="DK6" s="132"/>
      <c r="DL6" s="132"/>
      <c r="DM6" s="132"/>
      <c r="DN6" s="132"/>
      <c r="DO6" s="132"/>
      <c r="DP6" s="132"/>
      <c r="DQ6" s="132"/>
      <c r="DR6" s="132"/>
      <c r="DS6" s="132"/>
      <c r="DT6" s="132"/>
      <c r="DU6" s="132"/>
      <c r="DV6" s="132"/>
      <c r="DW6" s="132"/>
      <c r="DX6" s="132"/>
      <c r="DY6" s="132"/>
      <c r="DZ6" s="132"/>
      <c r="EA6" s="132"/>
      <c r="EB6" s="132"/>
      <c r="EC6" s="132"/>
      <c r="ED6" s="132"/>
      <c r="EE6" s="132"/>
      <c r="EF6" s="132"/>
      <c r="EG6" s="132"/>
      <c r="EH6" s="132"/>
      <c r="EI6" s="132"/>
      <c r="EJ6" s="132"/>
      <c r="EK6" s="132"/>
      <c r="EL6" s="132"/>
      <c r="EM6" s="132"/>
      <c r="EN6" s="132"/>
      <c r="EO6" s="132"/>
      <c r="EP6" s="132"/>
      <c r="EQ6" s="132"/>
      <c r="ER6" s="132"/>
      <c r="ES6" s="132"/>
      <c r="ET6" s="132"/>
      <c r="EU6" s="132"/>
      <c r="EV6" s="132"/>
      <c r="EW6" s="132"/>
      <c r="EX6" s="132"/>
      <c r="EY6" s="132"/>
      <c r="EZ6" s="132"/>
      <c r="FA6" s="132"/>
      <c r="FB6" s="132"/>
      <c r="FC6" s="132"/>
      <c r="FD6" s="132"/>
      <c r="FE6" s="132"/>
      <c r="FF6" s="132"/>
      <c r="FG6" s="132"/>
      <c r="FH6" s="132"/>
      <c r="FI6" s="132"/>
      <c r="FJ6" s="132"/>
      <c r="FK6" s="132"/>
      <c r="FL6" s="132"/>
      <c r="FM6" s="132"/>
      <c r="FN6" s="132"/>
      <c r="FO6" s="132"/>
      <c r="FP6" s="132"/>
      <c r="FQ6" s="132"/>
      <c r="FR6" s="132"/>
      <c r="FS6" s="132"/>
      <c r="FT6" s="132"/>
      <c r="FU6" s="132"/>
      <c r="FV6" s="132"/>
      <c r="FW6" s="132"/>
      <c r="FX6" s="132"/>
      <c r="FY6" s="132"/>
      <c r="FZ6" s="132"/>
      <c r="GA6" s="132"/>
      <c r="GB6" s="132"/>
      <c r="GC6" s="132"/>
      <c r="GD6" s="132"/>
      <c r="GE6" s="132"/>
      <c r="GF6" s="132"/>
      <c r="GG6" s="132"/>
      <c r="GH6" s="132"/>
      <c r="GI6" s="132"/>
      <c r="GJ6" s="132"/>
      <c r="GK6" s="132"/>
      <c r="GL6" s="132"/>
      <c r="GM6" s="132"/>
      <c r="GN6" s="132"/>
      <c r="GO6" s="132"/>
      <c r="GP6" s="132"/>
      <c r="GQ6" s="132"/>
      <c r="GR6" s="132"/>
      <c r="GS6" s="132"/>
      <c r="GT6" s="132"/>
      <c r="GU6" s="132"/>
      <c r="GV6" s="132"/>
      <c r="GW6" s="132"/>
      <c r="GX6" s="132"/>
      <c r="GY6" s="132"/>
      <c r="GZ6" s="132"/>
      <c r="HA6" s="132"/>
      <c r="HB6" s="132"/>
      <c r="HC6" s="132"/>
      <c r="HD6" s="132"/>
      <c r="HE6" s="132"/>
      <c r="HF6" s="132"/>
      <c r="HG6" s="132"/>
      <c r="HH6" s="132"/>
      <c r="HI6" s="132"/>
      <c r="HJ6" s="132"/>
      <c r="HK6" s="132"/>
      <c r="HL6" s="132"/>
      <c r="HM6" s="132"/>
      <c r="HN6" s="132"/>
      <c r="HO6" s="132"/>
      <c r="HP6" s="132"/>
      <c r="HQ6" s="132"/>
      <c r="HR6" s="132"/>
      <c r="HS6" s="132"/>
      <c r="HT6" s="132"/>
      <c r="HU6" s="132"/>
      <c r="HV6" s="132"/>
      <c r="HW6" s="132"/>
      <c r="HX6" s="132"/>
      <c r="HY6" s="132"/>
      <c r="HZ6" s="132"/>
      <c r="IA6" s="132"/>
      <c r="IB6" s="132"/>
      <c r="IC6" s="132"/>
      <c r="ID6" s="132"/>
      <c r="IE6" s="132"/>
      <c r="IF6" s="132"/>
      <c r="IG6" s="132"/>
      <c r="IH6" s="132"/>
      <c r="II6" s="132"/>
      <c r="IJ6" s="132"/>
      <c r="IK6" s="132"/>
      <c r="IL6" s="132"/>
      <c r="IM6" s="132"/>
      <c r="IN6" s="132"/>
      <c r="IO6" s="132"/>
      <c r="IP6" s="132"/>
      <c r="IQ6" s="132"/>
      <c r="IR6" s="132"/>
      <c r="IS6" s="132"/>
      <c r="IT6" s="132"/>
      <c r="IU6" s="132"/>
      <c r="IV6" s="132"/>
      <c r="IW6" s="132"/>
      <c r="IX6" s="132"/>
      <c r="IY6" s="132"/>
      <c r="IZ6" s="132"/>
      <c r="JA6" s="132"/>
      <c r="JB6" s="132"/>
      <c r="JC6" s="132"/>
      <c r="JD6" s="132"/>
      <c r="JE6" s="132"/>
      <c r="JF6" s="132"/>
      <c r="JG6" s="132"/>
      <c r="JH6" s="132"/>
      <c r="JI6" s="132"/>
      <c r="JJ6" s="132"/>
      <c r="JK6" s="132"/>
      <c r="JL6" s="132"/>
      <c r="JM6" s="132"/>
      <c r="JN6" s="132"/>
      <c r="JO6" s="132"/>
      <c r="JP6" s="132"/>
      <c r="JQ6" s="132"/>
      <c r="JR6" s="132"/>
      <c r="JS6" s="132"/>
      <c r="JT6" s="132"/>
      <c r="JU6" s="132"/>
      <c r="JV6" s="132"/>
      <c r="JW6" s="132"/>
      <c r="JX6" s="132"/>
      <c r="JY6" s="132"/>
      <c r="JZ6" s="132"/>
      <c r="KA6" s="132"/>
      <c r="KB6" s="132"/>
      <c r="KC6" s="132"/>
      <c r="KD6" s="132"/>
      <c r="KE6" s="132"/>
      <c r="KF6" s="132"/>
      <c r="KG6" s="132"/>
      <c r="KH6" s="132"/>
      <c r="KI6" s="132"/>
      <c r="KJ6" s="132"/>
      <c r="KK6" s="132"/>
      <c r="KL6" s="132"/>
      <c r="KM6" s="132"/>
      <c r="KN6" s="132"/>
      <c r="KO6" s="132"/>
      <c r="KP6" s="132"/>
      <c r="KQ6" s="132"/>
      <c r="KR6" s="132"/>
      <c r="KS6" s="132"/>
      <c r="KT6" s="132"/>
      <c r="KU6" s="132"/>
      <c r="KV6" s="132"/>
      <c r="KW6" s="132"/>
      <c r="KX6" s="132"/>
      <c r="KY6" s="132"/>
      <c r="KZ6" s="132"/>
      <c r="LA6" s="132"/>
      <c r="LB6" s="132"/>
      <c r="LC6" s="132"/>
      <c r="LD6" s="132"/>
      <c r="LE6" s="132"/>
      <c r="LF6" s="132"/>
      <c r="LG6" s="132"/>
      <c r="LH6" s="132"/>
      <c r="LI6" s="132"/>
      <c r="LJ6" s="132"/>
      <c r="LK6" s="132"/>
      <c r="LL6" s="132"/>
      <c r="LM6" s="132"/>
      <c r="LN6" s="132"/>
      <c r="LO6" s="132"/>
      <c r="LP6" s="132"/>
      <c r="LQ6" s="132"/>
      <c r="LR6" s="132"/>
      <c r="LS6" s="132"/>
      <c r="LT6" s="132"/>
      <c r="LU6" s="132"/>
      <c r="LV6" s="132"/>
      <c r="LW6" s="132"/>
      <c r="LX6" s="132"/>
      <c r="LY6" s="132"/>
      <c r="LZ6" s="132"/>
      <c r="MA6" s="132"/>
      <c r="MB6" s="132"/>
      <c r="MC6" s="132"/>
      <c r="MD6" s="132"/>
      <c r="ME6" s="132"/>
      <c r="MF6" s="132"/>
      <c r="MG6" s="132"/>
      <c r="MH6" s="132"/>
      <c r="MI6" s="132"/>
      <c r="MJ6" s="132"/>
      <c r="MK6" s="132"/>
      <c r="ML6" s="132"/>
      <c r="MM6" s="132"/>
      <c r="MN6" s="132"/>
      <c r="MO6" s="132"/>
      <c r="MP6" s="132"/>
      <c r="MQ6" s="132"/>
      <c r="MR6" s="132"/>
      <c r="MS6" s="132"/>
      <c r="MT6" s="132"/>
      <c r="MU6" s="132"/>
      <c r="MV6" s="132"/>
      <c r="MW6" s="132"/>
      <c r="MX6" s="132"/>
      <c r="MY6" s="132"/>
      <c r="MZ6" s="132"/>
      <c r="NA6" s="132"/>
    </row>
    <row r="7" spans="2:365" s="26" customFormat="1" ht="21.75" customHeight="1">
      <c r="B7" s="134" t="s">
        <v>389</v>
      </c>
      <c r="C7" s="128" t="s">
        <v>166</v>
      </c>
      <c r="D7" s="127"/>
      <c r="E7" s="43"/>
      <c r="F7" s="95"/>
      <c r="H7" s="43"/>
      <c r="I7" s="43"/>
      <c r="J7" s="43">
        <v>3.8</v>
      </c>
      <c r="K7" s="43"/>
      <c r="L7" s="86"/>
      <c r="M7" s="43"/>
      <c r="N7" s="43"/>
      <c r="O7" s="86"/>
      <c r="P7" s="43"/>
      <c r="Q7" s="43"/>
      <c r="R7" s="43"/>
      <c r="S7" s="43"/>
      <c r="T7" s="86"/>
      <c r="U7" s="46"/>
      <c r="V7" s="46"/>
      <c r="W7" s="129"/>
      <c r="X7" s="129"/>
      <c r="Y7" s="129"/>
      <c r="Z7" s="129"/>
      <c r="AA7" s="129" t="s">
        <v>387</v>
      </c>
      <c r="AB7" s="129"/>
      <c r="AC7" s="129" t="str">
        <f t="shared" si="0"/>
        <v xml:space="preserve"> Unlimited</v>
      </c>
      <c r="AD7" s="137" t="str">
        <f t="shared" si="1"/>
        <v xml:space="preserve"> &lt; 3,9 mm</v>
      </c>
      <c r="AE7" s="29" t="s">
        <v>101</v>
      </c>
      <c r="AF7" s="129"/>
      <c r="AG7" s="130"/>
      <c r="AH7" s="46"/>
      <c r="AI7" s="130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7"/>
      <c r="AY7" s="47"/>
      <c r="AZ7" s="47"/>
      <c r="BA7" s="131"/>
      <c r="BB7" s="130"/>
      <c r="BC7" s="130"/>
      <c r="BD7" s="130"/>
      <c r="BE7" s="132"/>
      <c r="BF7" s="132"/>
      <c r="BG7" s="132"/>
      <c r="BH7" s="132"/>
      <c r="BI7" s="132"/>
      <c r="BJ7" s="132"/>
      <c r="BK7" s="132"/>
      <c r="BL7" s="132"/>
      <c r="BM7" s="132"/>
      <c r="BN7" s="132"/>
      <c r="BO7" s="132"/>
      <c r="BP7" s="132"/>
      <c r="BQ7" s="132"/>
      <c r="BR7" s="132"/>
      <c r="BS7" s="132"/>
      <c r="BT7" s="132"/>
      <c r="BU7" s="132"/>
      <c r="BV7" s="132"/>
      <c r="BW7" s="132"/>
      <c r="BX7" s="132"/>
      <c r="BY7" s="132"/>
      <c r="BZ7" s="132"/>
      <c r="CA7" s="132"/>
      <c r="CB7" s="132"/>
      <c r="CC7" s="132"/>
      <c r="CD7" s="132"/>
      <c r="CE7" s="132"/>
      <c r="CF7" s="132"/>
      <c r="CG7" s="132"/>
      <c r="CH7" s="132"/>
      <c r="CI7" s="132"/>
      <c r="CJ7" s="132"/>
      <c r="CK7" s="132"/>
      <c r="CL7" s="132"/>
      <c r="CM7" s="132"/>
      <c r="CN7" s="132"/>
      <c r="CO7" s="132"/>
      <c r="CP7" s="132"/>
      <c r="CQ7" s="132"/>
      <c r="CR7" s="132"/>
      <c r="CS7" s="132"/>
      <c r="CT7" s="132"/>
      <c r="CU7" s="132"/>
      <c r="CV7" s="132"/>
      <c r="CW7" s="132"/>
      <c r="CX7" s="132"/>
      <c r="CY7" s="132"/>
      <c r="CZ7" s="132"/>
      <c r="DA7" s="132"/>
      <c r="DB7" s="132"/>
      <c r="DC7" s="132"/>
      <c r="DD7" s="132"/>
      <c r="DE7" s="132"/>
      <c r="DF7" s="132"/>
      <c r="DG7" s="132"/>
      <c r="DH7" s="132"/>
      <c r="DI7" s="132"/>
      <c r="DJ7" s="132"/>
      <c r="DK7" s="132"/>
      <c r="DL7" s="132"/>
      <c r="DM7" s="132"/>
      <c r="DN7" s="132"/>
      <c r="DO7" s="132"/>
      <c r="DP7" s="132"/>
      <c r="DQ7" s="132"/>
      <c r="DR7" s="132"/>
      <c r="DS7" s="132"/>
      <c r="DT7" s="132"/>
      <c r="DU7" s="132"/>
      <c r="DV7" s="132"/>
      <c r="DW7" s="132"/>
      <c r="DX7" s="132"/>
      <c r="DY7" s="132"/>
      <c r="DZ7" s="132"/>
      <c r="EA7" s="132"/>
      <c r="EB7" s="132"/>
      <c r="EC7" s="132"/>
      <c r="ED7" s="132"/>
      <c r="EE7" s="132"/>
      <c r="EF7" s="132"/>
      <c r="EG7" s="132"/>
      <c r="EH7" s="132"/>
      <c r="EI7" s="132"/>
      <c r="EJ7" s="132"/>
      <c r="EK7" s="132"/>
      <c r="EL7" s="132"/>
      <c r="EM7" s="132"/>
      <c r="EN7" s="132"/>
      <c r="EO7" s="132"/>
      <c r="EP7" s="132"/>
      <c r="EQ7" s="132"/>
      <c r="ER7" s="132"/>
      <c r="ES7" s="132"/>
      <c r="ET7" s="132"/>
      <c r="EU7" s="132"/>
      <c r="EV7" s="132"/>
      <c r="EW7" s="132"/>
      <c r="EX7" s="132"/>
      <c r="EY7" s="132"/>
      <c r="EZ7" s="132"/>
      <c r="FA7" s="132"/>
      <c r="FB7" s="132"/>
      <c r="FC7" s="132"/>
      <c r="FD7" s="132"/>
      <c r="FE7" s="132"/>
      <c r="FF7" s="132"/>
      <c r="FG7" s="132"/>
      <c r="FH7" s="132"/>
      <c r="FI7" s="132"/>
      <c r="FJ7" s="132"/>
      <c r="FK7" s="132"/>
      <c r="FL7" s="132"/>
      <c r="FM7" s="132"/>
      <c r="FN7" s="132"/>
      <c r="FO7" s="132"/>
      <c r="FP7" s="132"/>
      <c r="FQ7" s="132"/>
      <c r="FR7" s="132"/>
      <c r="FS7" s="132"/>
      <c r="FT7" s="132"/>
      <c r="FU7" s="132"/>
      <c r="FV7" s="132"/>
      <c r="FW7" s="132"/>
      <c r="FX7" s="132"/>
      <c r="FY7" s="132"/>
      <c r="FZ7" s="132"/>
      <c r="GA7" s="132"/>
      <c r="GB7" s="132"/>
      <c r="GC7" s="132"/>
      <c r="GD7" s="132"/>
      <c r="GE7" s="132"/>
      <c r="GF7" s="132"/>
      <c r="GG7" s="132"/>
      <c r="GH7" s="132"/>
      <c r="GI7" s="132"/>
      <c r="GJ7" s="132"/>
      <c r="GK7" s="132"/>
      <c r="GL7" s="132"/>
      <c r="GM7" s="132"/>
      <c r="GN7" s="132"/>
      <c r="GO7" s="132"/>
      <c r="GP7" s="132"/>
      <c r="GQ7" s="132"/>
      <c r="GR7" s="132"/>
      <c r="GS7" s="132"/>
      <c r="GT7" s="132"/>
      <c r="GU7" s="132"/>
      <c r="GV7" s="132"/>
      <c r="GW7" s="132"/>
      <c r="GX7" s="132"/>
      <c r="GY7" s="132"/>
      <c r="GZ7" s="132"/>
      <c r="HA7" s="132"/>
      <c r="HB7" s="132"/>
      <c r="HC7" s="132"/>
      <c r="HD7" s="132"/>
      <c r="HE7" s="132"/>
      <c r="HF7" s="132"/>
      <c r="HG7" s="132"/>
      <c r="HH7" s="132"/>
      <c r="HI7" s="132"/>
      <c r="HJ7" s="132"/>
      <c r="HK7" s="132"/>
      <c r="HL7" s="132"/>
      <c r="HM7" s="132"/>
      <c r="HN7" s="132"/>
      <c r="HO7" s="132"/>
      <c r="HP7" s="132"/>
      <c r="HQ7" s="132"/>
      <c r="HR7" s="132"/>
      <c r="HS7" s="132"/>
      <c r="HT7" s="132"/>
      <c r="HU7" s="132"/>
      <c r="HV7" s="132"/>
      <c r="HW7" s="132"/>
      <c r="HX7" s="132"/>
      <c r="HY7" s="132"/>
      <c r="HZ7" s="132"/>
      <c r="IA7" s="132"/>
      <c r="IB7" s="132"/>
      <c r="IC7" s="132"/>
      <c r="ID7" s="132"/>
      <c r="IE7" s="132"/>
      <c r="IF7" s="132"/>
      <c r="IG7" s="132"/>
      <c r="IH7" s="132"/>
      <c r="II7" s="132"/>
      <c r="IJ7" s="132"/>
      <c r="IK7" s="132"/>
      <c r="IL7" s="132"/>
      <c r="IM7" s="132"/>
      <c r="IN7" s="132"/>
      <c r="IO7" s="132"/>
      <c r="IP7" s="132"/>
      <c r="IQ7" s="132"/>
      <c r="IR7" s="132"/>
      <c r="IS7" s="132"/>
      <c r="IT7" s="132"/>
      <c r="IU7" s="132"/>
      <c r="IV7" s="132"/>
      <c r="IW7" s="132"/>
      <c r="IX7" s="132"/>
      <c r="IY7" s="132"/>
      <c r="IZ7" s="132"/>
      <c r="JA7" s="132"/>
      <c r="JB7" s="132"/>
      <c r="JC7" s="132"/>
      <c r="JD7" s="132"/>
      <c r="JE7" s="132"/>
      <c r="JF7" s="132"/>
      <c r="JG7" s="132"/>
      <c r="JH7" s="132"/>
      <c r="JI7" s="132"/>
      <c r="JJ7" s="132"/>
      <c r="JK7" s="132"/>
      <c r="JL7" s="132"/>
      <c r="JM7" s="132"/>
      <c r="JN7" s="132"/>
      <c r="JO7" s="132"/>
      <c r="JP7" s="132"/>
      <c r="JQ7" s="132"/>
      <c r="JR7" s="132"/>
      <c r="JS7" s="132"/>
      <c r="JT7" s="132"/>
      <c r="JU7" s="132"/>
      <c r="JV7" s="132"/>
      <c r="JW7" s="132"/>
      <c r="JX7" s="132"/>
      <c r="JY7" s="132"/>
      <c r="JZ7" s="132"/>
      <c r="KA7" s="132"/>
      <c r="KB7" s="132"/>
      <c r="KC7" s="132"/>
      <c r="KD7" s="132"/>
      <c r="KE7" s="132"/>
      <c r="KF7" s="132"/>
      <c r="KG7" s="132"/>
      <c r="KH7" s="132"/>
      <c r="KI7" s="132"/>
      <c r="KJ7" s="132"/>
      <c r="KK7" s="132"/>
      <c r="KL7" s="132"/>
      <c r="KM7" s="132"/>
      <c r="KN7" s="132"/>
      <c r="KO7" s="132"/>
      <c r="KP7" s="132"/>
      <c r="KQ7" s="132"/>
      <c r="KR7" s="132"/>
      <c r="KS7" s="132"/>
      <c r="KT7" s="132"/>
      <c r="KU7" s="132"/>
      <c r="KV7" s="132"/>
      <c r="KW7" s="132"/>
      <c r="KX7" s="132"/>
      <c r="KY7" s="132"/>
      <c r="KZ7" s="132"/>
      <c r="LA7" s="132"/>
      <c r="LB7" s="132"/>
      <c r="LC7" s="132"/>
      <c r="LD7" s="132"/>
      <c r="LE7" s="132"/>
      <c r="LF7" s="132"/>
      <c r="LG7" s="132"/>
      <c r="LH7" s="132"/>
      <c r="LI7" s="132"/>
      <c r="LJ7" s="132"/>
      <c r="LK7" s="132"/>
      <c r="LL7" s="132"/>
      <c r="LM7" s="132"/>
      <c r="LN7" s="132"/>
      <c r="LO7" s="132"/>
      <c r="LP7" s="132"/>
      <c r="LQ7" s="132"/>
      <c r="LR7" s="132"/>
      <c r="LS7" s="132"/>
      <c r="LT7" s="132"/>
      <c r="LU7" s="132"/>
      <c r="LV7" s="132"/>
      <c r="LW7" s="132"/>
      <c r="LX7" s="132"/>
      <c r="LY7" s="132"/>
      <c r="LZ7" s="132"/>
      <c r="MA7" s="132"/>
      <c r="MB7" s="132"/>
      <c r="MC7" s="132"/>
      <c r="MD7" s="132"/>
      <c r="ME7" s="132"/>
      <c r="MF7" s="132"/>
      <c r="MG7" s="132"/>
      <c r="MH7" s="132"/>
      <c r="MI7" s="132"/>
      <c r="MJ7" s="132"/>
      <c r="MK7" s="132"/>
      <c r="ML7" s="132"/>
      <c r="MM7" s="132"/>
      <c r="MN7" s="132"/>
      <c r="MO7" s="132"/>
      <c r="MP7" s="132"/>
      <c r="MQ7" s="132"/>
      <c r="MR7" s="132"/>
      <c r="MS7" s="132"/>
      <c r="MT7" s="132"/>
      <c r="MU7" s="132"/>
      <c r="MV7" s="132"/>
      <c r="MW7" s="132"/>
      <c r="MX7" s="132"/>
      <c r="MY7" s="132"/>
      <c r="MZ7" s="132"/>
      <c r="NA7" s="132"/>
    </row>
    <row r="8" spans="2:365" s="26" customFormat="1" ht="21.75" customHeight="1">
      <c r="B8" s="127"/>
      <c r="C8" s="128" t="s">
        <v>166</v>
      </c>
      <c r="D8" s="127"/>
      <c r="E8" s="43"/>
      <c r="F8" s="95"/>
      <c r="H8" s="43"/>
      <c r="I8" s="43"/>
      <c r="J8" s="43">
        <v>4</v>
      </c>
      <c r="K8" s="43"/>
      <c r="L8" s="86"/>
      <c r="M8" s="43"/>
      <c r="N8" s="43"/>
      <c r="O8" s="86"/>
      <c r="P8" s="43"/>
      <c r="Q8" s="43"/>
      <c r="R8" s="43"/>
      <c r="S8" s="43"/>
      <c r="T8" s="86"/>
      <c r="U8" s="46"/>
      <c r="V8" s="46"/>
      <c r="W8" s="129"/>
      <c r="X8" s="129"/>
      <c r="Y8" s="129"/>
      <c r="Z8" s="129"/>
      <c r="AA8" s="129" t="s">
        <v>386</v>
      </c>
      <c r="AB8" s="129"/>
      <c r="AC8" s="129" t="str">
        <f t="shared" si="0"/>
        <v>≤ 3,9 mm</v>
      </c>
      <c r="AD8" s="137" t="str">
        <f t="shared" si="1"/>
        <v xml:space="preserve"> &lt; 19,05 mm</v>
      </c>
      <c r="AE8" s="29" t="s">
        <v>101</v>
      </c>
      <c r="AF8" s="129"/>
      <c r="AG8" s="130"/>
      <c r="AH8" s="46"/>
      <c r="AI8" s="130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7"/>
      <c r="AY8" s="47"/>
      <c r="AZ8" s="47"/>
      <c r="BA8" s="131"/>
      <c r="BB8" s="130"/>
      <c r="BC8" s="130"/>
      <c r="BD8" s="130"/>
      <c r="BE8" s="132"/>
      <c r="BF8" s="132"/>
      <c r="BG8" s="132"/>
      <c r="BH8" s="132"/>
      <c r="BI8" s="132"/>
      <c r="BJ8" s="132"/>
      <c r="BK8" s="132"/>
      <c r="BL8" s="132"/>
      <c r="BM8" s="132"/>
      <c r="BN8" s="132"/>
      <c r="BO8" s="132"/>
      <c r="BP8" s="132"/>
      <c r="BQ8" s="132"/>
      <c r="BR8" s="132"/>
      <c r="BS8" s="132"/>
      <c r="BT8" s="132"/>
      <c r="BU8" s="132"/>
      <c r="BV8" s="132"/>
      <c r="BW8" s="132"/>
      <c r="BX8" s="132"/>
      <c r="BY8" s="132"/>
      <c r="BZ8" s="132"/>
      <c r="CA8" s="132"/>
      <c r="CB8" s="132"/>
      <c r="CC8" s="132"/>
      <c r="CD8" s="132"/>
      <c r="CE8" s="132"/>
      <c r="CF8" s="132"/>
      <c r="CG8" s="132"/>
      <c r="CH8" s="132"/>
      <c r="CI8" s="132"/>
      <c r="CJ8" s="132"/>
      <c r="CK8" s="132"/>
      <c r="CL8" s="132"/>
      <c r="CM8" s="132"/>
      <c r="CN8" s="132"/>
      <c r="CO8" s="132"/>
      <c r="CP8" s="132"/>
      <c r="CQ8" s="132"/>
      <c r="CR8" s="132"/>
      <c r="CS8" s="132"/>
      <c r="CT8" s="132"/>
      <c r="CU8" s="132"/>
      <c r="CV8" s="132"/>
      <c r="CW8" s="132"/>
      <c r="CX8" s="132"/>
      <c r="CY8" s="132"/>
      <c r="CZ8" s="132"/>
      <c r="DA8" s="132"/>
      <c r="DB8" s="132"/>
      <c r="DC8" s="132"/>
      <c r="DD8" s="132"/>
      <c r="DE8" s="132"/>
      <c r="DF8" s="132"/>
      <c r="DG8" s="132"/>
      <c r="DH8" s="132"/>
      <c r="DI8" s="132"/>
      <c r="DJ8" s="132"/>
      <c r="DK8" s="132"/>
      <c r="DL8" s="132"/>
      <c r="DM8" s="132"/>
      <c r="DN8" s="132"/>
      <c r="DO8" s="132"/>
      <c r="DP8" s="132"/>
      <c r="DQ8" s="132"/>
      <c r="DR8" s="132"/>
      <c r="DS8" s="132"/>
      <c r="DT8" s="132"/>
      <c r="DU8" s="132"/>
      <c r="DV8" s="132"/>
      <c r="DW8" s="132"/>
      <c r="DX8" s="132"/>
      <c r="DY8" s="132"/>
      <c r="DZ8" s="132"/>
      <c r="EA8" s="132"/>
      <c r="EB8" s="132"/>
      <c r="EC8" s="132"/>
      <c r="ED8" s="132"/>
      <c r="EE8" s="132"/>
      <c r="EF8" s="132"/>
      <c r="EG8" s="132"/>
      <c r="EH8" s="132"/>
      <c r="EI8" s="132"/>
      <c r="EJ8" s="132"/>
      <c r="EK8" s="132"/>
      <c r="EL8" s="132"/>
      <c r="EM8" s="132"/>
      <c r="EN8" s="132"/>
      <c r="EO8" s="132"/>
      <c r="EP8" s="132"/>
      <c r="EQ8" s="132"/>
      <c r="ER8" s="132"/>
      <c r="ES8" s="132"/>
      <c r="ET8" s="132"/>
      <c r="EU8" s="132"/>
      <c r="EV8" s="132"/>
      <c r="EW8" s="132"/>
      <c r="EX8" s="132"/>
      <c r="EY8" s="132"/>
      <c r="EZ8" s="132"/>
      <c r="FA8" s="132"/>
      <c r="FB8" s="132"/>
      <c r="FC8" s="132"/>
      <c r="FD8" s="132"/>
      <c r="FE8" s="132"/>
      <c r="FF8" s="132"/>
      <c r="FG8" s="132"/>
      <c r="FH8" s="132"/>
      <c r="FI8" s="132"/>
      <c r="FJ8" s="132"/>
      <c r="FK8" s="132"/>
      <c r="FL8" s="132"/>
      <c r="FM8" s="132"/>
      <c r="FN8" s="132"/>
      <c r="FO8" s="132"/>
      <c r="FP8" s="132"/>
      <c r="FQ8" s="132"/>
      <c r="FR8" s="132"/>
      <c r="FS8" s="132"/>
      <c r="FT8" s="132"/>
      <c r="FU8" s="132"/>
      <c r="FV8" s="132"/>
      <c r="FW8" s="132"/>
      <c r="FX8" s="132"/>
      <c r="FY8" s="132"/>
      <c r="FZ8" s="132"/>
      <c r="GA8" s="132"/>
      <c r="GB8" s="132"/>
      <c r="GC8" s="132"/>
      <c r="GD8" s="132"/>
      <c r="GE8" s="132"/>
      <c r="GF8" s="132"/>
      <c r="GG8" s="132"/>
      <c r="GH8" s="132"/>
      <c r="GI8" s="132"/>
      <c r="GJ8" s="132"/>
      <c r="GK8" s="132"/>
      <c r="GL8" s="132"/>
      <c r="GM8" s="132"/>
      <c r="GN8" s="132"/>
      <c r="GO8" s="132"/>
      <c r="GP8" s="132"/>
      <c r="GQ8" s="132"/>
      <c r="GR8" s="132"/>
      <c r="GS8" s="132"/>
      <c r="GT8" s="132"/>
      <c r="GU8" s="132"/>
      <c r="GV8" s="132"/>
      <c r="GW8" s="132"/>
      <c r="GX8" s="132"/>
      <c r="GY8" s="132"/>
      <c r="GZ8" s="132"/>
      <c r="HA8" s="132"/>
      <c r="HB8" s="132"/>
      <c r="HC8" s="132"/>
      <c r="HD8" s="132"/>
      <c r="HE8" s="132"/>
      <c r="HF8" s="132"/>
      <c r="HG8" s="132"/>
      <c r="HH8" s="132"/>
      <c r="HI8" s="132"/>
      <c r="HJ8" s="132"/>
      <c r="HK8" s="132"/>
      <c r="HL8" s="132"/>
      <c r="HM8" s="132"/>
      <c r="HN8" s="132"/>
      <c r="HO8" s="132"/>
      <c r="HP8" s="132"/>
      <c r="HQ8" s="132"/>
      <c r="HR8" s="132"/>
      <c r="HS8" s="132"/>
      <c r="HT8" s="132"/>
      <c r="HU8" s="132"/>
      <c r="HV8" s="132"/>
      <c r="HW8" s="132"/>
      <c r="HX8" s="132"/>
      <c r="HY8" s="132"/>
      <c r="HZ8" s="132"/>
      <c r="IA8" s="132"/>
      <c r="IB8" s="132"/>
      <c r="IC8" s="132"/>
      <c r="ID8" s="132"/>
      <c r="IE8" s="132"/>
      <c r="IF8" s="132"/>
      <c r="IG8" s="132"/>
      <c r="IH8" s="132"/>
      <c r="II8" s="132"/>
      <c r="IJ8" s="132"/>
      <c r="IK8" s="132"/>
      <c r="IL8" s="132"/>
      <c r="IM8" s="132"/>
      <c r="IN8" s="132"/>
      <c r="IO8" s="132"/>
      <c r="IP8" s="132"/>
      <c r="IQ8" s="132"/>
      <c r="IR8" s="132"/>
      <c r="IS8" s="132"/>
      <c r="IT8" s="132"/>
      <c r="IU8" s="132"/>
      <c r="IV8" s="132"/>
      <c r="IW8" s="132"/>
      <c r="IX8" s="132"/>
      <c r="IY8" s="132"/>
      <c r="IZ8" s="132"/>
      <c r="JA8" s="132"/>
      <c r="JB8" s="132"/>
      <c r="JC8" s="132"/>
      <c r="JD8" s="132"/>
      <c r="JE8" s="132"/>
      <c r="JF8" s="132"/>
      <c r="JG8" s="132"/>
      <c r="JH8" s="132"/>
      <c r="JI8" s="132"/>
      <c r="JJ8" s="132"/>
      <c r="JK8" s="132"/>
      <c r="JL8" s="132"/>
      <c r="JM8" s="132"/>
      <c r="JN8" s="132"/>
      <c r="JO8" s="132"/>
      <c r="JP8" s="132"/>
      <c r="JQ8" s="132"/>
      <c r="JR8" s="132"/>
      <c r="JS8" s="132"/>
      <c r="JT8" s="132"/>
      <c r="JU8" s="132"/>
      <c r="JV8" s="132"/>
      <c r="JW8" s="132"/>
      <c r="JX8" s="132"/>
      <c r="JY8" s="132"/>
      <c r="JZ8" s="132"/>
      <c r="KA8" s="132"/>
      <c r="KB8" s="132"/>
      <c r="KC8" s="132"/>
      <c r="KD8" s="132"/>
      <c r="KE8" s="132"/>
      <c r="KF8" s="132"/>
      <c r="KG8" s="132"/>
      <c r="KH8" s="132"/>
      <c r="KI8" s="132"/>
      <c r="KJ8" s="132"/>
      <c r="KK8" s="132"/>
      <c r="KL8" s="132"/>
      <c r="KM8" s="132"/>
      <c r="KN8" s="132"/>
      <c r="KO8" s="132"/>
      <c r="KP8" s="132"/>
      <c r="KQ8" s="132"/>
      <c r="KR8" s="132"/>
      <c r="KS8" s="132"/>
      <c r="KT8" s="132"/>
      <c r="KU8" s="132"/>
      <c r="KV8" s="132"/>
      <c r="KW8" s="132"/>
      <c r="KX8" s="132"/>
      <c r="KY8" s="132"/>
      <c r="KZ8" s="132"/>
      <c r="LA8" s="132"/>
      <c r="LB8" s="132"/>
      <c r="LC8" s="132"/>
      <c r="LD8" s="132"/>
      <c r="LE8" s="132"/>
      <c r="LF8" s="132"/>
      <c r="LG8" s="132"/>
      <c r="LH8" s="132"/>
      <c r="LI8" s="132"/>
      <c r="LJ8" s="132"/>
      <c r="LK8" s="132"/>
      <c r="LL8" s="132"/>
      <c r="LM8" s="132"/>
      <c r="LN8" s="132"/>
      <c r="LO8" s="132"/>
      <c r="LP8" s="132"/>
      <c r="LQ8" s="132"/>
      <c r="LR8" s="132"/>
      <c r="LS8" s="132"/>
      <c r="LT8" s="132"/>
      <c r="LU8" s="132"/>
      <c r="LV8" s="132"/>
      <c r="LW8" s="132"/>
      <c r="LX8" s="132"/>
      <c r="LY8" s="132"/>
      <c r="LZ8" s="132"/>
      <c r="MA8" s="132"/>
      <c r="MB8" s="132"/>
      <c r="MC8" s="132"/>
      <c r="MD8" s="132"/>
      <c r="ME8" s="132"/>
      <c r="MF8" s="132"/>
      <c r="MG8" s="132"/>
      <c r="MH8" s="132"/>
      <c r="MI8" s="132"/>
      <c r="MJ8" s="132"/>
      <c r="MK8" s="132"/>
      <c r="ML8" s="132"/>
      <c r="MM8" s="132"/>
      <c r="MN8" s="132"/>
      <c r="MO8" s="132"/>
      <c r="MP8" s="132"/>
      <c r="MQ8" s="132"/>
      <c r="MR8" s="132"/>
      <c r="MS8" s="132"/>
      <c r="MT8" s="132"/>
      <c r="MU8" s="132"/>
      <c r="MV8" s="132"/>
      <c r="MW8" s="132"/>
      <c r="MX8" s="132"/>
      <c r="MY8" s="132"/>
      <c r="MZ8" s="132"/>
      <c r="NA8" s="132"/>
    </row>
    <row r="9" spans="2:365" s="26" customFormat="1" ht="21.75" customHeight="1">
      <c r="B9" s="127"/>
      <c r="C9" s="128" t="s">
        <v>166</v>
      </c>
      <c r="D9" s="127"/>
      <c r="E9" s="43"/>
      <c r="F9" s="95"/>
      <c r="H9" s="43"/>
      <c r="I9" s="43"/>
      <c r="J9" s="43">
        <v>21</v>
      </c>
      <c r="K9" s="43"/>
      <c r="L9" s="86"/>
      <c r="M9" s="43"/>
      <c r="N9" s="43"/>
      <c r="O9" s="86"/>
      <c r="P9" s="43"/>
      <c r="Q9" s="43"/>
      <c r="R9" s="43"/>
      <c r="S9" s="43"/>
      <c r="T9" s="86"/>
      <c r="U9" s="46"/>
      <c r="V9" s="46"/>
      <c r="W9" s="129"/>
      <c r="X9" s="129"/>
      <c r="Y9" s="129"/>
      <c r="Z9" s="129"/>
      <c r="AA9" s="129" t="s">
        <v>388</v>
      </c>
      <c r="AB9" s="129"/>
      <c r="AC9" s="129" t="str">
        <f t="shared" si="0"/>
        <v xml:space="preserve"> &gt; 19,05 mm</v>
      </c>
      <c r="AD9" s="137" t="str">
        <f t="shared" si="1"/>
        <v xml:space="preserve"> Unlimited</v>
      </c>
      <c r="AE9" s="29" t="s">
        <v>101</v>
      </c>
      <c r="AF9" s="129"/>
      <c r="AG9" s="130"/>
      <c r="AH9" s="46"/>
      <c r="AI9" s="130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7"/>
      <c r="AY9" s="47"/>
      <c r="AZ9" s="47"/>
      <c r="BA9" s="131"/>
      <c r="BB9" s="130"/>
      <c r="BC9" s="130"/>
      <c r="BD9" s="130"/>
      <c r="BE9" s="132"/>
      <c r="BF9" s="132"/>
      <c r="BG9" s="132"/>
      <c r="BH9" s="132"/>
      <c r="BI9" s="132"/>
      <c r="BJ9" s="132"/>
      <c r="BK9" s="132"/>
      <c r="BL9" s="132"/>
      <c r="BM9" s="132"/>
      <c r="BN9" s="132"/>
      <c r="BO9" s="132"/>
      <c r="BP9" s="132"/>
      <c r="BQ9" s="132"/>
      <c r="BR9" s="132"/>
      <c r="BS9" s="132"/>
      <c r="BT9" s="132"/>
      <c r="BU9" s="132"/>
      <c r="BV9" s="132"/>
      <c r="BW9" s="132"/>
      <c r="BX9" s="132"/>
      <c r="BY9" s="132"/>
      <c r="BZ9" s="132"/>
      <c r="CA9" s="132"/>
      <c r="CB9" s="132"/>
      <c r="CC9" s="132"/>
      <c r="CD9" s="132"/>
      <c r="CE9" s="132"/>
      <c r="CF9" s="132"/>
      <c r="CG9" s="132"/>
      <c r="CH9" s="132"/>
      <c r="CI9" s="132"/>
      <c r="CJ9" s="132"/>
      <c r="CK9" s="132"/>
      <c r="CL9" s="132"/>
      <c r="CM9" s="132"/>
      <c r="CN9" s="132"/>
      <c r="CO9" s="132"/>
      <c r="CP9" s="132"/>
      <c r="CQ9" s="132"/>
      <c r="CR9" s="132"/>
      <c r="CS9" s="132"/>
      <c r="CT9" s="132"/>
      <c r="CU9" s="132"/>
      <c r="CV9" s="132"/>
      <c r="CW9" s="132"/>
      <c r="CX9" s="132"/>
      <c r="CY9" s="132"/>
      <c r="CZ9" s="132"/>
      <c r="DA9" s="132"/>
      <c r="DB9" s="132"/>
      <c r="DC9" s="132"/>
      <c r="DD9" s="132"/>
      <c r="DE9" s="132"/>
      <c r="DF9" s="132"/>
      <c r="DG9" s="132"/>
      <c r="DH9" s="132"/>
      <c r="DI9" s="132"/>
      <c r="DJ9" s="132"/>
      <c r="DK9" s="132"/>
      <c r="DL9" s="132"/>
      <c r="DM9" s="132"/>
      <c r="DN9" s="132"/>
      <c r="DO9" s="132"/>
      <c r="DP9" s="132"/>
      <c r="DQ9" s="132"/>
      <c r="DR9" s="132"/>
      <c r="DS9" s="132"/>
      <c r="DT9" s="132"/>
      <c r="DU9" s="132"/>
      <c r="DV9" s="132"/>
      <c r="DW9" s="132"/>
      <c r="DX9" s="132"/>
      <c r="DY9" s="132"/>
      <c r="DZ9" s="132"/>
      <c r="EA9" s="132"/>
      <c r="EB9" s="132"/>
      <c r="EC9" s="132"/>
      <c r="ED9" s="132"/>
      <c r="EE9" s="132"/>
      <c r="EF9" s="132"/>
      <c r="EG9" s="132"/>
      <c r="EH9" s="132"/>
      <c r="EI9" s="132"/>
      <c r="EJ9" s="132"/>
      <c r="EK9" s="132"/>
      <c r="EL9" s="132"/>
      <c r="EM9" s="132"/>
      <c r="EN9" s="132"/>
      <c r="EO9" s="132"/>
      <c r="EP9" s="132"/>
      <c r="EQ9" s="132"/>
      <c r="ER9" s="132"/>
      <c r="ES9" s="132"/>
      <c r="ET9" s="132"/>
      <c r="EU9" s="132"/>
      <c r="EV9" s="132"/>
      <c r="EW9" s="132"/>
      <c r="EX9" s="132"/>
      <c r="EY9" s="132"/>
      <c r="EZ9" s="132"/>
      <c r="FA9" s="132"/>
      <c r="FB9" s="132"/>
      <c r="FC9" s="132"/>
      <c r="FD9" s="132"/>
      <c r="FE9" s="132"/>
      <c r="FF9" s="132"/>
      <c r="FG9" s="132"/>
      <c r="FH9" s="132"/>
      <c r="FI9" s="132"/>
      <c r="FJ9" s="132"/>
      <c r="FK9" s="132"/>
      <c r="FL9" s="132"/>
      <c r="FM9" s="132"/>
      <c r="FN9" s="132"/>
      <c r="FO9" s="132"/>
      <c r="FP9" s="132"/>
      <c r="FQ9" s="132"/>
      <c r="FR9" s="132"/>
      <c r="FS9" s="132"/>
      <c r="FT9" s="132"/>
      <c r="FU9" s="132"/>
      <c r="FV9" s="132"/>
      <c r="FW9" s="132"/>
      <c r="FX9" s="132"/>
      <c r="FY9" s="132"/>
      <c r="FZ9" s="132"/>
      <c r="GA9" s="132"/>
      <c r="GB9" s="132"/>
      <c r="GC9" s="132"/>
      <c r="GD9" s="132"/>
      <c r="GE9" s="132"/>
      <c r="GF9" s="132"/>
      <c r="GG9" s="132"/>
      <c r="GH9" s="132"/>
      <c r="GI9" s="132"/>
      <c r="GJ9" s="132"/>
      <c r="GK9" s="132"/>
      <c r="GL9" s="132"/>
      <c r="GM9" s="132"/>
      <c r="GN9" s="132"/>
      <c r="GO9" s="132"/>
      <c r="GP9" s="132"/>
      <c r="GQ9" s="132"/>
      <c r="GR9" s="132"/>
      <c r="GS9" s="132"/>
      <c r="GT9" s="132"/>
      <c r="GU9" s="132"/>
      <c r="GV9" s="132"/>
      <c r="GW9" s="132"/>
      <c r="GX9" s="132"/>
      <c r="GY9" s="132"/>
      <c r="GZ9" s="132"/>
      <c r="HA9" s="132"/>
      <c r="HB9" s="132"/>
      <c r="HC9" s="132"/>
      <c r="HD9" s="132"/>
      <c r="HE9" s="132"/>
      <c r="HF9" s="132"/>
      <c r="HG9" s="132"/>
      <c r="HH9" s="132"/>
      <c r="HI9" s="132"/>
      <c r="HJ9" s="132"/>
      <c r="HK9" s="132"/>
      <c r="HL9" s="132"/>
      <c r="HM9" s="132"/>
      <c r="HN9" s="132"/>
      <c r="HO9" s="132"/>
      <c r="HP9" s="132"/>
      <c r="HQ9" s="132"/>
      <c r="HR9" s="132"/>
      <c r="HS9" s="132"/>
      <c r="HT9" s="132"/>
      <c r="HU9" s="132"/>
      <c r="HV9" s="132"/>
      <c r="HW9" s="132"/>
      <c r="HX9" s="132"/>
      <c r="HY9" s="132"/>
      <c r="HZ9" s="132"/>
      <c r="IA9" s="132"/>
      <c r="IB9" s="132"/>
      <c r="IC9" s="132"/>
      <c r="ID9" s="132"/>
      <c r="IE9" s="132"/>
      <c r="IF9" s="132"/>
      <c r="IG9" s="132"/>
      <c r="IH9" s="132"/>
      <c r="II9" s="132"/>
      <c r="IJ9" s="132"/>
      <c r="IK9" s="132"/>
      <c r="IL9" s="132"/>
      <c r="IM9" s="132"/>
      <c r="IN9" s="132"/>
      <c r="IO9" s="132"/>
      <c r="IP9" s="132"/>
      <c r="IQ9" s="132"/>
      <c r="IR9" s="132"/>
      <c r="IS9" s="132"/>
      <c r="IT9" s="132"/>
      <c r="IU9" s="132"/>
      <c r="IV9" s="132"/>
      <c r="IW9" s="132"/>
      <c r="IX9" s="132"/>
      <c r="IY9" s="132"/>
      <c r="IZ9" s="132"/>
      <c r="JA9" s="132"/>
      <c r="JB9" s="132"/>
      <c r="JC9" s="132"/>
      <c r="JD9" s="132"/>
      <c r="JE9" s="132"/>
      <c r="JF9" s="132"/>
      <c r="JG9" s="132"/>
      <c r="JH9" s="132"/>
      <c r="JI9" s="132"/>
      <c r="JJ9" s="132"/>
      <c r="JK9" s="132"/>
      <c r="JL9" s="132"/>
      <c r="JM9" s="132"/>
      <c r="JN9" s="132"/>
      <c r="JO9" s="132"/>
      <c r="JP9" s="132"/>
      <c r="JQ9" s="132"/>
      <c r="JR9" s="132"/>
      <c r="JS9" s="132"/>
      <c r="JT9" s="132"/>
      <c r="JU9" s="132"/>
      <c r="JV9" s="132"/>
      <c r="JW9" s="132"/>
      <c r="JX9" s="132"/>
      <c r="JY9" s="132"/>
      <c r="JZ9" s="132"/>
      <c r="KA9" s="132"/>
      <c r="KB9" s="132"/>
      <c r="KC9" s="132"/>
      <c r="KD9" s="132"/>
      <c r="KE9" s="132"/>
      <c r="KF9" s="132"/>
      <c r="KG9" s="132"/>
      <c r="KH9" s="132"/>
      <c r="KI9" s="132"/>
      <c r="KJ9" s="132"/>
      <c r="KK9" s="132"/>
      <c r="KL9" s="132"/>
      <c r="KM9" s="132"/>
      <c r="KN9" s="132"/>
      <c r="KO9" s="132"/>
      <c r="KP9" s="132"/>
      <c r="KQ9" s="132"/>
      <c r="KR9" s="132"/>
      <c r="KS9" s="132"/>
      <c r="KT9" s="132"/>
      <c r="KU9" s="132"/>
      <c r="KV9" s="132"/>
      <c r="KW9" s="132"/>
      <c r="KX9" s="132"/>
      <c r="KY9" s="132"/>
      <c r="KZ9" s="132"/>
      <c r="LA9" s="132"/>
      <c r="LB9" s="132"/>
      <c r="LC9" s="132"/>
      <c r="LD9" s="132"/>
      <c r="LE9" s="132"/>
      <c r="LF9" s="132"/>
      <c r="LG9" s="132"/>
      <c r="LH9" s="132"/>
      <c r="LI9" s="132"/>
      <c r="LJ9" s="132"/>
      <c r="LK9" s="132"/>
      <c r="LL9" s="132"/>
      <c r="LM9" s="132"/>
      <c r="LN9" s="132"/>
      <c r="LO9" s="132"/>
      <c r="LP9" s="132"/>
      <c r="LQ9" s="132"/>
      <c r="LR9" s="132"/>
      <c r="LS9" s="132"/>
      <c r="LT9" s="132"/>
      <c r="LU9" s="132"/>
      <c r="LV9" s="132"/>
      <c r="LW9" s="132"/>
      <c r="LX9" s="132"/>
      <c r="LY9" s="132"/>
      <c r="LZ9" s="132"/>
      <c r="MA9" s="132"/>
      <c r="MB9" s="132"/>
      <c r="MC9" s="132"/>
      <c r="MD9" s="132"/>
      <c r="ME9" s="132"/>
      <c r="MF9" s="132"/>
      <c r="MG9" s="132"/>
      <c r="MH9" s="132"/>
      <c r="MI9" s="132"/>
      <c r="MJ9" s="132"/>
      <c r="MK9" s="132"/>
      <c r="ML9" s="132"/>
      <c r="MM9" s="132"/>
      <c r="MN9" s="132"/>
      <c r="MO9" s="132"/>
      <c r="MP9" s="132"/>
      <c r="MQ9" s="132"/>
      <c r="MR9" s="132"/>
      <c r="MS9" s="132"/>
      <c r="MT9" s="132"/>
      <c r="MU9" s="132"/>
      <c r="MV9" s="132"/>
      <c r="MW9" s="132"/>
      <c r="MX9" s="132"/>
      <c r="MY9" s="132"/>
      <c r="MZ9" s="132"/>
      <c r="NA9" s="132"/>
    </row>
    <row r="10" spans="2:365" s="26" customFormat="1" ht="21.75" customHeight="1">
      <c r="B10" s="127"/>
      <c r="C10" s="128" t="s">
        <v>166</v>
      </c>
      <c r="D10" s="127"/>
      <c r="E10" s="43"/>
      <c r="F10" s="95"/>
      <c r="H10" s="43"/>
      <c r="I10" s="43"/>
      <c r="J10" s="43">
        <v>3.8</v>
      </c>
      <c r="K10" s="43"/>
      <c r="L10" s="86"/>
      <c r="M10" s="43"/>
      <c r="N10" s="43"/>
      <c r="O10" s="86"/>
      <c r="P10" s="43"/>
      <c r="Q10" s="43"/>
      <c r="R10" s="43"/>
      <c r="S10" s="43"/>
      <c r="T10" s="86"/>
      <c r="U10" s="46"/>
      <c r="V10" s="46"/>
      <c r="W10" s="129"/>
      <c r="X10" s="129"/>
      <c r="Y10" s="129"/>
      <c r="Z10" s="129"/>
      <c r="AA10" s="129" t="s">
        <v>387</v>
      </c>
      <c r="AB10" s="129"/>
      <c r="AC10" s="129" t="str">
        <f t="shared" si="0"/>
        <v xml:space="preserve"> Unlimited</v>
      </c>
      <c r="AD10" s="137" t="str">
        <f t="shared" si="1"/>
        <v xml:space="preserve"> &lt; 3,9 mm</v>
      </c>
      <c r="AE10" s="46" t="s">
        <v>100</v>
      </c>
      <c r="AF10" s="129"/>
      <c r="AG10" s="130"/>
      <c r="AH10" s="46"/>
      <c r="AI10" s="130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7"/>
      <c r="AY10" s="47"/>
      <c r="AZ10" s="47"/>
      <c r="BA10" s="131"/>
      <c r="BB10" s="130"/>
      <c r="BC10" s="130"/>
      <c r="BD10" s="130"/>
      <c r="BE10" s="132"/>
      <c r="BF10" s="132"/>
      <c r="BG10" s="132"/>
      <c r="BH10" s="132"/>
      <c r="BI10" s="132"/>
      <c r="BJ10" s="132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32"/>
      <c r="BX10" s="132"/>
      <c r="BY10" s="132"/>
      <c r="BZ10" s="132"/>
      <c r="CA10" s="132"/>
      <c r="CB10" s="132"/>
      <c r="CC10" s="132"/>
      <c r="CD10" s="132"/>
      <c r="CE10" s="132"/>
      <c r="CF10" s="132"/>
      <c r="CG10" s="132"/>
      <c r="CH10" s="132"/>
      <c r="CI10" s="132"/>
      <c r="CJ10" s="132"/>
      <c r="CK10" s="132"/>
      <c r="CL10" s="132"/>
      <c r="CM10" s="132"/>
      <c r="CN10" s="132"/>
      <c r="CO10" s="132"/>
      <c r="CP10" s="132"/>
      <c r="CQ10" s="132"/>
      <c r="CR10" s="132"/>
      <c r="CS10" s="132"/>
      <c r="CT10" s="132"/>
      <c r="CU10" s="132"/>
      <c r="CV10" s="132"/>
      <c r="CW10" s="132"/>
      <c r="CX10" s="132"/>
      <c r="CY10" s="132"/>
      <c r="CZ10" s="132"/>
      <c r="DA10" s="132"/>
      <c r="DB10" s="132"/>
      <c r="DC10" s="132"/>
      <c r="DD10" s="132"/>
      <c r="DE10" s="132"/>
      <c r="DF10" s="132"/>
      <c r="DG10" s="132"/>
      <c r="DH10" s="132"/>
      <c r="DI10" s="132"/>
      <c r="DJ10" s="132"/>
      <c r="DK10" s="132"/>
      <c r="DL10" s="132"/>
      <c r="DM10" s="132"/>
      <c r="DN10" s="132"/>
      <c r="DO10" s="132"/>
      <c r="DP10" s="132"/>
      <c r="DQ10" s="132"/>
      <c r="DR10" s="132"/>
      <c r="DS10" s="132"/>
      <c r="DT10" s="132"/>
      <c r="DU10" s="132"/>
      <c r="DV10" s="132"/>
      <c r="DW10" s="132"/>
      <c r="DX10" s="132"/>
      <c r="DY10" s="132"/>
      <c r="DZ10" s="132"/>
      <c r="EA10" s="132"/>
      <c r="EB10" s="132"/>
      <c r="EC10" s="132"/>
      <c r="ED10" s="132"/>
      <c r="EE10" s="132"/>
      <c r="EF10" s="132"/>
      <c r="EG10" s="132"/>
      <c r="EH10" s="132"/>
      <c r="EI10" s="132"/>
      <c r="EJ10" s="132"/>
      <c r="EK10" s="132"/>
      <c r="EL10" s="132"/>
      <c r="EM10" s="132"/>
      <c r="EN10" s="132"/>
      <c r="EO10" s="132"/>
      <c r="EP10" s="132"/>
      <c r="EQ10" s="132"/>
      <c r="ER10" s="132"/>
      <c r="ES10" s="132"/>
      <c r="ET10" s="132"/>
      <c r="EU10" s="132"/>
      <c r="EV10" s="132"/>
      <c r="EW10" s="132"/>
      <c r="EX10" s="132"/>
      <c r="EY10" s="132"/>
      <c r="EZ10" s="132"/>
      <c r="FA10" s="132"/>
      <c r="FB10" s="132"/>
      <c r="FC10" s="132"/>
      <c r="FD10" s="132"/>
      <c r="FE10" s="132"/>
      <c r="FF10" s="132"/>
      <c r="FG10" s="132"/>
      <c r="FH10" s="132"/>
      <c r="FI10" s="132"/>
      <c r="FJ10" s="132"/>
      <c r="FK10" s="132"/>
      <c r="FL10" s="132"/>
      <c r="FM10" s="132"/>
      <c r="FN10" s="132"/>
      <c r="FO10" s="132"/>
      <c r="FP10" s="132"/>
      <c r="FQ10" s="132"/>
      <c r="FR10" s="132"/>
      <c r="FS10" s="132"/>
      <c r="FT10" s="132"/>
      <c r="FU10" s="132"/>
      <c r="FV10" s="132"/>
      <c r="FW10" s="132"/>
      <c r="FX10" s="132"/>
      <c r="FY10" s="132"/>
      <c r="FZ10" s="132"/>
      <c r="GA10" s="132"/>
      <c r="GB10" s="132"/>
      <c r="GC10" s="132"/>
      <c r="GD10" s="132"/>
      <c r="GE10" s="132"/>
      <c r="GF10" s="132"/>
      <c r="GG10" s="132"/>
      <c r="GH10" s="132"/>
      <c r="GI10" s="132"/>
      <c r="GJ10" s="132"/>
      <c r="GK10" s="132"/>
      <c r="GL10" s="132"/>
      <c r="GM10" s="132"/>
      <c r="GN10" s="132"/>
      <c r="GO10" s="132"/>
      <c r="GP10" s="132"/>
      <c r="GQ10" s="132"/>
      <c r="GR10" s="132"/>
      <c r="GS10" s="132"/>
      <c r="GT10" s="132"/>
      <c r="GU10" s="132"/>
      <c r="GV10" s="132"/>
      <c r="GW10" s="132"/>
      <c r="GX10" s="132"/>
      <c r="GY10" s="132"/>
      <c r="GZ10" s="132"/>
      <c r="HA10" s="132"/>
      <c r="HB10" s="132"/>
      <c r="HC10" s="132"/>
      <c r="HD10" s="132"/>
      <c r="HE10" s="132"/>
      <c r="HF10" s="132"/>
      <c r="HG10" s="132"/>
      <c r="HH10" s="132"/>
      <c r="HI10" s="132"/>
      <c r="HJ10" s="132"/>
      <c r="HK10" s="132"/>
      <c r="HL10" s="132"/>
      <c r="HM10" s="132"/>
      <c r="HN10" s="132"/>
      <c r="HO10" s="132"/>
      <c r="HP10" s="132"/>
      <c r="HQ10" s="132"/>
      <c r="HR10" s="132"/>
      <c r="HS10" s="132"/>
      <c r="HT10" s="132"/>
      <c r="HU10" s="132"/>
      <c r="HV10" s="132"/>
      <c r="HW10" s="132"/>
      <c r="HX10" s="132"/>
      <c r="HY10" s="132"/>
      <c r="HZ10" s="132"/>
      <c r="IA10" s="132"/>
      <c r="IB10" s="132"/>
      <c r="IC10" s="132"/>
      <c r="ID10" s="132"/>
      <c r="IE10" s="132"/>
      <c r="IF10" s="132"/>
      <c r="IG10" s="132"/>
      <c r="IH10" s="132"/>
      <c r="II10" s="132"/>
      <c r="IJ10" s="132"/>
      <c r="IK10" s="132"/>
      <c r="IL10" s="132"/>
      <c r="IM10" s="132"/>
      <c r="IN10" s="132"/>
      <c r="IO10" s="132"/>
      <c r="IP10" s="132"/>
      <c r="IQ10" s="132"/>
      <c r="IR10" s="132"/>
      <c r="IS10" s="132"/>
      <c r="IT10" s="132"/>
      <c r="IU10" s="132"/>
      <c r="IV10" s="132"/>
      <c r="IW10" s="132"/>
      <c r="IX10" s="132"/>
      <c r="IY10" s="132"/>
      <c r="IZ10" s="132"/>
      <c r="JA10" s="132"/>
      <c r="JB10" s="132"/>
      <c r="JC10" s="132"/>
      <c r="JD10" s="132"/>
      <c r="JE10" s="132"/>
      <c r="JF10" s="132"/>
      <c r="JG10" s="132"/>
      <c r="JH10" s="132"/>
      <c r="JI10" s="132"/>
      <c r="JJ10" s="132"/>
      <c r="JK10" s="132"/>
      <c r="JL10" s="132"/>
      <c r="JM10" s="132"/>
      <c r="JN10" s="132"/>
      <c r="JO10" s="132"/>
      <c r="JP10" s="132"/>
      <c r="JQ10" s="132"/>
      <c r="JR10" s="132"/>
      <c r="JS10" s="132"/>
      <c r="JT10" s="132"/>
      <c r="JU10" s="132"/>
      <c r="JV10" s="132"/>
      <c r="JW10" s="132"/>
      <c r="JX10" s="132"/>
      <c r="JY10" s="132"/>
      <c r="JZ10" s="132"/>
      <c r="KA10" s="132"/>
      <c r="KB10" s="132"/>
      <c r="KC10" s="132"/>
      <c r="KD10" s="132"/>
      <c r="KE10" s="132"/>
      <c r="KF10" s="132"/>
      <c r="KG10" s="132"/>
      <c r="KH10" s="132"/>
      <c r="KI10" s="132"/>
      <c r="KJ10" s="132"/>
      <c r="KK10" s="132"/>
      <c r="KL10" s="132"/>
      <c r="KM10" s="132"/>
      <c r="KN10" s="132"/>
      <c r="KO10" s="132"/>
      <c r="KP10" s="132"/>
      <c r="KQ10" s="132"/>
      <c r="KR10" s="132"/>
      <c r="KS10" s="132"/>
      <c r="KT10" s="132"/>
      <c r="KU10" s="132"/>
      <c r="KV10" s="132"/>
      <c r="KW10" s="132"/>
      <c r="KX10" s="132"/>
      <c r="KY10" s="132"/>
      <c r="KZ10" s="132"/>
      <c r="LA10" s="132"/>
      <c r="LB10" s="132"/>
      <c r="LC10" s="132"/>
      <c r="LD10" s="132"/>
      <c r="LE10" s="132"/>
      <c r="LF10" s="132"/>
      <c r="LG10" s="132"/>
      <c r="LH10" s="132"/>
      <c r="LI10" s="132"/>
      <c r="LJ10" s="132"/>
      <c r="LK10" s="132"/>
      <c r="LL10" s="132"/>
      <c r="LM10" s="132"/>
      <c r="LN10" s="132"/>
      <c r="LO10" s="132"/>
      <c r="LP10" s="132"/>
      <c r="LQ10" s="132"/>
      <c r="LR10" s="132"/>
      <c r="LS10" s="132"/>
      <c r="LT10" s="132"/>
      <c r="LU10" s="132"/>
      <c r="LV10" s="132"/>
      <c r="LW10" s="132"/>
      <c r="LX10" s="132"/>
      <c r="LY10" s="132"/>
      <c r="LZ10" s="132"/>
      <c r="MA10" s="132"/>
      <c r="MB10" s="132"/>
      <c r="MC10" s="132"/>
      <c r="MD10" s="132"/>
      <c r="ME10" s="132"/>
      <c r="MF10" s="132"/>
      <c r="MG10" s="132"/>
      <c r="MH10" s="132"/>
      <c r="MI10" s="132"/>
      <c r="MJ10" s="132"/>
      <c r="MK10" s="132"/>
      <c r="ML10" s="132"/>
      <c r="MM10" s="132"/>
      <c r="MN10" s="132"/>
      <c r="MO10" s="132"/>
      <c r="MP10" s="132"/>
      <c r="MQ10" s="132"/>
      <c r="MR10" s="132"/>
      <c r="MS10" s="132"/>
      <c r="MT10" s="132"/>
      <c r="MU10" s="132"/>
      <c r="MV10" s="132"/>
      <c r="MW10" s="132"/>
      <c r="MX10" s="132"/>
      <c r="MY10" s="132"/>
      <c r="MZ10" s="132"/>
      <c r="NA10" s="132"/>
    </row>
    <row r="11" spans="2:365" s="26" customFormat="1" ht="21.75" customHeight="1">
      <c r="B11" s="127"/>
      <c r="C11" s="128" t="s">
        <v>166</v>
      </c>
      <c r="D11" s="127"/>
      <c r="E11" s="43"/>
      <c r="F11" s="95"/>
      <c r="H11" s="43"/>
      <c r="I11" s="43"/>
      <c r="J11" s="43">
        <v>4</v>
      </c>
      <c r="K11" s="43"/>
      <c r="L11" s="86"/>
      <c r="M11" s="43"/>
      <c r="N11" s="43"/>
      <c r="O11" s="86"/>
      <c r="P11" s="43"/>
      <c r="Q11" s="43"/>
      <c r="R11" s="43"/>
      <c r="S11" s="43"/>
      <c r="T11" s="86"/>
      <c r="U11" s="46"/>
      <c r="V11" s="46"/>
      <c r="W11" s="129"/>
      <c r="X11" s="129"/>
      <c r="Y11" s="129"/>
      <c r="Z11" s="129"/>
      <c r="AA11" s="129" t="s">
        <v>386</v>
      </c>
      <c r="AB11" s="129"/>
      <c r="AC11" s="129" t="str">
        <f t="shared" si="0"/>
        <v>≤ 3,9 mm</v>
      </c>
      <c r="AD11" s="137" t="str">
        <f t="shared" si="1"/>
        <v xml:space="preserve"> &lt; 19,05 mm</v>
      </c>
      <c r="AE11" s="46" t="s">
        <v>100</v>
      </c>
      <c r="AF11" s="129"/>
      <c r="AG11" s="130"/>
      <c r="AH11" s="46"/>
      <c r="AI11" s="130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7"/>
      <c r="AY11" s="47"/>
      <c r="AZ11" s="47"/>
      <c r="BA11" s="131"/>
      <c r="BB11" s="130"/>
      <c r="BC11" s="130"/>
      <c r="BD11" s="130"/>
      <c r="BE11" s="132"/>
      <c r="BF11" s="132"/>
      <c r="BG11" s="132"/>
      <c r="BH11" s="132"/>
      <c r="BI11" s="132"/>
      <c r="BJ11" s="132"/>
      <c r="BK11" s="132"/>
      <c r="BL11" s="132"/>
      <c r="BM11" s="132"/>
      <c r="BN11" s="132"/>
      <c r="BO11" s="132"/>
      <c r="BP11" s="132"/>
      <c r="BQ11" s="132"/>
      <c r="BR11" s="132"/>
      <c r="BS11" s="132"/>
      <c r="BT11" s="132"/>
      <c r="BU11" s="132"/>
      <c r="BV11" s="132"/>
      <c r="BW11" s="132"/>
      <c r="BX11" s="132"/>
      <c r="BY11" s="132"/>
      <c r="BZ11" s="132"/>
      <c r="CA11" s="132"/>
      <c r="CB11" s="132"/>
      <c r="CC11" s="132"/>
      <c r="CD11" s="132"/>
      <c r="CE11" s="132"/>
      <c r="CF11" s="132"/>
      <c r="CG11" s="132"/>
      <c r="CH11" s="132"/>
      <c r="CI11" s="132"/>
      <c r="CJ11" s="132"/>
      <c r="CK11" s="132"/>
      <c r="CL11" s="132"/>
      <c r="CM11" s="132"/>
      <c r="CN11" s="132"/>
      <c r="CO11" s="132"/>
      <c r="CP11" s="132"/>
      <c r="CQ11" s="132"/>
      <c r="CR11" s="132"/>
      <c r="CS11" s="132"/>
      <c r="CT11" s="132"/>
      <c r="CU11" s="132"/>
      <c r="CV11" s="132"/>
      <c r="CW11" s="132"/>
      <c r="CX11" s="132"/>
      <c r="CY11" s="132"/>
      <c r="CZ11" s="132"/>
      <c r="DA11" s="132"/>
      <c r="DB11" s="132"/>
      <c r="DC11" s="132"/>
      <c r="DD11" s="132"/>
      <c r="DE11" s="132"/>
      <c r="DF11" s="132"/>
      <c r="DG11" s="132"/>
      <c r="DH11" s="132"/>
      <c r="DI11" s="132"/>
      <c r="DJ11" s="132"/>
      <c r="DK11" s="132"/>
      <c r="DL11" s="132"/>
      <c r="DM11" s="132"/>
      <c r="DN11" s="132"/>
      <c r="DO11" s="132"/>
      <c r="DP11" s="132"/>
      <c r="DQ11" s="132"/>
      <c r="DR11" s="132"/>
      <c r="DS11" s="132"/>
      <c r="DT11" s="132"/>
      <c r="DU11" s="132"/>
      <c r="DV11" s="132"/>
      <c r="DW11" s="132"/>
      <c r="DX11" s="132"/>
      <c r="DY11" s="132"/>
      <c r="DZ11" s="132"/>
      <c r="EA11" s="132"/>
      <c r="EB11" s="132"/>
      <c r="EC11" s="132"/>
      <c r="ED11" s="132"/>
      <c r="EE11" s="132"/>
      <c r="EF11" s="132"/>
      <c r="EG11" s="132"/>
      <c r="EH11" s="132"/>
      <c r="EI11" s="132"/>
      <c r="EJ11" s="132"/>
      <c r="EK11" s="132"/>
      <c r="EL11" s="132"/>
      <c r="EM11" s="132"/>
      <c r="EN11" s="132"/>
      <c r="EO11" s="132"/>
      <c r="EP11" s="132"/>
      <c r="EQ11" s="132"/>
      <c r="ER11" s="132"/>
      <c r="ES11" s="132"/>
      <c r="ET11" s="132"/>
      <c r="EU11" s="132"/>
      <c r="EV11" s="132"/>
      <c r="EW11" s="132"/>
      <c r="EX11" s="132"/>
      <c r="EY11" s="132"/>
      <c r="EZ11" s="132"/>
      <c r="FA11" s="132"/>
      <c r="FB11" s="132"/>
      <c r="FC11" s="132"/>
      <c r="FD11" s="132"/>
      <c r="FE11" s="132"/>
      <c r="FF11" s="132"/>
      <c r="FG11" s="132"/>
      <c r="FH11" s="132"/>
      <c r="FI11" s="132"/>
      <c r="FJ11" s="132"/>
      <c r="FK11" s="132"/>
      <c r="FL11" s="132"/>
      <c r="FM11" s="132"/>
      <c r="FN11" s="132"/>
      <c r="FO11" s="132"/>
      <c r="FP11" s="132"/>
      <c r="FQ11" s="132"/>
      <c r="FR11" s="132"/>
      <c r="FS11" s="132"/>
      <c r="FT11" s="132"/>
      <c r="FU11" s="132"/>
      <c r="FV11" s="132"/>
      <c r="FW11" s="132"/>
      <c r="FX11" s="132"/>
      <c r="FY11" s="132"/>
      <c r="FZ11" s="132"/>
      <c r="GA11" s="132"/>
      <c r="GB11" s="132"/>
      <c r="GC11" s="132"/>
      <c r="GD11" s="132"/>
      <c r="GE11" s="132"/>
      <c r="GF11" s="132"/>
      <c r="GG11" s="132"/>
      <c r="GH11" s="132"/>
      <c r="GI11" s="132"/>
      <c r="GJ11" s="132"/>
      <c r="GK11" s="132"/>
      <c r="GL11" s="132"/>
      <c r="GM11" s="132"/>
      <c r="GN11" s="132"/>
      <c r="GO11" s="132"/>
      <c r="GP11" s="132"/>
      <c r="GQ11" s="132"/>
      <c r="GR11" s="132"/>
      <c r="GS11" s="132"/>
      <c r="GT11" s="132"/>
      <c r="GU11" s="132"/>
      <c r="GV11" s="132"/>
      <c r="GW11" s="132"/>
      <c r="GX11" s="132"/>
      <c r="GY11" s="132"/>
      <c r="GZ11" s="132"/>
      <c r="HA11" s="132"/>
      <c r="HB11" s="132"/>
      <c r="HC11" s="132"/>
      <c r="HD11" s="132"/>
      <c r="HE11" s="132"/>
      <c r="HF11" s="132"/>
      <c r="HG11" s="132"/>
      <c r="HH11" s="132"/>
      <c r="HI11" s="132"/>
      <c r="HJ11" s="132"/>
      <c r="HK11" s="132"/>
      <c r="HL11" s="132"/>
      <c r="HM11" s="132"/>
      <c r="HN11" s="132"/>
      <c r="HO11" s="132"/>
      <c r="HP11" s="132"/>
      <c r="HQ11" s="132"/>
      <c r="HR11" s="132"/>
      <c r="HS11" s="132"/>
      <c r="HT11" s="132"/>
      <c r="HU11" s="132"/>
      <c r="HV11" s="132"/>
      <c r="HW11" s="132"/>
      <c r="HX11" s="132"/>
      <c r="HY11" s="132"/>
      <c r="HZ11" s="132"/>
      <c r="IA11" s="132"/>
      <c r="IB11" s="132"/>
      <c r="IC11" s="132"/>
      <c r="ID11" s="132"/>
      <c r="IE11" s="132"/>
      <c r="IF11" s="132"/>
      <c r="IG11" s="132"/>
      <c r="IH11" s="132"/>
      <c r="II11" s="132"/>
      <c r="IJ11" s="132"/>
      <c r="IK11" s="132"/>
      <c r="IL11" s="132"/>
      <c r="IM11" s="132"/>
      <c r="IN11" s="132"/>
      <c r="IO11" s="132"/>
      <c r="IP11" s="132"/>
      <c r="IQ11" s="132"/>
      <c r="IR11" s="132"/>
      <c r="IS11" s="132"/>
      <c r="IT11" s="132"/>
      <c r="IU11" s="132"/>
      <c r="IV11" s="132"/>
      <c r="IW11" s="132"/>
      <c r="IX11" s="132"/>
      <c r="IY11" s="132"/>
      <c r="IZ11" s="132"/>
      <c r="JA11" s="132"/>
      <c r="JB11" s="132"/>
      <c r="JC11" s="132"/>
      <c r="JD11" s="132"/>
      <c r="JE11" s="132"/>
      <c r="JF11" s="132"/>
      <c r="JG11" s="132"/>
      <c r="JH11" s="132"/>
      <c r="JI11" s="132"/>
      <c r="JJ11" s="132"/>
      <c r="JK11" s="132"/>
      <c r="JL11" s="132"/>
      <c r="JM11" s="132"/>
      <c r="JN11" s="132"/>
      <c r="JO11" s="132"/>
      <c r="JP11" s="132"/>
      <c r="JQ11" s="132"/>
      <c r="JR11" s="132"/>
      <c r="JS11" s="132"/>
      <c r="JT11" s="132"/>
      <c r="JU11" s="132"/>
      <c r="JV11" s="132"/>
      <c r="JW11" s="132"/>
      <c r="JX11" s="132"/>
      <c r="JY11" s="132"/>
      <c r="JZ11" s="132"/>
      <c r="KA11" s="132"/>
      <c r="KB11" s="132"/>
      <c r="KC11" s="132"/>
      <c r="KD11" s="132"/>
      <c r="KE11" s="132"/>
      <c r="KF11" s="132"/>
      <c r="KG11" s="132"/>
      <c r="KH11" s="132"/>
      <c r="KI11" s="132"/>
      <c r="KJ11" s="132"/>
      <c r="KK11" s="132"/>
      <c r="KL11" s="132"/>
      <c r="KM11" s="132"/>
      <c r="KN11" s="132"/>
      <c r="KO11" s="132"/>
      <c r="KP11" s="132"/>
      <c r="KQ11" s="132"/>
      <c r="KR11" s="132"/>
      <c r="KS11" s="132"/>
      <c r="KT11" s="132"/>
      <c r="KU11" s="132"/>
      <c r="KV11" s="132"/>
      <c r="KW11" s="132"/>
      <c r="KX11" s="132"/>
      <c r="KY11" s="132"/>
      <c r="KZ11" s="132"/>
      <c r="LA11" s="132"/>
      <c r="LB11" s="132"/>
      <c r="LC11" s="132"/>
      <c r="LD11" s="132"/>
      <c r="LE11" s="132"/>
      <c r="LF11" s="132"/>
      <c r="LG11" s="132"/>
      <c r="LH11" s="132"/>
      <c r="LI11" s="132"/>
      <c r="LJ11" s="132"/>
      <c r="LK11" s="132"/>
      <c r="LL11" s="132"/>
      <c r="LM11" s="132"/>
      <c r="LN11" s="132"/>
      <c r="LO11" s="132"/>
      <c r="LP11" s="132"/>
      <c r="LQ11" s="132"/>
      <c r="LR11" s="132"/>
      <c r="LS11" s="132"/>
      <c r="LT11" s="132"/>
      <c r="LU11" s="132"/>
      <c r="LV11" s="132"/>
      <c r="LW11" s="132"/>
      <c r="LX11" s="132"/>
      <c r="LY11" s="132"/>
      <c r="LZ11" s="132"/>
      <c r="MA11" s="132"/>
      <c r="MB11" s="132"/>
      <c r="MC11" s="132"/>
      <c r="MD11" s="132"/>
      <c r="ME11" s="132"/>
      <c r="MF11" s="132"/>
      <c r="MG11" s="132"/>
      <c r="MH11" s="132"/>
      <c r="MI11" s="132"/>
      <c r="MJ11" s="132"/>
      <c r="MK11" s="132"/>
      <c r="ML11" s="132"/>
      <c r="MM11" s="132"/>
      <c r="MN11" s="132"/>
      <c r="MO11" s="132"/>
      <c r="MP11" s="132"/>
      <c r="MQ11" s="132"/>
      <c r="MR11" s="132"/>
      <c r="MS11" s="132"/>
      <c r="MT11" s="132"/>
      <c r="MU11" s="132"/>
      <c r="MV11" s="132"/>
      <c r="MW11" s="132"/>
      <c r="MX11" s="132"/>
      <c r="MY11" s="132"/>
      <c r="MZ11" s="132"/>
      <c r="NA11" s="132"/>
    </row>
    <row r="12" spans="2:365" s="26" customFormat="1" ht="21.75" customHeight="1">
      <c r="B12" s="127"/>
      <c r="C12" s="128" t="s">
        <v>166</v>
      </c>
      <c r="D12" s="127"/>
      <c r="E12" s="43"/>
      <c r="F12" s="95"/>
      <c r="H12" s="43"/>
      <c r="I12" s="43"/>
      <c r="J12" s="43">
        <v>21</v>
      </c>
      <c r="K12" s="43"/>
      <c r="L12" s="86"/>
      <c r="M12" s="43"/>
      <c r="N12" s="43"/>
      <c r="O12" s="86"/>
      <c r="P12" s="43"/>
      <c r="Q12" s="43"/>
      <c r="R12" s="43"/>
      <c r="S12" s="43"/>
      <c r="T12" s="86"/>
      <c r="U12" s="46"/>
      <c r="V12" s="46"/>
      <c r="W12" s="129"/>
      <c r="X12" s="129"/>
      <c r="Y12" s="129"/>
      <c r="Z12" s="129"/>
      <c r="AA12" s="129" t="s">
        <v>388</v>
      </c>
      <c r="AB12" s="129"/>
      <c r="AC12" s="129" t="str">
        <f t="shared" si="0"/>
        <v xml:space="preserve"> &gt; 19,05 mm</v>
      </c>
      <c r="AD12" s="137" t="str">
        <f t="shared" si="1"/>
        <v xml:space="preserve"> Unlimited</v>
      </c>
      <c r="AE12" s="46" t="s">
        <v>100</v>
      </c>
      <c r="AF12" s="129"/>
      <c r="AG12" s="130"/>
      <c r="AH12" s="46"/>
      <c r="AI12" s="130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7"/>
      <c r="AY12" s="47"/>
      <c r="AZ12" s="47"/>
      <c r="BA12" s="131"/>
      <c r="BB12" s="130"/>
      <c r="BC12" s="130"/>
      <c r="BD12" s="130"/>
      <c r="BE12" s="132"/>
      <c r="BF12" s="132"/>
      <c r="BG12" s="132"/>
      <c r="BH12" s="132"/>
      <c r="BI12" s="132"/>
      <c r="BJ12" s="132"/>
      <c r="BK12" s="132"/>
      <c r="BL12" s="132"/>
      <c r="BM12" s="132"/>
      <c r="BN12" s="132"/>
      <c r="BO12" s="132"/>
      <c r="BP12" s="132"/>
      <c r="BQ12" s="132"/>
      <c r="BR12" s="132"/>
      <c r="BS12" s="132"/>
      <c r="BT12" s="132"/>
      <c r="BU12" s="132"/>
      <c r="BV12" s="132"/>
      <c r="BW12" s="132"/>
      <c r="BX12" s="132"/>
      <c r="BY12" s="132"/>
      <c r="BZ12" s="132"/>
      <c r="CA12" s="132"/>
      <c r="CB12" s="132"/>
      <c r="CC12" s="132"/>
      <c r="CD12" s="132"/>
      <c r="CE12" s="132"/>
      <c r="CF12" s="132"/>
      <c r="CG12" s="132"/>
      <c r="CH12" s="132"/>
      <c r="CI12" s="132"/>
      <c r="CJ12" s="132"/>
      <c r="CK12" s="132"/>
      <c r="CL12" s="132"/>
      <c r="CM12" s="132"/>
      <c r="CN12" s="132"/>
      <c r="CO12" s="132"/>
      <c r="CP12" s="132"/>
      <c r="CQ12" s="132"/>
      <c r="CR12" s="132"/>
      <c r="CS12" s="132"/>
      <c r="CT12" s="132"/>
      <c r="CU12" s="132"/>
      <c r="CV12" s="132"/>
      <c r="CW12" s="132"/>
      <c r="CX12" s="132"/>
      <c r="CY12" s="132"/>
      <c r="CZ12" s="132"/>
      <c r="DA12" s="132"/>
      <c r="DB12" s="132"/>
      <c r="DC12" s="132"/>
      <c r="DD12" s="132"/>
      <c r="DE12" s="132"/>
      <c r="DF12" s="132"/>
      <c r="DG12" s="132"/>
      <c r="DH12" s="132"/>
      <c r="DI12" s="132"/>
      <c r="DJ12" s="132"/>
      <c r="DK12" s="132"/>
      <c r="DL12" s="132"/>
      <c r="DM12" s="132"/>
      <c r="DN12" s="132"/>
      <c r="DO12" s="132"/>
      <c r="DP12" s="132"/>
      <c r="DQ12" s="132"/>
      <c r="DR12" s="132"/>
      <c r="DS12" s="132"/>
      <c r="DT12" s="132"/>
      <c r="DU12" s="132"/>
      <c r="DV12" s="132"/>
      <c r="DW12" s="132"/>
      <c r="DX12" s="132"/>
      <c r="DY12" s="132"/>
      <c r="DZ12" s="132"/>
      <c r="EA12" s="132"/>
      <c r="EB12" s="132"/>
      <c r="EC12" s="132"/>
      <c r="ED12" s="132"/>
      <c r="EE12" s="132"/>
      <c r="EF12" s="132"/>
      <c r="EG12" s="132"/>
      <c r="EH12" s="132"/>
      <c r="EI12" s="132"/>
      <c r="EJ12" s="132"/>
      <c r="EK12" s="132"/>
      <c r="EL12" s="132"/>
      <c r="EM12" s="132"/>
      <c r="EN12" s="132"/>
      <c r="EO12" s="132"/>
      <c r="EP12" s="132"/>
      <c r="EQ12" s="132"/>
      <c r="ER12" s="132"/>
      <c r="ES12" s="132"/>
      <c r="ET12" s="132"/>
      <c r="EU12" s="132"/>
      <c r="EV12" s="132"/>
      <c r="EW12" s="132"/>
      <c r="EX12" s="132"/>
      <c r="EY12" s="132"/>
      <c r="EZ12" s="132"/>
      <c r="FA12" s="132"/>
      <c r="FB12" s="132"/>
      <c r="FC12" s="132"/>
      <c r="FD12" s="132"/>
      <c r="FE12" s="132"/>
      <c r="FF12" s="132"/>
      <c r="FG12" s="132"/>
      <c r="FH12" s="132"/>
      <c r="FI12" s="132"/>
      <c r="FJ12" s="132"/>
      <c r="FK12" s="132"/>
      <c r="FL12" s="132"/>
      <c r="FM12" s="132"/>
      <c r="FN12" s="132"/>
      <c r="FO12" s="132"/>
      <c r="FP12" s="132"/>
      <c r="FQ12" s="132"/>
      <c r="FR12" s="132"/>
      <c r="FS12" s="132"/>
      <c r="FT12" s="132"/>
      <c r="FU12" s="132"/>
      <c r="FV12" s="132"/>
      <c r="FW12" s="132"/>
      <c r="FX12" s="132"/>
      <c r="FY12" s="132"/>
      <c r="FZ12" s="132"/>
      <c r="GA12" s="132"/>
      <c r="GB12" s="132"/>
      <c r="GC12" s="132"/>
      <c r="GD12" s="132"/>
      <c r="GE12" s="132"/>
      <c r="GF12" s="132"/>
      <c r="GG12" s="132"/>
      <c r="GH12" s="132"/>
      <c r="GI12" s="132"/>
      <c r="GJ12" s="132"/>
      <c r="GK12" s="132"/>
      <c r="GL12" s="132"/>
      <c r="GM12" s="132"/>
      <c r="GN12" s="132"/>
      <c r="GO12" s="132"/>
      <c r="GP12" s="132"/>
      <c r="GQ12" s="132"/>
      <c r="GR12" s="132"/>
      <c r="GS12" s="132"/>
      <c r="GT12" s="132"/>
      <c r="GU12" s="132"/>
      <c r="GV12" s="132"/>
      <c r="GW12" s="132"/>
      <c r="GX12" s="132"/>
      <c r="GY12" s="132"/>
      <c r="GZ12" s="132"/>
      <c r="HA12" s="132"/>
      <c r="HB12" s="132"/>
      <c r="HC12" s="132"/>
      <c r="HD12" s="132"/>
      <c r="HE12" s="132"/>
      <c r="HF12" s="132"/>
      <c r="HG12" s="132"/>
      <c r="HH12" s="132"/>
      <c r="HI12" s="132"/>
      <c r="HJ12" s="132"/>
      <c r="HK12" s="132"/>
      <c r="HL12" s="132"/>
      <c r="HM12" s="132"/>
      <c r="HN12" s="132"/>
      <c r="HO12" s="132"/>
      <c r="HP12" s="132"/>
      <c r="HQ12" s="132"/>
      <c r="HR12" s="132"/>
      <c r="HS12" s="132"/>
      <c r="HT12" s="132"/>
      <c r="HU12" s="132"/>
      <c r="HV12" s="132"/>
      <c r="HW12" s="132"/>
      <c r="HX12" s="132"/>
      <c r="HY12" s="132"/>
      <c r="HZ12" s="132"/>
      <c r="IA12" s="132"/>
      <c r="IB12" s="132"/>
      <c r="IC12" s="132"/>
      <c r="ID12" s="132"/>
      <c r="IE12" s="132"/>
      <c r="IF12" s="132"/>
      <c r="IG12" s="132"/>
      <c r="IH12" s="132"/>
      <c r="II12" s="132"/>
      <c r="IJ12" s="132"/>
      <c r="IK12" s="132"/>
      <c r="IL12" s="132"/>
      <c r="IM12" s="132"/>
      <c r="IN12" s="132"/>
      <c r="IO12" s="132"/>
      <c r="IP12" s="132"/>
      <c r="IQ12" s="132"/>
      <c r="IR12" s="132"/>
      <c r="IS12" s="132"/>
      <c r="IT12" s="132"/>
      <c r="IU12" s="132"/>
      <c r="IV12" s="132"/>
      <c r="IW12" s="132"/>
      <c r="IX12" s="132"/>
      <c r="IY12" s="132"/>
      <c r="IZ12" s="132"/>
      <c r="JA12" s="132"/>
      <c r="JB12" s="132"/>
      <c r="JC12" s="132"/>
      <c r="JD12" s="132"/>
      <c r="JE12" s="132"/>
      <c r="JF12" s="132"/>
      <c r="JG12" s="132"/>
      <c r="JH12" s="132"/>
      <c r="JI12" s="132"/>
      <c r="JJ12" s="132"/>
      <c r="JK12" s="132"/>
      <c r="JL12" s="132"/>
      <c r="JM12" s="132"/>
      <c r="JN12" s="132"/>
      <c r="JO12" s="132"/>
      <c r="JP12" s="132"/>
      <c r="JQ12" s="132"/>
      <c r="JR12" s="132"/>
      <c r="JS12" s="132"/>
      <c r="JT12" s="132"/>
      <c r="JU12" s="132"/>
      <c r="JV12" s="132"/>
      <c r="JW12" s="132"/>
      <c r="JX12" s="132"/>
      <c r="JY12" s="132"/>
      <c r="JZ12" s="132"/>
      <c r="KA12" s="132"/>
      <c r="KB12" s="132"/>
      <c r="KC12" s="132"/>
      <c r="KD12" s="132"/>
      <c r="KE12" s="132"/>
      <c r="KF12" s="132"/>
      <c r="KG12" s="132"/>
      <c r="KH12" s="132"/>
      <c r="KI12" s="132"/>
      <c r="KJ12" s="132"/>
      <c r="KK12" s="132"/>
      <c r="KL12" s="132"/>
      <c r="KM12" s="132"/>
      <c r="KN12" s="132"/>
      <c r="KO12" s="132"/>
      <c r="KP12" s="132"/>
      <c r="KQ12" s="132"/>
      <c r="KR12" s="132"/>
      <c r="KS12" s="132"/>
      <c r="KT12" s="132"/>
      <c r="KU12" s="132"/>
      <c r="KV12" s="132"/>
      <c r="KW12" s="132"/>
      <c r="KX12" s="132"/>
      <c r="KY12" s="132"/>
      <c r="KZ12" s="132"/>
      <c r="LA12" s="132"/>
      <c r="LB12" s="132"/>
      <c r="LC12" s="132"/>
      <c r="LD12" s="132"/>
      <c r="LE12" s="132"/>
      <c r="LF12" s="132"/>
      <c r="LG12" s="132"/>
      <c r="LH12" s="132"/>
      <c r="LI12" s="132"/>
      <c r="LJ12" s="132"/>
      <c r="LK12" s="132"/>
      <c r="LL12" s="132"/>
      <c r="LM12" s="132"/>
      <c r="LN12" s="132"/>
      <c r="LO12" s="132"/>
      <c r="LP12" s="132"/>
      <c r="LQ12" s="132"/>
      <c r="LR12" s="132"/>
      <c r="LS12" s="132"/>
      <c r="LT12" s="132"/>
      <c r="LU12" s="132"/>
      <c r="LV12" s="132"/>
      <c r="LW12" s="132"/>
      <c r="LX12" s="132"/>
      <c r="LY12" s="132"/>
      <c r="LZ12" s="132"/>
      <c r="MA12" s="132"/>
      <c r="MB12" s="132"/>
      <c r="MC12" s="132"/>
      <c r="MD12" s="132"/>
      <c r="ME12" s="132"/>
      <c r="MF12" s="132"/>
      <c r="MG12" s="132"/>
      <c r="MH12" s="132"/>
      <c r="MI12" s="132"/>
      <c r="MJ12" s="132"/>
      <c r="MK12" s="132"/>
      <c r="ML12" s="132"/>
      <c r="MM12" s="132"/>
      <c r="MN12" s="132"/>
      <c r="MO12" s="132"/>
      <c r="MP12" s="132"/>
      <c r="MQ12" s="132"/>
      <c r="MR12" s="132"/>
      <c r="MS12" s="132"/>
      <c r="MT12" s="132"/>
      <c r="MU12" s="132"/>
      <c r="MV12" s="132"/>
      <c r="MW12" s="132"/>
      <c r="MX12" s="132"/>
      <c r="MY12" s="132"/>
      <c r="MZ12" s="132"/>
      <c r="NA12" s="132"/>
    </row>
    <row r="13" spans="2:365" s="26" customFormat="1" ht="21.75" customHeight="1">
      <c r="B13" s="127"/>
      <c r="C13" s="128" t="s">
        <v>166</v>
      </c>
      <c r="D13" s="127"/>
      <c r="E13" s="43"/>
      <c r="F13" s="95"/>
      <c r="H13" s="43"/>
      <c r="I13" s="43"/>
      <c r="J13" s="43">
        <v>3.8</v>
      </c>
      <c r="K13" s="43"/>
      <c r="L13" s="86"/>
      <c r="M13" s="43"/>
      <c r="N13" s="43"/>
      <c r="O13" s="86"/>
      <c r="P13" s="43"/>
      <c r="Q13" s="43"/>
      <c r="R13" s="43"/>
      <c r="S13" s="43"/>
      <c r="T13" s="86"/>
      <c r="U13" s="46"/>
      <c r="V13" s="46"/>
      <c r="W13" s="129"/>
      <c r="X13" s="129"/>
      <c r="Y13" s="129"/>
      <c r="Z13" s="129"/>
      <c r="AA13" s="129" t="s">
        <v>387</v>
      </c>
      <c r="AB13" s="129"/>
      <c r="AC13" s="129" t="str">
        <f t="shared" si="0"/>
        <v xml:space="preserve"> Unlimited</v>
      </c>
      <c r="AD13" s="137" t="str">
        <f t="shared" si="1"/>
        <v xml:space="preserve"> &lt; 3,9 mm</v>
      </c>
      <c r="AE13" s="29" t="s">
        <v>147</v>
      </c>
      <c r="AF13" s="129"/>
      <c r="AG13" s="130"/>
      <c r="AH13" s="46"/>
      <c r="AI13" s="130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7"/>
      <c r="AY13" s="47"/>
      <c r="AZ13" s="47"/>
      <c r="BA13" s="131"/>
      <c r="BB13" s="130"/>
      <c r="BC13" s="130"/>
      <c r="BD13" s="130"/>
      <c r="BE13" s="132"/>
      <c r="BF13" s="132"/>
      <c r="BG13" s="132"/>
      <c r="BH13" s="132"/>
      <c r="BI13" s="132"/>
      <c r="BJ13" s="132"/>
      <c r="BK13" s="132"/>
      <c r="BL13" s="132"/>
      <c r="BM13" s="132"/>
      <c r="BN13" s="132"/>
      <c r="BO13" s="132"/>
      <c r="BP13" s="132"/>
      <c r="BQ13" s="132"/>
      <c r="BR13" s="132"/>
      <c r="BS13" s="132"/>
      <c r="BT13" s="132"/>
      <c r="BU13" s="132"/>
      <c r="BV13" s="132"/>
      <c r="BW13" s="132"/>
      <c r="BX13" s="132"/>
      <c r="BY13" s="132"/>
      <c r="BZ13" s="132"/>
      <c r="CA13" s="132"/>
      <c r="CB13" s="132"/>
      <c r="CC13" s="132"/>
      <c r="CD13" s="132"/>
      <c r="CE13" s="132"/>
      <c r="CF13" s="132"/>
      <c r="CG13" s="132"/>
      <c r="CH13" s="132"/>
      <c r="CI13" s="132"/>
      <c r="CJ13" s="132"/>
      <c r="CK13" s="132"/>
      <c r="CL13" s="132"/>
      <c r="CM13" s="132"/>
      <c r="CN13" s="132"/>
      <c r="CO13" s="132"/>
      <c r="CP13" s="132"/>
      <c r="CQ13" s="132"/>
      <c r="CR13" s="132"/>
      <c r="CS13" s="132"/>
      <c r="CT13" s="132"/>
      <c r="CU13" s="132"/>
      <c r="CV13" s="132"/>
      <c r="CW13" s="132"/>
      <c r="CX13" s="132"/>
      <c r="CY13" s="132"/>
      <c r="CZ13" s="132"/>
      <c r="DA13" s="132"/>
      <c r="DB13" s="132"/>
      <c r="DC13" s="132"/>
      <c r="DD13" s="132"/>
      <c r="DE13" s="132"/>
      <c r="DF13" s="132"/>
      <c r="DG13" s="132"/>
      <c r="DH13" s="132"/>
      <c r="DI13" s="132"/>
      <c r="DJ13" s="132"/>
      <c r="DK13" s="132"/>
      <c r="DL13" s="132"/>
      <c r="DM13" s="132"/>
      <c r="DN13" s="132"/>
      <c r="DO13" s="132"/>
      <c r="DP13" s="132"/>
      <c r="DQ13" s="132"/>
      <c r="DR13" s="132"/>
      <c r="DS13" s="132"/>
      <c r="DT13" s="132"/>
      <c r="DU13" s="132"/>
      <c r="DV13" s="132"/>
      <c r="DW13" s="132"/>
      <c r="DX13" s="132"/>
      <c r="DY13" s="132"/>
      <c r="DZ13" s="132"/>
      <c r="EA13" s="132"/>
      <c r="EB13" s="132"/>
      <c r="EC13" s="132"/>
      <c r="ED13" s="132"/>
      <c r="EE13" s="132"/>
      <c r="EF13" s="132"/>
      <c r="EG13" s="132"/>
      <c r="EH13" s="132"/>
      <c r="EI13" s="132"/>
      <c r="EJ13" s="132"/>
      <c r="EK13" s="132"/>
      <c r="EL13" s="132"/>
      <c r="EM13" s="132"/>
      <c r="EN13" s="132"/>
      <c r="EO13" s="132"/>
      <c r="EP13" s="132"/>
      <c r="EQ13" s="132"/>
      <c r="ER13" s="132"/>
      <c r="ES13" s="132"/>
      <c r="ET13" s="132"/>
      <c r="EU13" s="132"/>
      <c r="EV13" s="132"/>
      <c r="EW13" s="132"/>
      <c r="EX13" s="132"/>
      <c r="EY13" s="132"/>
      <c r="EZ13" s="132"/>
      <c r="FA13" s="132"/>
      <c r="FB13" s="132"/>
      <c r="FC13" s="132"/>
      <c r="FD13" s="132"/>
      <c r="FE13" s="132"/>
      <c r="FF13" s="132"/>
      <c r="FG13" s="132"/>
      <c r="FH13" s="132"/>
      <c r="FI13" s="132"/>
      <c r="FJ13" s="132"/>
      <c r="FK13" s="132"/>
      <c r="FL13" s="132"/>
      <c r="FM13" s="132"/>
      <c r="FN13" s="132"/>
      <c r="FO13" s="132"/>
      <c r="FP13" s="132"/>
      <c r="FQ13" s="132"/>
      <c r="FR13" s="132"/>
      <c r="FS13" s="132"/>
      <c r="FT13" s="132"/>
      <c r="FU13" s="132"/>
      <c r="FV13" s="132"/>
      <c r="FW13" s="132"/>
      <c r="FX13" s="132"/>
      <c r="FY13" s="132"/>
      <c r="FZ13" s="132"/>
      <c r="GA13" s="132"/>
      <c r="GB13" s="132"/>
      <c r="GC13" s="132"/>
      <c r="GD13" s="132"/>
      <c r="GE13" s="132"/>
      <c r="GF13" s="132"/>
      <c r="GG13" s="132"/>
      <c r="GH13" s="132"/>
      <c r="GI13" s="132"/>
      <c r="GJ13" s="132"/>
      <c r="GK13" s="132"/>
      <c r="GL13" s="132"/>
      <c r="GM13" s="132"/>
      <c r="GN13" s="132"/>
      <c r="GO13" s="132"/>
      <c r="GP13" s="132"/>
      <c r="GQ13" s="132"/>
      <c r="GR13" s="132"/>
      <c r="GS13" s="132"/>
      <c r="GT13" s="132"/>
      <c r="GU13" s="132"/>
      <c r="GV13" s="132"/>
      <c r="GW13" s="132"/>
      <c r="GX13" s="132"/>
      <c r="GY13" s="132"/>
      <c r="GZ13" s="132"/>
      <c r="HA13" s="132"/>
      <c r="HB13" s="132"/>
      <c r="HC13" s="132"/>
      <c r="HD13" s="132"/>
      <c r="HE13" s="132"/>
      <c r="HF13" s="132"/>
      <c r="HG13" s="132"/>
      <c r="HH13" s="132"/>
      <c r="HI13" s="132"/>
      <c r="HJ13" s="132"/>
      <c r="HK13" s="132"/>
      <c r="HL13" s="132"/>
      <c r="HM13" s="132"/>
      <c r="HN13" s="132"/>
      <c r="HO13" s="132"/>
      <c r="HP13" s="132"/>
      <c r="HQ13" s="132"/>
      <c r="HR13" s="132"/>
      <c r="HS13" s="132"/>
      <c r="HT13" s="132"/>
      <c r="HU13" s="132"/>
      <c r="HV13" s="132"/>
      <c r="HW13" s="132"/>
      <c r="HX13" s="132"/>
      <c r="HY13" s="132"/>
      <c r="HZ13" s="132"/>
      <c r="IA13" s="132"/>
      <c r="IB13" s="132"/>
      <c r="IC13" s="132"/>
      <c r="ID13" s="132"/>
      <c r="IE13" s="132"/>
      <c r="IF13" s="132"/>
      <c r="IG13" s="132"/>
      <c r="IH13" s="132"/>
      <c r="II13" s="132"/>
      <c r="IJ13" s="132"/>
      <c r="IK13" s="132"/>
      <c r="IL13" s="132"/>
      <c r="IM13" s="132"/>
      <c r="IN13" s="132"/>
      <c r="IO13" s="132"/>
      <c r="IP13" s="132"/>
      <c r="IQ13" s="132"/>
      <c r="IR13" s="132"/>
      <c r="IS13" s="132"/>
      <c r="IT13" s="132"/>
      <c r="IU13" s="132"/>
      <c r="IV13" s="132"/>
      <c r="IW13" s="132"/>
      <c r="IX13" s="132"/>
      <c r="IY13" s="132"/>
      <c r="IZ13" s="132"/>
      <c r="JA13" s="132"/>
      <c r="JB13" s="132"/>
      <c r="JC13" s="132"/>
      <c r="JD13" s="132"/>
      <c r="JE13" s="132"/>
      <c r="JF13" s="132"/>
      <c r="JG13" s="132"/>
      <c r="JH13" s="132"/>
      <c r="JI13" s="132"/>
      <c r="JJ13" s="132"/>
      <c r="JK13" s="132"/>
      <c r="JL13" s="132"/>
      <c r="JM13" s="132"/>
      <c r="JN13" s="132"/>
      <c r="JO13" s="132"/>
      <c r="JP13" s="132"/>
      <c r="JQ13" s="132"/>
      <c r="JR13" s="132"/>
      <c r="JS13" s="132"/>
      <c r="JT13" s="132"/>
      <c r="JU13" s="132"/>
      <c r="JV13" s="132"/>
      <c r="JW13" s="132"/>
      <c r="JX13" s="132"/>
      <c r="JY13" s="132"/>
      <c r="JZ13" s="132"/>
      <c r="KA13" s="132"/>
      <c r="KB13" s="132"/>
      <c r="KC13" s="132"/>
      <c r="KD13" s="132"/>
      <c r="KE13" s="132"/>
      <c r="KF13" s="132"/>
      <c r="KG13" s="132"/>
      <c r="KH13" s="132"/>
      <c r="KI13" s="132"/>
      <c r="KJ13" s="132"/>
      <c r="KK13" s="132"/>
      <c r="KL13" s="132"/>
      <c r="KM13" s="132"/>
      <c r="KN13" s="132"/>
      <c r="KO13" s="132"/>
      <c r="KP13" s="132"/>
      <c r="KQ13" s="132"/>
      <c r="KR13" s="132"/>
      <c r="KS13" s="132"/>
      <c r="KT13" s="132"/>
      <c r="KU13" s="132"/>
      <c r="KV13" s="132"/>
      <c r="KW13" s="132"/>
      <c r="KX13" s="132"/>
      <c r="KY13" s="132"/>
      <c r="KZ13" s="132"/>
      <c r="LA13" s="132"/>
      <c r="LB13" s="132"/>
      <c r="LC13" s="132"/>
      <c r="LD13" s="132"/>
      <c r="LE13" s="132"/>
      <c r="LF13" s="132"/>
      <c r="LG13" s="132"/>
      <c r="LH13" s="132"/>
      <c r="LI13" s="132"/>
      <c r="LJ13" s="132"/>
      <c r="LK13" s="132"/>
      <c r="LL13" s="132"/>
      <c r="LM13" s="132"/>
      <c r="LN13" s="132"/>
      <c r="LO13" s="132"/>
      <c r="LP13" s="132"/>
      <c r="LQ13" s="132"/>
      <c r="LR13" s="132"/>
      <c r="LS13" s="132"/>
      <c r="LT13" s="132"/>
      <c r="LU13" s="132"/>
      <c r="LV13" s="132"/>
      <c r="LW13" s="132"/>
      <c r="LX13" s="132"/>
      <c r="LY13" s="132"/>
      <c r="LZ13" s="132"/>
      <c r="MA13" s="132"/>
      <c r="MB13" s="132"/>
      <c r="MC13" s="132"/>
      <c r="MD13" s="132"/>
      <c r="ME13" s="132"/>
      <c r="MF13" s="132"/>
      <c r="MG13" s="132"/>
      <c r="MH13" s="132"/>
      <c r="MI13" s="132"/>
      <c r="MJ13" s="132"/>
      <c r="MK13" s="132"/>
      <c r="ML13" s="132"/>
      <c r="MM13" s="132"/>
      <c r="MN13" s="132"/>
      <c r="MO13" s="132"/>
      <c r="MP13" s="132"/>
      <c r="MQ13" s="132"/>
      <c r="MR13" s="132"/>
      <c r="MS13" s="132"/>
      <c r="MT13" s="132"/>
      <c r="MU13" s="132"/>
      <c r="MV13" s="132"/>
      <c r="MW13" s="132"/>
      <c r="MX13" s="132"/>
      <c r="MY13" s="132"/>
      <c r="MZ13" s="132"/>
      <c r="NA13" s="132"/>
    </row>
    <row r="14" spans="2:365" s="26" customFormat="1" ht="21.75" customHeight="1">
      <c r="B14" s="127"/>
      <c r="C14" s="128" t="s">
        <v>166</v>
      </c>
      <c r="D14" s="127"/>
      <c r="E14" s="43"/>
      <c r="F14" s="95"/>
      <c r="H14" s="43"/>
      <c r="I14" s="43"/>
      <c r="J14" s="43">
        <v>4</v>
      </c>
      <c r="K14" s="43"/>
      <c r="L14" s="86"/>
      <c r="M14" s="43"/>
      <c r="N14" s="43"/>
      <c r="O14" s="86"/>
      <c r="P14" s="43"/>
      <c r="Q14" s="43"/>
      <c r="R14" s="43"/>
      <c r="S14" s="43"/>
      <c r="T14" s="86"/>
      <c r="U14" s="46"/>
      <c r="V14" s="46"/>
      <c r="W14" s="129"/>
      <c r="X14" s="129"/>
      <c r="Y14" s="129"/>
      <c r="Z14" s="129"/>
      <c r="AA14" s="129" t="s">
        <v>386</v>
      </c>
      <c r="AB14" s="129"/>
      <c r="AC14" s="129" t="str">
        <f t="shared" si="0"/>
        <v>≤ 3,9 mm</v>
      </c>
      <c r="AD14" s="137" t="str">
        <f t="shared" si="1"/>
        <v xml:space="preserve"> &lt; 19,05 mm</v>
      </c>
      <c r="AE14" s="29" t="s">
        <v>147</v>
      </c>
      <c r="AF14" s="129"/>
      <c r="AG14" s="130"/>
      <c r="AH14" s="46"/>
      <c r="AI14" s="130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7"/>
      <c r="AY14" s="47"/>
      <c r="AZ14" s="47"/>
      <c r="BA14" s="131"/>
      <c r="BB14" s="130"/>
      <c r="BC14" s="130"/>
      <c r="BD14" s="130"/>
      <c r="BE14" s="132"/>
      <c r="BF14" s="132"/>
      <c r="BG14" s="132"/>
      <c r="BH14" s="132"/>
      <c r="BI14" s="132"/>
      <c r="BJ14" s="132"/>
      <c r="BK14" s="132"/>
      <c r="BL14" s="132"/>
      <c r="BM14" s="132"/>
      <c r="BN14" s="132"/>
      <c r="BO14" s="132"/>
      <c r="BP14" s="132"/>
      <c r="BQ14" s="132"/>
      <c r="BR14" s="132"/>
      <c r="BS14" s="132"/>
      <c r="BT14" s="132"/>
      <c r="BU14" s="132"/>
      <c r="BV14" s="132"/>
      <c r="BW14" s="132"/>
      <c r="BX14" s="132"/>
      <c r="BY14" s="132"/>
      <c r="BZ14" s="132"/>
      <c r="CA14" s="132"/>
      <c r="CB14" s="132"/>
      <c r="CC14" s="132"/>
      <c r="CD14" s="132"/>
      <c r="CE14" s="132"/>
      <c r="CF14" s="132"/>
      <c r="CG14" s="132"/>
      <c r="CH14" s="132"/>
      <c r="CI14" s="132"/>
      <c r="CJ14" s="132"/>
      <c r="CK14" s="132"/>
      <c r="CL14" s="132"/>
      <c r="CM14" s="132"/>
      <c r="CN14" s="132"/>
      <c r="CO14" s="132"/>
      <c r="CP14" s="132"/>
      <c r="CQ14" s="132"/>
      <c r="CR14" s="132"/>
      <c r="CS14" s="132"/>
      <c r="CT14" s="132"/>
      <c r="CU14" s="132"/>
      <c r="CV14" s="132"/>
      <c r="CW14" s="132"/>
      <c r="CX14" s="132"/>
      <c r="CY14" s="132"/>
      <c r="CZ14" s="132"/>
      <c r="DA14" s="132"/>
      <c r="DB14" s="132"/>
      <c r="DC14" s="132"/>
      <c r="DD14" s="132"/>
      <c r="DE14" s="132"/>
      <c r="DF14" s="132"/>
      <c r="DG14" s="132"/>
      <c r="DH14" s="132"/>
      <c r="DI14" s="132"/>
      <c r="DJ14" s="132"/>
      <c r="DK14" s="132"/>
      <c r="DL14" s="132"/>
      <c r="DM14" s="132"/>
      <c r="DN14" s="132"/>
      <c r="DO14" s="132"/>
      <c r="DP14" s="132"/>
      <c r="DQ14" s="132"/>
      <c r="DR14" s="132"/>
      <c r="DS14" s="132"/>
      <c r="DT14" s="132"/>
      <c r="DU14" s="132"/>
      <c r="DV14" s="132"/>
      <c r="DW14" s="132"/>
      <c r="DX14" s="132"/>
      <c r="DY14" s="132"/>
      <c r="DZ14" s="132"/>
      <c r="EA14" s="132"/>
      <c r="EB14" s="132"/>
      <c r="EC14" s="132"/>
      <c r="ED14" s="132"/>
      <c r="EE14" s="132"/>
      <c r="EF14" s="132"/>
      <c r="EG14" s="132"/>
      <c r="EH14" s="132"/>
      <c r="EI14" s="132"/>
      <c r="EJ14" s="132"/>
      <c r="EK14" s="132"/>
      <c r="EL14" s="132"/>
      <c r="EM14" s="132"/>
      <c r="EN14" s="132"/>
      <c r="EO14" s="132"/>
      <c r="EP14" s="132"/>
      <c r="EQ14" s="132"/>
      <c r="ER14" s="132"/>
      <c r="ES14" s="132"/>
      <c r="ET14" s="132"/>
      <c r="EU14" s="132"/>
      <c r="EV14" s="132"/>
      <c r="EW14" s="132"/>
      <c r="EX14" s="132"/>
      <c r="EY14" s="132"/>
      <c r="EZ14" s="132"/>
      <c r="FA14" s="132"/>
      <c r="FB14" s="132"/>
      <c r="FC14" s="132"/>
      <c r="FD14" s="132"/>
      <c r="FE14" s="132"/>
      <c r="FF14" s="132"/>
      <c r="FG14" s="132"/>
      <c r="FH14" s="132"/>
      <c r="FI14" s="132"/>
      <c r="FJ14" s="132"/>
      <c r="FK14" s="132"/>
      <c r="FL14" s="132"/>
      <c r="FM14" s="132"/>
      <c r="FN14" s="132"/>
      <c r="FO14" s="132"/>
      <c r="FP14" s="132"/>
      <c r="FQ14" s="132"/>
      <c r="FR14" s="132"/>
      <c r="FS14" s="132"/>
      <c r="FT14" s="132"/>
      <c r="FU14" s="132"/>
      <c r="FV14" s="132"/>
      <c r="FW14" s="132"/>
      <c r="FX14" s="132"/>
      <c r="FY14" s="132"/>
      <c r="FZ14" s="132"/>
      <c r="GA14" s="132"/>
      <c r="GB14" s="132"/>
      <c r="GC14" s="132"/>
      <c r="GD14" s="132"/>
      <c r="GE14" s="132"/>
      <c r="GF14" s="132"/>
      <c r="GG14" s="132"/>
      <c r="GH14" s="132"/>
      <c r="GI14" s="132"/>
      <c r="GJ14" s="132"/>
      <c r="GK14" s="132"/>
      <c r="GL14" s="132"/>
      <c r="GM14" s="132"/>
      <c r="GN14" s="132"/>
      <c r="GO14" s="132"/>
      <c r="GP14" s="132"/>
      <c r="GQ14" s="132"/>
      <c r="GR14" s="132"/>
      <c r="GS14" s="132"/>
      <c r="GT14" s="132"/>
      <c r="GU14" s="132"/>
      <c r="GV14" s="132"/>
      <c r="GW14" s="132"/>
      <c r="GX14" s="132"/>
      <c r="GY14" s="132"/>
      <c r="GZ14" s="132"/>
      <c r="HA14" s="132"/>
      <c r="HB14" s="132"/>
      <c r="HC14" s="132"/>
      <c r="HD14" s="132"/>
      <c r="HE14" s="132"/>
      <c r="HF14" s="132"/>
      <c r="HG14" s="132"/>
      <c r="HH14" s="132"/>
      <c r="HI14" s="132"/>
      <c r="HJ14" s="132"/>
      <c r="HK14" s="132"/>
      <c r="HL14" s="132"/>
      <c r="HM14" s="132"/>
      <c r="HN14" s="132"/>
      <c r="HO14" s="132"/>
      <c r="HP14" s="132"/>
      <c r="HQ14" s="132"/>
      <c r="HR14" s="132"/>
      <c r="HS14" s="132"/>
      <c r="HT14" s="132"/>
      <c r="HU14" s="132"/>
      <c r="HV14" s="132"/>
      <c r="HW14" s="132"/>
      <c r="HX14" s="132"/>
      <c r="HY14" s="132"/>
      <c r="HZ14" s="132"/>
      <c r="IA14" s="132"/>
      <c r="IB14" s="132"/>
      <c r="IC14" s="132"/>
      <c r="ID14" s="132"/>
      <c r="IE14" s="132"/>
      <c r="IF14" s="132"/>
      <c r="IG14" s="132"/>
      <c r="IH14" s="132"/>
      <c r="II14" s="132"/>
      <c r="IJ14" s="132"/>
      <c r="IK14" s="132"/>
      <c r="IL14" s="132"/>
      <c r="IM14" s="132"/>
      <c r="IN14" s="132"/>
      <c r="IO14" s="132"/>
      <c r="IP14" s="132"/>
      <c r="IQ14" s="132"/>
      <c r="IR14" s="132"/>
      <c r="IS14" s="132"/>
      <c r="IT14" s="132"/>
      <c r="IU14" s="132"/>
      <c r="IV14" s="132"/>
      <c r="IW14" s="132"/>
      <c r="IX14" s="132"/>
      <c r="IY14" s="132"/>
      <c r="IZ14" s="132"/>
      <c r="JA14" s="132"/>
      <c r="JB14" s="132"/>
      <c r="JC14" s="132"/>
      <c r="JD14" s="132"/>
      <c r="JE14" s="132"/>
      <c r="JF14" s="132"/>
      <c r="JG14" s="132"/>
      <c r="JH14" s="132"/>
      <c r="JI14" s="132"/>
      <c r="JJ14" s="132"/>
      <c r="JK14" s="132"/>
      <c r="JL14" s="132"/>
      <c r="JM14" s="132"/>
      <c r="JN14" s="132"/>
      <c r="JO14" s="132"/>
      <c r="JP14" s="132"/>
      <c r="JQ14" s="132"/>
      <c r="JR14" s="132"/>
      <c r="JS14" s="132"/>
      <c r="JT14" s="132"/>
      <c r="JU14" s="132"/>
      <c r="JV14" s="132"/>
      <c r="JW14" s="132"/>
      <c r="JX14" s="132"/>
      <c r="JY14" s="132"/>
      <c r="JZ14" s="132"/>
      <c r="KA14" s="132"/>
      <c r="KB14" s="132"/>
      <c r="KC14" s="132"/>
      <c r="KD14" s="132"/>
      <c r="KE14" s="132"/>
      <c r="KF14" s="132"/>
      <c r="KG14" s="132"/>
      <c r="KH14" s="132"/>
      <c r="KI14" s="132"/>
      <c r="KJ14" s="132"/>
      <c r="KK14" s="132"/>
      <c r="KL14" s="132"/>
      <c r="KM14" s="132"/>
      <c r="KN14" s="132"/>
      <c r="KO14" s="132"/>
      <c r="KP14" s="132"/>
      <c r="KQ14" s="132"/>
      <c r="KR14" s="132"/>
      <c r="KS14" s="132"/>
      <c r="KT14" s="132"/>
      <c r="KU14" s="132"/>
      <c r="KV14" s="132"/>
      <c r="KW14" s="132"/>
      <c r="KX14" s="132"/>
      <c r="KY14" s="132"/>
      <c r="KZ14" s="132"/>
      <c r="LA14" s="132"/>
      <c r="LB14" s="132"/>
      <c r="LC14" s="132"/>
      <c r="LD14" s="132"/>
      <c r="LE14" s="132"/>
      <c r="LF14" s="132"/>
      <c r="LG14" s="132"/>
      <c r="LH14" s="132"/>
      <c r="LI14" s="132"/>
      <c r="LJ14" s="132"/>
      <c r="LK14" s="132"/>
      <c r="LL14" s="132"/>
      <c r="LM14" s="132"/>
      <c r="LN14" s="132"/>
      <c r="LO14" s="132"/>
      <c r="LP14" s="132"/>
      <c r="LQ14" s="132"/>
      <c r="LR14" s="132"/>
      <c r="LS14" s="132"/>
      <c r="LT14" s="132"/>
      <c r="LU14" s="132"/>
      <c r="LV14" s="132"/>
      <c r="LW14" s="132"/>
      <c r="LX14" s="132"/>
      <c r="LY14" s="132"/>
      <c r="LZ14" s="132"/>
      <c r="MA14" s="132"/>
      <c r="MB14" s="132"/>
      <c r="MC14" s="132"/>
      <c r="MD14" s="132"/>
      <c r="ME14" s="132"/>
      <c r="MF14" s="132"/>
      <c r="MG14" s="132"/>
      <c r="MH14" s="132"/>
      <c r="MI14" s="132"/>
      <c r="MJ14" s="132"/>
      <c r="MK14" s="132"/>
      <c r="ML14" s="132"/>
      <c r="MM14" s="132"/>
      <c r="MN14" s="132"/>
      <c r="MO14" s="132"/>
      <c r="MP14" s="132"/>
      <c r="MQ14" s="132"/>
      <c r="MR14" s="132"/>
      <c r="MS14" s="132"/>
      <c r="MT14" s="132"/>
      <c r="MU14" s="132"/>
      <c r="MV14" s="132"/>
      <c r="MW14" s="132"/>
      <c r="MX14" s="132"/>
      <c r="MY14" s="132"/>
      <c r="MZ14" s="132"/>
      <c r="NA14" s="132"/>
    </row>
    <row r="15" spans="2:365" s="26" customFormat="1" ht="21.75" customHeight="1">
      <c r="B15" s="127"/>
      <c r="C15" s="128" t="s">
        <v>166</v>
      </c>
      <c r="D15" s="127"/>
      <c r="E15" s="43"/>
      <c r="F15" s="95"/>
      <c r="H15" s="43"/>
      <c r="I15" s="43"/>
      <c r="J15" s="43">
        <v>21</v>
      </c>
      <c r="K15" s="43"/>
      <c r="L15" s="86"/>
      <c r="M15" s="43"/>
      <c r="N15" s="43"/>
      <c r="O15" s="86"/>
      <c r="P15" s="43"/>
      <c r="Q15" s="43"/>
      <c r="R15" s="43"/>
      <c r="S15" s="43"/>
      <c r="T15" s="86"/>
      <c r="U15" s="46"/>
      <c r="V15" s="46"/>
      <c r="W15" s="129"/>
      <c r="X15" s="129"/>
      <c r="Y15" s="129"/>
      <c r="Z15" s="129"/>
      <c r="AA15" s="129" t="s">
        <v>388</v>
      </c>
      <c r="AB15" s="129"/>
      <c r="AC15" s="129" t="str">
        <f t="shared" si="0"/>
        <v xml:space="preserve"> &gt; 19,05 mm</v>
      </c>
      <c r="AD15" s="137" t="str">
        <f t="shared" si="1"/>
        <v xml:space="preserve"> Unlimited</v>
      </c>
      <c r="AE15" s="29" t="s">
        <v>147</v>
      </c>
      <c r="AF15" s="129"/>
      <c r="AG15" s="130"/>
      <c r="AH15" s="46"/>
      <c r="AI15" s="130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7"/>
      <c r="AY15" s="47"/>
      <c r="AZ15" s="47"/>
      <c r="BA15" s="131"/>
      <c r="BB15" s="130"/>
      <c r="BC15" s="130"/>
      <c r="BD15" s="130"/>
      <c r="BE15" s="132"/>
      <c r="BF15" s="132"/>
      <c r="BG15" s="132"/>
      <c r="BH15" s="132"/>
      <c r="BI15" s="132"/>
      <c r="BJ15" s="132"/>
      <c r="BK15" s="132"/>
      <c r="BL15" s="132"/>
      <c r="BM15" s="132"/>
      <c r="BN15" s="132"/>
      <c r="BO15" s="132"/>
      <c r="BP15" s="132"/>
      <c r="BQ15" s="132"/>
      <c r="BR15" s="132"/>
      <c r="BS15" s="132"/>
      <c r="BT15" s="132"/>
      <c r="BU15" s="132"/>
      <c r="BV15" s="132"/>
      <c r="BW15" s="132"/>
      <c r="BX15" s="132"/>
      <c r="BY15" s="132"/>
      <c r="BZ15" s="132"/>
      <c r="CA15" s="132"/>
      <c r="CB15" s="132"/>
      <c r="CC15" s="132"/>
      <c r="CD15" s="132"/>
      <c r="CE15" s="132"/>
      <c r="CF15" s="132"/>
      <c r="CG15" s="132"/>
      <c r="CH15" s="132"/>
      <c r="CI15" s="132"/>
      <c r="CJ15" s="132"/>
      <c r="CK15" s="132"/>
      <c r="CL15" s="132"/>
      <c r="CM15" s="132"/>
      <c r="CN15" s="132"/>
      <c r="CO15" s="132"/>
      <c r="CP15" s="132"/>
      <c r="CQ15" s="132"/>
      <c r="CR15" s="132"/>
      <c r="CS15" s="132"/>
      <c r="CT15" s="132"/>
      <c r="CU15" s="132"/>
      <c r="CV15" s="132"/>
      <c r="CW15" s="132"/>
      <c r="CX15" s="132"/>
      <c r="CY15" s="132"/>
      <c r="CZ15" s="132"/>
      <c r="DA15" s="132"/>
      <c r="DB15" s="132"/>
      <c r="DC15" s="132"/>
      <c r="DD15" s="132"/>
      <c r="DE15" s="132"/>
      <c r="DF15" s="132"/>
      <c r="DG15" s="132"/>
      <c r="DH15" s="132"/>
      <c r="DI15" s="132"/>
      <c r="DJ15" s="132"/>
      <c r="DK15" s="132"/>
      <c r="DL15" s="132"/>
      <c r="DM15" s="132"/>
      <c r="DN15" s="132"/>
      <c r="DO15" s="132"/>
      <c r="DP15" s="132"/>
      <c r="DQ15" s="132"/>
      <c r="DR15" s="132"/>
      <c r="DS15" s="132"/>
      <c r="DT15" s="132"/>
      <c r="DU15" s="132"/>
      <c r="DV15" s="132"/>
      <c r="DW15" s="132"/>
      <c r="DX15" s="132"/>
      <c r="DY15" s="132"/>
      <c r="DZ15" s="132"/>
      <c r="EA15" s="132"/>
      <c r="EB15" s="132"/>
      <c r="EC15" s="132"/>
      <c r="ED15" s="132"/>
      <c r="EE15" s="132"/>
      <c r="EF15" s="132"/>
      <c r="EG15" s="132"/>
      <c r="EH15" s="132"/>
      <c r="EI15" s="132"/>
      <c r="EJ15" s="132"/>
      <c r="EK15" s="132"/>
      <c r="EL15" s="132"/>
      <c r="EM15" s="132"/>
      <c r="EN15" s="132"/>
      <c r="EO15" s="132"/>
      <c r="EP15" s="132"/>
      <c r="EQ15" s="132"/>
      <c r="ER15" s="132"/>
      <c r="ES15" s="132"/>
      <c r="ET15" s="132"/>
      <c r="EU15" s="132"/>
      <c r="EV15" s="132"/>
      <c r="EW15" s="132"/>
      <c r="EX15" s="132"/>
      <c r="EY15" s="132"/>
      <c r="EZ15" s="132"/>
      <c r="FA15" s="132"/>
      <c r="FB15" s="132"/>
      <c r="FC15" s="132"/>
      <c r="FD15" s="132"/>
      <c r="FE15" s="132"/>
      <c r="FF15" s="132"/>
      <c r="FG15" s="132"/>
      <c r="FH15" s="132"/>
      <c r="FI15" s="132"/>
      <c r="FJ15" s="132"/>
      <c r="FK15" s="132"/>
      <c r="FL15" s="132"/>
      <c r="FM15" s="132"/>
      <c r="FN15" s="132"/>
      <c r="FO15" s="132"/>
      <c r="FP15" s="132"/>
      <c r="FQ15" s="132"/>
      <c r="FR15" s="132"/>
      <c r="FS15" s="132"/>
      <c r="FT15" s="132"/>
      <c r="FU15" s="132"/>
      <c r="FV15" s="132"/>
      <c r="FW15" s="132"/>
      <c r="FX15" s="132"/>
      <c r="FY15" s="132"/>
      <c r="FZ15" s="132"/>
      <c r="GA15" s="132"/>
      <c r="GB15" s="132"/>
      <c r="GC15" s="132"/>
      <c r="GD15" s="132"/>
      <c r="GE15" s="132"/>
      <c r="GF15" s="132"/>
      <c r="GG15" s="132"/>
      <c r="GH15" s="132"/>
      <c r="GI15" s="132"/>
      <c r="GJ15" s="132"/>
      <c r="GK15" s="132"/>
      <c r="GL15" s="132"/>
      <c r="GM15" s="132"/>
      <c r="GN15" s="132"/>
      <c r="GO15" s="132"/>
      <c r="GP15" s="132"/>
      <c r="GQ15" s="132"/>
      <c r="GR15" s="132"/>
      <c r="GS15" s="132"/>
      <c r="GT15" s="132"/>
      <c r="GU15" s="132"/>
      <c r="GV15" s="132"/>
      <c r="GW15" s="132"/>
      <c r="GX15" s="132"/>
      <c r="GY15" s="132"/>
      <c r="GZ15" s="132"/>
      <c r="HA15" s="132"/>
      <c r="HB15" s="132"/>
      <c r="HC15" s="132"/>
      <c r="HD15" s="132"/>
      <c r="HE15" s="132"/>
      <c r="HF15" s="132"/>
      <c r="HG15" s="132"/>
      <c r="HH15" s="132"/>
      <c r="HI15" s="132"/>
      <c r="HJ15" s="132"/>
      <c r="HK15" s="132"/>
      <c r="HL15" s="132"/>
      <c r="HM15" s="132"/>
      <c r="HN15" s="132"/>
      <c r="HO15" s="132"/>
      <c r="HP15" s="132"/>
      <c r="HQ15" s="132"/>
      <c r="HR15" s="132"/>
      <c r="HS15" s="132"/>
      <c r="HT15" s="132"/>
      <c r="HU15" s="132"/>
      <c r="HV15" s="132"/>
      <c r="HW15" s="132"/>
      <c r="HX15" s="132"/>
      <c r="HY15" s="132"/>
      <c r="HZ15" s="132"/>
      <c r="IA15" s="132"/>
      <c r="IB15" s="132"/>
      <c r="IC15" s="132"/>
      <c r="ID15" s="132"/>
      <c r="IE15" s="132"/>
      <c r="IF15" s="132"/>
      <c r="IG15" s="132"/>
      <c r="IH15" s="132"/>
      <c r="II15" s="132"/>
      <c r="IJ15" s="132"/>
      <c r="IK15" s="132"/>
      <c r="IL15" s="132"/>
      <c r="IM15" s="132"/>
      <c r="IN15" s="132"/>
      <c r="IO15" s="132"/>
      <c r="IP15" s="132"/>
      <c r="IQ15" s="132"/>
      <c r="IR15" s="132"/>
      <c r="IS15" s="132"/>
      <c r="IT15" s="132"/>
      <c r="IU15" s="132"/>
      <c r="IV15" s="132"/>
      <c r="IW15" s="132"/>
      <c r="IX15" s="132"/>
      <c r="IY15" s="132"/>
      <c r="IZ15" s="132"/>
      <c r="JA15" s="132"/>
      <c r="JB15" s="132"/>
      <c r="JC15" s="132"/>
      <c r="JD15" s="132"/>
      <c r="JE15" s="132"/>
      <c r="JF15" s="132"/>
      <c r="JG15" s="132"/>
      <c r="JH15" s="132"/>
      <c r="JI15" s="132"/>
      <c r="JJ15" s="132"/>
      <c r="JK15" s="132"/>
      <c r="JL15" s="132"/>
      <c r="JM15" s="132"/>
      <c r="JN15" s="132"/>
      <c r="JO15" s="132"/>
      <c r="JP15" s="132"/>
      <c r="JQ15" s="132"/>
      <c r="JR15" s="132"/>
      <c r="JS15" s="132"/>
      <c r="JT15" s="132"/>
      <c r="JU15" s="132"/>
      <c r="JV15" s="132"/>
      <c r="JW15" s="132"/>
      <c r="JX15" s="132"/>
      <c r="JY15" s="132"/>
      <c r="JZ15" s="132"/>
      <c r="KA15" s="132"/>
      <c r="KB15" s="132"/>
      <c r="KC15" s="132"/>
      <c r="KD15" s="132"/>
      <c r="KE15" s="132"/>
      <c r="KF15" s="132"/>
      <c r="KG15" s="132"/>
      <c r="KH15" s="132"/>
      <c r="KI15" s="132"/>
      <c r="KJ15" s="132"/>
      <c r="KK15" s="132"/>
      <c r="KL15" s="132"/>
      <c r="KM15" s="132"/>
      <c r="KN15" s="132"/>
      <c r="KO15" s="132"/>
      <c r="KP15" s="132"/>
      <c r="KQ15" s="132"/>
      <c r="KR15" s="132"/>
      <c r="KS15" s="132"/>
      <c r="KT15" s="132"/>
      <c r="KU15" s="132"/>
      <c r="KV15" s="132"/>
      <c r="KW15" s="132"/>
      <c r="KX15" s="132"/>
      <c r="KY15" s="132"/>
      <c r="KZ15" s="132"/>
      <c r="LA15" s="132"/>
      <c r="LB15" s="132"/>
      <c r="LC15" s="132"/>
      <c r="LD15" s="132"/>
      <c r="LE15" s="132"/>
      <c r="LF15" s="132"/>
      <c r="LG15" s="132"/>
      <c r="LH15" s="132"/>
      <c r="LI15" s="132"/>
      <c r="LJ15" s="132"/>
      <c r="LK15" s="132"/>
      <c r="LL15" s="132"/>
      <c r="LM15" s="132"/>
      <c r="LN15" s="132"/>
      <c r="LO15" s="132"/>
      <c r="LP15" s="132"/>
      <c r="LQ15" s="132"/>
      <c r="LR15" s="132"/>
      <c r="LS15" s="132"/>
      <c r="LT15" s="132"/>
      <c r="LU15" s="132"/>
      <c r="LV15" s="132"/>
      <c r="LW15" s="132"/>
      <c r="LX15" s="132"/>
      <c r="LY15" s="132"/>
      <c r="LZ15" s="132"/>
      <c r="MA15" s="132"/>
      <c r="MB15" s="132"/>
      <c r="MC15" s="132"/>
      <c r="MD15" s="132"/>
      <c r="ME15" s="132"/>
      <c r="MF15" s="132"/>
      <c r="MG15" s="132"/>
      <c r="MH15" s="132"/>
      <c r="MI15" s="132"/>
      <c r="MJ15" s="132"/>
      <c r="MK15" s="132"/>
      <c r="ML15" s="132"/>
      <c r="MM15" s="132"/>
      <c r="MN15" s="132"/>
      <c r="MO15" s="132"/>
      <c r="MP15" s="132"/>
      <c r="MQ15" s="132"/>
      <c r="MR15" s="132"/>
      <c r="MS15" s="132"/>
      <c r="MT15" s="132"/>
      <c r="MU15" s="132"/>
      <c r="MV15" s="132"/>
      <c r="MW15" s="132"/>
      <c r="MX15" s="132"/>
      <c r="MY15" s="132"/>
      <c r="MZ15" s="132"/>
      <c r="NA15" s="132"/>
    </row>
    <row r="16" spans="2:365" s="26" customFormat="1" ht="21.75" customHeight="1">
      <c r="B16" s="127"/>
      <c r="C16" s="133" t="s">
        <v>165</v>
      </c>
      <c r="D16" s="127"/>
      <c r="E16" s="43"/>
      <c r="F16" s="95"/>
      <c r="H16" s="43"/>
      <c r="I16" s="43"/>
      <c r="J16" s="43">
        <v>11</v>
      </c>
      <c r="K16" s="43"/>
      <c r="L16" s="86"/>
      <c r="M16" s="43"/>
      <c r="N16" s="43"/>
      <c r="O16" s="86"/>
      <c r="P16" s="43"/>
      <c r="Q16" s="43"/>
      <c r="R16" s="43"/>
      <c r="S16" s="43"/>
      <c r="T16" s="86"/>
      <c r="U16" s="46"/>
      <c r="V16" s="46"/>
      <c r="W16" s="129"/>
      <c r="X16" s="129"/>
      <c r="Y16" s="129"/>
      <c r="Z16" s="129"/>
      <c r="AA16" s="129" t="s">
        <v>393</v>
      </c>
      <c r="AB16" s="129"/>
      <c r="AC16" s="129" t="str">
        <f t="shared" si="0"/>
        <v>GTAW</v>
      </c>
      <c r="AD16" s="137" t="str">
        <f t="shared" si="1"/>
        <v>≤ 22mm</v>
      </c>
      <c r="AE16" s="46" t="s">
        <v>142</v>
      </c>
      <c r="AF16" s="129"/>
      <c r="AG16" s="130"/>
      <c r="AH16" s="46"/>
      <c r="AI16" s="130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7"/>
      <c r="AY16" s="47"/>
      <c r="AZ16" s="47"/>
      <c r="BA16" s="131"/>
      <c r="BB16" s="130"/>
      <c r="BC16" s="130"/>
      <c r="BD16" s="130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/>
      <c r="BY16" s="132"/>
      <c r="BZ16" s="132"/>
      <c r="CA16" s="132"/>
      <c r="CB16" s="132"/>
      <c r="CC16" s="132"/>
      <c r="CD16" s="132"/>
      <c r="CE16" s="132"/>
      <c r="CF16" s="132"/>
      <c r="CG16" s="132"/>
      <c r="CH16" s="132"/>
      <c r="CI16" s="132"/>
      <c r="CJ16" s="132"/>
      <c r="CK16" s="132"/>
      <c r="CL16" s="132"/>
      <c r="CM16" s="132"/>
      <c r="CN16" s="132"/>
      <c r="CO16" s="132"/>
      <c r="CP16" s="132"/>
      <c r="CQ16" s="132"/>
      <c r="CR16" s="132"/>
      <c r="CS16" s="132"/>
      <c r="CT16" s="132"/>
      <c r="CU16" s="132"/>
      <c r="CV16" s="132"/>
      <c r="CW16" s="132"/>
      <c r="CX16" s="132"/>
      <c r="CY16" s="132"/>
      <c r="CZ16" s="132"/>
      <c r="DA16" s="132"/>
      <c r="DB16" s="132"/>
      <c r="DC16" s="132"/>
      <c r="DD16" s="132"/>
      <c r="DE16" s="132"/>
      <c r="DF16" s="132"/>
      <c r="DG16" s="132"/>
      <c r="DH16" s="132"/>
      <c r="DI16" s="132"/>
      <c r="DJ16" s="132"/>
      <c r="DK16" s="132"/>
      <c r="DL16" s="132"/>
      <c r="DM16" s="132"/>
      <c r="DN16" s="132"/>
      <c r="DO16" s="132"/>
      <c r="DP16" s="132"/>
      <c r="DQ16" s="132"/>
      <c r="DR16" s="132"/>
      <c r="DS16" s="132"/>
      <c r="DT16" s="132"/>
      <c r="DU16" s="132"/>
      <c r="DV16" s="132"/>
      <c r="DW16" s="132"/>
      <c r="DX16" s="132"/>
      <c r="DY16" s="132"/>
      <c r="DZ16" s="132"/>
      <c r="EA16" s="132"/>
      <c r="EB16" s="132"/>
      <c r="EC16" s="132"/>
      <c r="ED16" s="132"/>
      <c r="EE16" s="132"/>
      <c r="EF16" s="132"/>
      <c r="EG16" s="132"/>
      <c r="EH16" s="132"/>
      <c r="EI16" s="132"/>
      <c r="EJ16" s="132"/>
      <c r="EK16" s="132"/>
      <c r="EL16" s="132"/>
      <c r="EM16" s="132"/>
      <c r="EN16" s="132"/>
      <c r="EO16" s="132"/>
      <c r="EP16" s="132"/>
      <c r="EQ16" s="132"/>
      <c r="ER16" s="132"/>
      <c r="ES16" s="132"/>
      <c r="ET16" s="132"/>
      <c r="EU16" s="132"/>
      <c r="EV16" s="132"/>
      <c r="EW16" s="132"/>
      <c r="EX16" s="132"/>
      <c r="EY16" s="132"/>
      <c r="EZ16" s="132"/>
      <c r="FA16" s="132"/>
      <c r="FB16" s="132"/>
      <c r="FC16" s="132"/>
      <c r="FD16" s="132"/>
      <c r="FE16" s="132"/>
      <c r="FF16" s="132"/>
      <c r="FG16" s="132"/>
      <c r="FH16" s="132"/>
      <c r="FI16" s="132"/>
      <c r="FJ16" s="132"/>
      <c r="FK16" s="132"/>
      <c r="FL16" s="132"/>
      <c r="FM16" s="132"/>
      <c r="FN16" s="132"/>
      <c r="FO16" s="132"/>
      <c r="FP16" s="132"/>
      <c r="FQ16" s="132"/>
      <c r="FR16" s="132"/>
      <c r="FS16" s="132"/>
      <c r="FT16" s="132"/>
      <c r="FU16" s="132"/>
      <c r="FV16" s="132"/>
      <c r="FW16" s="132"/>
      <c r="FX16" s="132"/>
      <c r="FY16" s="132"/>
      <c r="FZ16" s="132"/>
      <c r="GA16" s="132"/>
      <c r="GB16" s="132"/>
      <c r="GC16" s="132"/>
      <c r="GD16" s="132"/>
      <c r="GE16" s="132"/>
      <c r="GF16" s="132"/>
      <c r="GG16" s="132"/>
      <c r="GH16" s="132"/>
      <c r="GI16" s="132"/>
      <c r="GJ16" s="132"/>
      <c r="GK16" s="132"/>
      <c r="GL16" s="132"/>
      <c r="GM16" s="132"/>
      <c r="GN16" s="132"/>
      <c r="GO16" s="132"/>
      <c r="GP16" s="132"/>
      <c r="GQ16" s="132"/>
      <c r="GR16" s="132"/>
      <c r="GS16" s="132"/>
      <c r="GT16" s="132"/>
      <c r="GU16" s="132"/>
      <c r="GV16" s="132"/>
      <c r="GW16" s="132"/>
      <c r="GX16" s="132"/>
      <c r="GY16" s="132"/>
      <c r="GZ16" s="132"/>
      <c r="HA16" s="132"/>
      <c r="HB16" s="132"/>
      <c r="HC16" s="132"/>
      <c r="HD16" s="132"/>
      <c r="HE16" s="132"/>
      <c r="HF16" s="132"/>
      <c r="HG16" s="132"/>
      <c r="HH16" s="132"/>
      <c r="HI16" s="132"/>
      <c r="HJ16" s="132"/>
      <c r="HK16" s="132"/>
      <c r="HL16" s="132"/>
      <c r="HM16" s="132"/>
      <c r="HN16" s="132"/>
      <c r="HO16" s="132"/>
      <c r="HP16" s="132"/>
      <c r="HQ16" s="132"/>
      <c r="HR16" s="132"/>
      <c r="HS16" s="132"/>
      <c r="HT16" s="132"/>
      <c r="HU16" s="132"/>
      <c r="HV16" s="132"/>
      <c r="HW16" s="132"/>
      <c r="HX16" s="132"/>
      <c r="HY16" s="132"/>
      <c r="HZ16" s="132"/>
      <c r="IA16" s="132"/>
      <c r="IB16" s="132"/>
      <c r="IC16" s="132"/>
      <c r="ID16" s="132"/>
      <c r="IE16" s="132"/>
      <c r="IF16" s="132"/>
      <c r="IG16" s="132"/>
      <c r="IH16" s="132"/>
      <c r="II16" s="132"/>
      <c r="IJ16" s="132"/>
      <c r="IK16" s="132"/>
      <c r="IL16" s="132"/>
      <c r="IM16" s="132"/>
      <c r="IN16" s="132"/>
      <c r="IO16" s="132"/>
      <c r="IP16" s="132"/>
      <c r="IQ16" s="132"/>
      <c r="IR16" s="132"/>
      <c r="IS16" s="132"/>
      <c r="IT16" s="132"/>
      <c r="IU16" s="132"/>
      <c r="IV16" s="132"/>
      <c r="IW16" s="132"/>
      <c r="IX16" s="132"/>
      <c r="IY16" s="132"/>
      <c r="IZ16" s="132"/>
      <c r="JA16" s="132"/>
      <c r="JB16" s="132"/>
      <c r="JC16" s="132"/>
      <c r="JD16" s="132"/>
      <c r="JE16" s="132"/>
      <c r="JF16" s="132"/>
      <c r="JG16" s="132"/>
      <c r="JH16" s="132"/>
      <c r="JI16" s="132"/>
      <c r="JJ16" s="132"/>
      <c r="JK16" s="132"/>
      <c r="JL16" s="132"/>
      <c r="JM16" s="132"/>
      <c r="JN16" s="132"/>
      <c r="JO16" s="132"/>
      <c r="JP16" s="132"/>
      <c r="JQ16" s="132"/>
      <c r="JR16" s="132"/>
      <c r="JS16" s="132"/>
      <c r="JT16" s="132"/>
      <c r="JU16" s="132"/>
      <c r="JV16" s="132"/>
      <c r="JW16" s="132"/>
      <c r="JX16" s="132"/>
      <c r="JY16" s="132"/>
      <c r="JZ16" s="132"/>
      <c r="KA16" s="132"/>
      <c r="KB16" s="132"/>
      <c r="KC16" s="132"/>
      <c r="KD16" s="132"/>
      <c r="KE16" s="132"/>
      <c r="KF16" s="132"/>
      <c r="KG16" s="132"/>
      <c r="KH16" s="132"/>
      <c r="KI16" s="132"/>
      <c r="KJ16" s="132"/>
      <c r="KK16" s="132"/>
      <c r="KL16" s="132"/>
      <c r="KM16" s="132"/>
      <c r="KN16" s="132"/>
      <c r="KO16" s="132"/>
      <c r="KP16" s="132"/>
      <c r="KQ16" s="132"/>
      <c r="KR16" s="132"/>
      <c r="KS16" s="132"/>
      <c r="KT16" s="132"/>
      <c r="KU16" s="132"/>
      <c r="KV16" s="132"/>
      <c r="KW16" s="132"/>
      <c r="KX16" s="132"/>
      <c r="KY16" s="132"/>
      <c r="KZ16" s="132"/>
      <c r="LA16" s="132"/>
      <c r="LB16" s="132"/>
      <c r="LC16" s="132"/>
      <c r="LD16" s="132"/>
      <c r="LE16" s="132"/>
      <c r="LF16" s="132"/>
      <c r="LG16" s="132"/>
      <c r="LH16" s="132"/>
      <c r="LI16" s="132"/>
      <c r="LJ16" s="132"/>
      <c r="LK16" s="132"/>
      <c r="LL16" s="132"/>
      <c r="LM16" s="132"/>
      <c r="LN16" s="132"/>
      <c r="LO16" s="132"/>
      <c r="LP16" s="132"/>
      <c r="LQ16" s="132"/>
      <c r="LR16" s="132"/>
      <c r="LS16" s="132"/>
      <c r="LT16" s="132"/>
      <c r="LU16" s="132"/>
      <c r="LV16" s="132"/>
      <c r="LW16" s="132"/>
      <c r="LX16" s="132"/>
      <c r="LY16" s="132"/>
      <c r="LZ16" s="132"/>
      <c r="MA16" s="132"/>
      <c r="MB16" s="132"/>
      <c r="MC16" s="132"/>
      <c r="MD16" s="132"/>
      <c r="ME16" s="132"/>
      <c r="MF16" s="132"/>
      <c r="MG16" s="132"/>
      <c r="MH16" s="132"/>
      <c r="MI16" s="132"/>
      <c r="MJ16" s="132"/>
      <c r="MK16" s="132"/>
      <c r="ML16" s="132"/>
      <c r="MM16" s="132"/>
      <c r="MN16" s="132"/>
      <c r="MO16" s="132"/>
      <c r="MP16" s="132"/>
      <c r="MQ16" s="132"/>
      <c r="MR16" s="132"/>
      <c r="MS16" s="132"/>
      <c r="MT16" s="132"/>
      <c r="MU16" s="132"/>
      <c r="MV16" s="132"/>
      <c r="MW16" s="132"/>
      <c r="MX16" s="132"/>
      <c r="MY16" s="132"/>
      <c r="MZ16" s="132"/>
      <c r="NA16" s="132"/>
    </row>
    <row r="17" spans="2:365" s="26" customFormat="1" ht="21.75" customHeight="1">
      <c r="B17" s="127"/>
      <c r="C17" s="133" t="s">
        <v>165</v>
      </c>
      <c r="D17" s="127"/>
      <c r="E17" s="43"/>
      <c r="F17" s="95"/>
      <c r="H17" s="43"/>
      <c r="I17" s="43"/>
      <c r="J17" s="43">
        <v>18</v>
      </c>
      <c r="K17" s="43"/>
      <c r="L17" s="86"/>
      <c r="M17" s="43"/>
      <c r="N17" s="43"/>
      <c r="O17" s="86"/>
      <c r="P17" s="43"/>
      <c r="Q17" s="43"/>
      <c r="R17" s="43"/>
      <c r="S17" s="43"/>
      <c r="T17" s="86"/>
      <c r="U17" s="46"/>
      <c r="V17" s="46"/>
      <c r="W17" s="129"/>
      <c r="X17" s="129"/>
      <c r="Y17" s="129"/>
      <c r="Z17" s="129"/>
      <c r="AA17" s="129" t="s">
        <v>394</v>
      </c>
      <c r="AB17" s="129"/>
      <c r="AC17" s="129" t="str">
        <f t="shared" si="0"/>
        <v>GTAW</v>
      </c>
      <c r="AD17" s="137" t="str">
        <f t="shared" si="1"/>
        <v>Unlimited</v>
      </c>
      <c r="AE17" s="46" t="s">
        <v>142</v>
      </c>
      <c r="AF17" s="129"/>
      <c r="AG17" s="130"/>
      <c r="AH17" s="46"/>
      <c r="AI17" s="130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7"/>
      <c r="AY17" s="47"/>
      <c r="AZ17" s="47"/>
      <c r="BA17" s="131"/>
      <c r="BB17" s="130"/>
      <c r="BC17" s="130"/>
      <c r="BD17" s="130"/>
      <c r="BE17" s="132"/>
      <c r="BF17" s="132"/>
      <c r="BG17" s="132"/>
      <c r="BH17" s="132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  <c r="BZ17" s="132"/>
      <c r="CA17" s="132"/>
      <c r="CB17" s="132"/>
      <c r="CC17" s="132"/>
      <c r="CD17" s="132"/>
      <c r="CE17" s="132"/>
      <c r="CF17" s="132"/>
      <c r="CG17" s="132"/>
      <c r="CH17" s="132"/>
      <c r="CI17" s="132"/>
      <c r="CJ17" s="132"/>
      <c r="CK17" s="132"/>
      <c r="CL17" s="132"/>
      <c r="CM17" s="132"/>
      <c r="CN17" s="132"/>
      <c r="CO17" s="132"/>
      <c r="CP17" s="132"/>
      <c r="CQ17" s="132"/>
      <c r="CR17" s="132"/>
      <c r="CS17" s="132"/>
      <c r="CT17" s="132"/>
      <c r="CU17" s="132"/>
      <c r="CV17" s="132"/>
      <c r="CW17" s="132"/>
      <c r="CX17" s="132"/>
      <c r="CY17" s="132"/>
      <c r="CZ17" s="132"/>
      <c r="DA17" s="132"/>
      <c r="DB17" s="132"/>
      <c r="DC17" s="132"/>
      <c r="DD17" s="132"/>
      <c r="DE17" s="132"/>
      <c r="DF17" s="132"/>
      <c r="DG17" s="132"/>
      <c r="DH17" s="132"/>
      <c r="DI17" s="132"/>
      <c r="DJ17" s="132"/>
      <c r="DK17" s="132"/>
      <c r="DL17" s="132"/>
      <c r="DM17" s="132"/>
      <c r="DN17" s="132"/>
      <c r="DO17" s="132"/>
      <c r="DP17" s="132"/>
      <c r="DQ17" s="132"/>
      <c r="DR17" s="132"/>
      <c r="DS17" s="132"/>
      <c r="DT17" s="132"/>
      <c r="DU17" s="132"/>
      <c r="DV17" s="132"/>
      <c r="DW17" s="132"/>
      <c r="DX17" s="132"/>
      <c r="DY17" s="132"/>
      <c r="DZ17" s="132"/>
      <c r="EA17" s="132"/>
      <c r="EB17" s="132"/>
      <c r="EC17" s="132"/>
      <c r="ED17" s="132"/>
      <c r="EE17" s="132"/>
      <c r="EF17" s="132"/>
      <c r="EG17" s="132"/>
      <c r="EH17" s="132"/>
      <c r="EI17" s="132"/>
      <c r="EJ17" s="132"/>
      <c r="EK17" s="132"/>
      <c r="EL17" s="132"/>
      <c r="EM17" s="132"/>
      <c r="EN17" s="132"/>
      <c r="EO17" s="132"/>
      <c r="EP17" s="132"/>
      <c r="EQ17" s="132"/>
      <c r="ER17" s="132"/>
      <c r="ES17" s="132"/>
      <c r="ET17" s="132"/>
      <c r="EU17" s="132"/>
      <c r="EV17" s="132"/>
      <c r="EW17" s="132"/>
      <c r="EX17" s="132"/>
      <c r="EY17" s="132"/>
      <c r="EZ17" s="132"/>
      <c r="FA17" s="132"/>
      <c r="FB17" s="132"/>
      <c r="FC17" s="132"/>
      <c r="FD17" s="132"/>
      <c r="FE17" s="132"/>
      <c r="FF17" s="132"/>
      <c r="FG17" s="132"/>
      <c r="FH17" s="132"/>
      <c r="FI17" s="132"/>
      <c r="FJ17" s="132"/>
      <c r="FK17" s="132"/>
      <c r="FL17" s="132"/>
      <c r="FM17" s="132"/>
      <c r="FN17" s="132"/>
      <c r="FO17" s="132"/>
      <c r="FP17" s="132"/>
      <c r="FQ17" s="132"/>
      <c r="FR17" s="132"/>
      <c r="FS17" s="132"/>
      <c r="FT17" s="132"/>
      <c r="FU17" s="132"/>
      <c r="FV17" s="132"/>
      <c r="FW17" s="132"/>
      <c r="FX17" s="132"/>
      <c r="FY17" s="132"/>
      <c r="FZ17" s="132"/>
      <c r="GA17" s="132"/>
      <c r="GB17" s="132"/>
      <c r="GC17" s="132"/>
      <c r="GD17" s="132"/>
      <c r="GE17" s="132"/>
      <c r="GF17" s="132"/>
      <c r="GG17" s="132"/>
      <c r="GH17" s="132"/>
      <c r="GI17" s="132"/>
      <c r="GJ17" s="132"/>
      <c r="GK17" s="132"/>
      <c r="GL17" s="132"/>
      <c r="GM17" s="132"/>
      <c r="GN17" s="132"/>
      <c r="GO17" s="132"/>
      <c r="GP17" s="132"/>
      <c r="GQ17" s="132"/>
      <c r="GR17" s="132"/>
      <c r="GS17" s="132"/>
      <c r="GT17" s="132"/>
      <c r="GU17" s="132"/>
      <c r="GV17" s="132"/>
      <c r="GW17" s="132"/>
      <c r="GX17" s="132"/>
      <c r="GY17" s="132"/>
      <c r="GZ17" s="132"/>
      <c r="HA17" s="132"/>
      <c r="HB17" s="132"/>
      <c r="HC17" s="132"/>
      <c r="HD17" s="132"/>
      <c r="HE17" s="132"/>
      <c r="HF17" s="132"/>
      <c r="HG17" s="132"/>
      <c r="HH17" s="132"/>
      <c r="HI17" s="132"/>
      <c r="HJ17" s="132"/>
      <c r="HK17" s="132"/>
      <c r="HL17" s="132"/>
      <c r="HM17" s="132"/>
      <c r="HN17" s="132"/>
      <c r="HO17" s="132"/>
      <c r="HP17" s="132"/>
      <c r="HQ17" s="132"/>
      <c r="HR17" s="132"/>
      <c r="HS17" s="132"/>
      <c r="HT17" s="132"/>
      <c r="HU17" s="132"/>
      <c r="HV17" s="132"/>
      <c r="HW17" s="132"/>
      <c r="HX17" s="132"/>
      <c r="HY17" s="132"/>
      <c r="HZ17" s="132"/>
      <c r="IA17" s="132"/>
      <c r="IB17" s="132"/>
      <c r="IC17" s="132"/>
      <c r="ID17" s="132"/>
      <c r="IE17" s="132"/>
      <c r="IF17" s="132"/>
      <c r="IG17" s="132"/>
      <c r="IH17" s="132"/>
      <c r="II17" s="132"/>
      <c r="IJ17" s="132"/>
      <c r="IK17" s="132"/>
      <c r="IL17" s="132"/>
      <c r="IM17" s="132"/>
      <c r="IN17" s="132"/>
      <c r="IO17" s="132"/>
      <c r="IP17" s="132"/>
      <c r="IQ17" s="132"/>
      <c r="IR17" s="132"/>
      <c r="IS17" s="132"/>
      <c r="IT17" s="132"/>
      <c r="IU17" s="132"/>
      <c r="IV17" s="132"/>
      <c r="IW17" s="132"/>
      <c r="IX17" s="132"/>
      <c r="IY17" s="132"/>
      <c r="IZ17" s="132"/>
      <c r="JA17" s="132"/>
      <c r="JB17" s="132"/>
      <c r="JC17" s="132"/>
      <c r="JD17" s="132"/>
      <c r="JE17" s="132"/>
      <c r="JF17" s="132"/>
      <c r="JG17" s="132"/>
      <c r="JH17" s="132"/>
      <c r="JI17" s="132"/>
      <c r="JJ17" s="132"/>
      <c r="JK17" s="132"/>
      <c r="JL17" s="132"/>
      <c r="JM17" s="132"/>
      <c r="JN17" s="132"/>
      <c r="JO17" s="132"/>
      <c r="JP17" s="132"/>
      <c r="JQ17" s="132"/>
      <c r="JR17" s="132"/>
      <c r="JS17" s="132"/>
      <c r="JT17" s="132"/>
      <c r="JU17" s="132"/>
      <c r="JV17" s="132"/>
      <c r="JW17" s="132"/>
      <c r="JX17" s="132"/>
      <c r="JY17" s="132"/>
      <c r="JZ17" s="132"/>
      <c r="KA17" s="132"/>
      <c r="KB17" s="132"/>
      <c r="KC17" s="132"/>
      <c r="KD17" s="132"/>
      <c r="KE17" s="132"/>
      <c r="KF17" s="132"/>
      <c r="KG17" s="132"/>
      <c r="KH17" s="132"/>
      <c r="KI17" s="132"/>
      <c r="KJ17" s="132"/>
      <c r="KK17" s="132"/>
      <c r="KL17" s="132"/>
      <c r="KM17" s="132"/>
      <c r="KN17" s="132"/>
      <c r="KO17" s="132"/>
      <c r="KP17" s="132"/>
      <c r="KQ17" s="132"/>
      <c r="KR17" s="132"/>
      <c r="KS17" s="132"/>
      <c r="KT17" s="132"/>
      <c r="KU17" s="132"/>
      <c r="KV17" s="132"/>
      <c r="KW17" s="132"/>
      <c r="KX17" s="132"/>
      <c r="KY17" s="132"/>
      <c r="KZ17" s="132"/>
      <c r="LA17" s="132"/>
      <c r="LB17" s="132"/>
      <c r="LC17" s="132"/>
      <c r="LD17" s="132"/>
      <c r="LE17" s="132"/>
      <c r="LF17" s="132"/>
      <c r="LG17" s="132"/>
      <c r="LH17" s="132"/>
      <c r="LI17" s="132"/>
      <c r="LJ17" s="132"/>
      <c r="LK17" s="132"/>
      <c r="LL17" s="132"/>
      <c r="LM17" s="132"/>
      <c r="LN17" s="132"/>
      <c r="LO17" s="132"/>
      <c r="LP17" s="132"/>
      <c r="LQ17" s="132"/>
      <c r="LR17" s="132"/>
      <c r="LS17" s="132"/>
      <c r="LT17" s="132"/>
      <c r="LU17" s="132"/>
      <c r="LV17" s="132"/>
      <c r="LW17" s="132"/>
      <c r="LX17" s="132"/>
      <c r="LY17" s="132"/>
      <c r="LZ17" s="132"/>
      <c r="MA17" s="132"/>
      <c r="MB17" s="132"/>
      <c r="MC17" s="132"/>
      <c r="MD17" s="132"/>
      <c r="ME17" s="132"/>
      <c r="MF17" s="132"/>
      <c r="MG17" s="132"/>
      <c r="MH17" s="132"/>
      <c r="MI17" s="132"/>
      <c r="MJ17" s="132"/>
      <c r="MK17" s="132"/>
      <c r="ML17" s="132"/>
      <c r="MM17" s="132"/>
      <c r="MN17" s="132"/>
      <c r="MO17" s="132"/>
      <c r="MP17" s="132"/>
      <c r="MQ17" s="132"/>
      <c r="MR17" s="132"/>
      <c r="MS17" s="132"/>
      <c r="MT17" s="132"/>
      <c r="MU17" s="132"/>
      <c r="MV17" s="132"/>
      <c r="MW17" s="132"/>
      <c r="MX17" s="132"/>
      <c r="MY17" s="132"/>
      <c r="MZ17" s="132"/>
      <c r="NA17" s="132"/>
    </row>
    <row r="18" spans="2:365" ht="21.75" customHeight="1">
      <c r="C18" s="128" t="s">
        <v>165</v>
      </c>
      <c r="J18" s="43">
        <v>11</v>
      </c>
      <c r="AA18" s="135" t="s">
        <v>393</v>
      </c>
      <c r="AC18" s="129" t="str">
        <f t="shared" si="0"/>
        <v>GTAW ≤ 8 mm</v>
      </c>
      <c r="AD18" s="137" t="str">
        <f t="shared" si="1"/>
        <v>SMAW ≤ 14mm</v>
      </c>
      <c r="AE18" t="s">
        <v>81</v>
      </c>
    </row>
    <row r="19" spans="2:365" ht="21.75" customHeight="1">
      <c r="C19" s="128" t="s">
        <v>165</v>
      </c>
      <c r="J19" s="43">
        <v>18</v>
      </c>
      <c r="AA19" s="135" t="s">
        <v>394</v>
      </c>
      <c r="AC19" s="129" t="str">
        <f t="shared" si="0"/>
        <v>GTAW ≤ 8mm</v>
      </c>
      <c r="AD19" s="137" t="str">
        <f t="shared" si="1"/>
        <v>FCAW Unlimited</v>
      </c>
      <c r="AE19" t="s">
        <v>81</v>
      </c>
    </row>
    <row r="20" spans="2:365" ht="21.75" customHeight="1">
      <c r="C20" s="128" t="s">
        <v>165</v>
      </c>
      <c r="J20" s="43">
        <v>11</v>
      </c>
      <c r="AA20" s="129" t="s">
        <v>393</v>
      </c>
      <c r="AC20" s="129" t="str">
        <f t="shared" si="0"/>
        <v>GMAW ≤ 8 mm</v>
      </c>
      <c r="AD20" s="137" t="str">
        <f t="shared" si="1"/>
        <v>FCAW ≤ 14mm</v>
      </c>
      <c r="AE20" s="46" t="s">
        <v>76</v>
      </c>
    </row>
    <row r="21" spans="2:365" ht="21.75" customHeight="1">
      <c r="C21" s="128" t="s">
        <v>165</v>
      </c>
      <c r="J21" s="43">
        <v>18</v>
      </c>
      <c r="AA21" s="129" t="s">
        <v>394</v>
      </c>
      <c r="AC21" s="129" t="str">
        <f t="shared" si="0"/>
        <v>GMAW ≤ 8mm</v>
      </c>
      <c r="AD21" s="137" t="str">
        <f t="shared" si="1"/>
        <v>FCAW Unlimited</v>
      </c>
      <c r="AE21" s="46" t="s">
        <v>76</v>
      </c>
    </row>
    <row r="22" spans="2:365" ht="21.75" customHeight="1">
      <c r="C22" s="128" t="s">
        <v>165</v>
      </c>
      <c r="J22" s="43">
        <v>11</v>
      </c>
      <c r="AA22" s="136" t="s">
        <v>393</v>
      </c>
      <c r="AC22" s="129" t="str">
        <f t="shared" si="0"/>
        <v>SMAW</v>
      </c>
      <c r="AD22" s="137" t="str">
        <f t="shared" si="1"/>
        <v>≤ 18mm</v>
      </c>
      <c r="AE22" t="s">
        <v>100</v>
      </c>
    </row>
    <row r="23" spans="2:365" ht="21.75" customHeight="1">
      <c r="C23" s="128" t="s">
        <v>165</v>
      </c>
      <c r="J23" s="43">
        <v>18</v>
      </c>
      <c r="AA23" s="136" t="s">
        <v>394</v>
      </c>
      <c r="AC23" s="129" t="str">
        <f t="shared" si="0"/>
        <v>SMAW</v>
      </c>
      <c r="AD23" s="137" t="str">
        <f t="shared" si="1"/>
        <v xml:space="preserve"> Unlimited</v>
      </c>
      <c r="AE23" t="s">
        <v>100</v>
      </c>
    </row>
    <row r="24" spans="2:365" ht="21.75" customHeight="1">
      <c r="C24" s="128"/>
    </row>
    <row r="25" spans="2:365" ht="15.75">
      <c r="C25" s="128"/>
    </row>
  </sheetData>
  <mergeCells count="3">
    <mergeCell ref="C2:K2"/>
    <mergeCell ref="L2:T2"/>
    <mergeCell ref="B1:AE1"/>
  </mergeCells>
  <conditionalFormatting sqref="K3:K17 N3:N17">
    <cfRule type="cellIs" dxfId="5" priority="1" operator="equal">
      <formula>"REJECT"</formula>
    </cfRule>
    <cfRule type="cellIs" dxfId="4" priority="2" operator="equal">
      <formula>"REJECT"</formula>
    </cfRule>
  </conditionalFormatting>
  <conditionalFormatting sqref="K3:K17 N3:N17">
    <cfRule type="cellIs" dxfId="3" priority="6" operator="equal">
      <formula>"REJECT"</formula>
    </cfRule>
  </conditionalFormatting>
  <conditionalFormatting sqref="D3:D17">
    <cfRule type="cellIs" dxfId="2" priority="5" operator="equal">
      <formula>"API 1104  22 em edition"</formula>
    </cfRule>
  </conditionalFormatting>
  <conditionalFormatting sqref="K3:K17">
    <cfRule type="cellIs" dxfId="1" priority="4" operator="equal">
      <formula>"REJ"</formula>
    </cfRule>
  </conditionalFormatting>
  <conditionalFormatting sqref="G3:G17">
    <cfRule type="containsText" dxfId="0" priority="3" operator="containsText" text="REP">
      <formula>NOT(ISERROR(SEARCH("REP",G3)))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HOMO</vt:lpstr>
      <vt:lpstr>liste des soudeurs</vt:lpstr>
      <vt:lpstr>WPS</vt:lpstr>
      <vt:lpstr>WQT-</vt:lpstr>
      <vt:lpstr>LISTE</vt:lpstr>
      <vt:lpstr>Prog</vt:lpstr>
      <vt:lpstr>VT-PPL</vt:lpstr>
      <vt:lpstr>RT-PPL</vt:lpstr>
      <vt:lpstr>SITUATION</vt:lpstr>
      <vt:lpstr>HOMO (2)</vt:lpstr>
      <vt:lpstr>1</vt:lpstr>
      <vt:lpstr>Feuil3</vt:lpstr>
      <vt:lpstr>Feuil1</vt:lpstr>
      <vt:lpstr>Feuil2</vt:lpstr>
      <vt:lpstr>'liste des soudeurs'!Criteria</vt:lpstr>
      <vt:lpstr>HOMO!Print_Area</vt:lpstr>
      <vt:lpstr>'HOMO (2)'!Print_Area</vt:lpstr>
      <vt:lpstr>LISTE!Print_Area</vt:lpstr>
      <vt:lpstr>'liste des soudeurs'!Print_Area</vt:lpstr>
      <vt:lpstr>Prog!Print_Area</vt:lpstr>
      <vt:lpstr>'RT-PPL'!Print_Area</vt:lpstr>
      <vt:lpstr>SITUATION!Print_Area</vt:lpstr>
      <vt:lpstr>'VT-PPL'!Print_Area</vt:lpstr>
      <vt:lpstr>WPS!Print_Area</vt:lpstr>
      <vt:lpstr>'WQT-'!Print_Area</vt:lpstr>
      <vt:lpstr>tableau7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abdelkader saadi</dc:creator>
  <cp:lastModifiedBy>QC_NDT_TFT</cp:lastModifiedBy>
  <cp:lastPrinted>2026-10-08T06:39:59Z</cp:lastPrinted>
  <dcterms:created xsi:type="dcterms:W3CDTF">2023-02-27T08:25:44Z</dcterms:created>
  <dcterms:modified xsi:type="dcterms:W3CDTF">2026-10-21T05:42:58Z</dcterms:modified>
</cp:coreProperties>
</file>